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Growth % Long Hand" sheetId="1" r:id="rId4"/>
    <sheet state="hidden" name="US and CA" sheetId="2" r:id="rId5"/>
    <sheet state="hidden" name="Column Mapping" sheetId="3" r:id="rId6"/>
    <sheet state="visible" name="Scoring Matrix" sheetId="4" r:id="rId7"/>
    <sheet state="visible" name="UX" sheetId="5" r:id="rId8"/>
    <sheet state="visible" name="L6MGrowth" sheetId="6" r:id="rId9"/>
    <sheet state="hidden" name="bACKUP L6MGrowth 802" sheetId="7" r:id="rId10"/>
    <sheet state="hidden" name="Copy of L6MGrowth 0801" sheetId="8" r:id="rId11"/>
    <sheet state="visible" name="Network Median" sheetId="9" r:id="rId12"/>
    <sheet state="hidden" name="Copy Network Median - 0801" sheetId="10" r:id="rId13"/>
    <sheet state="hidden" name="Backup NetworkMedian_7_24_24 (J" sheetId="11" r:id="rId14"/>
    <sheet state="hidden" name="DC Copy of UX" sheetId="12" r:id="rId15"/>
    <sheet state="hidden" name="Original UX" sheetId="13" r:id="rId16"/>
    <sheet state="hidden" name="Backup L6MGrowth_7_24_24" sheetId="14" r:id="rId17"/>
    <sheet state="hidden" name="Backup L6MGrowth_5_14_24" sheetId="15" r:id="rId18"/>
    <sheet state="hidden" name="Backup_Network Median_5_14_24" sheetId="16" r:id="rId19"/>
    <sheet state="hidden" name="Copy of L6MGrowth_4_10_2024" sheetId="17" r:id="rId20"/>
  </sheets>
  <definedNames>
    <definedName hidden="1" localSheetId="1" name="_xlnm._FilterDatabase">'US and CA'!$A$1:$Z$614</definedName>
    <definedName hidden="1" localSheetId="5" name="_xlnm._FilterDatabase">L6MGrowth!$A$1:$AN$647</definedName>
    <definedName hidden="1" localSheetId="6" name="_xlnm._FilterDatabase">'bACKUP L6MGrowth 802'!$A$1:$AN$647</definedName>
    <definedName hidden="1" localSheetId="7" name="_xlnm._FilterDatabase">'Copy of L6MGrowth 0801'!$A$1:$AN$647</definedName>
    <definedName hidden="1" localSheetId="13" name="_xlnm._FilterDatabase">'Backup L6MGrowth_7_24_24'!$A$1:$AN$647</definedName>
    <definedName hidden="1" localSheetId="14" name="_xlnm._FilterDatabase">'Backup L6MGrowth_5_14_24'!$A$1:$AN$640</definedName>
  </definedNames>
  <calcPr/>
</workbook>
</file>

<file path=xl/sharedStrings.xml><?xml version="1.0" encoding="utf-8"?>
<sst xmlns="http://schemas.openxmlformats.org/spreadsheetml/2006/main" count="38851" uniqueCount="1064">
  <si>
    <t>Network Growth Revenue</t>
  </si>
  <si>
    <t>Network Growth Hours</t>
  </si>
  <si>
    <t>Network Growth RPN</t>
  </si>
  <si>
    <t>Network Growth CP</t>
  </si>
  <si>
    <t>Network Growth  SOC</t>
  </si>
  <si>
    <t>Number</t>
  </si>
  <si>
    <t>NetworkPerformancePartner</t>
  </si>
  <si>
    <t>OperatingSystem</t>
  </si>
  <si>
    <t>FirstName</t>
  </si>
  <si>
    <t>LastName</t>
  </si>
  <si>
    <t>State</t>
  </si>
  <si>
    <t>Region</t>
  </si>
  <si>
    <t>YEAR</t>
  </si>
  <si>
    <t>RPN Leads Growth</t>
  </si>
  <si>
    <t>CP Net Growth</t>
  </si>
  <si>
    <t>SOCs Growth</t>
  </si>
  <si>
    <t>Hours Growth</t>
  </si>
  <si>
    <t>Revenue Growth</t>
  </si>
  <si>
    <t>RPNScore</t>
  </si>
  <si>
    <t>CPNETScore</t>
  </si>
  <si>
    <t>SOCScore</t>
  </si>
  <si>
    <t>HOURSScore</t>
  </si>
  <si>
    <t>REVScore</t>
  </si>
  <si>
    <t>WeightedScore</t>
  </si>
  <si>
    <t>Rank</t>
  </si>
  <si>
    <t>RPNQuartile</t>
  </si>
  <si>
    <t>CPNETQuartile</t>
  </si>
  <si>
    <t>SOCQuartile</t>
  </si>
  <si>
    <t>HOURSQuartile</t>
  </si>
  <si>
    <t>REVQuartile</t>
  </si>
  <si>
    <t>WeightedQuartile</t>
  </si>
  <si>
    <t>Roger Seier</t>
  </si>
  <si>
    <t>ClearCare</t>
  </si>
  <si>
    <t>Andy</t>
  </si>
  <si>
    <t>Gorman</t>
  </si>
  <si>
    <t>NE</t>
  </si>
  <si>
    <t>Central</t>
  </si>
  <si>
    <t>Carrie Meyer</t>
  </si>
  <si>
    <t>Shailender</t>
  </si>
  <si>
    <t>Dhanasree</t>
  </si>
  <si>
    <t>KS</t>
  </si>
  <si>
    <t>NA</t>
  </si>
  <si>
    <t>Mark Kuecker</t>
  </si>
  <si>
    <t>Sid</t>
  </si>
  <si>
    <t>Jay</t>
  </si>
  <si>
    <t>NC</t>
  </si>
  <si>
    <t>South</t>
  </si>
  <si>
    <t>Mike Brownfield</t>
  </si>
  <si>
    <t>Andrea</t>
  </si>
  <si>
    <t>Trautman</t>
  </si>
  <si>
    <t>Matt</t>
  </si>
  <si>
    <t>Cohn</t>
  </si>
  <si>
    <t>GA</t>
  </si>
  <si>
    <t>Parth</t>
  </si>
  <si>
    <t>Patel</t>
  </si>
  <si>
    <t>IL</t>
  </si>
  <si>
    <t>Dannette</t>
  </si>
  <si>
    <t>Arnell</t>
  </si>
  <si>
    <t>UT</t>
  </si>
  <si>
    <t>West</t>
  </si>
  <si>
    <t>Penny Horan</t>
  </si>
  <si>
    <t>Tim</t>
  </si>
  <si>
    <t>Connelly</t>
  </si>
  <si>
    <t>Lisa McDonald</t>
  </si>
  <si>
    <t>Reed</t>
  </si>
  <si>
    <t>Kovalan</t>
  </si>
  <si>
    <t>CO</t>
  </si>
  <si>
    <t>Ricky Anderson</t>
  </si>
  <si>
    <t>Therese</t>
  </si>
  <si>
    <t>Zdesar</t>
  </si>
  <si>
    <t>OH</t>
  </si>
  <si>
    <t>Chris</t>
  </si>
  <si>
    <t>Blaine</t>
  </si>
  <si>
    <t>MO</t>
  </si>
  <si>
    <t>Scott</t>
  </si>
  <si>
    <t>Ehrsam</t>
  </si>
  <si>
    <t>AZ</t>
  </si>
  <si>
    <t>Margie</t>
  </si>
  <si>
    <t>Orth</t>
  </si>
  <si>
    <t>Anne</t>
  </si>
  <si>
    <t>Peters</t>
  </si>
  <si>
    <t>IA</t>
  </si>
  <si>
    <t>Shanna</t>
  </si>
  <si>
    <t>Howard</t>
  </si>
  <si>
    <t>Klay</t>
  </si>
  <si>
    <t>Huddleston</t>
  </si>
  <si>
    <t>Theodore</t>
  </si>
  <si>
    <t>Torio</t>
  </si>
  <si>
    <t>CA</t>
  </si>
  <si>
    <t>Ken</t>
  </si>
  <si>
    <t>Stavas</t>
  </si>
  <si>
    <t>David</t>
  </si>
  <si>
    <t>Gardenhire</t>
  </si>
  <si>
    <t>TN</t>
  </si>
  <si>
    <t>Main</t>
  </si>
  <si>
    <t>Ng</t>
  </si>
  <si>
    <t>WA</t>
  </si>
  <si>
    <t>Edward Salazar</t>
  </si>
  <si>
    <t>Tyler</t>
  </si>
  <si>
    <t>Tuggle</t>
  </si>
  <si>
    <t>MD</t>
  </si>
  <si>
    <t>Northeast</t>
  </si>
  <si>
    <t>Trevor</t>
  </si>
  <si>
    <t>Albertsen</t>
  </si>
  <si>
    <t>Rob</t>
  </si>
  <si>
    <t>Costello</t>
  </si>
  <si>
    <t>Dave</t>
  </si>
  <si>
    <t>Heinze</t>
  </si>
  <si>
    <t>FL</t>
  </si>
  <si>
    <t>Kenneth</t>
  </si>
  <si>
    <t>Tak</t>
  </si>
  <si>
    <t>Martie</t>
  </si>
  <si>
    <t>Cruz</t>
  </si>
  <si>
    <t>Buffy</t>
  </si>
  <si>
    <t>Jackson</t>
  </si>
  <si>
    <t>NM</t>
  </si>
  <si>
    <t>Bobbi</t>
  </si>
  <si>
    <t>Boles</t>
  </si>
  <si>
    <t>OR</t>
  </si>
  <si>
    <t>Duane</t>
  </si>
  <si>
    <t>Sinn</t>
  </si>
  <si>
    <t>IN</t>
  </si>
  <si>
    <t>Karen Olin</t>
  </si>
  <si>
    <t>Darrell</t>
  </si>
  <si>
    <t>Doane</t>
  </si>
  <si>
    <t>Mary</t>
  </si>
  <si>
    <t>Martinez</t>
  </si>
  <si>
    <t>Pat</t>
  </si>
  <si>
    <t>Kennedy</t>
  </si>
  <si>
    <t>Paul</t>
  </si>
  <si>
    <t>Dziuban</t>
  </si>
  <si>
    <t>Irfan</t>
  </si>
  <si>
    <t>Ahmed</t>
  </si>
  <si>
    <t>Kristin</t>
  </si>
  <si>
    <t>Dahlquist</t>
  </si>
  <si>
    <t>Steve</t>
  </si>
  <si>
    <t>Nooyen</t>
  </si>
  <si>
    <t>WI</t>
  </si>
  <si>
    <t>Jim</t>
  </si>
  <si>
    <t>Pitzner</t>
  </si>
  <si>
    <t>MN</t>
  </si>
  <si>
    <t>Ankur</t>
  </si>
  <si>
    <t>Rustgi</t>
  </si>
  <si>
    <t>MA</t>
  </si>
  <si>
    <t>Todd</t>
  </si>
  <si>
    <t>O'Neill</t>
  </si>
  <si>
    <t>Laurie</t>
  </si>
  <si>
    <t>Reid</t>
  </si>
  <si>
    <t>Jason</t>
  </si>
  <si>
    <t>Baker</t>
  </si>
  <si>
    <t>John</t>
  </si>
  <si>
    <t>Coffey</t>
  </si>
  <si>
    <t>Andrew</t>
  </si>
  <si>
    <t>Clifford</t>
  </si>
  <si>
    <t>CT</t>
  </si>
  <si>
    <t>Amy</t>
  </si>
  <si>
    <t>Hull</t>
  </si>
  <si>
    <t>Dan</t>
  </si>
  <si>
    <t>Pahos</t>
  </si>
  <si>
    <t>AL</t>
  </si>
  <si>
    <t>Nick</t>
  </si>
  <si>
    <t>Weber</t>
  </si>
  <si>
    <t>Ian</t>
  </si>
  <si>
    <t>Hamilton</t>
  </si>
  <si>
    <t>Cristian</t>
  </si>
  <si>
    <t>Dersidan</t>
  </si>
  <si>
    <t>RI</t>
  </si>
  <si>
    <t>Hill</t>
  </si>
  <si>
    <t>Bonnie</t>
  </si>
  <si>
    <t>Reppert</t>
  </si>
  <si>
    <t>NV</t>
  </si>
  <si>
    <t>Shiv</t>
  </si>
  <si>
    <t>Puri</t>
  </si>
  <si>
    <t>Buck</t>
  </si>
  <si>
    <t>Shaw</t>
  </si>
  <si>
    <t>Robert</t>
  </si>
  <si>
    <t>Ware</t>
  </si>
  <si>
    <t>DE</t>
  </si>
  <si>
    <t>Pamela</t>
  </si>
  <si>
    <t>Myers</t>
  </si>
  <si>
    <t>Rushika</t>
  </si>
  <si>
    <t>Mediwake</t>
  </si>
  <si>
    <t>Chico</t>
  </si>
  <si>
    <t>Marquez</t>
  </si>
  <si>
    <t>Goggins</t>
  </si>
  <si>
    <t>VA</t>
  </si>
  <si>
    <t>Symphony</t>
  </si>
  <si>
    <t>Krueger</t>
  </si>
  <si>
    <t>Shannon</t>
  </si>
  <si>
    <t>Bell</t>
  </si>
  <si>
    <t>Betsy</t>
  </si>
  <si>
    <t>Miller</t>
  </si>
  <si>
    <t>Claudine</t>
  </si>
  <si>
    <t>Mahnaz</t>
  </si>
  <si>
    <t>Pourian</t>
  </si>
  <si>
    <t>Fry</t>
  </si>
  <si>
    <t>OK</t>
  </si>
  <si>
    <t>Imran</t>
  </si>
  <si>
    <t>Hudnall</t>
  </si>
  <si>
    <t>Pam</t>
  </si>
  <si>
    <t>Hodges</t>
  </si>
  <si>
    <t>Sue</t>
  </si>
  <si>
    <t>Bidwell</t>
  </si>
  <si>
    <t>James</t>
  </si>
  <si>
    <t>Foscolo</t>
  </si>
  <si>
    <t>Kelly</t>
  </si>
  <si>
    <t>Hutchison</t>
  </si>
  <si>
    <t>Drew</t>
  </si>
  <si>
    <t>DeChiaro</t>
  </si>
  <si>
    <t>NJ</t>
  </si>
  <si>
    <t>Dana</t>
  </si>
  <si>
    <t>Kortokrax</t>
  </si>
  <si>
    <t>DC</t>
  </si>
  <si>
    <t>Jonathan</t>
  </si>
  <si>
    <t>Mack</t>
  </si>
  <si>
    <t>Joe</t>
  </si>
  <si>
    <t>Bazzinotti</t>
  </si>
  <si>
    <t>Banark</t>
  </si>
  <si>
    <t>Charlie</t>
  </si>
  <si>
    <t>Holder</t>
  </si>
  <si>
    <t>TX</t>
  </si>
  <si>
    <t>Jackie</t>
  </si>
  <si>
    <t>Reiter</t>
  </si>
  <si>
    <t>NY</t>
  </si>
  <si>
    <t>Ramirez</t>
  </si>
  <si>
    <t>Posey</t>
  </si>
  <si>
    <t>Greg</t>
  </si>
  <si>
    <t>Jagst</t>
  </si>
  <si>
    <t>MI</t>
  </si>
  <si>
    <t>Braddock</t>
  </si>
  <si>
    <t>Wilson</t>
  </si>
  <si>
    <t>Stuck</t>
  </si>
  <si>
    <t>Christi</t>
  </si>
  <si>
    <t>Florence</t>
  </si>
  <si>
    <t>Harrell</t>
  </si>
  <si>
    <t>Acacia</t>
  </si>
  <si>
    <t>Abshire</t>
  </si>
  <si>
    <t>Mark</t>
  </si>
  <si>
    <t>Labib</t>
  </si>
  <si>
    <t>King</t>
  </si>
  <si>
    <t>Galeotti</t>
  </si>
  <si>
    <t>Karla</t>
  </si>
  <si>
    <t>Kay</t>
  </si>
  <si>
    <t>PA</t>
  </si>
  <si>
    <t>Hurley</t>
  </si>
  <si>
    <t>Tiffany</t>
  </si>
  <si>
    <t>Plott</t>
  </si>
  <si>
    <t>Keith</t>
  </si>
  <si>
    <t>Clay</t>
  </si>
  <si>
    <t>Bob</t>
  </si>
  <si>
    <t>Brasher</t>
  </si>
  <si>
    <t>Ibrahim</t>
  </si>
  <si>
    <t>Abousawan</t>
  </si>
  <si>
    <t>Jessie</t>
  </si>
  <si>
    <t>Schewe</t>
  </si>
  <si>
    <t>Catherine</t>
  </si>
  <si>
    <t>Vaughan</t>
  </si>
  <si>
    <t>Temi</t>
  </si>
  <si>
    <t>Charrier</t>
  </si>
  <si>
    <t>Geoffrey</t>
  </si>
  <si>
    <t>Moore</t>
  </si>
  <si>
    <t>Vasconcellos</t>
  </si>
  <si>
    <t>Christine</t>
  </si>
  <si>
    <t>Krasnansky</t>
  </si>
  <si>
    <t>Bill</t>
  </si>
  <si>
    <t>Mishkin</t>
  </si>
  <si>
    <t>Jared</t>
  </si>
  <si>
    <t>Harbin</t>
  </si>
  <si>
    <t>Brad</t>
  </si>
  <si>
    <t>Wolfe</t>
  </si>
  <si>
    <t>SC</t>
  </si>
  <si>
    <t>Melody</t>
  </si>
  <si>
    <t>Carithers</t>
  </si>
  <si>
    <t>Joel</t>
  </si>
  <si>
    <t>Bohn</t>
  </si>
  <si>
    <t>KY</t>
  </si>
  <si>
    <t>Erica</t>
  </si>
  <si>
    <t>Newman</t>
  </si>
  <si>
    <t>Don</t>
  </si>
  <si>
    <t>Pierce</t>
  </si>
  <si>
    <t>Felker</t>
  </si>
  <si>
    <t>Ranya</t>
  </si>
  <si>
    <t>Issa</t>
  </si>
  <si>
    <t>Tabb</t>
  </si>
  <si>
    <t>Rich</t>
  </si>
  <si>
    <t>Southard</t>
  </si>
  <si>
    <t>Bert</t>
  </si>
  <si>
    <t>Copple</t>
  </si>
  <si>
    <t>Sandeep</t>
  </si>
  <si>
    <t>Bhatia</t>
  </si>
  <si>
    <t>Denise</t>
  </si>
  <si>
    <t>De Cock</t>
  </si>
  <si>
    <t>Eric</t>
  </si>
  <si>
    <t>Schuermann</t>
  </si>
  <si>
    <t>Evelyn</t>
  </si>
  <si>
    <t>Queen-Baron</t>
  </si>
  <si>
    <t>Aimee</t>
  </si>
  <si>
    <t>Roth</t>
  </si>
  <si>
    <t>Kirkpatrick</t>
  </si>
  <si>
    <t>Chan</t>
  </si>
  <si>
    <t>Curt</t>
  </si>
  <si>
    <t>Foust</t>
  </si>
  <si>
    <t>Kyhn</t>
  </si>
  <si>
    <t>Kevin</t>
  </si>
  <si>
    <t>Neebes</t>
  </si>
  <si>
    <t>Kaipo</t>
  </si>
  <si>
    <t>Robello</t>
  </si>
  <si>
    <t>Beth</t>
  </si>
  <si>
    <t>Roussel</t>
  </si>
  <si>
    <t>Caitlyn</t>
  </si>
  <si>
    <t>Hampson</t>
  </si>
  <si>
    <t>Kordenbrock</t>
  </si>
  <si>
    <t>Colman</t>
  </si>
  <si>
    <t>Gately</t>
  </si>
  <si>
    <t>Hawk</t>
  </si>
  <si>
    <t>Carter</t>
  </si>
  <si>
    <t>Prescott</t>
  </si>
  <si>
    <t>Sharon</t>
  </si>
  <si>
    <t>Massafra</t>
  </si>
  <si>
    <t>Jane</t>
  </si>
  <si>
    <t>Ripberger</t>
  </si>
  <si>
    <t>Kathi</t>
  </si>
  <si>
    <t>Lenart</t>
  </si>
  <si>
    <t>Patty</t>
  </si>
  <si>
    <t>Aiken</t>
  </si>
  <si>
    <t>Berube</t>
  </si>
  <si>
    <t>Stark</t>
  </si>
  <si>
    <t>Herb</t>
  </si>
  <si>
    <t>Beighley</t>
  </si>
  <si>
    <t>Brice</t>
  </si>
  <si>
    <t>Irwin</t>
  </si>
  <si>
    <t>Brandi</t>
  </si>
  <si>
    <t>Johnson</t>
  </si>
  <si>
    <t>Renate</t>
  </si>
  <si>
    <t>Scholz</t>
  </si>
  <si>
    <t>ME</t>
  </si>
  <si>
    <t>Sussman</t>
  </si>
  <si>
    <t>Lisa</t>
  </si>
  <si>
    <t>Rozanski</t>
  </si>
  <si>
    <t>Danny</t>
  </si>
  <si>
    <t>Gutkind</t>
  </si>
  <si>
    <t>Erik</t>
  </si>
  <si>
    <t>Hanson</t>
  </si>
  <si>
    <t>LA</t>
  </si>
  <si>
    <t>Baron</t>
  </si>
  <si>
    <t>Arquitt</t>
  </si>
  <si>
    <t>Mindy</t>
  </si>
  <si>
    <t>Sheehan</t>
  </si>
  <si>
    <t>Rabito</t>
  </si>
  <si>
    <t>Dar</t>
  </si>
  <si>
    <t>Dahleen</t>
  </si>
  <si>
    <t>Nelson</t>
  </si>
  <si>
    <t>Carpenter</t>
  </si>
  <si>
    <t>Ajmeri</t>
  </si>
  <si>
    <t>Thomas</t>
  </si>
  <si>
    <t>Fran</t>
  </si>
  <si>
    <t>Glassman</t>
  </si>
  <si>
    <t>Galbraith</t>
  </si>
  <si>
    <t>Singh</t>
  </si>
  <si>
    <t>Carol</t>
  </si>
  <si>
    <t>Vick</t>
  </si>
  <si>
    <t>Lea Anne</t>
  </si>
  <si>
    <t>Strain</t>
  </si>
  <si>
    <t>Barth</t>
  </si>
  <si>
    <t>Baumgart</t>
  </si>
  <si>
    <t>McClure</t>
  </si>
  <si>
    <t>AR</t>
  </si>
  <si>
    <t>Kunwar</t>
  </si>
  <si>
    <t>Rezner</t>
  </si>
  <si>
    <t>Gisela</t>
  </si>
  <si>
    <t>DeArmas-Ramirez</t>
  </si>
  <si>
    <t>Michael</t>
  </si>
  <si>
    <t>Maguire</t>
  </si>
  <si>
    <t>Jeremy</t>
  </si>
  <si>
    <t>Farber</t>
  </si>
  <si>
    <t>Christian</t>
  </si>
  <si>
    <t>Steiner</t>
  </si>
  <si>
    <t>Donna</t>
  </si>
  <si>
    <t>Smith</t>
  </si>
  <si>
    <t>Aaron</t>
  </si>
  <si>
    <t>Christopher</t>
  </si>
  <si>
    <t>Murphy</t>
  </si>
  <si>
    <t>Brett</t>
  </si>
  <si>
    <t>Grimm</t>
  </si>
  <si>
    <t>Head</t>
  </si>
  <si>
    <t>Nathan</t>
  </si>
  <si>
    <t>Vail</t>
  </si>
  <si>
    <t>Chatelain</t>
  </si>
  <si>
    <t>Tyson</t>
  </si>
  <si>
    <t>Locke</t>
  </si>
  <si>
    <t>Tammy</t>
  </si>
  <si>
    <t>Godusi</t>
  </si>
  <si>
    <t>Hitchcock</t>
  </si>
  <si>
    <t>Ben</t>
  </si>
  <si>
    <t>Klipsch</t>
  </si>
  <si>
    <t>Julie Ann</t>
  </si>
  <si>
    <t>Soukoulis</t>
  </si>
  <si>
    <t>Courtney</t>
  </si>
  <si>
    <t>Pucel</t>
  </si>
  <si>
    <t>Jessica</t>
  </si>
  <si>
    <t>Ditch</t>
  </si>
  <si>
    <t>Chuck</t>
  </si>
  <si>
    <t>Hiers</t>
  </si>
  <si>
    <t>MS</t>
  </si>
  <si>
    <t>Lammers</t>
  </si>
  <si>
    <t>Art</t>
  </si>
  <si>
    <t>Cormier</t>
  </si>
  <si>
    <t>Garrean</t>
  </si>
  <si>
    <t>Williams</t>
  </si>
  <si>
    <t>Mudit</t>
  </si>
  <si>
    <t>Mathur</t>
  </si>
  <si>
    <t>Terry</t>
  </si>
  <si>
    <t>Glenna</t>
  </si>
  <si>
    <t>Yaroch</t>
  </si>
  <si>
    <t>Delaney Monahan</t>
  </si>
  <si>
    <t>Stephen</t>
  </si>
  <si>
    <t>Lair</t>
  </si>
  <si>
    <t>Ada</t>
  </si>
  <si>
    <t>Karakunnel</t>
  </si>
  <si>
    <t>Crane</t>
  </si>
  <si>
    <t>Tia</t>
  </si>
  <si>
    <t>Harrison</t>
  </si>
  <si>
    <t>Darin</t>
  </si>
  <si>
    <t>Hecht</t>
  </si>
  <si>
    <t>Catron</t>
  </si>
  <si>
    <t>SD</t>
  </si>
  <si>
    <t>Ottens</t>
  </si>
  <si>
    <t>Seth</t>
  </si>
  <si>
    <t>Wynn</t>
  </si>
  <si>
    <t>Esterline</t>
  </si>
  <si>
    <t>Dianne</t>
  </si>
  <si>
    <t>Cunningham</t>
  </si>
  <si>
    <t>Sam</t>
  </si>
  <si>
    <t>Tayssoun</t>
  </si>
  <si>
    <t>Julie</t>
  </si>
  <si>
    <t>Phil</t>
  </si>
  <si>
    <t>McFadden</t>
  </si>
  <si>
    <t>Haynes</t>
  </si>
  <si>
    <t>Payne</t>
  </si>
  <si>
    <t>George</t>
  </si>
  <si>
    <t>Bustos</t>
  </si>
  <si>
    <t>Teresa</t>
  </si>
  <si>
    <t>Holler</t>
  </si>
  <si>
    <t>Ron</t>
  </si>
  <si>
    <t>Hollie</t>
  </si>
  <si>
    <t>Bradley</t>
  </si>
  <si>
    <t>Adam</t>
  </si>
  <si>
    <t>Worthen</t>
  </si>
  <si>
    <t>Tom</t>
  </si>
  <si>
    <t>Deakins</t>
  </si>
  <si>
    <t>Ganem</t>
  </si>
  <si>
    <t>NH</t>
  </si>
  <si>
    <t>Creighton</t>
  </si>
  <si>
    <t>Gibson</t>
  </si>
  <si>
    <t>Gary</t>
  </si>
  <si>
    <t>McDonough</t>
  </si>
  <si>
    <t>Trisch</t>
  </si>
  <si>
    <t>Karen</t>
  </si>
  <si>
    <t>Huber</t>
  </si>
  <si>
    <t>Colette</t>
  </si>
  <si>
    <t>Hofelich, RN</t>
  </si>
  <si>
    <t>Anderson</t>
  </si>
  <si>
    <t>Corey</t>
  </si>
  <si>
    <t>Donovan</t>
  </si>
  <si>
    <t>Sanchez</t>
  </si>
  <si>
    <t>Cestia</t>
  </si>
  <si>
    <t>Laura</t>
  </si>
  <si>
    <t>Bousman</t>
  </si>
  <si>
    <t>LaBeau</t>
  </si>
  <si>
    <t>VT</t>
  </si>
  <si>
    <t>Betty</t>
  </si>
  <si>
    <t>Phillips</t>
  </si>
  <si>
    <t>Gregg</t>
  </si>
  <si>
    <t>Wilkinson</t>
  </si>
  <si>
    <t>Wagner</t>
  </si>
  <si>
    <t>Doug</t>
  </si>
  <si>
    <t>Hevner</t>
  </si>
  <si>
    <t>Allison</t>
  </si>
  <si>
    <t>Sullivan</t>
  </si>
  <si>
    <t>Maria</t>
  </si>
  <si>
    <t>Dillon</t>
  </si>
  <si>
    <t>Rice</t>
  </si>
  <si>
    <t>Giovannani</t>
  </si>
  <si>
    <t>Pacchetti</t>
  </si>
  <si>
    <t>Sandi</t>
  </si>
  <si>
    <t>Haywood</t>
  </si>
  <si>
    <t>Sherwin</t>
  </si>
  <si>
    <t>Jack</t>
  </si>
  <si>
    <t>St.Clair</t>
  </si>
  <si>
    <t>Delancy</t>
  </si>
  <si>
    <t>Stephanie</t>
  </si>
  <si>
    <t>Dodson</t>
  </si>
  <si>
    <t>Stanley</t>
  </si>
  <si>
    <t>Dubiel</t>
  </si>
  <si>
    <t>Levin</t>
  </si>
  <si>
    <t>Sheena</t>
  </si>
  <si>
    <t>Sando</t>
  </si>
  <si>
    <t>ND</t>
  </si>
  <si>
    <t>Jaime</t>
  </si>
  <si>
    <t>Penaherrera</t>
  </si>
  <si>
    <t>Roediger</t>
  </si>
  <si>
    <t>Joyce</t>
  </si>
  <si>
    <t>Donohue</t>
  </si>
  <si>
    <t>Jennifer</t>
  </si>
  <si>
    <t>Bassett</t>
  </si>
  <si>
    <t>Jeanne</t>
  </si>
  <si>
    <t>McCusker</t>
  </si>
  <si>
    <t>Herlache</t>
  </si>
  <si>
    <t>Vesna</t>
  </si>
  <si>
    <t>Parks</t>
  </si>
  <si>
    <t>Richard</t>
  </si>
  <si>
    <t>Regen</t>
  </si>
  <si>
    <t>Henderson</t>
  </si>
  <si>
    <t>MT</t>
  </si>
  <si>
    <t>Michelle</t>
  </si>
  <si>
    <t>Brunell</t>
  </si>
  <si>
    <t>Gregory</t>
  </si>
  <si>
    <t>Gomez Mira</t>
  </si>
  <si>
    <t>Dale</t>
  </si>
  <si>
    <t>Schendt</t>
  </si>
  <si>
    <t>Jerry</t>
  </si>
  <si>
    <t>Best</t>
  </si>
  <si>
    <t>Mary Joy</t>
  </si>
  <si>
    <t>Lipari</t>
  </si>
  <si>
    <t>Andrews</t>
  </si>
  <si>
    <t>Deb</t>
  </si>
  <si>
    <t>Cranny</t>
  </si>
  <si>
    <t>Rupal</t>
  </si>
  <si>
    <t>Sisodia</t>
  </si>
  <si>
    <t>Moyer</t>
  </si>
  <si>
    <t>Brian</t>
  </si>
  <si>
    <t>Trainor</t>
  </si>
  <si>
    <t>Altfest</t>
  </si>
  <si>
    <t>Noll</t>
  </si>
  <si>
    <t>Marchi</t>
  </si>
  <si>
    <t>Cindy</t>
  </si>
  <si>
    <t>Craig</t>
  </si>
  <si>
    <t>Noon</t>
  </si>
  <si>
    <t>Brown</t>
  </si>
  <si>
    <t>Lindsey</t>
  </si>
  <si>
    <t>Clabaugh</t>
  </si>
  <si>
    <t>Wiedemann</t>
  </si>
  <si>
    <t>Brendan</t>
  </si>
  <si>
    <t>Kenny</t>
  </si>
  <si>
    <t>Lonon</t>
  </si>
  <si>
    <t>Boos</t>
  </si>
  <si>
    <t>Mike</t>
  </si>
  <si>
    <t>Neupauer</t>
  </si>
  <si>
    <t>Mechelle</t>
  </si>
  <si>
    <t>Minter</t>
  </si>
  <si>
    <t>Gail</t>
  </si>
  <si>
    <t>Shaheed</t>
  </si>
  <si>
    <t>Coker</t>
  </si>
  <si>
    <t>DeLauter  II</t>
  </si>
  <si>
    <t>Gibbel</t>
  </si>
  <si>
    <t>Debbie</t>
  </si>
  <si>
    <t>Nichols</t>
  </si>
  <si>
    <t>Billy</t>
  </si>
  <si>
    <t>Frost</t>
  </si>
  <si>
    <t>Allan</t>
  </si>
  <si>
    <t>Ward</t>
  </si>
  <si>
    <t>Roy</t>
  </si>
  <si>
    <t>Goforth</t>
  </si>
  <si>
    <t>Schweidel</t>
  </si>
  <si>
    <t>Theresa</t>
  </si>
  <si>
    <t>Gramkow</t>
  </si>
  <si>
    <t>Edenfield</t>
  </si>
  <si>
    <t>Cole</t>
  </si>
  <si>
    <t>Judy</t>
  </si>
  <si>
    <t>Salcido</t>
  </si>
  <si>
    <t>Noble</t>
  </si>
  <si>
    <t>Megan</t>
  </si>
  <si>
    <t>Bredeson</t>
  </si>
  <si>
    <t>Carolyn</t>
  </si>
  <si>
    <t>Quintanilla</t>
  </si>
  <si>
    <t>Ochs</t>
  </si>
  <si>
    <t>Karl</t>
  </si>
  <si>
    <t>Karch</t>
  </si>
  <si>
    <t>Green</t>
  </si>
  <si>
    <t>Vin</t>
  </si>
  <si>
    <t>Altruda</t>
  </si>
  <si>
    <t>Sager</t>
  </si>
  <si>
    <t>Valerie</t>
  </si>
  <si>
    <t>Barb</t>
  </si>
  <si>
    <t>Beilfuss</t>
  </si>
  <si>
    <t>Satyam</t>
  </si>
  <si>
    <t>WY</t>
  </si>
  <si>
    <t>Chita</t>
  </si>
  <si>
    <t>Henning</t>
  </si>
  <si>
    <t>Witt</t>
  </si>
  <si>
    <t>Jeff</t>
  </si>
  <si>
    <t>Tonya</t>
  </si>
  <si>
    <t>Fusko</t>
  </si>
  <si>
    <t>Stacee Frost</t>
  </si>
  <si>
    <t>Kleinsmith</t>
  </si>
  <si>
    <t>AK</t>
  </si>
  <si>
    <t>Elizabeth</t>
  </si>
  <si>
    <t>Purnell</t>
  </si>
  <si>
    <t>Goodman</t>
  </si>
  <si>
    <t>McCarthy</t>
  </si>
  <si>
    <t>Bunnell</t>
  </si>
  <si>
    <t>Dungan</t>
  </si>
  <si>
    <t>Kathleen</t>
  </si>
  <si>
    <t>Schmidt</t>
  </si>
  <si>
    <t>Jacqueline</t>
  </si>
  <si>
    <t>Jodi</t>
  </si>
  <si>
    <t>Goldberg</t>
  </si>
  <si>
    <t>Rachel</t>
  </si>
  <si>
    <t>Durko</t>
  </si>
  <si>
    <t>Kari</t>
  </si>
  <si>
    <t>Irons</t>
  </si>
  <si>
    <t>Noel</t>
  </si>
  <si>
    <t>Morris</t>
  </si>
  <si>
    <t>Candy</t>
  </si>
  <si>
    <t>Diercks</t>
  </si>
  <si>
    <t>Lance</t>
  </si>
  <si>
    <t>Summey</t>
  </si>
  <si>
    <t>Sangeeta</t>
  </si>
  <si>
    <t>Appel</t>
  </si>
  <si>
    <t>Langevin</t>
  </si>
  <si>
    <t>Wert</t>
  </si>
  <si>
    <t>Ruehle</t>
  </si>
  <si>
    <t>Wrin</t>
  </si>
  <si>
    <t>Gianna</t>
  </si>
  <si>
    <t>Loftis</t>
  </si>
  <si>
    <t>Prabhakar</t>
  </si>
  <si>
    <t>Kasu</t>
  </si>
  <si>
    <t>Lan</t>
  </si>
  <si>
    <t>Berry</t>
  </si>
  <si>
    <t>Karin</t>
  </si>
  <si>
    <t>Kollar</t>
  </si>
  <si>
    <t>Bryson</t>
  </si>
  <si>
    <t>McQuiston</t>
  </si>
  <si>
    <t>D'Alliessi</t>
  </si>
  <si>
    <t>Schwartz</t>
  </si>
  <si>
    <t>Jamie</t>
  </si>
  <si>
    <t>Lavin</t>
  </si>
  <si>
    <t>Val</t>
  </si>
  <si>
    <t>Uzoma</t>
  </si>
  <si>
    <t>Sal</t>
  </si>
  <si>
    <t>Santora</t>
  </si>
  <si>
    <t>Althea</t>
  </si>
  <si>
    <t>Jones</t>
  </si>
  <si>
    <t>ID</t>
  </si>
  <si>
    <t>Larry</t>
  </si>
  <si>
    <t>Neal</t>
  </si>
  <si>
    <t>Lesley</t>
  </si>
  <si>
    <t>Kuffour</t>
  </si>
  <si>
    <t>Roger</t>
  </si>
  <si>
    <t>Ross</t>
  </si>
  <si>
    <t>Wriston</t>
  </si>
  <si>
    <t>Marshburn</t>
  </si>
  <si>
    <t>Benson</t>
  </si>
  <si>
    <t>Mondi</t>
  </si>
  <si>
    <t>Maggie</t>
  </si>
  <si>
    <t>Lea</t>
  </si>
  <si>
    <t>Leslie</t>
  </si>
  <si>
    <t>Russo</t>
  </si>
  <si>
    <t>Gomez</t>
  </si>
  <si>
    <t>Gassman</t>
  </si>
  <si>
    <t>HI</t>
  </si>
  <si>
    <t>Levine</t>
  </si>
  <si>
    <t>Soria</t>
  </si>
  <si>
    <t>Jonna</t>
  </si>
  <si>
    <t>Wisnieski</t>
  </si>
  <si>
    <t>WV</t>
  </si>
  <si>
    <t>Boger</t>
  </si>
  <si>
    <t>Ajay</t>
  </si>
  <si>
    <t>Mishra</t>
  </si>
  <si>
    <t>Santiago</t>
  </si>
  <si>
    <t>Kunal</t>
  </si>
  <si>
    <t>Khiyani</t>
  </si>
  <si>
    <t>William</t>
  </si>
  <si>
    <t>Shensky</t>
  </si>
  <si>
    <t>Freeman</t>
  </si>
  <si>
    <t>Steinberg</t>
  </si>
  <si>
    <t>Parke</t>
  </si>
  <si>
    <t>Tony</t>
  </si>
  <si>
    <t>Bokker</t>
  </si>
  <si>
    <t>Ellen</t>
  </si>
  <si>
    <t>Trant</t>
  </si>
  <si>
    <t>Brandy</t>
  </si>
  <si>
    <t>Castillo</t>
  </si>
  <si>
    <t>Blosser</t>
  </si>
  <si>
    <t>Ene</t>
  </si>
  <si>
    <t>Gaines</t>
  </si>
  <si>
    <t>Kate</t>
  </si>
  <si>
    <t>Adams</t>
  </si>
  <si>
    <t>Kasandra</t>
  </si>
  <si>
    <t>Potito</t>
  </si>
  <si>
    <t>Matthew</t>
  </si>
  <si>
    <t>Carden</t>
  </si>
  <si>
    <t>Van</t>
  </si>
  <si>
    <t>Lankford</t>
  </si>
  <si>
    <t>Dinah</t>
  </si>
  <si>
    <t>Pickett</t>
  </si>
  <si>
    <t>Maureen</t>
  </si>
  <si>
    <t>Riser</t>
  </si>
  <si>
    <t>Kerri</t>
  </si>
  <si>
    <t>Willie</t>
  </si>
  <si>
    <t>Sanders</t>
  </si>
  <si>
    <t>Carr</t>
  </si>
  <si>
    <t>Denson</t>
  </si>
  <si>
    <t>Paula</t>
  </si>
  <si>
    <t>Wu</t>
  </si>
  <si>
    <t>Quynh</t>
  </si>
  <si>
    <t>Spicer</t>
  </si>
  <si>
    <t>Cheryl</t>
  </si>
  <si>
    <t>Sheasby</t>
  </si>
  <si>
    <t>Cushing</t>
  </si>
  <si>
    <t>Chapman</t>
  </si>
  <si>
    <t>Alex</t>
  </si>
  <si>
    <t>Gonzalez</t>
  </si>
  <si>
    <t>Peter</t>
  </si>
  <si>
    <t>Eichling</t>
  </si>
  <si>
    <t>Butch</t>
  </si>
  <si>
    <t>Merideth</t>
  </si>
  <si>
    <t>JR</t>
  </si>
  <si>
    <t>Cazier</t>
  </si>
  <si>
    <t>Bailey</t>
  </si>
  <si>
    <t>Mead</t>
  </si>
  <si>
    <t>Rosenblum</t>
  </si>
  <si>
    <t>Bernard</t>
  </si>
  <si>
    <t>Bufford</t>
  </si>
  <si>
    <t>Valarie</t>
  </si>
  <si>
    <t>Hernandez</t>
  </si>
  <si>
    <t>Brent</t>
  </si>
  <si>
    <t>Hoffart</t>
  </si>
  <si>
    <t>Charrisa</t>
  </si>
  <si>
    <t>Shirley</t>
  </si>
  <si>
    <t>Hanna</t>
  </si>
  <si>
    <t>Fish</t>
  </si>
  <si>
    <t>Walkenhorst</t>
  </si>
  <si>
    <t>Bruce</t>
  </si>
  <si>
    <t>Monica</t>
  </si>
  <si>
    <t>Monasmith</t>
  </si>
  <si>
    <t>Amir</t>
  </si>
  <si>
    <t>Ghoddoussi</t>
  </si>
  <si>
    <t>Cen</t>
  </si>
  <si>
    <t>Meisinger</t>
  </si>
  <si>
    <t>Blair</t>
  </si>
  <si>
    <t>Sapeta</t>
  </si>
  <si>
    <t>Vickie</t>
  </si>
  <si>
    <t>Pemberton</t>
  </si>
  <si>
    <t>Fritz</t>
  </si>
  <si>
    <t>Moir</t>
  </si>
  <si>
    <t>Conaty</t>
  </si>
  <si>
    <t>Susan</t>
  </si>
  <si>
    <t>Witting</t>
  </si>
  <si>
    <t>Erin</t>
  </si>
  <si>
    <t>Sorensen</t>
  </si>
  <si>
    <t>Catrice</t>
  </si>
  <si>
    <t>Nikki</t>
  </si>
  <si>
    <t>Bishop</t>
  </si>
  <si>
    <t>Boyd</t>
  </si>
  <si>
    <t>Josh</t>
  </si>
  <si>
    <t>Ice</t>
  </si>
  <si>
    <t>Janine</t>
  </si>
  <si>
    <t>Hearn</t>
  </si>
  <si>
    <t>Katie</t>
  </si>
  <si>
    <t>Bui</t>
  </si>
  <si>
    <t>Deonna</t>
  </si>
  <si>
    <t>Barfield</t>
  </si>
  <si>
    <t>Marty</t>
  </si>
  <si>
    <t>Despain</t>
  </si>
  <si>
    <t>Lawrence</t>
  </si>
  <si>
    <t>Snow</t>
  </si>
  <si>
    <t>Dillman</t>
  </si>
  <si>
    <t>Waldman</t>
  </si>
  <si>
    <t>Anmol</t>
  </si>
  <si>
    <t>Kaur</t>
  </si>
  <si>
    <t>BC</t>
  </si>
  <si>
    <t>Canada</t>
  </si>
  <si>
    <t>Mix</t>
  </si>
  <si>
    <t>Colin</t>
  </si>
  <si>
    <t>Macdonald</t>
  </si>
  <si>
    <t>ON</t>
  </si>
  <si>
    <t>Karlsen</t>
  </si>
  <si>
    <t>Brenda</t>
  </si>
  <si>
    <t>Enright</t>
  </si>
  <si>
    <t>Bechard</t>
  </si>
  <si>
    <t>Alice</t>
  </si>
  <si>
    <t>McCarron</t>
  </si>
  <si>
    <t>NS</t>
  </si>
  <si>
    <t>Ferrando</t>
  </si>
  <si>
    <t>Palacious</t>
  </si>
  <si>
    <t>Janet</t>
  </si>
  <si>
    <t>Hassell</t>
  </si>
  <si>
    <t>Cathy</t>
  </si>
  <si>
    <t>Dow</t>
  </si>
  <si>
    <t>Obermayer</t>
  </si>
  <si>
    <t>Donaldson</t>
  </si>
  <si>
    <t>MB</t>
  </si>
  <si>
    <t>Charyna</t>
  </si>
  <si>
    <t>SK</t>
  </si>
  <si>
    <t>Fred</t>
  </si>
  <si>
    <t>Franchuk</t>
  </si>
  <si>
    <t>AB</t>
  </si>
  <si>
    <t>Ryan</t>
  </si>
  <si>
    <t>Jershy</t>
  </si>
  <si>
    <t>Chalmers</t>
  </si>
  <si>
    <t>Lisette</t>
  </si>
  <si>
    <t>Wirta</t>
  </si>
  <si>
    <t>Shawn</t>
  </si>
  <si>
    <t>Turcotte</t>
  </si>
  <si>
    <t>Grant</t>
  </si>
  <si>
    <t>Denielle</t>
  </si>
  <si>
    <t>Cuoco</t>
  </si>
  <si>
    <t>Robertson</t>
  </si>
  <si>
    <t>MacLean</t>
  </si>
  <si>
    <t>Harpreet</t>
  </si>
  <si>
    <t>Kim</t>
  </si>
  <si>
    <t>Lepp</t>
  </si>
  <si>
    <t>Dell</t>
  </si>
  <si>
    <t>Jeremiah</t>
  </si>
  <si>
    <t>Cristall</t>
  </si>
  <si>
    <t>Kelvin</t>
  </si>
  <si>
    <t>Li</t>
  </si>
  <si>
    <t>Avi</t>
  </si>
  <si>
    <t>Sodhi</t>
  </si>
  <si>
    <t>Glen</t>
  </si>
  <si>
    <t>Robson</t>
  </si>
  <si>
    <t>Tracie</t>
  </si>
  <si>
    <t>Jake</t>
  </si>
  <si>
    <t>Mitten</t>
  </si>
  <si>
    <t>Melissa</t>
  </si>
  <si>
    <t>Kym</t>
  </si>
  <si>
    <t>Manjinder</t>
  </si>
  <si>
    <t>From Query</t>
  </si>
  <si>
    <t>Median RPN</t>
  </si>
  <si>
    <t>Median CPNET</t>
  </si>
  <si>
    <t>Median SOC</t>
  </si>
  <si>
    <t>Median HOURS</t>
  </si>
  <si>
    <t>Median REV</t>
  </si>
  <si>
    <t>Median RPN Score</t>
  </si>
  <si>
    <t>Median CPNET Score</t>
  </si>
  <si>
    <t>Median SOC Score</t>
  </si>
  <si>
    <t>Median HOURS Score</t>
  </si>
  <si>
    <t>Median REV Score</t>
  </si>
  <si>
    <t>Median Weighted Score</t>
  </si>
  <si>
    <t>Average RPN</t>
  </si>
  <si>
    <t>Average CPNET</t>
  </si>
  <si>
    <t>Average SOC</t>
  </si>
  <si>
    <t>Average HOURS</t>
  </si>
  <si>
    <t>Average REV</t>
  </si>
  <si>
    <t>Average RPN Score</t>
  </si>
  <si>
    <t>Average CPNET Score</t>
  </si>
  <si>
    <t>Average SOC Score</t>
  </si>
  <si>
    <t>Average HOURS Score</t>
  </si>
  <si>
    <t>Average REV Score</t>
  </si>
  <si>
    <t>Average Weighted Score</t>
  </si>
  <si>
    <t>CurrentL6Range</t>
  </si>
  <si>
    <t>LastL6Range</t>
  </si>
  <si>
    <t>CurrentYearTotalRevenue</t>
  </si>
  <si>
    <t>LastYearTotalRevenue</t>
  </si>
  <si>
    <t>CurrentYearTotalBillableHours</t>
  </si>
  <si>
    <t>LastYearTotalBillableHours</t>
  </si>
  <si>
    <t>CurrentRPNLeadsTotalClients</t>
  </si>
  <si>
    <t>LastRPNLeadsTotalClients</t>
  </si>
  <si>
    <t>CurrenttNetNewCPs</t>
  </si>
  <si>
    <t>LastNetNewCPs</t>
  </si>
  <si>
    <t>CurrentNewSOCsTotalClients</t>
  </si>
  <si>
    <t>LastNewSOCsTotalClients</t>
  </si>
  <si>
    <t>RPNYOY_Growth</t>
  </si>
  <si>
    <t>NetCPsYOY_Growth</t>
  </si>
  <si>
    <t>SOCsYOY_Growth</t>
  </si>
  <si>
    <t>TotalBillableHoursYOY_Growth</t>
  </si>
  <si>
    <t>TotalRevenueYOY_Growth</t>
  </si>
  <si>
    <t>RPNScoreQuartile</t>
  </si>
  <si>
    <t>CPNETScoreQuartile</t>
  </si>
  <si>
    <t>SOCScoreQuartile</t>
  </si>
  <si>
    <t>HOURSScoreQuartile</t>
  </si>
  <si>
    <t>REVScoreQuartile</t>
  </si>
  <si>
    <t>WeightedScoreQuartile</t>
  </si>
  <si>
    <t>(No column name)</t>
  </si>
  <si>
    <t>Traditional Network</t>
  </si>
  <si>
    <t>Category</t>
  </si>
  <si>
    <t>Metrics</t>
  </si>
  <si>
    <t>Score</t>
  </si>
  <si>
    <t>Weights</t>
  </si>
  <si>
    <t>Version 1</t>
  </si>
  <si>
    <t>Version 2</t>
  </si>
  <si>
    <t>Top line growth</t>
  </si>
  <si>
    <t>Billable Hours</t>
  </si>
  <si>
    <t>3% and below</t>
  </si>
  <si>
    <t>4%-7%</t>
  </si>
  <si>
    <t>8%-13%</t>
  </si>
  <si>
    <t>14%-17%</t>
  </si>
  <si>
    <t>18%+</t>
  </si>
  <si>
    <t>2023 v 2024, total hours growth</t>
  </si>
  <si>
    <t>Revenue</t>
  </si>
  <si>
    <t>6% and below</t>
  </si>
  <si>
    <t>7%-12%</t>
  </si>
  <si>
    <t>13%-21%</t>
  </si>
  <si>
    <t>22%-29%</t>
  </si>
  <si>
    <t>30%+</t>
  </si>
  <si>
    <t>2023 v 2024, total revenue growth</t>
  </si>
  <si>
    <t>Sales quality</t>
  </si>
  <si>
    <t>RPN Leads</t>
  </si>
  <si>
    <t>29% and below</t>
  </si>
  <si>
    <t>30%-59%</t>
  </si>
  <si>
    <t>60%-89%</t>
  </si>
  <si>
    <t>90%-119%</t>
  </si>
  <si>
    <t>120%+</t>
  </si>
  <si>
    <t>2023 v 2024 sum of each month's (new RPN leads) / (total clients)</t>
  </si>
  <si>
    <t>SOC Growth</t>
  </si>
  <si>
    <t>19% and below</t>
  </si>
  <si>
    <t>20%-39%</t>
  </si>
  <si>
    <t>40%-59%</t>
  </si>
  <si>
    <t>60%-79%</t>
  </si>
  <si>
    <t>80%+</t>
  </si>
  <si>
    <t>2023 v 2024 sum of each month's (SOCs) / (total clients)</t>
  </si>
  <si>
    <t>Service quality</t>
  </si>
  <si>
    <t>Care Pros with a Completed Visit</t>
  </si>
  <si>
    <t>4% and below</t>
  </si>
  <si>
    <t>5%-9%</t>
  </si>
  <si>
    <t>10%-14%</t>
  </si>
  <si>
    <t>15%-19%</t>
  </si>
  <si>
    <t>20%+</t>
  </si>
  <si>
    <t>2023 v 2024 sum of each month's (total CPs 2024) / (total CPs 2023)</t>
  </si>
  <si>
    <t>*subject to change based on actual performance</t>
  </si>
  <si>
    <t>**data is truncated and not rounded, for example to reach a 90%, you must be 90% not 89.5%</t>
  </si>
  <si>
    <t xml:space="preserve">Ideal Mockup: </t>
  </si>
  <si>
    <t>https://docs.google.com/spreadsheets/d/1TRNvadzLs0Z8_2QxNNeWRlrgg-k7gq5lrUUoH9EBA3o/edit#gid=1628110430</t>
  </si>
  <si>
    <t>Care Platform</t>
  </si>
  <si>
    <t>High / Low</t>
  </si>
  <si>
    <t>75-100% percentile</t>
  </si>
  <si>
    <t>green</t>
  </si>
  <si>
    <t>25-75% percentile</t>
  </si>
  <si>
    <t>white</t>
  </si>
  <si>
    <t>0-25% percentile</t>
  </si>
  <si>
    <t>red</t>
  </si>
  <si>
    <t>If same weighted score, rank is the same</t>
  </si>
  <si>
    <t>Network Performance Standing</t>
  </si>
  <si>
    <t>Rating</t>
  </si>
  <si>
    <t>0-1.99</t>
  </si>
  <si>
    <t>Significantly Below Target</t>
  </si>
  <si>
    <t>2-2.99</t>
  </si>
  <si>
    <t>Below Target</t>
  </si>
  <si>
    <t>3-3.99</t>
  </si>
  <si>
    <t>On Target</t>
  </si>
  <si>
    <t>4-4.99</t>
  </si>
  <si>
    <t>Above Target</t>
  </si>
  <si>
    <t>Significantly Above Target</t>
  </si>
  <si>
    <t>Score &amp; Ranking</t>
  </si>
  <si>
    <t>Franchise Number</t>
  </si>
  <si>
    <t>Franchisee</t>
  </si>
  <si>
    <t>FBC</t>
  </si>
  <si>
    <t>DO</t>
  </si>
  <si>
    <t>Your total score</t>
  </si>
  <si>
    <t>Network Ranking</t>
  </si>
  <si>
    <t>Network 's total score</t>
  </si>
  <si>
    <t>Topline growth</t>
  </si>
  <si>
    <t>Current Year</t>
  </si>
  <si>
    <t>Previous Year</t>
  </si>
  <si>
    <t>Your Growth %</t>
  </si>
  <si>
    <t>Network Growth %</t>
  </si>
  <si>
    <t>Your Score</t>
  </si>
  <si>
    <t>Network's Score</t>
  </si>
  <si>
    <t>Your ranking</t>
  </si>
  <si>
    <t>Billable Hours Growth</t>
  </si>
  <si>
    <t>Total billable hours from completed months</t>
  </si>
  <si>
    <t>Total combined billable hours in current year</t>
  </si>
  <si>
    <t>Total billable hours of the same period from previous year</t>
  </si>
  <si>
    <t>Your total percentage growth YoY</t>
  </si>
  <si>
    <t>Total Network percentage growth YoY</t>
  </si>
  <si>
    <t>Scoring matrix</t>
  </si>
  <si>
    <t>Total gross revenue from billable hours</t>
  </si>
  <si>
    <t>Total gross revenue in current year</t>
  </si>
  <si>
    <t>Total gross revenue of the same  period  in the previous year</t>
  </si>
  <si>
    <t>RPN Lead Growth</t>
  </si>
  <si>
    <t>Total RP specific leads</t>
  </si>
  <si>
    <t>Total RP leads in current year</t>
  </si>
  <si>
    <t>Total RP leads in the same period from previous year</t>
  </si>
  <si>
    <t>New SOC Clients with a Completed Visit</t>
  </si>
  <si>
    <t>Total new clients with their first completed visit</t>
  </si>
  <si>
    <t>Total new clients in current year</t>
  </si>
  <si>
    <t>Total new clients in the same period from previous year</t>
  </si>
  <si>
    <t>CPs with a Completed Visit</t>
  </si>
  <si>
    <t>Total CPs with a completed visit</t>
  </si>
  <si>
    <t>Total CPs with a completed visit in current year</t>
  </si>
  <si>
    <t>Total CPs with a completed visit in previous year</t>
  </si>
  <si>
    <t xml:space="preserve"> </t>
  </si>
  <si>
    <t>RPNLeadsGrowth</t>
  </si>
  <si>
    <t>CPNetGrowth</t>
  </si>
  <si>
    <t>SOCGrowth</t>
  </si>
  <si>
    <t>HoursGrowth</t>
  </si>
  <si>
    <t>RevenueGrowth</t>
  </si>
  <si>
    <t>CreatedDate</t>
  </si>
  <si>
    <t>CurrentYearTotalExpectedRevenue</t>
  </si>
  <si>
    <t>LastYearTotalExpectedRevenue</t>
  </si>
  <si>
    <t>Robert Rakocy</t>
  </si>
  <si>
    <t>CarePlatform</t>
  </si>
  <si>
    <t>Sternberg</t>
  </si>
  <si>
    <t>1/2024 - 7/2024</t>
  </si>
  <si>
    <t>1/2023 - 7/2023</t>
  </si>
  <si>
    <t>Trent</t>
  </si>
  <si>
    <t>Davis</t>
  </si>
  <si>
    <t>Josh Bova</t>
  </si>
  <si>
    <t>Inder</t>
  </si>
  <si>
    <t>Atwal</t>
  </si>
  <si>
    <t>Angie Landmesser</t>
  </si>
  <si>
    <t>Thommarson</t>
  </si>
  <si>
    <t>Arnold</t>
  </si>
  <si>
    <t>Tabitha</t>
  </si>
  <si>
    <t>Mastalerz</t>
  </si>
  <si>
    <t>Sudheer</t>
  </si>
  <si>
    <t>Sreerangapalle</t>
  </si>
  <si>
    <t>Marie</t>
  </si>
  <si>
    <t>Hanks</t>
  </si>
  <si>
    <t>Kelson</t>
  </si>
  <si>
    <t>Brittany Cole</t>
  </si>
  <si>
    <t>Nancy</t>
  </si>
  <si>
    <t>Oppenheimer-Marks</t>
  </si>
  <si>
    <t>Preston</t>
  </si>
  <si>
    <t>Corkran</t>
  </si>
  <si>
    <t>Gross</t>
  </si>
  <si>
    <t>Martin</t>
  </si>
  <si>
    <t>Melinger</t>
  </si>
  <si>
    <t>Hildenbrand</t>
  </si>
  <si>
    <t>Kelsey Norrholm</t>
  </si>
  <si>
    <t>Lovely</t>
  </si>
  <si>
    <t>Patton</t>
  </si>
  <si>
    <t>Cornelius</t>
  </si>
  <si>
    <t>Diane</t>
  </si>
  <si>
    <t>Moss</t>
  </si>
  <si>
    <t>1/2024 - 6/2024</t>
  </si>
  <si>
    <t>1/2023 - 6/2023</t>
  </si>
  <si>
    <t>2/2022 - 6/2024</t>
  </si>
  <si>
    <t>1/2022 - 6/2022</t>
  </si>
  <si>
    <t>5/2022 - 10/2022</t>
  </si>
  <si>
    <t>Franchise overview</t>
  </si>
  <si>
    <t>OBS &amp; Ranking</t>
  </si>
  <si>
    <t>My Total OBS Score</t>
  </si>
  <si>
    <t>OBS Network Total Score</t>
  </si>
  <si>
    <t>L6M : Sep 2023-Feb 2024</t>
  </si>
  <si>
    <t>L6M : Sep 2022-Feb 2023</t>
  </si>
  <si>
    <t>Network Score</t>
  </si>
  <si>
    <t>`</t>
  </si>
  <si>
    <t>Your Ranking</t>
  </si>
  <si>
    <t>Net CPs with a Completed Visit</t>
  </si>
  <si>
    <t>OBS My Total Score</t>
  </si>
  <si>
    <t>People</t>
  </si>
  <si>
    <t>Hiring</t>
  </si>
  <si>
    <t>Actual % Growth</t>
  </si>
  <si>
    <t>Network Actual % Growth</t>
  </si>
  <si>
    <t>High / Low Performer</t>
  </si>
  <si>
    <t>Net CP with a Completed Visit</t>
  </si>
  <si>
    <t>World Class Operations</t>
  </si>
  <si>
    <t>Sales Operations</t>
  </si>
  <si>
    <t>SOC New Clients with a Completed Visit</t>
  </si>
  <si>
    <t>Revenue and Hours Growth</t>
  </si>
  <si>
    <t>Efficiency</t>
  </si>
  <si>
    <t>12/2023 - 5/2024</t>
  </si>
  <si>
    <t>12/2022 - 5/2023</t>
  </si>
  <si>
    <t>3/2022 - 8/2022</t>
  </si>
  <si>
    <t>6/2023 - 11/2023</t>
  </si>
  <si>
    <t>10/2023 - 3/2024</t>
  </si>
  <si>
    <t>10/2022 - 3/2023</t>
  </si>
  <si>
    <t>Moreland</t>
  </si>
  <si>
    <t>Lerch</t>
  </si>
  <si>
    <t>Stephenson</t>
  </si>
  <si>
    <t>11/2023 - 2/2025</t>
  </si>
  <si>
    <t>2/2022 - 7/2022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</si>
</sst>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##0"/>
    <numFmt numFmtId="165" formatCode="&quot;$&quot;#,##0"/>
    <numFmt numFmtId="166" formatCode="&quot;$&quot;#,##0.00"/>
    <numFmt numFmtId="167" formatCode="yyyy-mm-dd h:mm:ss"/>
  </numFmts>
  <fonts count="43">
    <font>
      <sz val="10.0"/>
      <color rgb="FF000000"/>
      <name val="Arial"/>
      <scheme val="minor"/>
    </font>
    <font>
      <sz val="10.0"/>
      <color rgb="FF000000"/>
      <name val="Montserrat"/>
    </font>
    <font>
      <color theme="1"/>
      <name val="Arial"/>
      <scheme val="minor"/>
    </font>
    <font>
      <sz val="9.0"/>
      <color theme="1"/>
      <name val="Arial"/>
      <scheme val="minor"/>
    </font>
    <font>
      <b/>
      <sz val="9.0"/>
      <color theme="1"/>
      <name val="Arial"/>
      <scheme val="minor"/>
    </font>
    <font>
      <sz val="9.0"/>
      <color theme="1"/>
      <name val="Arial"/>
    </font>
    <font>
      <sz val="8.0"/>
      <color theme="1"/>
      <name val="Arial"/>
    </font>
    <font>
      <strike/>
      <sz val="9.0"/>
      <color theme="1"/>
      <name val="Arial"/>
    </font>
    <font>
      <strike/>
      <color theme="1"/>
      <name val="Arial"/>
      <scheme val="minor"/>
    </font>
    <font>
      <color theme="1"/>
      <name val="Arial"/>
    </font>
    <font>
      <b/>
      <color theme="1"/>
      <name val="Arial"/>
    </font>
    <font>
      <b/>
      <color rgb="FFFFFFFF"/>
      <name val="Arial"/>
    </font>
    <font/>
    <font>
      <b/>
      <sz val="13.0"/>
      <color rgb="FF434343"/>
      <name val="Inter"/>
    </font>
    <font>
      <b/>
      <sz val="11.0"/>
      <color theme="1"/>
      <name val="Inter"/>
    </font>
    <font>
      <i/>
      <color theme="1"/>
      <name val="Arial"/>
    </font>
    <font>
      <b/>
      <i/>
      <color rgb="FFFF0000"/>
      <name val="Arial"/>
    </font>
    <font>
      <b/>
      <i/>
      <color theme="1"/>
      <name val="Arial"/>
    </font>
    <font>
      <u/>
      <color rgb="FF0000FF"/>
      <name val="Arial"/>
    </font>
    <font>
      <b/>
      <color theme="1"/>
      <name val="Inter"/>
    </font>
    <font>
      <b/>
      <sz val="8.0"/>
      <color theme="1"/>
      <name val="Inter"/>
    </font>
    <font>
      <b/>
      <sz val="14.0"/>
      <color theme="1"/>
      <name val="Inter"/>
    </font>
    <font>
      <sz val="12.0"/>
      <color theme="1"/>
      <name val="Inter"/>
    </font>
    <font>
      <sz val="13.0"/>
      <color theme="1"/>
      <name val="Inter"/>
    </font>
    <font>
      <b/>
      <sz val="13.0"/>
      <color theme="1"/>
      <name val="Inter"/>
    </font>
    <font>
      <sz val="8.0"/>
      <color rgb="FF666666"/>
      <name val="Inter"/>
    </font>
    <font>
      <u/>
      <sz val="8.0"/>
      <color rgb="FF0097A7"/>
      <name val="Inter"/>
    </font>
    <font>
      <u/>
      <sz val="8.0"/>
      <color rgb="FF0097A7"/>
      <name val="Inter"/>
    </font>
    <font>
      <sz val="8.0"/>
      <color rgb="FFFFFFFF"/>
      <name val="Inter"/>
    </font>
    <font>
      <sz val="8.0"/>
      <color theme="1"/>
      <name val="Arial"/>
      <scheme val="minor"/>
    </font>
    <font>
      <b/>
      <sz val="10.0"/>
      <color theme="1"/>
      <name val="Inter"/>
    </font>
    <font>
      <b/>
      <sz val="10.0"/>
      <color rgb="FF000000"/>
      <name val="Inter"/>
    </font>
    <font>
      <sz val="12.0"/>
      <color theme="1"/>
      <name val="Arial"/>
      <scheme val="minor"/>
    </font>
    <font>
      <b/>
      <sz val="10.0"/>
      <color theme="1"/>
      <name val="Montserrat"/>
    </font>
    <font>
      <sz val="13.0"/>
      <color theme="1"/>
      <name val="Montserrat"/>
    </font>
    <font>
      <b/>
      <sz val="13.0"/>
      <color theme="1"/>
      <name val="Montserrat"/>
    </font>
    <font>
      <sz val="14.0"/>
      <color theme="1"/>
      <name val="Montserrat"/>
    </font>
    <font>
      <b/>
      <sz val="12.0"/>
      <color theme="1"/>
      <name val="Montserrat"/>
    </font>
    <font>
      <b/>
      <i/>
      <sz val="10.0"/>
      <color theme="1"/>
      <name val="Montserrat"/>
    </font>
    <font>
      <color theme="1"/>
      <name val="Montserrat"/>
    </font>
    <font>
      <b/>
      <sz val="28.0"/>
      <color theme="1"/>
      <name val="Montserrat"/>
    </font>
    <font>
      <b/>
      <color theme="1"/>
      <name val="Montserrat"/>
    </font>
    <font>
      <i/>
      <color theme="1"/>
      <name val="Montserrat"/>
    </font>
  </fonts>
  <fills count="2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6B8AF"/>
        <bgColor rgb="FFE6B8AF"/>
      </patternFill>
    </fill>
    <fill>
      <patternFill patternType="solid">
        <fgColor rgb="FFCFE2F3"/>
        <bgColor rgb="FFCFE2F3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F3F3F3"/>
        <bgColor rgb="FFF3F3F3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  <fill>
      <patternFill patternType="solid">
        <fgColor rgb="FFFAECF3"/>
        <bgColor rgb="FFFAECF3"/>
      </patternFill>
    </fill>
    <fill>
      <patternFill patternType="solid">
        <fgColor rgb="FFFFFAEB"/>
        <bgColor rgb="FFFFFAEB"/>
      </patternFill>
    </fill>
    <fill>
      <patternFill patternType="solid">
        <fgColor rgb="FFE6F3E1"/>
        <bgColor rgb="FFE6F3E1"/>
      </patternFill>
    </fill>
    <fill>
      <patternFill patternType="solid">
        <fgColor rgb="FFFFDED2"/>
        <bgColor rgb="FFFFDED2"/>
      </patternFill>
    </fill>
    <fill>
      <patternFill patternType="solid">
        <fgColor rgb="FFE0F2F5"/>
        <bgColor rgb="FFE0F2F5"/>
      </patternFill>
    </fill>
    <fill>
      <patternFill patternType="solid">
        <fgColor rgb="FFCEF5E8"/>
        <bgColor rgb="FFCEF5E8"/>
      </patternFill>
    </fill>
    <fill>
      <patternFill patternType="solid">
        <fgColor rgb="FFF5E0FF"/>
        <bgColor rgb="FFF5E0FF"/>
      </patternFill>
    </fill>
    <fill>
      <patternFill patternType="solid">
        <fgColor rgb="FFD7E2FF"/>
        <bgColor rgb="FFD7E2FF"/>
      </patternFill>
    </fill>
    <fill>
      <patternFill patternType="solid">
        <fgColor rgb="FFFBF3FF"/>
        <bgColor rgb="FFFBF3FF"/>
      </patternFill>
    </fill>
    <fill>
      <patternFill patternType="solid">
        <fgColor rgb="FFEBF5FD"/>
        <bgColor rgb="FFEBF5FD"/>
      </patternFill>
    </fill>
    <fill>
      <patternFill patternType="solid">
        <fgColor rgb="FFEFEFEF"/>
        <bgColor rgb="FFEFEFEF"/>
      </patternFill>
    </fill>
    <fill>
      <patternFill patternType="solid">
        <fgColor rgb="FFFCE5CD"/>
        <bgColor rgb="FFFCE5CD"/>
      </patternFill>
    </fill>
  </fills>
  <borders count="19">
    <border/>
    <border>
      <right style="thin">
        <color rgb="FFCCCCCC"/>
      </right>
    </border>
    <border>
      <bottom style="thin">
        <color rgb="FFCCCCCC"/>
      </bottom>
    </border>
    <border>
      <left style="thin">
        <color rgb="FFCCCCCC"/>
      </left>
      <bottom style="thin">
        <color rgb="FFD9D9D9"/>
      </bottom>
    </border>
    <border>
      <bottom style="thin">
        <color rgb="FFD9D9D9"/>
      </bottom>
    </border>
    <border>
      <left style="thin">
        <color rgb="FFCCCCCC"/>
      </left>
      <right style="thin">
        <color rgb="FFCCCCCC"/>
      </right>
    </border>
    <border>
      <right style="thin">
        <color rgb="FFCCCCCC"/>
      </right>
      <bottom style="thin">
        <color rgb="FFCCCCCC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right style="thin">
        <color rgb="FFCCCCCC"/>
      </right>
      <bottom style="thin">
        <color rgb="FFD9D9D9"/>
      </bottom>
    </border>
    <border>
      <left style="thin">
        <color rgb="FFCCCCCC"/>
      </left>
      <right style="thin">
        <color rgb="FFCCCCCC"/>
      </right>
      <bottom style="thin">
        <color rgb="FFD9D9D9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CCCCCC"/>
      </left>
    </border>
    <border>
      <left style="thin">
        <color rgb="FFCCCCCC"/>
      </left>
      <bottom style="thin">
        <color rgb="FFCCCCCC"/>
      </bottom>
    </border>
    <border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right style="thin">
        <color rgb="FF999999"/>
      </right>
    </border>
  </borders>
  <cellStyleXfs count="1">
    <xf borderId="0" fillId="0" fontId="0" numFmtId="0" applyAlignment="1" applyFont="1"/>
  </cellStyleXfs>
  <cellXfs count="2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0" fillId="0" fontId="2" numFmtId="0" xfId="0" applyAlignment="1" applyFont="1">
      <alignment readingOrder="0"/>
    </xf>
    <xf borderId="0" fillId="3" fontId="3" numFmtId="0" xfId="0" applyAlignment="1" applyFill="1" applyFont="1">
      <alignment horizontal="left" readingOrder="0"/>
    </xf>
    <xf borderId="0" fillId="4" fontId="3" numFmtId="0" xfId="0" applyAlignment="1" applyFill="1" applyFont="1">
      <alignment horizontal="left" readingOrder="0"/>
    </xf>
    <xf borderId="0" fillId="5" fontId="3" numFmtId="0" xfId="0" applyAlignment="1" applyFill="1" applyFont="1">
      <alignment horizontal="left" readingOrder="0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8" numFmtId="0" xfId="0" applyAlignment="1" applyFont="1">
      <alignment readingOrder="0"/>
    </xf>
    <xf borderId="0" fillId="0" fontId="6" numFmtId="0" xfId="0" applyAlignment="1" applyFont="1">
      <alignment vertical="bottom"/>
    </xf>
    <xf borderId="0" fillId="0" fontId="6" numFmtId="164" xfId="0" applyAlignment="1" applyFont="1" applyNumberFormat="1">
      <alignment vertical="bottom"/>
    </xf>
    <xf borderId="0" fillId="0" fontId="5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6" numFmtId="3" xfId="0" applyAlignment="1" applyFont="1" applyNumberFormat="1">
      <alignment vertical="bottom"/>
    </xf>
    <xf borderId="0" fillId="6" fontId="6" numFmtId="0" xfId="0" applyAlignment="1" applyFill="1" applyFont="1">
      <alignment vertical="bottom"/>
    </xf>
    <xf borderId="0" fillId="7" fontId="6" numFmtId="0" xfId="0" applyAlignment="1" applyFill="1" applyFont="1">
      <alignment vertical="bottom"/>
    </xf>
    <xf borderId="0" fillId="8" fontId="6" numFmtId="0" xfId="0" applyAlignment="1" applyFill="1" applyFont="1">
      <alignment vertical="bottom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readingOrder="0" vertical="bottom"/>
    </xf>
    <xf borderId="0" fillId="9" fontId="10" numFmtId="0" xfId="0" applyAlignment="1" applyFill="1" applyFont="1">
      <alignment horizontal="center" readingOrder="0" vertical="center"/>
    </xf>
    <xf borderId="0" fillId="10" fontId="11" numFmtId="0" xfId="0" applyAlignment="1" applyFill="1" applyFont="1">
      <alignment horizontal="center" readingOrder="0" vertical="bottom"/>
    </xf>
    <xf borderId="0" fillId="11" fontId="10" numFmtId="0" xfId="0" applyAlignment="1" applyFill="1" applyFont="1">
      <alignment horizontal="center" vertical="center"/>
    </xf>
    <xf borderId="0" fillId="0" fontId="9" numFmtId="0" xfId="0" applyAlignment="1" applyFont="1">
      <alignment vertical="bottom"/>
    </xf>
    <xf borderId="1" fillId="11" fontId="10" numFmtId="0" xfId="0" applyAlignment="1" applyBorder="1" applyFont="1">
      <alignment horizontal="center" vertical="center"/>
    </xf>
    <xf borderId="2" fillId="0" fontId="12" numFmtId="0" xfId="0" applyBorder="1" applyFont="1"/>
    <xf borderId="3" fillId="12" fontId="10" numFmtId="0" xfId="0" applyAlignment="1" applyBorder="1" applyFill="1" applyFont="1">
      <alignment horizontal="center" vertical="bottom"/>
    </xf>
    <xf borderId="4" fillId="12" fontId="10" numFmtId="0" xfId="0" applyAlignment="1" applyBorder="1" applyFont="1">
      <alignment horizontal="center" vertical="bottom"/>
    </xf>
    <xf borderId="4" fillId="13" fontId="10" numFmtId="0" xfId="0" applyAlignment="1" applyBorder="1" applyFill="1" applyFont="1">
      <alignment horizontal="center" vertical="bottom"/>
    </xf>
    <xf borderId="4" fillId="14" fontId="10" numFmtId="0" xfId="0" applyAlignment="1" applyBorder="1" applyFill="1" applyFont="1">
      <alignment horizontal="center" vertical="bottom"/>
    </xf>
    <xf borderId="1" fillId="0" fontId="12" numFmtId="0" xfId="0" applyBorder="1" applyFont="1"/>
    <xf borderId="0" fillId="0" fontId="9" numFmtId="0" xfId="0" applyFont="1"/>
    <xf borderId="0" fillId="15" fontId="13" numFmtId="0" xfId="0" applyAlignment="1" applyFill="1" applyFont="1">
      <alignment horizontal="center" readingOrder="0" shrinkToFit="0" vertical="center" wrapText="1"/>
    </xf>
    <xf borderId="1" fillId="2" fontId="14" numFmtId="0" xfId="0" applyAlignment="1" applyBorder="1" applyFont="1">
      <alignment vertical="bottom"/>
    </xf>
    <xf borderId="0" fillId="12" fontId="10" numFmtId="0" xfId="0" applyAlignment="1" applyFont="1">
      <alignment horizontal="center" vertical="center"/>
    </xf>
    <xf borderId="0" fillId="13" fontId="10" numFmtId="0" xfId="0" applyAlignment="1" applyFont="1">
      <alignment horizontal="center" vertical="center"/>
    </xf>
    <xf borderId="0" fillId="14" fontId="10" numFmtId="0" xfId="0" applyAlignment="1" applyFont="1">
      <alignment horizontal="center" vertical="center"/>
    </xf>
    <xf borderId="5" fillId="2" fontId="10" numFmtId="9" xfId="0" applyAlignment="1" applyBorder="1" applyFont="1" applyNumberFormat="1">
      <alignment horizontal="center" vertical="center"/>
    </xf>
    <xf borderId="0" fillId="0" fontId="9" numFmtId="9" xfId="0" applyAlignment="1" applyFont="1" applyNumberFormat="1">
      <alignment vertical="bottom"/>
    </xf>
    <xf borderId="0" fillId="0" fontId="9" numFmtId="9" xfId="0" applyAlignment="1" applyFont="1" applyNumberFormat="1">
      <alignment horizontal="right" vertical="bottom"/>
    </xf>
    <xf borderId="6" fillId="2" fontId="15" numFmtId="0" xfId="0" applyAlignment="1" applyBorder="1" applyFont="1">
      <alignment readingOrder="0" shrinkToFit="0" vertical="center" wrapText="0"/>
    </xf>
    <xf borderId="7" fillId="0" fontId="12" numFmtId="0" xfId="0" applyBorder="1" applyFont="1"/>
    <xf borderId="8" fillId="2" fontId="15" numFmtId="0" xfId="0" applyAlignment="1" applyBorder="1" applyFont="1">
      <alignment readingOrder="0" shrinkToFit="0" vertical="center" wrapText="0"/>
    </xf>
    <xf borderId="4" fillId="0" fontId="12" numFmtId="0" xfId="0" applyBorder="1" applyFont="1"/>
    <xf borderId="0" fillId="16" fontId="13" numFmtId="0" xfId="0" applyAlignment="1" applyFill="1" applyFont="1">
      <alignment horizontal="center" readingOrder="0" shrinkToFit="0" vertical="center" wrapText="1"/>
    </xf>
    <xf borderId="8" fillId="2" fontId="15" numFmtId="0" xfId="0" applyAlignment="1" applyBorder="1" applyFont="1">
      <alignment readingOrder="0" shrinkToFit="0" vertical="center" wrapText="1"/>
    </xf>
    <xf borderId="1" fillId="2" fontId="14" numFmtId="0" xfId="0" applyAlignment="1" applyBorder="1" applyFont="1">
      <alignment shrinkToFit="0" vertical="bottom" wrapText="1"/>
    </xf>
    <xf borderId="9" fillId="0" fontId="12" numFmtId="0" xfId="0" applyBorder="1" applyFont="1"/>
    <xf borderId="0" fillId="17" fontId="13" numFmtId="0" xfId="0" applyAlignment="1" applyFill="1" applyFont="1">
      <alignment horizontal="center" readingOrder="0" shrinkToFit="0" vertical="center" wrapText="1"/>
    </xf>
    <xf borderId="1" fillId="2" fontId="14" numFmtId="0" xfId="0" applyAlignment="1" applyBorder="1" applyFont="1">
      <alignment readingOrder="0" vertical="bottom"/>
    </xf>
    <xf borderId="0" fillId="12" fontId="10" numFmtId="0" xfId="0" applyAlignment="1" applyFont="1">
      <alignment horizontal="center" readingOrder="0" vertical="center"/>
    </xf>
    <xf borderId="0" fillId="13" fontId="10" numFmtId="0" xfId="0" applyAlignment="1" applyFont="1">
      <alignment horizontal="center" readingOrder="0" vertical="center"/>
    </xf>
    <xf borderId="0" fillId="14" fontId="10" numFmtId="0" xfId="0" applyAlignment="1" applyFont="1">
      <alignment horizontal="center" readingOrder="0" vertical="center"/>
    </xf>
    <xf borderId="0" fillId="2" fontId="16" numFmtId="0" xfId="0" applyAlignment="1" applyFont="1">
      <alignment shrinkToFit="0" vertical="bottom" wrapText="0"/>
    </xf>
    <xf borderId="0" fillId="0" fontId="17" numFmtId="0" xfId="0" applyAlignment="1" applyFont="1">
      <alignment vertical="bottom"/>
    </xf>
    <xf borderId="0" fillId="0" fontId="18" numFmtId="0" xfId="0" applyAlignment="1" applyFont="1">
      <alignment readingOrder="0" shrinkToFit="0" vertical="bottom" wrapText="0"/>
    </xf>
    <xf borderId="0" fillId="2" fontId="9" numFmtId="0" xfId="0" applyAlignment="1" applyFont="1">
      <alignment vertical="bottom"/>
    </xf>
    <xf borderId="10" fillId="0" fontId="10" numFmtId="0" xfId="0" applyAlignment="1" applyBorder="1" applyFont="1">
      <alignment vertical="bottom"/>
    </xf>
    <xf borderId="10" fillId="0" fontId="9" numFmtId="0" xfId="0" applyAlignment="1" applyBorder="1" applyFont="1">
      <alignment vertical="bottom"/>
    </xf>
    <xf borderId="0" fillId="0" fontId="9" numFmtId="0" xfId="0" applyAlignment="1" applyFont="1">
      <alignment shrinkToFit="0" vertical="bottom" wrapText="0"/>
    </xf>
    <xf borderId="5" fillId="2" fontId="10" numFmtId="9" xfId="0" applyAlignment="1" applyBorder="1" applyFont="1" applyNumberFormat="1">
      <alignment horizontal="center" readingOrder="0" vertical="center"/>
    </xf>
    <xf borderId="5" fillId="2" fontId="10" numFmtId="0" xfId="0" applyAlignment="1" applyBorder="1" applyFont="1">
      <alignment horizontal="center" readingOrder="0" vertical="center"/>
    </xf>
    <xf borderId="11" fillId="9" fontId="10" numFmtId="0" xfId="0" applyAlignment="1" applyBorder="1" applyFont="1">
      <alignment horizontal="center" readingOrder="0" vertical="center"/>
    </xf>
    <xf borderId="12" fillId="9" fontId="10" numFmtId="0" xfId="0" applyAlignment="1" applyBorder="1" applyFont="1">
      <alignment horizontal="center" readingOrder="0" vertical="center"/>
    </xf>
    <xf borderId="12" fillId="0" fontId="9" numFmtId="0" xfId="0" applyAlignment="1" applyBorder="1" applyFont="1">
      <alignment horizontal="center" readingOrder="0" vertical="bottom"/>
    </xf>
    <xf borderId="0" fillId="18" fontId="19" numFmtId="0" xfId="0" applyAlignment="1" applyFill="1" applyFont="1">
      <alignment horizontal="center" shrinkToFit="0" vertical="center" wrapText="1"/>
    </xf>
    <xf borderId="0" fillId="19" fontId="19" numFmtId="0" xfId="0" applyAlignment="1" applyFill="1" applyFont="1">
      <alignment horizontal="center" shrinkToFit="0" vertical="center" wrapText="1"/>
    </xf>
    <xf borderId="0" fillId="20" fontId="20" numFmtId="0" xfId="0" applyAlignment="1" applyFill="1" applyFont="1">
      <alignment horizontal="center" readingOrder="0" vertical="center"/>
    </xf>
    <xf borderId="0" fillId="20" fontId="20" numFmtId="0" xfId="0" applyAlignment="1" applyFont="1">
      <alignment horizontal="center" vertical="center"/>
    </xf>
    <xf borderId="0" fillId="21" fontId="20" numFmtId="0" xfId="0" applyAlignment="1" applyFill="1" applyFont="1">
      <alignment horizontal="center" shrinkToFit="0" vertical="center" wrapText="1"/>
    </xf>
    <xf borderId="0" fillId="2" fontId="21" numFmtId="0" xfId="0" applyAlignment="1" applyFont="1">
      <alignment horizontal="center" readingOrder="0" shrinkToFit="0" vertical="center" wrapText="1"/>
    </xf>
    <xf borderId="0" fillId="2" fontId="22" numFmtId="0" xfId="0" applyAlignment="1" applyFont="1">
      <alignment horizontal="center" readingOrder="0" vertical="center"/>
    </xf>
    <xf borderId="0" fillId="2" fontId="22" numFmtId="164" xfId="0" applyAlignment="1" applyFont="1" applyNumberFormat="1">
      <alignment horizontal="center" vertical="center"/>
    </xf>
    <xf borderId="0" fillId="2" fontId="23" numFmtId="4" xfId="0" applyAlignment="1" applyFont="1" applyNumberFormat="1">
      <alignment horizontal="center" vertical="center"/>
    </xf>
    <xf borderId="0" fillId="2" fontId="23" numFmtId="0" xfId="0" applyAlignment="1" applyFont="1">
      <alignment horizontal="center" vertical="center"/>
    </xf>
    <xf borderId="0" fillId="2" fontId="24" numFmtId="4" xfId="0" applyAlignment="1" applyFont="1" applyNumberFormat="1">
      <alignment horizontal="center" shrinkToFit="0" vertical="center" wrapText="1"/>
    </xf>
    <xf borderId="0" fillId="0" fontId="9" numFmtId="0" xfId="0" applyAlignment="1" applyFont="1">
      <alignment readingOrder="0" vertical="center"/>
    </xf>
    <xf borderId="0" fillId="0" fontId="9" numFmtId="0" xfId="0" applyAlignment="1" applyFont="1">
      <alignment vertical="center"/>
    </xf>
    <xf borderId="0" fillId="0" fontId="9" numFmtId="0" xfId="0" applyAlignment="1" applyFont="1">
      <alignment shrinkToFit="0" vertical="center" wrapText="1"/>
    </xf>
    <xf borderId="0" fillId="15" fontId="19" numFmtId="1" xfId="0" applyAlignment="1" applyFont="1" applyNumberFormat="1">
      <alignment horizontal="center" shrinkToFit="0" vertical="center" wrapText="1"/>
    </xf>
    <xf borderId="0" fillId="9" fontId="20" numFmtId="0" xfId="0" applyAlignment="1" applyFont="1">
      <alignment horizontal="center" shrinkToFit="0" vertical="center" wrapText="1"/>
    </xf>
    <xf borderId="0" fillId="9" fontId="20" numFmtId="0" xfId="0" applyAlignment="1" applyFont="1">
      <alignment horizontal="center" readingOrder="0" shrinkToFit="0" vertical="center" wrapText="1"/>
    </xf>
    <xf borderId="0" fillId="2" fontId="19" numFmtId="0" xfId="0" applyAlignment="1" applyFont="1">
      <alignment shrinkToFit="0" vertical="center" wrapText="1"/>
    </xf>
    <xf borderId="0" fillId="2" fontId="23" numFmtId="3" xfId="0" applyAlignment="1" applyFont="1" applyNumberFormat="1">
      <alignment horizontal="center" vertical="center"/>
    </xf>
    <xf borderId="0" fillId="0" fontId="23" numFmtId="4" xfId="0" applyAlignment="1" applyFont="1" applyNumberFormat="1">
      <alignment horizontal="center" vertical="center"/>
    </xf>
    <xf borderId="0" fillId="2" fontId="23" numFmtId="2" xfId="0" applyAlignment="1" applyFont="1" applyNumberFormat="1">
      <alignment horizontal="center" shrinkToFit="0" vertical="center" wrapText="1"/>
    </xf>
    <xf borderId="0" fillId="2" fontId="23" numFmtId="0" xfId="0" applyAlignment="1" applyFont="1">
      <alignment horizontal="center" vertical="center"/>
    </xf>
    <xf borderId="0" fillId="2" fontId="23" numFmtId="0" xfId="0" applyAlignment="1" applyFont="1">
      <alignment horizontal="center" shrinkToFit="0" vertical="center" wrapText="1"/>
    </xf>
    <xf borderId="0" fillId="2" fontId="25" numFmtId="0" xfId="0" applyAlignment="1" applyFont="1">
      <alignment shrinkToFit="0" vertical="center" wrapText="1"/>
    </xf>
    <xf borderId="0" fillId="2" fontId="25" numFmtId="0" xfId="0" applyAlignment="1" applyFont="1">
      <alignment horizontal="center" readingOrder="0" shrinkToFit="0" vertical="center" wrapText="1"/>
    </xf>
    <xf borderId="0" fillId="2" fontId="25" numFmtId="0" xfId="0" applyAlignment="1" applyFont="1">
      <alignment horizontal="center" shrinkToFit="0" vertical="center" wrapText="1"/>
    </xf>
    <xf borderId="0" fillId="2" fontId="26" numFmtId="0" xfId="0" applyAlignment="1" applyFont="1">
      <alignment horizontal="center" shrinkToFit="0" vertical="center" wrapText="1"/>
    </xf>
    <xf borderId="0" fillId="2" fontId="23" numFmtId="165" xfId="0" applyAlignment="1" applyFont="1" applyNumberFormat="1">
      <alignment horizontal="center" vertical="center"/>
    </xf>
    <xf borderId="0" fillId="2" fontId="23" numFmtId="49" xfId="0" applyAlignment="1" applyFont="1" applyNumberFormat="1">
      <alignment horizontal="center" shrinkToFit="0" vertical="center" wrapText="1"/>
    </xf>
    <xf borderId="0" fillId="2" fontId="9" numFmtId="0" xfId="0" applyAlignment="1" applyFont="1">
      <alignment vertical="center"/>
    </xf>
    <xf borderId="0" fillId="2" fontId="9" numFmtId="4" xfId="0" applyAlignment="1" applyFont="1" applyNumberFormat="1">
      <alignment vertical="center"/>
    </xf>
    <xf borderId="0" fillId="2" fontId="9" numFmtId="10" xfId="0" applyAlignment="1" applyFont="1" applyNumberFormat="1">
      <alignment vertical="center"/>
    </xf>
    <xf borderId="0" fillId="2" fontId="9" numFmtId="0" xfId="0" applyAlignment="1" applyFont="1">
      <alignment vertical="center"/>
    </xf>
    <xf borderId="0" fillId="2" fontId="9" numFmtId="0" xfId="0" applyAlignment="1" applyFont="1">
      <alignment shrinkToFit="0" vertical="center" wrapText="1"/>
    </xf>
    <xf borderId="0" fillId="17" fontId="19" numFmtId="0" xfId="0" applyAlignment="1" applyFont="1">
      <alignment horizontal="center" shrinkToFit="0" vertical="center" wrapText="1"/>
    </xf>
    <xf borderId="0" fillId="2" fontId="23" numFmtId="0" xfId="0" applyAlignment="1" applyFont="1">
      <alignment horizontal="center" readingOrder="0" vertical="center"/>
    </xf>
    <xf borderId="0" fillId="16" fontId="19" numFmtId="0" xfId="0" applyAlignment="1" applyFont="1">
      <alignment horizontal="center" shrinkToFit="0" vertical="center" wrapText="1"/>
    </xf>
    <xf borderId="0" fillId="2" fontId="19" numFmtId="0" xfId="0" applyAlignment="1" applyFont="1">
      <alignment readingOrder="0" shrinkToFit="0" vertical="center" wrapText="1"/>
    </xf>
    <xf borderId="13" fillId="2" fontId="25" numFmtId="0" xfId="0" applyAlignment="1" applyBorder="1" applyFont="1">
      <alignment shrinkToFit="0" wrapText="1"/>
    </xf>
    <xf borderId="0" fillId="2" fontId="25" numFmtId="0" xfId="0" applyAlignment="1" applyFont="1">
      <alignment horizontal="center" readingOrder="0" shrinkToFit="0" wrapText="1"/>
    </xf>
    <xf borderId="0" fillId="2" fontId="25" numFmtId="0" xfId="0" applyAlignment="1" applyFont="1">
      <alignment horizontal="center" shrinkToFit="0" wrapText="1"/>
    </xf>
    <xf borderId="0" fillId="2" fontId="27" numFmtId="0" xfId="0" applyAlignment="1" applyFont="1">
      <alignment horizontal="center" readingOrder="0" shrinkToFit="0" vertical="center" wrapText="1"/>
    </xf>
    <xf borderId="0" fillId="2" fontId="9" numFmtId="0" xfId="0" applyAlignment="1" applyFont="1">
      <alignment shrinkToFit="0" vertical="center" wrapText="1"/>
    </xf>
    <xf borderId="0" fillId="10" fontId="28" numFmtId="0" xfId="0" applyAlignment="1" applyFont="1">
      <alignment horizontal="center" shrinkToFit="0" vertical="center" wrapText="1"/>
    </xf>
    <xf borderId="0" fillId="10" fontId="28" numFmtId="0" xfId="0" applyAlignment="1" applyFont="1">
      <alignment horizontal="center" shrinkToFit="0" wrapText="1"/>
    </xf>
    <xf borderId="0" fillId="10" fontId="28" numFmtId="0" xfId="0" applyAlignment="1" applyFont="1">
      <alignment horizontal="center" shrinkToFit="0" wrapText="1"/>
    </xf>
    <xf borderId="0" fillId="10" fontId="9" numFmtId="0" xfId="0" applyAlignment="1" applyFont="1">
      <alignment vertical="center"/>
    </xf>
    <xf borderId="0" fillId="10" fontId="9" numFmtId="0" xfId="0" applyAlignment="1" applyFont="1">
      <alignment shrinkToFit="0" vertical="center" wrapText="1"/>
    </xf>
    <xf borderId="0" fillId="0" fontId="28" numFmtId="0" xfId="0" applyAlignment="1" applyFont="1">
      <alignment horizontal="center" shrinkToFit="0" vertical="center" wrapText="1"/>
    </xf>
    <xf borderId="0" fillId="0" fontId="28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readingOrder="0" vertical="bottom"/>
    </xf>
    <xf borderId="0" fillId="0" fontId="6" numFmtId="164" xfId="0" applyAlignment="1" applyFont="1" applyNumberFormat="1">
      <alignment readingOrder="0" vertical="bottom"/>
    </xf>
    <xf borderId="0" fillId="0" fontId="6" numFmtId="3" xfId="0" applyAlignment="1" applyFont="1" applyNumberFormat="1">
      <alignment readingOrder="0" vertical="bottom"/>
    </xf>
    <xf borderId="0" fillId="0" fontId="6" numFmtId="166" xfId="0" applyAlignment="1" applyFont="1" applyNumberFormat="1">
      <alignment readingOrder="0" vertical="bottom"/>
    </xf>
    <xf borderId="0" fillId="0" fontId="6" numFmtId="166" xfId="0" applyAlignment="1" applyFont="1" applyNumberFormat="1">
      <alignment readingOrder="0" shrinkToFit="0" vertical="bottom" wrapText="0"/>
    </xf>
    <xf borderId="0" fillId="0" fontId="9" numFmtId="166" xfId="0" applyAlignment="1" applyFont="1" applyNumberFormat="1">
      <alignment vertical="bottom"/>
    </xf>
    <xf borderId="0" fillId="0" fontId="6" numFmtId="0" xfId="0" applyAlignment="1" applyFont="1">
      <alignment horizontal="right" readingOrder="0" vertical="bottom"/>
    </xf>
    <xf borderId="0" fillId="0" fontId="6" numFmtId="167" xfId="0" applyAlignment="1" applyFont="1" applyNumberFormat="1">
      <alignment horizontal="right" readingOrder="0" vertical="bottom"/>
    </xf>
    <xf borderId="0" fillId="0" fontId="6" numFmtId="166" xfId="0" applyAlignment="1" applyFont="1" applyNumberFormat="1">
      <alignment horizontal="right" readingOrder="0" vertical="bottom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6" numFmtId="167" xfId="0" applyAlignment="1" applyFont="1" applyNumberFormat="1">
      <alignment horizontal="right" vertical="bottom"/>
    </xf>
    <xf borderId="0" fillId="0" fontId="6" numFmtId="166" xfId="0" applyAlignment="1" applyFont="1" applyNumberFormat="1">
      <alignment horizontal="right" vertical="bottom"/>
    </xf>
    <xf borderId="0" fillId="0" fontId="9" numFmtId="0" xfId="0" applyAlignment="1" applyFont="1">
      <alignment vertical="bottom"/>
    </xf>
    <xf borderId="0" fillId="0" fontId="9" numFmtId="164" xfId="0" applyAlignment="1" applyFont="1" applyNumberFormat="1">
      <alignment vertical="bottom"/>
    </xf>
    <xf borderId="0" fillId="0" fontId="9" numFmtId="3" xfId="0" applyAlignment="1" applyFont="1" applyNumberFormat="1">
      <alignment vertical="bottom"/>
    </xf>
    <xf borderId="0" fillId="0" fontId="6" numFmtId="166" xfId="0" applyAlignment="1" applyFont="1" applyNumberFormat="1">
      <alignment vertical="bottom"/>
    </xf>
    <xf borderId="0" fillId="0" fontId="6" numFmtId="2" xfId="0" applyAlignment="1" applyFont="1" applyNumberFormat="1">
      <alignment horizontal="right" readingOrder="0" vertical="bottom"/>
    </xf>
    <xf borderId="0" fillId="8" fontId="9" numFmtId="0" xfId="0" applyAlignment="1" applyFont="1">
      <alignment vertical="bottom"/>
    </xf>
    <xf borderId="0" fillId="0" fontId="29" numFmtId="0" xfId="0" applyAlignment="1" applyFont="1">
      <alignment readingOrder="0"/>
    </xf>
    <xf borderId="0" fillId="18" fontId="30" numFmtId="0" xfId="0" applyAlignment="1" applyFont="1">
      <alignment horizontal="center" readingOrder="0" shrinkToFit="0" vertical="center" wrapText="1"/>
    </xf>
    <xf borderId="14" fillId="19" fontId="31" numFmtId="0" xfId="0" applyAlignment="1" applyBorder="1" applyFont="1">
      <alignment horizontal="center" readingOrder="0" shrinkToFit="0" vertical="center" wrapText="1"/>
    </xf>
    <xf borderId="14" fillId="21" fontId="20" numFmtId="0" xfId="0" applyAlignment="1" applyBorder="1" applyFont="1">
      <alignment horizontal="center" readingOrder="0" shrinkToFit="0" vertical="center" wrapText="1"/>
    </xf>
    <xf borderId="0" fillId="21" fontId="20" numFmtId="0" xfId="0" applyAlignment="1" applyFont="1">
      <alignment horizontal="center" readingOrder="0" shrinkToFit="0" vertical="center" wrapText="1"/>
    </xf>
    <xf borderId="2" fillId="2" fontId="21" numFmtId="0" xfId="0" applyAlignment="1" applyBorder="1" applyFont="1">
      <alignment horizontal="center" readingOrder="0" shrinkToFit="0" vertical="center" wrapText="1"/>
    </xf>
    <xf borderId="2" fillId="2" fontId="22" numFmtId="0" xfId="0" applyAlignment="1" applyBorder="1" applyFont="1">
      <alignment horizontal="center" vertical="center"/>
    </xf>
    <xf borderId="15" fillId="2" fontId="23" numFmtId="4" xfId="0" applyAlignment="1" applyBorder="1" applyFont="1" applyNumberFormat="1">
      <alignment horizontal="center" vertical="center"/>
    </xf>
    <xf borderId="2" fillId="2" fontId="23" numFmtId="0" xfId="0" applyAlignment="1" applyBorder="1" applyFont="1">
      <alignment horizontal="center" vertical="center"/>
    </xf>
    <xf borderId="2" fillId="2" fontId="24" numFmtId="49" xfId="0" applyAlignment="1" applyBorder="1" applyFont="1" applyNumberFormat="1">
      <alignment horizontal="center" readingOrder="0" shrinkToFit="0" vertical="center" wrapText="1"/>
    </xf>
    <xf borderId="0" fillId="0" fontId="32" numFmtId="0" xfId="0" applyFont="1"/>
    <xf borderId="0" fillId="15" fontId="30" numFmtId="1" xfId="0" applyAlignment="1" applyFont="1" applyNumberFormat="1">
      <alignment horizontal="center" readingOrder="0" shrinkToFit="0" vertical="center" wrapText="1"/>
    </xf>
    <xf borderId="6" fillId="2" fontId="30" numFmtId="0" xfId="0" applyAlignment="1" applyBorder="1" applyFont="1">
      <alignment horizontal="left" readingOrder="0" shrinkToFit="0" vertical="center" wrapText="1"/>
    </xf>
    <xf borderId="2" fillId="2" fontId="23" numFmtId="0" xfId="0" applyAlignment="1" applyBorder="1" applyFont="1">
      <alignment horizontal="center" readingOrder="0" vertical="center"/>
    </xf>
    <xf borderId="2" fillId="2" fontId="23" numFmtId="4" xfId="0" applyAlignment="1" applyBorder="1" applyFont="1" applyNumberFormat="1">
      <alignment horizontal="center" vertical="center"/>
    </xf>
    <xf borderId="2" fillId="2" fontId="23" numFmtId="10" xfId="0" applyAlignment="1" applyBorder="1" applyFont="1" applyNumberFormat="1">
      <alignment horizontal="center" shrinkToFit="0" vertical="center" wrapText="1"/>
    </xf>
    <xf borderId="2" fillId="2" fontId="23" numFmtId="0" xfId="0" applyAlignment="1" applyBorder="1" applyFont="1">
      <alignment horizontal="center" vertical="center"/>
    </xf>
    <xf borderId="2" fillId="2" fontId="23" numFmtId="0" xfId="0" applyAlignment="1" applyBorder="1" applyFont="1">
      <alignment horizontal="center" shrinkToFit="0" vertical="center" wrapText="1"/>
    </xf>
    <xf borderId="2" fillId="2" fontId="24" numFmtId="0" xfId="0" applyAlignment="1" applyBorder="1" applyFont="1">
      <alignment horizontal="center" shrinkToFit="0" vertical="center" wrapText="1"/>
    </xf>
    <xf borderId="2" fillId="2" fontId="23" numFmtId="166" xfId="0" applyAlignment="1" applyBorder="1" applyFont="1" applyNumberFormat="1">
      <alignment horizontal="center" readingOrder="0" vertical="center"/>
    </xf>
    <xf borderId="0" fillId="2" fontId="33" numFmtId="0" xfId="0" applyAlignment="1" applyFont="1">
      <alignment horizontal="left" readingOrder="0" shrinkToFit="0" vertical="center" wrapText="1"/>
    </xf>
    <xf borderId="0" fillId="2" fontId="34" numFmtId="4" xfId="0" applyAlignment="1" applyFont="1" applyNumberFormat="1">
      <alignment horizontal="center" readingOrder="0" vertical="center"/>
    </xf>
    <xf borderId="0" fillId="2" fontId="34" numFmtId="4" xfId="0" applyAlignment="1" applyFont="1" applyNumberFormat="1">
      <alignment horizontal="center" vertical="center"/>
    </xf>
    <xf borderId="0" fillId="2" fontId="34" numFmtId="10" xfId="0" applyAlignment="1" applyFont="1" applyNumberFormat="1">
      <alignment horizontal="center" shrinkToFit="0" vertical="center" wrapText="1"/>
    </xf>
    <xf borderId="0" fillId="2" fontId="34" numFmtId="0" xfId="0" applyAlignment="1" applyFont="1">
      <alignment horizontal="center" vertical="center"/>
    </xf>
    <xf borderId="0" fillId="2" fontId="34" numFmtId="0" xfId="0" applyAlignment="1" applyFont="1">
      <alignment horizontal="center" shrinkToFit="0" vertical="center" wrapText="1"/>
    </xf>
    <xf borderId="0" fillId="2" fontId="35" numFmtId="0" xfId="0" applyAlignment="1" applyFont="1">
      <alignment horizontal="center" shrinkToFit="0" vertical="center" wrapText="1"/>
    </xf>
    <xf borderId="0" fillId="17" fontId="30" numFmtId="0" xfId="0" applyAlignment="1" applyFont="1">
      <alignment horizontal="center" readingOrder="0" shrinkToFit="0" vertical="center" wrapText="1"/>
    </xf>
    <xf borderId="2" fillId="2" fontId="23" numFmtId="49" xfId="0" applyAlignment="1" applyBorder="1" applyFont="1" applyNumberFormat="1">
      <alignment horizontal="center" vertical="center"/>
    </xf>
    <xf borderId="2" fillId="2" fontId="24" numFmtId="0" xfId="0" applyAlignment="1" applyBorder="1" applyFont="1">
      <alignment horizontal="center" readingOrder="0" shrinkToFit="0" vertical="center" wrapText="1"/>
    </xf>
    <xf borderId="0" fillId="2" fontId="33" numFmtId="0" xfId="0" applyAlignment="1" applyFont="1">
      <alignment horizontal="center" readingOrder="0" shrinkToFit="0" vertical="center" wrapText="1"/>
    </xf>
    <xf borderId="0" fillId="2" fontId="2" numFmtId="0" xfId="0" applyFont="1"/>
    <xf borderId="0" fillId="16" fontId="30" numFmtId="0" xfId="0" applyAlignment="1" applyFont="1">
      <alignment horizontal="center" readingOrder="0" shrinkToFit="0" vertical="center" wrapText="1"/>
    </xf>
    <xf borderId="0" fillId="8" fontId="36" numFmtId="0" xfId="0" applyAlignment="1" applyFont="1">
      <alignment horizontal="center" readingOrder="0" shrinkToFit="0" vertical="center" wrapText="1"/>
    </xf>
    <xf borderId="0" fillId="7" fontId="37" numFmtId="0" xfId="0" applyAlignment="1" applyFont="1">
      <alignment horizontal="center" readingOrder="0" shrinkToFit="0" vertical="center" wrapText="1"/>
    </xf>
    <xf borderId="0" fillId="22" fontId="2" numFmtId="0" xfId="0" applyAlignment="1" applyFill="1" applyFont="1">
      <alignment vertical="center"/>
    </xf>
    <xf borderId="0" fillId="8" fontId="38" numFmtId="0" xfId="0" applyAlignment="1" applyFont="1">
      <alignment horizontal="right" vertical="center"/>
    </xf>
    <xf borderId="0" fillId="8" fontId="39" numFmtId="0" xfId="0" applyAlignment="1" applyFont="1">
      <alignment vertical="bottom"/>
    </xf>
    <xf borderId="0" fillId="9" fontId="40" numFmtId="4" xfId="0" applyAlignment="1" applyFont="1" applyNumberFormat="1">
      <alignment horizontal="center" vertical="center"/>
    </xf>
    <xf borderId="0" fillId="9" fontId="40" numFmtId="0" xfId="0" applyAlignment="1" applyFont="1">
      <alignment horizontal="center" vertical="center"/>
    </xf>
    <xf borderId="0" fillId="9" fontId="40" numFmtId="49" xfId="0" applyAlignment="1" applyFont="1" applyNumberFormat="1">
      <alignment horizontal="center" readingOrder="0" shrinkToFit="0" vertical="center" wrapText="1"/>
    </xf>
    <xf borderId="16" fillId="8" fontId="39" numFmtId="0" xfId="0" applyAlignment="1" applyBorder="1" applyFont="1">
      <alignment vertical="bottom"/>
    </xf>
    <xf borderId="16" fillId="0" fontId="12" numFmtId="0" xfId="0" applyBorder="1" applyFont="1"/>
    <xf borderId="0" fillId="7" fontId="41" numFmtId="0" xfId="0" applyAlignment="1" applyFont="1">
      <alignment horizontal="center" shrinkToFit="0" vertical="center" wrapText="1"/>
    </xf>
    <xf borderId="16" fillId="7" fontId="42" numFmtId="0" xfId="0" applyAlignment="1" applyBorder="1" applyFont="1">
      <alignment horizontal="center" shrinkToFit="0" vertical="center" wrapText="1"/>
    </xf>
    <xf borderId="16" fillId="7" fontId="39" numFmtId="0" xfId="0" applyAlignment="1" applyBorder="1" applyFont="1">
      <alignment horizontal="center" shrinkToFit="0" vertical="center" wrapText="1"/>
    </xf>
    <xf borderId="17" fillId="7" fontId="39" numFmtId="0" xfId="0" applyAlignment="1" applyBorder="1" applyFont="1">
      <alignment horizontal="center" readingOrder="0" shrinkToFit="0" vertical="center" wrapText="1"/>
    </xf>
    <xf borderId="17" fillId="11" fontId="39" numFmtId="0" xfId="0" applyAlignment="1" applyBorder="1" applyFont="1">
      <alignment horizontal="center" readingOrder="0" shrinkToFit="0" vertical="center" wrapText="1"/>
    </xf>
    <xf borderId="0" fillId="22" fontId="41" numFmtId="0" xfId="0" applyAlignment="1" applyFont="1">
      <alignment horizontal="center" readingOrder="0" shrinkToFit="0" vertical="center" wrapText="1"/>
    </xf>
    <xf borderId="0" fillId="22" fontId="35" numFmtId="0" xfId="0" applyAlignment="1" applyFont="1">
      <alignment horizontal="right" vertical="center"/>
    </xf>
    <xf borderId="0" fillId="22" fontId="35" numFmtId="0" xfId="0" applyAlignment="1" applyFont="1">
      <alignment shrinkToFit="0" vertical="center" wrapText="1"/>
    </xf>
    <xf borderId="0" fillId="22" fontId="35" numFmtId="10" xfId="0" applyAlignment="1" applyFont="1" applyNumberFormat="1">
      <alignment horizontal="right" shrinkToFit="0" vertical="center" wrapText="1"/>
    </xf>
    <xf borderId="0" fillId="22" fontId="35" numFmtId="0" xfId="0" applyAlignment="1" applyFont="1">
      <alignment horizontal="right" shrinkToFit="0" vertical="center" wrapText="1"/>
    </xf>
    <xf borderId="18" fillId="4" fontId="41" numFmtId="0" xfId="0" applyAlignment="1" applyBorder="1" applyFont="1">
      <alignment horizontal="center" shrinkToFit="0" vertical="center" wrapText="1"/>
    </xf>
    <xf borderId="18" fillId="0" fontId="12" numFmtId="0" xfId="0" applyBorder="1" applyFont="1"/>
    <xf borderId="0" fillId="22" fontId="35" numFmtId="4" xfId="0" applyAlignment="1" applyFont="1" applyNumberFormat="1">
      <alignment horizontal="right" vertical="center"/>
    </xf>
    <xf borderId="0" fillId="4" fontId="41" numFmtId="0" xfId="0" applyAlignment="1" applyFont="1">
      <alignment horizontal="center" shrinkToFit="0" vertical="center" wrapText="1"/>
    </xf>
    <xf borderId="0" fillId="23" fontId="41" numFmtId="1" xfId="0" applyAlignment="1" applyFill="1" applyFont="1" applyNumberFormat="1">
      <alignment horizontal="center" shrinkToFit="0" vertical="center" wrapText="1"/>
    </xf>
    <xf borderId="0" fillId="23" fontId="42" numFmtId="1" xfId="0" applyAlignment="1" applyFont="1" applyNumberFormat="1">
      <alignment horizontal="center" shrinkToFit="0" vertical="center" wrapText="1"/>
    </xf>
    <xf borderId="0" fillId="6" fontId="6" numFmtId="2" xfId="0" applyAlignment="1" applyFont="1" applyNumberFormat="1">
      <alignment horizontal="right" readingOrder="0" vertical="bottom"/>
    </xf>
    <xf borderId="0" fillId="7" fontId="6" numFmtId="0" xfId="0" applyAlignment="1" applyFont="1">
      <alignment horizontal="right" vertical="bottom"/>
    </xf>
    <xf borderId="0" fillId="7" fontId="6" numFmtId="4" xfId="0" applyAlignment="1" applyFont="1" applyNumberFormat="1">
      <alignment horizontal="right" vertical="bottom"/>
    </xf>
  </cellXfs>
  <cellStyles count="1">
    <cellStyle xfId="0" name="Normal" builtinId="0"/>
  </cellStyles>
  <dxfs count="4">
    <dxf>
      <font/>
      <fill>
        <patternFill patternType="solid">
          <fgColor rgb="FFFFFAEB"/>
          <bgColor rgb="FFFFFAEB"/>
        </patternFill>
      </fill>
      <border/>
    </dxf>
    <dxf>
      <font/>
      <fill>
        <patternFill patternType="solid">
          <fgColor rgb="FFE6F3E1"/>
          <bgColor rgb="FFE6F3E1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AECF3"/>
          <bgColor rgb="FFFAECF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TRNvadzLs0Z8_2QxNNeWRlrgg-k7gq5lrUUoH9EBA3o/edit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20.25"/>
    <col customWidth="1" min="3" max="3" width="19.0"/>
    <col customWidth="1" min="4" max="4" width="17.63"/>
    <col customWidth="1" min="5" max="5" width="19.38"/>
  </cols>
  <sheetData>
    <row r="1">
      <c r="A1" s="1"/>
      <c r="B1" s="1"/>
      <c r="C1" s="1"/>
      <c r="D1" s="1"/>
      <c r="E1" s="1"/>
    </row>
    <row r="2">
      <c r="A2" s="1" t="s">
        <v>0</v>
      </c>
      <c r="B2" s="2">
        <f>(SUM(L6MGrowth!J:J)-SUM(L6MGrowth!K:K))/SUM(L6MGrowth!K:K)*100</f>
        <v>10.23195075</v>
      </c>
      <c r="C2" s="2"/>
      <c r="D2" s="2"/>
      <c r="E2" s="2"/>
    </row>
    <row r="3">
      <c r="A3" s="1" t="s">
        <v>1</v>
      </c>
      <c r="B3" s="2">
        <f>(SUM(L6MGrowth!L:L)-SUM(L6MGrowth!M:M))/SUM(L6MGrowth!M:M)*100</f>
        <v>3.976773474</v>
      </c>
    </row>
    <row r="4">
      <c r="A4" s="1" t="s">
        <v>2</v>
      </c>
      <c r="B4" s="2">
        <f>(SUM(L6MGrowth!N:N)-SUM(L6MGrowth!O:O))/SUM(L6MGrowth!O:O)*100</f>
        <v>14.22097669</v>
      </c>
    </row>
    <row r="5">
      <c r="A5" s="1" t="s">
        <v>3</v>
      </c>
      <c r="B5" s="2">
        <f>(SUM(L6MGrowth!P:P)-SUM(L6MGrowth!Q:Q))/SUM(L6MGrowth!Q:Q)*100</f>
        <v>6.736484148</v>
      </c>
    </row>
    <row r="6">
      <c r="A6" s="1" t="s">
        <v>4</v>
      </c>
      <c r="B6" s="2">
        <f>(SUM(L6MGrowth!R:R)-SUM(L6MGrowth!S:S))/SUM(L6MGrowth!S:S)*100</f>
        <v>17.70319085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2" max="2" width="22.13"/>
    <col customWidth="1" min="3" max="3" width="13.88"/>
    <col customWidth="1" min="4" max="4" width="10.5"/>
    <col customWidth="1" min="5" max="5" width="14.75"/>
    <col customWidth="1" min="6" max="6" width="4.88"/>
    <col customWidth="1" min="7" max="7" width="8.25"/>
    <col customWidth="1" min="8" max="8" width="5.5"/>
    <col customWidth="1" min="9" max="9" width="15.38"/>
    <col customWidth="1" min="10" max="10" width="12.25"/>
    <col customWidth="1" min="11" max="12" width="11.25"/>
    <col customWidth="1" min="13" max="13" width="13.5"/>
    <col customWidth="1" min="14" max="14" width="8.88"/>
    <col customWidth="1" min="15" max="15" width="11.0"/>
    <col customWidth="1" min="16" max="16" width="9.0"/>
    <col customWidth="1" min="17" max="17" width="11.38"/>
    <col customWidth="1" min="18" max="18" width="8.75"/>
    <col customWidth="1" min="19" max="19" width="12.38"/>
    <col customWidth="1" min="20" max="20" width="10.25"/>
    <col customWidth="1" min="21" max="21" width="10.38"/>
    <col customWidth="1" min="22" max="22" width="12.5"/>
    <col customWidth="1" min="23" max="23" width="10.5"/>
    <col customWidth="1" min="24" max="24" width="12.88"/>
    <col customWidth="1" min="25" max="25" width="10.25"/>
    <col customWidth="1" min="26" max="26" width="13.88"/>
  </cols>
  <sheetData>
    <row r="1" ht="21.0" customHeight="1">
      <c r="A1" s="3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5" t="s">
        <v>18</v>
      </c>
      <c r="O1" s="5" t="s">
        <v>19</v>
      </c>
      <c r="P1" s="5" t="s">
        <v>20</v>
      </c>
      <c r="Q1" s="5" t="s">
        <v>21</v>
      </c>
      <c r="R1" s="5" t="s">
        <v>22</v>
      </c>
      <c r="S1" s="6" t="s">
        <v>23</v>
      </c>
      <c r="T1" s="6" t="s">
        <v>24</v>
      </c>
      <c r="U1" s="3" t="s">
        <v>25</v>
      </c>
      <c r="V1" s="3" t="s">
        <v>26</v>
      </c>
      <c r="W1" s="3" t="s">
        <v>27</v>
      </c>
      <c r="X1" s="3" t="s">
        <v>28</v>
      </c>
      <c r="Y1" s="3" t="s">
        <v>29</v>
      </c>
      <c r="Z1" s="3" t="s">
        <v>30</v>
      </c>
    </row>
    <row r="2">
      <c r="A2" s="3">
        <v>101.0</v>
      </c>
      <c r="B2" s="3" t="s">
        <v>31</v>
      </c>
      <c r="C2" s="3" t="s">
        <v>32</v>
      </c>
      <c r="D2" s="3" t="s">
        <v>33</v>
      </c>
      <c r="E2" s="3" t="s">
        <v>34</v>
      </c>
      <c r="F2" s="3" t="s">
        <v>35</v>
      </c>
      <c r="G2" s="3" t="s">
        <v>36</v>
      </c>
      <c r="H2" s="3">
        <v>2023.0</v>
      </c>
      <c r="I2" s="4">
        <v>67.37</v>
      </c>
      <c r="J2" s="4">
        <v>226.45</v>
      </c>
      <c r="K2" s="4">
        <v>16.89</v>
      </c>
      <c r="L2" s="4">
        <v>17.83</v>
      </c>
      <c r="M2" s="4">
        <v>33.22</v>
      </c>
      <c r="N2" s="5">
        <v>3.0</v>
      </c>
      <c r="O2" s="5">
        <v>4.0</v>
      </c>
      <c r="P2" s="5">
        <v>1.0</v>
      </c>
      <c r="Q2" s="5">
        <v>4.0</v>
      </c>
      <c r="R2" s="5">
        <v>5.0</v>
      </c>
      <c r="S2" s="6">
        <v>3.6</v>
      </c>
      <c r="T2" s="6">
        <v>183.0</v>
      </c>
      <c r="U2" s="3">
        <v>2.0</v>
      </c>
      <c r="V2" s="3">
        <v>4.0</v>
      </c>
      <c r="W2" s="3">
        <v>2.0</v>
      </c>
      <c r="X2" s="3">
        <v>2.0</v>
      </c>
      <c r="Y2" s="3">
        <v>4.0</v>
      </c>
      <c r="Z2" s="3">
        <v>2.0</v>
      </c>
    </row>
    <row r="3">
      <c r="A3" s="3">
        <v>102.0</v>
      </c>
      <c r="B3" s="3" t="s">
        <v>37</v>
      </c>
      <c r="C3" s="3" t="s">
        <v>32</v>
      </c>
      <c r="D3" s="3" t="s">
        <v>38</v>
      </c>
      <c r="E3" s="3" t="s">
        <v>39</v>
      </c>
      <c r="F3" s="3" t="s">
        <v>40</v>
      </c>
      <c r="G3" s="3" t="s">
        <v>36</v>
      </c>
      <c r="H3" s="3">
        <v>2023.0</v>
      </c>
      <c r="I3" s="4" t="s">
        <v>41</v>
      </c>
      <c r="J3" s="4">
        <v>-176.48</v>
      </c>
      <c r="K3" s="4">
        <v>-15.07</v>
      </c>
      <c r="L3" s="4">
        <v>5.44</v>
      </c>
      <c r="M3" s="4">
        <v>7.12</v>
      </c>
      <c r="N3" s="5" t="s">
        <v>41</v>
      </c>
      <c r="O3" s="5">
        <v>1.0</v>
      </c>
      <c r="P3" s="5">
        <v>1.0</v>
      </c>
      <c r="Q3" s="5">
        <v>2.0</v>
      </c>
      <c r="R3" s="5">
        <v>2.0</v>
      </c>
      <c r="S3" s="6">
        <v>1.6</v>
      </c>
      <c r="T3" s="6">
        <v>482.0</v>
      </c>
      <c r="U3" s="3" t="s">
        <v>41</v>
      </c>
      <c r="V3" s="3">
        <v>2.0</v>
      </c>
      <c r="W3" s="3">
        <v>2.0</v>
      </c>
      <c r="X3" s="3">
        <v>2.0</v>
      </c>
      <c r="Y3" s="3">
        <v>2.0</v>
      </c>
      <c r="Z3" s="3">
        <v>1.0</v>
      </c>
    </row>
    <row r="4">
      <c r="A4" s="3">
        <v>103.0</v>
      </c>
      <c r="B4" s="3" t="s">
        <v>42</v>
      </c>
      <c r="C4" s="3" t="s">
        <v>32</v>
      </c>
      <c r="D4" s="3" t="s">
        <v>43</v>
      </c>
      <c r="E4" s="3" t="s">
        <v>44</v>
      </c>
      <c r="F4" s="3" t="s">
        <v>45</v>
      </c>
      <c r="G4" s="3" t="s">
        <v>46</v>
      </c>
      <c r="H4" s="3">
        <v>2023.0</v>
      </c>
      <c r="I4" s="4">
        <v>17.24</v>
      </c>
      <c r="J4" s="4">
        <v>148.28</v>
      </c>
      <c r="K4" s="4">
        <v>29.52</v>
      </c>
      <c r="L4" s="4">
        <v>15.42</v>
      </c>
      <c r="M4" s="4">
        <v>26.35</v>
      </c>
      <c r="N4" s="5">
        <v>1.0</v>
      </c>
      <c r="O4" s="5">
        <v>3.0</v>
      </c>
      <c r="P4" s="5">
        <v>2.0</v>
      </c>
      <c r="Q4" s="5">
        <v>4.0</v>
      </c>
      <c r="R4" s="5">
        <v>4.0</v>
      </c>
      <c r="S4" s="6">
        <v>3.35</v>
      </c>
      <c r="T4" s="6">
        <v>257.0</v>
      </c>
      <c r="U4" s="3">
        <v>2.0</v>
      </c>
      <c r="V4" s="3">
        <v>4.0</v>
      </c>
      <c r="W4" s="3">
        <v>2.0</v>
      </c>
      <c r="X4" s="3">
        <v>2.0</v>
      </c>
      <c r="Y4" s="3">
        <v>2.0</v>
      </c>
      <c r="Z4" s="3">
        <v>2.0</v>
      </c>
    </row>
    <row r="5">
      <c r="A5" s="3">
        <v>104.0</v>
      </c>
      <c r="B5" s="3" t="s">
        <v>47</v>
      </c>
      <c r="C5" s="3" t="s">
        <v>32</v>
      </c>
      <c r="D5" s="3" t="s">
        <v>48</v>
      </c>
      <c r="E5" s="3" t="s">
        <v>49</v>
      </c>
      <c r="F5" s="3" t="s">
        <v>35</v>
      </c>
      <c r="G5" s="3" t="s">
        <v>36</v>
      </c>
      <c r="H5" s="3">
        <v>2023.0</v>
      </c>
      <c r="I5" s="4">
        <v>45.67</v>
      </c>
      <c r="J5" s="4">
        <v>-88.01</v>
      </c>
      <c r="K5" s="4">
        <v>19.1</v>
      </c>
      <c r="L5" s="4">
        <v>34.06</v>
      </c>
      <c r="M5" s="4">
        <v>45.4</v>
      </c>
      <c r="N5" s="5">
        <v>2.0</v>
      </c>
      <c r="O5" s="5">
        <v>1.0</v>
      </c>
      <c r="P5" s="5">
        <v>1.0</v>
      </c>
      <c r="Q5" s="5">
        <v>5.0</v>
      </c>
      <c r="R5" s="5">
        <v>5.0</v>
      </c>
      <c r="S5" s="6">
        <v>3.65</v>
      </c>
      <c r="T5" s="6">
        <v>172.0</v>
      </c>
      <c r="U5" s="3">
        <v>2.0</v>
      </c>
      <c r="V5" s="3">
        <v>2.0</v>
      </c>
      <c r="W5" s="3">
        <v>2.0</v>
      </c>
      <c r="X5" s="3">
        <v>4.0</v>
      </c>
      <c r="Y5" s="3">
        <v>4.0</v>
      </c>
      <c r="Z5" s="3">
        <v>2.0</v>
      </c>
    </row>
    <row r="6">
      <c r="A6" s="3">
        <v>105.0</v>
      </c>
      <c r="B6" s="3" t="s">
        <v>31</v>
      </c>
      <c r="C6" s="3" t="s">
        <v>32</v>
      </c>
      <c r="D6" s="3" t="s">
        <v>50</v>
      </c>
      <c r="E6" s="3" t="s">
        <v>51</v>
      </c>
      <c r="F6" s="3" t="s">
        <v>52</v>
      </c>
      <c r="G6" s="3" t="s">
        <v>46</v>
      </c>
      <c r="H6" s="3">
        <v>2023.0</v>
      </c>
      <c r="I6" s="4" t="s">
        <v>41</v>
      </c>
      <c r="J6" s="4">
        <v>436.88</v>
      </c>
      <c r="K6" s="4">
        <v>-39.72</v>
      </c>
      <c r="L6" s="4">
        <v>35.11</v>
      </c>
      <c r="M6" s="4">
        <v>30.24</v>
      </c>
      <c r="N6" s="5" t="s">
        <v>41</v>
      </c>
      <c r="O6" s="5">
        <v>5.0</v>
      </c>
      <c r="P6" s="5">
        <v>1.0</v>
      </c>
      <c r="Q6" s="5">
        <v>5.0</v>
      </c>
      <c r="R6" s="5">
        <v>5.0</v>
      </c>
      <c r="S6" s="6">
        <v>3.95</v>
      </c>
      <c r="T6" s="6">
        <v>101.0</v>
      </c>
      <c r="U6" s="3" t="s">
        <v>41</v>
      </c>
      <c r="V6" s="3">
        <v>4.0</v>
      </c>
      <c r="W6" s="3">
        <v>2.0</v>
      </c>
      <c r="X6" s="3">
        <v>4.0</v>
      </c>
      <c r="Y6" s="3">
        <v>4.0</v>
      </c>
      <c r="Z6" s="3">
        <v>4.0</v>
      </c>
    </row>
    <row r="7">
      <c r="A7" s="3">
        <v>108.0</v>
      </c>
      <c r="B7" s="3" t="s">
        <v>37</v>
      </c>
      <c r="C7" s="3" t="s">
        <v>32</v>
      </c>
      <c r="D7" s="3" t="s">
        <v>53</v>
      </c>
      <c r="E7" s="3" t="s">
        <v>54</v>
      </c>
      <c r="F7" s="3" t="s">
        <v>55</v>
      </c>
      <c r="G7" s="3" t="s">
        <v>36</v>
      </c>
      <c r="H7" s="3">
        <v>2023.0</v>
      </c>
      <c r="I7" s="4">
        <v>1285.94</v>
      </c>
      <c r="J7" s="4">
        <v>-3646.3</v>
      </c>
      <c r="K7" s="4">
        <v>50.63</v>
      </c>
      <c r="L7" s="4">
        <v>-1.16</v>
      </c>
      <c r="M7" s="4">
        <v>8.67</v>
      </c>
      <c r="N7" s="5">
        <v>5.0</v>
      </c>
      <c r="O7" s="5">
        <v>1.0</v>
      </c>
      <c r="P7" s="5">
        <v>3.0</v>
      </c>
      <c r="Q7" s="5">
        <v>1.0</v>
      </c>
      <c r="R7" s="5">
        <v>2.0</v>
      </c>
      <c r="S7" s="6">
        <v>1.85</v>
      </c>
      <c r="T7" s="6">
        <v>449.0</v>
      </c>
      <c r="U7" s="3">
        <v>4.0</v>
      </c>
      <c r="V7" s="3">
        <v>2.0</v>
      </c>
      <c r="W7" s="3">
        <v>4.0</v>
      </c>
      <c r="X7" s="3">
        <v>2.0</v>
      </c>
      <c r="Y7" s="3">
        <v>2.0</v>
      </c>
      <c r="Z7" s="3">
        <v>2.0</v>
      </c>
    </row>
    <row r="8">
      <c r="A8" s="3">
        <v>109.0</v>
      </c>
      <c r="B8" s="3" t="s">
        <v>37</v>
      </c>
      <c r="C8" s="3" t="s">
        <v>32</v>
      </c>
      <c r="D8" s="3" t="s">
        <v>56</v>
      </c>
      <c r="E8" s="3" t="s">
        <v>57</v>
      </c>
      <c r="F8" s="3" t="s">
        <v>58</v>
      </c>
      <c r="G8" s="3" t="s">
        <v>59</v>
      </c>
      <c r="H8" s="3">
        <v>2023.0</v>
      </c>
      <c r="I8" s="4">
        <v>387.74</v>
      </c>
      <c r="J8" s="4">
        <v>-375.32</v>
      </c>
      <c r="K8" s="4">
        <v>30.47</v>
      </c>
      <c r="L8" s="4">
        <v>2.83</v>
      </c>
      <c r="M8" s="4">
        <v>18.28</v>
      </c>
      <c r="N8" s="5">
        <v>5.0</v>
      </c>
      <c r="O8" s="5">
        <v>1.0</v>
      </c>
      <c r="P8" s="5">
        <v>2.0</v>
      </c>
      <c r="Q8" s="5">
        <v>1.0</v>
      </c>
      <c r="R8" s="5">
        <v>3.0</v>
      </c>
      <c r="S8" s="6">
        <v>1.9</v>
      </c>
      <c r="T8" s="6">
        <v>436.0</v>
      </c>
      <c r="U8" s="3">
        <v>4.0</v>
      </c>
      <c r="V8" s="3">
        <v>2.0</v>
      </c>
      <c r="W8" s="3">
        <v>2.0</v>
      </c>
      <c r="X8" s="3">
        <v>2.0</v>
      </c>
      <c r="Y8" s="3">
        <v>2.0</v>
      </c>
      <c r="Z8" s="3">
        <v>2.0</v>
      </c>
    </row>
    <row r="9">
      <c r="A9" s="3">
        <v>110.0</v>
      </c>
      <c r="B9" s="3" t="s">
        <v>60</v>
      </c>
      <c r="C9" s="3" t="s">
        <v>32</v>
      </c>
      <c r="D9" s="3" t="s">
        <v>61</v>
      </c>
      <c r="E9" s="3" t="s">
        <v>62</v>
      </c>
      <c r="F9" s="3" t="s">
        <v>35</v>
      </c>
      <c r="G9" s="3" t="s">
        <v>36</v>
      </c>
      <c r="H9" s="3">
        <v>2023.0</v>
      </c>
      <c r="I9" s="4" t="s">
        <v>41</v>
      </c>
      <c r="J9" s="4">
        <v>335.8</v>
      </c>
      <c r="K9" s="4">
        <v>29.29</v>
      </c>
      <c r="L9" s="4">
        <v>11.14</v>
      </c>
      <c r="M9" s="4">
        <v>28.15</v>
      </c>
      <c r="N9" s="5" t="s">
        <v>41</v>
      </c>
      <c r="O9" s="5">
        <v>5.0</v>
      </c>
      <c r="P9" s="5">
        <v>2.0</v>
      </c>
      <c r="Q9" s="5">
        <v>3.0</v>
      </c>
      <c r="R9" s="5">
        <v>4.0</v>
      </c>
      <c r="S9" s="6">
        <v>3.1</v>
      </c>
      <c r="T9" s="6">
        <v>293.0</v>
      </c>
      <c r="U9" s="3" t="s">
        <v>41</v>
      </c>
      <c r="V9" s="3">
        <v>4.0</v>
      </c>
      <c r="W9" s="3">
        <v>2.0</v>
      </c>
      <c r="X9" s="3">
        <v>2.0</v>
      </c>
      <c r="Y9" s="3">
        <v>2.0</v>
      </c>
      <c r="Z9" s="3">
        <v>2.0</v>
      </c>
    </row>
    <row r="10">
      <c r="A10" s="3">
        <v>111.0</v>
      </c>
      <c r="B10" s="3" t="s">
        <v>63</v>
      </c>
      <c r="C10" s="3" t="s">
        <v>32</v>
      </c>
      <c r="D10" s="3" t="s">
        <v>64</v>
      </c>
      <c r="E10" s="3" t="s">
        <v>65</v>
      </c>
      <c r="F10" s="3" t="s">
        <v>66</v>
      </c>
      <c r="G10" s="3" t="s">
        <v>59</v>
      </c>
      <c r="H10" s="3">
        <v>2023.0</v>
      </c>
      <c r="I10" s="4">
        <v>119.92</v>
      </c>
      <c r="J10" s="4">
        <v>-118.18</v>
      </c>
      <c r="K10" s="4">
        <v>-5.91</v>
      </c>
      <c r="L10" s="4">
        <v>19.45</v>
      </c>
      <c r="M10" s="4">
        <v>21.92</v>
      </c>
      <c r="N10" s="5">
        <v>4.0</v>
      </c>
      <c r="O10" s="5">
        <v>1.0</v>
      </c>
      <c r="P10" s="5">
        <v>1.0</v>
      </c>
      <c r="Q10" s="5">
        <v>5.0</v>
      </c>
      <c r="R10" s="5">
        <v>3.0</v>
      </c>
      <c r="S10" s="6">
        <v>3.25</v>
      </c>
      <c r="T10" s="6">
        <v>277.0</v>
      </c>
      <c r="U10" s="3">
        <v>2.0</v>
      </c>
      <c r="V10" s="3">
        <v>2.0</v>
      </c>
      <c r="W10" s="3">
        <v>2.0</v>
      </c>
      <c r="X10" s="3">
        <v>4.0</v>
      </c>
      <c r="Y10" s="3">
        <v>2.0</v>
      </c>
      <c r="Z10" s="3">
        <v>2.0</v>
      </c>
    </row>
    <row r="11">
      <c r="A11" s="3">
        <v>113.0</v>
      </c>
      <c r="B11" s="3" t="s">
        <v>67</v>
      </c>
      <c r="C11" s="3" t="s">
        <v>32</v>
      </c>
      <c r="D11" s="3" t="s">
        <v>68</v>
      </c>
      <c r="E11" s="3" t="s">
        <v>69</v>
      </c>
      <c r="F11" s="3" t="s">
        <v>70</v>
      </c>
      <c r="G11" s="3" t="s">
        <v>36</v>
      </c>
      <c r="H11" s="3">
        <v>2023.0</v>
      </c>
      <c r="I11" s="4" t="s">
        <v>41</v>
      </c>
      <c r="J11" s="4">
        <v>-1910.09</v>
      </c>
      <c r="K11" s="4">
        <v>69.63</v>
      </c>
      <c r="L11" s="4">
        <v>-10.95</v>
      </c>
      <c r="M11" s="4">
        <v>-2.82</v>
      </c>
      <c r="N11" s="5" t="s">
        <v>41</v>
      </c>
      <c r="O11" s="5">
        <v>1.0</v>
      </c>
      <c r="P11" s="5">
        <v>4.0</v>
      </c>
      <c r="Q11" s="5">
        <v>1.0</v>
      </c>
      <c r="R11" s="5">
        <v>1.0</v>
      </c>
      <c r="S11" s="6">
        <v>1.55</v>
      </c>
      <c r="T11" s="6">
        <v>493.0</v>
      </c>
      <c r="U11" s="3" t="s">
        <v>41</v>
      </c>
      <c r="V11" s="3">
        <v>2.0</v>
      </c>
      <c r="W11" s="3">
        <v>4.0</v>
      </c>
      <c r="X11" s="3">
        <v>2.0</v>
      </c>
      <c r="Y11" s="3">
        <v>1.0</v>
      </c>
      <c r="Z11" s="3">
        <v>1.0</v>
      </c>
    </row>
    <row r="12">
      <c r="A12" s="3">
        <v>114.0</v>
      </c>
      <c r="B12" s="3" t="s">
        <v>63</v>
      </c>
      <c r="C12" s="3" t="s">
        <v>32</v>
      </c>
      <c r="D12" s="3" t="s">
        <v>71</v>
      </c>
      <c r="E12" s="3" t="s">
        <v>72</v>
      </c>
      <c r="F12" s="3" t="s">
        <v>73</v>
      </c>
      <c r="G12" s="3" t="s">
        <v>36</v>
      </c>
      <c r="H12" s="3">
        <v>2023.0</v>
      </c>
      <c r="I12" s="4">
        <v>121.61</v>
      </c>
      <c r="J12" s="4">
        <v>116.32</v>
      </c>
      <c r="K12" s="4">
        <v>95.04</v>
      </c>
      <c r="L12" s="4">
        <v>12.31</v>
      </c>
      <c r="M12" s="4">
        <v>19.48</v>
      </c>
      <c r="N12" s="5">
        <v>5.0</v>
      </c>
      <c r="O12" s="5">
        <v>2.0</v>
      </c>
      <c r="P12" s="5">
        <v>5.0</v>
      </c>
      <c r="Q12" s="5">
        <v>3.0</v>
      </c>
      <c r="R12" s="5">
        <v>3.0</v>
      </c>
      <c r="S12" s="6">
        <v>3.4</v>
      </c>
      <c r="T12" s="6">
        <v>253.0</v>
      </c>
      <c r="U12" s="3">
        <v>4.0</v>
      </c>
      <c r="V12" s="3">
        <v>2.0</v>
      </c>
      <c r="W12" s="3">
        <v>4.0</v>
      </c>
      <c r="X12" s="3">
        <v>2.0</v>
      </c>
      <c r="Y12" s="3">
        <v>2.0</v>
      </c>
      <c r="Z12" s="3">
        <v>2.0</v>
      </c>
    </row>
    <row r="13">
      <c r="A13" s="3">
        <v>115.0</v>
      </c>
      <c r="B13" s="3" t="s">
        <v>31</v>
      </c>
      <c r="C13" s="3" t="s">
        <v>32</v>
      </c>
      <c r="D13" s="3" t="s">
        <v>74</v>
      </c>
      <c r="E13" s="3" t="s">
        <v>75</v>
      </c>
      <c r="F13" s="3" t="s">
        <v>76</v>
      </c>
      <c r="G13" s="3" t="s">
        <v>59</v>
      </c>
      <c r="H13" s="3">
        <v>2023.0</v>
      </c>
      <c r="I13" s="4">
        <v>166.32</v>
      </c>
      <c r="J13" s="4">
        <v>90.38</v>
      </c>
      <c r="K13" s="4">
        <v>40.93</v>
      </c>
      <c r="L13" s="4">
        <v>7.96</v>
      </c>
      <c r="M13" s="4">
        <v>14.89</v>
      </c>
      <c r="N13" s="5">
        <v>5.0</v>
      </c>
      <c r="O13" s="5">
        <v>2.0</v>
      </c>
      <c r="P13" s="5">
        <v>3.0</v>
      </c>
      <c r="Q13" s="5">
        <v>2.0</v>
      </c>
      <c r="R13" s="5">
        <v>3.0</v>
      </c>
      <c r="S13" s="6">
        <v>2.6</v>
      </c>
      <c r="T13" s="6">
        <v>345.0</v>
      </c>
      <c r="U13" s="3">
        <v>4.0</v>
      </c>
      <c r="V13" s="3">
        <v>2.0</v>
      </c>
      <c r="W13" s="3">
        <v>4.0</v>
      </c>
      <c r="X13" s="3">
        <v>2.0</v>
      </c>
      <c r="Y13" s="3">
        <v>2.0</v>
      </c>
      <c r="Z13" s="3">
        <v>2.0</v>
      </c>
    </row>
    <row r="14">
      <c r="A14" s="3">
        <v>116.0</v>
      </c>
      <c r="B14" s="3" t="s">
        <v>42</v>
      </c>
      <c r="C14" s="3" t="s">
        <v>32</v>
      </c>
      <c r="D14" s="3" t="s">
        <v>77</v>
      </c>
      <c r="E14" s="3" t="s">
        <v>78</v>
      </c>
      <c r="F14" s="3" t="s">
        <v>70</v>
      </c>
      <c r="G14" s="3" t="s">
        <v>36</v>
      </c>
      <c r="H14" s="3">
        <v>2023.0</v>
      </c>
      <c r="I14" s="4">
        <v>6.89</v>
      </c>
      <c r="J14" s="4">
        <v>424.83</v>
      </c>
      <c r="K14" s="4">
        <v>47.64</v>
      </c>
      <c r="L14" s="4">
        <v>68.6</v>
      </c>
      <c r="M14" s="4">
        <v>81.65</v>
      </c>
      <c r="N14" s="5">
        <v>1.0</v>
      </c>
      <c r="O14" s="5">
        <v>5.0</v>
      </c>
      <c r="P14" s="5">
        <v>3.0</v>
      </c>
      <c r="Q14" s="5">
        <v>5.0</v>
      </c>
      <c r="R14" s="5">
        <v>5.0</v>
      </c>
      <c r="S14" s="6">
        <v>4.4</v>
      </c>
      <c r="T14" s="6">
        <v>15.0</v>
      </c>
      <c r="U14" s="3">
        <v>2.0</v>
      </c>
      <c r="V14" s="3">
        <v>4.0</v>
      </c>
      <c r="W14" s="3">
        <v>4.0</v>
      </c>
      <c r="X14" s="3">
        <v>4.0</v>
      </c>
      <c r="Y14" s="3">
        <v>4.0</v>
      </c>
      <c r="Z14" s="3">
        <v>4.0</v>
      </c>
    </row>
    <row r="15">
      <c r="A15" s="3">
        <v>117.0</v>
      </c>
      <c r="B15" s="3" t="s">
        <v>60</v>
      </c>
      <c r="C15" s="3" t="s">
        <v>32</v>
      </c>
      <c r="D15" s="3" t="s">
        <v>79</v>
      </c>
      <c r="E15" s="3" t="s">
        <v>80</v>
      </c>
      <c r="F15" s="3" t="s">
        <v>81</v>
      </c>
      <c r="G15" s="3" t="s">
        <v>36</v>
      </c>
      <c r="H15" s="3">
        <v>2023.0</v>
      </c>
      <c r="I15" s="4">
        <v>0.18</v>
      </c>
      <c r="J15" s="4">
        <v>226.24</v>
      </c>
      <c r="K15" s="4">
        <v>-21.49</v>
      </c>
      <c r="L15" s="4">
        <v>40.93</v>
      </c>
      <c r="M15" s="4">
        <v>44.36</v>
      </c>
      <c r="N15" s="5">
        <v>1.0</v>
      </c>
      <c r="O15" s="5">
        <v>4.0</v>
      </c>
      <c r="P15" s="5">
        <v>1.0</v>
      </c>
      <c r="Q15" s="5">
        <v>5.0</v>
      </c>
      <c r="R15" s="5">
        <v>5.0</v>
      </c>
      <c r="S15" s="6">
        <v>3.9</v>
      </c>
      <c r="T15" s="6">
        <v>118.0</v>
      </c>
      <c r="U15" s="3">
        <v>2.0</v>
      </c>
      <c r="V15" s="3">
        <v>4.0</v>
      </c>
      <c r="W15" s="3">
        <v>2.0</v>
      </c>
      <c r="X15" s="3">
        <v>4.0</v>
      </c>
      <c r="Y15" s="3">
        <v>4.0</v>
      </c>
      <c r="Z15" s="3">
        <v>4.0</v>
      </c>
    </row>
    <row r="16">
      <c r="A16" s="3">
        <v>119.0</v>
      </c>
      <c r="B16" s="3" t="s">
        <v>37</v>
      </c>
      <c r="C16" s="3" t="s">
        <v>32</v>
      </c>
      <c r="D16" s="3" t="s">
        <v>56</v>
      </c>
      <c r="E16" s="3" t="s">
        <v>57</v>
      </c>
      <c r="F16" s="3" t="s">
        <v>58</v>
      </c>
      <c r="G16" s="3" t="s">
        <v>59</v>
      </c>
      <c r="H16" s="3">
        <v>2023.0</v>
      </c>
      <c r="I16" s="4">
        <v>260.68</v>
      </c>
      <c r="J16" s="4">
        <v>-273.7</v>
      </c>
      <c r="K16" s="4">
        <v>21.35</v>
      </c>
      <c r="L16" s="4">
        <v>13.54</v>
      </c>
      <c r="M16" s="4">
        <v>26.25</v>
      </c>
      <c r="N16" s="5">
        <v>5.0</v>
      </c>
      <c r="O16" s="5">
        <v>1.0</v>
      </c>
      <c r="P16" s="5">
        <v>2.0</v>
      </c>
      <c r="Q16" s="5">
        <v>3.0</v>
      </c>
      <c r="R16" s="5">
        <v>4.0</v>
      </c>
      <c r="S16" s="6">
        <v>2.95</v>
      </c>
      <c r="T16" s="6">
        <v>305.0</v>
      </c>
      <c r="U16" s="3">
        <v>4.0</v>
      </c>
      <c r="V16" s="3">
        <v>2.0</v>
      </c>
      <c r="W16" s="3">
        <v>2.0</v>
      </c>
      <c r="X16" s="3">
        <v>2.0</v>
      </c>
      <c r="Y16" s="3">
        <v>2.0</v>
      </c>
      <c r="Z16" s="3">
        <v>2.0</v>
      </c>
    </row>
    <row r="17">
      <c r="A17" s="3">
        <v>122.0</v>
      </c>
      <c r="B17" s="3" t="s">
        <v>42</v>
      </c>
      <c r="C17" s="3" t="s">
        <v>32</v>
      </c>
      <c r="D17" s="3" t="s">
        <v>82</v>
      </c>
      <c r="E17" s="3" t="s">
        <v>83</v>
      </c>
      <c r="F17" s="3" t="s">
        <v>45</v>
      </c>
      <c r="G17" s="3" t="s">
        <v>46</v>
      </c>
      <c r="H17" s="3">
        <v>2023.0</v>
      </c>
      <c r="I17" s="4" t="s">
        <v>41</v>
      </c>
      <c r="J17" s="4">
        <v>68.05</v>
      </c>
      <c r="K17" s="4">
        <v>19.38</v>
      </c>
      <c r="L17" s="4">
        <v>4.8</v>
      </c>
      <c r="M17" s="4">
        <v>8.91</v>
      </c>
      <c r="N17" s="5" t="s">
        <v>41</v>
      </c>
      <c r="O17" s="5">
        <v>2.0</v>
      </c>
      <c r="P17" s="5">
        <v>1.0</v>
      </c>
      <c r="Q17" s="5">
        <v>2.0</v>
      </c>
      <c r="R17" s="5">
        <v>2.0</v>
      </c>
      <c r="S17" s="6">
        <v>1.7</v>
      </c>
      <c r="T17" s="6">
        <v>469.0</v>
      </c>
      <c r="U17" s="3" t="s">
        <v>41</v>
      </c>
      <c r="V17" s="3">
        <v>2.0</v>
      </c>
      <c r="W17" s="3">
        <v>2.0</v>
      </c>
      <c r="X17" s="3">
        <v>2.0</v>
      </c>
      <c r="Y17" s="3">
        <v>2.0</v>
      </c>
      <c r="Z17" s="3">
        <v>1.0</v>
      </c>
    </row>
    <row r="18">
      <c r="A18" s="3">
        <v>124.0</v>
      </c>
      <c r="B18" s="3" t="s">
        <v>67</v>
      </c>
      <c r="C18" s="3" t="s">
        <v>32</v>
      </c>
      <c r="D18" s="3" t="s">
        <v>84</v>
      </c>
      <c r="E18" s="3" t="s">
        <v>85</v>
      </c>
      <c r="F18" s="3" t="s">
        <v>70</v>
      </c>
      <c r="G18" s="3" t="s">
        <v>36</v>
      </c>
      <c r="H18" s="3">
        <v>2023.0</v>
      </c>
      <c r="I18" s="4">
        <v>218.77</v>
      </c>
      <c r="J18" s="4">
        <v>-930.08</v>
      </c>
      <c r="K18" s="4">
        <v>17.01</v>
      </c>
      <c r="L18" s="4">
        <v>14.75</v>
      </c>
      <c r="M18" s="4">
        <v>19.53</v>
      </c>
      <c r="N18" s="5">
        <v>5.0</v>
      </c>
      <c r="O18" s="5">
        <v>1.0</v>
      </c>
      <c r="P18" s="5">
        <v>1.0</v>
      </c>
      <c r="Q18" s="5">
        <v>4.0</v>
      </c>
      <c r="R18" s="5">
        <v>3.0</v>
      </c>
      <c r="S18" s="6">
        <v>2.9</v>
      </c>
      <c r="T18" s="6">
        <v>311.0</v>
      </c>
      <c r="U18" s="3">
        <v>4.0</v>
      </c>
      <c r="V18" s="3">
        <v>2.0</v>
      </c>
      <c r="W18" s="3">
        <v>2.0</v>
      </c>
      <c r="X18" s="3">
        <v>2.0</v>
      </c>
      <c r="Y18" s="3">
        <v>2.0</v>
      </c>
      <c r="Z18" s="3">
        <v>2.0</v>
      </c>
    </row>
    <row r="19">
      <c r="A19" s="3">
        <v>126.0</v>
      </c>
      <c r="B19" s="3" t="s">
        <v>63</v>
      </c>
      <c r="C19" s="3" t="s">
        <v>32</v>
      </c>
      <c r="D19" s="3" t="s">
        <v>86</v>
      </c>
      <c r="E19" s="3" t="s">
        <v>87</v>
      </c>
      <c r="F19" s="3" t="s">
        <v>88</v>
      </c>
      <c r="G19" s="3" t="s">
        <v>59</v>
      </c>
      <c r="H19" s="3">
        <v>2023.0</v>
      </c>
      <c r="I19" s="4">
        <v>-8.69</v>
      </c>
      <c r="J19" s="4">
        <v>-73.89</v>
      </c>
      <c r="K19" s="4">
        <v>-15.91</v>
      </c>
      <c r="L19" s="4">
        <v>-0.89</v>
      </c>
      <c r="M19" s="4">
        <v>12.48</v>
      </c>
      <c r="N19" s="5">
        <v>1.0</v>
      </c>
      <c r="O19" s="5">
        <v>1.0</v>
      </c>
      <c r="P19" s="5">
        <v>1.0</v>
      </c>
      <c r="Q19" s="5">
        <v>1.0</v>
      </c>
      <c r="R19" s="5">
        <v>2.0</v>
      </c>
      <c r="S19" s="6">
        <v>1.25</v>
      </c>
      <c r="T19" s="6">
        <v>536.0</v>
      </c>
      <c r="U19" s="3">
        <v>2.0</v>
      </c>
      <c r="V19" s="3">
        <v>2.0</v>
      </c>
      <c r="W19" s="3">
        <v>2.0</v>
      </c>
      <c r="X19" s="3">
        <v>2.0</v>
      </c>
      <c r="Y19" s="3">
        <v>2.0</v>
      </c>
      <c r="Z19" s="3">
        <v>1.0</v>
      </c>
    </row>
    <row r="20">
      <c r="A20" s="3">
        <v>127.0</v>
      </c>
      <c r="B20" s="3" t="s">
        <v>42</v>
      </c>
      <c r="C20" s="3" t="s">
        <v>32</v>
      </c>
      <c r="D20" s="3" t="s">
        <v>89</v>
      </c>
      <c r="E20" s="3" t="s">
        <v>90</v>
      </c>
      <c r="F20" s="3" t="s">
        <v>52</v>
      </c>
      <c r="G20" s="3" t="s">
        <v>46</v>
      </c>
      <c r="H20" s="3">
        <v>2023.0</v>
      </c>
      <c r="I20" s="4">
        <v>-18.36</v>
      </c>
      <c r="J20" s="4">
        <v>-77.97</v>
      </c>
      <c r="K20" s="4">
        <v>-6.45</v>
      </c>
      <c r="L20" s="4">
        <v>24.09</v>
      </c>
      <c r="M20" s="4">
        <v>32.29</v>
      </c>
      <c r="N20" s="5">
        <v>1.0</v>
      </c>
      <c r="O20" s="5">
        <v>1.0</v>
      </c>
      <c r="P20" s="5">
        <v>1.0</v>
      </c>
      <c r="Q20" s="5">
        <v>5.0</v>
      </c>
      <c r="R20" s="5">
        <v>5.0</v>
      </c>
      <c r="S20" s="6">
        <v>3.6</v>
      </c>
      <c r="T20" s="6">
        <v>183.0</v>
      </c>
      <c r="U20" s="3">
        <v>2.0</v>
      </c>
      <c r="V20" s="3">
        <v>2.0</v>
      </c>
      <c r="W20" s="3">
        <v>2.0</v>
      </c>
      <c r="X20" s="3">
        <v>4.0</v>
      </c>
      <c r="Y20" s="3">
        <v>4.0</v>
      </c>
      <c r="Z20" s="3">
        <v>2.0</v>
      </c>
    </row>
    <row r="21">
      <c r="A21" s="3">
        <v>128.0</v>
      </c>
      <c r="B21" s="3" t="s">
        <v>67</v>
      </c>
      <c r="C21" s="3" t="s">
        <v>32</v>
      </c>
      <c r="D21" s="3" t="s">
        <v>91</v>
      </c>
      <c r="E21" s="3" t="s">
        <v>92</v>
      </c>
      <c r="F21" s="3" t="s">
        <v>93</v>
      </c>
      <c r="G21" s="3" t="s">
        <v>46</v>
      </c>
      <c r="H21" s="3">
        <v>2023.0</v>
      </c>
      <c r="I21" s="4">
        <v>-47.28</v>
      </c>
      <c r="J21" s="4">
        <v>-151.19</v>
      </c>
      <c r="K21" s="4">
        <v>27.08</v>
      </c>
      <c r="L21" s="4">
        <v>10.28</v>
      </c>
      <c r="M21" s="4">
        <v>16.33</v>
      </c>
      <c r="N21" s="5">
        <v>1.0</v>
      </c>
      <c r="O21" s="5">
        <v>1.0</v>
      </c>
      <c r="P21" s="5">
        <v>2.0</v>
      </c>
      <c r="Q21" s="5">
        <v>3.0</v>
      </c>
      <c r="R21" s="5">
        <v>3.0</v>
      </c>
      <c r="S21" s="6">
        <v>2.5</v>
      </c>
      <c r="T21" s="6">
        <v>356.0</v>
      </c>
      <c r="U21" s="3">
        <v>2.0</v>
      </c>
      <c r="V21" s="3">
        <v>2.0</v>
      </c>
      <c r="W21" s="3">
        <v>2.0</v>
      </c>
      <c r="X21" s="3">
        <v>2.0</v>
      </c>
      <c r="Y21" s="3">
        <v>2.0</v>
      </c>
      <c r="Z21" s="3">
        <v>2.0</v>
      </c>
    </row>
    <row r="22">
      <c r="A22" s="3">
        <v>130.0</v>
      </c>
      <c r="B22" s="3" t="s">
        <v>37</v>
      </c>
      <c r="C22" s="3" t="s">
        <v>32</v>
      </c>
      <c r="D22" s="3" t="s">
        <v>94</v>
      </c>
      <c r="E22" s="3" t="s">
        <v>95</v>
      </c>
      <c r="F22" s="3" t="s">
        <v>96</v>
      </c>
      <c r="G22" s="3" t="s">
        <v>59</v>
      </c>
      <c r="H22" s="3">
        <v>2023.0</v>
      </c>
      <c r="I22" s="4">
        <v>-23.56</v>
      </c>
      <c r="J22" s="4">
        <v>-162.4</v>
      </c>
      <c r="K22" s="4">
        <v>-27.42</v>
      </c>
      <c r="L22" s="4">
        <v>37.35</v>
      </c>
      <c r="M22" s="4">
        <v>38.06</v>
      </c>
      <c r="N22" s="5">
        <v>1.0</v>
      </c>
      <c r="O22" s="5">
        <v>1.0</v>
      </c>
      <c r="P22" s="5">
        <v>1.0</v>
      </c>
      <c r="Q22" s="5">
        <v>5.0</v>
      </c>
      <c r="R22" s="5">
        <v>5.0</v>
      </c>
      <c r="S22" s="6">
        <v>3.6</v>
      </c>
      <c r="T22" s="6">
        <v>183.0</v>
      </c>
      <c r="U22" s="3">
        <v>2.0</v>
      </c>
      <c r="V22" s="3">
        <v>2.0</v>
      </c>
      <c r="W22" s="3">
        <v>2.0</v>
      </c>
      <c r="X22" s="3">
        <v>4.0</v>
      </c>
      <c r="Y22" s="3">
        <v>4.0</v>
      </c>
      <c r="Z22" s="3">
        <v>2.0</v>
      </c>
    </row>
    <row r="23">
      <c r="A23" s="3">
        <v>131.0</v>
      </c>
      <c r="B23" s="3" t="s">
        <v>97</v>
      </c>
      <c r="C23" s="3" t="s">
        <v>32</v>
      </c>
      <c r="D23" s="3" t="s">
        <v>98</v>
      </c>
      <c r="E23" s="3" t="s">
        <v>99</v>
      </c>
      <c r="F23" s="3" t="s">
        <v>100</v>
      </c>
      <c r="G23" s="3" t="s">
        <v>101</v>
      </c>
      <c r="H23" s="3">
        <v>2023.0</v>
      </c>
      <c r="I23" s="4">
        <v>21.83</v>
      </c>
      <c r="J23" s="4">
        <v>265.67</v>
      </c>
      <c r="K23" s="4">
        <v>-18.94</v>
      </c>
      <c r="L23" s="4">
        <v>25.02</v>
      </c>
      <c r="M23" s="4">
        <v>27.6</v>
      </c>
      <c r="N23" s="5">
        <v>1.0</v>
      </c>
      <c r="O23" s="5">
        <v>5.0</v>
      </c>
      <c r="P23" s="5">
        <v>1.0</v>
      </c>
      <c r="Q23" s="5">
        <v>5.0</v>
      </c>
      <c r="R23" s="5">
        <v>4.0</v>
      </c>
      <c r="S23" s="6">
        <v>3.75</v>
      </c>
      <c r="T23" s="6">
        <v>149.0</v>
      </c>
      <c r="U23" s="3">
        <v>2.0</v>
      </c>
      <c r="V23" s="3">
        <v>4.0</v>
      </c>
      <c r="W23" s="3">
        <v>2.0</v>
      </c>
      <c r="X23" s="3">
        <v>4.0</v>
      </c>
      <c r="Y23" s="3">
        <v>2.0</v>
      </c>
      <c r="Z23" s="3">
        <v>4.0</v>
      </c>
    </row>
    <row r="24">
      <c r="A24" s="3">
        <v>132.0</v>
      </c>
      <c r="B24" s="3" t="s">
        <v>67</v>
      </c>
      <c r="C24" s="3" t="s">
        <v>32</v>
      </c>
      <c r="D24" s="3" t="s">
        <v>84</v>
      </c>
      <c r="E24" s="3" t="s">
        <v>85</v>
      </c>
      <c r="F24" s="3" t="s">
        <v>70</v>
      </c>
      <c r="G24" s="3" t="s">
        <v>36</v>
      </c>
      <c r="H24" s="3">
        <v>2023.0</v>
      </c>
      <c r="I24" s="4">
        <v>105.51</v>
      </c>
      <c r="J24" s="4">
        <v>27.07</v>
      </c>
      <c r="K24" s="4">
        <v>5.87</v>
      </c>
      <c r="L24" s="4">
        <v>41.27</v>
      </c>
      <c r="M24" s="4">
        <v>45.8</v>
      </c>
      <c r="N24" s="5">
        <v>4.0</v>
      </c>
      <c r="O24" s="5">
        <v>1.0</v>
      </c>
      <c r="P24" s="5">
        <v>1.0</v>
      </c>
      <c r="Q24" s="5">
        <v>5.0</v>
      </c>
      <c r="R24" s="5">
        <v>5.0</v>
      </c>
      <c r="S24" s="6">
        <v>3.75</v>
      </c>
      <c r="T24" s="6">
        <v>149.0</v>
      </c>
      <c r="U24" s="3">
        <v>2.0</v>
      </c>
      <c r="V24" s="3">
        <v>2.0</v>
      </c>
      <c r="W24" s="3">
        <v>2.0</v>
      </c>
      <c r="X24" s="3">
        <v>4.0</v>
      </c>
      <c r="Y24" s="3">
        <v>4.0</v>
      </c>
      <c r="Z24" s="3">
        <v>4.0</v>
      </c>
    </row>
    <row r="25">
      <c r="A25" s="3">
        <v>133.0</v>
      </c>
      <c r="B25" s="3" t="s">
        <v>37</v>
      </c>
      <c r="C25" s="3" t="s">
        <v>32</v>
      </c>
      <c r="D25" s="3" t="s">
        <v>102</v>
      </c>
      <c r="E25" s="3" t="s">
        <v>103</v>
      </c>
      <c r="F25" s="3" t="s">
        <v>96</v>
      </c>
      <c r="G25" s="3" t="s">
        <v>59</v>
      </c>
      <c r="H25" s="3">
        <v>2023.0</v>
      </c>
      <c r="I25" s="4">
        <v>439.25</v>
      </c>
      <c r="J25" s="4">
        <v>135.46</v>
      </c>
      <c r="K25" s="4">
        <v>-31.69</v>
      </c>
      <c r="L25" s="4">
        <v>7.01</v>
      </c>
      <c r="M25" s="4">
        <v>20.13</v>
      </c>
      <c r="N25" s="5">
        <v>5.0</v>
      </c>
      <c r="O25" s="5">
        <v>3.0</v>
      </c>
      <c r="P25" s="5">
        <v>1.0</v>
      </c>
      <c r="Q25" s="5">
        <v>2.0</v>
      </c>
      <c r="R25" s="5">
        <v>3.0</v>
      </c>
      <c r="S25" s="6">
        <v>2.3</v>
      </c>
      <c r="T25" s="6">
        <v>390.0</v>
      </c>
      <c r="U25" s="3">
        <v>4.0</v>
      </c>
      <c r="V25" s="3">
        <v>4.0</v>
      </c>
      <c r="W25" s="3">
        <v>2.0</v>
      </c>
      <c r="X25" s="3">
        <v>2.0</v>
      </c>
      <c r="Y25" s="3">
        <v>2.0</v>
      </c>
      <c r="Z25" s="3">
        <v>2.0</v>
      </c>
    </row>
    <row r="26">
      <c r="A26" s="3">
        <v>134.0</v>
      </c>
      <c r="B26" s="3" t="s">
        <v>47</v>
      </c>
      <c r="C26" s="3" t="s">
        <v>32</v>
      </c>
      <c r="D26" s="3" t="s">
        <v>104</v>
      </c>
      <c r="E26" s="3" t="s">
        <v>105</v>
      </c>
      <c r="F26" s="3" t="s">
        <v>88</v>
      </c>
      <c r="G26" s="3" t="s">
        <v>59</v>
      </c>
      <c r="H26" s="3">
        <v>2023.0</v>
      </c>
      <c r="I26" s="4" t="s">
        <v>41</v>
      </c>
      <c r="J26" s="4">
        <v>-245.12</v>
      </c>
      <c r="K26" s="4">
        <v>8.99</v>
      </c>
      <c r="L26" s="4">
        <v>-4.28</v>
      </c>
      <c r="M26" s="4">
        <v>1.13</v>
      </c>
      <c r="N26" s="5" t="s">
        <v>41</v>
      </c>
      <c r="O26" s="5">
        <v>1.0</v>
      </c>
      <c r="P26" s="5">
        <v>1.0</v>
      </c>
      <c r="Q26" s="5">
        <v>1.0</v>
      </c>
      <c r="R26" s="5">
        <v>1.0</v>
      </c>
      <c r="S26" s="6">
        <v>0.95</v>
      </c>
      <c r="T26" s="6">
        <v>591.0</v>
      </c>
      <c r="U26" s="3" t="s">
        <v>41</v>
      </c>
      <c r="V26" s="3">
        <v>2.0</v>
      </c>
      <c r="W26" s="3">
        <v>2.0</v>
      </c>
      <c r="X26" s="3">
        <v>2.0</v>
      </c>
      <c r="Y26" s="3">
        <v>1.0</v>
      </c>
      <c r="Z26" s="3">
        <v>1.0</v>
      </c>
    </row>
    <row r="27">
      <c r="A27" s="3">
        <v>135.0</v>
      </c>
      <c r="B27" s="3" t="s">
        <v>42</v>
      </c>
      <c r="C27" s="3" t="s">
        <v>32</v>
      </c>
      <c r="D27" s="3" t="s">
        <v>106</v>
      </c>
      <c r="E27" s="3" t="s">
        <v>107</v>
      </c>
      <c r="F27" s="3" t="s">
        <v>108</v>
      </c>
      <c r="G27" s="3" t="s">
        <v>46</v>
      </c>
      <c r="H27" s="3">
        <v>2023.0</v>
      </c>
      <c r="I27" s="4" t="s">
        <v>41</v>
      </c>
      <c r="J27" s="4">
        <v>36.01</v>
      </c>
      <c r="K27" s="4">
        <v>-32.05</v>
      </c>
      <c r="L27" s="4">
        <v>1.5</v>
      </c>
      <c r="M27" s="4">
        <v>8.07</v>
      </c>
      <c r="N27" s="5" t="s">
        <v>41</v>
      </c>
      <c r="O27" s="5">
        <v>1.0</v>
      </c>
      <c r="P27" s="5">
        <v>1.0</v>
      </c>
      <c r="Q27" s="5">
        <v>1.0</v>
      </c>
      <c r="R27" s="5">
        <v>2.0</v>
      </c>
      <c r="S27" s="6">
        <v>1.2</v>
      </c>
      <c r="T27" s="6">
        <v>543.0</v>
      </c>
      <c r="U27" s="3" t="s">
        <v>41</v>
      </c>
      <c r="V27" s="3">
        <v>2.0</v>
      </c>
      <c r="W27" s="3">
        <v>2.0</v>
      </c>
      <c r="X27" s="3">
        <v>2.0</v>
      </c>
      <c r="Y27" s="3">
        <v>2.0</v>
      </c>
      <c r="Z27" s="3">
        <v>1.0</v>
      </c>
    </row>
    <row r="28">
      <c r="A28" s="3">
        <v>136.0</v>
      </c>
      <c r="B28" s="3" t="s">
        <v>63</v>
      </c>
      <c r="C28" s="3" t="s">
        <v>32</v>
      </c>
      <c r="D28" s="3" t="s">
        <v>109</v>
      </c>
      <c r="E28" s="3" t="s">
        <v>110</v>
      </c>
      <c r="F28" s="3" t="s">
        <v>88</v>
      </c>
      <c r="G28" s="3" t="s">
        <v>59</v>
      </c>
      <c r="H28" s="3">
        <v>2023.0</v>
      </c>
      <c r="I28" s="4">
        <v>-79.12</v>
      </c>
      <c r="J28" s="4">
        <v>355.93</v>
      </c>
      <c r="K28" s="4">
        <v>43.77</v>
      </c>
      <c r="L28" s="4">
        <v>26.99</v>
      </c>
      <c r="M28" s="4">
        <v>29.2</v>
      </c>
      <c r="N28" s="5">
        <v>1.0</v>
      </c>
      <c r="O28" s="5">
        <v>5.0</v>
      </c>
      <c r="P28" s="5">
        <v>3.0</v>
      </c>
      <c r="Q28" s="5">
        <v>5.0</v>
      </c>
      <c r="R28" s="5">
        <v>4.0</v>
      </c>
      <c r="S28" s="6">
        <v>4.15</v>
      </c>
      <c r="T28" s="6">
        <v>57.0</v>
      </c>
      <c r="U28" s="3">
        <v>2.0</v>
      </c>
      <c r="V28" s="3">
        <v>4.0</v>
      </c>
      <c r="W28" s="3">
        <v>4.0</v>
      </c>
      <c r="X28" s="3">
        <v>4.0</v>
      </c>
      <c r="Y28" s="3">
        <v>2.0</v>
      </c>
      <c r="Z28" s="3">
        <v>4.0</v>
      </c>
    </row>
    <row r="29">
      <c r="A29" s="3">
        <v>137.0</v>
      </c>
      <c r="B29" s="3" t="s">
        <v>47</v>
      </c>
      <c r="C29" s="3" t="s">
        <v>32</v>
      </c>
      <c r="D29" s="3" t="s">
        <v>111</v>
      </c>
      <c r="E29" s="3" t="s">
        <v>112</v>
      </c>
      <c r="F29" s="3" t="s">
        <v>88</v>
      </c>
      <c r="G29" s="3" t="s">
        <v>59</v>
      </c>
      <c r="H29" s="3">
        <v>2023.0</v>
      </c>
      <c r="I29" s="4" t="s">
        <v>41</v>
      </c>
      <c r="J29" s="4">
        <v>141.08</v>
      </c>
      <c r="K29" s="4">
        <v>-32.82</v>
      </c>
      <c r="L29" s="4">
        <v>1.61</v>
      </c>
      <c r="M29" s="4">
        <v>3.37</v>
      </c>
      <c r="N29" s="5" t="s">
        <v>41</v>
      </c>
      <c r="O29" s="5">
        <v>3.0</v>
      </c>
      <c r="P29" s="5">
        <v>1.0</v>
      </c>
      <c r="Q29" s="5">
        <v>1.0</v>
      </c>
      <c r="R29" s="5">
        <v>1.0</v>
      </c>
      <c r="S29" s="6">
        <v>1.15</v>
      </c>
      <c r="T29" s="6">
        <v>556.0</v>
      </c>
      <c r="U29" s="3" t="s">
        <v>41</v>
      </c>
      <c r="V29" s="3">
        <v>4.0</v>
      </c>
      <c r="W29" s="3">
        <v>2.0</v>
      </c>
      <c r="X29" s="3">
        <v>2.0</v>
      </c>
      <c r="Y29" s="3">
        <v>1.0</v>
      </c>
      <c r="Z29" s="3">
        <v>1.0</v>
      </c>
    </row>
    <row r="30">
      <c r="A30" s="3">
        <v>138.0</v>
      </c>
      <c r="B30" s="3" t="s">
        <v>47</v>
      </c>
      <c r="C30" s="3" t="s">
        <v>32</v>
      </c>
      <c r="D30" s="3" t="s">
        <v>113</v>
      </c>
      <c r="E30" s="3" t="s">
        <v>114</v>
      </c>
      <c r="F30" s="3" t="s">
        <v>115</v>
      </c>
      <c r="G30" s="3" t="s">
        <v>59</v>
      </c>
      <c r="H30" s="3">
        <v>2023.0</v>
      </c>
      <c r="I30" s="4" t="s">
        <v>41</v>
      </c>
      <c r="J30" s="4">
        <v>-326.02</v>
      </c>
      <c r="K30" s="4">
        <v>16.85</v>
      </c>
      <c r="L30" s="4">
        <v>12.95</v>
      </c>
      <c r="M30" s="4">
        <v>22.96</v>
      </c>
      <c r="N30" s="5" t="s">
        <v>41</v>
      </c>
      <c r="O30" s="5">
        <v>1.0</v>
      </c>
      <c r="P30" s="5">
        <v>1.0</v>
      </c>
      <c r="Q30" s="5">
        <v>3.0</v>
      </c>
      <c r="R30" s="5">
        <v>4.0</v>
      </c>
      <c r="S30" s="6">
        <v>2.5</v>
      </c>
      <c r="T30" s="6">
        <v>356.0</v>
      </c>
      <c r="U30" s="3" t="s">
        <v>41</v>
      </c>
      <c r="V30" s="3">
        <v>2.0</v>
      </c>
      <c r="W30" s="3">
        <v>2.0</v>
      </c>
      <c r="X30" s="3">
        <v>2.0</v>
      </c>
      <c r="Y30" s="3">
        <v>2.0</v>
      </c>
      <c r="Z30" s="3">
        <v>2.0</v>
      </c>
    </row>
    <row r="31">
      <c r="A31" s="3">
        <v>139.0</v>
      </c>
      <c r="B31" s="3" t="s">
        <v>63</v>
      </c>
      <c r="C31" s="3" t="s">
        <v>32</v>
      </c>
      <c r="D31" s="3" t="s">
        <v>116</v>
      </c>
      <c r="E31" s="3" t="s">
        <v>117</v>
      </c>
      <c r="F31" s="3" t="s">
        <v>118</v>
      </c>
      <c r="G31" s="3" t="s">
        <v>59</v>
      </c>
      <c r="H31" s="3">
        <v>2023.0</v>
      </c>
      <c r="I31" s="4" t="s">
        <v>41</v>
      </c>
      <c r="J31" s="4">
        <v>59.3</v>
      </c>
      <c r="K31" s="4">
        <v>113.08</v>
      </c>
      <c r="L31" s="4">
        <v>-4.75</v>
      </c>
      <c r="M31" s="4">
        <v>6.64</v>
      </c>
      <c r="N31" s="5" t="s">
        <v>41</v>
      </c>
      <c r="O31" s="5">
        <v>1.0</v>
      </c>
      <c r="P31" s="5">
        <v>5.0</v>
      </c>
      <c r="Q31" s="5">
        <v>1.0</v>
      </c>
      <c r="R31" s="5">
        <v>1.0</v>
      </c>
      <c r="S31" s="6">
        <v>1.75</v>
      </c>
      <c r="T31" s="6">
        <v>462.0</v>
      </c>
      <c r="U31" s="3" t="s">
        <v>41</v>
      </c>
      <c r="V31" s="3">
        <v>2.0</v>
      </c>
      <c r="W31" s="3">
        <v>4.0</v>
      </c>
      <c r="X31" s="3">
        <v>2.0</v>
      </c>
      <c r="Y31" s="3">
        <v>1.0</v>
      </c>
      <c r="Z31" s="3">
        <v>1.0</v>
      </c>
    </row>
    <row r="32">
      <c r="A32" s="3">
        <v>141.0</v>
      </c>
      <c r="B32" s="3" t="s">
        <v>67</v>
      </c>
      <c r="C32" s="3" t="s">
        <v>32</v>
      </c>
      <c r="D32" s="3" t="s">
        <v>119</v>
      </c>
      <c r="E32" s="3" t="s">
        <v>120</v>
      </c>
      <c r="F32" s="3" t="s">
        <v>121</v>
      </c>
      <c r="G32" s="3" t="s">
        <v>36</v>
      </c>
      <c r="H32" s="3">
        <v>2023.0</v>
      </c>
      <c r="I32" s="4">
        <v>25.39</v>
      </c>
      <c r="J32" s="4">
        <v>-4470.0</v>
      </c>
      <c r="K32" s="4">
        <v>30.78</v>
      </c>
      <c r="L32" s="4">
        <v>13.74</v>
      </c>
      <c r="M32" s="4">
        <v>30.81</v>
      </c>
      <c r="N32" s="5">
        <v>1.0</v>
      </c>
      <c r="O32" s="5">
        <v>1.0</v>
      </c>
      <c r="P32" s="5">
        <v>2.0</v>
      </c>
      <c r="Q32" s="5">
        <v>3.0</v>
      </c>
      <c r="R32" s="5">
        <v>5.0</v>
      </c>
      <c r="S32" s="6">
        <v>3.0</v>
      </c>
      <c r="T32" s="6">
        <v>302.0</v>
      </c>
      <c r="U32" s="3">
        <v>2.0</v>
      </c>
      <c r="V32" s="3">
        <v>2.0</v>
      </c>
      <c r="W32" s="3">
        <v>2.0</v>
      </c>
      <c r="X32" s="3">
        <v>2.0</v>
      </c>
      <c r="Y32" s="3">
        <v>4.0</v>
      </c>
      <c r="Z32" s="3">
        <v>2.0</v>
      </c>
    </row>
    <row r="33">
      <c r="A33" s="3">
        <v>143.0</v>
      </c>
      <c r="B33" s="3" t="s">
        <v>122</v>
      </c>
      <c r="C33" s="3" t="s">
        <v>32</v>
      </c>
      <c r="D33" s="3" t="s">
        <v>123</v>
      </c>
      <c r="E33" s="3" t="s">
        <v>124</v>
      </c>
      <c r="F33" s="3" t="s">
        <v>93</v>
      </c>
      <c r="G33" s="3" t="s">
        <v>46</v>
      </c>
      <c r="H33" s="3">
        <v>2023.0</v>
      </c>
      <c r="I33" s="4">
        <v>125.75</v>
      </c>
      <c r="J33" s="4">
        <v>-573.99</v>
      </c>
      <c r="K33" s="4">
        <v>60.2</v>
      </c>
      <c r="L33" s="4">
        <v>-12.79</v>
      </c>
      <c r="M33" s="4">
        <v>3.16</v>
      </c>
      <c r="N33" s="5">
        <v>5.0</v>
      </c>
      <c r="O33" s="5">
        <v>1.0</v>
      </c>
      <c r="P33" s="5">
        <v>4.0</v>
      </c>
      <c r="Q33" s="5">
        <v>1.0</v>
      </c>
      <c r="R33" s="5">
        <v>1.0</v>
      </c>
      <c r="S33" s="6">
        <v>1.8</v>
      </c>
      <c r="T33" s="6">
        <v>453.0</v>
      </c>
      <c r="U33" s="3">
        <v>4.0</v>
      </c>
      <c r="V33" s="3">
        <v>2.0</v>
      </c>
      <c r="W33" s="3">
        <v>4.0</v>
      </c>
      <c r="X33" s="3">
        <v>2.0</v>
      </c>
      <c r="Y33" s="3">
        <v>1.0</v>
      </c>
      <c r="Z33" s="3">
        <v>2.0</v>
      </c>
    </row>
    <row r="34">
      <c r="A34" s="3">
        <v>144.0</v>
      </c>
      <c r="B34" s="3" t="s">
        <v>47</v>
      </c>
      <c r="C34" s="3" t="s">
        <v>32</v>
      </c>
      <c r="D34" s="3" t="s">
        <v>125</v>
      </c>
      <c r="E34" s="3" t="s">
        <v>126</v>
      </c>
      <c r="F34" s="3" t="s">
        <v>115</v>
      </c>
      <c r="G34" s="3" t="s">
        <v>59</v>
      </c>
      <c r="H34" s="3">
        <v>2023.0</v>
      </c>
      <c r="I34" s="4">
        <v>39.28</v>
      </c>
      <c r="J34" s="4">
        <v>-13.18</v>
      </c>
      <c r="K34" s="4">
        <v>74.85</v>
      </c>
      <c r="L34" s="4">
        <v>-19.94</v>
      </c>
      <c r="M34" s="4">
        <v>-9.61</v>
      </c>
      <c r="N34" s="5">
        <v>2.0</v>
      </c>
      <c r="O34" s="5">
        <v>1.0</v>
      </c>
      <c r="P34" s="5">
        <v>4.0</v>
      </c>
      <c r="Q34" s="5">
        <v>1.0</v>
      </c>
      <c r="R34" s="5">
        <v>1.0</v>
      </c>
      <c r="S34" s="6">
        <v>1.65</v>
      </c>
      <c r="T34" s="6">
        <v>478.0</v>
      </c>
      <c r="U34" s="3">
        <v>2.0</v>
      </c>
      <c r="V34" s="3">
        <v>2.0</v>
      </c>
      <c r="W34" s="3">
        <v>4.0</v>
      </c>
      <c r="X34" s="3">
        <v>2.0</v>
      </c>
      <c r="Y34" s="3">
        <v>1.0</v>
      </c>
      <c r="Z34" s="3">
        <v>1.0</v>
      </c>
    </row>
    <row r="35">
      <c r="A35" s="3">
        <v>145.0</v>
      </c>
      <c r="B35" s="3" t="s">
        <v>60</v>
      </c>
      <c r="C35" s="3" t="s">
        <v>32</v>
      </c>
      <c r="D35" s="3" t="s">
        <v>127</v>
      </c>
      <c r="E35" s="3" t="s">
        <v>128</v>
      </c>
      <c r="F35" s="3" t="s">
        <v>55</v>
      </c>
      <c r="G35" s="3" t="s">
        <v>36</v>
      </c>
      <c r="H35" s="3">
        <v>2023.0</v>
      </c>
      <c r="I35" s="4">
        <v>14.36</v>
      </c>
      <c r="J35" s="4">
        <v>23.7</v>
      </c>
      <c r="K35" s="4">
        <v>12.61</v>
      </c>
      <c r="L35" s="4">
        <v>35.72</v>
      </c>
      <c r="M35" s="4">
        <v>52.07</v>
      </c>
      <c r="N35" s="5">
        <v>1.0</v>
      </c>
      <c r="O35" s="5">
        <v>1.0</v>
      </c>
      <c r="P35" s="5">
        <v>1.0</v>
      </c>
      <c r="Q35" s="5">
        <v>5.0</v>
      </c>
      <c r="R35" s="5">
        <v>5.0</v>
      </c>
      <c r="S35" s="6">
        <v>3.6</v>
      </c>
      <c r="T35" s="6">
        <v>183.0</v>
      </c>
      <c r="U35" s="3">
        <v>2.0</v>
      </c>
      <c r="V35" s="3">
        <v>2.0</v>
      </c>
      <c r="W35" s="3">
        <v>2.0</v>
      </c>
      <c r="X35" s="3">
        <v>4.0</v>
      </c>
      <c r="Y35" s="3">
        <v>4.0</v>
      </c>
      <c r="Z35" s="3">
        <v>2.0</v>
      </c>
    </row>
    <row r="36">
      <c r="A36" s="3">
        <v>146.0</v>
      </c>
      <c r="B36" s="3" t="s">
        <v>60</v>
      </c>
      <c r="C36" s="3" t="s">
        <v>32</v>
      </c>
      <c r="D36" s="3" t="s">
        <v>129</v>
      </c>
      <c r="E36" s="3" t="s">
        <v>130</v>
      </c>
      <c r="F36" s="3" t="s">
        <v>88</v>
      </c>
      <c r="G36" s="3" t="s">
        <v>59</v>
      </c>
      <c r="H36" s="3">
        <v>2023.0</v>
      </c>
      <c r="I36" s="4">
        <v>-24.12</v>
      </c>
      <c r="J36" s="4">
        <v>-726.03</v>
      </c>
      <c r="K36" s="4">
        <v>22.29</v>
      </c>
      <c r="L36" s="4">
        <v>33.82</v>
      </c>
      <c r="M36" s="4">
        <v>50.24</v>
      </c>
      <c r="N36" s="5">
        <v>1.0</v>
      </c>
      <c r="O36" s="5">
        <v>1.0</v>
      </c>
      <c r="P36" s="5">
        <v>2.0</v>
      </c>
      <c r="Q36" s="5">
        <v>5.0</v>
      </c>
      <c r="R36" s="5">
        <v>5.0</v>
      </c>
      <c r="S36" s="6">
        <v>3.8</v>
      </c>
      <c r="T36" s="6">
        <v>136.0</v>
      </c>
      <c r="U36" s="3">
        <v>2.0</v>
      </c>
      <c r="V36" s="3">
        <v>2.0</v>
      </c>
      <c r="W36" s="3">
        <v>2.0</v>
      </c>
      <c r="X36" s="3">
        <v>4.0</v>
      </c>
      <c r="Y36" s="3">
        <v>4.0</v>
      </c>
      <c r="Z36" s="3">
        <v>4.0</v>
      </c>
    </row>
    <row r="37">
      <c r="A37" s="3">
        <v>147.0</v>
      </c>
      <c r="B37" s="3" t="s">
        <v>97</v>
      </c>
      <c r="C37" s="3" t="s">
        <v>32</v>
      </c>
      <c r="D37" s="3" t="s">
        <v>131</v>
      </c>
      <c r="E37" s="3" t="s">
        <v>132</v>
      </c>
      <c r="F37" s="3" t="s">
        <v>100</v>
      </c>
      <c r="G37" s="3" t="s">
        <v>101</v>
      </c>
      <c r="H37" s="3">
        <v>2023.0</v>
      </c>
      <c r="I37" s="4">
        <v>-46.78</v>
      </c>
      <c r="J37" s="4">
        <v>-191.28</v>
      </c>
      <c r="K37" s="4">
        <v>-24.18</v>
      </c>
      <c r="L37" s="4">
        <v>14.36</v>
      </c>
      <c r="M37" s="4">
        <v>15.04</v>
      </c>
      <c r="N37" s="5">
        <v>1.0</v>
      </c>
      <c r="O37" s="5">
        <v>1.0</v>
      </c>
      <c r="P37" s="5">
        <v>1.0</v>
      </c>
      <c r="Q37" s="5">
        <v>4.0</v>
      </c>
      <c r="R37" s="5">
        <v>3.0</v>
      </c>
      <c r="S37" s="6">
        <v>2.7</v>
      </c>
      <c r="T37" s="6">
        <v>330.0</v>
      </c>
      <c r="U37" s="3">
        <v>2.0</v>
      </c>
      <c r="V37" s="3">
        <v>2.0</v>
      </c>
      <c r="W37" s="3">
        <v>2.0</v>
      </c>
      <c r="X37" s="3">
        <v>2.0</v>
      </c>
      <c r="Y37" s="3">
        <v>2.0</v>
      </c>
      <c r="Z37" s="3">
        <v>2.0</v>
      </c>
    </row>
    <row r="38">
      <c r="A38" s="3">
        <v>148.0</v>
      </c>
      <c r="B38" s="3" t="s">
        <v>63</v>
      </c>
      <c r="C38" s="3" t="s">
        <v>32</v>
      </c>
      <c r="D38" s="3" t="s">
        <v>133</v>
      </c>
      <c r="E38" s="3" t="s">
        <v>134</v>
      </c>
      <c r="F38" s="3" t="s">
        <v>66</v>
      </c>
      <c r="G38" s="3" t="s">
        <v>59</v>
      </c>
      <c r="H38" s="3">
        <v>2023.0</v>
      </c>
      <c r="I38" s="4">
        <v>40.47</v>
      </c>
      <c r="J38" s="4">
        <v>919.48</v>
      </c>
      <c r="K38" s="4">
        <v>9.48</v>
      </c>
      <c r="L38" s="4">
        <v>42.13</v>
      </c>
      <c r="M38" s="4">
        <v>49.74</v>
      </c>
      <c r="N38" s="5">
        <v>2.0</v>
      </c>
      <c r="O38" s="5">
        <v>5.0</v>
      </c>
      <c r="P38" s="5">
        <v>1.0</v>
      </c>
      <c r="Q38" s="5">
        <v>5.0</v>
      </c>
      <c r="R38" s="5">
        <v>5.0</v>
      </c>
      <c r="S38" s="6">
        <v>4.05</v>
      </c>
      <c r="T38" s="6">
        <v>71.0</v>
      </c>
      <c r="U38" s="3">
        <v>2.0</v>
      </c>
      <c r="V38" s="3">
        <v>4.0</v>
      </c>
      <c r="W38" s="3">
        <v>2.0</v>
      </c>
      <c r="X38" s="3">
        <v>4.0</v>
      </c>
      <c r="Y38" s="3">
        <v>4.0</v>
      </c>
      <c r="Z38" s="3">
        <v>4.0</v>
      </c>
    </row>
    <row r="39">
      <c r="A39" s="3">
        <v>149.0</v>
      </c>
      <c r="B39" s="3" t="s">
        <v>31</v>
      </c>
      <c r="C39" s="3" t="s">
        <v>32</v>
      </c>
      <c r="D39" s="3" t="s">
        <v>135</v>
      </c>
      <c r="E39" s="3" t="s">
        <v>136</v>
      </c>
      <c r="F39" s="3" t="s">
        <v>137</v>
      </c>
      <c r="G39" s="3" t="s">
        <v>36</v>
      </c>
      <c r="H39" s="3">
        <v>2023.0</v>
      </c>
      <c r="I39" s="4">
        <v>20.33</v>
      </c>
      <c r="J39" s="4">
        <v>-235.85</v>
      </c>
      <c r="K39" s="4">
        <v>31.56</v>
      </c>
      <c r="L39" s="4">
        <v>15.99</v>
      </c>
      <c r="M39" s="4">
        <v>22.0</v>
      </c>
      <c r="N39" s="5">
        <v>1.0</v>
      </c>
      <c r="O39" s="5">
        <v>1.0</v>
      </c>
      <c r="P39" s="5">
        <v>2.0</v>
      </c>
      <c r="Q39" s="5">
        <v>4.0</v>
      </c>
      <c r="R39" s="5">
        <v>4.0</v>
      </c>
      <c r="S39" s="6">
        <v>3.15</v>
      </c>
      <c r="T39" s="6">
        <v>287.0</v>
      </c>
      <c r="U39" s="3">
        <v>2.0</v>
      </c>
      <c r="V39" s="3">
        <v>2.0</v>
      </c>
      <c r="W39" s="3">
        <v>2.0</v>
      </c>
      <c r="X39" s="3">
        <v>2.0</v>
      </c>
      <c r="Y39" s="3">
        <v>2.0</v>
      </c>
      <c r="Z39" s="3">
        <v>2.0</v>
      </c>
    </row>
    <row r="40">
      <c r="A40" s="3">
        <v>150.0</v>
      </c>
      <c r="B40" s="3" t="s">
        <v>47</v>
      </c>
      <c r="C40" s="3" t="s">
        <v>32</v>
      </c>
      <c r="D40" s="3" t="s">
        <v>138</v>
      </c>
      <c r="E40" s="3" t="s">
        <v>139</v>
      </c>
      <c r="F40" s="3" t="s">
        <v>140</v>
      </c>
      <c r="G40" s="3" t="s">
        <v>36</v>
      </c>
      <c r="H40" s="3">
        <v>2023.0</v>
      </c>
      <c r="I40" s="4">
        <v>118.54</v>
      </c>
      <c r="J40" s="4">
        <v>191.29</v>
      </c>
      <c r="K40" s="4">
        <v>92.54</v>
      </c>
      <c r="L40" s="4">
        <v>-7.36</v>
      </c>
      <c r="M40" s="4">
        <v>-7.94</v>
      </c>
      <c r="N40" s="5">
        <v>4.0</v>
      </c>
      <c r="O40" s="5">
        <v>4.0</v>
      </c>
      <c r="P40" s="5">
        <v>5.0</v>
      </c>
      <c r="Q40" s="5">
        <v>1.0</v>
      </c>
      <c r="R40" s="5">
        <v>1.0</v>
      </c>
      <c r="S40" s="6">
        <v>2.25</v>
      </c>
      <c r="T40" s="6">
        <v>399.0</v>
      </c>
      <c r="U40" s="3">
        <v>2.0</v>
      </c>
      <c r="V40" s="3">
        <v>4.0</v>
      </c>
      <c r="W40" s="3">
        <v>4.0</v>
      </c>
      <c r="X40" s="3">
        <v>2.0</v>
      </c>
      <c r="Y40" s="3">
        <v>1.0</v>
      </c>
      <c r="Z40" s="3">
        <v>2.0</v>
      </c>
    </row>
    <row r="41">
      <c r="A41" s="3">
        <v>151.0</v>
      </c>
      <c r="B41" s="3" t="s">
        <v>97</v>
      </c>
      <c r="C41" s="3" t="s">
        <v>32</v>
      </c>
      <c r="D41" s="3" t="s">
        <v>141</v>
      </c>
      <c r="E41" s="3" t="s">
        <v>142</v>
      </c>
      <c r="F41" s="3" t="s">
        <v>143</v>
      </c>
      <c r="G41" s="3" t="s">
        <v>101</v>
      </c>
      <c r="H41" s="3">
        <v>2023.0</v>
      </c>
      <c r="I41" s="4">
        <v>155.69</v>
      </c>
      <c r="J41" s="4">
        <v>-3560.71</v>
      </c>
      <c r="K41" s="4">
        <v>119.35</v>
      </c>
      <c r="L41" s="4">
        <v>-7.27</v>
      </c>
      <c r="M41" s="4">
        <v>-2.46</v>
      </c>
      <c r="N41" s="5">
        <v>5.0</v>
      </c>
      <c r="O41" s="5">
        <v>1.0</v>
      </c>
      <c r="P41" s="5">
        <v>5.0</v>
      </c>
      <c r="Q41" s="5">
        <v>1.0</v>
      </c>
      <c r="R41" s="5">
        <v>1.0</v>
      </c>
      <c r="S41" s="6">
        <v>2.0</v>
      </c>
      <c r="T41" s="6">
        <v>427.0</v>
      </c>
      <c r="U41" s="3">
        <v>4.0</v>
      </c>
      <c r="V41" s="3">
        <v>2.0</v>
      </c>
      <c r="W41" s="3">
        <v>4.0</v>
      </c>
      <c r="X41" s="3">
        <v>2.0</v>
      </c>
      <c r="Y41" s="3">
        <v>1.0</v>
      </c>
      <c r="Z41" s="3">
        <v>2.0</v>
      </c>
    </row>
    <row r="42">
      <c r="A42" s="3">
        <v>152.0</v>
      </c>
      <c r="B42" s="3" t="s">
        <v>60</v>
      </c>
      <c r="C42" s="3" t="s">
        <v>32</v>
      </c>
      <c r="D42" s="3" t="s">
        <v>144</v>
      </c>
      <c r="E42" s="3" t="s">
        <v>145</v>
      </c>
      <c r="F42" s="3" t="s">
        <v>96</v>
      </c>
      <c r="G42" s="3" t="s">
        <v>59</v>
      </c>
      <c r="H42" s="3">
        <v>2023.0</v>
      </c>
      <c r="I42" s="4">
        <v>129.47</v>
      </c>
      <c r="J42" s="4">
        <v>-54.86</v>
      </c>
      <c r="K42" s="4">
        <v>15.05</v>
      </c>
      <c r="L42" s="4">
        <v>11.73</v>
      </c>
      <c r="M42" s="4">
        <v>22.72</v>
      </c>
      <c r="N42" s="5">
        <v>5.0</v>
      </c>
      <c r="O42" s="5">
        <v>1.0</v>
      </c>
      <c r="P42" s="5">
        <v>1.0</v>
      </c>
      <c r="Q42" s="5">
        <v>3.0</v>
      </c>
      <c r="R42" s="5">
        <v>4.0</v>
      </c>
      <c r="S42" s="6">
        <v>2.75</v>
      </c>
      <c r="T42" s="6">
        <v>324.0</v>
      </c>
      <c r="U42" s="3">
        <v>4.0</v>
      </c>
      <c r="V42" s="3">
        <v>2.0</v>
      </c>
      <c r="W42" s="3">
        <v>2.0</v>
      </c>
      <c r="X42" s="3">
        <v>2.0</v>
      </c>
      <c r="Y42" s="3">
        <v>2.0</v>
      </c>
      <c r="Z42" s="3">
        <v>2.0</v>
      </c>
    </row>
    <row r="43">
      <c r="A43" s="3">
        <v>156.0</v>
      </c>
      <c r="B43" s="3" t="s">
        <v>47</v>
      </c>
      <c r="C43" s="3" t="s">
        <v>32</v>
      </c>
      <c r="D43" s="3" t="s">
        <v>146</v>
      </c>
      <c r="E43" s="3" t="s">
        <v>147</v>
      </c>
      <c r="F43" s="3" t="s">
        <v>88</v>
      </c>
      <c r="G43" s="3" t="s">
        <v>59</v>
      </c>
      <c r="H43" s="3">
        <v>2023.0</v>
      </c>
      <c r="I43" s="4" t="s">
        <v>41</v>
      </c>
      <c r="J43" s="4">
        <v>-1021.09</v>
      </c>
      <c r="K43" s="4">
        <v>190.48</v>
      </c>
      <c r="L43" s="4">
        <v>-23.36</v>
      </c>
      <c r="M43" s="4">
        <v>-19.29</v>
      </c>
      <c r="N43" s="5" t="s">
        <v>41</v>
      </c>
      <c r="O43" s="5">
        <v>1.0</v>
      </c>
      <c r="P43" s="5">
        <v>5.0</v>
      </c>
      <c r="Q43" s="5">
        <v>1.0</v>
      </c>
      <c r="R43" s="5">
        <v>1.0</v>
      </c>
      <c r="S43" s="6">
        <v>1.75</v>
      </c>
      <c r="T43" s="6">
        <v>462.0</v>
      </c>
      <c r="U43" s="3" t="s">
        <v>41</v>
      </c>
      <c r="V43" s="3">
        <v>2.0</v>
      </c>
      <c r="W43" s="3">
        <v>4.0</v>
      </c>
      <c r="X43" s="3">
        <v>2.0</v>
      </c>
      <c r="Y43" s="3">
        <v>1.0</v>
      </c>
      <c r="Z43" s="3">
        <v>1.0</v>
      </c>
    </row>
    <row r="44">
      <c r="A44" s="3">
        <v>158.0</v>
      </c>
      <c r="B44" s="3" t="s">
        <v>63</v>
      </c>
      <c r="C44" s="3" t="s">
        <v>32</v>
      </c>
      <c r="D44" s="3" t="s">
        <v>148</v>
      </c>
      <c r="E44" s="3" t="s">
        <v>149</v>
      </c>
      <c r="F44" s="3" t="s">
        <v>88</v>
      </c>
      <c r="G44" s="3" t="s">
        <v>59</v>
      </c>
      <c r="H44" s="3">
        <v>2023.0</v>
      </c>
      <c r="I44" s="4">
        <v>10.23</v>
      </c>
      <c r="J44" s="4">
        <v>272.71</v>
      </c>
      <c r="K44" s="4">
        <v>36.51</v>
      </c>
      <c r="L44" s="4">
        <v>4.34</v>
      </c>
      <c r="M44" s="4">
        <v>20.76</v>
      </c>
      <c r="N44" s="5">
        <v>1.0</v>
      </c>
      <c r="O44" s="5">
        <v>5.0</v>
      </c>
      <c r="P44" s="5">
        <v>2.0</v>
      </c>
      <c r="Q44" s="5">
        <v>2.0</v>
      </c>
      <c r="R44" s="5">
        <v>3.0</v>
      </c>
      <c r="S44" s="6">
        <v>2.5</v>
      </c>
      <c r="T44" s="6">
        <v>356.0</v>
      </c>
      <c r="U44" s="3">
        <v>2.0</v>
      </c>
      <c r="V44" s="3">
        <v>4.0</v>
      </c>
      <c r="W44" s="3">
        <v>2.0</v>
      </c>
      <c r="X44" s="3">
        <v>2.0</v>
      </c>
      <c r="Y44" s="3">
        <v>2.0</v>
      </c>
      <c r="Z44" s="3">
        <v>2.0</v>
      </c>
    </row>
    <row r="45">
      <c r="A45" s="3">
        <v>159.0</v>
      </c>
      <c r="B45" s="3" t="s">
        <v>97</v>
      </c>
      <c r="C45" s="3" t="s">
        <v>32</v>
      </c>
      <c r="D45" s="3" t="s">
        <v>150</v>
      </c>
      <c r="E45" s="3" t="s">
        <v>151</v>
      </c>
      <c r="F45" s="3" t="s">
        <v>45</v>
      </c>
      <c r="G45" s="3" t="s">
        <v>46</v>
      </c>
      <c r="H45" s="3">
        <v>2023.0</v>
      </c>
      <c r="I45" s="4" t="s">
        <v>41</v>
      </c>
      <c r="J45" s="4">
        <v>-5225.0</v>
      </c>
      <c r="K45" s="4">
        <v>-6.08</v>
      </c>
      <c r="L45" s="4">
        <v>32.32</v>
      </c>
      <c r="M45" s="4">
        <v>43.07</v>
      </c>
      <c r="N45" s="5" t="s">
        <v>41</v>
      </c>
      <c r="O45" s="5">
        <v>1.0</v>
      </c>
      <c r="P45" s="5">
        <v>1.0</v>
      </c>
      <c r="Q45" s="5">
        <v>5.0</v>
      </c>
      <c r="R45" s="5">
        <v>5.0</v>
      </c>
      <c r="S45" s="6">
        <v>3.55</v>
      </c>
      <c r="T45" s="6">
        <v>221.0</v>
      </c>
      <c r="U45" s="3" t="s">
        <v>41</v>
      </c>
      <c r="V45" s="3">
        <v>2.0</v>
      </c>
      <c r="W45" s="3">
        <v>2.0</v>
      </c>
      <c r="X45" s="3">
        <v>4.0</v>
      </c>
      <c r="Y45" s="3">
        <v>4.0</v>
      </c>
      <c r="Z45" s="3">
        <v>2.0</v>
      </c>
    </row>
    <row r="46">
      <c r="A46" s="3">
        <v>160.0</v>
      </c>
      <c r="B46" s="3" t="s">
        <v>97</v>
      </c>
      <c r="C46" s="3" t="s">
        <v>32</v>
      </c>
      <c r="D46" s="3" t="s">
        <v>152</v>
      </c>
      <c r="E46" s="3" t="s">
        <v>153</v>
      </c>
      <c r="F46" s="3" t="s">
        <v>154</v>
      </c>
      <c r="G46" s="3" t="s">
        <v>101</v>
      </c>
      <c r="H46" s="3">
        <v>2023.0</v>
      </c>
      <c r="I46" s="4" t="s">
        <v>41</v>
      </c>
      <c r="J46" s="4">
        <v>361.1</v>
      </c>
      <c r="K46" s="4">
        <v>8.86</v>
      </c>
      <c r="L46" s="4">
        <v>18.2</v>
      </c>
      <c r="M46" s="4">
        <v>32.75</v>
      </c>
      <c r="N46" s="5" t="s">
        <v>41</v>
      </c>
      <c r="O46" s="5">
        <v>5.0</v>
      </c>
      <c r="P46" s="5">
        <v>1.0</v>
      </c>
      <c r="Q46" s="5">
        <v>5.0</v>
      </c>
      <c r="R46" s="5">
        <v>5.0</v>
      </c>
      <c r="S46" s="6">
        <v>3.95</v>
      </c>
      <c r="T46" s="6">
        <v>101.0</v>
      </c>
      <c r="U46" s="3" t="s">
        <v>41</v>
      </c>
      <c r="V46" s="3">
        <v>4.0</v>
      </c>
      <c r="W46" s="3">
        <v>2.0</v>
      </c>
      <c r="X46" s="3">
        <v>4.0</v>
      </c>
      <c r="Y46" s="3">
        <v>4.0</v>
      </c>
      <c r="Z46" s="3">
        <v>4.0</v>
      </c>
    </row>
    <row r="47">
      <c r="A47" s="3">
        <v>161.0</v>
      </c>
      <c r="B47" s="3" t="s">
        <v>47</v>
      </c>
      <c r="C47" s="3" t="s">
        <v>32</v>
      </c>
      <c r="D47" s="3" t="s">
        <v>138</v>
      </c>
      <c r="E47" s="3" t="s">
        <v>139</v>
      </c>
      <c r="F47" s="3" t="s">
        <v>140</v>
      </c>
      <c r="G47" s="3" t="s">
        <v>36</v>
      </c>
      <c r="H47" s="3">
        <v>2023.0</v>
      </c>
      <c r="I47" s="4">
        <v>62.83</v>
      </c>
      <c r="J47" s="4">
        <v>0.14</v>
      </c>
      <c r="K47" s="4">
        <v>40.12</v>
      </c>
      <c r="L47" s="4">
        <v>50.9</v>
      </c>
      <c r="M47" s="4">
        <v>56.5</v>
      </c>
      <c r="N47" s="5">
        <v>3.0</v>
      </c>
      <c r="O47" s="5">
        <v>1.0</v>
      </c>
      <c r="P47" s="5">
        <v>3.0</v>
      </c>
      <c r="Q47" s="5">
        <v>5.0</v>
      </c>
      <c r="R47" s="5">
        <v>5.0</v>
      </c>
      <c r="S47" s="6">
        <v>4.1</v>
      </c>
      <c r="T47" s="6">
        <v>64.0</v>
      </c>
      <c r="U47" s="3">
        <v>2.0</v>
      </c>
      <c r="V47" s="3">
        <v>2.0</v>
      </c>
      <c r="W47" s="3">
        <v>4.0</v>
      </c>
      <c r="X47" s="3">
        <v>4.0</v>
      </c>
      <c r="Y47" s="3">
        <v>4.0</v>
      </c>
      <c r="Z47" s="3">
        <v>4.0</v>
      </c>
    </row>
    <row r="48">
      <c r="A48" s="3">
        <v>162.0</v>
      </c>
      <c r="B48" s="3" t="s">
        <v>67</v>
      </c>
      <c r="C48" s="3" t="s">
        <v>32</v>
      </c>
      <c r="D48" s="3" t="s">
        <v>155</v>
      </c>
      <c r="E48" s="3" t="s">
        <v>156</v>
      </c>
      <c r="F48" s="3" t="s">
        <v>93</v>
      </c>
      <c r="G48" s="3" t="s">
        <v>46</v>
      </c>
      <c r="H48" s="3">
        <v>2023.0</v>
      </c>
      <c r="I48" s="4">
        <v>66.03</v>
      </c>
      <c r="J48" s="4">
        <v>23.08</v>
      </c>
      <c r="K48" s="4">
        <v>5.49</v>
      </c>
      <c r="L48" s="4">
        <v>31.46</v>
      </c>
      <c r="M48" s="4">
        <v>37.58</v>
      </c>
      <c r="N48" s="5">
        <v>3.0</v>
      </c>
      <c r="O48" s="5">
        <v>1.0</v>
      </c>
      <c r="P48" s="5">
        <v>1.0</v>
      </c>
      <c r="Q48" s="5">
        <v>5.0</v>
      </c>
      <c r="R48" s="5">
        <v>5.0</v>
      </c>
      <c r="S48" s="6">
        <v>3.7</v>
      </c>
      <c r="T48" s="6">
        <v>165.0</v>
      </c>
      <c r="U48" s="3">
        <v>2.0</v>
      </c>
      <c r="V48" s="3">
        <v>2.0</v>
      </c>
      <c r="W48" s="3">
        <v>2.0</v>
      </c>
      <c r="X48" s="3">
        <v>4.0</v>
      </c>
      <c r="Y48" s="3">
        <v>4.0</v>
      </c>
      <c r="Z48" s="3">
        <v>2.0</v>
      </c>
    </row>
    <row r="49">
      <c r="A49" s="3">
        <v>163.0</v>
      </c>
      <c r="B49" s="3" t="s">
        <v>67</v>
      </c>
      <c r="C49" s="3" t="s">
        <v>32</v>
      </c>
      <c r="D49" s="3" t="s">
        <v>157</v>
      </c>
      <c r="E49" s="3" t="s">
        <v>158</v>
      </c>
      <c r="F49" s="3" t="s">
        <v>159</v>
      </c>
      <c r="G49" s="3" t="s">
        <v>46</v>
      </c>
      <c r="H49" s="3">
        <v>2023.0</v>
      </c>
      <c r="I49" s="4">
        <v>34.09</v>
      </c>
      <c r="J49" s="4">
        <v>49.68</v>
      </c>
      <c r="K49" s="4">
        <v>39.26</v>
      </c>
      <c r="L49" s="4">
        <v>-4.14</v>
      </c>
      <c r="M49" s="4">
        <v>1.65</v>
      </c>
      <c r="N49" s="5">
        <v>2.0</v>
      </c>
      <c r="O49" s="5">
        <v>1.0</v>
      </c>
      <c r="P49" s="5">
        <v>2.0</v>
      </c>
      <c r="Q49" s="5">
        <v>1.0</v>
      </c>
      <c r="R49" s="5">
        <v>1.0</v>
      </c>
      <c r="S49" s="6">
        <v>1.25</v>
      </c>
      <c r="T49" s="6">
        <v>536.0</v>
      </c>
      <c r="U49" s="3">
        <v>2.0</v>
      </c>
      <c r="V49" s="3">
        <v>2.0</v>
      </c>
      <c r="W49" s="3">
        <v>2.0</v>
      </c>
      <c r="X49" s="3">
        <v>2.0</v>
      </c>
      <c r="Y49" s="3">
        <v>1.0</v>
      </c>
      <c r="Z49" s="3">
        <v>1.0</v>
      </c>
    </row>
    <row r="50">
      <c r="A50" s="3">
        <v>167.0</v>
      </c>
      <c r="B50" s="3" t="s">
        <v>37</v>
      </c>
      <c r="C50" s="3" t="s">
        <v>32</v>
      </c>
      <c r="D50" s="3" t="s">
        <v>160</v>
      </c>
      <c r="E50" s="3" t="s">
        <v>161</v>
      </c>
      <c r="F50" s="3" t="s">
        <v>140</v>
      </c>
      <c r="G50" s="3" t="s">
        <v>36</v>
      </c>
      <c r="H50" s="3">
        <v>2023.0</v>
      </c>
      <c r="I50" s="4">
        <v>58.34</v>
      </c>
      <c r="J50" s="4">
        <v>2157.14</v>
      </c>
      <c r="K50" s="4">
        <v>73.87</v>
      </c>
      <c r="L50" s="4">
        <v>10.08</v>
      </c>
      <c r="M50" s="4">
        <v>20.19</v>
      </c>
      <c r="N50" s="5">
        <v>2.0</v>
      </c>
      <c r="O50" s="5">
        <v>5.0</v>
      </c>
      <c r="P50" s="5">
        <v>4.0</v>
      </c>
      <c r="Q50" s="5">
        <v>3.0</v>
      </c>
      <c r="R50" s="5">
        <v>3.0</v>
      </c>
      <c r="S50" s="6">
        <v>3.35</v>
      </c>
      <c r="T50" s="6">
        <v>257.0</v>
      </c>
      <c r="U50" s="3">
        <v>2.0</v>
      </c>
      <c r="V50" s="3">
        <v>4.0</v>
      </c>
      <c r="W50" s="3">
        <v>4.0</v>
      </c>
      <c r="X50" s="3">
        <v>2.0</v>
      </c>
      <c r="Y50" s="3">
        <v>2.0</v>
      </c>
      <c r="Z50" s="3">
        <v>2.0</v>
      </c>
    </row>
    <row r="51">
      <c r="A51" s="3">
        <v>168.0</v>
      </c>
      <c r="B51" s="3" t="s">
        <v>47</v>
      </c>
      <c r="C51" s="3" t="s">
        <v>32</v>
      </c>
      <c r="D51" s="3" t="s">
        <v>162</v>
      </c>
      <c r="E51" s="3" t="s">
        <v>163</v>
      </c>
      <c r="F51" s="3" t="s">
        <v>88</v>
      </c>
      <c r="G51" s="3" t="s">
        <v>59</v>
      </c>
      <c r="H51" s="3">
        <v>2023.0</v>
      </c>
      <c r="I51" s="4">
        <v>1169.44</v>
      </c>
      <c r="J51" s="4">
        <v>4863.41</v>
      </c>
      <c r="K51" s="4">
        <v>91.24</v>
      </c>
      <c r="L51" s="4">
        <v>-17.21</v>
      </c>
      <c r="M51" s="4">
        <v>-17.08</v>
      </c>
      <c r="N51" s="5">
        <v>5.0</v>
      </c>
      <c r="O51" s="5">
        <v>5.0</v>
      </c>
      <c r="P51" s="5">
        <v>5.0</v>
      </c>
      <c r="Q51" s="5">
        <v>1.0</v>
      </c>
      <c r="R51" s="5">
        <v>1.0</v>
      </c>
      <c r="S51" s="6">
        <v>2.4</v>
      </c>
      <c r="T51" s="6">
        <v>377.0</v>
      </c>
      <c r="U51" s="3">
        <v>4.0</v>
      </c>
      <c r="V51" s="3">
        <v>4.0</v>
      </c>
      <c r="W51" s="3">
        <v>4.0</v>
      </c>
      <c r="X51" s="3">
        <v>2.0</v>
      </c>
      <c r="Y51" s="3">
        <v>1.0</v>
      </c>
      <c r="Z51" s="3">
        <v>2.0</v>
      </c>
    </row>
    <row r="52">
      <c r="A52" s="3">
        <v>169.0</v>
      </c>
      <c r="B52" s="3" t="s">
        <v>97</v>
      </c>
      <c r="C52" s="3" t="s">
        <v>32</v>
      </c>
      <c r="D52" s="3" t="s">
        <v>164</v>
      </c>
      <c r="E52" s="3" t="s">
        <v>165</v>
      </c>
      <c r="F52" s="3" t="s">
        <v>166</v>
      </c>
      <c r="G52" s="3" t="s">
        <v>101</v>
      </c>
      <c r="H52" s="3">
        <v>2023.0</v>
      </c>
      <c r="I52" s="4">
        <v>38.38</v>
      </c>
      <c r="J52" s="4">
        <v>-710.74</v>
      </c>
      <c r="K52" s="4">
        <v>59.79</v>
      </c>
      <c r="L52" s="4">
        <v>-4.06</v>
      </c>
      <c r="M52" s="4">
        <v>-5.54</v>
      </c>
      <c r="N52" s="5">
        <v>2.0</v>
      </c>
      <c r="O52" s="5">
        <v>1.0</v>
      </c>
      <c r="P52" s="5">
        <v>3.0</v>
      </c>
      <c r="Q52" s="5">
        <v>1.0</v>
      </c>
      <c r="R52" s="5">
        <v>1.0</v>
      </c>
      <c r="S52" s="6">
        <v>1.45</v>
      </c>
      <c r="T52" s="6">
        <v>507.0</v>
      </c>
      <c r="U52" s="3">
        <v>2.0</v>
      </c>
      <c r="V52" s="3">
        <v>2.0</v>
      </c>
      <c r="W52" s="3">
        <v>4.0</v>
      </c>
      <c r="X52" s="3">
        <v>2.0</v>
      </c>
      <c r="Y52" s="3">
        <v>1.0</v>
      </c>
      <c r="Z52" s="3">
        <v>1.0</v>
      </c>
    </row>
    <row r="53">
      <c r="A53" s="3">
        <v>171.0</v>
      </c>
      <c r="B53" s="3" t="s">
        <v>42</v>
      </c>
      <c r="C53" s="3" t="s">
        <v>32</v>
      </c>
      <c r="D53" s="3" t="s">
        <v>91</v>
      </c>
      <c r="E53" s="3" t="s">
        <v>167</v>
      </c>
      <c r="F53" s="3" t="s">
        <v>108</v>
      </c>
      <c r="G53" s="3" t="s">
        <v>46</v>
      </c>
      <c r="H53" s="3">
        <v>2023.0</v>
      </c>
      <c r="I53" s="4">
        <v>101.48</v>
      </c>
      <c r="J53" s="4">
        <v>134.33</v>
      </c>
      <c r="K53" s="4">
        <v>40.75</v>
      </c>
      <c r="L53" s="4">
        <v>27.1</v>
      </c>
      <c r="M53" s="4">
        <v>27.09</v>
      </c>
      <c r="N53" s="5">
        <v>4.0</v>
      </c>
      <c r="O53" s="5">
        <v>3.0</v>
      </c>
      <c r="P53" s="5">
        <v>3.0</v>
      </c>
      <c r="Q53" s="5">
        <v>5.0</v>
      </c>
      <c r="R53" s="5">
        <v>4.0</v>
      </c>
      <c r="S53" s="6">
        <v>4.1</v>
      </c>
      <c r="T53" s="6">
        <v>64.0</v>
      </c>
      <c r="U53" s="3">
        <v>2.0</v>
      </c>
      <c r="V53" s="3">
        <v>4.0</v>
      </c>
      <c r="W53" s="3">
        <v>4.0</v>
      </c>
      <c r="X53" s="3">
        <v>4.0</v>
      </c>
      <c r="Y53" s="3">
        <v>2.0</v>
      </c>
      <c r="Z53" s="3">
        <v>4.0</v>
      </c>
    </row>
    <row r="54">
      <c r="A54" s="3">
        <v>173.0</v>
      </c>
      <c r="B54" s="3" t="s">
        <v>47</v>
      </c>
      <c r="C54" s="3" t="s">
        <v>32</v>
      </c>
      <c r="D54" s="3" t="s">
        <v>168</v>
      </c>
      <c r="E54" s="3" t="s">
        <v>169</v>
      </c>
      <c r="F54" s="3" t="s">
        <v>170</v>
      </c>
      <c r="G54" s="3" t="s">
        <v>59</v>
      </c>
      <c r="H54" s="3">
        <v>2023.0</v>
      </c>
      <c r="I54" s="4">
        <v>94.09</v>
      </c>
      <c r="J54" s="4">
        <v>-104.39</v>
      </c>
      <c r="K54" s="4">
        <v>3.77</v>
      </c>
      <c r="L54" s="4">
        <v>-9.47</v>
      </c>
      <c r="M54" s="4">
        <v>-0.57</v>
      </c>
      <c r="N54" s="5">
        <v>4.0</v>
      </c>
      <c r="O54" s="5">
        <v>1.0</v>
      </c>
      <c r="P54" s="5">
        <v>1.0</v>
      </c>
      <c r="Q54" s="5">
        <v>1.0</v>
      </c>
      <c r="R54" s="5">
        <v>1.0</v>
      </c>
      <c r="S54" s="6">
        <v>1.15</v>
      </c>
      <c r="T54" s="6">
        <v>556.0</v>
      </c>
      <c r="U54" s="3">
        <v>2.0</v>
      </c>
      <c r="V54" s="3">
        <v>2.0</v>
      </c>
      <c r="W54" s="3">
        <v>2.0</v>
      </c>
      <c r="X54" s="3">
        <v>2.0</v>
      </c>
      <c r="Y54" s="3">
        <v>1.0</v>
      </c>
      <c r="Z54" s="3">
        <v>1.0</v>
      </c>
    </row>
    <row r="55">
      <c r="A55" s="3">
        <v>174.0</v>
      </c>
      <c r="B55" s="3" t="s">
        <v>97</v>
      </c>
      <c r="C55" s="3" t="s">
        <v>32</v>
      </c>
      <c r="D55" s="3" t="s">
        <v>171</v>
      </c>
      <c r="E55" s="3" t="s">
        <v>172</v>
      </c>
      <c r="F55" s="3" t="s">
        <v>108</v>
      </c>
      <c r="G55" s="3" t="s">
        <v>46</v>
      </c>
      <c r="H55" s="3">
        <v>2023.0</v>
      </c>
      <c r="I55" s="4">
        <v>-7.88</v>
      </c>
      <c r="J55" s="4">
        <v>274.71</v>
      </c>
      <c r="K55" s="4">
        <v>3.91</v>
      </c>
      <c r="L55" s="4">
        <v>22.65</v>
      </c>
      <c r="M55" s="4">
        <v>34.36</v>
      </c>
      <c r="N55" s="5">
        <v>1.0</v>
      </c>
      <c r="O55" s="5">
        <v>5.0</v>
      </c>
      <c r="P55" s="5">
        <v>1.0</v>
      </c>
      <c r="Q55" s="5">
        <v>5.0</v>
      </c>
      <c r="R55" s="5">
        <v>5.0</v>
      </c>
      <c r="S55" s="6">
        <v>4.0</v>
      </c>
      <c r="T55" s="6">
        <v>81.0</v>
      </c>
      <c r="U55" s="3">
        <v>2.0</v>
      </c>
      <c r="V55" s="3">
        <v>4.0</v>
      </c>
      <c r="W55" s="3">
        <v>2.0</v>
      </c>
      <c r="X55" s="3">
        <v>4.0</v>
      </c>
      <c r="Y55" s="3">
        <v>4.0</v>
      </c>
      <c r="Z55" s="3">
        <v>4.0</v>
      </c>
    </row>
    <row r="56">
      <c r="A56" s="3">
        <v>177.0</v>
      </c>
      <c r="B56" s="3" t="s">
        <v>47</v>
      </c>
      <c r="C56" s="3" t="s">
        <v>32</v>
      </c>
      <c r="D56" s="3" t="s">
        <v>173</v>
      </c>
      <c r="E56" s="3" t="s">
        <v>174</v>
      </c>
      <c r="F56" s="3" t="s">
        <v>88</v>
      </c>
      <c r="G56" s="3" t="s">
        <v>59</v>
      </c>
      <c r="H56" s="3">
        <v>2023.0</v>
      </c>
      <c r="I56" s="4">
        <v>148.21</v>
      </c>
      <c r="J56" s="4">
        <v>86.75</v>
      </c>
      <c r="K56" s="4">
        <v>122.7</v>
      </c>
      <c r="L56" s="4">
        <v>-56.33</v>
      </c>
      <c r="M56" s="4">
        <v>-56.06</v>
      </c>
      <c r="N56" s="5">
        <v>5.0</v>
      </c>
      <c r="O56" s="5">
        <v>2.0</v>
      </c>
      <c r="P56" s="5">
        <v>5.0</v>
      </c>
      <c r="Q56" s="5">
        <v>1.0</v>
      </c>
      <c r="R56" s="5">
        <v>1.0</v>
      </c>
      <c r="S56" s="6">
        <v>2.1</v>
      </c>
      <c r="T56" s="6">
        <v>417.0</v>
      </c>
      <c r="U56" s="3">
        <v>4.0</v>
      </c>
      <c r="V56" s="3">
        <v>2.0</v>
      </c>
      <c r="W56" s="3">
        <v>4.0</v>
      </c>
      <c r="X56" s="3">
        <v>2.0</v>
      </c>
      <c r="Y56" s="3">
        <v>1.0</v>
      </c>
      <c r="Z56" s="3">
        <v>2.0</v>
      </c>
    </row>
    <row r="57">
      <c r="A57" s="3">
        <v>179.0</v>
      </c>
      <c r="B57" s="3" t="s">
        <v>122</v>
      </c>
      <c r="C57" s="3" t="s">
        <v>32</v>
      </c>
      <c r="D57" s="3" t="s">
        <v>175</v>
      </c>
      <c r="E57" s="3" t="s">
        <v>176</v>
      </c>
      <c r="F57" s="3" t="s">
        <v>177</v>
      </c>
      <c r="G57" s="3" t="s">
        <v>101</v>
      </c>
      <c r="H57" s="3">
        <v>2023.0</v>
      </c>
      <c r="I57" s="4">
        <v>70.74</v>
      </c>
      <c r="J57" s="4">
        <v>47.36</v>
      </c>
      <c r="K57" s="4">
        <v>44.33</v>
      </c>
      <c r="L57" s="4">
        <v>-3.91</v>
      </c>
      <c r="M57" s="4">
        <v>2.94</v>
      </c>
      <c r="N57" s="5">
        <v>3.0</v>
      </c>
      <c r="O57" s="5">
        <v>1.0</v>
      </c>
      <c r="P57" s="5">
        <v>3.0</v>
      </c>
      <c r="Q57" s="5">
        <v>1.0</v>
      </c>
      <c r="R57" s="5">
        <v>1.0</v>
      </c>
      <c r="S57" s="6">
        <v>1.5</v>
      </c>
      <c r="T57" s="6">
        <v>502.0</v>
      </c>
      <c r="U57" s="3">
        <v>2.0</v>
      </c>
      <c r="V57" s="3">
        <v>2.0</v>
      </c>
      <c r="W57" s="3">
        <v>4.0</v>
      </c>
      <c r="X57" s="3">
        <v>2.0</v>
      </c>
      <c r="Y57" s="3">
        <v>1.0</v>
      </c>
      <c r="Z57" s="3">
        <v>1.0</v>
      </c>
    </row>
    <row r="58">
      <c r="A58" s="3">
        <v>180.0</v>
      </c>
      <c r="B58" s="3" t="s">
        <v>63</v>
      </c>
      <c r="C58" s="3" t="s">
        <v>32</v>
      </c>
      <c r="D58" s="3" t="s">
        <v>109</v>
      </c>
      <c r="E58" s="3" t="s">
        <v>110</v>
      </c>
      <c r="F58" s="3" t="s">
        <v>88</v>
      </c>
      <c r="G58" s="3" t="s">
        <v>59</v>
      </c>
      <c r="H58" s="3">
        <v>2023.0</v>
      </c>
      <c r="I58" s="4" t="s">
        <v>41</v>
      </c>
      <c r="J58" s="4">
        <v>137.99</v>
      </c>
      <c r="K58" s="4">
        <v>18.27</v>
      </c>
      <c r="L58" s="4">
        <v>34.02</v>
      </c>
      <c r="M58" s="4">
        <v>34.93</v>
      </c>
      <c r="N58" s="5" t="s">
        <v>41</v>
      </c>
      <c r="O58" s="5">
        <v>3.0</v>
      </c>
      <c r="P58" s="5">
        <v>1.0</v>
      </c>
      <c r="Q58" s="5">
        <v>5.0</v>
      </c>
      <c r="R58" s="5">
        <v>5.0</v>
      </c>
      <c r="S58" s="6">
        <v>3.75</v>
      </c>
      <c r="T58" s="6">
        <v>149.0</v>
      </c>
      <c r="U58" s="3" t="s">
        <v>41</v>
      </c>
      <c r="V58" s="3">
        <v>4.0</v>
      </c>
      <c r="W58" s="3">
        <v>2.0</v>
      </c>
      <c r="X58" s="3">
        <v>4.0</v>
      </c>
      <c r="Y58" s="3">
        <v>4.0</v>
      </c>
      <c r="Z58" s="3">
        <v>4.0</v>
      </c>
    </row>
    <row r="59">
      <c r="A59" s="3">
        <v>181.0</v>
      </c>
      <c r="B59" s="3" t="s">
        <v>122</v>
      </c>
      <c r="C59" s="3" t="s">
        <v>32</v>
      </c>
      <c r="D59" s="3" t="s">
        <v>178</v>
      </c>
      <c r="E59" s="3" t="s">
        <v>179</v>
      </c>
      <c r="F59" s="3" t="s">
        <v>70</v>
      </c>
      <c r="G59" s="3" t="s">
        <v>36</v>
      </c>
      <c r="H59" s="3">
        <v>2023.0</v>
      </c>
      <c r="I59" s="4">
        <v>79.54</v>
      </c>
      <c r="J59" s="4">
        <v>60.02</v>
      </c>
      <c r="K59" s="4">
        <v>-13.1</v>
      </c>
      <c r="L59" s="4">
        <v>47.29</v>
      </c>
      <c r="M59" s="4">
        <v>63.13</v>
      </c>
      <c r="N59" s="5">
        <v>3.0</v>
      </c>
      <c r="O59" s="5">
        <v>2.0</v>
      </c>
      <c r="P59" s="5">
        <v>1.0</v>
      </c>
      <c r="Q59" s="5">
        <v>5.0</v>
      </c>
      <c r="R59" s="5">
        <v>5.0</v>
      </c>
      <c r="S59" s="6">
        <v>3.8</v>
      </c>
      <c r="T59" s="6">
        <v>136.0</v>
      </c>
      <c r="U59" s="3">
        <v>2.0</v>
      </c>
      <c r="V59" s="3">
        <v>2.0</v>
      </c>
      <c r="W59" s="3">
        <v>2.0</v>
      </c>
      <c r="X59" s="3">
        <v>4.0</v>
      </c>
      <c r="Y59" s="3">
        <v>4.0</v>
      </c>
      <c r="Z59" s="3">
        <v>4.0</v>
      </c>
    </row>
    <row r="60">
      <c r="A60" s="3">
        <v>182.0</v>
      </c>
      <c r="B60" s="3" t="s">
        <v>47</v>
      </c>
      <c r="C60" s="3" t="s">
        <v>32</v>
      </c>
      <c r="D60" s="3" t="s">
        <v>180</v>
      </c>
      <c r="E60" s="3" t="s">
        <v>181</v>
      </c>
      <c r="F60" s="3" t="s">
        <v>88</v>
      </c>
      <c r="G60" s="3" t="s">
        <v>59</v>
      </c>
      <c r="H60" s="3">
        <v>2023.0</v>
      </c>
      <c r="I60" s="4" t="s">
        <v>41</v>
      </c>
      <c r="J60" s="4">
        <v>-357.56</v>
      </c>
      <c r="K60" s="4">
        <v>96.47</v>
      </c>
      <c r="L60" s="4">
        <v>-1.62</v>
      </c>
      <c r="M60" s="4">
        <v>3.21</v>
      </c>
      <c r="N60" s="5" t="s">
        <v>41</v>
      </c>
      <c r="O60" s="5">
        <v>1.0</v>
      </c>
      <c r="P60" s="5">
        <v>5.0</v>
      </c>
      <c r="Q60" s="5">
        <v>1.0</v>
      </c>
      <c r="R60" s="5">
        <v>1.0</v>
      </c>
      <c r="S60" s="6">
        <v>1.75</v>
      </c>
      <c r="T60" s="6">
        <v>462.0</v>
      </c>
      <c r="U60" s="3" t="s">
        <v>41</v>
      </c>
      <c r="V60" s="3">
        <v>2.0</v>
      </c>
      <c r="W60" s="3">
        <v>4.0</v>
      </c>
      <c r="X60" s="3">
        <v>2.0</v>
      </c>
      <c r="Y60" s="3">
        <v>1.0</v>
      </c>
      <c r="Z60" s="3">
        <v>1.0</v>
      </c>
    </row>
    <row r="61">
      <c r="A61" s="3">
        <v>183.0</v>
      </c>
      <c r="B61" s="3" t="s">
        <v>42</v>
      </c>
      <c r="C61" s="3" t="s">
        <v>32</v>
      </c>
      <c r="D61" s="3" t="s">
        <v>91</v>
      </c>
      <c r="E61" s="3" t="s">
        <v>167</v>
      </c>
      <c r="F61" s="3" t="s">
        <v>108</v>
      </c>
      <c r="G61" s="3" t="s">
        <v>46</v>
      </c>
      <c r="H61" s="3">
        <v>2023.0</v>
      </c>
      <c r="I61" s="4">
        <v>16.25</v>
      </c>
      <c r="J61" s="4">
        <v>142.44</v>
      </c>
      <c r="K61" s="4">
        <v>48.83</v>
      </c>
      <c r="L61" s="4">
        <v>6.78</v>
      </c>
      <c r="M61" s="4">
        <v>12.11</v>
      </c>
      <c r="N61" s="5">
        <v>1.0</v>
      </c>
      <c r="O61" s="5">
        <v>3.0</v>
      </c>
      <c r="P61" s="5">
        <v>3.0</v>
      </c>
      <c r="Q61" s="5">
        <v>2.0</v>
      </c>
      <c r="R61" s="5">
        <v>2.0</v>
      </c>
      <c r="S61" s="6">
        <v>2.25</v>
      </c>
      <c r="T61" s="6">
        <v>399.0</v>
      </c>
      <c r="U61" s="3">
        <v>2.0</v>
      </c>
      <c r="V61" s="3">
        <v>4.0</v>
      </c>
      <c r="W61" s="3">
        <v>4.0</v>
      </c>
      <c r="X61" s="3">
        <v>2.0</v>
      </c>
      <c r="Y61" s="3">
        <v>2.0</v>
      </c>
      <c r="Z61" s="3">
        <v>2.0</v>
      </c>
    </row>
    <row r="62">
      <c r="A62" s="3">
        <v>185.0</v>
      </c>
      <c r="B62" s="3" t="s">
        <v>47</v>
      </c>
      <c r="C62" s="3" t="s">
        <v>32</v>
      </c>
      <c r="D62" s="3" t="s">
        <v>182</v>
      </c>
      <c r="E62" s="3" t="s">
        <v>183</v>
      </c>
      <c r="F62" s="3" t="s">
        <v>115</v>
      </c>
      <c r="G62" s="3" t="s">
        <v>59</v>
      </c>
      <c r="H62" s="3">
        <v>2023.0</v>
      </c>
      <c r="I62" s="4">
        <v>17.77</v>
      </c>
      <c r="J62" s="4">
        <v>3937.5</v>
      </c>
      <c r="K62" s="4">
        <v>32.03</v>
      </c>
      <c r="L62" s="4">
        <v>6.64</v>
      </c>
      <c r="M62" s="4">
        <v>15.2</v>
      </c>
      <c r="N62" s="5">
        <v>1.0</v>
      </c>
      <c r="O62" s="5">
        <v>5.0</v>
      </c>
      <c r="P62" s="5">
        <v>2.0</v>
      </c>
      <c r="Q62" s="5">
        <v>2.0</v>
      </c>
      <c r="R62" s="5">
        <v>3.0</v>
      </c>
      <c r="S62" s="6">
        <v>2.5</v>
      </c>
      <c r="T62" s="6">
        <v>356.0</v>
      </c>
      <c r="U62" s="3">
        <v>2.0</v>
      </c>
      <c r="V62" s="3">
        <v>4.0</v>
      </c>
      <c r="W62" s="3">
        <v>2.0</v>
      </c>
      <c r="X62" s="3">
        <v>2.0</v>
      </c>
      <c r="Y62" s="3">
        <v>2.0</v>
      </c>
      <c r="Z62" s="3">
        <v>2.0</v>
      </c>
    </row>
    <row r="63">
      <c r="A63" s="3">
        <v>188.0</v>
      </c>
      <c r="B63" s="3" t="s">
        <v>42</v>
      </c>
      <c r="C63" s="3" t="s">
        <v>32</v>
      </c>
      <c r="D63" s="3" t="s">
        <v>91</v>
      </c>
      <c r="E63" s="3" t="s">
        <v>167</v>
      </c>
      <c r="F63" s="3" t="s">
        <v>52</v>
      </c>
      <c r="G63" s="3" t="s">
        <v>46</v>
      </c>
      <c r="H63" s="3">
        <v>2023.0</v>
      </c>
      <c r="I63" s="4">
        <v>232.48</v>
      </c>
      <c r="J63" s="4">
        <v>9.66</v>
      </c>
      <c r="K63" s="4">
        <v>61.4</v>
      </c>
      <c r="L63" s="4">
        <v>-32.15</v>
      </c>
      <c r="M63" s="4">
        <v>-28.84</v>
      </c>
      <c r="N63" s="5">
        <v>5.0</v>
      </c>
      <c r="O63" s="5">
        <v>1.0</v>
      </c>
      <c r="P63" s="5">
        <v>4.0</v>
      </c>
      <c r="Q63" s="5">
        <v>1.0</v>
      </c>
      <c r="R63" s="5">
        <v>1.0</v>
      </c>
      <c r="S63" s="6">
        <v>1.8</v>
      </c>
      <c r="T63" s="6">
        <v>453.0</v>
      </c>
      <c r="U63" s="3">
        <v>4.0</v>
      </c>
      <c r="V63" s="3">
        <v>2.0</v>
      </c>
      <c r="W63" s="3">
        <v>4.0</v>
      </c>
      <c r="X63" s="3">
        <v>2.0</v>
      </c>
      <c r="Y63" s="3">
        <v>1.0</v>
      </c>
      <c r="Z63" s="3">
        <v>2.0</v>
      </c>
    </row>
    <row r="64">
      <c r="A64" s="3">
        <v>189.0</v>
      </c>
      <c r="B64" s="3" t="s">
        <v>42</v>
      </c>
      <c r="C64" s="3" t="s">
        <v>32</v>
      </c>
      <c r="D64" s="3" t="s">
        <v>129</v>
      </c>
      <c r="E64" s="3" t="s">
        <v>184</v>
      </c>
      <c r="F64" s="3" t="s">
        <v>185</v>
      </c>
      <c r="G64" s="3" t="s">
        <v>46</v>
      </c>
      <c r="H64" s="3">
        <v>2023.0</v>
      </c>
      <c r="I64" s="4">
        <v>-16.05</v>
      </c>
      <c r="J64" s="4">
        <v>355.93</v>
      </c>
      <c r="K64" s="4">
        <v>-14.61</v>
      </c>
      <c r="L64" s="4">
        <v>35.33</v>
      </c>
      <c r="M64" s="4">
        <v>45.82</v>
      </c>
      <c r="N64" s="5">
        <v>1.0</v>
      </c>
      <c r="O64" s="5">
        <v>5.0</v>
      </c>
      <c r="P64" s="5">
        <v>1.0</v>
      </c>
      <c r="Q64" s="5">
        <v>5.0</v>
      </c>
      <c r="R64" s="5">
        <v>5.0</v>
      </c>
      <c r="S64" s="6">
        <v>4.0</v>
      </c>
      <c r="T64" s="6">
        <v>81.0</v>
      </c>
      <c r="U64" s="3">
        <v>2.0</v>
      </c>
      <c r="V64" s="3">
        <v>4.0</v>
      </c>
      <c r="W64" s="3">
        <v>2.0</v>
      </c>
      <c r="X64" s="3">
        <v>4.0</v>
      </c>
      <c r="Y64" s="3">
        <v>4.0</v>
      </c>
      <c r="Z64" s="3">
        <v>4.0</v>
      </c>
    </row>
    <row r="65">
      <c r="A65" s="3">
        <v>190.0</v>
      </c>
      <c r="B65" s="3" t="s">
        <v>37</v>
      </c>
      <c r="C65" s="3" t="s">
        <v>32</v>
      </c>
      <c r="D65" s="3" t="s">
        <v>186</v>
      </c>
      <c r="E65" s="3" t="s">
        <v>187</v>
      </c>
      <c r="F65" s="3" t="s">
        <v>88</v>
      </c>
      <c r="G65" s="3" t="s">
        <v>59</v>
      </c>
      <c r="H65" s="3">
        <v>2023.0</v>
      </c>
      <c r="I65" s="4">
        <v>313.43</v>
      </c>
      <c r="J65" s="4">
        <v>141.6</v>
      </c>
      <c r="K65" s="4">
        <v>-4.07</v>
      </c>
      <c r="L65" s="4">
        <v>11.97</v>
      </c>
      <c r="M65" s="4">
        <v>21.79</v>
      </c>
      <c r="N65" s="5">
        <v>5.0</v>
      </c>
      <c r="O65" s="5">
        <v>3.0</v>
      </c>
      <c r="P65" s="5">
        <v>1.0</v>
      </c>
      <c r="Q65" s="5">
        <v>3.0</v>
      </c>
      <c r="R65" s="5">
        <v>3.0</v>
      </c>
      <c r="S65" s="6">
        <v>2.7</v>
      </c>
      <c r="T65" s="6">
        <v>330.0</v>
      </c>
      <c r="U65" s="3">
        <v>4.0</v>
      </c>
      <c r="V65" s="3">
        <v>4.0</v>
      </c>
      <c r="W65" s="3">
        <v>2.0</v>
      </c>
      <c r="X65" s="3">
        <v>2.0</v>
      </c>
      <c r="Y65" s="3">
        <v>2.0</v>
      </c>
      <c r="Z65" s="3">
        <v>2.0</v>
      </c>
    </row>
    <row r="66">
      <c r="A66" s="3">
        <v>191.0</v>
      </c>
      <c r="B66" s="3" t="s">
        <v>42</v>
      </c>
      <c r="C66" s="3" t="s">
        <v>32</v>
      </c>
      <c r="D66" s="3" t="s">
        <v>188</v>
      </c>
      <c r="E66" s="3" t="s">
        <v>189</v>
      </c>
      <c r="F66" s="3" t="s">
        <v>52</v>
      </c>
      <c r="G66" s="3" t="s">
        <v>46</v>
      </c>
      <c r="H66" s="3">
        <v>2023.0</v>
      </c>
      <c r="I66" s="4">
        <v>74.77</v>
      </c>
      <c r="J66" s="4">
        <v>-30.69</v>
      </c>
      <c r="K66" s="4">
        <v>-13.16</v>
      </c>
      <c r="L66" s="4">
        <v>45.7</v>
      </c>
      <c r="M66" s="4">
        <v>57.0</v>
      </c>
      <c r="N66" s="5">
        <v>3.0</v>
      </c>
      <c r="O66" s="5">
        <v>1.0</v>
      </c>
      <c r="P66" s="5">
        <v>1.0</v>
      </c>
      <c r="Q66" s="5">
        <v>5.0</v>
      </c>
      <c r="R66" s="5">
        <v>5.0</v>
      </c>
      <c r="S66" s="6">
        <v>3.7</v>
      </c>
      <c r="T66" s="6">
        <v>165.0</v>
      </c>
      <c r="U66" s="3">
        <v>2.0</v>
      </c>
      <c r="V66" s="3">
        <v>2.0</v>
      </c>
      <c r="W66" s="3">
        <v>2.0</v>
      </c>
      <c r="X66" s="3">
        <v>4.0</v>
      </c>
      <c r="Y66" s="3">
        <v>4.0</v>
      </c>
      <c r="Z66" s="3">
        <v>2.0</v>
      </c>
    </row>
    <row r="67">
      <c r="A67" s="3">
        <v>193.0</v>
      </c>
      <c r="B67" s="3" t="s">
        <v>42</v>
      </c>
      <c r="C67" s="3" t="s">
        <v>32</v>
      </c>
      <c r="D67" s="3" t="s">
        <v>190</v>
      </c>
      <c r="E67" s="3" t="s">
        <v>191</v>
      </c>
      <c r="F67" s="3" t="s">
        <v>108</v>
      </c>
      <c r="G67" s="3" t="s">
        <v>46</v>
      </c>
      <c r="H67" s="3">
        <v>2023.0</v>
      </c>
      <c r="I67" s="4">
        <v>-48.6</v>
      </c>
      <c r="J67" s="4">
        <v>-141.48</v>
      </c>
      <c r="K67" s="4">
        <v>9.2</v>
      </c>
      <c r="L67" s="4">
        <v>-6.16</v>
      </c>
      <c r="M67" s="4">
        <v>1.09</v>
      </c>
      <c r="N67" s="5">
        <v>1.0</v>
      </c>
      <c r="O67" s="5">
        <v>1.0</v>
      </c>
      <c r="P67" s="5">
        <v>1.0</v>
      </c>
      <c r="Q67" s="5">
        <v>1.0</v>
      </c>
      <c r="R67" s="5">
        <v>1.0</v>
      </c>
      <c r="S67" s="6">
        <v>1.0</v>
      </c>
      <c r="T67" s="6">
        <v>572.0</v>
      </c>
      <c r="U67" s="3">
        <v>2.0</v>
      </c>
      <c r="V67" s="3">
        <v>2.0</v>
      </c>
      <c r="W67" s="3">
        <v>2.0</v>
      </c>
      <c r="X67" s="3">
        <v>2.0</v>
      </c>
      <c r="Y67" s="3">
        <v>1.0</v>
      </c>
      <c r="Z67" s="3">
        <v>1.0</v>
      </c>
    </row>
    <row r="68">
      <c r="A68" s="3">
        <v>194.0</v>
      </c>
      <c r="B68" s="3" t="s">
        <v>60</v>
      </c>
      <c r="C68" s="3" t="s">
        <v>32</v>
      </c>
      <c r="D68" s="3" t="s">
        <v>192</v>
      </c>
      <c r="E68" s="3" t="s">
        <v>147</v>
      </c>
      <c r="F68" s="3" t="s">
        <v>88</v>
      </c>
      <c r="G68" s="3" t="s">
        <v>59</v>
      </c>
      <c r="H68" s="3">
        <v>2023.0</v>
      </c>
      <c r="I68" s="4" t="s">
        <v>41</v>
      </c>
      <c r="J68" s="4">
        <v>-84.09</v>
      </c>
      <c r="K68" s="4">
        <v>29.79</v>
      </c>
      <c r="L68" s="4">
        <v>22.64</v>
      </c>
      <c r="M68" s="4">
        <v>34.03</v>
      </c>
      <c r="N68" s="5" t="s">
        <v>41</v>
      </c>
      <c r="O68" s="5">
        <v>1.0</v>
      </c>
      <c r="P68" s="5">
        <v>2.0</v>
      </c>
      <c r="Q68" s="5">
        <v>5.0</v>
      </c>
      <c r="R68" s="5">
        <v>5.0</v>
      </c>
      <c r="S68" s="6">
        <v>3.75</v>
      </c>
      <c r="T68" s="6">
        <v>149.0</v>
      </c>
      <c r="U68" s="3" t="s">
        <v>41</v>
      </c>
      <c r="V68" s="3">
        <v>2.0</v>
      </c>
      <c r="W68" s="3">
        <v>2.0</v>
      </c>
      <c r="X68" s="3">
        <v>4.0</v>
      </c>
      <c r="Y68" s="3">
        <v>4.0</v>
      </c>
      <c r="Z68" s="3">
        <v>4.0</v>
      </c>
    </row>
    <row r="69">
      <c r="A69" s="3">
        <v>195.0</v>
      </c>
      <c r="B69" s="3" t="s">
        <v>47</v>
      </c>
      <c r="C69" s="3" t="s">
        <v>32</v>
      </c>
      <c r="D69" s="3" t="s">
        <v>193</v>
      </c>
      <c r="E69" s="3" t="s">
        <v>194</v>
      </c>
      <c r="F69" s="3" t="s">
        <v>76</v>
      </c>
      <c r="G69" s="3" t="s">
        <v>59</v>
      </c>
      <c r="H69" s="3">
        <v>2023.0</v>
      </c>
      <c r="I69" s="4">
        <v>34.19</v>
      </c>
      <c r="J69" s="4">
        <v>73.9</v>
      </c>
      <c r="K69" s="4">
        <v>9.41</v>
      </c>
      <c r="L69" s="4">
        <v>4.64</v>
      </c>
      <c r="M69" s="4">
        <v>13.16</v>
      </c>
      <c r="N69" s="5">
        <v>2.0</v>
      </c>
      <c r="O69" s="5">
        <v>2.0</v>
      </c>
      <c r="P69" s="5">
        <v>1.0</v>
      </c>
      <c r="Q69" s="5">
        <v>2.0</v>
      </c>
      <c r="R69" s="5">
        <v>3.0</v>
      </c>
      <c r="S69" s="6">
        <v>2.05</v>
      </c>
      <c r="T69" s="6">
        <v>424.0</v>
      </c>
      <c r="U69" s="3">
        <v>2.0</v>
      </c>
      <c r="V69" s="3">
        <v>2.0</v>
      </c>
      <c r="W69" s="3">
        <v>2.0</v>
      </c>
      <c r="X69" s="3">
        <v>2.0</v>
      </c>
      <c r="Y69" s="3">
        <v>2.0</v>
      </c>
      <c r="Z69" s="3">
        <v>2.0</v>
      </c>
    </row>
    <row r="70">
      <c r="A70" s="3">
        <v>196.0</v>
      </c>
      <c r="B70" s="3" t="s">
        <v>63</v>
      </c>
      <c r="C70" s="3" t="s">
        <v>32</v>
      </c>
      <c r="D70" s="3" t="s">
        <v>129</v>
      </c>
      <c r="E70" s="3" t="s">
        <v>195</v>
      </c>
      <c r="F70" s="3" t="s">
        <v>196</v>
      </c>
      <c r="G70" s="3" t="s">
        <v>59</v>
      </c>
      <c r="H70" s="3">
        <v>2023.0</v>
      </c>
      <c r="I70" s="4">
        <v>232.89</v>
      </c>
      <c r="J70" s="4">
        <v>146.17</v>
      </c>
      <c r="K70" s="4">
        <v>12.38</v>
      </c>
      <c r="L70" s="4">
        <v>33.54</v>
      </c>
      <c r="M70" s="4">
        <v>32.91</v>
      </c>
      <c r="N70" s="5">
        <v>5.0</v>
      </c>
      <c r="O70" s="5">
        <v>3.0</v>
      </c>
      <c r="P70" s="5">
        <v>1.0</v>
      </c>
      <c r="Q70" s="5">
        <v>5.0</v>
      </c>
      <c r="R70" s="5">
        <v>5.0</v>
      </c>
      <c r="S70" s="6">
        <v>4.0</v>
      </c>
      <c r="T70" s="6">
        <v>81.0</v>
      </c>
      <c r="U70" s="3">
        <v>4.0</v>
      </c>
      <c r="V70" s="3">
        <v>4.0</v>
      </c>
      <c r="W70" s="3">
        <v>2.0</v>
      </c>
      <c r="X70" s="3">
        <v>4.0</v>
      </c>
      <c r="Y70" s="3">
        <v>4.0</v>
      </c>
      <c r="Z70" s="3">
        <v>4.0</v>
      </c>
    </row>
    <row r="71">
      <c r="A71" s="3">
        <v>197.0</v>
      </c>
      <c r="B71" s="3" t="s">
        <v>97</v>
      </c>
      <c r="C71" s="3" t="s">
        <v>32</v>
      </c>
      <c r="D71" s="3" t="s">
        <v>197</v>
      </c>
      <c r="E71" s="3" t="s">
        <v>132</v>
      </c>
      <c r="F71" s="3" t="s">
        <v>100</v>
      </c>
      <c r="G71" s="3" t="s">
        <v>101</v>
      </c>
      <c r="H71" s="3">
        <v>2023.0</v>
      </c>
      <c r="I71" s="4">
        <v>208.55</v>
      </c>
      <c r="J71" s="4">
        <v>-948.24</v>
      </c>
      <c r="K71" s="4">
        <v>-2.65</v>
      </c>
      <c r="L71" s="4">
        <v>58.97</v>
      </c>
      <c r="M71" s="4">
        <v>62.21</v>
      </c>
      <c r="N71" s="5">
        <v>5.0</v>
      </c>
      <c r="O71" s="5">
        <v>1.0</v>
      </c>
      <c r="P71" s="5">
        <v>1.0</v>
      </c>
      <c r="Q71" s="5">
        <v>5.0</v>
      </c>
      <c r="R71" s="5">
        <v>5.0</v>
      </c>
      <c r="S71" s="6">
        <v>3.8</v>
      </c>
      <c r="T71" s="6">
        <v>136.0</v>
      </c>
      <c r="U71" s="3">
        <v>4.0</v>
      </c>
      <c r="V71" s="3">
        <v>2.0</v>
      </c>
      <c r="W71" s="3">
        <v>2.0</v>
      </c>
      <c r="X71" s="3">
        <v>4.0</v>
      </c>
      <c r="Y71" s="3">
        <v>4.0</v>
      </c>
      <c r="Z71" s="3">
        <v>4.0</v>
      </c>
    </row>
    <row r="72">
      <c r="A72" s="3">
        <v>199.0</v>
      </c>
      <c r="B72" s="3" t="s">
        <v>63</v>
      </c>
      <c r="C72" s="3" t="s">
        <v>32</v>
      </c>
      <c r="D72" s="3" t="s">
        <v>150</v>
      </c>
      <c r="E72" s="3" t="s">
        <v>198</v>
      </c>
      <c r="F72" s="3" t="s">
        <v>35</v>
      </c>
      <c r="G72" s="3" t="s">
        <v>36</v>
      </c>
      <c r="H72" s="3">
        <v>2023.0</v>
      </c>
      <c r="I72" s="4" t="s">
        <v>41</v>
      </c>
      <c r="J72" s="4">
        <v>-39.55</v>
      </c>
      <c r="K72" s="4">
        <v>-2.59</v>
      </c>
      <c r="L72" s="4">
        <v>16.53</v>
      </c>
      <c r="M72" s="4">
        <v>25.45</v>
      </c>
      <c r="N72" s="5" t="s">
        <v>41</v>
      </c>
      <c r="O72" s="5">
        <v>1.0</v>
      </c>
      <c r="P72" s="5">
        <v>1.0</v>
      </c>
      <c r="Q72" s="5">
        <v>4.0</v>
      </c>
      <c r="R72" s="5">
        <v>4.0</v>
      </c>
      <c r="S72" s="6">
        <v>2.9</v>
      </c>
      <c r="T72" s="6">
        <v>311.0</v>
      </c>
      <c r="U72" s="3" t="s">
        <v>41</v>
      </c>
      <c r="V72" s="3">
        <v>2.0</v>
      </c>
      <c r="W72" s="3">
        <v>2.0</v>
      </c>
      <c r="X72" s="3">
        <v>2.0</v>
      </c>
      <c r="Y72" s="3">
        <v>2.0</v>
      </c>
      <c r="Z72" s="3">
        <v>2.0</v>
      </c>
    </row>
    <row r="73">
      <c r="A73" s="3">
        <v>200.0</v>
      </c>
      <c r="B73" s="3" t="s">
        <v>122</v>
      </c>
      <c r="C73" s="3" t="s">
        <v>32</v>
      </c>
      <c r="D73" s="3" t="s">
        <v>199</v>
      </c>
      <c r="E73" s="3" t="s">
        <v>200</v>
      </c>
      <c r="F73" s="3" t="s">
        <v>159</v>
      </c>
      <c r="G73" s="3" t="s">
        <v>46</v>
      </c>
      <c r="H73" s="3">
        <v>2023.0</v>
      </c>
      <c r="I73" s="4" t="s">
        <v>41</v>
      </c>
      <c r="J73" s="4">
        <v>-143.76</v>
      </c>
      <c r="K73" s="4">
        <v>-10.02</v>
      </c>
      <c r="L73" s="4">
        <v>21.09</v>
      </c>
      <c r="M73" s="4">
        <v>25.06</v>
      </c>
      <c r="N73" s="5" t="s">
        <v>41</v>
      </c>
      <c r="O73" s="5">
        <v>1.0</v>
      </c>
      <c r="P73" s="5">
        <v>1.0</v>
      </c>
      <c r="Q73" s="5">
        <v>5.0</v>
      </c>
      <c r="R73" s="5">
        <v>4.0</v>
      </c>
      <c r="S73" s="6">
        <v>3.3</v>
      </c>
      <c r="T73" s="6">
        <v>272.0</v>
      </c>
      <c r="U73" s="3" t="s">
        <v>41</v>
      </c>
      <c r="V73" s="3">
        <v>2.0</v>
      </c>
      <c r="W73" s="3">
        <v>2.0</v>
      </c>
      <c r="X73" s="3">
        <v>4.0</v>
      </c>
      <c r="Y73" s="3">
        <v>2.0</v>
      </c>
      <c r="Z73" s="3">
        <v>2.0</v>
      </c>
    </row>
    <row r="74">
      <c r="A74" s="3">
        <v>201.0</v>
      </c>
      <c r="B74" s="3" t="s">
        <v>42</v>
      </c>
      <c r="C74" s="3" t="s">
        <v>32</v>
      </c>
      <c r="D74" s="3" t="s">
        <v>201</v>
      </c>
      <c r="E74" s="3" t="s">
        <v>202</v>
      </c>
      <c r="F74" s="3" t="s">
        <v>108</v>
      </c>
      <c r="G74" s="3" t="s">
        <v>46</v>
      </c>
      <c r="H74" s="3">
        <v>2023.0</v>
      </c>
      <c r="I74" s="4" t="s">
        <v>41</v>
      </c>
      <c r="J74" s="4">
        <v>1.83</v>
      </c>
      <c r="K74" s="4">
        <v>-4.42</v>
      </c>
      <c r="L74" s="4">
        <v>-5.86</v>
      </c>
      <c r="M74" s="4">
        <v>-0.51</v>
      </c>
      <c r="N74" s="5" t="s">
        <v>41</v>
      </c>
      <c r="O74" s="5">
        <v>1.0</v>
      </c>
      <c r="P74" s="5">
        <v>1.0</v>
      </c>
      <c r="Q74" s="5">
        <v>1.0</v>
      </c>
      <c r="R74" s="5">
        <v>1.0</v>
      </c>
      <c r="S74" s="6">
        <v>0.95</v>
      </c>
      <c r="T74" s="6">
        <v>591.0</v>
      </c>
      <c r="U74" s="3" t="s">
        <v>41</v>
      </c>
      <c r="V74" s="3">
        <v>2.0</v>
      </c>
      <c r="W74" s="3">
        <v>2.0</v>
      </c>
      <c r="X74" s="3">
        <v>2.0</v>
      </c>
      <c r="Y74" s="3">
        <v>1.0</v>
      </c>
      <c r="Z74" s="3">
        <v>1.0</v>
      </c>
    </row>
    <row r="75">
      <c r="A75" s="3">
        <v>202.0</v>
      </c>
      <c r="B75" s="3" t="s">
        <v>47</v>
      </c>
      <c r="C75" s="3" t="s">
        <v>32</v>
      </c>
      <c r="D75" s="3" t="s">
        <v>193</v>
      </c>
      <c r="E75" s="3" t="s">
        <v>194</v>
      </c>
      <c r="F75" s="3" t="s">
        <v>76</v>
      </c>
      <c r="G75" s="3" t="s">
        <v>59</v>
      </c>
      <c r="H75" s="3">
        <v>2023.0</v>
      </c>
      <c r="I75" s="4">
        <v>10.94</v>
      </c>
      <c r="J75" s="4">
        <v>-577.6</v>
      </c>
      <c r="K75" s="4">
        <v>12.79</v>
      </c>
      <c r="L75" s="4">
        <v>-10.83</v>
      </c>
      <c r="M75" s="4">
        <v>-1.99</v>
      </c>
      <c r="N75" s="5">
        <v>1.0</v>
      </c>
      <c r="O75" s="5">
        <v>1.0</v>
      </c>
      <c r="P75" s="5">
        <v>1.0</v>
      </c>
      <c r="Q75" s="5">
        <v>1.0</v>
      </c>
      <c r="R75" s="5">
        <v>1.0</v>
      </c>
      <c r="S75" s="6">
        <v>1.0</v>
      </c>
      <c r="T75" s="6">
        <v>572.0</v>
      </c>
      <c r="U75" s="3">
        <v>2.0</v>
      </c>
      <c r="V75" s="3">
        <v>2.0</v>
      </c>
      <c r="W75" s="3">
        <v>2.0</v>
      </c>
      <c r="X75" s="3">
        <v>2.0</v>
      </c>
      <c r="Y75" s="3">
        <v>1.0</v>
      </c>
      <c r="Z75" s="3">
        <v>1.0</v>
      </c>
    </row>
    <row r="76">
      <c r="A76" s="3">
        <v>203.0</v>
      </c>
      <c r="B76" s="3" t="s">
        <v>31</v>
      </c>
      <c r="C76" s="3" t="s">
        <v>32</v>
      </c>
      <c r="D76" s="3" t="s">
        <v>135</v>
      </c>
      <c r="E76" s="3" t="s">
        <v>136</v>
      </c>
      <c r="F76" s="3" t="s">
        <v>137</v>
      </c>
      <c r="G76" s="3" t="s">
        <v>36</v>
      </c>
      <c r="H76" s="3">
        <v>2023.0</v>
      </c>
      <c r="I76" s="4">
        <v>-4.76</v>
      </c>
      <c r="J76" s="4">
        <v>2282.76</v>
      </c>
      <c r="K76" s="4">
        <v>17.23</v>
      </c>
      <c r="L76" s="4">
        <v>24.54</v>
      </c>
      <c r="M76" s="4">
        <v>29.14</v>
      </c>
      <c r="N76" s="5">
        <v>1.0</v>
      </c>
      <c r="O76" s="5">
        <v>5.0</v>
      </c>
      <c r="P76" s="5">
        <v>1.0</v>
      </c>
      <c r="Q76" s="5">
        <v>5.0</v>
      </c>
      <c r="R76" s="5">
        <v>4.0</v>
      </c>
      <c r="S76" s="6">
        <v>3.75</v>
      </c>
      <c r="T76" s="6">
        <v>149.0</v>
      </c>
      <c r="U76" s="3">
        <v>2.0</v>
      </c>
      <c r="V76" s="3">
        <v>4.0</v>
      </c>
      <c r="W76" s="3">
        <v>2.0</v>
      </c>
      <c r="X76" s="3">
        <v>4.0</v>
      </c>
      <c r="Y76" s="3">
        <v>2.0</v>
      </c>
      <c r="Z76" s="3">
        <v>4.0</v>
      </c>
    </row>
    <row r="77">
      <c r="A77" s="3">
        <v>204.0</v>
      </c>
      <c r="B77" s="3" t="s">
        <v>42</v>
      </c>
      <c r="C77" s="3" t="s">
        <v>32</v>
      </c>
      <c r="D77" s="3" t="s">
        <v>203</v>
      </c>
      <c r="E77" s="3" t="s">
        <v>204</v>
      </c>
      <c r="F77" s="3" t="s">
        <v>108</v>
      </c>
      <c r="G77" s="3" t="s">
        <v>46</v>
      </c>
      <c r="H77" s="3">
        <v>2023.0</v>
      </c>
      <c r="I77" s="4">
        <v>-4.46</v>
      </c>
      <c r="J77" s="4">
        <v>-219.38</v>
      </c>
      <c r="K77" s="4">
        <v>-8.67</v>
      </c>
      <c r="L77" s="4">
        <v>12.22</v>
      </c>
      <c r="M77" s="4">
        <v>21.61</v>
      </c>
      <c r="N77" s="5">
        <v>1.0</v>
      </c>
      <c r="O77" s="5">
        <v>1.0</v>
      </c>
      <c r="P77" s="5">
        <v>1.0</v>
      </c>
      <c r="Q77" s="5">
        <v>3.0</v>
      </c>
      <c r="R77" s="5">
        <v>3.0</v>
      </c>
      <c r="S77" s="6">
        <v>2.3</v>
      </c>
      <c r="T77" s="6">
        <v>390.0</v>
      </c>
      <c r="U77" s="3">
        <v>2.0</v>
      </c>
      <c r="V77" s="3">
        <v>2.0</v>
      </c>
      <c r="W77" s="3">
        <v>2.0</v>
      </c>
      <c r="X77" s="3">
        <v>2.0</v>
      </c>
      <c r="Y77" s="3">
        <v>2.0</v>
      </c>
      <c r="Z77" s="3">
        <v>2.0</v>
      </c>
    </row>
    <row r="78">
      <c r="A78" s="3">
        <v>205.0</v>
      </c>
      <c r="B78" s="3" t="s">
        <v>63</v>
      </c>
      <c r="C78" s="3" t="s">
        <v>32</v>
      </c>
      <c r="D78" s="3" t="s">
        <v>205</v>
      </c>
      <c r="E78" s="3" t="s">
        <v>206</v>
      </c>
      <c r="F78" s="3" t="s">
        <v>55</v>
      </c>
      <c r="G78" s="3" t="s">
        <v>36</v>
      </c>
      <c r="H78" s="3">
        <v>2023.0</v>
      </c>
      <c r="I78" s="4">
        <v>-7.11</v>
      </c>
      <c r="J78" s="4">
        <v>-218.94</v>
      </c>
      <c r="K78" s="4">
        <v>-0.65</v>
      </c>
      <c r="L78" s="4">
        <v>27.14</v>
      </c>
      <c r="M78" s="4">
        <v>30.87</v>
      </c>
      <c r="N78" s="5">
        <v>1.0</v>
      </c>
      <c r="O78" s="5">
        <v>1.0</v>
      </c>
      <c r="P78" s="5">
        <v>1.0</v>
      </c>
      <c r="Q78" s="5">
        <v>5.0</v>
      </c>
      <c r="R78" s="5">
        <v>5.0</v>
      </c>
      <c r="S78" s="6">
        <v>3.6</v>
      </c>
      <c r="T78" s="6">
        <v>183.0</v>
      </c>
      <c r="U78" s="3">
        <v>2.0</v>
      </c>
      <c r="V78" s="3">
        <v>2.0</v>
      </c>
      <c r="W78" s="3">
        <v>2.0</v>
      </c>
      <c r="X78" s="3">
        <v>4.0</v>
      </c>
      <c r="Y78" s="3">
        <v>4.0</v>
      </c>
      <c r="Z78" s="3">
        <v>2.0</v>
      </c>
    </row>
    <row r="79">
      <c r="A79" s="3">
        <v>206.0</v>
      </c>
      <c r="B79" s="3" t="s">
        <v>97</v>
      </c>
      <c r="C79" s="3" t="s">
        <v>32</v>
      </c>
      <c r="D79" s="3" t="s">
        <v>141</v>
      </c>
      <c r="E79" s="3" t="s">
        <v>142</v>
      </c>
      <c r="F79" s="3" t="s">
        <v>143</v>
      </c>
      <c r="G79" s="3" t="s">
        <v>101</v>
      </c>
      <c r="H79" s="3">
        <v>2023.0</v>
      </c>
      <c r="I79" s="4">
        <v>33.84</v>
      </c>
      <c r="J79" s="4">
        <v>-156.43</v>
      </c>
      <c r="K79" s="4">
        <v>22.63</v>
      </c>
      <c r="L79" s="4">
        <v>20.11</v>
      </c>
      <c r="M79" s="4">
        <v>29.17</v>
      </c>
      <c r="N79" s="5">
        <v>2.0</v>
      </c>
      <c r="O79" s="5">
        <v>1.0</v>
      </c>
      <c r="P79" s="5">
        <v>2.0</v>
      </c>
      <c r="Q79" s="5">
        <v>5.0</v>
      </c>
      <c r="R79" s="5">
        <v>4.0</v>
      </c>
      <c r="S79" s="6">
        <v>3.6</v>
      </c>
      <c r="T79" s="6">
        <v>183.0</v>
      </c>
      <c r="U79" s="3">
        <v>2.0</v>
      </c>
      <c r="V79" s="3">
        <v>2.0</v>
      </c>
      <c r="W79" s="3">
        <v>2.0</v>
      </c>
      <c r="X79" s="3">
        <v>4.0</v>
      </c>
      <c r="Y79" s="3">
        <v>2.0</v>
      </c>
      <c r="Z79" s="3">
        <v>2.0</v>
      </c>
    </row>
    <row r="80">
      <c r="A80" s="3">
        <v>207.0</v>
      </c>
      <c r="B80" s="3" t="s">
        <v>122</v>
      </c>
      <c r="C80" s="3" t="s">
        <v>32</v>
      </c>
      <c r="D80" s="3" t="s">
        <v>207</v>
      </c>
      <c r="E80" s="3" t="s">
        <v>208</v>
      </c>
      <c r="F80" s="3" t="s">
        <v>209</v>
      </c>
      <c r="G80" s="3" t="s">
        <v>101</v>
      </c>
      <c r="H80" s="3">
        <v>2023.0</v>
      </c>
      <c r="I80" s="4" t="s">
        <v>41</v>
      </c>
      <c r="J80" s="4">
        <v>154.54</v>
      </c>
      <c r="K80" s="4">
        <v>22.35</v>
      </c>
      <c r="L80" s="4">
        <v>30.4</v>
      </c>
      <c r="M80" s="4">
        <v>41.14</v>
      </c>
      <c r="N80" s="5" t="s">
        <v>41</v>
      </c>
      <c r="O80" s="5">
        <v>3.0</v>
      </c>
      <c r="P80" s="5">
        <v>2.0</v>
      </c>
      <c r="Q80" s="5">
        <v>5.0</v>
      </c>
      <c r="R80" s="5">
        <v>5.0</v>
      </c>
      <c r="S80" s="6">
        <v>3.95</v>
      </c>
      <c r="T80" s="6">
        <v>101.0</v>
      </c>
      <c r="U80" s="3" t="s">
        <v>41</v>
      </c>
      <c r="V80" s="3">
        <v>4.0</v>
      </c>
      <c r="W80" s="3">
        <v>2.0</v>
      </c>
      <c r="X80" s="3">
        <v>4.0</v>
      </c>
      <c r="Y80" s="3">
        <v>4.0</v>
      </c>
      <c r="Z80" s="3">
        <v>4.0</v>
      </c>
    </row>
    <row r="81">
      <c r="A81" s="3">
        <v>208.0</v>
      </c>
      <c r="B81" s="3" t="s">
        <v>67</v>
      </c>
      <c r="C81" s="3" t="s">
        <v>32</v>
      </c>
      <c r="D81" s="3" t="s">
        <v>210</v>
      </c>
      <c r="E81" s="3" t="s">
        <v>211</v>
      </c>
      <c r="F81" s="3" t="s">
        <v>70</v>
      </c>
      <c r="G81" s="3" t="s">
        <v>36</v>
      </c>
      <c r="H81" s="3">
        <v>2023.0</v>
      </c>
      <c r="I81" s="4">
        <v>-27.2</v>
      </c>
      <c r="J81" s="4">
        <v>25.32</v>
      </c>
      <c r="K81" s="4">
        <v>-32.44</v>
      </c>
      <c r="L81" s="4">
        <v>-2.92</v>
      </c>
      <c r="M81" s="4">
        <v>1.06</v>
      </c>
      <c r="N81" s="5">
        <v>1.0</v>
      </c>
      <c r="O81" s="5">
        <v>1.0</v>
      </c>
      <c r="P81" s="5">
        <v>1.0</v>
      </c>
      <c r="Q81" s="5">
        <v>1.0</v>
      </c>
      <c r="R81" s="5">
        <v>1.0</v>
      </c>
      <c r="S81" s="6">
        <v>1.0</v>
      </c>
      <c r="T81" s="6">
        <v>572.0</v>
      </c>
      <c r="U81" s="3">
        <v>2.0</v>
      </c>
      <c r="V81" s="3">
        <v>2.0</v>
      </c>
      <c r="W81" s="3">
        <v>2.0</v>
      </c>
      <c r="X81" s="3">
        <v>2.0</v>
      </c>
      <c r="Y81" s="3">
        <v>1.0</v>
      </c>
      <c r="Z81" s="3">
        <v>1.0</v>
      </c>
    </row>
    <row r="82">
      <c r="A82" s="3">
        <v>209.0</v>
      </c>
      <c r="B82" s="3" t="s">
        <v>67</v>
      </c>
      <c r="C82" s="3" t="s">
        <v>32</v>
      </c>
      <c r="D82" s="3" t="s">
        <v>157</v>
      </c>
      <c r="E82" s="3" t="s">
        <v>158</v>
      </c>
      <c r="F82" s="3" t="s">
        <v>159</v>
      </c>
      <c r="G82" s="3" t="s">
        <v>46</v>
      </c>
      <c r="H82" s="3">
        <v>2023.0</v>
      </c>
      <c r="I82" s="4">
        <v>-42.07</v>
      </c>
      <c r="J82" s="4">
        <v>-42.42</v>
      </c>
      <c r="K82" s="4">
        <v>58.58</v>
      </c>
      <c r="L82" s="4">
        <v>23.78</v>
      </c>
      <c r="M82" s="4">
        <v>28.08</v>
      </c>
      <c r="N82" s="5">
        <v>1.0</v>
      </c>
      <c r="O82" s="5">
        <v>1.0</v>
      </c>
      <c r="P82" s="5">
        <v>3.0</v>
      </c>
      <c r="Q82" s="5">
        <v>5.0</v>
      </c>
      <c r="R82" s="5">
        <v>4.0</v>
      </c>
      <c r="S82" s="6">
        <v>3.75</v>
      </c>
      <c r="T82" s="6">
        <v>149.0</v>
      </c>
      <c r="U82" s="3">
        <v>2.0</v>
      </c>
      <c r="V82" s="3">
        <v>2.0</v>
      </c>
      <c r="W82" s="3">
        <v>4.0</v>
      </c>
      <c r="X82" s="3">
        <v>4.0</v>
      </c>
      <c r="Y82" s="3">
        <v>2.0</v>
      </c>
      <c r="Z82" s="3">
        <v>4.0</v>
      </c>
    </row>
    <row r="83">
      <c r="A83" s="3">
        <v>211.0</v>
      </c>
      <c r="B83" s="3" t="s">
        <v>97</v>
      </c>
      <c r="C83" s="3" t="s">
        <v>32</v>
      </c>
      <c r="D83" s="3" t="s">
        <v>197</v>
      </c>
      <c r="E83" s="3" t="s">
        <v>132</v>
      </c>
      <c r="F83" s="3" t="s">
        <v>212</v>
      </c>
      <c r="G83" s="3" t="s">
        <v>101</v>
      </c>
      <c r="H83" s="3">
        <v>2023.0</v>
      </c>
      <c r="I83" s="4">
        <v>77.57</v>
      </c>
      <c r="J83" s="4">
        <v>-120.51</v>
      </c>
      <c r="K83" s="4">
        <v>34.74</v>
      </c>
      <c r="L83" s="4">
        <v>-6.17</v>
      </c>
      <c r="M83" s="4">
        <v>-2.9</v>
      </c>
      <c r="N83" s="5">
        <v>3.0</v>
      </c>
      <c r="O83" s="5">
        <v>1.0</v>
      </c>
      <c r="P83" s="5">
        <v>2.0</v>
      </c>
      <c r="Q83" s="5">
        <v>1.0</v>
      </c>
      <c r="R83" s="5">
        <v>1.0</v>
      </c>
      <c r="S83" s="6">
        <v>1.3</v>
      </c>
      <c r="T83" s="6">
        <v>532.0</v>
      </c>
      <c r="U83" s="3">
        <v>2.0</v>
      </c>
      <c r="V83" s="3">
        <v>2.0</v>
      </c>
      <c r="W83" s="3">
        <v>2.0</v>
      </c>
      <c r="X83" s="3">
        <v>2.0</v>
      </c>
      <c r="Y83" s="3">
        <v>1.0</v>
      </c>
      <c r="Z83" s="3">
        <v>1.0</v>
      </c>
    </row>
    <row r="84">
      <c r="A84" s="3">
        <v>212.0</v>
      </c>
      <c r="B84" s="3" t="s">
        <v>60</v>
      </c>
      <c r="C84" s="3" t="s">
        <v>32</v>
      </c>
      <c r="D84" s="3" t="s">
        <v>213</v>
      </c>
      <c r="E84" s="3" t="s">
        <v>214</v>
      </c>
      <c r="F84" s="3" t="s">
        <v>118</v>
      </c>
      <c r="G84" s="3" t="s">
        <v>59</v>
      </c>
      <c r="H84" s="3">
        <v>2023.0</v>
      </c>
      <c r="I84" s="4">
        <v>273.75</v>
      </c>
      <c r="J84" s="4">
        <v>233.29</v>
      </c>
      <c r="K84" s="4">
        <v>58.86</v>
      </c>
      <c r="L84" s="4">
        <v>13.8</v>
      </c>
      <c r="M84" s="4">
        <v>20.32</v>
      </c>
      <c r="N84" s="5">
        <v>5.0</v>
      </c>
      <c r="O84" s="5">
        <v>4.0</v>
      </c>
      <c r="P84" s="5">
        <v>3.0</v>
      </c>
      <c r="Q84" s="5">
        <v>3.0</v>
      </c>
      <c r="R84" s="5">
        <v>3.0</v>
      </c>
      <c r="S84" s="6">
        <v>3.2</v>
      </c>
      <c r="T84" s="6">
        <v>282.0</v>
      </c>
      <c r="U84" s="3">
        <v>4.0</v>
      </c>
      <c r="V84" s="3">
        <v>4.0</v>
      </c>
      <c r="W84" s="3">
        <v>4.0</v>
      </c>
      <c r="X84" s="3">
        <v>2.0</v>
      </c>
      <c r="Y84" s="3">
        <v>2.0</v>
      </c>
      <c r="Z84" s="3">
        <v>2.0</v>
      </c>
    </row>
    <row r="85">
      <c r="A85" s="3">
        <v>214.0</v>
      </c>
      <c r="B85" s="3" t="s">
        <v>122</v>
      </c>
      <c r="C85" s="3" t="s">
        <v>32</v>
      </c>
      <c r="D85" s="3" t="s">
        <v>215</v>
      </c>
      <c r="E85" s="3" t="s">
        <v>216</v>
      </c>
      <c r="F85" s="3" t="s">
        <v>143</v>
      </c>
      <c r="G85" s="3" t="s">
        <v>101</v>
      </c>
      <c r="H85" s="3">
        <v>2023.0</v>
      </c>
      <c r="I85" s="4" t="s">
        <v>41</v>
      </c>
      <c r="J85" s="4">
        <v>316.27</v>
      </c>
      <c r="K85" s="4">
        <v>32.03</v>
      </c>
      <c r="L85" s="4">
        <v>-5.11</v>
      </c>
      <c r="M85" s="4">
        <v>3.72</v>
      </c>
      <c r="N85" s="5" t="s">
        <v>41</v>
      </c>
      <c r="O85" s="5">
        <v>5.0</v>
      </c>
      <c r="P85" s="5">
        <v>2.0</v>
      </c>
      <c r="Q85" s="5">
        <v>1.0</v>
      </c>
      <c r="R85" s="5">
        <v>1.0</v>
      </c>
      <c r="S85" s="6">
        <v>1.55</v>
      </c>
      <c r="T85" s="6">
        <v>493.0</v>
      </c>
      <c r="U85" s="3" t="s">
        <v>41</v>
      </c>
      <c r="V85" s="3">
        <v>4.0</v>
      </c>
      <c r="W85" s="3">
        <v>2.0</v>
      </c>
      <c r="X85" s="3">
        <v>2.0</v>
      </c>
      <c r="Y85" s="3">
        <v>1.0</v>
      </c>
      <c r="Z85" s="3">
        <v>1.0</v>
      </c>
    </row>
    <row r="86">
      <c r="A86" s="3">
        <v>215.0</v>
      </c>
      <c r="B86" s="3" t="s">
        <v>63</v>
      </c>
      <c r="C86" s="3" t="s">
        <v>32</v>
      </c>
      <c r="D86" s="3" t="s">
        <v>106</v>
      </c>
      <c r="E86" s="3" t="s">
        <v>217</v>
      </c>
      <c r="F86" s="3" t="s">
        <v>73</v>
      </c>
      <c r="G86" s="3" t="s">
        <v>36</v>
      </c>
      <c r="H86" s="3">
        <v>2023.0</v>
      </c>
      <c r="I86" s="4">
        <v>772.83</v>
      </c>
      <c r="J86" s="4">
        <v>94.21</v>
      </c>
      <c r="K86" s="4">
        <v>999.61</v>
      </c>
      <c r="L86" s="4">
        <v>21.51</v>
      </c>
      <c r="M86" s="4">
        <v>50.44</v>
      </c>
      <c r="N86" s="5">
        <v>5.0</v>
      </c>
      <c r="O86" s="5">
        <v>2.0</v>
      </c>
      <c r="P86" s="5">
        <v>5.0</v>
      </c>
      <c r="Q86" s="5">
        <v>5.0</v>
      </c>
      <c r="R86" s="5">
        <v>5.0</v>
      </c>
      <c r="S86" s="6">
        <v>4.7</v>
      </c>
      <c r="T86" s="6">
        <v>7.0</v>
      </c>
      <c r="U86" s="3">
        <v>4.0</v>
      </c>
      <c r="V86" s="3">
        <v>2.0</v>
      </c>
      <c r="W86" s="3">
        <v>4.0</v>
      </c>
      <c r="X86" s="3">
        <v>4.0</v>
      </c>
      <c r="Y86" s="3">
        <v>4.0</v>
      </c>
      <c r="Z86" s="3">
        <v>4.0</v>
      </c>
    </row>
    <row r="87">
      <c r="A87" s="3">
        <v>216.0</v>
      </c>
      <c r="B87" s="3" t="s">
        <v>63</v>
      </c>
      <c r="C87" s="3" t="s">
        <v>32</v>
      </c>
      <c r="D87" s="3" t="s">
        <v>218</v>
      </c>
      <c r="E87" s="3" t="s">
        <v>219</v>
      </c>
      <c r="F87" s="3" t="s">
        <v>220</v>
      </c>
      <c r="G87" s="3" t="s">
        <v>59</v>
      </c>
      <c r="H87" s="3">
        <v>2023.0</v>
      </c>
      <c r="I87" s="4">
        <v>-17.6</v>
      </c>
      <c r="J87" s="4">
        <v>-8.27</v>
      </c>
      <c r="K87" s="4">
        <v>-7.24</v>
      </c>
      <c r="L87" s="4">
        <v>52.69</v>
      </c>
      <c r="M87" s="4">
        <v>81.91</v>
      </c>
      <c r="N87" s="5">
        <v>1.0</v>
      </c>
      <c r="O87" s="5">
        <v>1.0</v>
      </c>
      <c r="P87" s="5">
        <v>1.0</v>
      </c>
      <c r="Q87" s="5">
        <v>5.0</v>
      </c>
      <c r="R87" s="5">
        <v>5.0</v>
      </c>
      <c r="S87" s="6">
        <v>3.6</v>
      </c>
      <c r="T87" s="6">
        <v>183.0</v>
      </c>
      <c r="U87" s="3">
        <v>2.0</v>
      </c>
      <c r="V87" s="3">
        <v>2.0</v>
      </c>
      <c r="W87" s="3">
        <v>2.0</v>
      </c>
      <c r="X87" s="3">
        <v>4.0</v>
      </c>
      <c r="Y87" s="3">
        <v>4.0</v>
      </c>
      <c r="Z87" s="3">
        <v>2.0</v>
      </c>
    </row>
    <row r="88">
      <c r="A88" s="3">
        <v>219.0</v>
      </c>
      <c r="B88" s="3" t="s">
        <v>97</v>
      </c>
      <c r="C88" s="3" t="s">
        <v>32</v>
      </c>
      <c r="D88" s="3" t="s">
        <v>221</v>
      </c>
      <c r="E88" s="3" t="s">
        <v>222</v>
      </c>
      <c r="F88" s="3" t="s">
        <v>223</v>
      </c>
      <c r="G88" s="3" t="s">
        <v>101</v>
      </c>
      <c r="H88" s="3">
        <v>2023.0</v>
      </c>
      <c r="I88" s="4" t="s">
        <v>41</v>
      </c>
      <c r="J88" s="4">
        <v>13.2</v>
      </c>
      <c r="K88" s="4">
        <v>16.04</v>
      </c>
      <c r="L88" s="4">
        <v>-4.55</v>
      </c>
      <c r="M88" s="4">
        <v>16.51</v>
      </c>
      <c r="N88" s="5" t="s">
        <v>41</v>
      </c>
      <c r="O88" s="5">
        <v>1.0</v>
      </c>
      <c r="P88" s="5">
        <v>1.0</v>
      </c>
      <c r="Q88" s="5">
        <v>1.0</v>
      </c>
      <c r="R88" s="5">
        <v>3.0</v>
      </c>
      <c r="S88" s="6">
        <v>1.45</v>
      </c>
      <c r="T88" s="6">
        <v>507.0</v>
      </c>
      <c r="U88" s="3" t="s">
        <v>41</v>
      </c>
      <c r="V88" s="3">
        <v>2.0</v>
      </c>
      <c r="W88" s="3">
        <v>2.0</v>
      </c>
      <c r="X88" s="3">
        <v>2.0</v>
      </c>
      <c r="Y88" s="3">
        <v>2.0</v>
      </c>
      <c r="Z88" s="3">
        <v>1.0</v>
      </c>
    </row>
    <row r="89">
      <c r="A89" s="3">
        <v>220.0</v>
      </c>
      <c r="B89" s="3" t="s">
        <v>63</v>
      </c>
      <c r="C89" s="3" t="s">
        <v>32</v>
      </c>
      <c r="D89" s="3" t="s">
        <v>91</v>
      </c>
      <c r="E89" s="3" t="s">
        <v>224</v>
      </c>
      <c r="F89" s="3" t="s">
        <v>88</v>
      </c>
      <c r="G89" s="3" t="s">
        <v>59</v>
      </c>
      <c r="H89" s="3">
        <v>2023.0</v>
      </c>
      <c r="I89" s="4">
        <v>102.06</v>
      </c>
      <c r="J89" s="4">
        <v>63.92</v>
      </c>
      <c r="K89" s="4">
        <v>-27.6</v>
      </c>
      <c r="L89" s="4">
        <v>-4.96</v>
      </c>
      <c r="M89" s="4">
        <v>5.92</v>
      </c>
      <c r="N89" s="5">
        <v>4.0</v>
      </c>
      <c r="O89" s="5">
        <v>2.0</v>
      </c>
      <c r="P89" s="5">
        <v>1.0</v>
      </c>
      <c r="Q89" s="5">
        <v>1.0</v>
      </c>
      <c r="R89" s="5">
        <v>1.0</v>
      </c>
      <c r="S89" s="6">
        <v>1.25</v>
      </c>
      <c r="T89" s="6">
        <v>536.0</v>
      </c>
      <c r="U89" s="3">
        <v>2.0</v>
      </c>
      <c r="V89" s="3">
        <v>2.0</v>
      </c>
      <c r="W89" s="3">
        <v>2.0</v>
      </c>
      <c r="X89" s="3">
        <v>2.0</v>
      </c>
      <c r="Y89" s="3">
        <v>1.0</v>
      </c>
      <c r="Z89" s="3">
        <v>1.0</v>
      </c>
    </row>
    <row r="90">
      <c r="A90" s="3">
        <v>226.0</v>
      </c>
      <c r="B90" s="3" t="s">
        <v>42</v>
      </c>
      <c r="C90" s="3" t="s">
        <v>32</v>
      </c>
      <c r="D90" s="3" t="s">
        <v>150</v>
      </c>
      <c r="E90" s="3" t="s">
        <v>225</v>
      </c>
      <c r="F90" s="3" t="s">
        <v>45</v>
      </c>
      <c r="G90" s="3" t="s">
        <v>46</v>
      </c>
      <c r="H90" s="3">
        <v>2023.0</v>
      </c>
      <c r="I90" s="4">
        <v>-9.8</v>
      </c>
      <c r="J90" s="4">
        <v>-70.93</v>
      </c>
      <c r="K90" s="4">
        <v>-5.54</v>
      </c>
      <c r="L90" s="4">
        <v>36.8</v>
      </c>
      <c r="M90" s="4">
        <v>34.44</v>
      </c>
      <c r="N90" s="5">
        <v>1.0</v>
      </c>
      <c r="O90" s="5">
        <v>1.0</v>
      </c>
      <c r="P90" s="5">
        <v>1.0</v>
      </c>
      <c r="Q90" s="5">
        <v>5.0</v>
      </c>
      <c r="R90" s="5">
        <v>5.0</v>
      </c>
      <c r="S90" s="6">
        <v>3.6</v>
      </c>
      <c r="T90" s="6">
        <v>183.0</v>
      </c>
      <c r="U90" s="3">
        <v>2.0</v>
      </c>
      <c r="V90" s="3">
        <v>2.0</v>
      </c>
      <c r="W90" s="3">
        <v>2.0</v>
      </c>
      <c r="X90" s="3">
        <v>4.0</v>
      </c>
      <c r="Y90" s="3">
        <v>4.0</v>
      </c>
      <c r="Z90" s="3">
        <v>2.0</v>
      </c>
    </row>
    <row r="91">
      <c r="A91" s="3">
        <v>227.0</v>
      </c>
      <c r="B91" s="3" t="s">
        <v>67</v>
      </c>
      <c r="C91" s="3" t="s">
        <v>32</v>
      </c>
      <c r="D91" s="3" t="s">
        <v>226</v>
      </c>
      <c r="E91" s="3" t="s">
        <v>227</v>
      </c>
      <c r="F91" s="3" t="s">
        <v>228</v>
      </c>
      <c r="G91" s="3" t="s">
        <v>36</v>
      </c>
      <c r="H91" s="3">
        <v>2023.0</v>
      </c>
      <c r="I91" s="4" t="s">
        <v>41</v>
      </c>
      <c r="J91" s="4">
        <v>97.77</v>
      </c>
      <c r="K91" s="4">
        <v>12.04</v>
      </c>
      <c r="L91" s="4">
        <v>5.43</v>
      </c>
      <c r="M91" s="4">
        <v>5.45</v>
      </c>
      <c r="N91" s="5" t="s">
        <v>41</v>
      </c>
      <c r="O91" s="5">
        <v>2.0</v>
      </c>
      <c r="P91" s="5">
        <v>1.0</v>
      </c>
      <c r="Q91" s="5">
        <v>2.0</v>
      </c>
      <c r="R91" s="5">
        <v>1.0</v>
      </c>
      <c r="S91" s="6">
        <v>1.45</v>
      </c>
      <c r="T91" s="6">
        <v>507.0</v>
      </c>
      <c r="U91" s="3" t="s">
        <v>41</v>
      </c>
      <c r="V91" s="3">
        <v>2.0</v>
      </c>
      <c r="W91" s="3">
        <v>2.0</v>
      </c>
      <c r="X91" s="3">
        <v>2.0</v>
      </c>
      <c r="Y91" s="3">
        <v>1.0</v>
      </c>
      <c r="Z91" s="3">
        <v>1.0</v>
      </c>
    </row>
    <row r="92">
      <c r="A92" s="3">
        <v>228.0</v>
      </c>
      <c r="B92" s="3" t="s">
        <v>67</v>
      </c>
      <c r="C92" s="3" t="s">
        <v>32</v>
      </c>
      <c r="D92" s="3" t="s">
        <v>229</v>
      </c>
      <c r="E92" s="3" t="s">
        <v>230</v>
      </c>
      <c r="F92" s="3" t="s">
        <v>159</v>
      </c>
      <c r="G92" s="3" t="s">
        <v>46</v>
      </c>
      <c r="H92" s="3">
        <v>2023.0</v>
      </c>
      <c r="I92" s="4" t="s">
        <v>41</v>
      </c>
      <c r="J92" s="4">
        <v>83.36</v>
      </c>
      <c r="K92" s="4">
        <v>12.7</v>
      </c>
      <c r="L92" s="4">
        <v>6.69</v>
      </c>
      <c r="M92" s="4">
        <v>16.37</v>
      </c>
      <c r="N92" s="5" t="s">
        <v>41</v>
      </c>
      <c r="O92" s="5">
        <v>2.0</v>
      </c>
      <c r="P92" s="5">
        <v>1.0</v>
      </c>
      <c r="Q92" s="5">
        <v>2.0</v>
      </c>
      <c r="R92" s="5">
        <v>3.0</v>
      </c>
      <c r="S92" s="6">
        <v>1.95</v>
      </c>
      <c r="T92" s="6">
        <v>432.0</v>
      </c>
      <c r="U92" s="3" t="s">
        <v>41</v>
      </c>
      <c r="V92" s="3">
        <v>2.0</v>
      </c>
      <c r="W92" s="3">
        <v>2.0</v>
      </c>
      <c r="X92" s="3">
        <v>2.0</v>
      </c>
      <c r="Y92" s="3">
        <v>2.0</v>
      </c>
      <c r="Z92" s="3">
        <v>2.0</v>
      </c>
    </row>
    <row r="93">
      <c r="A93" s="3">
        <v>229.0</v>
      </c>
      <c r="B93" s="3" t="s">
        <v>60</v>
      </c>
      <c r="C93" s="3" t="s">
        <v>32</v>
      </c>
      <c r="D93" s="3" t="s">
        <v>61</v>
      </c>
      <c r="E93" s="3" t="s">
        <v>62</v>
      </c>
      <c r="F93" s="3" t="s">
        <v>81</v>
      </c>
      <c r="G93" s="3" t="s">
        <v>36</v>
      </c>
      <c r="H93" s="3">
        <v>2023.0</v>
      </c>
      <c r="I93" s="4" t="s">
        <v>41</v>
      </c>
      <c r="J93" s="4">
        <v>233.79</v>
      </c>
      <c r="K93" s="4">
        <v>-5.57</v>
      </c>
      <c r="L93" s="4">
        <v>11.37</v>
      </c>
      <c r="M93" s="4">
        <v>22.77</v>
      </c>
      <c r="N93" s="5" t="s">
        <v>41</v>
      </c>
      <c r="O93" s="5">
        <v>4.0</v>
      </c>
      <c r="P93" s="5">
        <v>1.0</v>
      </c>
      <c r="Q93" s="5">
        <v>3.0</v>
      </c>
      <c r="R93" s="5">
        <v>4.0</v>
      </c>
      <c r="S93" s="6">
        <v>2.8</v>
      </c>
      <c r="T93" s="6">
        <v>319.0</v>
      </c>
      <c r="U93" s="3" t="s">
        <v>41</v>
      </c>
      <c r="V93" s="3">
        <v>4.0</v>
      </c>
      <c r="W93" s="3">
        <v>2.0</v>
      </c>
      <c r="X93" s="3">
        <v>2.0</v>
      </c>
      <c r="Y93" s="3">
        <v>2.0</v>
      </c>
      <c r="Z93" s="3">
        <v>2.0</v>
      </c>
    </row>
    <row r="94">
      <c r="A94" s="3">
        <v>230.0</v>
      </c>
      <c r="B94" s="3" t="s">
        <v>47</v>
      </c>
      <c r="C94" s="3" t="s">
        <v>32</v>
      </c>
      <c r="D94" s="3" t="s">
        <v>150</v>
      </c>
      <c r="E94" s="3" t="s">
        <v>231</v>
      </c>
      <c r="F94" s="3" t="s">
        <v>140</v>
      </c>
      <c r="G94" s="3" t="s">
        <v>36</v>
      </c>
      <c r="H94" s="3">
        <v>2023.0</v>
      </c>
      <c r="I94" s="4">
        <v>-4.47</v>
      </c>
      <c r="J94" s="4">
        <v>153.0</v>
      </c>
      <c r="K94" s="4">
        <v>37.13</v>
      </c>
      <c r="L94" s="4">
        <v>14.14</v>
      </c>
      <c r="M94" s="4">
        <v>23.91</v>
      </c>
      <c r="N94" s="5">
        <v>1.0</v>
      </c>
      <c r="O94" s="5">
        <v>3.0</v>
      </c>
      <c r="P94" s="5">
        <v>2.0</v>
      </c>
      <c r="Q94" s="5">
        <v>4.0</v>
      </c>
      <c r="R94" s="5">
        <v>4.0</v>
      </c>
      <c r="S94" s="6">
        <v>3.35</v>
      </c>
      <c r="T94" s="6">
        <v>257.0</v>
      </c>
      <c r="U94" s="3">
        <v>2.0</v>
      </c>
      <c r="V94" s="3">
        <v>4.0</v>
      </c>
      <c r="W94" s="3">
        <v>2.0</v>
      </c>
      <c r="X94" s="3">
        <v>2.0</v>
      </c>
      <c r="Y94" s="3">
        <v>2.0</v>
      </c>
      <c r="Z94" s="3">
        <v>2.0</v>
      </c>
    </row>
    <row r="95">
      <c r="A95" s="3">
        <v>232.0</v>
      </c>
      <c r="B95" s="3" t="s">
        <v>31</v>
      </c>
      <c r="C95" s="3" t="s">
        <v>32</v>
      </c>
      <c r="D95" s="3" t="s">
        <v>232</v>
      </c>
      <c r="E95" s="3" t="s">
        <v>233</v>
      </c>
      <c r="F95" s="3" t="s">
        <v>220</v>
      </c>
      <c r="G95" s="3" t="s">
        <v>59</v>
      </c>
      <c r="H95" s="3">
        <v>2023.0</v>
      </c>
      <c r="I95" s="4">
        <v>304.21</v>
      </c>
      <c r="J95" s="4">
        <v>-86.99</v>
      </c>
      <c r="K95" s="4">
        <v>-27.84</v>
      </c>
      <c r="L95" s="4">
        <v>32.63</v>
      </c>
      <c r="M95" s="4">
        <v>38.48</v>
      </c>
      <c r="N95" s="5">
        <v>5.0</v>
      </c>
      <c r="O95" s="5">
        <v>1.0</v>
      </c>
      <c r="P95" s="5">
        <v>1.0</v>
      </c>
      <c r="Q95" s="5">
        <v>5.0</v>
      </c>
      <c r="R95" s="5">
        <v>5.0</v>
      </c>
      <c r="S95" s="6">
        <v>3.8</v>
      </c>
      <c r="T95" s="6">
        <v>136.0</v>
      </c>
      <c r="U95" s="3">
        <v>4.0</v>
      </c>
      <c r="V95" s="3">
        <v>2.0</v>
      </c>
      <c r="W95" s="3">
        <v>2.0</v>
      </c>
      <c r="X95" s="3">
        <v>4.0</v>
      </c>
      <c r="Y95" s="3">
        <v>4.0</v>
      </c>
      <c r="Z95" s="3">
        <v>4.0</v>
      </c>
    </row>
    <row r="96">
      <c r="A96" s="3">
        <v>233.0</v>
      </c>
      <c r="B96" s="3" t="s">
        <v>42</v>
      </c>
      <c r="C96" s="3" t="s">
        <v>32</v>
      </c>
      <c r="D96" s="3" t="s">
        <v>74</v>
      </c>
      <c r="E96" s="3" t="s">
        <v>234</v>
      </c>
      <c r="F96" s="3" t="s">
        <v>108</v>
      </c>
      <c r="G96" s="3" t="s">
        <v>46</v>
      </c>
      <c r="H96" s="3">
        <v>2023.0</v>
      </c>
      <c r="I96" s="4">
        <v>-47.61</v>
      </c>
      <c r="J96" s="4">
        <v>309.32</v>
      </c>
      <c r="K96" s="4">
        <v>27.37</v>
      </c>
      <c r="L96" s="4">
        <v>16.96</v>
      </c>
      <c r="M96" s="4">
        <v>37.57</v>
      </c>
      <c r="N96" s="5">
        <v>1.0</v>
      </c>
      <c r="O96" s="5">
        <v>5.0</v>
      </c>
      <c r="P96" s="5">
        <v>2.0</v>
      </c>
      <c r="Q96" s="5">
        <v>4.0</v>
      </c>
      <c r="R96" s="5">
        <v>5.0</v>
      </c>
      <c r="S96" s="6">
        <v>3.8</v>
      </c>
      <c r="T96" s="6">
        <v>136.0</v>
      </c>
      <c r="U96" s="3">
        <v>2.0</v>
      </c>
      <c r="V96" s="3">
        <v>4.0</v>
      </c>
      <c r="W96" s="3">
        <v>2.0</v>
      </c>
      <c r="X96" s="3">
        <v>2.0</v>
      </c>
      <c r="Y96" s="3">
        <v>4.0</v>
      </c>
      <c r="Z96" s="3">
        <v>4.0</v>
      </c>
    </row>
    <row r="97">
      <c r="A97" s="3">
        <v>234.0</v>
      </c>
      <c r="B97" s="3" t="s">
        <v>31</v>
      </c>
      <c r="C97" s="3" t="s">
        <v>32</v>
      </c>
      <c r="D97" s="3" t="s">
        <v>235</v>
      </c>
      <c r="E97" s="3" t="s">
        <v>236</v>
      </c>
      <c r="F97" s="3" t="s">
        <v>220</v>
      </c>
      <c r="G97" s="3" t="s">
        <v>59</v>
      </c>
      <c r="H97" s="3">
        <v>2023.0</v>
      </c>
      <c r="I97" s="4">
        <v>38.53</v>
      </c>
      <c r="J97" s="4">
        <v>1498.74</v>
      </c>
      <c r="K97" s="4">
        <v>13.57</v>
      </c>
      <c r="L97" s="4">
        <v>8.08</v>
      </c>
      <c r="M97" s="4">
        <v>156.52</v>
      </c>
      <c r="N97" s="5">
        <v>2.0</v>
      </c>
      <c r="O97" s="5">
        <v>5.0</v>
      </c>
      <c r="P97" s="5">
        <v>1.0</v>
      </c>
      <c r="Q97" s="5">
        <v>3.0</v>
      </c>
      <c r="R97" s="5">
        <v>5.0</v>
      </c>
      <c r="S97" s="6">
        <v>3.25</v>
      </c>
      <c r="T97" s="6">
        <v>277.0</v>
      </c>
      <c r="U97" s="3">
        <v>2.0</v>
      </c>
      <c r="V97" s="3">
        <v>4.0</v>
      </c>
      <c r="W97" s="3">
        <v>2.0</v>
      </c>
      <c r="X97" s="3">
        <v>2.0</v>
      </c>
      <c r="Y97" s="3">
        <v>4.0</v>
      </c>
      <c r="Z97" s="3">
        <v>2.0</v>
      </c>
    </row>
    <row r="98">
      <c r="A98" s="3">
        <v>236.0</v>
      </c>
      <c r="B98" s="3" t="s">
        <v>97</v>
      </c>
      <c r="C98" s="3" t="s">
        <v>32</v>
      </c>
      <c r="D98" s="3" t="s">
        <v>237</v>
      </c>
      <c r="E98" s="3" t="s">
        <v>238</v>
      </c>
      <c r="F98" s="3" t="s">
        <v>223</v>
      </c>
      <c r="G98" s="3" t="s">
        <v>101</v>
      </c>
      <c r="H98" s="3">
        <v>2023.0</v>
      </c>
      <c r="I98" s="4" t="s">
        <v>41</v>
      </c>
      <c r="J98" s="4">
        <v>371.15</v>
      </c>
      <c r="K98" s="4">
        <v>78.45</v>
      </c>
      <c r="L98" s="4">
        <v>30.83</v>
      </c>
      <c r="M98" s="4">
        <v>40.18</v>
      </c>
      <c r="N98" s="5" t="s">
        <v>41</v>
      </c>
      <c r="O98" s="5">
        <v>5.0</v>
      </c>
      <c r="P98" s="5">
        <v>4.0</v>
      </c>
      <c r="Q98" s="5">
        <v>5.0</v>
      </c>
      <c r="R98" s="5">
        <v>5.0</v>
      </c>
      <c r="S98" s="6">
        <v>4.55</v>
      </c>
      <c r="T98" s="6">
        <v>10.0</v>
      </c>
      <c r="U98" s="3" t="s">
        <v>41</v>
      </c>
      <c r="V98" s="3">
        <v>4.0</v>
      </c>
      <c r="W98" s="3">
        <v>4.0</v>
      </c>
      <c r="X98" s="3">
        <v>4.0</v>
      </c>
      <c r="Y98" s="3">
        <v>4.0</v>
      </c>
      <c r="Z98" s="3">
        <v>4.0</v>
      </c>
    </row>
    <row r="99">
      <c r="A99" s="3">
        <v>237.0</v>
      </c>
      <c r="B99" s="3" t="s">
        <v>31</v>
      </c>
      <c r="C99" s="3" t="s">
        <v>32</v>
      </c>
      <c r="D99" s="3" t="s">
        <v>135</v>
      </c>
      <c r="E99" s="3" t="s">
        <v>136</v>
      </c>
      <c r="F99" s="3" t="s">
        <v>93</v>
      </c>
      <c r="G99" s="3" t="s">
        <v>46</v>
      </c>
      <c r="H99" s="3">
        <v>2023.0</v>
      </c>
      <c r="I99" s="4">
        <v>79.78</v>
      </c>
      <c r="J99" s="4">
        <v>131.22</v>
      </c>
      <c r="K99" s="4">
        <v>16.7</v>
      </c>
      <c r="L99" s="4">
        <v>-1.66</v>
      </c>
      <c r="M99" s="4">
        <v>2.62</v>
      </c>
      <c r="N99" s="5">
        <v>3.0</v>
      </c>
      <c r="O99" s="5">
        <v>3.0</v>
      </c>
      <c r="P99" s="5">
        <v>1.0</v>
      </c>
      <c r="Q99" s="5">
        <v>1.0</v>
      </c>
      <c r="R99" s="5">
        <v>1.0</v>
      </c>
      <c r="S99" s="6">
        <v>1.3</v>
      </c>
      <c r="T99" s="6">
        <v>532.0</v>
      </c>
      <c r="U99" s="3">
        <v>2.0</v>
      </c>
      <c r="V99" s="3">
        <v>4.0</v>
      </c>
      <c r="W99" s="3">
        <v>2.0</v>
      </c>
      <c r="X99" s="3">
        <v>2.0</v>
      </c>
      <c r="Y99" s="3">
        <v>1.0</v>
      </c>
      <c r="Z99" s="3">
        <v>1.0</v>
      </c>
    </row>
    <row r="100">
      <c r="A100" s="3">
        <v>238.0</v>
      </c>
      <c r="B100" s="3" t="s">
        <v>31</v>
      </c>
      <c r="C100" s="3" t="s">
        <v>32</v>
      </c>
      <c r="D100" s="3" t="s">
        <v>135</v>
      </c>
      <c r="E100" s="3" t="s">
        <v>136</v>
      </c>
      <c r="F100" s="3" t="s">
        <v>137</v>
      </c>
      <c r="G100" s="3" t="s">
        <v>36</v>
      </c>
      <c r="H100" s="3">
        <v>2023.0</v>
      </c>
      <c r="I100" s="4">
        <v>0.76</v>
      </c>
      <c r="J100" s="4">
        <v>159.19</v>
      </c>
      <c r="K100" s="4">
        <v>49.09</v>
      </c>
      <c r="L100" s="4">
        <v>-3.72</v>
      </c>
      <c r="M100" s="4">
        <v>0.46</v>
      </c>
      <c r="N100" s="5">
        <v>1.0</v>
      </c>
      <c r="O100" s="5">
        <v>3.0</v>
      </c>
      <c r="P100" s="5">
        <v>3.0</v>
      </c>
      <c r="Q100" s="5">
        <v>1.0</v>
      </c>
      <c r="R100" s="5">
        <v>1.0</v>
      </c>
      <c r="S100" s="6">
        <v>1.6</v>
      </c>
      <c r="T100" s="6">
        <v>482.0</v>
      </c>
      <c r="U100" s="3">
        <v>2.0</v>
      </c>
      <c r="V100" s="3">
        <v>4.0</v>
      </c>
      <c r="W100" s="3">
        <v>4.0</v>
      </c>
      <c r="X100" s="3">
        <v>2.0</v>
      </c>
      <c r="Y100" s="3">
        <v>1.0</v>
      </c>
      <c r="Z100" s="3">
        <v>1.0</v>
      </c>
    </row>
    <row r="101">
      <c r="A101" s="3">
        <v>239.0</v>
      </c>
      <c r="B101" s="3" t="s">
        <v>42</v>
      </c>
      <c r="C101" s="3" t="s">
        <v>32</v>
      </c>
      <c r="D101" s="3" t="s">
        <v>129</v>
      </c>
      <c r="E101" s="3" t="s">
        <v>239</v>
      </c>
      <c r="F101" s="3" t="s">
        <v>108</v>
      </c>
      <c r="G101" s="3" t="s">
        <v>46</v>
      </c>
      <c r="H101" s="3">
        <v>2023.0</v>
      </c>
      <c r="I101" s="4" t="s">
        <v>41</v>
      </c>
      <c r="J101" s="4">
        <v>397.45</v>
      </c>
      <c r="K101" s="4">
        <v>-8.11</v>
      </c>
      <c r="L101" s="4">
        <v>21.17</v>
      </c>
      <c r="M101" s="4">
        <v>25.12</v>
      </c>
      <c r="N101" s="5" t="s">
        <v>41</v>
      </c>
      <c r="O101" s="5">
        <v>5.0</v>
      </c>
      <c r="P101" s="5">
        <v>1.0</v>
      </c>
      <c r="Q101" s="5">
        <v>5.0</v>
      </c>
      <c r="R101" s="5">
        <v>4.0</v>
      </c>
      <c r="S101" s="6">
        <v>3.7</v>
      </c>
      <c r="T101" s="6">
        <v>165.0</v>
      </c>
      <c r="U101" s="3" t="s">
        <v>41</v>
      </c>
      <c r="V101" s="3">
        <v>4.0</v>
      </c>
      <c r="W101" s="3">
        <v>2.0</v>
      </c>
      <c r="X101" s="3">
        <v>4.0</v>
      </c>
      <c r="Y101" s="3">
        <v>2.0</v>
      </c>
      <c r="Z101" s="3">
        <v>2.0</v>
      </c>
    </row>
    <row r="102">
      <c r="A102" s="3">
        <v>240.0</v>
      </c>
      <c r="B102" s="3" t="s">
        <v>42</v>
      </c>
      <c r="C102" s="3" t="s">
        <v>32</v>
      </c>
      <c r="D102" s="3" t="s">
        <v>91</v>
      </c>
      <c r="E102" s="3" t="s">
        <v>240</v>
      </c>
      <c r="F102" s="3" t="s">
        <v>52</v>
      </c>
      <c r="G102" s="3" t="s">
        <v>46</v>
      </c>
      <c r="H102" s="3">
        <v>2023.0</v>
      </c>
      <c r="I102" s="4" t="s">
        <v>41</v>
      </c>
      <c r="J102" s="4">
        <v>-163.91</v>
      </c>
      <c r="K102" s="4">
        <v>-9.49</v>
      </c>
      <c r="L102" s="4">
        <v>17.56</v>
      </c>
      <c r="M102" s="4">
        <v>25.1</v>
      </c>
      <c r="N102" s="5" t="s">
        <v>41</v>
      </c>
      <c r="O102" s="5">
        <v>1.0</v>
      </c>
      <c r="P102" s="5">
        <v>1.0</v>
      </c>
      <c r="Q102" s="5">
        <v>4.0</v>
      </c>
      <c r="R102" s="5">
        <v>4.0</v>
      </c>
      <c r="S102" s="6">
        <v>2.9</v>
      </c>
      <c r="T102" s="6">
        <v>311.0</v>
      </c>
      <c r="U102" s="3" t="s">
        <v>41</v>
      </c>
      <c r="V102" s="3">
        <v>2.0</v>
      </c>
      <c r="W102" s="3">
        <v>2.0</v>
      </c>
      <c r="X102" s="3">
        <v>2.0</v>
      </c>
      <c r="Y102" s="3">
        <v>2.0</v>
      </c>
      <c r="Z102" s="3">
        <v>2.0</v>
      </c>
    </row>
    <row r="103">
      <c r="A103" s="3">
        <v>241.0</v>
      </c>
      <c r="B103" s="3" t="s">
        <v>97</v>
      </c>
      <c r="C103" s="3" t="s">
        <v>32</v>
      </c>
      <c r="D103" s="3" t="s">
        <v>131</v>
      </c>
      <c r="E103" s="3" t="s">
        <v>132</v>
      </c>
      <c r="F103" s="3" t="s">
        <v>100</v>
      </c>
      <c r="G103" s="3" t="s">
        <v>101</v>
      </c>
      <c r="H103" s="3">
        <v>2023.0</v>
      </c>
      <c r="I103" s="4">
        <v>63.93</v>
      </c>
      <c r="J103" s="4">
        <v>-43.14</v>
      </c>
      <c r="K103" s="4">
        <v>-1.53</v>
      </c>
      <c r="L103" s="4">
        <v>14.63</v>
      </c>
      <c r="M103" s="4">
        <v>16.3</v>
      </c>
      <c r="N103" s="5">
        <v>3.0</v>
      </c>
      <c r="O103" s="5">
        <v>1.0</v>
      </c>
      <c r="P103" s="5">
        <v>1.0</v>
      </c>
      <c r="Q103" s="5">
        <v>4.0</v>
      </c>
      <c r="R103" s="5">
        <v>3.0</v>
      </c>
      <c r="S103" s="6">
        <v>2.8</v>
      </c>
      <c r="T103" s="6">
        <v>319.0</v>
      </c>
      <c r="U103" s="3">
        <v>2.0</v>
      </c>
      <c r="V103" s="3">
        <v>2.0</v>
      </c>
      <c r="W103" s="3">
        <v>2.0</v>
      </c>
      <c r="X103" s="3">
        <v>2.0</v>
      </c>
      <c r="Y103" s="3">
        <v>2.0</v>
      </c>
      <c r="Z103" s="3">
        <v>2.0</v>
      </c>
    </row>
    <row r="104">
      <c r="A104" s="3">
        <v>242.0</v>
      </c>
      <c r="B104" s="3" t="s">
        <v>42</v>
      </c>
      <c r="C104" s="3" t="s">
        <v>32</v>
      </c>
      <c r="D104" s="3" t="s">
        <v>241</v>
      </c>
      <c r="E104" s="3" t="s">
        <v>242</v>
      </c>
      <c r="F104" s="3" t="s">
        <v>243</v>
      </c>
      <c r="G104" s="3" t="s">
        <v>101</v>
      </c>
      <c r="H104" s="3">
        <v>2023.0</v>
      </c>
      <c r="I104" s="4">
        <v>217.46</v>
      </c>
      <c r="J104" s="4">
        <v>428.29</v>
      </c>
      <c r="K104" s="4">
        <v>72.47</v>
      </c>
      <c r="L104" s="4">
        <v>9.61</v>
      </c>
      <c r="M104" s="4">
        <v>12.45</v>
      </c>
      <c r="N104" s="5">
        <v>5.0</v>
      </c>
      <c r="O104" s="5">
        <v>5.0</v>
      </c>
      <c r="P104" s="5">
        <v>4.0</v>
      </c>
      <c r="Q104" s="5">
        <v>3.0</v>
      </c>
      <c r="R104" s="5">
        <v>2.0</v>
      </c>
      <c r="S104" s="6">
        <v>3.25</v>
      </c>
      <c r="T104" s="6">
        <v>277.0</v>
      </c>
      <c r="U104" s="3">
        <v>4.0</v>
      </c>
      <c r="V104" s="3">
        <v>4.0</v>
      </c>
      <c r="W104" s="3">
        <v>4.0</v>
      </c>
      <c r="X104" s="3">
        <v>2.0</v>
      </c>
      <c r="Y104" s="3">
        <v>2.0</v>
      </c>
      <c r="Z104" s="3">
        <v>2.0</v>
      </c>
    </row>
    <row r="105">
      <c r="A105" s="3">
        <v>243.0</v>
      </c>
      <c r="B105" s="3" t="s">
        <v>42</v>
      </c>
      <c r="C105" s="3" t="s">
        <v>32</v>
      </c>
      <c r="D105" s="3" t="s">
        <v>77</v>
      </c>
      <c r="E105" s="3" t="s">
        <v>78</v>
      </c>
      <c r="F105" s="3" t="s">
        <v>70</v>
      </c>
      <c r="G105" s="3" t="s">
        <v>36</v>
      </c>
      <c r="H105" s="3">
        <v>2023.0</v>
      </c>
      <c r="I105" s="4">
        <v>-1.87</v>
      </c>
      <c r="J105" s="4">
        <v>53.12</v>
      </c>
      <c r="K105" s="4">
        <v>34.12</v>
      </c>
      <c r="L105" s="4">
        <v>-5.96</v>
      </c>
      <c r="M105" s="4">
        <v>1.25</v>
      </c>
      <c r="N105" s="5">
        <v>1.0</v>
      </c>
      <c r="O105" s="5">
        <v>1.0</v>
      </c>
      <c r="P105" s="5">
        <v>2.0</v>
      </c>
      <c r="Q105" s="5">
        <v>1.0</v>
      </c>
      <c r="R105" s="5">
        <v>1.0</v>
      </c>
      <c r="S105" s="6">
        <v>1.2</v>
      </c>
      <c r="T105" s="6">
        <v>543.0</v>
      </c>
      <c r="U105" s="3">
        <v>2.0</v>
      </c>
      <c r="V105" s="3">
        <v>2.0</v>
      </c>
      <c r="W105" s="3">
        <v>2.0</v>
      </c>
      <c r="X105" s="3">
        <v>2.0</v>
      </c>
      <c r="Y105" s="3">
        <v>1.0</v>
      </c>
      <c r="Z105" s="3">
        <v>1.0</v>
      </c>
    </row>
    <row r="106">
      <c r="A106" s="3">
        <v>244.0</v>
      </c>
      <c r="B106" s="3" t="s">
        <v>97</v>
      </c>
      <c r="C106" s="3" t="s">
        <v>32</v>
      </c>
      <c r="D106" s="3" t="s">
        <v>138</v>
      </c>
      <c r="E106" s="3" t="s">
        <v>244</v>
      </c>
      <c r="F106" s="3" t="s">
        <v>223</v>
      </c>
      <c r="G106" s="3" t="s">
        <v>101</v>
      </c>
      <c r="H106" s="3">
        <v>2023.0</v>
      </c>
      <c r="I106" s="4">
        <v>-7.92</v>
      </c>
      <c r="J106" s="4">
        <v>73.19</v>
      </c>
      <c r="K106" s="4">
        <v>40.58</v>
      </c>
      <c r="L106" s="4">
        <v>53.42</v>
      </c>
      <c r="M106" s="4">
        <v>59.66</v>
      </c>
      <c r="N106" s="5">
        <v>1.0</v>
      </c>
      <c r="O106" s="5">
        <v>2.0</v>
      </c>
      <c r="P106" s="5">
        <v>3.0</v>
      </c>
      <c r="Q106" s="5">
        <v>5.0</v>
      </c>
      <c r="R106" s="5">
        <v>5.0</v>
      </c>
      <c r="S106" s="6">
        <v>4.1</v>
      </c>
      <c r="T106" s="6">
        <v>64.0</v>
      </c>
      <c r="U106" s="3">
        <v>2.0</v>
      </c>
      <c r="V106" s="3">
        <v>2.0</v>
      </c>
      <c r="W106" s="3">
        <v>4.0</v>
      </c>
      <c r="X106" s="3">
        <v>4.0</v>
      </c>
      <c r="Y106" s="3">
        <v>4.0</v>
      </c>
      <c r="Z106" s="3">
        <v>4.0</v>
      </c>
    </row>
    <row r="107">
      <c r="A107" s="3">
        <v>245.0</v>
      </c>
      <c r="B107" s="3" t="s">
        <v>42</v>
      </c>
      <c r="C107" s="3" t="s">
        <v>32</v>
      </c>
      <c r="D107" s="3" t="s">
        <v>50</v>
      </c>
      <c r="E107" s="3" t="s">
        <v>189</v>
      </c>
      <c r="F107" s="3" t="s">
        <v>52</v>
      </c>
      <c r="G107" s="3" t="s">
        <v>46</v>
      </c>
      <c r="H107" s="3">
        <v>2023.0</v>
      </c>
      <c r="I107" s="4">
        <v>-15.09</v>
      </c>
      <c r="J107" s="4">
        <v>376.38</v>
      </c>
      <c r="K107" s="4">
        <v>-27.8</v>
      </c>
      <c r="L107" s="4">
        <v>16.53</v>
      </c>
      <c r="M107" s="4">
        <v>28.11</v>
      </c>
      <c r="N107" s="5">
        <v>1.0</v>
      </c>
      <c r="O107" s="5">
        <v>5.0</v>
      </c>
      <c r="P107" s="5">
        <v>1.0</v>
      </c>
      <c r="Q107" s="5">
        <v>4.0</v>
      </c>
      <c r="R107" s="5">
        <v>4.0</v>
      </c>
      <c r="S107" s="6">
        <v>3.35</v>
      </c>
      <c r="T107" s="6">
        <v>257.0</v>
      </c>
      <c r="U107" s="3">
        <v>2.0</v>
      </c>
      <c r="V107" s="3">
        <v>4.0</v>
      </c>
      <c r="W107" s="3">
        <v>2.0</v>
      </c>
      <c r="X107" s="3">
        <v>2.0</v>
      </c>
      <c r="Y107" s="3">
        <v>2.0</v>
      </c>
      <c r="Z107" s="3">
        <v>2.0</v>
      </c>
    </row>
    <row r="108">
      <c r="A108" s="3">
        <v>246.0</v>
      </c>
      <c r="B108" s="3" t="s">
        <v>60</v>
      </c>
      <c r="C108" s="3" t="s">
        <v>32</v>
      </c>
      <c r="D108" s="3" t="s">
        <v>245</v>
      </c>
      <c r="E108" s="3" t="s">
        <v>246</v>
      </c>
      <c r="F108" s="3" t="s">
        <v>220</v>
      </c>
      <c r="G108" s="3" t="s">
        <v>59</v>
      </c>
      <c r="H108" s="3">
        <v>2023.0</v>
      </c>
      <c r="I108" s="4">
        <v>87.7</v>
      </c>
      <c r="J108" s="4">
        <v>158.94</v>
      </c>
      <c r="K108" s="4">
        <v>47.23</v>
      </c>
      <c r="L108" s="4">
        <v>25.11</v>
      </c>
      <c r="M108" s="4">
        <v>40.1</v>
      </c>
      <c r="N108" s="5">
        <v>3.0</v>
      </c>
      <c r="O108" s="5">
        <v>3.0</v>
      </c>
      <c r="P108" s="5">
        <v>3.0</v>
      </c>
      <c r="Q108" s="5">
        <v>5.0</v>
      </c>
      <c r="R108" s="5">
        <v>5.0</v>
      </c>
      <c r="S108" s="6">
        <v>4.3</v>
      </c>
      <c r="T108" s="6">
        <v>32.0</v>
      </c>
      <c r="U108" s="3">
        <v>2.0</v>
      </c>
      <c r="V108" s="3">
        <v>4.0</v>
      </c>
      <c r="W108" s="3">
        <v>4.0</v>
      </c>
      <c r="X108" s="3">
        <v>4.0</v>
      </c>
      <c r="Y108" s="3">
        <v>4.0</v>
      </c>
      <c r="Z108" s="3">
        <v>4.0</v>
      </c>
    </row>
    <row r="109">
      <c r="A109" s="3">
        <v>247.0</v>
      </c>
      <c r="B109" s="3" t="s">
        <v>67</v>
      </c>
      <c r="C109" s="3" t="s">
        <v>32</v>
      </c>
      <c r="D109" s="3" t="s">
        <v>247</v>
      </c>
      <c r="E109" s="3" t="s">
        <v>248</v>
      </c>
      <c r="F109" s="3" t="s">
        <v>185</v>
      </c>
      <c r="G109" s="3" t="s">
        <v>46</v>
      </c>
      <c r="H109" s="3">
        <v>2023.0</v>
      </c>
      <c r="I109" s="4">
        <v>115.0</v>
      </c>
      <c r="J109" s="4">
        <v>-111.0</v>
      </c>
      <c r="K109" s="4">
        <v>4.62</v>
      </c>
      <c r="L109" s="4">
        <v>11.14</v>
      </c>
      <c r="M109" s="4">
        <v>15.09</v>
      </c>
      <c r="N109" s="5">
        <v>4.0</v>
      </c>
      <c r="O109" s="5">
        <v>1.0</v>
      </c>
      <c r="P109" s="5">
        <v>1.0</v>
      </c>
      <c r="Q109" s="5">
        <v>3.0</v>
      </c>
      <c r="R109" s="5">
        <v>3.0</v>
      </c>
      <c r="S109" s="6">
        <v>2.45</v>
      </c>
      <c r="T109" s="6">
        <v>369.0</v>
      </c>
      <c r="U109" s="3">
        <v>2.0</v>
      </c>
      <c r="V109" s="3">
        <v>2.0</v>
      </c>
      <c r="W109" s="3">
        <v>2.0</v>
      </c>
      <c r="X109" s="3">
        <v>2.0</v>
      </c>
      <c r="Y109" s="3">
        <v>2.0</v>
      </c>
      <c r="Z109" s="3">
        <v>2.0</v>
      </c>
    </row>
    <row r="110">
      <c r="A110" s="3">
        <v>248.0</v>
      </c>
      <c r="B110" s="3" t="s">
        <v>31</v>
      </c>
      <c r="C110" s="3" t="s">
        <v>32</v>
      </c>
      <c r="D110" s="3" t="s">
        <v>50</v>
      </c>
      <c r="E110" s="3" t="s">
        <v>51</v>
      </c>
      <c r="F110" s="3" t="s">
        <v>52</v>
      </c>
      <c r="G110" s="3" t="s">
        <v>46</v>
      </c>
      <c r="H110" s="3">
        <v>2023.0</v>
      </c>
      <c r="I110" s="4" t="s">
        <v>41</v>
      </c>
      <c r="J110" s="4">
        <v>-304.92</v>
      </c>
      <c r="K110" s="4">
        <v>-20.15</v>
      </c>
      <c r="L110" s="4">
        <v>12.48</v>
      </c>
      <c r="M110" s="4">
        <v>15.15</v>
      </c>
      <c r="N110" s="5" t="s">
        <v>41</v>
      </c>
      <c r="O110" s="5">
        <v>1.0</v>
      </c>
      <c r="P110" s="5">
        <v>1.0</v>
      </c>
      <c r="Q110" s="5">
        <v>3.0</v>
      </c>
      <c r="R110" s="5">
        <v>3.0</v>
      </c>
      <c r="S110" s="6">
        <v>2.25</v>
      </c>
      <c r="T110" s="6">
        <v>399.0</v>
      </c>
      <c r="U110" s="3" t="s">
        <v>41</v>
      </c>
      <c r="V110" s="3">
        <v>2.0</v>
      </c>
      <c r="W110" s="3">
        <v>2.0</v>
      </c>
      <c r="X110" s="3">
        <v>2.0</v>
      </c>
      <c r="Y110" s="3">
        <v>2.0</v>
      </c>
      <c r="Z110" s="3">
        <v>2.0</v>
      </c>
    </row>
    <row r="111">
      <c r="A111" s="3">
        <v>249.0</v>
      </c>
      <c r="B111" s="3" t="s">
        <v>47</v>
      </c>
      <c r="C111" s="3" t="s">
        <v>32</v>
      </c>
      <c r="D111" s="3" t="s">
        <v>162</v>
      </c>
      <c r="E111" s="3" t="s">
        <v>163</v>
      </c>
      <c r="F111" s="3" t="s">
        <v>88</v>
      </c>
      <c r="G111" s="3" t="s">
        <v>59</v>
      </c>
      <c r="H111" s="3">
        <v>2023.0</v>
      </c>
      <c r="I111" s="4">
        <v>-16.92</v>
      </c>
      <c r="J111" s="4">
        <v>2121.95</v>
      </c>
      <c r="K111" s="4">
        <v>41.74</v>
      </c>
      <c r="L111" s="4">
        <v>31.74</v>
      </c>
      <c r="M111" s="4">
        <v>35.26</v>
      </c>
      <c r="N111" s="5">
        <v>1.0</v>
      </c>
      <c r="O111" s="5">
        <v>5.0</v>
      </c>
      <c r="P111" s="5">
        <v>3.0</v>
      </c>
      <c r="Q111" s="5">
        <v>5.0</v>
      </c>
      <c r="R111" s="5">
        <v>5.0</v>
      </c>
      <c r="S111" s="6">
        <v>4.4</v>
      </c>
      <c r="T111" s="6">
        <v>15.0</v>
      </c>
      <c r="U111" s="3">
        <v>2.0</v>
      </c>
      <c r="V111" s="3">
        <v>4.0</v>
      </c>
      <c r="W111" s="3">
        <v>4.0</v>
      </c>
      <c r="X111" s="3">
        <v>4.0</v>
      </c>
      <c r="Y111" s="3">
        <v>4.0</v>
      </c>
      <c r="Z111" s="3">
        <v>4.0</v>
      </c>
    </row>
    <row r="112">
      <c r="A112" s="3">
        <v>250.0</v>
      </c>
      <c r="B112" s="3" t="s">
        <v>67</v>
      </c>
      <c r="C112" s="3" t="s">
        <v>32</v>
      </c>
      <c r="D112" s="3" t="s">
        <v>249</v>
      </c>
      <c r="E112" s="3" t="s">
        <v>250</v>
      </c>
      <c r="F112" s="3" t="s">
        <v>159</v>
      </c>
      <c r="G112" s="3" t="s">
        <v>46</v>
      </c>
      <c r="H112" s="3">
        <v>2023.0</v>
      </c>
      <c r="I112" s="4">
        <v>31.76</v>
      </c>
      <c r="J112" s="4">
        <v>163.56</v>
      </c>
      <c r="K112" s="4">
        <v>43.97</v>
      </c>
      <c r="L112" s="4">
        <v>11.08</v>
      </c>
      <c r="M112" s="4">
        <v>17.34</v>
      </c>
      <c r="N112" s="5">
        <v>2.0</v>
      </c>
      <c r="O112" s="5">
        <v>3.0</v>
      </c>
      <c r="P112" s="5">
        <v>3.0</v>
      </c>
      <c r="Q112" s="5">
        <v>3.0</v>
      </c>
      <c r="R112" s="5">
        <v>3.0</v>
      </c>
      <c r="S112" s="6">
        <v>2.95</v>
      </c>
      <c r="T112" s="6">
        <v>305.0</v>
      </c>
      <c r="U112" s="3">
        <v>2.0</v>
      </c>
      <c r="V112" s="3">
        <v>4.0</v>
      </c>
      <c r="W112" s="3">
        <v>4.0</v>
      </c>
      <c r="X112" s="3">
        <v>2.0</v>
      </c>
      <c r="Y112" s="3">
        <v>2.0</v>
      </c>
      <c r="Z112" s="3">
        <v>2.0</v>
      </c>
    </row>
    <row r="113">
      <c r="A113" s="3">
        <v>252.0</v>
      </c>
      <c r="B113" s="3" t="s">
        <v>31</v>
      </c>
      <c r="C113" s="3" t="s">
        <v>32</v>
      </c>
      <c r="D113" s="3" t="s">
        <v>251</v>
      </c>
      <c r="E113" s="3" t="s">
        <v>252</v>
      </c>
      <c r="F113" s="3" t="s">
        <v>220</v>
      </c>
      <c r="G113" s="3" t="s">
        <v>59</v>
      </c>
      <c r="H113" s="3">
        <v>2023.0</v>
      </c>
      <c r="I113" s="4">
        <v>3679.54</v>
      </c>
      <c r="J113" s="4">
        <v>-74.67</v>
      </c>
      <c r="K113" s="4">
        <v>6.23</v>
      </c>
      <c r="L113" s="4">
        <v>14.4</v>
      </c>
      <c r="M113" s="4">
        <v>35.34</v>
      </c>
      <c r="N113" s="5">
        <v>5.0</v>
      </c>
      <c r="O113" s="5">
        <v>1.0</v>
      </c>
      <c r="P113" s="5">
        <v>1.0</v>
      </c>
      <c r="Q113" s="5">
        <v>4.0</v>
      </c>
      <c r="R113" s="5">
        <v>5.0</v>
      </c>
      <c r="S113" s="6">
        <v>3.4</v>
      </c>
      <c r="T113" s="6">
        <v>253.0</v>
      </c>
      <c r="U113" s="3">
        <v>4.0</v>
      </c>
      <c r="V113" s="3">
        <v>2.0</v>
      </c>
      <c r="W113" s="3">
        <v>2.0</v>
      </c>
      <c r="X113" s="3">
        <v>2.0</v>
      </c>
      <c r="Y113" s="3">
        <v>4.0</v>
      </c>
      <c r="Z113" s="3">
        <v>2.0</v>
      </c>
    </row>
    <row r="114">
      <c r="A114" s="3">
        <v>254.0</v>
      </c>
      <c r="B114" s="3" t="s">
        <v>67</v>
      </c>
      <c r="C114" s="3" t="s">
        <v>32</v>
      </c>
      <c r="D114" s="3" t="s">
        <v>253</v>
      </c>
      <c r="E114" s="3" t="s">
        <v>254</v>
      </c>
      <c r="F114" s="3" t="s">
        <v>93</v>
      </c>
      <c r="G114" s="3" t="s">
        <v>46</v>
      </c>
      <c r="H114" s="3">
        <v>2023.0</v>
      </c>
      <c r="I114" s="4">
        <v>675.38</v>
      </c>
      <c r="J114" s="4">
        <v>-127.54</v>
      </c>
      <c r="K114" s="4">
        <v>29.18</v>
      </c>
      <c r="L114" s="4">
        <v>17.95</v>
      </c>
      <c r="M114" s="4">
        <v>41.34</v>
      </c>
      <c r="N114" s="5">
        <v>5.0</v>
      </c>
      <c r="O114" s="5">
        <v>1.0</v>
      </c>
      <c r="P114" s="5">
        <v>2.0</v>
      </c>
      <c r="Q114" s="5">
        <v>4.0</v>
      </c>
      <c r="R114" s="5">
        <v>5.0</v>
      </c>
      <c r="S114" s="6">
        <v>3.6</v>
      </c>
      <c r="T114" s="6">
        <v>183.0</v>
      </c>
      <c r="U114" s="3">
        <v>4.0</v>
      </c>
      <c r="V114" s="3">
        <v>2.0</v>
      </c>
      <c r="W114" s="3">
        <v>2.0</v>
      </c>
      <c r="X114" s="3">
        <v>2.0</v>
      </c>
      <c r="Y114" s="3">
        <v>4.0</v>
      </c>
      <c r="Z114" s="3">
        <v>2.0</v>
      </c>
    </row>
    <row r="115">
      <c r="A115" s="3">
        <v>255.0</v>
      </c>
      <c r="B115" s="3" t="s">
        <v>63</v>
      </c>
      <c r="C115" s="3" t="s">
        <v>32</v>
      </c>
      <c r="D115" s="3" t="s">
        <v>255</v>
      </c>
      <c r="E115" s="3" t="s">
        <v>256</v>
      </c>
      <c r="F115" s="3" t="s">
        <v>88</v>
      </c>
      <c r="G115" s="3" t="s">
        <v>59</v>
      </c>
      <c r="H115" s="3">
        <v>2023.0</v>
      </c>
      <c r="I115" s="4">
        <v>337.8</v>
      </c>
      <c r="J115" s="4">
        <v>303.68</v>
      </c>
      <c r="K115" s="4">
        <v>72.23</v>
      </c>
      <c r="L115" s="4">
        <v>13.55</v>
      </c>
      <c r="M115" s="4">
        <v>22.5</v>
      </c>
      <c r="N115" s="5">
        <v>5.0</v>
      </c>
      <c r="O115" s="5">
        <v>5.0</v>
      </c>
      <c r="P115" s="5">
        <v>4.0</v>
      </c>
      <c r="Q115" s="5">
        <v>3.0</v>
      </c>
      <c r="R115" s="5">
        <v>4.0</v>
      </c>
      <c r="S115" s="6">
        <v>3.75</v>
      </c>
      <c r="T115" s="6">
        <v>149.0</v>
      </c>
      <c r="U115" s="3">
        <v>4.0</v>
      </c>
      <c r="V115" s="3">
        <v>4.0</v>
      </c>
      <c r="W115" s="3">
        <v>4.0</v>
      </c>
      <c r="X115" s="3">
        <v>2.0</v>
      </c>
      <c r="Y115" s="3">
        <v>2.0</v>
      </c>
      <c r="Z115" s="3">
        <v>4.0</v>
      </c>
    </row>
    <row r="116">
      <c r="A116" s="3">
        <v>256.0</v>
      </c>
      <c r="B116" s="3" t="s">
        <v>47</v>
      </c>
      <c r="C116" s="3" t="s">
        <v>32</v>
      </c>
      <c r="D116" s="3" t="s">
        <v>257</v>
      </c>
      <c r="E116" s="3" t="s">
        <v>258</v>
      </c>
      <c r="F116" s="3" t="s">
        <v>108</v>
      </c>
      <c r="G116" s="3" t="s">
        <v>46</v>
      </c>
      <c r="H116" s="3">
        <v>2023.0</v>
      </c>
      <c r="I116" s="4" t="s">
        <v>41</v>
      </c>
      <c r="J116" s="4">
        <v>129.36</v>
      </c>
      <c r="K116" s="4">
        <v>37.25</v>
      </c>
      <c r="L116" s="4">
        <v>19.55</v>
      </c>
      <c r="M116" s="4">
        <v>16.27</v>
      </c>
      <c r="N116" s="5" t="s">
        <v>41</v>
      </c>
      <c r="O116" s="5">
        <v>3.0</v>
      </c>
      <c r="P116" s="5">
        <v>2.0</v>
      </c>
      <c r="Q116" s="5">
        <v>5.0</v>
      </c>
      <c r="R116" s="5">
        <v>3.0</v>
      </c>
      <c r="S116" s="6">
        <v>3.45</v>
      </c>
      <c r="T116" s="6">
        <v>249.0</v>
      </c>
      <c r="U116" s="3" t="s">
        <v>41</v>
      </c>
      <c r="V116" s="3">
        <v>4.0</v>
      </c>
      <c r="W116" s="3">
        <v>2.0</v>
      </c>
      <c r="X116" s="3">
        <v>4.0</v>
      </c>
      <c r="Y116" s="3">
        <v>2.0</v>
      </c>
      <c r="Z116" s="3">
        <v>2.0</v>
      </c>
    </row>
    <row r="117">
      <c r="A117" s="3">
        <v>257.0</v>
      </c>
      <c r="B117" s="3" t="s">
        <v>67</v>
      </c>
      <c r="C117" s="3" t="s">
        <v>32</v>
      </c>
      <c r="D117" s="3" t="s">
        <v>259</v>
      </c>
      <c r="E117" s="3" t="s">
        <v>260</v>
      </c>
      <c r="F117" s="3" t="s">
        <v>70</v>
      </c>
      <c r="G117" s="3" t="s">
        <v>36</v>
      </c>
      <c r="H117" s="3">
        <v>2023.0</v>
      </c>
      <c r="I117" s="4">
        <v>-4.51</v>
      </c>
      <c r="J117" s="4">
        <v>492.89</v>
      </c>
      <c r="K117" s="4">
        <v>28.38</v>
      </c>
      <c r="L117" s="4">
        <v>4.33</v>
      </c>
      <c r="M117" s="4">
        <v>13.75</v>
      </c>
      <c r="N117" s="5">
        <v>1.0</v>
      </c>
      <c r="O117" s="5">
        <v>5.0</v>
      </c>
      <c r="P117" s="5">
        <v>2.0</v>
      </c>
      <c r="Q117" s="5">
        <v>2.0</v>
      </c>
      <c r="R117" s="5">
        <v>3.0</v>
      </c>
      <c r="S117" s="6">
        <v>2.5</v>
      </c>
      <c r="T117" s="6">
        <v>356.0</v>
      </c>
      <c r="U117" s="3">
        <v>2.0</v>
      </c>
      <c r="V117" s="3">
        <v>4.0</v>
      </c>
      <c r="W117" s="3">
        <v>2.0</v>
      </c>
      <c r="X117" s="3">
        <v>2.0</v>
      </c>
      <c r="Y117" s="3">
        <v>2.0</v>
      </c>
      <c r="Z117" s="3">
        <v>2.0</v>
      </c>
    </row>
    <row r="118">
      <c r="A118" s="3">
        <v>258.0</v>
      </c>
      <c r="B118" s="3" t="s">
        <v>67</v>
      </c>
      <c r="C118" s="3" t="s">
        <v>32</v>
      </c>
      <c r="D118" s="3" t="s">
        <v>61</v>
      </c>
      <c r="E118" s="3" t="s">
        <v>261</v>
      </c>
      <c r="F118" s="3" t="s">
        <v>70</v>
      </c>
      <c r="G118" s="3" t="s">
        <v>36</v>
      </c>
      <c r="H118" s="3">
        <v>2023.0</v>
      </c>
      <c r="I118" s="4">
        <v>185.58</v>
      </c>
      <c r="J118" s="4">
        <v>-127.83</v>
      </c>
      <c r="K118" s="4">
        <v>46.41</v>
      </c>
      <c r="L118" s="4">
        <v>38.65</v>
      </c>
      <c r="M118" s="4">
        <v>49.47</v>
      </c>
      <c r="N118" s="5">
        <v>5.0</v>
      </c>
      <c r="O118" s="5">
        <v>1.0</v>
      </c>
      <c r="P118" s="5">
        <v>3.0</v>
      </c>
      <c r="Q118" s="5">
        <v>5.0</v>
      </c>
      <c r="R118" s="5">
        <v>5.0</v>
      </c>
      <c r="S118" s="6">
        <v>4.2</v>
      </c>
      <c r="T118" s="6">
        <v>43.0</v>
      </c>
      <c r="U118" s="3">
        <v>4.0</v>
      </c>
      <c r="V118" s="3">
        <v>2.0</v>
      </c>
      <c r="W118" s="3">
        <v>4.0</v>
      </c>
      <c r="X118" s="3">
        <v>4.0</v>
      </c>
      <c r="Y118" s="3">
        <v>4.0</v>
      </c>
      <c r="Z118" s="3">
        <v>4.0</v>
      </c>
    </row>
    <row r="119">
      <c r="A119" s="3">
        <v>259.0</v>
      </c>
      <c r="B119" s="3" t="s">
        <v>97</v>
      </c>
      <c r="C119" s="3" t="s">
        <v>32</v>
      </c>
      <c r="D119" s="3" t="s">
        <v>262</v>
      </c>
      <c r="E119" s="3" t="s">
        <v>263</v>
      </c>
      <c r="F119" s="3" t="s">
        <v>108</v>
      </c>
      <c r="G119" s="3" t="s">
        <v>46</v>
      </c>
      <c r="H119" s="3">
        <v>2023.0</v>
      </c>
      <c r="I119" s="4">
        <v>-34.03</v>
      </c>
      <c r="J119" s="4">
        <v>-59.64</v>
      </c>
      <c r="K119" s="4">
        <v>-9.97</v>
      </c>
      <c r="L119" s="4">
        <v>38.05</v>
      </c>
      <c r="M119" s="4">
        <v>51.92</v>
      </c>
      <c r="N119" s="5">
        <v>1.0</v>
      </c>
      <c r="O119" s="5">
        <v>1.0</v>
      </c>
      <c r="P119" s="5">
        <v>1.0</v>
      </c>
      <c r="Q119" s="5">
        <v>5.0</v>
      </c>
      <c r="R119" s="5">
        <v>5.0</v>
      </c>
      <c r="S119" s="6">
        <v>3.6</v>
      </c>
      <c r="T119" s="6">
        <v>183.0</v>
      </c>
      <c r="U119" s="3">
        <v>2.0</v>
      </c>
      <c r="V119" s="3">
        <v>2.0</v>
      </c>
      <c r="W119" s="3">
        <v>2.0</v>
      </c>
      <c r="X119" s="3">
        <v>4.0</v>
      </c>
      <c r="Y119" s="3">
        <v>4.0</v>
      </c>
      <c r="Z119" s="3">
        <v>2.0</v>
      </c>
    </row>
    <row r="120">
      <c r="A120" s="3">
        <v>260.0</v>
      </c>
      <c r="B120" s="3" t="s">
        <v>97</v>
      </c>
      <c r="C120" s="3" t="s">
        <v>32</v>
      </c>
      <c r="D120" s="3" t="s">
        <v>264</v>
      </c>
      <c r="E120" s="3" t="s">
        <v>265</v>
      </c>
      <c r="F120" s="3" t="s">
        <v>143</v>
      </c>
      <c r="G120" s="3" t="s">
        <v>101</v>
      </c>
      <c r="H120" s="3">
        <v>2023.0</v>
      </c>
      <c r="I120" s="4">
        <v>-2.46</v>
      </c>
      <c r="J120" s="4">
        <v>-209.76</v>
      </c>
      <c r="K120" s="4">
        <v>11.96</v>
      </c>
      <c r="L120" s="4">
        <v>21.62</v>
      </c>
      <c r="M120" s="4">
        <v>25.14</v>
      </c>
      <c r="N120" s="5">
        <v>1.0</v>
      </c>
      <c r="O120" s="5">
        <v>1.0</v>
      </c>
      <c r="P120" s="5">
        <v>1.0</v>
      </c>
      <c r="Q120" s="5">
        <v>5.0</v>
      </c>
      <c r="R120" s="5">
        <v>4.0</v>
      </c>
      <c r="S120" s="6">
        <v>3.35</v>
      </c>
      <c r="T120" s="6">
        <v>257.0</v>
      </c>
      <c r="U120" s="3">
        <v>2.0</v>
      </c>
      <c r="V120" s="3">
        <v>2.0</v>
      </c>
      <c r="W120" s="3">
        <v>2.0</v>
      </c>
      <c r="X120" s="3">
        <v>4.0</v>
      </c>
      <c r="Y120" s="3">
        <v>2.0</v>
      </c>
      <c r="Z120" s="3">
        <v>2.0</v>
      </c>
    </row>
    <row r="121">
      <c r="A121" s="3">
        <v>261.0</v>
      </c>
      <c r="B121" s="3" t="s">
        <v>37</v>
      </c>
      <c r="C121" s="3" t="s">
        <v>32</v>
      </c>
      <c r="D121" s="3" t="s">
        <v>266</v>
      </c>
      <c r="E121" s="3" t="s">
        <v>267</v>
      </c>
      <c r="F121" s="3" t="s">
        <v>88</v>
      </c>
      <c r="G121" s="3" t="s">
        <v>59</v>
      </c>
      <c r="H121" s="3">
        <v>2023.0</v>
      </c>
      <c r="I121" s="4">
        <v>212.21</v>
      </c>
      <c r="J121" s="4">
        <v>-60.57</v>
      </c>
      <c r="K121" s="4">
        <v>16.39</v>
      </c>
      <c r="L121" s="4">
        <v>5.91</v>
      </c>
      <c r="M121" s="4">
        <v>13.75</v>
      </c>
      <c r="N121" s="5">
        <v>5.0</v>
      </c>
      <c r="O121" s="5">
        <v>1.0</v>
      </c>
      <c r="P121" s="5">
        <v>1.0</v>
      </c>
      <c r="Q121" s="5">
        <v>2.0</v>
      </c>
      <c r="R121" s="5">
        <v>3.0</v>
      </c>
      <c r="S121" s="6">
        <v>2.1</v>
      </c>
      <c r="T121" s="6">
        <v>417.0</v>
      </c>
      <c r="U121" s="3">
        <v>4.0</v>
      </c>
      <c r="V121" s="3">
        <v>2.0</v>
      </c>
      <c r="W121" s="3">
        <v>2.0</v>
      </c>
      <c r="X121" s="3">
        <v>2.0</v>
      </c>
      <c r="Y121" s="3">
        <v>2.0</v>
      </c>
      <c r="Z121" s="3">
        <v>2.0</v>
      </c>
    </row>
    <row r="122">
      <c r="A122" s="3">
        <v>262.0</v>
      </c>
      <c r="B122" s="3" t="s">
        <v>42</v>
      </c>
      <c r="C122" s="3" t="s">
        <v>32</v>
      </c>
      <c r="D122" s="3" t="s">
        <v>268</v>
      </c>
      <c r="E122" s="3" t="s">
        <v>269</v>
      </c>
      <c r="F122" s="3" t="s">
        <v>270</v>
      </c>
      <c r="G122" s="3" t="s">
        <v>46</v>
      </c>
      <c r="H122" s="3">
        <v>2023.0</v>
      </c>
      <c r="I122" s="4" t="s">
        <v>41</v>
      </c>
      <c r="J122" s="4">
        <v>-42.43</v>
      </c>
      <c r="K122" s="4">
        <v>-9.0</v>
      </c>
      <c r="L122" s="4">
        <v>82.53</v>
      </c>
      <c r="M122" s="4">
        <v>93.59</v>
      </c>
      <c r="N122" s="5" t="s">
        <v>41</v>
      </c>
      <c r="O122" s="5">
        <v>1.0</v>
      </c>
      <c r="P122" s="5">
        <v>1.0</v>
      </c>
      <c r="Q122" s="5">
        <v>5.0</v>
      </c>
      <c r="R122" s="5">
        <v>5.0</v>
      </c>
      <c r="S122" s="6">
        <v>3.55</v>
      </c>
      <c r="T122" s="6">
        <v>221.0</v>
      </c>
      <c r="U122" s="3" t="s">
        <v>41</v>
      </c>
      <c r="V122" s="3">
        <v>2.0</v>
      </c>
      <c r="W122" s="3">
        <v>2.0</v>
      </c>
      <c r="X122" s="3">
        <v>4.0</v>
      </c>
      <c r="Y122" s="3">
        <v>4.0</v>
      </c>
      <c r="Z122" s="3">
        <v>2.0</v>
      </c>
    </row>
    <row r="123">
      <c r="A123" s="3">
        <v>264.0</v>
      </c>
      <c r="B123" s="3" t="s">
        <v>42</v>
      </c>
      <c r="C123" s="3" t="s">
        <v>32</v>
      </c>
      <c r="D123" s="3" t="s">
        <v>271</v>
      </c>
      <c r="E123" s="3" t="s">
        <v>272</v>
      </c>
      <c r="F123" s="3" t="s">
        <v>270</v>
      </c>
      <c r="G123" s="3" t="s">
        <v>46</v>
      </c>
      <c r="H123" s="3">
        <v>2023.0</v>
      </c>
      <c r="I123" s="4">
        <v>25.29</v>
      </c>
      <c r="J123" s="4">
        <v>-142.76</v>
      </c>
      <c r="K123" s="4">
        <v>8.19</v>
      </c>
      <c r="L123" s="4">
        <v>-2.04</v>
      </c>
      <c r="M123" s="4">
        <v>3.66</v>
      </c>
      <c r="N123" s="5">
        <v>1.0</v>
      </c>
      <c r="O123" s="5">
        <v>1.0</v>
      </c>
      <c r="P123" s="5">
        <v>1.0</v>
      </c>
      <c r="Q123" s="5">
        <v>1.0</v>
      </c>
      <c r="R123" s="5">
        <v>1.0</v>
      </c>
      <c r="S123" s="6">
        <v>1.0</v>
      </c>
      <c r="T123" s="6">
        <v>572.0</v>
      </c>
      <c r="U123" s="3">
        <v>2.0</v>
      </c>
      <c r="V123" s="3">
        <v>2.0</v>
      </c>
      <c r="W123" s="3">
        <v>2.0</v>
      </c>
      <c r="X123" s="3">
        <v>2.0</v>
      </c>
      <c r="Y123" s="3">
        <v>1.0</v>
      </c>
      <c r="Z123" s="3">
        <v>1.0</v>
      </c>
    </row>
    <row r="124">
      <c r="A124" s="3">
        <v>267.0</v>
      </c>
      <c r="B124" s="3" t="s">
        <v>42</v>
      </c>
      <c r="C124" s="3" t="s">
        <v>32</v>
      </c>
      <c r="D124" s="3" t="s">
        <v>203</v>
      </c>
      <c r="E124" s="3" t="s">
        <v>204</v>
      </c>
      <c r="F124" s="3" t="s">
        <v>108</v>
      </c>
      <c r="G124" s="3" t="s">
        <v>46</v>
      </c>
      <c r="H124" s="3">
        <v>2023.0</v>
      </c>
      <c r="I124" s="4">
        <v>-17.51</v>
      </c>
      <c r="J124" s="4">
        <v>-32.78</v>
      </c>
      <c r="K124" s="4">
        <v>12.32</v>
      </c>
      <c r="L124" s="4">
        <v>15.86</v>
      </c>
      <c r="M124" s="4">
        <v>27.96</v>
      </c>
      <c r="N124" s="5">
        <v>1.0</v>
      </c>
      <c r="O124" s="5">
        <v>1.0</v>
      </c>
      <c r="P124" s="5">
        <v>1.0</v>
      </c>
      <c r="Q124" s="5">
        <v>4.0</v>
      </c>
      <c r="R124" s="5">
        <v>4.0</v>
      </c>
      <c r="S124" s="6">
        <v>2.95</v>
      </c>
      <c r="T124" s="6">
        <v>305.0</v>
      </c>
      <c r="U124" s="3">
        <v>2.0</v>
      </c>
      <c r="V124" s="3">
        <v>2.0</v>
      </c>
      <c r="W124" s="3">
        <v>2.0</v>
      </c>
      <c r="X124" s="3">
        <v>2.0</v>
      </c>
      <c r="Y124" s="3">
        <v>2.0</v>
      </c>
      <c r="Z124" s="3">
        <v>2.0</v>
      </c>
    </row>
    <row r="125">
      <c r="A125" s="3">
        <v>269.0</v>
      </c>
      <c r="B125" s="3" t="s">
        <v>42</v>
      </c>
      <c r="C125" s="3" t="s">
        <v>32</v>
      </c>
      <c r="D125" s="3" t="s">
        <v>273</v>
      </c>
      <c r="E125" s="3" t="s">
        <v>274</v>
      </c>
      <c r="F125" s="3" t="s">
        <v>275</v>
      </c>
      <c r="G125" s="3" t="s">
        <v>46</v>
      </c>
      <c r="H125" s="3">
        <v>2023.0</v>
      </c>
      <c r="I125" s="4">
        <v>-8.72</v>
      </c>
      <c r="J125" s="4">
        <v>134.53</v>
      </c>
      <c r="K125" s="4">
        <v>-1.77</v>
      </c>
      <c r="L125" s="4">
        <v>3.97</v>
      </c>
      <c r="M125" s="4">
        <v>10.46</v>
      </c>
      <c r="N125" s="5">
        <v>1.0</v>
      </c>
      <c r="O125" s="5">
        <v>3.0</v>
      </c>
      <c r="P125" s="5">
        <v>1.0</v>
      </c>
      <c r="Q125" s="5">
        <v>1.0</v>
      </c>
      <c r="R125" s="5">
        <v>2.0</v>
      </c>
      <c r="S125" s="6">
        <v>1.45</v>
      </c>
      <c r="T125" s="6">
        <v>507.0</v>
      </c>
      <c r="U125" s="3">
        <v>2.0</v>
      </c>
      <c r="V125" s="3">
        <v>4.0</v>
      </c>
      <c r="W125" s="3">
        <v>2.0</v>
      </c>
      <c r="X125" s="3">
        <v>2.0</v>
      </c>
      <c r="Y125" s="3">
        <v>2.0</v>
      </c>
      <c r="Z125" s="3">
        <v>1.0</v>
      </c>
    </row>
    <row r="126">
      <c r="A126" s="3">
        <v>270.0</v>
      </c>
      <c r="B126" s="3" t="s">
        <v>67</v>
      </c>
      <c r="C126" s="3" t="s">
        <v>32</v>
      </c>
      <c r="D126" s="3" t="s">
        <v>276</v>
      </c>
      <c r="E126" s="3" t="s">
        <v>277</v>
      </c>
      <c r="F126" s="3" t="s">
        <v>93</v>
      </c>
      <c r="G126" s="3" t="s">
        <v>46</v>
      </c>
      <c r="H126" s="3">
        <v>2023.0</v>
      </c>
      <c r="I126" s="4">
        <v>67.46</v>
      </c>
      <c r="J126" s="4">
        <v>-55.24</v>
      </c>
      <c r="K126" s="4">
        <v>16.68</v>
      </c>
      <c r="L126" s="4">
        <v>4.37</v>
      </c>
      <c r="M126" s="4">
        <v>24.72</v>
      </c>
      <c r="N126" s="5">
        <v>3.0</v>
      </c>
      <c r="O126" s="5">
        <v>1.0</v>
      </c>
      <c r="P126" s="5">
        <v>1.0</v>
      </c>
      <c r="Q126" s="5">
        <v>2.0</v>
      </c>
      <c r="R126" s="5">
        <v>4.0</v>
      </c>
      <c r="S126" s="6">
        <v>2.25</v>
      </c>
      <c r="T126" s="6">
        <v>399.0</v>
      </c>
      <c r="U126" s="3">
        <v>2.0</v>
      </c>
      <c r="V126" s="3">
        <v>2.0</v>
      </c>
      <c r="W126" s="3">
        <v>2.0</v>
      </c>
      <c r="X126" s="3">
        <v>2.0</v>
      </c>
      <c r="Y126" s="3">
        <v>2.0</v>
      </c>
      <c r="Z126" s="3">
        <v>2.0</v>
      </c>
    </row>
    <row r="127">
      <c r="A127" s="3">
        <v>274.0</v>
      </c>
      <c r="B127" s="3" t="s">
        <v>42</v>
      </c>
      <c r="C127" s="3" t="s">
        <v>32</v>
      </c>
      <c r="D127" s="3" t="s">
        <v>273</v>
      </c>
      <c r="E127" s="3" t="s">
        <v>274</v>
      </c>
      <c r="F127" s="3" t="s">
        <v>70</v>
      </c>
      <c r="G127" s="3" t="s">
        <v>36</v>
      </c>
      <c r="H127" s="3">
        <v>2023.0</v>
      </c>
      <c r="I127" s="4">
        <v>72.49</v>
      </c>
      <c r="J127" s="4">
        <v>920.99</v>
      </c>
      <c r="K127" s="4">
        <v>42.42</v>
      </c>
      <c r="L127" s="4">
        <v>31.54</v>
      </c>
      <c r="M127" s="4">
        <v>44.29</v>
      </c>
      <c r="N127" s="5">
        <v>3.0</v>
      </c>
      <c r="O127" s="5">
        <v>5.0</v>
      </c>
      <c r="P127" s="5">
        <v>3.0</v>
      </c>
      <c r="Q127" s="5">
        <v>5.0</v>
      </c>
      <c r="R127" s="5">
        <v>5.0</v>
      </c>
      <c r="S127" s="6">
        <v>4.5</v>
      </c>
      <c r="T127" s="6">
        <v>13.0</v>
      </c>
      <c r="U127" s="3">
        <v>2.0</v>
      </c>
      <c r="V127" s="3">
        <v>4.0</v>
      </c>
      <c r="W127" s="3">
        <v>4.0</v>
      </c>
      <c r="X127" s="3">
        <v>4.0</v>
      </c>
      <c r="Y127" s="3">
        <v>4.0</v>
      </c>
      <c r="Z127" s="3">
        <v>4.0</v>
      </c>
    </row>
    <row r="128">
      <c r="A128" s="3">
        <v>275.0</v>
      </c>
      <c r="B128" s="3" t="s">
        <v>60</v>
      </c>
      <c r="C128" s="3" t="s">
        <v>32</v>
      </c>
      <c r="D128" s="3" t="s">
        <v>278</v>
      </c>
      <c r="E128" s="3" t="s">
        <v>279</v>
      </c>
      <c r="F128" s="3" t="s">
        <v>88</v>
      </c>
      <c r="G128" s="3" t="s">
        <v>59</v>
      </c>
      <c r="H128" s="3">
        <v>2023.0</v>
      </c>
      <c r="I128" s="4">
        <v>41.89</v>
      </c>
      <c r="J128" s="4">
        <v>28.73</v>
      </c>
      <c r="K128" s="4">
        <v>21.74</v>
      </c>
      <c r="L128" s="4">
        <v>12.55</v>
      </c>
      <c r="M128" s="4">
        <v>21.85</v>
      </c>
      <c r="N128" s="5">
        <v>2.0</v>
      </c>
      <c r="O128" s="5">
        <v>1.0</v>
      </c>
      <c r="P128" s="5">
        <v>2.0</v>
      </c>
      <c r="Q128" s="5">
        <v>3.0</v>
      </c>
      <c r="R128" s="5">
        <v>3.0</v>
      </c>
      <c r="S128" s="6">
        <v>2.55</v>
      </c>
      <c r="T128" s="6">
        <v>349.0</v>
      </c>
      <c r="U128" s="3">
        <v>2.0</v>
      </c>
      <c r="V128" s="3">
        <v>2.0</v>
      </c>
      <c r="W128" s="3">
        <v>2.0</v>
      </c>
      <c r="X128" s="3">
        <v>2.0</v>
      </c>
      <c r="Y128" s="3">
        <v>2.0</v>
      </c>
      <c r="Z128" s="3">
        <v>2.0</v>
      </c>
    </row>
    <row r="129">
      <c r="A129" s="3">
        <v>278.0</v>
      </c>
      <c r="B129" s="3" t="s">
        <v>63</v>
      </c>
      <c r="C129" s="3" t="s">
        <v>32</v>
      </c>
      <c r="D129" s="3" t="s">
        <v>144</v>
      </c>
      <c r="E129" s="3" t="s">
        <v>280</v>
      </c>
      <c r="F129" s="3" t="s">
        <v>220</v>
      </c>
      <c r="G129" s="3" t="s">
        <v>59</v>
      </c>
      <c r="H129" s="3">
        <v>2023.0</v>
      </c>
      <c r="I129" s="4">
        <v>34.55</v>
      </c>
      <c r="J129" s="4">
        <v>362.02</v>
      </c>
      <c r="K129" s="4">
        <v>15.86</v>
      </c>
      <c r="L129" s="4">
        <v>45.04</v>
      </c>
      <c r="M129" s="4">
        <v>61.37</v>
      </c>
      <c r="N129" s="5">
        <v>2.0</v>
      </c>
      <c r="O129" s="5">
        <v>5.0</v>
      </c>
      <c r="P129" s="5">
        <v>1.0</v>
      </c>
      <c r="Q129" s="5">
        <v>5.0</v>
      </c>
      <c r="R129" s="5">
        <v>5.0</v>
      </c>
      <c r="S129" s="6">
        <v>4.05</v>
      </c>
      <c r="T129" s="6">
        <v>71.0</v>
      </c>
      <c r="U129" s="3">
        <v>2.0</v>
      </c>
      <c r="V129" s="3">
        <v>4.0</v>
      </c>
      <c r="W129" s="3">
        <v>2.0</v>
      </c>
      <c r="X129" s="3">
        <v>4.0</v>
      </c>
      <c r="Y129" s="3">
        <v>4.0</v>
      </c>
      <c r="Z129" s="3">
        <v>4.0</v>
      </c>
    </row>
    <row r="130">
      <c r="A130" s="3">
        <v>279.0</v>
      </c>
      <c r="B130" s="3" t="s">
        <v>37</v>
      </c>
      <c r="C130" s="3" t="s">
        <v>32</v>
      </c>
      <c r="D130" s="3" t="s">
        <v>281</v>
      </c>
      <c r="E130" s="3" t="s">
        <v>282</v>
      </c>
      <c r="F130" s="3" t="s">
        <v>220</v>
      </c>
      <c r="G130" s="3" t="s">
        <v>59</v>
      </c>
      <c r="H130" s="3">
        <v>2023.0</v>
      </c>
      <c r="I130" s="4" t="s">
        <v>41</v>
      </c>
      <c r="J130" s="4">
        <v>207.33</v>
      </c>
      <c r="K130" s="4">
        <v>115.04</v>
      </c>
      <c r="L130" s="4">
        <v>-1.71</v>
      </c>
      <c r="M130" s="4">
        <v>15.29</v>
      </c>
      <c r="N130" s="5" t="s">
        <v>41</v>
      </c>
      <c r="O130" s="5">
        <v>4.0</v>
      </c>
      <c r="P130" s="5">
        <v>5.0</v>
      </c>
      <c r="Q130" s="5">
        <v>1.0</v>
      </c>
      <c r="R130" s="5">
        <v>3.0</v>
      </c>
      <c r="S130" s="6">
        <v>2.55</v>
      </c>
      <c r="T130" s="6">
        <v>349.0</v>
      </c>
      <c r="U130" s="3" t="s">
        <v>41</v>
      </c>
      <c r="V130" s="3">
        <v>4.0</v>
      </c>
      <c r="W130" s="3">
        <v>4.0</v>
      </c>
      <c r="X130" s="3">
        <v>2.0</v>
      </c>
      <c r="Y130" s="3">
        <v>2.0</v>
      </c>
      <c r="Z130" s="3">
        <v>2.0</v>
      </c>
    </row>
    <row r="131">
      <c r="A131" s="3">
        <v>280.0</v>
      </c>
      <c r="B131" s="3" t="s">
        <v>63</v>
      </c>
      <c r="C131" s="3" t="s">
        <v>32</v>
      </c>
      <c r="D131" s="3" t="s">
        <v>89</v>
      </c>
      <c r="E131" s="3" t="s">
        <v>283</v>
      </c>
      <c r="F131" s="3" t="s">
        <v>88</v>
      </c>
      <c r="G131" s="3" t="s">
        <v>59</v>
      </c>
      <c r="H131" s="3">
        <v>2023.0</v>
      </c>
      <c r="I131" s="4">
        <v>-52.71</v>
      </c>
      <c r="J131" s="4">
        <v>-107.65</v>
      </c>
      <c r="K131" s="4">
        <v>11.59</v>
      </c>
      <c r="L131" s="4">
        <v>25.94</v>
      </c>
      <c r="M131" s="4">
        <v>36.68</v>
      </c>
      <c r="N131" s="5">
        <v>1.0</v>
      </c>
      <c r="O131" s="5">
        <v>1.0</v>
      </c>
      <c r="P131" s="5">
        <v>1.0</v>
      </c>
      <c r="Q131" s="5">
        <v>5.0</v>
      </c>
      <c r="R131" s="5">
        <v>5.0</v>
      </c>
      <c r="S131" s="6">
        <v>3.6</v>
      </c>
      <c r="T131" s="6">
        <v>183.0</v>
      </c>
      <c r="U131" s="3">
        <v>2.0</v>
      </c>
      <c r="V131" s="3">
        <v>2.0</v>
      </c>
      <c r="W131" s="3">
        <v>2.0</v>
      </c>
      <c r="X131" s="3">
        <v>4.0</v>
      </c>
      <c r="Y131" s="3">
        <v>4.0</v>
      </c>
      <c r="Z131" s="3">
        <v>2.0</v>
      </c>
    </row>
    <row r="132">
      <c r="A132" s="3">
        <v>281.0</v>
      </c>
      <c r="B132" s="3" t="s">
        <v>60</v>
      </c>
      <c r="C132" s="3" t="s">
        <v>32</v>
      </c>
      <c r="D132" s="3" t="s">
        <v>129</v>
      </c>
      <c r="E132" s="3" t="s">
        <v>130</v>
      </c>
      <c r="F132" s="3" t="s">
        <v>88</v>
      </c>
      <c r="G132" s="3" t="s">
        <v>59</v>
      </c>
      <c r="H132" s="3">
        <v>2023.0</v>
      </c>
      <c r="I132" s="4">
        <v>1862.4</v>
      </c>
      <c r="J132" s="4">
        <v>-93.85</v>
      </c>
      <c r="K132" s="4">
        <v>69.04</v>
      </c>
      <c r="L132" s="4">
        <v>12.9</v>
      </c>
      <c r="M132" s="4">
        <v>18.97</v>
      </c>
      <c r="N132" s="5">
        <v>5.0</v>
      </c>
      <c r="O132" s="5">
        <v>1.0</v>
      </c>
      <c r="P132" s="5">
        <v>4.0</v>
      </c>
      <c r="Q132" s="5">
        <v>3.0</v>
      </c>
      <c r="R132" s="5">
        <v>3.0</v>
      </c>
      <c r="S132" s="6">
        <v>3.1</v>
      </c>
      <c r="T132" s="6">
        <v>293.0</v>
      </c>
      <c r="U132" s="3">
        <v>4.0</v>
      </c>
      <c r="V132" s="3">
        <v>2.0</v>
      </c>
      <c r="W132" s="3">
        <v>4.0</v>
      </c>
      <c r="X132" s="3">
        <v>2.0</v>
      </c>
      <c r="Y132" s="3">
        <v>2.0</v>
      </c>
      <c r="Z132" s="3">
        <v>2.0</v>
      </c>
    </row>
    <row r="133">
      <c r="A133" s="3">
        <v>282.0</v>
      </c>
      <c r="B133" s="3" t="s">
        <v>60</v>
      </c>
      <c r="C133" s="3" t="s">
        <v>32</v>
      </c>
      <c r="D133" s="3" t="s">
        <v>284</v>
      </c>
      <c r="E133" s="3" t="s">
        <v>285</v>
      </c>
      <c r="F133" s="3" t="s">
        <v>88</v>
      </c>
      <c r="G133" s="3" t="s">
        <v>59</v>
      </c>
      <c r="H133" s="3">
        <v>2023.0</v>
      </c>
      <c r="I133" s="4">
        <v>167.62</v>
      </c>
      <c r="J133" s="4">
        <v>173.3</v>
      </c>
      <c r="K133" s="4">
        <v>96.7</v>
      </c>
      <c r="L133" s="4">
        <v>4.72</v>
      </c>
      <c r="M133" s="4">
        <v>9.6</v>
      </c>
      <c r="N133" s="5">
        <v>5.0</v>
      </c>
      <c r="O133" s="5">
        <v>3.0</v>
      </c>
      <c r="P133" s="5">
        <v>5.0</v>
      </c>
      <c r="Q133" s="5">
        <v>2.0</v>
      </c>
      <c r="R133" s="5">
        <v>2.0</v>
      </c>
      <c r="S133" s="6">
        <v>2.85</v>
      </c>
      <c r="T133" s="6">
        <v>317.0</v>
      </c>
      <c r="U133" s="3">
        <v>4.0</v>
      </c>
      <c r="V133" s="3">
        <v>4.0</v>
      </c>
      <c r="W133" s="3">
        <v>4.0</v>
      </c>
      <c r="X133" s="3">
        <v>2.0</v>
      </c>
      <c r="Y133" s="3">
        <v>2.0</v>
      </c>
      <c r="Z133" s="3">
        <v>2.0</v>
      </c>
    </row>
    <row r="134">
      <c r="A134" s="3">
        <v>283.0</v>
      </c>
      <c r="B134" s="3" t="s">
        <v>67</v>
      </c>
      <c r="C134" s="3" t="s">
        <v>32</v>
      </c>
      <c r="D134" s="3" t="s">
        <v>286</v>
      </c>
      <c r="E134" s="3" t="s">
        <v>287</v>
      </c>
      <c r="F134" s="3" t="s">
        <v>228</v>
      </c>
      <c r="G134" s="3" t="s">
        <v>36</v>
      </c>
      <c r="H134" s="3">
        <v>2023.0</v>
      </c>
      <c r="I134" s="4">
        <v>198.1</v>
      </c>
      <c r="J134" s="4">
        <v>62.75</v>
      </c>
      <c r="K134" s="4">
        <v>-16.88</v>
      </c>
      <c r="L134" s="4">
        <v>-2.06</v>
      </c>
      <c r="M134" s="4">
        <v>0.59</v>
      </c>
      <c r="N134" s="5">
        <v>5.0</v>
      </c>
      <c r="O134" s="5">
        <v>2.0</v>
      </c>
      <c r="P134" s="5">
        <v>1.0</v>
      </c>
      <c r="Q134" s="5">
        <v>1.0</v>
      </c>
      <c r="R134" s="5">
        <v>1.0</v>
      </c>
      <c r="S134" s="6">
        <v>1.3</v>
      </c>
      <c r="T134" s="6">
        <v>532.0</v>
      </c>
      <c r="U134" s="3">
        <v>4.0</v>
      </c>
      <c r="V134" s="3">
        <v>2.0</v>
      </c>
      <c r="W134" s="3">
        <v>2.0</v>
      </c>
      <c r="X134" s="3">
        <v>2.0</v>
      </c>
      <c r="Y134" s="3">
        <v>1.0</v>
      </c>
      <c r="Z134" s="3">
        <v>1.0</v>
      </c>
    </row>
    <row r="135">
      <c r="A135" s="3">
        <v>284.0</v>
      </c>
      <c r="B135" s="3" t="s">
        <v>63</v>
      </c>
      <c r="C135" s="3" t="s">
        <v>32</v>
      </c>
      <c r="D135" s="3" t="s">
        <v>288</v>
      </c>
      <c r="E135" s="3" t="s">
        <v>289</v>
      </c>
      <c r="F135" s="3" t="s">
        <v>88</v>
      </c>
      <c r="G135" s="3" t="s">
        <v>59</v>
      </c>
      <c r="H135" s="3">
        <v>2023.0</v>
      </c>
      <c r="I135" s="4">
        <v>2100.16</v>
      </c>
      <c r="J135" s="4">
        <v>80.59</v>
      </c>
      <c r="K135" s="4">
        <v>-1.88</v>
      </c>
      <c r="L135" s="4">
        <v>33.56</v>
      </c>
      <c r="M135" s="4">
        <v>45.27</v>
      </c>
      <c r="N135" s="5">
        <v>5.0</v>
      </c>
      <c r="O135" s="5">
        <v>2.0</v>
      </c>
      <c r="P135" s="5">
        <v>1.0</v>
      </c>
      <c r="Q135" s="5">
        <v>5.0</v>
      </c>
      <c r="R135" s="5">
        <v>5.0</v>
      </c>
      <c r="S135" s="6">
        <v>3.9</v>
      </c>
      <c r="T135" s="6">
        <v>118.0</v>
      </c>
      <c r="U135" s="3">
        <v>4.0</v>
      </c>
      <c r="V135" s="3">
        <v>2.0</v>
      </c>
      <c r="W135" s="3">
        <v>2.0</v>
      </c>
      <c r="X135" s="3">
        <v>4.0</v>
      </c>
      <c r="Y135" s="3">
        <v>4.0</v>
      </c>
      <c r="Z135" s="3">
        <v>4.0</v>
      </c>
    </row>
    <row r="136">
      <c r="A136" s="3">
        <v>286.0</v>
      </c>
      <c r="B136" s="3" t="s">
        <v>63</v>
      </c>
      <c r="C136" s="3" t="s">
        <v>32</v>
      </c>
      <c r="D136" s="3" t="s">
        <v>290</v>
      </c>
      <c r="E136" s="3" t="s">
        <v>291</v>
      </c>
      <c r="F136" s="3" t="s">
        <v>88</v>
      </c>
      <c r="G136" s="3" t="s">
        <v>59</v>
      </c>
      <c r="H136" s="3">
        <v>2023.0</v>
      </c>
      <c r="I136" s="4">
        <v>73.37</v>
      </c>
      <c r="J136" s="4">
        <v>13.46</v>
      </c>
      <c r="K136" s="4">
        <v>-10.04</v>
      </c>
      <c r="L136" s="4">
        <v>13.32</v>
      </c>
      <c r="M136" s="4">
        <v>20.72</v>
      </c>
      <c r="N136" s="5">
        <v>3.0</v>
      </c>
      <c r="O136" s="5">
        <v>1.0</v>
      </c>
      <c r="P136" s="5">
        <v>1.0</v>
      </c>
      <c r="Q136" s="5">
        <v>3.0</v>
      </c>
      <c r="R136" s="5">
        <v>3.0</v>
      </c>
      <c r="S136" s="6">
        <v>2.4</v>
      </c>
      <c r="T136" s="6">
        <v>377.0</v>
      </c>
      <c r="U136" s="3">
        <v>2.0</v>
      </c>
      <c r="V136" s="3">
        <v>2.0</v>
      </c>
      <c r="W136" s="3">
        <v>2.0</v>
      </c>
      <c r="X136" s="3">
        <v>2.0</v>
      </c>
      <c r="Y136" s="3">
        <v>2.0</v>
      </c>
      <c r="Z136" s="3">
        <v>2.0</v>
      </c>
    </row>
    <row r="137">
      <c r="A137" s="3">
        <v>287.0</v>
      </c>
      <c r="B137" s="3" t="s">
        <v>67</v>
      </c>
      <c r="C137" s="3" t="s">
        <v>32</v>
      </c>
      <c r="D137" s="3" t="s">
        <v>292</v>
      </c>
      <c r="E137" s="3" t="s">
        <v>293</v>
      </c>
      <c r="F137" s="3" t="s">
        <v>275</v>
      </c>
      <c r="G137" s="3" t="s">
        <v>46</v>
      </c>
      <c r="H137" s="3">
        <v>2023.0</v>
      </c>
      <c r="I137" s="4">
        <v>36.64</v>
      </c>
      <c r="J137" s="4">
        <v>3566.67</v>
      </c>
      <c r="K137" s="4">
        <v>38.11</v>
      </c>
      <c r="L137" s="4">
        <v>1.23</v>
      </c>
      <c r="M137" s="4">
        <v>5.76</v>
      </c>
      <c r="N137" s="5">
        <v>2.0</v>
      </c>
      <c r="O137" s="5">
        <v>5.0</v>
      </c>
      <c r="P137" s="5">
        <v>2.0</v>
      </c>
      <c r="Q137" s="5">
        <v>1.0</v>
      </c>
      <c r="R137" s="5">
        <v>1.0</v>
      </c>
      <c r="S137" s="6">
        <v>1.65</v>
      </c>
      <c r="T137" s="6">
        <v>478.0</v>
      </c>
      <c r="U137" s="3">
        <v>2.0</v>
      </c>
      <c r="V137" s="3">
        <v>4.0</v>
      </c>
      <c r="W137" s="3">
        <v>2.0</v>
      </c>
      <c r="X137" s="3">
        <v>2.0</v>
      </c>
      <c r="Y137" s="3">
        <v>1.0</v>
      </c>
      <c r="Z137" s="3">
        <v>1.0</v>
      </c>
    </row>
    <row r="138">
      <c r="A138" s="3">
        <v>288.0</v>
      </c>
      <c r="B138" s="3" t="s">
        <v>122</v>
      </c>
      <c r="C138" s="3" t="s">
        <v>32</v>
      </c>
      <c r="D138" s="3" t="s">
        <v>294</v>
      </c>
      <c r="E138" s="3" t="s">
        <v>295</v>
      </c>
      <c r="F138" s="3" t="s">
        <v>209</v>
      </c>
      <c r="G138" s="3" t="s">
        <v>101</v>
      </c>
      <c r="H138" s="3">
        <v>2023.0</v>
      </c>
      <c r="I138" s="4" t="s">
        <v>41</v>
      </c>
      <c r="J138" s="4">
        <v>-166.38</v>
      </c>
      <c r="K138" s="4">
        <v>-32.98</v>
      </c>
      <c r="L138" s="4">
        <v>18.01</v>
      </c>
      <c r="M138" s="4">
        <v>34.36</v>
      </c>
      <c r="N138" s="5" t="s">
        <v>41</v>
      </c>
      <c r="O138" s="5">
        <v>1.0</v>
      </c>
      <c r="P138" s="5">
        <v>1.0</v>
      </c>
      <c r="Q138" s="5">
        <v>5.0</v>
      </c>
      <c r="R138" s="5">
        <v>5.0</v>
      </c>
      <c r="S138" s="6">
        <v>3.55</v>
      </c>
      <c r="T138" s="6">
        <v>221.0</v>
      </c>
      <c r="U138" s="3" t="s">
        <v>41</v>
      </c>
      <c r="V138" s="3">
        <v>2.0</v>
      </c>
      <c r="W138" s="3">
        <v>2.0</v>
      </c>
      <c r="X138" s="3">
        <v>4.0</v>
      </c>
      <c r="Y138" s="3">
        <v>4.0</v>
      </c>
      <c r="Z138" s="3">
        <v>2.0</v>
      </c>
    </row>
    <row r="139">
      <c r="A139" s="3">
        <v>289.0</v>
      </c>
      <c r="B139" s="3" t="s">
        <v>37</v>
      </c>
      <c r="C139" s="3" t="s">
        <v>32</v>
      </c>
      <c r="D139" s="3" t="s">
        <v>296</v>
      </c>
      <c r="E139" s="3" t="s">
        <v>297</v>
      </c>
      <c r="F139" s="3" t="s">
        <v>118</v>
      </c>
      <c r="G139" s="3" t="s">
        <v>59</v>
      </c>
      <c r="H139" s="3">
        <v>2023.0</v>
      </c>
      <c r="I139" s="4">
        <v>-13.77</v>
      </c>
      <c r="J139" s="4">
        <v>265.41</v>
      </c>
      <c r="K139" s="4">
        <v>9.42</v>
      </c>
      <c r="L139" s="4">
        <v>33.79</v>
      </c>
      <c r="M139" s="4">
        <v>45.54</v>
      </c>
      <c r="N139" s="5">
        <v>1.0</v>
      </c>
      <c r="O139" s="5">
        <v>5.0</v>
      </c>
      <c r="P139" s="5">
        <v>1.0</v>
      </c>
      <c r="Q139" s="5">
        <v>5.0</v>
      </c>
      <c r="R139" s="5">
        <v>5.0</v>
      </c>
      <c r="S139" s="6">
        <v>4.0</v>
      </c>
      <c r="T139" s="6">
        <v>81.0</v>
      </c>
      <c r="U139" s="3">
        <v>2.0</v>
      </c>
      <c r="V139" s="3">
        <v>4.0</v>
      </c>
      <c r="W139" s="3">
        <v>2.0</v>
      </c>
      <c r="X139" s="3">
        <v>4.0</v>
      </c>
      <c r="Y139" s="3">
        <v>4.0</v>
      </c>
      <c r="Z139" s="3">
        <v>4.0</v>
      </c>
    </row>
    <row r="140">
      <c r="A140" s="3">
        <v>290.0</v>
      </c>
      <c r="B140" s="3" t="s">
        <v>47</v>
      </c>
      <c r="C140" s="3" t="s">
        <v>32</v>
      </c>
      <c r="D140" s="3" t="s">
        <v>89</v>
      </c>
      <c r="E140" s="3" t="s">
        <v>298</v>
      </c>
      <c r="F140" s="3" t="s">
        <v>220</v>
      </c>
      <c r="G140" s="3" t="s">
        <v>59</v>
      </c>
      <c r="H140" s="3">
        <v>2023.0</v>
      </c>
      <c r="I140" s="4" t="s">
        <v>41</v>
      </c>
      <c r="J140" s="4">
        <v>-3.0</v>
      </c>
      <c r="K140" s="4">
        <v>17.56</v>
      </c>
      <c r="L140" s="4">
        <v>-14.09</v>
      </c>
      <c r="M140" s="4">
        <v>-12.52</v>
      </c>
      <c r="N140" s="5" t="s">
        <v>41</v>
      </c>
      <c r="O140" s="5">
        <v>1.0</v>
      </c>
      <c r="P140" s="5">
        <v>1.0</v>
      </c>
      <c r="Q140" s="5">
        <v>1.0</v>
      </c>
      <c r="R140" s="5">
        <v>1.0</v>
      </c>
      <c r="S140" s="6">
        <v>0.95</v>
      </c>
      <c r="T140" s="6">
        <v>591.0</v>
      </c>
      <c r="U140" s="3" t="s">
        <v>41</v>
      </c>
      <c r="V140" s="3">
        <v>2.0</v>
      </c>
      <c r="W140" s="3">
        <v>2.0</v>
      </c>
      <c r="X140" s="3">
        <v>2.0</v>
      </c>
      <c r="Y140" s="3">
        <v>1.0</v>
      </c>
      <c r="Z140" s="3">
        <v>1.0</v>
      </c>
    </row>
    <row r="141">
      <c r="A141" s="3">
        <v>291.0</v>
      </c>
      <c r="B141" s="3" t="s">
        <v>63</v>
      </c>
      <c r="C141" s="3" t="s">
        <v>32</v>
      </c>
      <c r="D141" s="3" t="s">
        <v>188</v>
      </c>
      <c r="E141" s="3" t="s">
        <v>299</v>
      </c>
      <c r="F141" s="3" t="s">
        <v>88</v>
      </c>
      <c r="G141" s="3" t="s">
        <v>59</v>
      </c>
      <c r="H141" s="3">
        <v>2023.0</v>
      </c>
      <c r="I141" s="4" t="s">
        <v>41</v>
      </c>
      <c r="J141" s="4">
        <v>80.48</v>
      </c>
      <c r="K141" s="4">
        <v>51.24</v>
      </c>
      <c r="L141" s="4">
        <v>24.61</v>
      </c>
      <c r="M141" s="4">
        <v>33.39</v>
      </c>
      <c r="N141" s="5" t="s">
        <v>41</v>
      </c>
      <c r="O141" s="5">
        <v>2.0</v>
      </c>
      <c r="P141" s="5">
        <v>3.0</v>
      </c>
      <c r="Q141" s="5">
        <v>5.0</v>
      </c>
      <c r="R141" s="5">
        <v>5.0</v>
      </c>
      <c r="S141" s="6">
        <v>4.05</v>
      </c>
      <c r="T141" s="6">
        <v>71.0</v>
      </c>
      <c r="U141" s="3" t="s">
        <v>41</v>
      </c>
      <c r="V141" s="3">
        <v>2.0</v>
      </c>
      <c r="W141" s="3">
        <v>4.0</v>
      </c>
      <c r="X141" s="3">
        <v>4.0</v>
      </c>
      <c r="Y141" s="3">
        <v>4.0</v>
      </c>
      <c r="Z141" s="3">
        <v>4.0</v>
      </c>
    </row>
    <row r="142">
      <c r="A142" s="3">
        <v>292.0</v>
      </c>
      <c r="B142" s="3" t="s">
        <v>63</v>
      </c>
      <c r="C142" s="3" t="s">
        <v>32</v>
      </c>
      <c r="D142" s="3" t="s">
        <v>300</v>
      </c>
      <c r="E142" s="3" t="s">
        <v>301</v>
      </c>
      <c r="F142" s="3" t="s">
        <v>66</v>
      </c>
      <c r="G142" s="3" t="s">
        <v>59</v>
      </c>
      <c r="H142" s="3">
        <v>2023.0</v>
      </c>
      <c r="I142" s="4">
        <v>357.79</v>
      </c>
      <c r="J142" s="4">
        <v>-90.2</v>
      </c>
      <c r="K142" s="4">
        <v>143.87</v>
      </c>
      <c r="L142" s="4">
        <v>13.14</v>
      </c>
      <c r="M142" s="4">
        <v>26.05</v>
      </c>
      <c r="N142" s="5">
        <v>5.0</v>
      </c>
      <c r="O142" s="5">
        <v>1.0</v>
      </c>
      <c r="P142" s="5">
        <v>5.0</v>
      </c>
      <c r="Q142" s="5">
        <v>3.0</v>
      </c>
      <c r="R142" s="5">
        <v>4.0</v>
      </c>
      <c r="S142" s="6">
        <v>3.55</v>
      </c>
      <c r="T142" s="6">
        <v>221.0</v>
      </c>
      <c r="U142" s="3">
        <v>4.0</v>
      </c>
      <c r="V142" s="3">
        <v>2.0</v>
      </c>
      <c r="W142" s="3">
        <v>4.0</v>
      </c>
      <c r="X142" s="3">
        <v>2.0</v>
      </c>
      <c r="Y142" s="3">
        <v>2.0</v>
      </c>
      <c r="Z142" s="3">
        <v>2.0</v>
      </c>
    </row>
    <row r="143">
      <c r="A143" s="3">
        <v>294.0</v>
      </c>
      <c r="B143" s="3" t="s">
        <v>47</v>
      </c>
      <c r="C143" s="3" t="s">
        <v>32</v>
      </c>
      <c r="D143" s="3" t="s">
        <v>91</v>
      </c>
      <c r="E143" s="3" t="s">
        <v>302</v>
      </c>
      <c r="F143" s="3" t="s">
        <v>137</v>
      </c>
      <c r="G143" s="3" t="s">
        <v>36</v>
      </c>
      <c r="H143" s="3">
        <v>2023.0</v>
      </c>
      <c r="I143" s="4" t="s">
        <v>41</v>
      </c>
      <c r="J143" s="4">
        <v>-69.82</v>
      </c>
      <c r="K143" s="4">
        <v>62.99</v>
      </c>
      <c r="L143" s="4">
        <v>-18.2</v>
      </c>
      <c r="M143" s="4">
        <v>-13.6</v>
      </c>
      <c r="N143" s="5" t="s">
        <v>41</v>
      </c>
      <c r="O143" s="5">
        <v>1.0</v>
      </c>
      <c r="P143" s="5">
        <v>4.0</v>
      </c>
      <c r="Q143" s="5">
        <v>1.0</v>
      </c>
      <c r="R143" s="5">
        <v>1.0</v>
      </c>
      <c r="S143" s="6">
        <v>1.55</v>
      </c>
      <c r="T143" s="6">
        <v>493.0</v>
      </c>
      <c r="U143" s="3" t="s">
        <v>41</v>
      </c>
      <c r="V143" s="3">
        <v>2.0</v>
      </c>
      <c r="W143" s="3">
        <v>4.0</v>
      </c>
      <c r="X143" s="3">
        <v>2.0</v>
      </c>
      <c r="Y143" s="3">
        <v>1.0</v>
      </c>
      <c r="Z143" s="3">
        <v>1.0</v>
      </c>
    </row>
    <row r="144">
      <c r="A144" s="3">
        <v>295.0</v>
      </c>
      <c r="B144" s="3" t="s">
        <v>97</v>
      </c>
      <c r="C144" s="3" t="s">
        <v>32</v>
      </c>
      <c r="D144" s="3" t="s">
        <v>164</v>
      </c>
      <c r="E144" s="3" t="s">
        <v>165</v>
      </c>
      <c r="F144" s="3" t="s">
        <v>166</v>
      </c>
      <c r="G144" s="3" t="s">
        <v>101</v>
      </c>
      <c r="H144" s="3">
        <v>2023.0</v>
      </c>
      <c r="I144" s="4">
        <v>27.01</v>
      </c>
      <c r="J144" s="4">
        <v>-31.15</v>
      </c>
      <c r="K144" s="4">
        <v>45.86</v>
      </c>
      <c r="L144" s="4">
        <v>23.77</v>
      </c>
      <c r="M144" s="4">
        <v>28.64</v>
      </c>
      <c r="N144" s="5">
        <v>1.0</v>
      </c>
      <c r="O144" s="5">
        <v>1.0</v>
      </c>
      <c r="P144" s="5">
        <v>3.0</v>
      </c>
      <c r="Q144" s="5">
        <v>5.0</v>
      </c>
      <c r="R144" s="5">
        <v>4.0</v>
      </c>
      <c r="S144" s="6">
        <v>3.75</v>
      </c>
      <c r="T144" s="6">
        <v>149.0</v>
      </c>
      <c r="U144" s="3">
        <v>2.0</v>
      </c>
      <c r="V144" s="3">
        <v>2.0</v>
      </c>
      <c r="W144" s="3">
        <v>4.0</v>
      </c>
      <c r="X144" s="3">
        <v>4.0</v>
      </c>
      <c r="Y144" s="3">
        <v>2.0</v>
      </c>
      <c r="Z144" s="3">
        <v>4.0</v>
      </c>
    </row>
    <row r="145">
      <c r="A145" s="3">
        <v>296.0</v>
      </c>
      <c r="B145" s="3" t="s">
        <v>67</v>
      </c>
      <c r="C145" s="3" t="s">
        <v>32</v>
      </c>
      <c r="D145" s="3" t="s">
        <v>303</v>
      </c>
      <c r="E145" s="3" t="s">
        <v>304</v>
      </c>
      <c r="F145" s="3" t="s">
        <v>121</v>
      </c>
      <c r="G145" s="3" t="s">
        <v>36</v>
      </c>
      <c r="H145" s="3">
        <v>2023.0</v>
      </c>
      <c r="I145" s="4">
        <v>133.51</v>
      </c>
      <c r="J145" s="4">
        <v>-142.57</v>
      </c>
      <c r="K145" s="4">
        <v>-10.14</v>
      </c>
      <c r="L145" s="4">
        <v>35.66</v>
      </c>
      <c r="M145" s="4">
        <v>39.96</v>
      </c>
      <c r="N145" s="5">
        <v>5.0</v>
      </c>
      <c r="O145" s="5">
        <v>1.0</v>
      </c>
      <c r="P145" s="5">
        <v>1.0</v>
      </c>
      <c r="Q145" s="5">
        <v>5.0</v>
      </c>
      <c r="R145" s="5">
        <v>5.0</v>
      </c>
      <c r="S145" s="6">
        <v>3.8</v>
      </c>
      <c r="T145" s="6">
        <v>136.0</v>
      </c>
      <c r="U145" s="3">
        <v>4.0</v>
      </c>
      <c r="V145" s="3">
        <v>2.0</v>
      </c>
      <c r="W145" s="3">
        <v>2.0</v>
      </c>
      <c r="X145" s="3">
        <v>4.0</v>
      </c>
      <c r="Y145" s="3">
        <v>4.0</v>
      </c>
      <c r="Z145" s="3">
        <v>4.0</v>
      </c>
    </row>
    <row r="146">
      <c r="A146" s="3">
        <v>298.0</v>
      </c>
      <c r="B146" s="3" t="s">
        <v>42</v>
      </c>
      <c r="C146" s="3" t="s">
        <v>32</v>
      </c>
      <c r="D146" s="3" t="s">
        <v>305</v>
      </c>
      <c r="E146" s="3" t="s">
        <v>306</v>
      </c>
      <c r="F146" s="3" t="s">
        <v>108</v>
      </c>
      <c r="G146" s="3" t="s">
        <v>46</v>
      </c>
      <c r="H146" s="3">
        <v>2023.0</v>
      </c>
      <c r="I146" s="4" t="s">
        <v>41</v>
      </c>
      <c r="J146" s="4">
        <v>172.88</v>
      </c>
      <c r="K146" s="4">
        <v>19.25</v>
      </c>
      <c r="L146" s="4">
        <v>11.34</v>
      </c>
      <c r="M146" s="4">
        <v>17.76</v>
      </c>
      <c r="N146" s="5" t="s">
        <v>41</v>
      </c>
      <c r="O146" s="5">
        <v>3.0</v>
      </c>
      <c r="P146" s="5">
        <v>1.0</v>
      </c>
      <c r="Q146" s="5">
        <v>3.0</v>
      </c>
      <c r="R146" s="5">
        <v>3.0</v>
      </c>
      <c r="S146" s="6">
        <v>2.45</v>
      </c>
      <c r="T146" s="6">
        <v>369.0</v>
      </c>
      <c r="U146" s="3" t="s">
        <v>41</v>
      </c>
      <c r="V146" s="3">
        <v>4.0</v>
      </c>
      <c r="W146" s="3">
        <v>2.0</v>
      </c>
      <c r="X146" s="3">
        <v>2.0</v>
      </c>
      <c r="Y146" s="3">
        <v>2.0</v>
      </c>
      <c r="Z146" s="3">
        <v>2.0</v>
      </c>
    </row>
    <row r="147">
      <c r="A147" s="3">
        <v>299.0</v>
      </c>
      <c r="B147" s="3" t="s">
        <v>47</v>
      </c>
      <c r="C147" s="3" t="s">
        <v>32</v>
      </c>
      <c r="D147" s="3" t="s">
        <v>307</v>
      </c>
      <c r="E147" s="3" t="s">
        <v>308</v>
      </c>
      <c r="F147" s="3" t="s">
        <v>55</v>
      </c>
      <c r="G147" s="3" t="s">
        <v>36</v>
      </c>
      <c r="H147" s="3">
        <v>2023.0</v>
      </c>
      <c r="I147" s="4">
        <v>34.59</v>
      </c>
      <c r="J147" s="4">
        <v>80.38</v>
      </c>
      <c r="K147" s="4">
        <v>45.51</v>
      </c>
      <c r="L147" s="4">
        <v>-9.31</v>
      </c>
      <c r="M147" s="4">
        <v>-1.74</v>
      </c>
      <c r="N147" s="5">
        <v>2.0</v>
      </c>
      <c r="O147" s="5">
        <v>2.0</v>
      </c>
      <c r="P147" s="5">
        <v>3.0</v>
      </c>
      <c r="Q147" s="5">
        <v>1.0</v>
      </c>
      <c r="R147" s="5">
        <v>1.0</v>
      </c>
      <c r="S147" s="6">
        <v>1.55</v>
      </c>
      <c r="T147" s="6">
        <v>493.0</v>
      </c>
      <c r="U147" s="3">
        <v>2.0</v>
      </c>
      <c r="V147" s="3">
        <v>2.0</v>
      </c>
      <c r="W147" s="3">
        <v>4.0</v>
      </c>
      <c r="X147" s="3">
        <v>2.0</v>
      </c>
      <c r="Y147" s="3">
        <v>1.0</v>
      </c>
      <c r="Z147" s="3">
        <v>1.0</v>
      </c>
    </row>
    <row r="148">
      <c r="A148" s="3">
        <v>300.0</v>
      </c>
      <c r="B148" s="3" t="s">
        <v>97</v>
      </c>
      <c r="C148" s="3" t="s">
        <v>32</v>
      </c>
      <c r="D148" s="3" t="s">
        <v>309</v>
      </c>
      <c r="E148" s="3" t="s">
        <v>310</v>
      </c>
      <c r="F148" s="3" t="s">
        <v>143</v>
      </c>
      <c r="G148" s="3" t="s">
        <v>101</v>
      </c>
      <c r="H148" s="3">
        <v>2023.0</v>
      </c>
      <c r="I148" s="4">
        <v>11.72</v>
      </c>
      <c r="J148" s="4">
        <v>-97.25</v>
      </c>
      <c r="K148" s="4">
        <v>-24.56</v>
      </c>
      <c r="L148" s="4">
        <v>82.46</v>
      </c>
      <c r="M148" s="4">
        <v>98.39</v>
      </c>
      <c r="N148" s="5">
        <v>1.0</v>
      </c>
      <c r="O148" s="5">
        <v>1.0</v>
      </c>
      <c r="P148" s="5">
        <v>1.0</v>
      </c>
      <c r="Q148" s="5">
        <v>5.0</v>
      </c>
      <c r="R148" s="5">
        <v>5.0</v>
      </c>
      <c r="S148" s="6">
        <v>3.6</v>
      </c>
      <c r="T148" s="6">
        <v>183.0</v>
      </c>
      <c r="U148" s="3">
        <v>2.0</v>
      </c>
      <c r="V148" s="3">
        <v>2.0</v>
      </c>
      <c r="W148" s="3">
        <v>2.0</v>
      </c>
      <c r="X148" s="3">
        <v>4.0</v>
      </c>
      <c r="Y148" s="3">
        <v>4.0</v>
      </c>
      <c r="Z148" s="3">
        <v>2.0</v>
      </c>
    </row>
    <row r="149">
      <c r="A149" s="3">
        <v>301.0</v>
      </c>
      <c r="B149" s="3" t="s">
        <v>60</v>
      </c>
      <c r="C149" s="3" t="s">
        <v>32</v>
      </c>
      <c r="D149" s="3" t="s">
        <v>138</v>
      </c>
      <c r="E149" s="3" t="s">
        <v>311</v>
      </c>
      <c r="F149" s="3" t="s">
        <v>88</v>
      </c>
      <c r="G149" s="3" t="s">
        <v>59</v>
      </c>
      <c r="H149" s="3">
        <v>2023.0</v>
      </c>
      <c r="I149" s="4">
        <v>11.34</v>
      </c>
      <c r="J149" s="4">
        <v>-224.88</v>
      </c>
      <c r="K149" s="4">
        <v>15.98</v>
      </c>
      <c r="L149" s="4">
        <v>16.73</v>
      </c>
      <c r="M149" s="4">
        <v>15.52</v>
      </c>
      <c r="N149" s="5">
        <v>1.0</v>
      </c>
      <c r="O149" s="5">
        <v>1.0</v>
      </c>
      <c r="P149" s="5">
        <v>1.0</v>
      </c>
      <c r="Q149" s="5">
        <v>4.0</v>
      </c>
      <c r="R149" s="5">
        <v>3.0</v>
      </c>
      <c r="S149" s="6">
        <v>2.7</v>
      </c>
      <c r="T149" s="6">
        <v>330.0</v>
      </c>
      <c r="U149" s="3">
        <v>2.0</v>
      </c>
      <c r="V149" s="3">
        <v>2.0</v>
      </c>
      <c r="W149" s="3">
        <v>2.0</v>
      </c>
      <c r="X149" s="3">
        <v>2.0</v>
      </c>
      <c r="Y149" s="3">
        <v>2.0</v>
      </c>
      <c r="Z149" s="3">
        <v>2.0</v>
      </c>
    </row>
    <row r="150">
      <c r="A150" s="3">
        <v>302.0</v>
      </c>
      <c r="B150" s="3" t="s">
        <v>122</v>
      </c>
      <c r="C150" s="3" t="s">
        <v>32</v>
      </c>
      <c r="D150" s="3" t="s">
        <v>312</v>
      </c>
      <c r="E150" s="3" t="s">
        <v>313</v>
      </c>
      <c r="F150" s="3" t="s">
        <v>154</v>
      </c>
      <c r="G150" s="3" t="s">
        <v>101</v>
      </c>
      <c r="H150" s="3">
        <v>2023.0</v>
      </c>
      <c r="I150" s="4" t="s">
        <v>41</v>
      </c>
      <c r="J150" s="4">
        <v>128.43</v>
      </c>
      <c r="K150" s="4">
        <v>91.11</v>
      </c>
      <c r="L150" s="4">
        <v>-4.61</v>
      </c>
      <c r="M150" s="4">
        <v>-0.8</v>
      </c>
      <c r="N150" s="5" t="s">
        <v>41</v>
      </c>
      <c r="O150" s="5">
        <v>3.0</v>
      </c>
      <c r="P150" s="5">
        <v>5.0</v>
      </c>
      <c r="Q150" s="5">
        <v>1.0</v>
      </c>
      <c r="R150" s="5">
        <v>1.0</v>
      </c>
      <c r="S150" s="6">
        <v>1.95</v>
      </c>
      <c r="T150" s="6">
        <v>432.0</v>
      </c>
      <c r="U150" s="3" t="s">
        <v>41</v>
      </c>
      <c r="V150" s="3">
        <v>4.0</v>
      </c>
      <c r="W150" s="3">
        <v>4.0</v>
      </c>
      <c r="X150" s="3">
        <v>2.0</v>
      </c>
      <c r="Y150" s="3">
        <v>1.0</v>
      </c>
      <c r="Z150" s="3">
        <v>2.0</v>
      </c>
    </row>
    <row r="151">
      <c r="A151" s="3">
        <v>303.0</v>
      </c>
      <c r="B151" s="3" t="s">
        <v>122</v>
      </c>
      <c r="C151" s="3" t="s">
        <v>32</v>
      </c>
      <c r="D151" s="3" t="s">
        <v>150</v>
      </c>
      <c r="E151" s="3" t="s">
        <v>314</v>
      </c>
      <c r="F151" s="3" t="s">
        <v>45</v>
      </c>
      <c r="G151" s="3" t="s">
        <v>46</v>
      </c>
      <c r="H151" s="3">
        <v>2023.0</v>
      </c>
      <c r="I151" s="4">
        <v>50.85</v>
      </c>
      <c r="J151" s="4">
        <v>69.02</v>
      </c>
      <c r="K151" s="4">
        <v>52.0</v>
      </c>
      <c r="L151" s="4">
        <v>0.51</v>
      </c>
      <c r="M151" s="4">
        <v>10.14</v>
      </c>
      <c r="N151" s="5">
        <v>2.0</v>
      </c>
      <c r="O151" s="5">
        <v>2.0</v>
      </c>
      <c r="P151" s="5">
        <v>3.0</v>
      </c>
      <c r="Q151" s="5">
        <v>1.0</v>
      </c>
      <c r="R151" s="5">
        <v>2.0</v>
      </c>
      <c r="S151" s="6">
        <v>1.8</v>
      </c>
      <c r="T151" s="6">
        <v>453.0</v>
      </c>
      <c r="U151" s="3">
        <v>2.0</v>
      </c>
      <c r="V151" s="3">
        <v>2.0</v>
      </c>
      <c r="W151" s="3">
        <v>4.0</v>
      </c>
      <c r="X151" s="3">
        <v>2.0</v>
      </c>
      <c r="Y151" s="3">
        <v>2.0</v>
      </c>
      <c r="Z151" s="3">
        <v>2.0</v>
      </c>
    </row>
    <row r="152">
      <c r="A152" s="3">
        <v>304.0</v>
      </c>
      <c r="B152" s="3" t="s">
        <v>60</v>
      </c>
      <c r="C152" s="3" t="s">
        <v>32</v>
      </c>
      <c r="D152" s="3" t="s">
        <v>315</v>
      </c>
      <c r="E152" s="3" t="s">
        <v>316</v>
      </c>
      <c r="F152" s="3" t="s">
        <v>88</v>
      </c>
      <c r="G152" s="3" t="s">
        <v>59</v>
      </c>
      <c r="H152" s="3">
        <v>2023.0</v>
      </c>
      <c r="I152" s="4">
        <v>74.75</v>
      </c>
      <c r="J152" s="4">
        <v>194.31</v>
      </c>
      <c r="K152" s="4">
        <v>40.85</v>
      </c>
      <c r="L152" s="4">
        <v>51.22</v>
      </c>
      <c r="M152" s="4">
        <v>60.03</v>
      </c>
      <c r="N152" s="5">
        <v>3.0</v>
      </c>
      <c r="O152" s="5">
        <v>4.0</v>
      </c>
      <c r="P152" s="5">
        <v>3.0</v>
      </c>
      <c r="Q152" s="5">
        <v>5.0</v>
      </c>
      <c r="R152" s="5">
        <v>5.0</v>
      </c>
      <c r="S152" s="6">
        <v>4.4</v>
      </c>
      <c r="T152" s="6">
        <v>15.0</v>
      </c>
      <c r="U152" s="3">
        <v>2.0</v>
      </c>
      <c r="V152" s="3">
        <v>4.0</v>
      </c>
      <c r="W152" s="3">
        <v>4.0</v>
      </c>
      <c r="X152" s="3">
        <v>4.0</v>
      </c>
      <c r="Y152" s="3">
        <v>4.0</v>
      </c>
      <c r="Z152" s="3">
        <v>4.0</v>
      </c>
    </row>
    <row r="153">
      <c r="A153" s="3">
        <v>306.0</v>
      </c>
      <c r="B153" s="3" t="s">
        <v>67</v>
      </c>
      <c r="C153" s="3" t="s">
        <v>32</v>
      </c>
      <c r="D153" s="3" t="s">
        <v>259</v>
      </c>
      <c r="E153" s="3" t="s">
        <v>260</v>
      </c>
      <c r="F153" s="3" t="s">
        <v>70</v>
      </c>
      <c r="G153" s="3" t="s">
        <v>36</v>
      </c>
      <c r="H153" s="3">
        <v>2023.0</v>
      </c>
      <c r="I153" s="4">
        <v>4.39</v>
      </c>
      <c r="J153" s="4">
        <v>913.99</v>
      </c>
      <c r="K153" s="4">
        <v>9.53</v>
      </c>
      <c r="L153" s="4">
        <v>9.56</v>
      </c>
      <c r="M153" s="4">
        <v>18.58</v>
      </c>
      <c r="N153" s="5">
        <v>1.0</v>
      </c>
      <c r="O153" s="5">
        <v>5.0</v>
      </c>
      <c r="P153" s="5">
        <v>1.0</v>
      </c>
      <c r="Q153" s="5">
        <v>3.0</v>
      </c>
      <c r="R153" s="5">
        <v>3.0</v>
      </c>
      <c r="S153" s="6">
        <v>2.7</v>
      </c>
      <c r="T153" s="6">
        <v>330.0</v>
      </c>
      <c r="U153" s="3">
        <v>2.0</v>
      </c>
      <c r="V153" s="3">
        <v>4.0</v>
      </c>
      <c r="W153" s="3">
        <v>2.0</v>
      </c>
      <c r="X153" s="3">
        <v>2.0</v>
      </c>
      <c r="Y153" s="3">
        <v>2.0</v>
      </c>
      <c r="Z153" s="3">
        <v>2.0</v>
      </c>
    </row>
    <row r="154">
      <c r="A154" s="3">
        <v>307.0</v>
      </c>
      <c r="B154" s="3" t="s">
        <v>97</v>
      </c>
      <c r="C154" s="3" t="s">
        <v>32</v>
      </c>
      <c r="D154" s="3" t="s">
        <v>317</v>
      </c>
      <c r="E154" s="3" t="s">
        <v>318</v>
      </c>
      <c r="F154" s="3" t="s">
        <v>154</v>
      </c>
      <c r="G154" s="3" t="s">
        <v>101</v>
      </c>
      <c r="H154" s="3">
        <v>2023.0</v>
      </c>
      <c r="I154" s="4">
        <v>166.64</v>
      </c>
      <c r="J154" s="4">
        <v>111.21</v>
      </c>
      <c r="K154" s="4">
        <v>13.74</v>
      </c>
      <c r="L154" s="4">
        <v>36.12</v>
      </c>
      <c r="M154" s="4">
        <v>48.38</v>
      </c>
      <c r="N154" s="5">
        <v>5.0</v>
      </c>
      <c r="O154" s="5">
        <v>2.0</v>
      </c>
      <c r="P154" s="5">
        <v>1.0</v>
      </c>
      <c r="Q154" s="5">
        <v>5.0</v>
      </c>
      <c r="R154" s="5">
        <v>5.0</v>
      </c>
      <c r="S154" s="6">
        <v>3.9</v>
      </c>
      <c r="T154" s="6">
        <v>118.0</v>
      </c>
      <c r="U154" s="3">
        <v>4.0</v>
      </c>
      <c r="V154" s="3">
        <v>2.0</v>
      </c>
      <c r="W154" s="3">
        <v>2.0</v>
      </c>
      <c r="X154" s="3">
        <v>4.0</v>
      </c>
      <c r="Y154" s="3">
        <v>4.0</v>
      </c>
      <c r="Z154" s="3">
        <v>4.0</v>
      </c>
    </row>
    <row r="155">
      <c r="A155" s="3">
        <v>308.0</v>
      </c>
      <c r="B155" s="3" t="s">
        <v>67</v>
      </c>
      <c r="C155" s="3" t="s">
        <v>32</v>
      </c>
      <c r="D155" s="3" t="s">
        <v>319</v>
      </c>
      <c r="E155" s="3" t="s">
        <v>320</v>
      </c>
      <c r="F155" s="3" t="s">
        <v>70</v>
      </c>
      <c r="G155" s="3" t="s">
        <v>36</v>
      </c>
      <c r="H155" s="3">
        <v>2023.0</v>
      </c>
      <c r="I155" s="4">
        <v>-30.3</v>
      </c>
      <c r="J155" s="4">
        <v>-71.06</v>
      </c>
      <c r="K155" s="4">
        <v>-19.72</v>
      </c>
      <c r="L155" s="4">
        <v>11.06</v>
      </c>
      <c r="M155" s="4">
        <v>18.18</v>
      </c>
      <c r="N155" s="5">
        <v>1.0</v>
      </c>
      <c r="O155" s="5">
        <v>1.0</v>
      </c>
      <c r="P155" s="5">
        <v>1.0</v>
      </c>
      <c r="Q155" s="5">
        <v>3.0</v>
      </c>
      <c r="R155" s="5">
        <v>3.0</v>
      </c>
      <c r="S155" s="6">
        <v>2.3</v>
      </c>
      <c r="T155" s="6">
        <v>390.0</v>
      </c>
      <c r="U155" s="3">
        <v>2.0</v>
      </c>
      <c r="V155" s="3">
        <v>2.0</v>
      </c>
      <c r="W155" s="3">
        <v>2.0</v>
      </c>
      <c r="X155" s="3">
        <v>2.0</v>
      </c>
      <c r="Y155" s="3">
        <v>2.0</v>
      </c>
      <c r="Z155" s="3">
        <v>2.0</v>
      </c>
    </row>
    <row r="156">
      <c r="A156" s="3">
        <v>309.0</v>
      </c>
      <c r="B156" s="3" t="s">
        <v>122</v>
      </c>
      <c r="C156" s="3" t="s">
        <v>32</v>
      </c>
      <c r="D156" s="3" t="s">
        <v>178</v>
      </c>
      <c r="E156" s="3" t="s">
        <v>179</v>
      </c>
      <c r="F156" s="3" t="s">
        <v>70</v>
      </c>
      <c r="G156" s="3" t="s">
        <v>36</v>
      </c>
      <c r="H156" s="3">
        <v>2023.0</v>
      </c>
      <c r="I156" s="4">
        <v>50.8</v>
      </c>
      <c r="J156" s="4">
        <v>93.87</v>
      </c>
      <c r="K156" s="4">
        <v>32.65</v>
      </c>
      <c r="L156" s="4">
        <v>-7.77</v>
      </c>
      <c r="M156" s="4">
        <v>-2.3</v>
      </c>
      <c r="N156" s="5">
        <v>2.0</v>
      </c>
      <c r="O156" s="5">
        <v>2.0</v>
      </c>
      <c r="P156" s="5">
        <v>2.0</v>
      </c>
      <c r="Q156" s="5">
        <v>1.0</v>
      </c>
      <c r="R156" s="5">
        <v>1.0</v>
      </c>
      <c r="S156" s="6">
        <v>1.35</v>
      </c>
      <c r="T156" s="6">
        <v>522.0</v>
      </c>
      <c r="U156" s="3">
        <v>2.0</v>
      </c>
      <c r="V156" s="3">
        <v>2.0</v>
      </c>
      <c r="W156" s="3">
        <v>2.0</v>
      </c>
      <c r="X156" s="3">
        <v>2.0</v>
      </c>
      <c r="Y156" s="3">
        <v>1.0</v>
      </c>
      <c r="Z156" s="3">
        <v>1.0</v>
      </c>
    </row>
    <row r="157">
      <c r="A157" s="3">
        <v>310.0</v>
      </c>
      <c r="B157" s="3" t="s">
        <v>42</v>
      </c>
      <c r="C157" s="3" t="s">
        <v>32</v>
      </c>
      <c r="D157" s="3" t="s">
        <v>321</v>
      </c>
      <c r="E157" s="3" t="s">
        <v>322</v>
      </c>
      <c r="F157" s="3" t="s">
        <v>243</v>
      </c>
      <c r="G157" s="3" t="s">
        <v>101</v>
      </c>
      <c r="H157" s="3">
        <v>2023.0</v>
      </c>
      <c r="I157" s="4">
        <v>-6.78</v>
      </c>
      <c r="J157" s="4">
        <v>481.01</v>
      </c>
      <c r="K157" s="4">
        <v>35.53</v>
      </c>
      <c r="L157" s="4">
        <v>23.86</v>
      </c>
      <c r="M157" s="4">
        <v>40.66</v>
      </c>
      <c r="N157" s="5">
        <v>1.0</v>
      </c>
      <c r="O157" s="5">
        <v>5.0</v>
      </c>
      <c r="P157" s="5">
        <v>2.0</v>
      </c>
      <c r="Q157" s="5">
        <v>5.0</v>
      </c>
      <c r="R157" s="5">
        <v>5.0</v>
      </c>
      <c r="S157" s="6">
        <v>4.2</v>
      </c>
      <c r="T157" s="6">
        <v>43.0</v>
      </c>
      <c r="U157" s="3">
        <v>2.0</v>
      </c>
      <c r="V157" s="3">
        <v>4.0</v>
      </c>
      <c r="W157" s="3">
        <v>2.0</v>
      </c>
      <c r="X157" s="3">
        <v>4.0</v>
      </c>
      <c r="Y157" s="3">
        <v>4.0</v>
      </c>
      <c r="Z157" s="3">
        <v>4.0</v>
      </c>
    </row>
    <row r="158">
      <c r="A158" s="3">
        <v>311.0</v>
      </c>
      <c r="B158" s="3" t="s">
        <v>42</v>
      </c>
      <c r="C158" s="3" t="s">
        <v>32</v>
      </c>
      <c r="D158" s="3" t="s">
        <v>323</v>
      </c>
      <c r="E158" s="3" t="s">
        <v>324</v>
      </c>
      <c r="F158" s="3" t="s">
        <v>45</v>
      </c>
      <c r="G158" s="3" t="s">
        <v>46</v>
      </c>
      <c r="H158" s="3">
        <v>2023.0</v>
      </c>
      <c r="I158" s="4">
        <v>-5.62</v>
      </c>
      <c r="J158" s="4">
        <v>-35.78</v>
      </c>
      <c r="K158" s="4">
        <v>60.79</v>
      </c>
      <c r="L158" s="4">
        <v>14.8</v>
      </c>
      <c r="M158" s="4">
        <v>23.77</v>
      </c>
      <c r="N158" s="5">
        <v>1.0</v>
      </c>
      <c r="O158" s="5">
        <v>1.0</v>
      </c>
      <c r="P158" s="5">
        <v>4.0</v>
      </c>
      <c r="Q158" s="5">
        <v>4.0</v>
      </c>
      <c r="R158" s="5">
        <v>4.0</v>
      </c>
      <c r="S158" s="6">
        <v>3.55</v>
      </c>
      <c r="T158" s="6">
        <v>221.0</v>
      </c>
      <c r="U158" s="3">
        <v>2.0</v>
      </c>
      <c r="V158" s="3">
        <v>2.0</v>
      </c>
      <c r="W158" s="3">
        <v>4.0</v>
      </c>
      <c r="X158" s="3">
        <v>2.0</v>
      </c>
      <c r="Y158" s="3">
        <v>2.0</v>
      </c>
      <c r="Z158" s="3">
        <v>2.0</v>
      </c>
    </row>
    <row r="159">
      <c r="A159" s="3">
        <v>312.0</v>
      </c>
      <c r="B159" s="3" t="s">
        <v>67</v>
      </c>
      <c r="C159" s="3" t="s">
        <v>32</v>
      </c>
      <c r="D159" s="3" t="s">
        <v>284</v>
      </c>
      <c r="E159" s="3" t="s">
        <v>325</v>
      </c>
      <c r="F159" s="3" t="s">
        <v>275</v>
      </c>
      <c r="G159" s="3" t="s">
        <v>46</v>
      </c>
      <c r="H159" s="3">
        <v>2023.0</v>
      </c>
      <c r="I159" s="4">
        <v>-3.42</v>
      </c>
      <c r="J159" s="4">
        <v>459.21</v>
      </c>
      <c r="K159" s="4">
        <v>8.92</v>
      </c>
      <c r="L159" s="4">
        <v>25.88</v>
      </c>
      <c r="M159" s="4">
        <v>38.69</v>
      </c>
      <c r="N159" s="5">
        <v>1.0</v>
      </c>
      <c r="O159" s="5">
        <v>5.0</v>
      </c>
      <c r="P159" s="5">
        <v>1.0</v>
      </c>
      <c r="Q159" s="5">
        <v>5.0</v>
      </c>
      <c r="R159" s="5">
        <v>5.0</v>
      </c>
      <c r="S159" s="6">
        <v>4.0</v>
      </c>
      <c r="T159" s="6">
        <v>81.0</v>
      </c>
      <c r="U159" s="3">
        <v>2.0</v>
      </c>
      <c r="V159" s="3">
        <v>4.0</v>
      </c>
      <c r="W159" s="3">
        <v>2.0</v>
      </c>
      <c r="X159" s="3">
        <v>4.0</v>
      </c>
      <c r="Y159" s="3">
        <v>4.0</v>
      </c>
      <c r="Z159" s="3">
        <v>4.0</v>
      </c>
    </row>
    <row r="160">
      <c r="A160" s="3">
        <v>314.0</v>
      </c>
      <c r="B160" s="3" t="s">
        <v>60</v>
      </c>
      <c r="C160" s="3" t="s">
        <v>32</v>
      </c>
      <c r="D160" s="3" t="s">
        <v>173</v>
      </c>
      <c r="E160" s="3" t="s">
        <v>326</v>
      </c>
      <c r="F160" s="3" t="s">
        <v>81</v>
      </c>
      <c r="G160" s="3" t="s">
        <v>36</v>
      </c>
      <c r="H160" s="3">
        <v>2023.0</v>
      </c>
      <c r="I160" s="4" t="s">
        <v>41</v>
      </c>
      <c r="J160" s="4">
        <v>-199.69</v>
      </c>
      <c r="K160" s="4">
        <v>-15.09</v>
      </c>
      <c r="L160" s="4">
        <v>21.52</v>
      </c>
      <c r="M160" s="4">
        <v>23.5</v>
      </c>
      <c r="N160" s="5" t="s">
        <v>41</v>
      </c>
      <c r="O160" s="5">
        <v>1.0</v>
      </c>
      <c r="P160" s="5">
        <v>1.0</v>
      </c>
      <c r="Q160" s="5">
        <v>5.0</v>
      </c>
      <c r="R160" s="5">
        <v>4.0</v>
      </c>
      <c r="S160" s="6">
        <v>3.3</v>
      </c>
      <c r="T160" s="6">
        <v>272.0</v>
      </c>
      <c r="U160" s="3" t="s">
        <v>41</v>
      </c>
      <c r="V160" s="3">
        <v>2.0</v>
      </c>
      <c r="W160" s="3">
        <v>2.0</v>
      </c>
      <c r="X160" s="3">
        <v>4.0</v>
      </c>
      <c r="Y160" s="3">
        <v>2.0</v>
      </c>
      <c r="Z160" s="3">
        <v>2.0</v>
      </c>
    </row>
    <row r="161">
      <c r="A161" s="3">
        <v>315.0</v>
      </c>
      <c r="B161" s="3" t="s">
        <v>47</v>
      </c>
      <c r="C161" s="3" t="s">
        <v>32</v>
      </c>
      <c r="D161" s="3" t="s">
        <v>327</v>
      </c>
      <c r="E161" s="3" t="s">
        <v>328</v>
      </c>
      <c r="F161" s="3" t="s">
        <v>137</v>
      </c>
      <c r="G161" s="3" t="s">
        <v>36</v>
      </c>
      <c r="H161" s="3">
        <v>2023.0</v>
      </c>
      <c r="I161" s="4" t="s">
        <v>41</v>
      </c>
      <c r="J161" s="4">
        <v>41.17</v>
      </c>
      <c r="K161" s="4">
        <v>133.92</v>
      </c>
      <c r="L161" s="4">
        <v>28.31</v>
      </c>
      <c r="M161" s="4">
        <v>34.71</v>
      </c>
      <c r="N161" s="5" t="s">
        <v>41</v>
      </c>
      <c r="O161" s="5">
        <v>1.0</v>
      </c>
      <c r="P161" s="5">
        <v>5.0</v>
      </c>
      <c r="Q161" s="5">
        <v>5.0</v>
      </c>
      <c r="R161" s="5">
        <v>5.0</v>
      </c>
      <c r="S161" s="6">
        <v>4.35</v>
      </c>
      <c r="T161" s="6">
        <v>26.0</v>
      </c>
      <c r="U161" s="3" t="s">
        <v>41</v>
      </c>
      <c r="V161" s="3">
        <v>2.0</v>
      </c>
      <c r="W161" s="3">
        <v>4.0</v>
      </c>
      <c r="X161" s="3">
        <v>4.0</v>
      </c>
      <c r="Y161" s="3">
        <v>4.0</v>
      </c>
      <c r="Z161" s="3">
        <v>4.0</v>
      </c>
    </row>
    <row r="162">
      <c r="A162" s="3">
        <v>316.0</v>
      </c>
      <c r="B162" s="3" t="s">
        <v>97</v>
      </c>
      <c r="C162" s="3" t="s">
        <v>32</v>
      </c>
      <c r="D162" s="3" t="s">
        <v>329</v>
      </c>
      <c r="E162" s="3" t="s">
        <v>330</v>
      </c>
      <c r="F162" s="3" t="s">
        <v>100</v>
      </c>
      <c r="G162" s="3" t="s">
        <v>101</v>
      </c>
      <c r="H162" s="3">
        <v>2023.0</v>
      </c>
      <c r="I162" s="4">
        <v>98.22</v>
      </c>
      <c r="J162" s="4">
        <v>98.31</v>
      </c>
      <c r="K162" s="4">
        <v>44.44</v>
      </c>
      <c r="L162" s="4">
        <v>17.73</v>
      </c>
      <c r="M162" s="4">
        <v>27.91</v>
      </c>
      <c r="N162" s="5">
        <v>4.0</v>
      </c>
      <c r="O162" s="5">
        <v>2.0</v>
      </c>
      <c r="P162" s="5">
        <v>3.0</v>
      </c>
      <c r="Q162" s="5">
        <v>4.0</v>
      </c>
      <c r="R162" s="5">
        <v>4.0</v>
      </c>
      <c r="S162" s="6">
        <v>3.6</v>
      </c>
      <c r="T162" s="6">
        <v>183.0</v>
      </c>
      <c r="U162" s="3">
        <v>2.0</v>
      </c>
      <c r="V162" s="3">
        <v>2.0</v>
      </c>
      <c r="W162" s="3">
        <v>4.0</v>
      </c>
      <c r="X162" s="3">
        <v>2.0</v>
      </c>
      <c r="Y162" s="3">
        <v>2.0</v>
      </c>
      <c r="Z162" s="3">
        <v>2.0</v>
      </c>
    </row>
    <row r="163">
      <c r="A163" s="3">
        <v>317.0</v>
      </c>
      <c r="B163" s="3" t="s">
        <v>63</v>
      </c>
      <c r="C163" s="3" t="s">
        <v>32</v>
      </c>
      <c r="D163" s="3" t="s">
        <v>300</v>
      </c>
      <c r="E163" s="3" t="s">
        <v>301</v>
      </c>
      <c r="F163" s="3" t="s">
        <v>66</v>
      </c>
      <c r="G163" s="3" t="s">
        <v>59</v>
      </c>
      <c r="H163" s="3">
        <v>2023.0</v>
      </c>
      <c r="I163" s="4">
        <v>111.99</v>
      </c>
      <c r="J163" s="4">
        <v>271.41</v>
      </c>
      <c r="K163" s="4">
        <v>129.37</v>
      </c>
      <c r="L163" s="4">
        <v>15.42</v>
      </c>
      <c r="M163" s="4">
        <v>25.45</v>
      </c>
      <c r="N163" s="5">
        <v>4.0</v>
      </c>
      <c r="O163" s="5">
        <v>5.0</v>
      </c>
      <c r="P163" s="5">
        <v>5.0</v>
      </c>
      <c r="Q163" s="5">
        <v>4.0</v>
      </c>
      <c r="R163" s="5">
        <v>4.0</v>
      </c>
      <c r="S163" s="6">
        <v>4.3</v>
      </c>
      <c r="T163" s="6">
        <v>32.0</v>
      </c>
      <c r="U163" s="3">
        <v>2.0</v>
      </c>
      <c r="V163" s="3">
        <v>4.0</v>
      </c>
      <c r="W163" s="3">
        <v>4.0</v>
      </c>
      <c r="X163" s="3">
        <v>2.0</v>
      </c>
      <c r="Y163" s="3">
        <v>2.0</v>
      </c>
      <c r="Z163" s="3">
        <v>4.0</v>
      </c>
    </row>
    <row r="164">
      <c r="A164" s="3">
        <v>319.0</v>
      </c>
      <c r="B164" s="3" t="s">
        <v>122</v>
      </c>
      <c r="C164" s="3" t="s">
        <v>32</v>
      </c>
      <c r="D164" s="3" t="s">
        <v>199</v>
      </c>
      <c r="E164" s="3" t="s">
        <v>117</v>
      </c>
      <c r="F164" s="3" t="s">
        <v>185</v>
      </c>
      <c r="G164" s="3" t="s">
        <v>46</v>
      </c>
      <c r="H164" s="3">
        <v>2023.0</v>
      </c>
      <c r="I164" s="4">
        <v>0.54</v>
      </c>
      <c r="J164" s="4">
        <v>57.07</v>
      </c>
      <c r="K164" s="4">
        <v>144.69</v>
      </c>
      <c r="L164" s="4">
        <v>-8.56</v>
      </c>
      <c r="M164" s="4">
        <v>-3.41</v>
      </c>
      <c r="N164" s="5">
        <v>1.0</v>
      </c>
      <c r="O164" s="5">
        <v>1.0</v>
      </c>
      <c r="P164" s="5">
        <v>5.0</v>
      </c>
      <c r="Q164" s="5">
        <v>1.0</v>
      </c>
      <c r="R164" s="5">
        <v>1.0</v>
      </c>
      <c r="S164" s="6">
        <v>1.8</v>
      </c>
      <c r="T164" s="6">
        <v>453.0</v>
      </c>
      <c r="U164" s="3">
        <v>2.0</v>
      </c>
      <c r="V164" s="3">
        <v>2.0</v>
      </c>
      <c r="W164" s="3">
        <v>4.0</v>
      </c>
      <c r="X164" s="3">
        <v>2.0</v>
      </c>
      <c r="Y164" s="3">
        <v>1.0</v>
      </c>
      <c r="Z164" s="3">
        <v>2.0</v>
      </c>
    </row>
    <row r="165">
      <c r="A165" s="3">
        <v>320.0</v>
      </c>
      <c r="B165" s="3" t="s">
        <v>60</v>
      </c>
      <c r="C165" s="3" t="s">
        <v>32</v>
      </c>
      <c r="D165" s="3" t="s">
        <v>331</v>
      </c>
      <c r="E165" s="3" t="s">
        <v>332</v>
      </c>
      <c r="F165" s="3" t="s">
        <v>88</v>
      </c>
      <c r="G165" s="3" t="s">
        <v>59</v>
      </c>
      <c r="H165" s="3">
        <v>2023.0</v>
      </c>
      <c r="I165" s="4">
        <v>-11.09</v>
      </c>
      <c r="J165" s="4">
        <v>135.94</v>
      </c>
      <c r="K165" s="4">
        <v>13.94</v>
      </c>
      <c r="L165" s="4">
        <v>20.08</v>
      </c>
      <c r="M165" s="4">
        <v>29.66</v>
      </c>
      <c r="N165" s="5">
        <v>1.0</v>
      </c>
      <c r="O165" s="5">
        <v>3.0</v>
      </c>
      <c r="P165" s="5">
        <v>1.0</v>
      </c>
      <c r="Q165" s="5">
        <v>5.0</v>
      </c>
      <c r="R165" s="5">
        <v>4.0</v>
      </c>
      <c r="S165" s="6">
        <v>3.55</v>
      </c>
      <c r="T165" s="6">
        <v>221.0</v>
      </c>
      <c r="U165" s="3">
        <v>2.0</v>
      </c>
      <c r="V165" s="3">
        <v>4.0</v>
      </c>
      <c r="W165" s="3">
        <v>2.0</v>
      </c>
      <c r="X165" s="3">
        <v>4.0</v>
      </c>
      <c r="Y165" s="3">
        <v>2.0</v>
      </c>
      <c r="Z165" s="3">
        <v>2.0</v>
      </c>
    </row>
    <row r="166">
      <c r="A166" s="3">
        <v>321.0</v>
      </c>
      <c r="B166" s="3" t="s">
        <v>97</v>
      </c>
      <c r="C166" s="3" t="s">
        <v>32</v>
      </c>
      <c r="D166" s="3" t="s">
        <v>333</v>
      </c>
      <c r="E166" s="3" t="s">
        <v>334</v>
      </c>
      <c r="F166" s="3" t="s">
        <v>335</v>
      </c>
      <c r="G166" s="3" t="s">
        <v>101</v>
      </c>
      <c r="H166" s="3">
        <v>2023.0</v>
      </c>
      <c r="I166" s="4">
        <v>200.5</v>
      </c>
      <c r="J166" s="4">
        <v>221.43</v>
      </c>
      <c r="K166" s="4">
        <v>112.68</v>
      </c>
      <c r="L166" s="4">
        <v>12.62</v>
      </c>
      <c r="M166" s="4">
        <v>28.69</v>
      </c>
      <c r="N166" s="5">
        <v>5.0</v>
      </c>
      <c r="O166" s="5">
        <v>4.0</v>
      </c>
      <c r="P166" s="5">
        <v>5.0</v>
      </c>
      <c r="Q166" s="5">
        <v>3.0</v>
      </c>
      <c r="R166" s="5">
        <v>4.0</v>
      </c>
      <c r="S166" s="6">
        <v>3.85</v>
      </c>
      <c r="T166" s="6">
        <v>127.0</v>
      </c>
      <c r="U166" s="3">
        <v>4.0</v>
      </c>
      <c r="V166" s="3">
        <v>4.0</v>
      </c>
      <c r="W166" s="3">
        <v>4.0</v>
      </c>
      <c r="X166" s="3">
        <v>2.0</v>
      </c>
      <c r="Y166" s="3">
        <v>2.0</v>
      </c>
      <c r="Z166" s="3">
        <v>4.0</v>
      </c>
    </row>
    <row r="167">
      <c r="A167" s="3">
        <v>322.0</v>
      </c>
      <c r="B167" s="3" t="s">
        <v>97</v>
      </c>
      <c r="C167" s="3" t="s">
        <v>32</v>
      </c>
      <c r="D167" s="3" t="s">
        <v>48</v>
      </c>
      <c r="E167" s="3" t="s">
        <v>336</v>
      </c>
      <c r="F167" s="3" t="s">
        <v>209</v>
      </c>
      <c r="G167" s="3" t="s">
        <v>101</v>
      </c>
      <c r="H167" s="3">
        <v>2023.0</v>
      </c>
      <c r="I167" s="4">
        <v>-75.43</v>
      </c>
      <c r="J167" s="4">
        <v>440.25</v>
      </c>
      <c r="K167" s="4">
        <v>-6.05</v>
      </c>
      <c r="L167" s="4">
        <v>61.47</v>
      </c>
      <c r="M167" s="4">
        <v>60.9</v>
      </c>
      <c r="N167" s="5">
        <v>1.0</v>
      </c>
      <c r="O167" s="5">
        <v>5.0</v>
      </c>
      <c r="P167" s="5">
        <v>1.0</v>
      </c>
      <c r="Q167" s="5">
        <v>5.0</v>
      </c>
      <c r="R167" s="5">
        <v>5.0</v>
      </c>
      <c r="S167" s="6">
        <v>4.0</v>
      </c>
      <c r="T167" s="6">
        <v>81.0</v>
      </c>
      <c r="U167" s="3">
        <v>2.0</v>
      </c>
      <c r="V167" s="3">
        <v>4.0</v>
      </c>
      <c r="W167" s="3">
        <v>2.0</v>
      </c>
      <c r="X167" s="3">
        <v>4.0</v>
      </c>
      <c r="Y167" s="3">
        <v>4.0</v>
      </c>
      <c r="Z167" s="3">
        <v>4.0</v>
      </c>
    </row>
    <row r="168">
      <c r="A168" s="3">
        <v>324.0</v>
      </c>
      <c r="B168" s="3" t="s">
        <v>67</v>
      </c>
      <c r="C168" s="3" t="s">
        <v>32</v>
      </c>
      <c r="D168" s="3" t="s">
        <v>337</v>
      </c>
      <c r="E168" s="3" t="s">
        <v>338</v>
      </c>
      <c r="F168" s="3" t="s">
        <v>70</v>
      </c>
      <c r="G168" s="3" t="s">
        <v>36</v>
      </c>
      <c r="H168" s="3">
        <v>2023.0</v>
      </c>
      <c r="I168" s="4">
        <v>199.6</v>
      </c>
      <c r="J168" s="4">
        <v>388.83</v>
      </c>
      <c r="K168" s="4">
        <v>31.28</v>
      </c>
      <c r="L168" s="4">
        <v>45.03</v>
      </c>
      <c r="M168" s="4">
        <v>57.11</v>
      </c>
      <c r="N168" s="5">
        <v>5.0</v>
      </c>
      <c r="O168" s="5">
        <v>5.0</v>
      </c>
      <c r="P168" s="5">
        <v>2.0</v>
      </c>
      <c r="Q168" s="5">
        <v>5.0</v>
      </c>
      <c r="R168" s="5">
        <v>5.0</v>
      </c>
      <c r="S168" s="6">
        <v>4.4</v>
      </c>
      <c r="T168" s="6">
        <v>15.0</v>
      </c>
      <c r="U168" s="3">
        <v>4.0</v>
      </c>
      <c r="V168" s="3">
        <v>4.0</v>
      </c>
      <c r="W168" s="3">
        <v>2.0</v>
      </c>
      <c r="X168" s="3">
        <v>4.0</v>
      </c>
      <c r="Y168" s="3">
        <v>4.0</v>
      </c>
      <c r="Z168" s="3">
        <v>4.0</v>
      </c>
    </row>
    <row r="169">
      <c r="A169" s="3">
        <v>325.0</v>
      </c>
      <c r="B169" s="3" t="s">
        <v>97</v>
      </c>
      <c r="C169" s="3" t="s">
        <v>32</v>
      </c>
      <c r="D169" s="3" t="s">
        <v>339</v>
      </c>
      <c r="E169" s="3" t="s">
        <v>340</v>
      </c>
      <c r="F169" s="3" t="s">
        <v>209</v>
      </c>
      <c r="G169" s="3" t="s">
        <v>101</v>
      </c>
      <c r="H169" s="3">
        <v>2023.0</v>
      </c>
      <c r="I169" s="4" t="s">
        <v>41</v>
      </c>
      <c r="J169" s="4">
        <v>170.93</v>
      </c>
      <c r="K169" s="4">
        <v>23.07</v>
      </c>
      <c r="L169" s="4">
        <v>31.86</v>
      </c>
      <c r="M169" s="4">
        <v>31.91</v>
      </c>
      <c r="N169" s="5" t="s">
        <v>41</v>
      </c>
      <c r="O169" s="5">
        <v>3.0</v>
      </c>
      <c r="P169" s="5">
        <v>2.0</v>
      </c>
      <c r="Q169" s="5">
        <v>5.0</v>
      </c>
      <c r="R169" s="5">
        <v>5.0</v>
      </c>
      <c r="S169" s="6">
        <v>3.95</v>
      </c>
      <c r="T169" s="6">
        <v>101.0</v>
      </c>
      <c r="U169" s="3" t="s">
        <v>41</v>
      </c>
      <c r="V169" s="3">
        <v>4.0</v>
      </c>
      <c r="W169" s="3">
        <v>2.0</v>
      </c>
      <c r="X169" s="3">
        <v>4.0</v>
      </c>
      <c r="Y169" s="3">
        <v>4.0</v>
      </c>
      <c r="Z169" s="3">
        <v>4.0</v>
      </c>
    </row>
    <row r="170">
      <c r="A170" s="3">
        <v>327.0</v>
      </c>
      <c r="B170" s="3" t="s">
        <v>37</v>
      </c>
      <c r="C170" s="3" t="s">
        <v>32</v>
      </c>
      <c r="D170" s="3" t="s">
        <v>341</v>
      </c>
      <c r="E170" s="3" t="s">
        <v>342</v>
      </c>
      <c r="F170" s="3" t="s">
        <v>96</v>
      </c>
      <c r="G170" s="3" t="s">
        <v>59</v>
      </c>
      <c r="H170" s="3">
        <v>2023.0</v>
      </c>
      <c r="I170" s="4" t="s">
        <v>41</v>
      </c>
      <c r="J170" s="4">
        <v>45.4</v>
      </c>
      <c r="K170" s="4">
        <v>135.78</v>
      </c>
      <c r="L170" s="4">
        <v>35.81</v>
      </c>
      <c r="M170" s="4">
        <v>90.8</v>
      </c>
      <c r="N170" s="5" t="s">
        <v>41</v>
      </c>
      <c r="O170" s="5">
        <v>1.0</v>
      </c>
      <c r="P170" s="5">
        <v>5.0</v>
      </c>
      <c r="Q170" s="5">
        <v>5.0</v>
      </c>
      <c r="R170" s="5">
        <v>5.0</v>
      </c>
      <c r="S170" s="6">
        <v>4.35</v>
      </c>
      <c r="T170" s="6">
        <v>26.0</v>
      </c>
      <c r="U170" s="3" t="s">
        <v>41</v>
      </c>
      <c r="V170" s="3">
        <v>2.0</v>
      </c>
      <c r="W170" s="3">
        <v>4.0</v>
      </c>
      <c r="X170" s="3">
        <v>4.0</v>
      </c>
      <c r="Y170" s="3">
        <v>4.0</v>
      </c>
      <c r="Z170" s="3">
        <v>4.0</v>
      </c>
    </row>
    <row r="171">
      <c r="A171" s="3">
        <v>328.0</v>
      </c>
      <c r="B171" s="3" t="s">
        <v>31</v>
      </c>
      <c r="C171" s="3" t="s">
        <v>32</v>
      </c>
      <c r="D171" s="3" t="s">
        <v>50</v>
      </c>
      <c r="E171" s="3" t="s">
        <v>51</v>
      </c>
      <c r="F171" s="3" t="s">
        <v>343</v>
      </c>
      <c r="G171" s="3" t="s">
        <v>46</v>
      </c>
      <c r="H171" s="3">
        <v>2023.0</v>
      </c>
      <c r="I171" s="4">
        <v>-78.39</v>
      </c>
      <c r="J171" s="4">
        <v>79.17</v>
      </c>
      <c r="K171" s="4">
        <v>-0.4</v>
      </c>
      <c r="L171" s="4">
        <v>8.02</v>
      </c>
      <c r="M171" s="4">
        <v>13.38</v>
      </c>
      <c r="N171" s="5">
        <v>1.0</v>
      </c>
      <c r="O171" s="5">
        <v>2.0</v>
      </c>
      <c r="P171" s="5">
        <v>1.0</v>
      </c>
      <c r="Q171" s="5">
        <v>3.0</v>
      </c>
      <c r="R171" s="5">
        <v>3.0</v>
      </c>
      <c r="S171" s="6">
        <v>2.4</v>
      </c>
      <c r="T171" s="6">
        <v>377.0</v>
      </c>
      <c r="U171" s="3">
        <v>2.0</v>
      </c>
      <c r="V171" s="3">
        <v>2.0</v>
      </c>
      <c r="W171" s="3">
        <v>2.0</v>
      </c>
      <c r="X171" s="3">
        <v>2.0</v>
      </c>
      <c r="Y171" s="3">
        <v>2.0</v>
      </c>
      <c r="Z171" s="3">
        <v>2.0</v>
      </c>
    </row>
    <row r="172">
      <c r="A172" s="3">
        <v>332.0</v>
      </c>
      <c r="B172" s="3" t="s">
        <v>122</v>
      </c>
      <c r="C172" s="3" t="s">
        <v>32</v>
      </c>
      <c r="D172" s="3" t="s">
        <v>91</v>
      </c>
      <c r="E172" s="3" t="s">
        <v>344</v>
      </c>
      <c r="F172" s="3" t="s">
        <v>243</v>
      </c>
      <c r="G172" s="3" t="s">
        <v>101</v>
      </c>
      <c r="H172" s="3">
        <v>2023.0</v>
      </c>
      <c r="I172" s="4">
        <v>86.59</v>
      </c>
      <c r="J172" s="4">
        <v>190.88</v>
      </c>
      <c r="K172" s="4">
        <v>262.66</v>
      </c>
      <c r="L172" s="4">
        <v>-0.85</v>
      </c>
      <c r="M172" s="4">
        <v>10.97</v>
      </c>
      <c r="N172" s="5">
        <v>3.0</v>
      </c>
      <c r="O172" s="5">
        <v>4.0</v>
      </c>
      <c r="P172" s="5">
        <v>5.0</v>
      </c>
      <c r="Q172" s="5">
        <v>1.0</v>
      </c>
      <c r="R172" s="5">
        <v>2.0</v>
      </c>
      <c r="S172" s="6">
        <v>2.45</v>
      </c>
      <c r="T172" s="6">
        <v>369.0</v>
      </c>
      <c r="U172" s="3">
        <v>2.0</v>
      </c>
      <c r="V172" s="3">
        <v>4.0</v>
      </c>
      <c r="W172" s="3">
        <v>4.0</v>
      </c>
      <c r="X172" s="3">
        <v>2.0</v>
      </c>
      <c r="Y172" s="3">
        <v>2.0</v>
      </c>
      <c r="Z172" s="3">
        <v>2.0</v>
      </c>
    </row>
    <row r="173">
      <c r="A173" s="3">
        <v>333.0</v>
      </c>
      <c r="B173" s="3" t="s">
        <v>42</v>
      </c>
      <c r="C173" s="3" t="s">
        <v>32</v>
      </c>
      <c r="D173" s="3" t="s">
        <v>237</v>
      </c>
      <c r="E173" s="3" t="s">
        <v>345</v>
      </c>
      <c r="F173" s="3" t="s">
        <v>108</v>
      </c>
      <c r="G173" s="3" t="s">
        <v>46</v>
      </c>
      <c r="H173" s="3">
        <v>2023.0</v>
      </c>
      <c r="I173" s="4">
        <v>-10.2</v>
      </c>
      <c r="J173" s="4">
        <v>-7.69</v>
      </c>
      <c r="K173" s="4">
        <v>22.28</v>
      </c>
      <c r="L173" s="4">
        <v>11.18</v>
      </c>
      <c r="M173" s="4">
        <v>19.78</v>
      </c>
      <c r="N173" s="5">
        <v>1.0</v>
      </c>
      <c r="O173" s="5">
        <v>1.0</v>
      </c>
      <c r="P173" s="5">
        <v>2.0</v>
      </c>
      <c r="Q173" s="5">
        <v>3.0</v>
      </c>
      <c r="R173" s="5">
        <v>3.0</v>
      </c>
      <c r="S173" s="6">
        <v>2.5</v>
      </c>
      <c r="T173" s="6">
        <v>356.0</v>
      </c>
      <c r="U173" s="3">
        <v>2.0</v>
      </c>
      <c r="V173" s="3">
        <v>2.0</v>
      </c>
      <c r="W173" s="3">
        <v>2.0</v>
      </c>
      <c r="X173" s="3">
        <v>2.0</v>
      </c>
      <c r="Y173" s="3">
        <v>2.0</v>
      </c>
      <c r="Z173" s="3">
        <v>2.0</v>
      </c>
    </row>
    <row r="174">
      <c r="A174" s="3">
        <v>334.0</v>
      </c>
      <c r="B174" s="3" t="s">
        <v>97</v>
      </c>
      <c r="C174" s="3" t="s">
        <v>32</v>
      </c>
      <c r="D174" s="3" t="s">
        <v>138</v>
      </c>
      <c r="E174" s="3" t="s">
        <v>244</v>
      </c>
      <c r="F174" s="3" t="s">
        <v>223</v>
      </c>
      <c r="G174" s="3" t="s">
        <v>101</v>
      </c>
      <c r="H174" s="3">
        <v>2023.0</v>
      </c>
      <c r="I174" s="4" t="s">
        <v>41</v>
      </c>
      <c r="J174" s="4">
        <v>260.0</v>
      </c>
      <c r="K174" s="4">
        <v>52.16</v>
      </c>
      <c r="L174" s="4">
        <v>3.95</v>
      </c>
      <c r="M174" s="4">
        <v>10.08</v>
      </c>
      <c r="N174" s="5" t="s">
        <v>41</v>
      </c>
      <c r="O174" s="5">
        <v>5.0</v>
      </c>
      <c r="P174" s="5">
        <v>3.0</v>
      </c>
      <c r="Q174" s="5">
        <v>1.0</v>
      </c>
      <c r="R174" s="5">
        <v>2.0</v>
      </c>
      <c r="S174" s="6">
        <v>2.0</v>
      </c>
      <c r="T174" s="6">
        <v>427.0</v>
      </c>
      <c r="U174" s="3" t="s">
        <v>41</v>
      </c>
      <c r="V174" s="3">
        <v>4.0</v>
      </c>
      <c r="W174" s="3">
        <v>4.0</v>
      </c>
      <c r="X174" s="3">
        <v>2.0</v>
      </c>
      <c r="Y174" s="3">
        <v>2.0</v>
      </c>
      <c r="Z174" s="3">
        <v>2.0</v>
      </c>
    </row>
    <row r="175">
      <c r="A175" s="3">
        <v>336.0</v>
      </c>
      <c r="B175" s="3" t="s">
        <v>97</v>
      </c>
      <c r="C175" s="3" t="s">
        <v>32</v>
      </c>
      <c r="D175" s="3" t="s">
        <v>346</v>
      </c>
      <c r="E175" s="3" t="s">
        <v>347</v>
      </c>
      <c r="F175" s="3" t="s">
        <v>243</v>
      </c>
      <c r="G175" s="3" t="s">
        <v>101</v>
      </c>
      <c r="H175" s="3">
        <v>2023.0</v>
      </c>
      <c r="I175" s="4">
        <v>-18.16</v>
      </c>
      <c r="J175" s="4">
        <v>131.71</v>
      </c>
      <c r="K175" s="4">
        <v>6.51</v>
      </c>
      <c r="L175" s="4">
        <v>127.24</v>
      </c>
      <c r="M175" s="4">
        <v>120.77</v>
      </c>
      <c r="N175" s="5">
        <v>1.0</v>
      </c>
      <c r="O175" s="5">
        <v>3.0</v>
      </c>
      <c r="P175" s="5">
        <v>1.0</v>
      </c>
      <c r="Q175" s="5">
        <v>5.0</v>
      </c>
      <c r="R175" s="5">
        <v>5.0</v>
      </c>
      <c r="S175" s="6">
        <v>3.8</v>
      </c>
      <c r="T175" s="6">
        <v>136.0</v>
      </c>
      <c r="U175" s="3">
        <v>2.0</v>
      </c>
      <c r="V175" s="3">
        <v>4.0</v>
      </c>
      <c r="W175" s="3">
        <v>2.0</v>
      </c>
      <c r="X175" s="3">
        <v>4.0</v>
      </c>
      <c r="Y175" s="3">
        <v>4.0</v>
      </c>
      <c r="Z175" s="3">
        <v>4.0</v>
      </c>
    </row>
    <row r="176">
      <c r="A176" s="3">
        <v>337.0</v>
      </c>
      <c r="B176" s="3" t="s">
        <v>63</v>
      </c>
      <c r="C176" s="3" t="s">
        <v>32</v>
      </c>
      <c r="D176" s="3" t="s">
        <v>133</v>
      </c>
      <c r="E176" s="3" t="s">
        <v>134</v>
      </c>
      <c r="F176" s="3" t="s">
        <v>66</v>
      </c>
      <c r="G176" s="3" t="s">
        <v>59</v>
      </c>
      <c r="H176" s="3">
        <v>2023.0</v>
      </c>
      <c r="I176" s="4">
        <v>40.86</v>
      </c>
      <c r="J176" s="4">
        <v>-485.61</v>
      </c>
      <c r="K176" s="4">
        <v>83.86</v>
      </c>
      <c r="L176" s="4">
        <v>-11.23</v>
      </c>
      <c r="M176" s="4">
        <v>-5.64</v>
      </c>
      <c r="N176" s="5">
        <v>2.0</v>
      </c>
      <c r="O176" s="5">
        <v>1.0</v>
      </c>
      <c r="P176" s="5">
        <v>5.0</v>
      </c>
      <c r="Q176" s="5">
        <v>1.0</v>
      </c>
      <c r="R176" s="5">
        <v>1.0</v>
      </c>
      <c r="S176" s="6">
        <v>1.85</v>
      </c>
      <c r="T176" s="6">
        <v>449.0</v>
      </c>
      <c r="U176" s="3">
        <v>2.0</v>
      </c>
      <c r="V176" s="3">
        <v>2.0</v>
      </c>
      <c r="W176" s="3">
        <v>4.0</v>
      </c>
      <c r="X176" s="3">
        <v>2.0</v>
      </c>
      <c r="Y176" s="3">
        <v>1.0</v>
      </c>
      <c r="Z176" s="3">
        <v>2.0</v>
      </c>
    </row>
    <row r="177">
      <c r="A177" s="3">
        <v>339.0</v>
      </c>
      <c r="B177" s="3" t="s">
        <v>63</v>
      </c>
      <c r="C177" s="3" t="s">
        <v>32</v>
      </c>
      <c r="D177" s="3" t="s">
        <v>337</v>
      </c>
      <c r="E177" s="3" t="s">
        <v>348</v>
      </c>
      <c r="F177" s="3" t="s">
        <v>343</v>
      </c>
      <c r="G177" s="3" t="s">
        <v>46</v>
      </c>
      <c r="H177" s="3">
        <v>2023.0</v>
      </c>
      <c r="I177" s="4">
        <v>24.62</v>
      </c>
      <c r="J177" s="4">
        <v>149.4</v>
      </c>
      <c r="K177" s="4">
        <v>46.05</v>
      </c>
      <c r="L177" s="4">
        <v>10.19</v>
      </c>
      <c r="M177" s="4">
        <v>11.72</v>
      </c>
      <c r="N177" s="5">
        <v>1.0</v>
      </c>
      <c r="O177" s="5">
        <v>3.0</v>
      </c>
      <c r="P177" s="5">
        <v>3.0</v>
      </c>
      <c r="Q177" s="5">
        <v>3.0</v>
      </c>
      <c r="R177" s="5">
        <v>2.0</v>
      </c>
      <c r="S177" s="6">
        <v>2.65</v>
      </c>
      <c r="T177" s="6">
        <v>339.0</v>
      </c>
      <c r="U177" s="3">
        <v>2.0</v>
      </c>
      <c r="V177" s="3">
        <v>4.0</v>
      </c>
      <c r="W177" s="3">
        <v>4.0</v>
      </c>
      <c r="X177" s="3">
        <v>2.0</v>
      </c>
      <c r="Y177" s="3">
        <v>2.0</v>
      </c>
      <c r="Z177" s="3">
        <v>2.0</v>
      </c>
    </row>
    <row r="178">
      <c r="A178" s="3">
        <v>340.0</v>
      </c>
      <c r="B178" s="3" t="s">
        <v>63</v>
      </c>
      <c r="C178" s="3" t="s">
        <v>32</v>
      </c>
      <c r="D178" s="3" t="s">
        <v>349</v>
      </c>
      <c r="E178" s="3" t="s">
        <v>350</v>
      </c>
      <c r="F178" s="3" t="s">
        <v>55</v>
      </c>
      <c r="G178" s="3" t="s">
        <v>36</v>
      </c>
      <c r="H178" s="3">
        <v>2023.0</v>
      </c>
      <c r="I178" s="4">
        <v>-5.24</v>
      </c>
      <c r="J178" s="4">
        <v>-148.0</v>
      </c>
      <c r="K178" s="4">
        <v>-19.49</v>
      </c>
      <c r="L178" s="4">
        <v>4.57</v>
      </c>
      <c r="M178" s="4">
        <v>14.45</v>
      </c>
      <c r="N178" s="5">
        <v>1.0</v>
      </c>
      <c r="O178" s="5">
        <v>1.0</v>
      </c>
      <c r="P178" s="5">
        <v>1.0</v>
      </c>
      <c r="Q178" s="5">
        <v>2.0</v>
      </c>
      <c r="R178" s="5">
        <v>3.0</v>
      </c>
      <c r="S178" s="6">
        <v>1.9</v>
      </c>
      <c r="T178" s="6">
        <v>436.0</v>
      </c>
      <c r="U178" s="3">
        <v>2.0</v>
      </c>
      <c r="V178" s="3">
        <v>2.0</v>
      </c>
      <c r="W178" s="3">
        <v>2.0</v>
      </c>
      <c r="X178" s="3">
        <v>2.0</v>
      </c>
      <c r="Y178" s="3">
        <v>2.0</v>
      </c>
      <c r="Z178" s="3">
        <v>2.0</v>
      </c>
    </row>
    <row r="179">
      <c r="A179" s="3">
        <v>341.0</v>
      </c>
      <c r="B179" s="3" t="s">
        <v>97</v>
      </c>
      <c r="C179" s="3" t="s">
        <v>32</v>
      </c>
      <c r="D179" s="3" t="s">
        <v>351</v>
      </c>
      <c r="E179" s="3" t="s">
        <v>352</v>
      </c>
      <c r="F179" s="3" t="s">
        <v>223</v>
      </c>
      <c r="G179" s="3" t="s">
        <v>101</v>
      </c>
      <c r="H179" s="3">
        <v>2023.0</v>
      </c>
      <c r="I179" s="4">
        <v>47.1</v>
      </c>
      <c r="J179" s="4">
        <v>-8.23</v>
      </c>
      <c r="K179" s="4">
        <v>41.96</v>
      </c>
      <c r="L179" s="4">
        <v>45.15</v>
      </c>
      <c r="M179" s="4">
        <v>59.6</v>
      </c>
      <c r="N179" s="5">
        <v>2.0</v>
      </c>
      <c r="O179" s="5">
        <v>1.0</v>
      </c>
      <c r="P179" s="5">
        <v>3.0</v>
      </c>
      <c r="Q179" s="5">
        <v>5.0</v>
      </c>
      <c r="R179" s="5">
        <v>5.0</v>
      </c>
      <c r="S179" s="6">
        <v>4.05</v>
      </c>
      <c r="T179" s="6">
        <v>71.0</v>
      </c>
      <c r="U179" s="3">
        <v>2.0</v>
      </c>
      <c r="V179" s="3">
        <v>2.0</v>
      </c>
      <c r="W179" s="3">
        <v>4.0</v>
      </c>
      <c r="X179" s="3">
        <v>4.0</v>
      </c>
      <c r="Y179" s="3">
        <v>4.0</v>
      </c>
      <c r="Z179" s="3">
        <v>4.0</v>
      </c>
    </row>
    <row r="180">
      <c r="A180" s="3">
        <v>342.0</v>
      </c>
      <c r="B180" s="3" t="s">
        <v>97</v>
      </c>
      <c r="C180" s="3" t="s">
        <v>32</v>
      </c>
      <c r="D180" s="3" t="s">
        <v>135</v>
      </c>
      <c r="E180" s="3" t="s">
        <v>353</v>
      </c>
      <c r="F180" s="3" t="s">
        <v>243</v>
      </c>
      <c r="G180" s="3" t="s">
        <v>101</v>
      </c>
      <c r="H180" s="3">
        <v>2023.0</v>
      </c>
      <c r="I180" s="4" t="s">
        <v>41</v>
      </c>
      <c r="J180" s="4">
        <v>-19.35</v>
      </c>
      <c r="K180" s="4">
        <v>24.97</v>
      </c>
      <c r="L180" s="4">
        <v>11.05</v>
      </c>
      <c r="M180" s="4">
        <v>15.56</v>
      </c>
      <c r="N180" s="5" t="s">
        <v>41</v>
      </c>
      <c r="O180" s="5">
        <v>1.0</v>
      </c>
      <c r="P180" s="5">
        <v>2.0</v>
      </c>
      <c r="Q180" s="5">
        <v>3.0</v>
      </c>
      <c r="R180" s="5">
        <v>3.0</v>
      </c>
      <c r="S180" s="6">
        <v>2.45</v>
      </c>
      <c r="T180" s="6">
        <v>369.0</v>
      </c>
      <c r="U180" s="3" t="s">
        <v>41</v>
      </c>
      <c r="V180" s="3">
        <v>2.0</v>
      </c>
      <c r="W180" s="3">
        <v>2.0</v>
      </c>
      <c r="X180" s="3">
        <v>2.0</v>
      </c>
      <c r="Y180" s="3">
        <v>2.0</v>
      </c>
      <c r="Z180" s="3">
        <v>2.0</v>
      </c>
    </row>
    <row r="181">
      <c r="A181" s="3">
        <v>343.0</v>
      </c>
      <c r="B181" s="3" t="s">
        <v>122</v>
      </c>
      <c r="C181" s="3" t="s">
        <v>32</v>
      </c>
      <c r="D181" s="3" t="s">
        <v>292</v>
      </c>
      <c r="E181" s="3" t="s">
        <v>354</v>
      </c>
      <c r="F181" s="3" t="s">
        <v>121</v>
      </c>
      <c r="G181" s="3" t="s">
        <v>36</v>
      </c>
      <c r="H181" s="3">
        <v>2023.0</v>
      </c>
      <c r="I181" s="4">
        <v>259.31</v>
      </c>
      <c r="J181" s="4">
        <v>186.11</v>
      </c>
      <c r="K181" s="4">
        <v>35.04</v>
      </c>
      <c r="L181" s="4">
        <v>18.84</v>
      </c>
      <c r="M181" s="4">
        <v>10.89</v>
      </c>
      <c r="N181" s="5">
        <v>5.0</v>
      </c>
      <c r="O181" s="5">
        <v>4.0</v>
      </c>
      <c r="P181" s="5">
        <v>2.0</v>
      </c>
      <c r="Q181" s="5">
        <v>5.0</v>
      </c>
      <c r="R181" s="5">
        <v>2.0</v>
      </c>
      <c r="S181" s="6">
        <v>3.55</v>
      </c>
      <c r="T181" s="6">
        <v>221.0</v>
      </c>
      <c r="U181" s="3">
        <v>4.0</v>
      </c>
      <c r="V181" s="3">
        <v>4.0</v>
      </c>
      <c r="W181" s="3">
        <v>2.0</v>
      </c>
      <c r="X181" s="3">
        <v>4.0</v>
      </c>
      <c r="Y181" s="3">
        <v>2.0</v>
      </c>
      <c r="Z181" s="3">
        <v>2.0</v>
      </c>
    </row>
    <row r="182">
      <c r="A182" s="3">
        <v>344.0</v>
      </c>
      <c r="B182" s="3" t="s">
        <v>63</v>
      </c>
      <c r="C182" s="3" t="s">
        <v>32</v>
      </c>
      <c r="D182" s="3" t="s">
        <v>355</v>
      </c>
      <c r="E182" s="3" t="s">
        <v>356</v>
      </c>
      <c r="F182" s="3" t="s">
        <v>55</v>
      </c>
      <c r="G182" s="3" t="s">
        <v>36</v>
      </c>
      <c r="H182" s="3">
        <v>2023.0</v>
      </c>
      <c r="I182" s="4">
        <v>11.26</v>
      </c>
      <c r="J182" s="4">
        <v>1583.87</v>
      </c>
      <c r="K182" s="4">
        <v>-1.01</v>
      </c>
      <c r="L182" s="4">
        <v>12.73</v>
      </c>
      <c r="M182" s="4">
        <v>16.28</v>
      </c>
      <c r="N182" s="5">
        <v>1.0</v>
      </c>
      <c r="O182" s="5">
        <v>5.0</v>
      </c>
      <c r="P182" s="5">
        <v>1.0</v>
      </c>
      <c r="Q182" s="5">
        <v>3.0</v>
      </c>
      <c r="R182" s="5">
        <v>3.0</v>
      </c>
      <c r="S182" s="6">
        <v>2.7</v>
      </c>
      <c r="T182" s="6">
        <v>330.0</v>
      </c>
      <c r="U182" s="3">
        <v>2.0</v>
      </c>
      <c r="V182" s="3">
        <v>4.0</v>
      </c>
      <c r="W182" s="3">
        <v>2.0</v>
      </c>
      <c r="X182" s="3">
        <v>2.0</v>
      </c>
      <c r="Y182" s="3">
        <v>2.0</v>
      </c>
      <c r="Z182" s="3">
        <v>2.0</v>
      </c>
    </row>
    <row r="183">
      <c r="A183" s="3">
        <v>345.0</v>
      </c>
      <c r="B183" s="3" t="s">
        <v>63</v>
      </c>
      <c r="C183" s="3" t="s">
        <v>32</v>
      </c>
      <c r="D183" s="3" t="s">
        <v>50</v>
      </c>
      <c r="E183" s="3" t="s">
        <v>357</v>
      </c>
      <c r="F183" s="3" t="s">
        <v>88</v>
      </c>
      <c r="G183" s="3" t="s">
        <v>59</v>
      </c>
      <c r="H183" s="3">
        <v>2023.0</v>
      </c>
      <c r="I183" s="4">
        <v>16.89</v>
      </c>
      <c r="J183" s="4">
        <v>197.38</v>
      </c>
      <c r="K183" s="4">
        <v>98.2</v>
      </c>
      <c r="L183" s="4">
        <v>17.72</v>
      </c>
      <c r="M183" s="4">
        <v>49.79</v>
      </c>
      <c r="N183" s="5">
        <v>1.0</v>
      </c>
      <c r="O183" s="5">
        <v>4.0</v>
      </c>
      <c r="P183" s="5">
        <v>5.0</v>
      </c>
      <c r="Q183" s="5">
        <v>4.0</v>
      </c>
      <c r="R183" s="5">
        <v>5.0</v>
      </c>
      <c r="S183" s="6">
        <v>4.3</v>
      </c>
      <c r="T183" s="6">
        <v>32.0</v>
      </c>
      <c r="U183" s="3">
        <v>2.0</v>
      </c>
      <c r="V183" s="3">
        <v>4.0</v>
      </c>
      <c r="W183" s="3">
        <v>4.0</v>
      </c>
      <c r="X183" s="3">
        <v>2.0</v>
      </c>
      <c r="Y183" s="3">
        <v>4.0</v>
      </c>
      <c r="Z183" s="3">
        <v>4.0</v>
      </c>
    </row>
    <row r="184">
      <c r="A184" s="3">
        <v>346.0</v>
      </c>
      <c r="B184" s="3" t="s">
        <v>47</v>
      </c>
      <c r="C184" s="3" t="s">
        <v>32</v>
      </c>
      <c r="D184" s="3" t="s">
        <v>160</v>
      </c>
      <c r="E184" s="3" t="s">
        <v>358</v>
      </c>
      <c r="F184" s="3" t="s">
        <v>88</v>
      </c>
      <c r="G184" s="3" t="s">
        <v>59</v>
      </c>
      <c r="H184" s="3">
        <v>2023.0</v>
      </c>
      <c r="I184" s="4">
        <v>23.63</v>
      </c>
      <c r="J184" s="4">
        <v>522.22</v>
      </c>
      <c r="K184" s="4">
        <v>24.77</v>
      </c>
      <c r="L184" s="4">
        <v>-8.46</v>
      </c>
      <c r="M184" s="4">
        <v>-1.05</v>
      </c>
      <c r="N184" s="5">
        <v>1.0</v>
      </c>
      <c r="O184" s="5">
        <v>5.0</v>
      </c>
      <c r="P184" s="5">
        <v>2.0</v>
      </c>
      <c r="Q184" s="5">
        <v>1.0</v>
      </c>
      <c r="R184" s="5">
        <v>1.0</v>
      </c>
      <c r="S184" s="6">
        <v>1.6</v>
      </c>
      <c r="T184" s="6">
        <v>482.0</v>
      </c>
      <c r="U184" s="3">
        <v>2.0</v>
      </c>
      <c r="V184" s="3">
        <v>4.0</v>
      </c>
      <c r="W184" s="3">
        <v>2.0</v>
      </c>
      <c r="X184" s="3">
        <v>2.0</v>
      </c>
      <c r="Y184" s="3">
        <v>1.0</v>
      </c>
      <c r="Z184" s="3">
        <v>1.0</v>
      </c>
    </row>
    <row r="185">
      <c r="A185" s="3">
        <v>347.0</v>
      </c>
      <c r="B185" s="3" t="s">
        <v>63</v>
      </c>
      <c r="C185" s="3" t="s">
        <v>32</v>
      </c>
      <c r="D185" s="3" t="s">
        <v>359</v>
      </c>
      <c r="E185" s="3" t="s">
        <v>360</v>
      </c>
      <c r="F185" s="3" t="s">
        <v>343</v>
      </c>
      <c r="G185" s="3" t="s">
        <v>46</v>
      </c>
      <c r="H185" s="3">
        <v>2023.0</v>
      </c>
      <c r="I185" s="4">
        <v>39.64</v>
      </c>
      <c r="J185" s="4">
        <v>303.36</v>
      </c>
      <c r="K185" s="4">
        <v>-13.46</v>
      </c>
      <c r="L185" s="4">
        <v>34.36</v>
      </c>
      <c r="M185" s="4">
        <v>52.32</v>
      </c>
      <c r="N185" s="5">
        <v>2.0</v>
      </c>
      <c r="O185" s="5">
        <v>5.0</v>
      </c>
      <c r="P185" s="5">
        <v>1.0</v>
      </c>
      <c r="Q185" s="5">
        <v>5.0</v>
      </c>
      <c r="R185" s="5">
        <v>5.0</v>
      </c>
      <c r="S185" s="6">
        <v>4.05</v>
      </c>
      <c r="T185" s="6">
        <v>71.0</v>
      </c>
      <c r="U185" s="3">
        <v>2.0</v>
      </c>
      <c r="V185" s="3">
        <v>4.0</v>
      </c>
      <c r="W185" s="3">
        <v>2.0</v>
      </c>
      <c r="X185" s="3">
        <v>4.0</v>
      </c>
      <c r="Y185" s="3">
        <v>4.0</v>
      </c>
      <c r="Z185" s="3">
        <v>4.0</v>
      </c>
    </row>
    <row r="186">
      <c r="A186" s="3">
        <v>350.0</v>
      </c>
      <c r="B186" s="3" t="s">
        <v>47</v>
      </c>
      <c r="C186" s="3" t="s">
        <v>32</v>
      </c>
      <c r="D186" s="3" t="s">
        <v>361</v>
      </c>
      <c r="E186" s="3" t="s">
        <v>362</v>
      </c>
      <c r="F186" s="3" t="s">
        <v>35</v>
      </c>
      <c r="G186" s="3" t="s">
        <v>36</v>
      </c>
      <c r="H186" s="3">
        <v>2023.0</v>
      </c>
      <c r="I186" s="4" t="s">
        <v>41</v>
      </c>
      <c r="J186" s="4">
        <v>176.32</v>
      </c>
      <c r="K186" s="4">
        <v>100.49</v>
      </c>
      <c r="L186" s="4">
        <v>-12.33</v>
      </c>
      <c r="M186" s="4">
        <v>-9.88</v>
      </c>
      <c r="N186" s="5" t="s">
        <v>41</v>
      </c>
      <c r="O186" s="5">
        <v>3.0</v>
      </c>
      <c r="P186" s="5">
        <v>5.0</v>
      </c>
      <c r="Q186" s="5">
        <v>1.0</v>
      </c>
      <c r="R186" s="5">
        <v>1.0</v>
      </c>
      <c r="S186" s="6">
        <v>1.95</v>
      </c>
      <c r="T186" s="6">
        <v>432.0</v>
      </c>
      <c r="U186" s="3" t="s">
        <v>41</v>
      </c>
      <c r="V186" s="3">
        <v>4.0</v>
      </c>
      <c r="W186" s="3">
        <v>4.0</v>
      </c>
      <c r="X186" s="3">
        <v>2.0</v>
      </c>
      <c r="Y186" s="3">
        <v>1.0</v>
      </c>
      <c r="Z186" s="3">
        <v>2.0</v>
      </c>
    </row>
    <row r="187">
      <c r="A187" s="3">
        <v>352.0</v>
      </c>
      <c r="B187" s="3" t="s">
        <v>60</v>
      </c>
      <c r="C187" s="3" t="s">
        <v>32</v>
      </c>
      <c r="D187" s="3" t="s">
        <v>144</v>
      </c>
      <c r="E187" s="3" t="s">
        <v>363</v>
      </c>
      <c r="F187" s="3" t="s">
        <v>118</v>
      </c>
      <c r="G187" s="3" t="s">
        <v>59</v>
      </c>
      <c r="H187" s="3">
        <v>2023.0</v>
      </c>
      <c r="I187" s="4">
        <v>3.03</v>
      </c>
      <c r="J187" s="4">
        <v>144.23</v>
      </c>
      <c r="K187" s="4">
        <v>89.85</v>
      </c>
      <c r="L187" s="4">
        <v>11.68</v>
      </c>
      <c r="M187" s="4">
        <v>20.91</v>
      </c>
      <c r="N187" s="5">
        <v>1.0</v>
      </c>
      <c r="O187" s="5">
        <v>3.0</v>
      </c>
      <c r="P187" s="5">
        <v>5.0</v>
      </c>
      <c r="Q187" s="5">
        <v>3.0</v>
      </c>
      <c r="R187" s="5">
        <v>3.0</v>
      </c>
      <c r="S187" s="6">
        <v>3.3</v>
      </c>
      <c r="T187" s="6">
        <v>272.0</v>
      </c>
      <c r="U187" s="3">
        <v>2.0</v>
      </c>
      <c r="V187" s="3">
        <v>4.0</v>
      </c>
      <c r="W187" s="3">
        <v>4.0</v>
      </c>
      <c r="X187" s="3">
        <v>2.0</v>
      </c>
      <c r="Y187" s="3">
        <v>2.0</v>
      </c>
      <c r="Z187" s="3">
        <v>2.0</v>
      </c>
    </row>
    <row r="188">
      <c r="A188" s="3">
        <v>353.0</v>
      </c>
      <c r="B188" s="3" t="s">
        <v>42</v>
      </c>
      <c r="C188" s="3" t="s">
        <v>32</v>
      </c>
      <c r="D188" s="3" t="s">
        <v>89</v>
      </c>
      <c r="E188" s="3" t="s">
        <v>90</v>
      </c>
      <c r="F188" s="3" t="s">
        <v>52</v>
      </c>
      <c r="G188" s="3" t="s">
        <v>46</v>
      </c>
      <c r="H188" s="3">
        <v>2023.0</v>
      </c>
      <c r="I188" s="4">
        <v>24.47</v>
      </c>
      <c r="J188" s="4">
        <v>-254.02</v>
      </c>
      <c r="K188" s="4">
        <v>18.7</v>
      </c>
      <c r="L188" s="4">
        <v>12.54</v>
      </c>
      <c r="M188" s="4">
        <v>32.0</v>
      </c>
      <c r="N188" s="5">
        <v>1.0</v>
      </c>
      <c r="O188" s="5">
        <v>1.0</v>
      </c>
      <c r="P188" s="5">
        <v>1.0</v>
      </c>
      <c r="Q188" s="5">
        <v>3.0</v>
      </c>
      <c r="R188" s="5">
        <v>5.0</v>
      </c>
      <c r="S188" s="6">
        <v>2.8</v>
      </c>
      <c r="T188" s="6">
        <v>319.0</v>
      </c>
      <c r="U188" s="3">
        <v>2.0</v>
      </c>
      <c r="V188" s="3">
        <v>2.0</v>
      </c>
      <c r="W188" s="3">
        <v>2.0</v>
      </c>
      <c r="X188" s="3">
        <v>2.0</v>
      </c>
      <c r="Y188" s="3">
        <v>4.0</v>
      </c>
      <c r="Z188" s="3">
        <v>2.0</v>
      </c>
    </row>
    <row r="189">
      <c r="A189" s="3">
        <v>354.0</v>
      </c>
      <c r="B189" s="3" t="s">
        <v>60</v>
      </c>
      <c r="C189" s="3" t="s">
        <v>32</v>
      </c>
      <c r="D189" s="3" t="s">
        <v>249</v>
      </c>
      <c r="E189" s="3" t="s">
        <v>364</v>
      </c>
      <c r="F189" s="3" t="s">
        <v>81</v>
      </c>
      <c r="G189" s="3" t="s">
        <v>36</v>
      </c>
      <c r="H189" s="3">
        <v>2023.0</v>
      </c>
      <c r="I189" s="4" t="s">
        <v>41</v>
      </c>
      <c r="J189" s="4">
        <v>37.5</v>
      </c>
      <c r="K189" s="4">
        <v>0.94</v>
      </c>
      <c r="L189" s="4">
        <v>-10.07</v>
      </c>
      <c r="M189" s="4">
        <v>7.98</v>
      </c>
      <c r="N189" s="5" t="s">
        <v>41</v>
      </c>
      <c r="O189" s="5">
        <v>1.0</v>
      </c>
      <c r="P189" s="5">
        <v>1.0</v>
      </c>
      <c r="Q189" s="5">
        <v>1.0</v>
      </c>
      <c r="R189" s="5">
        <v>2.0</v>
      </c>
      <c r="S189" s="6">
        <v>1.2</v>
      </c>
      <c r="T189" s="6">
        <v>543.0</v>
      </c>
      <c r="U189" s="3" t="s">
        <v>41</v>
      </c>
      <c r="V189" s="3">
        <v>2.0</v>
      </c>
      <c r="W189" s="3">
        <v>2.0</v>
      </c>
      <c r="X189" s="3">
        <v>2.0</v>
      </c>
      <c r="Y189" s="3">
        <v>2.0</v>
      </c>
      <c r="Z189" s="3">
        <v>1.0</v>
      </c>
    </row>
    <row r="190">
      <c r="A190" s="3">
        <v>355.0</v>
      </c>
      <c r="B190" s="3" t="s">
        <v>63</v>
      </c>
      <c r="C190" s="3" t="s">
        <v>32</v>
      </c>
      <c r="D190" s="3" t="s">
        <v>50</v>
      </c>
      <c r="E190" s="3" t="s">
        <v>365</v>
      </c>
      <c r="F190" s="3" t="s">
        <v>366</v>
      </c>
      <c r="G190" s="3" t="s">
        <v>46</v>
      </c>
      <c r="H190" s="3">
        <v>2023.0</v>
      </c>
      <c r="I190" s="4">
        <v>-30.99</v>
      </c>
      <c r="J190" s="4">
        <v>48.23</v>
      </c>
      <c r="K190" s="4">
        <v>31.21</v>
      </c>
      <c r="L190" s="4">
        <v>-2.8</v>
      </c>
      <c r="M190" s="4">
        <v>6.35</v>
      </c>
      <c r="N190" s="5">
        <v>1.0</v>
      </c>
      <c r="O190" s="5">
        <v>1.0</v>
      </c>
      <c r="P190" s="5">
        <v>2.0</v>
      </c>
      <c r="Q190" s="5">
        <v>1.0</v>
      </c>
      <c r="R190" s="5">
        <v>1.0</v>
      </c>
      <c r="S190" s="6">
        <v>1.2</v>
      </c>
      <c r="T190" s="6">
        <v>543.0</v>
      </c>
      <c r="U190" s="3">
        <v>2.0</v>
      </c>
      <c r="V190" s="3">
        <v>2.0</v>
      </c>
      <c r="W190" s="3">
        <v>2.0</v>
      </c>
      <c r="X190" s="3">
        <v>2.0</v>
      </c>
      <c r="Y190" s="3">
        <v>1.0</v>
      </c>
      <c r="Z190" s="3">
        <v>1.0</v>
      </c>
    </row>
    <row r="191">
      <c r="A191" s="3">
        <v>357.0</v>
      </c>
      <c r="B191" s="3" t="s">
        <v>97</v>
      </c>
      <c r="C191" s="3" t="s">
        <v>32</v>
      </c>
      <c r="D191" s="3" t="s">
        <v>367</v>
      </c>
      <c r="E191" s="3" t="s">
        <v>358</v>
      </c>
      <c r="F191" s="3" t="s">
        <v>209</v>
      </c>
      <c r="G191" s="3" t="s">
        <v>101</v>
      </c>
      <c r="H191" s="3">
        <v>2023.0</v>
      </c>
      <c r="I191" s="4">
        <v>119.62</v>
      </c>
      <c r="J191" s="4">
        <v>101.47</v>
      </c>
      <c r="K191" s="4">
        <v>27.13</v>
      </c>
      <c r="L191" s="4">
        <v>-8.82</v>
      </c>
      <c r="M191" s="4">
        <v>12.71</v>
      </c>
      <c r="N191" s="5">
        <v>4.0</v>
      </c>
      <c r="O191" s="5">
        <v>2.0</v>
      </c>
      <c r="P191" s="5">
        <v>2.0</v>
      </c>
      <c r="Q191" s="5">
        <v>1.0</v>
      </c>
      <c r="R191" s="5">
        <v>2.0</v>
      </c>
      <c r="S191" s="6">
        <v>1.7</v>
      </c>
      <c r="T191" s="6">
        <v>469.0</v>
      </c>
      <c r="U191" s="3">
        <v>2.0</v>
      </c>
      <c r="V191" s="3">
        <v>2.0</v>
      </c>
      <c r="W191" s="3">
        <v>2.0</v>
      </c>
      <c r="X191" s="3">
        <v>2.0</v>
      </c>
      <c r="Y191" s="3">
        <v>2.0</v>
      </c>
      <c r="Z191" s="3">
        <v>1.0</v>
      </c>
    </row>
    <row r="192">
      <c r="A192" s="3">
        <v>358.0</v>
      </c>
      <c r="B192" s="3" t="s">
        <v>60</v>
      </c>
      <c r="C192" s="3" t="s">
        <v>32</v>
      </c>
      <c r="D192" s="3" t="s">
        <v>91</v>
      </c>
      <c r="E192" s="3" t="s">
        <v>368</v>
      </c>
      <c r="F192" s="3" t="s">
        <v>88</v>
      </c>
      <c r="G192" s="3" t="s">
        <v>59</v>
      </c>
      <c r="H192" s="3">
        <v>2023.0</v>
      </c>
      <c r="I192" s="4">
        <v>-69.69</v>
      </c>
      <c r="J192" s="4">
        <v>-105.04</v>
      </c>
      <c r="K192" s="4">
        <v>1.69</v>
      </c>
      <c r="L192" s="4">
        <v>10.98</v>
      </c>
      <c r="M192" s="4">
        <v>21.9</v>
      </c>
      <c r="N192" s="5">
        <v>1.0</v>
      </c>
      <c r="O192" s="5">
        <v>1.0</v>
      </c>
      <c r="P192" s="5">
        <v>1.0</v>
      </c>
      <c r="Q192" s="5">
        <v>3.0</v>
      </c>
      <c r="R192" s="5">
        <v>3.0</v>
      </c>
      <c r="S192" s="6">
        <v>2.3</v>
      </c>
      <c r="T192" s="6">
        <v>390.0</v>
      </c>
      <c r="U192" s="3">
        <v>2.0</v>
      </c>
      <c r="V192" s="3">
        <v>2.0</v>
      </c>
      <c r="W192" s="3">
        <v>2.0</v>
      </c>
      <c r="X192" s="3">
        <v>2.0</v>
      </c>
      <c r="Y192" s="3">
        <v>2.0</v>
      </c>
      <c r="Z192" s="3">
        <v>2.0</v>
      </c>
    </row>
    <row r="193">
      <c r="A193" s="3">
        <v>359.0</v>
      </c>
      <c r="B193" s="3" t="s">
        <v>47</v>
      </c>
      <c r="C193" s="3" t="s">
        <v>32</v>
      </c>
      <c r="D193" s="3" t="s">
        <v>91</v>
      </c>
      <c r="E193" s="3" t="s">
        <v>302</v>
      </c>
      <c r="F193" s="3" t="s">
        <v>137</v>
      </c>
      <c r="G193" s="3" t="s">
        <v>36</v>
      </c>
      <c r="H193" s="3">
        <v>2023.0</v>
      </c>
      <c r="I193" s="4" t="s">
        <v>41</v>
      </c>
      <c r="J193" s="4">
        <v>5814.29</v>
      </c>
      <c r="K193" s="4">
        <v>114.62</v>
      </c>
      <c r="L193" s="4">
        <v>20.16</v>
      </c>
      <c r="M193" s="4">
        <v>18.2</v>
      </c>
      <c r="N193" s="5" t="s">
        <v>41</v>
      </c>
      <c r="O193" s="5">
        <v>5.0</v>
      </c>
      <c r="P193" s="5">
        <v>5.0</v>
      </c>
      <c r="Q193" s="5">
        <v>5.0</v>
      </c>
      <c r="R193" s="5">
        <v>3.0</v>
      </c>
      <c r="S193" s="6">
        <v>4.25</v>
      </c>
      <c r="T193" s="6">
        <v>37.0</v>
      </c>
      <c r="U193" s="3" t="s">
        <v>41</v>
      </c>
      <c r="V193" s="3">
        <v>4.0</v>
      </c>
      <c r="W193" s="3">
        <v>4.0</v>
      </c>
      <c r="X193" s="3">
        <v>4.0</v>
      </c>
      <c r="Y193" s="3">
        <v>2.0</v>
      </c>
      <c r="Z193" s="3">
        <v>4.0</v>
      </c>
    </row>
    <row r="194">
      <c r="A194" s="3">
        <v>363.0</v>
      </c>
      <c r="B194" s="3" t="s">
        <v>31</v>
      </c>
      <c r="C194" s="3" t="s">
        <v>32</v>
      </c>
      <c r="D194" s="3" t="s">
        <v>135</v>
      </c>
      <c r="E194" s="3" t="s">
        <v>136</v>
      </c>
      <c r="F194" s="3" t="s">
        <v>137</v>
      </c>
      <c r="G194" s="3" t="s">
        <v>36</v>
      </c>
      <c r="H194" s="3">
        <v>2023.0</v>
      </c>
      <c r="I194" s="4">
        <v>-63.19</v>
      </c>
      <c r="J194" s="4">
        <v>16.95</v>
      </c>
      <c r="K194" s="4">
        <v>59.16</v>
      </c>
      <c r="L194" s="4">
        <v>18.02</v>
      </c>
      <c r="M194" s="4">
        <v>25.53</v>
      </c>
      <c r="N194" s="5">
        <v>1.0</v>
      </c>
      <c r="O194" s="5">
        <v>1.0</v>
      </c>
      <c r="P194" s="5">
        <v>3.0</v>
      </c>
      <c r="Q194" s="5">
        <v>5.0</v>
      </c>
      <c r="R194" s="5">
        <v>4.0</v>
      </c>
      <c r="S194" s="6">
        <v>3.75</v>
      </c>
      <c r="T194" s="6">
        <v>149.0</v>
      </c>
      <c r="U194" s="3">
        <v>2.0</v>
      </c>
      <c r="V194" s="3">
        <v>2.0</v>
      </c>
      <c r="W194" s="3">
        <v>4.0</v>
      </c>
      <c r="X194" s="3">
        <v>4.0</v>
      </c>
      <c r="Y194" s="3">
        <v>2.0</v>
      </c>
      <c r="Z194" s="3">
        <v>4.0</v>
      </c>
    </row>
    <row r="195">
      <c r="A195" s="3">
        <v>364.0</v>
      </c>
      <c r="B195" s="3" t="s">
        <v>122</v>
      </c>
      <c r="C195" s="3" t="s">
        <v>32</v>
      </c>
      <c r="D195" s="3" t="s">
        <v>369</v>
      </c>
      <c r="E195" s="3" t="s">
        <v>370</v>
      </c>
      <c r="F195" s="3" t="s">
        <v>108</v>
      </c>
      <c r="G195" s="3" t="s">
        <v>46</v>
      </c>
      <c r="H195" s="3">
        <v>2023.0</v>
      </c>
      <c r="I195" s="4" t="s">
        <v>41</v>
      </c>
      <c r="J195" s="4">
        <v>-447.61</v>
      </c>
      <c r="K195" s="4">
        <v>-8.11</v>
      </c>
      <c r="L195" s="4">
        <v>-0.72</v>
      </c>
      <c r="M195" s="4">
        <v>3.7</v>
      </c>
      <c r="N195" s="5" t="s">
        <v>41</v>
      </c>
      <c r="O195" s="5">
        <v>1.0</v>
      </c>
      <c r="P195" s="5">
        <v>1.0</v>
      </c>
      <c r="Q195" s="5">
        <v>1.0</v>
      </c>
      <c r="R195" s="5">
        <v>1.0</v>
      </c>
      <c r="S195" s="6">
        <v>0.95</v>
      </c>
      <c r="T195" s="6">
        <v>591.0</v>
      </c>
      <c r="U195" s="3" t="s">
        <v>41</v>
      </c>
      <c r="V195" s="3">
        <v>2.0</v>
      </c>
      <c r="W195" s="3">
        <v>2.0</v>
      </c>
      <c r="X195" s="3">
        <v>2.0</v>
      </c>
      <c r="Y195" s="3">
        <v>1.0</v>
      </c>
      <c r="Z195" s="3">
        <v>1.0</v>
      </c>
    </row>
    <row r="196">
      <c r="A196" s="3">
        <v>365.0</v>
      </c>
      <c r="B196" s="3" t="s">
        <v>63</v>
      </c>
      <c r="C196" s="3" t="s">
        <v>32</v>
      </c>
      <c r="D196" s="3" t="s">
        <v>371</v>
      </c>
      <c r="E196" s="3" t="s">
        <v>372</v>
      </c>
      <c r="F196" s="3" t="s">
        <v>66</v>
      </c>
      <c r="G196" s="3" t="s">
        <v>59</v>
      </c>
      <c r="H196" s="3">
        <v>2023.0</v>
      </c>
      <c r="I196" s="4">
        <v>51.11</v>
      </c>
      <c r="J196" s="4">
        <v>211.72</v>
      </c>
      <c r="K196" s="4">
        <v>150.97</v>
      </c>
      <c r="L196" s="4">
        <v>7.62</v>
      </c>
      <c r="M196" s="4">
        <v>15.15</v>
      </c>
      <c r="N196" s="5">
        <v>2.0</v>
      </c>
      <c r="O196" s="5">
        <v>4.0</v>
      </c>
      <c r="P196" s="5">
        <v>5.0</v>
      </c>
      <c r="Q196" s="5">
        <v>2.0</v>
      </c>
      <c r="R196" s="5">
        <v>3.0</v>
      </c>
      <c r="S196" s="6">
        <v>3.05</v>
      </c>
      <c r="T196" s="6">
        <v>298.0</v>
      </c>
      <c r="U196" s="3">
        <v>2.0</v>
      </c>
      <c r="V196" s="3">
        <v>4.0</v>
      </c>
      <c r="W196" s="3">
        <v>4.0</v>
      </c>
      <c r="X196" s="3">
        <v>2.0</v>
      </c>
      <c r="Y196" s="3">
        <v>2.0</v>
      </c>
      <c r="Z196" s="3">
        <v>2.0</v>
      </c>
    </row>
    <row r="197">
      <c r="A197" s="3">
        <v>366.0</v>
      </c>
      <c r="B197" s="3" t="s">
        <v>31</v>
      </c>
      <c r="C197" s="3" t="s">
        <v>32</v>
      </c>
      <c r="D197" s="3" t="s">
        <v>373</v>
      </c>
      <c r="E197" s="3" t="s">
        <v>374</v>
      </c>
      <c r="F197" s="3" t="s">
        <v>220</v>
      </c>
      <c r="G197" s="3" t="s">
        <v>59</v>
      </c>
      <c r="H197" s="3">
        <v>2023.0</v>
      </c>
      <c r="I197" s="4">
        <v>-10.15</v>
      </c>
      <c r="J197" s="4">
        <v>49.33</v>
      </c>
      <c r="K197" s="4">
        <v>-2.14</v>
      </c>
      <c r="L197" s="4">
        <v>39.86</v>
      </c>
      <c r="M197" s="4">
        <v>76.15</v>
      </c>
      <c r="N197" s="5">
        <v>1.0</v>
      </c>
      <c r="O197" s="5">
        <v>1.0</v>
      </c>
      <c r="P197" s="5">
        <v>1.0</v>
      </c>
      <c r="Q197" s="5">
        <v>5.0</v>
      </c>
      <c r="R197" s="5">
        <v>5.0</v>
      </c>
      <c r="S197" s="6">
        <v>3.6</v>
      </c>
      <c r="T197" s="6">
        <v>183.0</v>
      </c>
      <c r="U197" s="3">
        <v>2.0</v>
      </c>
      <c r="V197" s="3">
        <v>2.0</v>
      </c>
      <c r="W197" s="3">
        <v>2.0</v>
      </c>
      <c r="X197" s="3">
        <v>4.0</v>
      </c>
      <c r="Y197" s="3">
        <v>4.0</v>
      </c>
      <c r="Z197" s="3">
        <v>2.0</v>
      </c>
    </row>
    <row r="198">
      <c r="A198" s="3">
        <v>368.0</v>
      </c>
      <c r="B198" s="3" t="s">
        <v>97</v>
      </c>
      <c r="C198" s="3" t="s">
        <v>32</v>
      </c>
      <c r="D198" s="3" t="s">
        <v>375</v>
      </c>
      <c r="E198" s="3" t="s">
        <v>376</v>
      </c>
      <c r="F198" s="3" t="s">
        <v>223</v>
      </c>
      <c r="G198" s="3" t="s">
        <v>101</v>
      </c>
      <c r="H198" s="3">
        <v>2023.0</v>
      </c>
      <c r="I198" s="4">
        <v>-5.84</v>
      </c>
      <c r="J198" s="4">
        <v>-172.67</v>
      </c>
      <c r="K198" s="4">
        <v>46.38</v>
      </c>
      <c r="L198" s="4">
        <v>36.41</v>
      </c>
      <c r="M198" s="4">
        <v>37.71</v>
      </c>
      <c r="N198" s="5">
        <v>1.0</v>
      </c>
      <c r="O198" s="5">
        <v>1.0</v>
      </c>
      <c r="P198" s="5">
        <v>3.0</v>
      </c>
      <c r="Q198" s="5">
        <v>5.0</v>
      </c>
      <c r="R198" s="5">
        <v>5.0</v>
      </c>
      <c r="S198" s="6">
        <v>4.0</v>
      </c>
      <c r="T198" s="6">
        <v>81.0</v>
      </c>
      <c r="U198" s="3">
        <v>2.0</v>
      </c>
      <c r="V198" s="3">
        <v>2.0</v>
      </c>
      <c r="W198" s="3">
        <v>4.0</v>
      </c>
      <c r="X198" s="3">
        <v>4.0</v>
      </c>
      <c r="Y198" s="3">
        <v>4.0</v>
      </c>
      <c r="Z198" s="3">
        <v>4.0</v>
      </c>
    </row>
    <row r="199">
      <c r="A199" s="3">
        <v>369.0</v>
      </c>
      <c r="B199" s="3" t="s">
        <v>97</v>
      </c>
      <c r="C199" s="3" t="s">
        <v>32</v>
      </c>
      <c r="D199" s="3" t="s">
        <v>377</v>
      </c>
      <c r="E199" s="3" t="s">
        <v>378</v>
      </c>
      <c r="F199" s="3" t="s">
        <v>143</v>
      </c>
      <c r="G199" s="3" t="s">
        <v>101</v>
      </c>
      <c r="H199" s="3">
        <v>2023.0</v>
      </c>
      <c r="I199" s="4">
        <v>51.59</v>
      </c>
      <c r="J199" s="4">
        <v>115.76</v>
      </c>
      <c r="K199" s="4">
        <v>40.25</v>
      </c>
      <c r="L199" s="4">
        <v>-0.85</v>
      </c>
      <c r="M199" s="4">
        <v>4.83</v>
      </c>
      <c r="N199" s="5">
        <v>2.0</v>
      </c>
      <c r="O199" s="5">
        <v>2.0</v>
      </c>
      <c r="P199" s="5">
        <v>3.0</v>
      </c>
      <c r="Q199" s="5">
        <v>1.0</v>
      </c>
      <c r="R199" s="5">
        <v>1.0</v>
      </c>
      <c r="S199" s="6">
        <v>1.55</v>
      </c>
      <c r="T199" s="6">
        <v>493.0</v>
      </c>
      <c r="U199" s="3">
        <v>2.0</v>
      </c>
      <c r="V199" s="3">
        <v>2.0</v>
      </c>
      <c r="W199" s="3">
        <v>4.0</v>
      </c>
      <c r="X199" s="3">
        <v>2.0</v>
      </c>
      <c r="Y199" s="3">
        <v>1.0</v>
      </c>
      <c r="Z199" s="3">
        <v>1.0</v>
      </c>
    </row>
    <row r="200">
      <c r="A200" s="3">
        <v>370.0</v>
      </c>
      <c r="B200" s="3" t="s">
        <v>37</v>
      </c>
      <c r="C200" s="3" t="s">
        <v>32</v>
      </c>
      <c r="D200" s="3" t="s">
        <v>379</v>
      </c>
      <c r="E200" s="3" t="s">
        <v>380</v>
      </c>
      <c r="F200" s="3" t="s">
        <v>55</v>
      </c>
      <c r="G200" s="3" t="s">
        <v>36</v>
      </c>
      <c r="H200" s="3">
        <v>2023.0</v>
      </c>
      <c r="I200" s="4">
        <v>414.01</v>
      </c>
      <c r="J200" s="4">
        <v>209.35</v>
      </c>
      <c r="K200" s="4">
        <v>48.52</v>
      </c>
      <c r="L200" s="4">
        <v>-16.96</v>
      </c>
      <c r="M200" s="4">
        <v>11.53</v>
      </c>
      <c r="N200" s="5">
        <v>5.0</v>
      </c>
      <c r="O200" s="5">
        <v>4.0</v>
      </c>
      <c r="P200" s="5">
        <v>3.0</v>
      </c>
      <c r="Q200" s="5">
        <v>1.0</v>
      </c>
      <c r="R200" s="5">
        <v>2.0</v>
      </c>
      <c r="S200" s="6">
        <v>2.15</v>
      </c>
      <c r="T200" s="6">
        <v>416.0</v>
      </c>
      <c r="U200" s="3">
        <v>4.0</v>
      </c>
      <c r="V200" s="3">
        <v>4.0</v>
      </c>
      <c r="W200" s="3">
        <v>4.0</v>
      </c>
      <c r="X200" s="3">
        <v>2.0</v>
      </c>
      <c r="Y200" s="3">
        <v>2.0</v>
      </c>
      <c r="Z200" s="3">
        <v>2.0</v>
      </c>
    </row>
    <row r="201">
      <c r="A201" s="3">
        <v>371.0</v>
      </c>
      <c r="B201" s="3" t="s">
        <v>42</v>
      </c>
      <c r="C201" s="3" t="s">
        <v>32</v>
      </c>
      <c r="D201" s="3" t="s">
        <v>150</v>
      </c>
      <c r="E201" s="3" t="s">
        <v>381</v>
      </c>
      <c r="F201" s="3" t="s">
        <v>108</v>
      </c>
      <c r="G201" s="3" t="s">
        <v>46</v>
      </c>
      <c r="H201" s="3">
        <v>2023.0</v>
      </c>
      <c r="I201" s="4">
        <v>103.79</v>
      </c>
      <c r="J201" s="4">
        <v>-56.8</v>
      </c>
      <c r="K201" s="4">
        <v>22.44</v>
      </c>
      <c r="L201" s="4">
        <v>28.25</v>
      </c>
      <c r="M201" s="4">
        <v>36.89</v>
      </c>
      <c r="N201" s="5">
        <v>4.0</v>
      </c>
      <c r="O201" s="5">
        <v>1.0</v>
      </c>
      <c r="P201" s="5">
        <v>2.0</v>
      </c>
      <c r="Q201" s="5">
        <v>5.0</v>
      </c>
      <c r="R201" s="5">
        <v>5.0</v>
      </c>
      <c r="S201" s="6">
        <v>3.95</v>
      </c>
      <c r="T201" s="6">
        <v>101.0</v>
      </c>
      <c r="U201" s="3">
        <v>2.0</v>
      </c>
      <c r="V201" s="3">
        <v>2.0</v>
      </c>
      <c r="W201" s="3">
        <v>2.0</v>
      </c>
      <c r="X201" s="3">
        <v>4.0</v>
      </c>
      <c r="Y201" s="3">
        <v>4.0</v>
      </c>
      <c r="Z201" s="3">
        <v>4.0</v>
      </c>
    </row>
    <row r="202">
      <c r="A202" s="3">
        <v>372.0</v>
      </c>
      <c r="B202" s="3" t="s">
        <v>37</v>
      </c>
      <c r="C202" s="3" t="s">
        <v>32</v>
      </c>
      <c r="D202" s="3" t="s">
        <v>382</v>
      </c>
      <c r="E202" s="3" t="s">
        <v>383</v>
      </c>
      <c r="F202" s="3" t="s">
        <v>55</v>
      </c>
      <c r="G202" s="3" t="s">
        <v>36</v>
      </c>
      <c r="H202" s="3">
        <v>2023.0</v>
      </c>
      <c r="I202" s="4">
        <v>30.49</v>
      </c>
      <c r="J202" s="4">
        <v>-27.41</v>
      </c>
      <c r="K202" s="4">
        <v>29.19</v>
      </c>
      <c r="L202" s="4">
        <v>24.64</v>
      </c>
      <c r="M202" s="4">
        <v>36.84</v>
      </c>
      <c r="N202" s="5">
        <v>2.0</v>
      </c>
      <c r="O202" s="5">
        <v>1.0</v>
      </c>
      <c r="P202" s="5">
        <v>2.0</v>
      </c>
      <c r="Q202" s="5">
        <v>5.0</v>
      </c>
      <c r="R202" s="5">
        <v>5.0</v>
      </c>
      <c r="S202" s="6">
        <v>3.85</v>
      </c>
      <c r="T202" s="6">
        <v>127.0</v>
      </c>
      <c r="U202" s="3">
        <v>2.0</v>
      </c>
      <c r="V202" s="3">
        <v>2.0</v>
      </c>
      <c r="W202" s="3">
        <v>2.0</v>
      </c>
      <c r="X202" s="3">
        <v>4.0</v>
      </c>
      <c r="Y202" s="3">
        <v>4.0</v>
      </c>
      <c r="Z202" s="3">
        <v>4.0</v>
      </c>
    </row>
    <row r="203">
      <c r="A203" s="3">
        <v>374.0</v>
      </c>
      <c r="B203" s="3" t="s">
        <v>37</v>
      </c>
      <c r="C203" s="3" t="s">
        <v>32</v>
      </c>
      <c r="D203" s="3" t="s">
        <v>296</v>
      </c>
      <c r="E203" s="3" t="s">
        <v>297</v>
      </c>
      <c r="F203" s="3" t="s">
        <v>118</v>
      </c>
      <c r="G203" s="3" t="s">
        <v>59</v>
      </c>
      <c r="H203" s="3">
        <v>2023.0</v>
      </c>
      <c r="I203" s="4">
        <v>2.25</v>
      </c>
      <c r="J203" s="4">
        <v>-118.93</v>
      </c>
      <c r="K203" s="4">
        <v>8.63</v>
      </c>
      <c r="L203" s="4">
        <v>29.8</v>
      </c>
      <c r="M203" s="4">
        <v>49.06</v>
      </c>
      <c r="N203" s="5">
        <v>1.0</v>
      </c>
      <c r="O203" s="5">
        <v>1.0</v>
      </c>
      <c r="P203" s="5">
        <v>1.0</v>
      </c>
      <c r="Q203" s="5">
        <v>5.0</v>
      </c>
      <c r="R203" s="5">
        <v>5.0</v>
      </c>
      <c r="S203" s="6">
        <v>3.6</v>
      </c>
      <c r="T203" s="6">
        <v>183.0</v>
      </c>
      <c r="U203" s="3">
        <v>2.0</v>
      </c>
      <c r="V203" s="3">
        <v>2.0</v>
      </c>
      <c r="W203" s="3">
        <v>2.0</v>
      </c>
      <c r="X203" s="3">
        <v>4.0</v>
      </c>
      <c r="Y203" s="3">
        <v>4.0</v>
      </c>
      <c r="Z203" s="3">
        <v>2.0</v>
      </c>
    </row>
    <row r="204">
      <c r="A204" s="3">
        <v>375.0</v>
      </c>
      <c r="B204" s="3" t="s">
        <v>63</v>
      </c>
      <c r="C204" s="3" t="s">
        <v>32</v>
      </c>
      <c r="D204" s="3" t="s">
        <v>50</v>
      </c>
      <c r="E204" s="3" t="s">
        <v>365</v>
      </c>
      <c r="F204" s="3" t="s">
        <v>366</v>
      </c>
      <c r="G204" s="3" t="s">
        <v>46</v>
      </c>
      <c r="H204" s="3">
        <v>2023.0</v>
      </c>
      <c r="I204" s="4">
        <v>52.51</v>
      </c>
      <c r="J204" s="4">
        <v>-290.27</v>
      </c>
      <c r="K204" s="4">
        <v>3.79</v>
      </c>
      <c r="L204" s="4">
        <v>14.01</v>
      </c>
      <c r="M204" s="4">
        <v>18.26</v>
      </c>
      <c r="N204" s="5">
        <v>2.0</v>
      </c>
      <c r="O204" s="5">
        <v>1.0</v>
      </c>
      <c r="P204" s="5">
        <v>1.0</v>
      </c>
      <c r="Q204" s="5">
        <v>4.0</v>
      </c>
      <c r="R204" s="5">
        <v>3.0</v>
      </c>
      <c r="S204" s="6">
        <v>2.75</v>
      </c>
      <c r="T204" s="6">
        <v>324.0</v>
      </c>
      <c r="U204" s="3">
        <v>2.0</v>
      </c>
      <c r="V204" s="3">
        <v>2.0</v>
      </c>
      <c r="W204" s="3">
        <v>2.0</v>
      </c>
      <c r="X204" s="3">
        <v>2.0</v>
      </c>
      <c r="Y204" s="3">
        <v>2.0</v>
      </c>
      <c r="Z204" s="3">
        <v>2.0</v>
      </c>
    </row>
    <row r="205">
      <c r="A205" s="3">
        <v>376.0</v>
      </c>
      <c r="B205" s="3" t="s">
        <v>67</v>
      </c>
      <c r="C205" s="3" t="s">
        <v>32</v>
      </c>
      <c r="D205" s="3" t="s">
        <v>71</v>
      </c>
      <c r="E205" s="3" t="s">
        <v>384</v>
      </c>
      <c r="F205" s="3" t="s">
        <v>185</v>
      </c>
      <c r="G205" s="3" t="s">
        <v>46</v>
      </c>
      <c r="H205" s="3">
        <v>2023.0</v>
      </c>
      <c r="I205" s="4">
        <v>84.25</v>
      </c>
      <c r="J205" s="4">
        <v>122.37</v>
      </c>
      <c r="K205" s="4">
        <v>58.94</v>
      </c>
      <c r="L205" s="4">
        <v>10.58</v>
      </c>
      <c r="M205" s="4">
        <v>12.64</v>
      </c>
      <c r="N205" s="5">
        <v>3.0</v>
      </c>
      <c r="O205" s="5">
        <v>3.0</v>
      </c>
      <c r="P205" s="5">
        <v>3.0</v>
      </c>
      <c r="Q205" s="5">
        <v>3.0</v>
      </c>
      <c r="R205" s="5">
        <v>2.0</v>
      </c>
      <c r="S205" s="6">
        <v>2.75</v>
      </c>
      <c r="T205" s="6">
        <v>324.0</v>
      </c>
      <c r="U205" s="3">
        <v>2.0</v>
      </c>
      <c r="V205" s="3">
        <v>4.0</v>
      </c>
      <c r="W205" s="3">
        <v>4.0</v>
      </c>
      <c r="X205" s="3">
        <v>2.0</v>
      </c>
      <c r="Y205" s="3">
        <v>2.0</v>
      </c>
      <c r="Z205" s="3">
        <v>2.0</v>
      </c>
    </row>
    <row r="206">
      <c r="A206" s="3">
        <v>377.0</v>
      </c>
      <c r="B206" s="3" t="s">
        <v>63</v>
      </c>
      <c r="C206" s="3" t="s">
        <v>32</v>
      </c>
      <c r="D206" s="3" t="s">
        <v>385</v>
      </c>
      <c r="E206" s="3" t="s">
        <v>386</v>
      </c>
      <c r="F206" s="3" t="s">
        <v>88</v>
      </c>
      <c r="G206" s="3" t="s">
        <v>59</v>
      </c>
      <c r="H206" s="3">
        <v>2023.0</v>
      </c>
      <c r="I206" s="4" t="s">
        <v>41</v>
      </c>
      <c r="J206" s="4">
        <v>83.11</v>
      </c>
      <c r="K206" s="4">
        <v>44.73</v>
      </c>
      <c r="L206" s="4">
        <v>14.96</v>
      </c>
      <c r="M206" s="4">
        <v>20.63</v>
      </c>
      <c r="N206" s="5" t="s">
        <v>41</v>
      </c>
      <c r="O206" s="5">
        <v>2.0</v>
      </c>
      <c r="P206" s="5">
        <v>3.0</v>
      </c>
      <c r="Q206" s="5">
        <v>4.0</v>
      </c>
      <c r="R206" s="5">
        <v>3.0</v>
      </c>
      <c r="S206" s="6">
        <v>3.15</v>
      </c>
      <c r="T206" s="6">
        <v>287.0</v>
      </c>
      <c r="U206" s="3" t="s">
        <v>41</v>
      </c>
      <c r="V206" s="3">
        <v>2.0</v>
      </c>
      <c r="W206" s="3">
        <v>4.0</v>
      </c>
      <c r="X206" s="3">
        <v>2.0</v>
      </c>
      <c r="Y206" s="3">
        <v>2.0</v>
      </c>
      <c r="Z206" s="3">
        <v>2.0</v>
      </c>
    </row>
    <row r="207">
      <c r="A207" s="3">
        <v>378.0</v>
      </c>
      <c r="B207" s="3" t="s">
        <v>42</v>
      </c>
      <c r="C207" s="3" t="s">
        <v>32</v>
      </c>
      <c r="D207" s="3" t="s">
        <v>273</v>
      </c>
      <c r="E207" s="3" t="s">
        <v>274</v>
      </c>
      <c r="F207" s="3" t="s">
        <v>275</v>
      </c>
      <c r="G207" s="3" t="s">
        <v>46</v>
      </c>
      <c r="H207" s="3">
        <v>2023.0</v>
      </c>
      <c r="I207" s="4">
        <v>-33.81</v>
      </c>
      <c r="J207" s="4">
        <v>203.79</v>
      </c>
      <c r="K207" s="4">
        <v>18.94</v>
      </c>
      <c r="L207" s="4">
        <v>21.94</v>
      </c>
      <c r="M207" s="4">
        <v>25.82</v>
      </c>
      <c r="N207" s="5">
        <v>1.0</v>
      </c>
      <c r="O207" s="5">
        <v>4.0</v>
      </c>
      <c r="P207" s="5">
        <v>1.0</v>
      </c>
      <c r="Q207" s="5">
        <v>5.0</v>
      </c>
      <c r="R207" s="5">
        <v>4.0</v>
      </c>
      <c r="S207" s="6">
        <v>3.65</v>
      </c>
      <c r="T207" s="6">
        <v>172.0</v>
      </c>
      <c r="U207" s="3">
        <v>2.0</v>
      </c>
      <c r="V207" s="3">
        <v>4.0</v>
      </c>
      <c r="W207" s="3">
        <v>2.0</v>
      </c>
      <c r="X207" s="3">
        <v>4.0</v>
      </c>
      <c r="Y207" s="3">
        <v>2.0</v>
      </c>
      <c r="Z207" s="3">
        <v>2.0</v>
      </c>
    </row>
    <row r="208">
      <c r="A208" s="3">
        <v>379.0</v>
      </c>
      <c r="B208" s="3" t="s">
        <v>97</v>
      </c>
      <c r="C208" s="3" t="s">
        <v>32</v>
      </c>
      <c r="D208" s="3" t="s">
        <v>237</v>
      </c>
      <c r="E208" s="3" t="s">
        <v>238</v>
      </c>
      <c r="F208" s="3" t="s">
        <v>223</v>
      </c>
      <c r="G208" s="3" t="s">
        <v>101</v>
      </c>
      <c r="H208" s="3">
        <v>2023.0</v>
      </c>
      <c r="I208" s="4" t="s">
        <v>41</v>
      </c>
      <c r="J208" s="4">
        <v>101.23</v>
      </c>
      <c r="K208" s="4">
        <v>-13.38</v>
      </c>
      <c r="L208" s="4">
        <v>0.06</v>
      </c>
      <c r="M208" s="4">
        <v>6.02</v>
      </c>
      <c r="N208" s="5" t="s">
        <v>41</v>
      </c>
      <c r="O208" s="5">
        <v>2.0</v>
      </c>
      <c r="P208" s="5">
        <v>1.0</v>
      </c>
      <c r="Q208" s="5">
        <v>1.0</v>
      </c>
      <c r="R208" s="5">
        <v>1.0</v>
      </c>
      <c r="S208" s="6">
        <v>1.05</v>
      </c>
      <c r="T208" s="6">
        <v>567.0</v>
      </c>
      <c r="U208" s="3" t="s">
        <v>41</v>
      </c>
      <c r="V208" s="3">
        <v>2.0</v>
      </c>
      <c r="W208" s="3">
        <v>2.0</v>
      </c>
      <c r="X208" s="3">
        <v>2.0</v>
      </c>
      <c r="Y208" s="3">
        <v>1.0</v>
      </c>
      <c r="Z208" s="3">
        <v>1.0</v>
      </c>
    </row>
    <row r="209">
      <c r="A209" s="3">
        <v>380.0</v>
      </c>
      <c r="B209" s="3" t="s">
        <v>63</v>
      </c>
      <c r="C209" s="3" t="s">
        <v>32</v>
      </c>
      <c r="D209" s="3" t="s">
        <v>135</v>
      </c>
      <c r="E209" s="3" t="s">
        <v>387</v>
      </c>
      <c r="F209" s="3" t="s">
        <v>35</v>
      </c>
      <c r="G209" s="3" t="s">
        <v>36</v>
      </c>
      <c r="H209" s="3">
        <v>2023.0</v>
      </c>
      <c r="I209" s="4">
        <v>75.95</v>
      </c>
      <c r="J209" s="4">
        <v>142.59</v>
      </c>
      <c r="K209" s="4">
        <v>67.06</v>
      </c>
      <c r="L209" s="4">
        <v>7.07</v>
      </c>
      <c r="M209" s="4">
        <v>16.87</v>
      </c>
      <c r="N209" s="5">
        <v>3.0</v>
      </c>
      <c r="O209" s="5">
        <v>3.0</v>
      </c>
      <c r="P209" s="5">
        <v>4.0</v>
      </c>
      <c r="Q209" s="5">
        <v>2.0</v>
      </c>
      <c r="R209" s="5">
        <v>3.0</v>
      </c>
      <c r="S209" s="6">
        <v>2.8</v>
      </c>
      <c r="T209" s="6">
        <v>319.0</v>
      </c>
      <c r="U209" s="3">
        <v>2.0</v>
      </c>
      <c r="V209" s="3">
        <v>4.0</v>
      </c>
      <c r="W209" s="3">
        <v>4.0</v>
      </c>
      <c r="X209" s="3">
        <v>2.0</v>
      </c>
      <c r="Y209" s="3">
        <v>2.0</v>
      </c>
      <c r="Z209" s="3">
        <v>2.0</v>
      </c>
    </row>
    <row r="210">
      <c r="A210" s="3">
        <v>382.0</v>
      </c>
      <c r="B210" s="3" t="s">
        <v>47</v>
      </c>
      <c r="C210" s="3" t="s">
        <v>32</v>
      </c>
      <c r="D210" s="3" t="s">
        <v>388</v>
      </c>
      <c r="E210" s="3" t="s">
        <v>381</v>
      </c>
      <c r="F210" s="3" t="s">
        <v>220</v>
      </c>
      <c r="G210" s="3" t="s">
        <v>59</v>
      </c>
      <c r="H210" s="3">
        <v>2023.0</v>
      </c>
      <c r="I210" s="4" t="s">
        <v>41</v>
      </c>
      <c r="J210" s="4">
        <v>244.88</v>
      </c>
      <c r="K210" s="4">
        <v>38.0</v>
      </c>
      <c r="L210" s="4">
        <v>27.28</v>
      </c>
      <c r="M210" s="4">
        <v>35.76</v>
      </c>
      <c r="N210" s="5" t="s">
        <v>41</v>
      </c>
      <c r="O210" s="5">
        <v>4.0</v>
      </c>
      <c r="P210" s="5">
        <v>2.0</v>
      </c>
      <c r="Q210" s="5">
        <v>5.0</v>
      </c>
      <c r="R210" s="5">
        <v>5.0</v>
      </c>
      <c r="S210" s="6">
        <v>4.05</v>
      </c>
      <c r="T210" s="6">
        <v>71.0</v>
      </c>
      <c r="U210" s="3" t="s">
        <v>41</v>
      </c>
      <c r="V210" s="3">
        <v>4.0</v>
      </c>
      <c r="W210" s="3">
        <v>2.0</v>
      </c>
      <c r="X210" s="3">
        <v>4.0</v>
      </c>
      <c r="Y210" s="3">
        <v>4.0</v>
      </c>
      <c r="Z210" s="3">
        <v>4.0</v>
      </c>
    </row>
    <row r="211">
      <c r="A211" s="3">
        <v>384.0</v>
      </c>
      <c r="B211" s="3" t="s">
        <v>47</v>
      </c>
      <c r="C211" s="3" t="s">
        <v>32</v>
      </c>
      <c r="D211" s="3" t="s">
        <v>226</v>
      </c>
      <c r="E211" s="3" t="s">
        <v>389</v>
      </c>
      <c r="F211" s="3" t="s">
        <v>343</v>
      </c>
      <c r="G211" s="3" t="s">
        <v>46</v>
      </c>
      <c r="H211" s="3">
        <v>2023.0</v>
      </c>
      <c r="I211" s="4">
        <v>-24.84</v>
      </c>
      <c r="J211" s="4">
        <v>54.74</v>
      </c>
      <c r="K211" s="4">
        <v>37.88</v>
      </c>
      <c r="L211" s="4">
        <v>-12.99</v>
      </c>
      <c r="M211" s="4">
        <v>-9.83</v>
      </c>
      <c r="N211" s="5">
        <v>1.0</v>
      </c>
      <c r="O211" s="5">
        <v>1.0</v>
      </c>
      <c r="P211" s="5">
        <v>2.0</v>
      </c>
      <c r="Q211" s="5">
        <v>1.0</v>
      </c>
      <c r="R211" s="5">
        <v>1.0</v>
      </c>
      <c r="S211" s="6">
        <v>1.2</v>
      </c>
      <c r="T211" s="6">
        <v>543.0</v>
      </c>
      <c r="U211" s="3">
        <v>2.0</v>
      </c>
      <c r="V211" s="3">
        <v>2.0</v>
      </c>
      <c r="W211" s="3">
        <v>2.0</v>
      </c>
      <c r="X211" s="3">
        <v>2.0</v>
      </c>
      <c r="Y211" s="3">
        <v>1.0</v>
      </c>
      <c r="Z211" s="3">
        <v>1.0</v>
      </c>
    </row>
    <row r="212">
      <c r="A212" s="3">
        <v>385.0</v>
      </c>
      <c r="B212" s="3" t="s">
        <v>60</v>
      </c>
      <c r="C212" s="3" t="s">
        <v>32</v>
      </c>
      <c r="D212" s="3" t="s">
        <v>331</v>
      </c>
      <c r="E212" s="3" t="s">
        <v>332</v>
      </c>
      <c r="F212" s="3" t="s">
        <v>88</v>
      </c>
      <c r="G212" s="3" t="s">
        <v>59</v>
      </c>
      <c r="H212" s="3">
        <v>2023.0</v>
      </c>
      <c r="I212" s="4">
        <v>138.5</v>
      </c>
      <c r="J212" s="4">
        <v>80.36</v>
      </c>
      <c r="K212" s="4">
        <v>42.62</v>
      </c>
      <c r="L212" s="4">
        <v>15.51</v>
      </c>
      <c r="M212" s="4">
        <v>25.42</v>
      </c>
      <c r="N212" s="5">
        <v>5.0</v>
      </c>
      <c r="O212" s="5">
        <v>2.0</v>
      </c>
      <c r="P212" s="5">
        <v>3.0</v>
      </c>
      <c r="Q212" s="5">
        <v>4.0</v>
      </c>
      <c r="R212" s="5">
        <v>4.0</v>
      </c>
      <c r="S212" s="6">
        <v>3.65</v>
      </c>
      <c r="T212" s="6">
        <v>172.0</v>
      </c>
      <c r="U212" s="3">
        <v>4.0</v>
      </c>
      <c r="V212" s="3">
        <v>2.0</v>
      </c>
      <c r="W212" s="3">
        <v>4.0</v>
      </c>
      <c r="X212" s="3">
        <v>2.0</v>
      </c>
      <c r="Y212" s="3">
        <v>2.0</v>
      </c>
      <c r="Z212" s="3">
        <v>2.0</v>
      </c>
    </row>
    <row r="213">
      <c r="A213" s="3">
        <v>386.0</v>
      </c>
      <c r="B213" s="3" t="s">
        <v>42</v>
      </c>
      <c r="C213" s="3" t="s">
        <v>32</v>
      </c>
      <c r="D213" s="3" t="s">
        <v>390</v>
      </c>
      <c r="E213" s="3" t="s">
        <v>391</v>
      </c>
      <c r="F213" s="3" t="s">
        <v>45</v>
      </c>
      <c r="G213" s="3" t="s">
        <v>46</v>
      </c>
      <c r="H213" s="3">
        <v>2023.0</v>
      </c>
      <c r="I213" s="4">
        <v>103.36</v>
      </c>
      <c r="J213" s="4">
        <v>258.9</v>
      </c>
      <c r="K213" s="4">
        <v>58.84</v>
      </c>
      <c r="L213" s="4">
        <v>5.34</v>
      </c>
      <c r="M213" s="4">
        <v>14.48</v>
      </c>
      <c r="N213" s="5">
        <v>4.0</v>
      </c>
      <c r="O213" s="5">
        <v>5.0</v>
      </c>
      <c r="P213" s="5">
        <v>3.0</v>
      </c>
      <c r="Q213" s="5">
        <v>2.0</v>
      </c>
      <c r="R213" s="5">
        <v>3.0</v>
      </c>
      <c r="S213" s="6">
        <v>2.85</v>
      </c>
      <c r="T213" s="6">
        <v>317.0</v>
      </c>
      <c r="U213" s="3">
        <v>2.0</v>
      </c>
      <c r="V213" s="3">
        <v>4.0</v>
      </c>
      <c r="W213" s="3">
        <v>4.0</v>
      </c>
      <c r="X213" s="3">
        <v>2.0</v>
      </c>
      <c r="Y213" s="3">
        <v>2.0</v>
      </c>
      <c r="Z213" s="3">
        <v>2.0</v>
      </c>
    </row>
    <row r="214">
      <c r="A214" s="3">
        <v>387.0</v>
      </c>
      <c r="B214" s="3" t="s">
        <v>67</v>
      </c>
      <c r="C214" s="3" t="s">
        <v>32</v>
      </c>
      <c r="D214" s="3" t="s">
        <v>68</v>
      </c>
      <c r="E214" s="3" t="s">
        <v>69</v>
      </c>
      <c r="F214" s="3" t="s">
        <v>70</v>
      </c>
      <c r="G214" s="3" t="s">
        <v>36</v>
      </c>
      <c r="H214" s="3">
        <v>2023.0</v>
      </c>
      <c r="I214" s="4">
        <v>-52.42</v>
      </c>
      <c r="J214" s="4">
        <v>-32900.0</v>
      </c>
      <c r="K214" s="4">
        <v>11.6</v>
      </c>
      <c r="L214" s="4">
        <v>-8.85</v>
      </c>
      <c r="M214" s="4">
        <v>0.71</v>
      </c>
      <c r="N214" s="5">
        <v>1.0</v>
      </c>
      <c r="O214" s="5">
        <v>1.0</v>
      </c>
      <c r="P214" s="5">
        <v>1.0</v>
      </c>
      <c r="Q214" s="5">
        <v>1.0</v>
      </c>
      <c r="R214" s="5">
        <v>1.0</v>
      </c>
      <c r="S214" s="6">
        <v>1.0</v>
      </c>
      <c r="T214" s="6">
        <v>572.0</v>
      </c>
      <c r="U214" s="3">
        <v>2.0</v>
      </c>
      <c r="V214" s="3">
        <v>2.0</v>
      </c>
      <c r="W214" s="3">
        <v>2.0</v>
      </c>
      <c r="X214" s="3">
        <v>2.0</v>
      </c>
      <c r="Y214" s="3">
        <v>1.0</v>
      </c>
      <c r="Z214" s="3">
        <v>1.0</v>
      </c>
    </row>
    <row r="215">
      <c r="A215" s="3">
        <v>388.0</v>
      </c>
      <c r="B215" s="3" t="s">
        <v>122</v>
      </c>
      <c r="C215" s="3" t="s">
        <v>32</v>
      </c>
      <c r="D215" s="3" t="s">
        <v>359</v>
      </c>
      <c r="E215" s="3" t="s">
        <v>392</v>
      </c>
      <c r="F215" s="3" t="s">
        <v>70</v>
      </c>
      <c r="G215" s="3" t="s">
        <v>36</v>
      </c>
      <c r="H215" s="3">
        <v>2023.0</v>
      </c>
      <c r="I215" s="4">
        <v>55.63</v>
      </c>
      <c r="J215" s="4">
        <v>-116000.0</v>
      </c>
      <c r="K215" s="4">
        <v>1.55</v>
      </c>
      <c r="L215" s="4">
        <v>7.99</v>
      </c>
      <c r="M215" s="4">
        <v>7.24</v>
      </c>
      <c r="N215" s="5">
        <v>2.0</v>
      </c>
      <c r="O215" s="5">
        <v>1.0</v>
      </c>
      <c r="P215" s="5">
        <v>1.0</v>
      </c>
      <c r="Q215" s="5">
        <v>2.0</v>
      </c>
      <c r="R215" s="5">
        <v>2.0</v>
      </c>
      <c r="S215" s="6">
        <v>1.7</v>
      </c>
      <c r="T215" s="6">
        <v>469.0</v>
      </c>
      <c r="U215" s="3">
        <v>2.0</v>
      </c>
      <c r="V215" s="3">
        <v>2.0</v>
      </c>
      <c r="W215" s="3">
        <v>2.0</v>
      </c>
      <c r="X215" s="3">
        <v>2.0</v>
      </c>
      <c r="Y215" s="3">
        <v>2.0</v>
      </c>
      <c r="Z215" s="3">
        <v>1.0</v>
      </c>
    </row>
    <row r="216">
      <c r="A216" s="3">
        <v>390.0</v>
      </c>
      <c r="B216" s="3" t="s">
        <v>42</v>
      </c>
      <c r="C216" s="3" t="s">
        <v>32</v>
      </c>
      <c r="D216" s="3" t="s">
        <v>393</v>
      </c>
      <c r="E216" s="3" t="s">
        <v>394</v>
      </c>
      <c r="F216" s="3" t="s">
        <v>121</v>
      </c>
      <c r="G216" s="3" t="s">
        <v>36</v>
      </c>
      <c r="H216" s="3">
        <v>2023.0</v>
      </c>
      <c r="I216" s="4">
        <v>3.83</v>
      </c>
      <c r="J216" s="4">
        <v>124.72</v>
      </c>
      <c r="K216" s="4">
        <v>3.31</v>
      </c>
      <c r="L216" s="4">
        <v>-0.33</v>
      </c>
      <c r="M216" s="4">
        <v>9.93</v>
      </c>
      <c r="N216" s="5">
        <v>1.0</v>
      </c>
      <c r="O216" s="5">
        <v>3.0</v>
      </c>
      <c r="P216" s="5">
        <v>1.0</v>
      </c>
      <c r="Q216" s="5">
        <v>1.0</v>
      </c>
      <c r="R216" s="5">
        <v>2.0</v>
      </c>
      <c r="S216" s="6">
        <v>1.45</v>
      </c>
      <c r="T216" s="6">
        <v>507.0</v>
      </c>
      <c r="U216" s="3">
        <v>2.0</v>
      </c>
      <c r="V216" s="3">
        <v>4.0</v>
      </c>
      <c r="W216" s="3">
        <v>2.0</v>
      </c>
      <c r="X216" s="3">
        <v>2.0</v>
      </c>
      <c r="Y216" s="3">
        <v>2.0</v>
      </c>
      <c r="Z216" s="3">
        <v>1.0</v>
      </c>
    </row>
    <row r="217">
      <c r="A217" s="3">
        <v>391.0</v>
      </c>
      <c r="B217" s="3" t="s">
        <v>31</v>
      </c>
      <c r="C217" s="3" t="s">
        <v>32</v>
      </c>
      <c r="D217" s="3" t="s">
        <v>135</v>
      </c>
      <c r="E217" s="3" t="s">
        <v>136</v>
      </c>
      <c r="F217" s="3" t="s">
        <v>137</v>
      </c>
      <c r="G217" s="3" t="s">
        <v>36</v>
      </c>
      <c r="H217" s="3">
        <v>2023.0</v>
      </c>
      <c r="I217" s="4">
        <v>30.17</v>
      </c>
      <c r="J217" s="4">
        <v>-12.66</v>
      </c>
      <c r="K217" s="4">
        <v>33.29</v>
      </c>
      <c r="L217" s="4">
        <v>-14.42</v>
      </c>
      <c r="M217" s="4">
        <v>-10.01</v>
      </c>
      <c r="N217" s="5">
        <v>2.0</v>
      </c>
      <c r="O217" s="5">
        <v>1.0</v>
      </c>
      <c r="P217" s="5">
        <v>2.0</v>
      </c>
      <c r="Q217" s="5">
        <v>1.0</v>
      </c>
      <c r="R217" s="5">
        <v>1.0</v>
      </c>
      <c r="S217" s="6">
        <v>1.25</v>
      </c>
      <c r="T217" s="6">
        <v>536.0</v>
      </c>
      <c r="U217" s="3">
        <v>2.0</v>
      </c>
      <c r="V217" s="3">
        <v>2.0</v>
      </c>
      <c r="W217" s="3">
        <v>2.0</v>
      </c>
      <c r="X217" s="3">
        <v>2.0</v>
      </c>
      <c r="Y217" s="3">
        <v>1.0</v>
      </c>
      <c r="Z217" s="3">
        <v>1.0</v>
      </c>
    </row>
    <row r="218">
      <c r="A218" s="3">
        <v>392.0</v>
      </c>
      <c r="B218" s="3" t="s">
        <v>47</v>
      </c>
      <c r="C218" s="3" t="s">
        <v>32</v>
      </c>
      <c r="D218" s="3" t="s">
        <v>395</v>
      </c>
      <c r="E218" s="3" t="s">
        <v>396</v>
      </c>
      <c r="F218" s="3" t="s">
        <v>88</v>
      </c>
      <c r="G218" s="3" t="s">
        <v>59</v>
      </c>
      <c r="H218" s="3">
        <v>2023.0</v>
      </c>
      <c r="I218" s="4">
        <v>-12.55</v>
      </c>
      <c r="J218" s="4">
        <v>-194.79</v>
      </c>
      <c r="K218" s="4">
        <v>13.18</v>
      </c>
      <c r="L218" s="4">
        <v>4.14</v>
      </c>
      <c r="M218" s="4">
        <v>9.82</v>
      </c>
      <c r="N218" s="5">
        <v>1.0</v>
      </c>
      <c r="O218" s="5">
        <v>1.0</v>
      </c>
      <c r="P218" s="5">
        <v>1.0</v>
      </c>
      <c r="Q218" s="5">
        <v>2.0</v>
      </c>
      <c r="R218" s="5">
        <v>2.0</v>
      </c>
      <c r="S218" s="6">
        <v>1.65</v>
      </c>
      <c r="T218" s="6">
        <v>478.0</v>
      </c>
      <c r="U218" s="3">
        <v>2.0</v>
      </c>
      <c r="V218" s="3">
        <v>2.0</v>
      </c>
      <c r="W218" s="3">
        <v>2.0</v>
      </c>
      <c r="X218" s="3">
        <v>2.0</v>
      </c>
      <c r="Y218" s="3">
        <v>2.0</v>
      </c>
      <c r="Z218" s="3">
        <v>1.0</v>
      </c>
    </row>
    <row r="219">
      <c r="A219" s="3">
        <v>393.0</v>
      </c>
      <c r="B219" s="3" t="s">
        <v>63</v>
      </c>
      <c r="C219" s="3" t="s">
        <v>32</v>
      </c>
      <c r="D219" s="3" t="s">
        <v>397</v>
      </c>
      <c r="E219" s="3" t="s">
        <v>398</v>
      </c>
      <c r="F219" s="3" t="s">
        <v>55</v>
      </c>
      <c r="G219" s="3" t="s">
        <v>36</v>
      </c>
      <c r="H219" s="3">
        <v>2023.0</v>
      </c>
      <c r="I219" s="4">
        <v>-6.61</v>
      </c>
      <c r="J219" s="4">
        <v>470.9</v>
      </c>
      <c r="K219" s="4">
        <v>19.76</v>
      </c>
      <c r="L219" s="4">
        <v>32.61</v>
      </c>
      <c r="M219" s="4">
        <v>36.92</v>
      </c>
      <c r="N219" s="5">
        <v>1.0</v>
      </c>
      <c r="O219" s="5">
        <v>5.0</v>
      </c>
      <c r="P219" s="5">
        <v>1.0</v>
      </c>
      <c r="Q219" s="5">
        <v>5.0</v>
      </c>
      <c r="R219" s="5">
        <v>5.0</v>
      </c>
      <c r="S219" s="6">
        <v>4.0</v>
      </c>
      <c r="T219" s="6">
        <v>81.0</v>
      </c>
      <c r="U219" s="3">
        <v>2.0</v>
      </c>
      <c r="V219" s="3">
        <v>4.0</v>
      </c>
      <c r="W219" s="3">
        <v>2.0</v>
      </c>
      <c r="X219" s="3">
        <v>4.0</v>
      </c>
      <c r="Y219" s="3">
        <v>4.0</v>
      </c>
      <c r="Z219" s="3">
        <v>4.0</v>
      </c>
    </row>
    <row r="220">
      <c r="A220" s="3">
        <v>394.0</v>
      </c>
      <c r="B220" s="3" t="s">
        <v>42</v>
      </c>
      <c r="C220" s="3" t="s">
        <v>32</v>
      </c>
      <c r="D220" s="3" t="s">
        <v>203</v>
      </c>
      <c r="E220" s="3" t="s">
        <v>204</v>
      </c>
      <c r="F220" s="3" t="s">
        <v>108</v>
      </c>
      <c r="G220" s="3" t="s">
        <v>46</v>
      </c>
      <c r="H220" s="3">
        <v>2023.0</v>
      </c>
      <c r="I220" s="4">
        <v>32.53</v>
      </c>
      <c r="J220" s="4">
        <v>139.13</v>
      </c>
      <c r="K220" s="4">
        <v>19.89</v>
      </c>
      <c r="L220" s="4">
        <v>2.29</v>
      </c>
      <c r="M220" s="4">
        <v>10.38</v>
      </c>
      <c r="N220" s="5">
        <v>2.0</v>
      </c>
      <c r="O220" s="5">
        <v>3.0</v>
      </c>
      <c r="P220" s="5">
        <v>1.0</v>
      </c>
      <c r="Q220" s="5">
        <v>1.0</v>
      </c>
      <c r="R220" s="5">
        <v>2.0</v>
      </c>
      <c r="S220" s="6">
        <v>1.5</v>
      </c>
      <c r="T220" s="6">
        <v>502.0</v>
      </c>
      <c r="U220" s="3">
        <v>2.0</v>
      </c>
      <c r="V220" s="3">
        <v>4.0</v>
      </c>
      <c r="W220" s="3">
        <v>2.0</v>
      </c>
      <c r="X220" s="3">
        <v>2.0</v>
      </c>
      <c r="Y220" s="3">
        <v>2.0</v>
      </c>
      <c r="Z220" s="3">
        <v>1.0</v>
      </c>
    </row>
    <row r="221">
      <c r="A221" s="3">
        <v>395.0</v>
      </c>
      <c r="B221" s="3" t="s">
        <v>63</v>
      </c>
      <c r="C221" s="3" t="s">
        <v>32</v>
      </c>
      <c r="D221" s="3" t="s">
        <v>399</v>
      </c>
      <c r="E221" s="3" t="s">
        <v>400</v>
      </c>
      <c r="F221" s="3" t="s">
        <v>343</v>
      </c>
      <c r="G221" s="3" t="s">
        <v>46</v>
      </c>
      <c r="H221" s="3">
        <v>2023.0</v>
      </c>
      <c r="I221" s="4" t="s">
        <v>41</v>
      </c>
      <c r="J221" s="4">
        <v>4.19</v>
      </c>
      <c r="K221" s="4">
        <v>0.38</v>
      </c>
      <c r="L221" s="4">
        <v>30.68</v>
      </c>
      <c r="M221" s="4">
        <v>44.65</v>
      </c>
      <c r="N221" s="5" t="s">
        <v>41</v>
      </c>
      <c r="O221" s="5">
        <v>1.0</v>
      </c>
      <c r="P221" s="5">
        <v>1.0</v>
      </c>
      <c r="Q221" s="5">
        <v>5.0</v>
      </c>
      <c r="R221" s="5">
        <v>5.0</v>
      </c>
      <c r="S221" s="6">
        <v>3.55</v>
      </c>
      <c r="T221" s="6">
        <v>221.0</v>
      </c>
      <c r="U221" s="3" t="s">
        <v>41</v>
      </c>
      <c r="V221" s="3">
        <v>2.0</v>
      </c>
      <c r="W221" s="3">
        <v>2.0</v>
      </c>
      <c r="X221" s="3">
        <v>4.0</v>
      </c>
      <c r="Y221" s="3">
        <v>4.0</v>
      </c>
      <c r="Z221" s="3">
        <v>2.0</v>
      </c>
    </row>
    <row r="222">
      <c r="A222" s="3">
        <v>396.0</v>
      </c>
      <c r="B222" s="3" t="s">
        <v>67</v>
      </c>
      <c r="C222" s="3" t="s">
        <v>32</v>
      </c>
      <c r="D222" s="3" t="s">
        <v>401</v>
      </c>
      <c r="E222" s="3" t="s">
        <v>402</v>
      </c>
      <c r="F222" s="3" t="s">
        <v>403</v>
      </c>
      <c r="G222" s="3" t="s">
        <v>46</v>
      </c>
      <c r="H222" s="3">
        <v>2023.0</v>
      </c>
      <c r="I222" s="4">
        <v>-20.13</v>
      </c>
      <c r="J222" s="4">
        <v>74.77</v>
      </c>
      <c r="K222" s="4">
        <v>-9.49</v>
      </c>
      <c r="L222" s="4">
        <v>8.17</v>
      </c>
      <c r="M222" s="4">
        <v>20.26</v>
      </c>
      <c r="N222" s="5">
        <v>1.0</v>
      </c>
      <c r="O222" s="5">
        <v>2.0</v>
      </c>
      <c r="P222" s="5">
        <v>1.0</v>
      </c>
      <c r="Q222" s="5">
        <v>3.0</v>
      </c>
      <c r="R222" s="5">
        <v>3.0</v>
      </c>
      <c r="S222" s="6">
        <v>2.4</v>
      </c>
      <c r="T222" s="6">
        <v>377.0</v>
      </c>
      <c r="U222" s="3">
        <v>2.0</v>
      </c>
      <c r="V222" s="3">
        <v>2.0</v>
      </c>
      <c r="W222" s="3">
        <v>2.0</v>
      </c>
      <c r="X222" s="3">
        <v>2.0</v>
      </c>
      <c r="Y222" s="3">
        <v>2.0</v>
      </c>
      <c r="Z222" s="3">
        <v>2.0</v>
      </c>
    </row>
    <row r="223">
      <c r="A223" s="3">
        <v>397.0</v>
      </c>
      <c r="B223" s="3" t="s">
        <v>63</v>
      </c>
      <c r="C223" s="3" t="s">
        <v>32</v>
      </c>
      <c r="D223" s="3" t="s">
        <v>371</v>
      </c>
      <c r="E223" s="3" t="s">
        <v>404</v>
      </c>
      <c r="F223" s="3" t="s">
        <v>66</v>
      </c>
      <c r="G223" s="3" t="s">
        <v>59</v>
      </c>
      <c r="H223" s="3">
        <v>2023.0</v>
      </c>
      <c r="I223" s="4">
        <v>134.59</v>
      </c>
      <c r="J223" s="4">
        <v>241.85</v>
      </c>
      <c r="K223" s="4">
        <v>93.92</v>
      </c>
      <c r="L223" s="4">
        <v>44.79</v>
      </c>
      <c r="M223" s="4">
        <v>63.4</v>
      </c>
      <c r="N223" s="5">
        <v>5.0</v>
      </c>
      <c r="O223" s="5">
        <v>4.0</v>
      </c>
      <c r="P223" s="5">
        <v>5.0</v>
      </c>
      <c r="Q223" s="5">
        <v>5.0</v>
      </c>
      <c r="R223" s="5">
        <v>5.0</v>
      </c>
      <c r="S223" s="6">
        <v>4.9</v>
      </c>
      <c r="T223" s="6">
        <v>2.0</v>
      </c>
      <c r="U223" s="3">
        <v>4.0</v>
      </c>
      <c r="V223" s="3">
        <v>4.0</v>
      </c>
      <c r="W223" s="3">
        <v>4.0</v>
      </c>
      <c r="X223" s="3">
        <v>4.0</v>
      </c>
      <c r="Y223" s="3">
        <v>4.0</v>
      </c>
      <c r="Z223" s="3">
        <v>4.0</v>
      </c>
    </row>
    <row r="224">
      <c r="A224" s="3">
        <v>398.0</v>
      </c>
      <c r="B224" s="3" t="s">
        <v>97</v>
      </c>
      <c r="C224" s="3" t="s">
        <v>32</v>
      </c>
      <c r="D224" s="3" t="s">
        <v>405</v>
      </c>
      <c r="E224" s="3" t="s">
        <v>406</v>
      </c>
      <c r="F224" s="3" t="s">
        <v>143</v>
      </c>
      <c r="G224" s="3" t="s">
        <v>101</v>
      </c>
      <c r="H224" s="3">
        <v>2023.0</v>
      </c>
      <c r="I224" s="4">
        <v>-1.66</v>
      </c>
      <c r="J224" s="4">
        <v>5172.94</v>
      </c>
      <c r="K224" s="4">
        <v>44.34</v>
      </c>
      <c r="L224" s="4">
        <v>25.69</v>
      </c>
      <c r="M224" s="4">
        <v>37.05</v>
      </c>
      <c r="N224" s="5">
        <v>1.0</v>
      </c>
      <c r="O224" s="5">
        <v>5.0</v>
      </c>
      <c r="P224" s="5">
        <v>3.0</v>
      </c>
      <c r="Q224" s="5">
        <v>5.0</v>
      </c>
      <c r="R224" s="5">
        <v>5.0</v>
      </c>
      <c r="S224" s="6">
        <v>4.4</v>
      </c>
      <c r="T224" s="6">
        <v>15.0</v>
      </c>
      <c r="U224" s="3">
        <v>2.0</v>
      </c>
      <c r="V224" s="3">
        <v>4.0</v>
      </c>
      <c r="W224" s="3">
        <v>4.0</v>
      </c>
      <c r="X224" s="3">
        <v>4.0</v>
      </c>
      <c r="Y224" s="3">
        <v>4.0</v>
      </c>
      <c r="Z224" s="3">
        <v>4.0</v>
      </c>
    </row>
    <row r="225">
      <c r="A225" s="3">
        <v>399.0</v>
      </c>
      <c r="B225" s="3" t="s">
        <v>47</v>
      </c>
      <c r="C225" s="3" t="s">
        <v>32</v>
      </c>
      <c r="D225" s="3" t="s">
        <v>152</v>
      </c>
      <c r="E225" s="3" t="s">
        <v>407</v>
      </c>
      <c r="F225" s="3" t="s">
        <v>196</v>
      </c>
      <c r="G225" s="3" t="s">
        <v>59</v>
      </c>
      <c r="H225" s="3">
        <v>2023.0</v>
      </c>
      <c r="I225" s="4">
        <v>513.77</v>
      </c>
      <c r="J225" s="4">
        <v>-33.23</v>
      </c>
      <c r="K225" s="4">
        <v>52.53</v>
      </c>
      <c r="L225" s="4">
        <v>21.75</v>
      </c>
      <c r="M225" s="4">
        <v>32.14</v>
      </c>
      <c r="N225" s="5">
        <v>5.0</v>
      </c>
      <c r="O225" s="5">
        <v>1.0</v>
      </c>
      <c r="P225" s="5">
        <v>3.0</v>
      </c>
      <c r="Q225" s="5">
        <v>5.0</v>
      </c>
      <c r="R225" s="5">
        <v>5.0</v>
      </c>
      <c r="S225" s="6">
        <v>4.2</v>
      </c>
      <c r="T225" s="6">
        <v>43.0</v>
      </c>
      <c r="U225" s="3">
        <v>4.0</v>
      </c>
      <c r="V225" s="3">
        <v>2.0</v>
      </c>
      <c r="W225" s="3">
        <v>4.0</v>
      </c>
      <c r="X225" s="3">
        <v>4.0</v>
      </c>
      <c r="Y225" s="3">
        <v>4.0</v>
      </c>
      <c r="Z225" s="3">
        <v>4.0</v>
      </c>
    </row>
    <row r="226">
      <c r="A226" s="3">
        <v>400.0</v>
      </c>
      <c r="B226" s="3" t="s">
        <v>42</v>
      </c>
      <c r="C226" s="3" t="s">
        <v>32</v>
      </c>
      <c r="D226" s="3" t="s">
        <v>201</v>
      </c>
      <c r="E226" s="3" t="s">
        <v>202</v>
      </c>
      <c r="F226" s="3" t="s">
        <v>108</v>
      </c>
      <c r="G226" s="3" t="s">
        <v>46</v>
      </c>
      <c r="H226" s="3">
        <v>2023.0</v>
      </c>
      <c r="I226" s="4" t="s">
        <v>41</v>
      </c>
      <c r="J226" s="4">
        <v>2260.87</v>
      </c>
      <c r="K226" s="4">
        <v>12.57</v>
      </c>
      <c r="L226" s="4">
        <v>46.26</v>
      </c>
      <c r="M226" s="4">
        <v>58.74</v>
      </c>
      <c r="N226" s="5" t="s">
        <v>41</v>
      </c>
      <c r="O226" s="5">
        <v>5.0</v>
      </c>
      <c r="P226" s="5">
        <v>1.0</v>
      </c>
      <c r="Q226" s="5">
        <v>5.0</v>
      </c>
      <c r="R226" s="5">
        <v>5.0</v>
      </c>
      <c r="S226" s="6">
        <v>3.95</v>
      </c>
      <c r="T226" s="6">
        <v>101.0</v>
      </c>
      <c r="U226" s="3" t="s">
        <v>41</v>
      </c>
      <c r="V226" s="3">
        <v>4.0</v>
      </c>
      <c r="W226" s="3">
        <v>2.0</v>
      </c>
      <c r="X226" s="3">
        <v>4.0</v>
      </c>
      <c r="Y226" s="3">
        <v>4.0</v>
      </c>
      <c r="Z226" s="3">
        <v>4.0</v>
      </c>
    </row>
    <row r="227">
      <c r="A227" s="3">
        <v>401.0</v>
      </c>
      <c r="B227" s="3" t="s">
        <v>42</v>
      </c>
      <c r="C227" s="3" t="s">
        <v>32</v>
      </c>
      <c r="D227" s="3" t="s">
        <v>205</v>
      </c>
      <c r="E227" s="3" t="s">
        <v>408</v>
      </c>
      <c r="F227" s="3" t="s">
        <v>270</v>
      </c>
      <c r="G227" s="3" t="s">
        <v>46</v>
      </c>
      <c r="H227" s="3">
        <v>2023.0</v>
      </c>
      <c r="I227" s="4">
        <v>54.77</v>
      </c>
      <c r="J227" s="4">
        <v>92.04</v>
      </c>
      <c r="K227" s="4">
        <v>33.96</v>
      </c>
      <c r="L227" s="4">
        <v>8.41</v>
      </c>
      <c r="M227" s="4">
        <v>13.37</v>
      </c>
      <c r="N227" s="5">
        <v>2.0</v>
      </c>
      <c r="O227" s="5">
        <v>2.0</v>
      </c>
      <c r="P227" s="5">
        <v>2.0</v>
      </c>
      <c r="Q227" s="5">
        <v>3.0</v>
      </c>
      <c r="R227" s="5">
        <v>3.0</v>
      </c>
      <c r="S227" s="6">
        <v>2.65</v>
      </c>
      <c r="T227" s="6">
        <v>339.0</v>
      </c>
      <c r="U227" s="3">
        <v>2.0</v>
      </c>
      <c r="V227" s="3">
        <v>2.0</v>
      </c>
      <c r="W227" s="3">
        <v>2.0</v>
      </c>
      <c r="X227" s="3">
        <v>2.0</v>
      </c>
      <c r="Y227" s="3">
        <v>2.0</v>
      </c>
      <c r="Z227" s="3">
        <v>2.0</v>
      </c>
    </row>
    <row r="228">
      <c r="A228" s="3">
        <v>402.0</v>
      </c>
      <c r="B228" s="3" t="s">
        <v>63</v>
      </c>
      <c r="C228" s="3" t="s">
        <v>32</v>
      </c>
      <c r="D228" s="3" t="s">
        <v>205</v>
      </c>
      <c r="E228" s="3" t="s">
        <v>206</v>
      </c>
      <c r="F228" s="3" t="s">
        <v>55</v>
      </c>
      <c r="G228" s="3" t="s">
        <v>36</v>
      </c>
      <c r="H228" s="3">
        <v>2023.0</v>
      </c>
      <c r="I228" s="4">
        <v>22.0</v>
      </c>
      <c r="J228" s="4">
        <v>890.42</v>
      </c>
      <c r="K228" s="4">
        <v>1.21</v>
      </c>
      <c r="L228" s="4">
        <v>50.0</v>
      </c>
      <c r="M228" s="4">
        <v>53.35</v>
      </c>
      <c r="N228" s="5">
        <v>1.0</v>
      </c>
      <c r="O228" s="5">
        <v>5.0</v>
      </c>
      <c r="P228" s="5">
        <v>1.0</v>
      </c>
      <c r="Q228" s="5">
        <v>5.0</v>
      </c>
      <c r="R228" s="5">
        <v>5.0</v>
      </c>
      <c r="S228" s="6">
        <v>4.0</v>
      </c>
      <c r="T228" s="6">
        <v>81.0</v>
      </c>
      <c r="U228" s="3">
        <v>2.0</v>
      </c>
      <c r="V228" s="3">
        <v>4.0</v>
      </c>
      <c r="W228" s="3">
        <v>2.0</v>
      </c>
      <c r="X228" s="3">
        <v>4.0</v>
      </c>
      <c r="Y228" s="3">
        <v>4.0</v>
      </c>
      <c r="Z228" s="3">
        <v>4.0</v>
      </c>
    </row>
    <row r="229">
      <c r="A229" s="3">
        <v>403.0</v>
      </c>
      <c r="B229" s="3" t="s">
        <v>97</v>
      </c>
      <c r="C229" s="3" t="s">
        <v>32</v>
      </c>
      <c r="D229" s="3" t="s">
        <v>409</v>
      </c>
      <c r="E229" s="3" t="s">
        <v>410</v>
      </c>
      <c r="F229" s="3" t="s">
        <v>209</v>
      </c>
      <c r="G229" s="3" t="s">
        <v>101</v>
      </c>
      <c r="H229" s="3">
        <v>2023.0</v>
      </c>
      <c r="I229" s="4" t="s">
        <v>41</v>
      </c>
      <c r="J229" s="4">
        <v>-35.92</v>
      </c>
      <c r="K229" s="4">
        <v>51.59</v>
      </c>
      <c r="L229" s="4">
        <v>13.87</v>
      </c>
      <c r="M229" s="4">
        <v>22.33</v>
      </c>
      <c r="N229" s="5" t="s">
        <v>41</v>
      </c>
      <c r="O229" s="5">
        <v>1.0</v>
      </c>
      <c r="P229" s="5">
        <v>3.0</v>
      </c>
      <c r="Q229" s="5">
        <v>3.0</v>
      </c>
      <c r="R229" s="5">
        <v>4.0</v>
      </c>
      <c r="S229" s="6">
        <v>2.9</v>
      </c>
      <c r="T229" s="6">
        <v>311.0</v>
      </c>
      <c r="U229" s="3" t="s">
        <v>41</v>
      </c>
      <c r="V229" s="3">
        <v>2.0</v>
      </c>
      <c r="W229" s="3">
        <v>4.0</v>
      </c>
      <c r="X229" s="3">
        <v>2.0</v>
      </c>
      <c r="Y229" s="3">
        <v>2.0</v>
      </c>
      <c r="Z229" s="3">
        <v>2.0</v>
      </c>
    </row>
    <row r="230">
      <c r="A230" s="3">
        <v>404.0</v>
      </c>
      <c r="B230" s="3" t="s">
        <v>97</v>
      </c>
      <c r="C230" s="3" t="s">
        <v>32</v>
      </c>
      <c r="D230" s="3" t="s">
        <v>405</v>
      </c>
      <c r="E230" s="3" t="s">
        <v>406</v>
      </c>
      <c r="F230" s="3" t="s">
        <v>143</v>
      </c>
      <c r="G230" s="3" t="s">
        <v>101</v>
      </c>
      <c r="H230" s="3">
        <v>2023.0</v>
      </c>
      <c r="I230" s="4">
        <v>-24.74</v>
      </c>
      <c r="J230" s="4">
        <v>229.06</v>
      </c>
      <c r="K230" s="4">
        <v>2.0</v>
      </c>
      <c r="L230" s="4">
        <v>21.22</v>
      </c>
      <c r="M230" s="4">
        <v>30.32</v>
      </c>
      <c r="N230" s="5">
        <v>1.0</v>
      </c>
      <c r="O230" s="5">
        <v>4.0</v>
      </c>
      <c r="P230" s="5">
        <v>1.0</v>
      </c>
      <c r="Q230" s="5">
        <v>5.0</v>
      </c>
      <c r="R230" s="5">
        <v>5.0</v>
      </c>
      <c r="S230" s="6">
        <v>3.9</v>
      </c>
      <c r="T230" s="6">
        <v>118.0</v>
      </c>
      <c r="U230" s="3">
        <v>2.0</v>
      </c>
      <c r="V230" s="3">
        <v>4.0</v>
      </c>
      <c r="W230" s="3">
        <v>2.0</v>
      </c>
      <c r="X230" s="3">
        <v>4.0</v>
      </c>
      <c r="Y230" s="3">
        <v>4.0</v>
      </c>
      <c r="Z230" s="3">
        <v>4.0</v>
      </c>
    </row>
    <row r="231">
      <c r="A231" s="3">
        <v>405.0</v>
      </c>
      <c r="B231" s="3" t="s">
        <v>97</v>
      </c>
      <c r="C231" s="3" t="s">
        <v>32</v>
      </c>
      <c r="D231" s="3" t="s">
        <v>411</v>
      </c>
      <c r="E231" s="3" t="s">
        <v>145</v>
      </c>
      <c r="F231" s="3" t="s">
        <v>143</v>
      </c>
      <c r="G231" s="3" t="s">
        <v>101</v>
      </c>
      <c r="H231" s="3">
        <v>2023.0</v>
      </c>
      <c r="I231" s="4">
        <v>30.23</v>
      </c>
      <c r="J231" s="4">
        <v>-53.06</v>
      </c>
      <c r="K231" s="4">
        <v>-14.05</v>
      </c>
      <c r="L231" s="4">
        <v>34.23</v>
      </c>
      <c r="M231" s="4">
        <v>42.46</v>
      </c>
      <c r="N231" s="5">
        <v>2.0</v>
      </c>
      <c r="O231" s="5">
        <v>1.0</v>
      </c>
      <c r="P231" s="5">
        <v>1.0</v>
      </c>
      <c r="Q231" s="5">
        <v>5.0</v>
      </c>
      <c r="R231" s="5">
        <v>5.0</v>
      </c>
      <c r="S231" s="6">
        <v>3.65</v>
      </c>
      <c r="T231" s="6">
        <v>172.0</v>
      </c>
      <c r="U231" s="3">
        <v>2.0</v>
      </c>
      <c r="V231" s="3">
        <v>2.0</v>
      </c>
      <c r="W231" s="3">
        <v>2.0</v>
      </c>
      <c r="X231" s="3">
        <v>4.0</v>
      </c>
      <c r="Y231" s="3">
        <v>4.0</v>
      </c>
      <c r="Z231" s="3">
        <v>2.0</v>
      </c>
    </row>
    <row r="232">
      <c r="A232" s="3">
        <v>407.0</v>
      </c>
      <c r="B232" s="3" t="s">
        <v>47</v>
      </c>
      <c r="C232" s="3" t="s">
        <v>32</v>
      </c>
      <c r="D232" s="3" t="s">
        <v>257</v>
      </c>
      <c r="E232" s="3" t="s">
        <v>258</v>
      </c>
      <c r="F232" s="3" t="s">
        <v>220</v>
      </c>
      <c r="G232" s="3" t="s">
        <v>59</v>
      </c>
      <c r="H232" s="3">
        <v>2023.0</v>
      </c>
      <c r="I232" s="4">
        <v>-20.62</v>
      </c>
      <c r="J232" s="4">
        <v>-387.64</v>
      </c>
      <c r="K232" s="4">
        <v>-4.56</v>
      </c>
      <c r="L232" s="4">
        <v>-17.21</v>
      </c>
      <c r="M232" s="4">
        <v>-14.53</v>
      </c>
      <c r="N232" s="5">
        <v>1.0</v>
      </c>
      <c r="O232" s="5">
        <v>1.0</v>
      </c>
      <c r="P232" s="5">
        <v>1.0</v>
      </c>
      <c r="Q232" s="5">
        <v>1.0</v>
      </c>
      <c r="R232" s="5">
        <v>1.0</v>
      </c>
      <c r="S232" s="6">
        <v>1.0</v>
      </c>
      <c r="T232" s="6">
        <v>572.0</v>
      </c>
      <c r="U232" s="3">
        <v>2.0</v>
      </c>
      <c r="V232" s="3">
        <v>2.0</v>
      </c>
      <c r="W232" s="3">
        <v>2.0</v>
      </c>
      <c r="X232" s="3">
        <v>2.0</v>
      </c>
      <c r="Y232" s="3">
        <v>1.0</v>
      </c>
      <c r="Z232" s="3">
        <v>1.0</v>
      </c>
    </row>
    <row r="233">
      <c r="A233" s="3">
        <v>408.0</v>
      </c>
      <c r="B233" s="3" t="s">
        <v>67</v>
      </c>
      <c r="C233" s="3" t="s">
        <v>32</v>
      </c>
      <c r="D233" s="3" t="s">
        <v>412</v>
      </c>
      <c r="E233" s="3" t="s">
        <v>413</v>
      </c>
      <c r="F233" s="3" t="s">
        <v>228</v>
      </c>
      <c r="G233" s="3" t="s">
        <v>36</v>
      </c>
      <c r="H233" s="3">
        <v>2023.0</v>
      </c>
      <c r="I233" s="4">
        <v>532.6</v>
      </c>
      <c r="J233" s="4">
        <v>104.04</v>
      </c>
      <c r="K233" s="4">
        <v>90.54</v>
      </c>
      <c r="L233" s="4">
        <v>3.14</v>
      </c>
      <c r="M233" s="4">
        <v>11.08</v>
      </c>
      <c r="N233" s="5">
        <v>5.0</v>
      </c>
      <c r="O233" s="5">
        <v>2.0</v>
      </c>
      <c r="P233" s="5">
        <v>5.0</v>
      </c>
      <c r="Q233" s="5">
        <v>1.0</v>
      </c>
      <c r="R233" s="5">
        <v>2.0</v>
      </c>
      <c r="S233" s="6">
        <v>2.35</v>
      </c>
      <c r="T233" s="6">
        <v>386.0</v>
      </c>
      <c r="U233" s="3">
        <v>4.0</v>
      </c>
      <c r="V233" s="3">
        <v>2.0</v>
      </c>
      <c r="W233" s="3">
        <v>4.0</v>
      </c>
      <c r="X233" s="3">
        <v>2.0</v>
      </c>
      <c r="Y233" s="3">
        <v>2.0</v>
      </c>
      <c r="Z233" s="3">
        <v>2.0</v>
      </c>
    </row>
    <row r="234">
      <c r="A234" s="3">
        <v>409.0</v>
      </c>
      <c r="B234" s="3" t="s">
        <v>414</v>
      </c>
      <c r="C234" s="3" t="s">
        <v>32</v>
      </c>
      <c r="D234" s="3" t="s">
        <v>415</v>
      </c>
      <c r="E234" s="3" t="s">
        <v>416</v>
      </c>
      <c r="F234" s="3" t="s">
        <v>220</v>
      </c>
      <c r="G234" s="3" t="s">
        <v>59</v>
      </c>
      <c r="H234" s="3">
        <v>2023.0</v>
      </c>
      <c r="I234" s="4" t="s">
        <v>41</v>
      </c>
      <c r="J234" s="4">
        <v>17.12</v>
      </c>
      <c r="K234" s="4">
        <v>72.84</v>
      </c>
      <c r="L234" s="4">
        <v>-6.89</v>
      </c>
      <c r="M234" s="4">
        <v>-0.01</v>
      </c>
      <c r="N234" s="5" t="s">
        <v>41</v>
      </c>
      <c r="O234" s="5">
        <v>1.0</v>
      </c>
      <c r="P234" s="5">
        <v>4.0</v>
      </c>
      <c r="Q234" s="5">
        <v>1.0</v>
      </c>
      <c r="R234" s="5">
        <v>1.0</v>
      </c>
      <c r="S234" s="6">
        <v>1.55</v>
      </c>
      <c r="T234" s="6">
        <v>493.0</v>
      </c>
      <c r="U234" s="3" t="s">
        <v>41</v>
      </c>
      <c r="V234" s="3">
        <v>2.0</v>
      </c>
      <c r="W234" s="3">
        <v>4.0</v>
      </c>
      <c r="X234" s="3">
        <v>2.0</v>
      </c>
      <c r="Y234" s="3">
        <v>1.0</v>
      </c>
      <c r="Z234" s="3">
        <v>1.0</v>
      </c>
    </row>
    <row r="235">
      <c r="A235" s="3">
        <v>410.0</v>
      </c>
      <c r="B235" s="3" t="s">
        <v>42</v>
      </c>
      <c r="C235" s="3" t="s">
        <v>32</v>
      </c>
      <c r="D235" s="3" t="s">
        <v>91</v>
      </c>
      <c r="E235" s="3" t="s">
        <v>167</v>
      </c>
      <c r="F235" s="3" t="s">
        <v>108</v>
      </c>
      <c r="G235" s="3" t="s">
        <v>46</v>
      </c>
      <c r="H235" s="3">
        <v>2023.0</v>
      </c>
      <c r="I235" s="4">
        <v>88.53</v>
      </c>
      <c r="J235" s="4">
        <v>-5.06</v>
      </c>
      <c r="K235" s="4">
        <v>2.41</v>
      </c>
      <c r="L235" s="4">
        <v>37.29</v>
      </c>
      <c r="M235" s="4">
        <v>34.86</v>
      </c>
      <c r="N235" s="5">
        <v>3.0</v>
      </c>
      <c r="O235" s="5">
        <v>1.0</v>
      </c>
      <c r="P235" s="5">
        <v>1.0</v>
      </c>
      <c r="Q235" s="5">
        <v>5.0</v>
      </c>
      <c r="R235" s="5">
        <v>5.0</v>
      </c>
      <c r="S235" s="6">
        <v>3.7</v>
      </c>
      <c r="T235" s="6">
        <v>165.0</v>
      </c>
      <c r="U235" s="3">
        <v>2.0</v>
      </c>
      <c r="V235" s="3">
        <v>2.0</v>
      </c>
      <c r="W235" s="3">
        <v>2.0</v>
      </c>
      <c r="X235" s="3">
        <v>4.0</v>
      </c>
      <c r="Y235" s="3">
        <v>4.0</v>
      </c>
      <c r="Z235" s="3">
        <v>2.0</v>
      </c>
    </row>
    <row r="236">
      <c r="A236" s="3">
        <v>411.0</v>
      </c>
      <c r="B236" s="3" t="s">
        <v>60</v>
      </c>
      <c r="C236" s="3" t="s">
        <v>32</v>
      </c>
      <c r="D236" s="3" t="s">
        <v>417</v>
      </c>
      <c r="E236" s="3" t="s">
        <v>380</v>
      </c>
      <c r="F236" s="3" t="s">
        <v>55</v>
      </c>
      <c r="G236" s="3" t="s">
        <v>36</v>
      </c>
      <c r="H236" s="3">
        <v>2023.0</v>
      </c>
      <c r="I236" s="4">
        <v>78.3</v>
      </c>
      <c r="J236" s="4">
        <v>84.78</v>
      </c>
      <c r="K236" s="4">
        <v>44.58</v>
      </c>
      <c r="L236" s="4">
        <v>28.68</v>
      </c>
      <c r="M236" s="4">
        <v>46.52</v>
      </c>
      <c r="N236" s="5">
        <v>3.0</v>
      </c>
      <c r="O236" s="5">
        <v>2.0</v>
      </c>
      <c r="P236" s="5">
        <v>3.0</v>
      </c>
      <c r="Q236" s="5">
        <v>5.0</v>
      </c>
      <c r="R236" s="5">
        <v>5.0</v>
      </c>
      <c r="S236" s="6">
        <v>4.2</v>
      </c>
      <c r="T236" s="6">
        <v>43.0</v>
      </c>
      <c r="U236" s="3">
        <v>2.0</v>
      </c>
      <c r="V236" s="3">
        <v>2.0</v>
      </c>
      <c r="W236" s="3">
        <v>4.0</v>
      </c>
      <c r="X236" s="3">
        <v>4.0</v>
      </c>
      <c r="Y236" s="3">
        <v>4.0</v>
      </c>
      <c r="Z236" s="3">
        <v>4.0</v>
      </c>
    </row>
    <row r="237">
      <c r="A237" s="3">
        <v>413.0</v>
      </c>
      <c r="B237" s="3" t="s">
        <v>63</v>
      </c>
      <c r="C237" s="3" t="s">
        <v>32</v>
      </c>
      <c r="D237" s="3" t="s">
        <v>144</v>
      </c>
      <c r="E237" s="3" t="s">
        <v>280</v>
      </c>
      <c r="F237" s="3" t="s">
        <v>220</v>
      </c>
      <c r="G237" s="3" t="s">
        <v>59</v>
      </c>
      <c r="H237" s="3">
        <v>2023.0</v>
      </c>
      <c r="I237" s="4">
        <v>26.64</v>
      </c>
      <c r="J237" s="4">
        <v>726.85</v>
      </c>
      <c r="K237" s="4">
        <v>20.95</v>
      </c>
      <c r="L237" s="4">
        <v>34.07</v>
      </c>
      <c r="M237" s="4">
        <v>63.48</v>
      </c>
      <c r="N237" s="5">
        <v>1.0</v>
      </c>
      <c r="O237" s="5">
        <v>5.0</v>
      </c>
      <c r="P237" s="5">
        <v>2.0</v>
      </c>
      <c r="Q237" s="5">
        <v>5.0</v>
      </c>
      <c r="R237" s="5">
        <v>5.0</v>
      </c>
      <c r="S237" s="6">
        <v>4.2</v>
      </c>
      <c r="T237" s="6">
        <v>43.0</v>
      </c>
      <c r="U237" s="3">
        <v>2.0</v>
      </c>
      <c r="V237" s="3">
        <v>4.0</v>
      </c>
      <c r="W237" s="3">
        <v>2.0</v>
      </c>
      <c r="X237" s="3">
        <v>4.0</v>
      </c>
      <c r="Y237" s="3">
        <v>4.0</v>
      </c>
      <c r="Z237" s="3">
        <v>4.0</v>
      </c>
    </row>
    <row r="238">
      <c r="A238" s="3">
        <v>414.0</v>
      </c>
      <c r="B238" s="3" t="s">
        <v>47</v>
      </c>
      <c r="C238" s="3" t="s">
        <v>32</v>
      </c>
      <c r="D238" s="3" t="s">
        <v>111</v>
      </c>
      <c r="E238" s="3" t="s">
        <v>112</v>
      </c>
      <c r="F238" s="3" t="s">
        <v>88</v>
      </c>
      <c r="G238" s="3" t="s">
        <v>59</v>
      </c>
      <c r="H238" s="3">
        <v>2023.0</v>
      </c>
      <c r="I238" s="4" t="s">
        <v>41</v>
      </c>
      <c r="J238" s="4">
        <v>-356.74</v>
      </c>
      <c r="K238" s="4">
        <v>5.18</v>
      </c>
      <c r="L238" s="4">
        <v>32.98</v>
      </c>
      <c r="M238" s="4">
        <v>33.72</v>
      </c>
      <c r="N238" s="5" t="s">
        <v>41</v>
      </c>
      <c r="O238" s="5">
        <v>1.0</v>
      </c>
      <c r="P238" s="5">
        <v>1.0</v>
      </c>
      <c r="Q238" s="5">
        <v>5.0</v>
      </c>
      <c r="R238" s="5">
        <v>5.0</v>
      </c>
      <c r="S238" s="6">
        <v>3.55</v>
      </c>
      <c r="T238" s="6">
        <v>221.0</v>
      </c>
      <c r="U238" s="3" t="s">
        <v>41</v>
      </c>
      <c r="V238" s="3">
        <v>2.0</v>
      </c>
      <c r="W238" s="3">
        <v>2.0</v>
      </c>
      <c r="X238" s="3">
        <v>4.0</v>
      </c>
      <c r="Y238" s="3">
        <v>4.0</v>
      </c>
      <c r="Z238" s="3">
        <v>2.0</v>
      </c>
    </row>
    <row r="239">
      <c r="A239" s="3">
        <v>417.0</v>
      </c>
      <c r="B239" s="3" t="s">
        <v>47</v>
      </c>
      <c r="C239" s="3" t="s">
        <v>32</v>
      </c>
      <c r="D239" s="3" t="s">
        <v>393</v>
      </c>
      <c r="E239" s="3" t="s">
        <v>418</v>
      </c>
      <c r="F239" s="3" t="s">
        <v>88</v>
      </c>
      <c r="G239" s="3" t="s">
        <v>59</v>
      </c>
      <c r="H239" s="3">
        <v>2023.0</v>
      </c>
      <c r="I239" s="4">
        <v>119.8</v>
      </c>
      <c r="J239" s="4">
        <v>81.57</v>
      </c>
      <c r="K239" s="4">
        <v>-52.96</v>
      </c>
      <c r="L239" s="4">
        <v>4.04</v>
      </c>
      <c r="M239" s="4">
        <v>7.03</v>
      </c>
      <c r="N239" s="5">
        <v>4.0</v>
      </c>
      <c r="O239" s="5">
        <v>2.0</v>
      </c>
      <c r="P239" s="5">
        <v>1.0</v>
      </c>
      <c r="Q239" s="5">
        <v>2.0</v>
      </c>
      <c r="R239" s="5">
        <v>2.0</v>
      </c>
      <c r="S239" s="6">
        <v>1.9</v>
      </c>
      <c r="T239" s="6">
        <v>436.0</v>
      </c>
      <c r="U239" s="3">
        <v>2.0</v>
      </c>
      <c r="V239" s="3">
        <v>2.0</v>
      </c>
      <c r="W239" s="3">
        <v>2.0</v>
      </c>
      <c r="X239" s="3">
        <v>2.0</v>
      </c>
      <c r="Y239" s="3">
        <v>2.0</v>
      </c>
      <c r="Z239" s="3">
        <v>2.0</v>
      </c>
    </row>
    <row r="240">
      <c r="A240" s="3">
        <v>418.0</v>
      </c>
      <c r="B240" s="3" t="s">
        <v>37</v>
      </c>
      <c r="C240" s="3" t="s">
        <v>32</v>
      </c>
      <c r="D240" s="3" t="s">
        <v>102</v>
      </c>
      <c r="E240" s="3" t="s">
        <v>103</v>
      </c>
      <c r="F240" s="3" t="s">
        <v>96</v>
      </c>
      <c r="G240" s="3" t="s">
        <v>59</v>
      </c>
      <c r="H240" s="3">
        <v>2023.0</v>
      </c>
      <c r="I240" s="4" t="s">
        <v>41</v>
      </c>
      <c r="J240" s="4">
        <v>132.27</v>
      </c>
      <c r="K240" s="4">
        <v>30.84</v>
      </c>
      <c r="L240" s="4">
        <v>-20.13</v>
      </c>
      <c r="M240" s="4">
        <v>-10.71</v>
      </c>
      <c r="N240" s="5" t="s">
        <v>41</v>
      </c>
      <c r="O240" s="5">
        <v>3.0</v>
      </c>
      <c r="P240" s="5">
        <v>2.0</v>
      </c>
      <c r="Q240" s="5">
        <v>1.0</v>
      </c>
      <c r="R240" s="5">
        <v>1.0</v>
      </c>
      <c r="S240" s="6">
        <v>1.35</v>
      </c>
      <c r="T240" s="6">
        <v>522.0</v>
      </c>
      <c r="U240" s="3" t="s">
        <v>41</v>
      </c>
      <c r="V240" s="3">
        <v>4.0</v>
      </c>
      <c r="W240" s="3">
        <v>2.0</v>
      </c>
      <c r="X240" s="3">
        <v>2.0</v>
      </c>
      <c r="Y240" s="3">
        <v>1.0</v>
      </c>
      <c r="Z240" s="3">
        <v>1.0</v>
      </c>
    </row>
    <row r="241">
      <c r="A241" s="3">
        <v>419.0</v>
      </c>
      <c r="B241" s="3" t="s">
        <v>47</v>
      </c>
      <c r="C241" s="3" t="s">
        <v>32</v>
      </c>
      <c r="D241" s="3" t="s">
        <v>148</v>
      </c>
      <c r="E241" s="3" t="s">
        <v>419</v>
      </c>
      <c r="F241" s="3" t="s">
        <v>140</v>
      </c>
      <c r="G241" s="3" t="s">
        <v>36</v>
      </c>
      <c r="H241" s="3">
        <v>2023.0</v>
      </c>
      <c r="I241" s="4">
        <v>97.17</v>
      </c>
      <c r="J241" s="4">
        <v>-145.9</v>
      </c>
      <c r="K241" s="4">
        <v>-1.98</v>
      </c>
      <c r="L241" s="4">
        <v>9.57</v>
      </c>
      <c r="M241" s="4">
        <v>15.86</v>
      </c>
      <c r="N241" s="5">
        <v>4.0</v>
      </c>
      <c r="O241" s="5">
        <v>1.0</v>
      </c>
      <c r="P241" s="5">
        <v>1.0</v>
      </c>
      <c r="Q241" s="5">
        <v>3.0</v>
      </c>
      <c r="R241" s="5">
        <v>3.0</v>
      </c>
      <c r="S241" s="6">
        <v>2.45</v>
      </c>
      <c r="T241" s="6">
        <v>369.0</v>
      </c>
      <c r="U241" s="3">
        <v>2.0</v>
      </c>
      <c r="V241" s="3">
        <v>2.0</v>
      </c>
      <c r="W241" s="3">
        <v>2.0</v>
      </c>
      <c r="X241" s="3">
        <v>2.0</v>
      </c>
      <c r="Y241" s="3">
        <v>2.0</v>
      </c>
      <c r="Z241" s="3">
        <v>2.0</v>
      </c>
    </row>
    <row r="242">
      <c r="A242" s="3">
        <v>421.0</v>
      </c>
      <c r="B242" s="3" t="s">
        <v>63</v>
      </c>
      <c r="C242" s="3" t="s">
        <v>32</v>
      </c>
      <c r="D242" s="3" t="s">
        <v>420</v>
      </c>
      <c r="E242" s="3" t="s">
        <v>421</v>
      </c>
      <c r="F242" s="3" t="s">
        <v>55</v>
      </c>
      <c r="G242" s="3" t="s">
        <v>36</v>
      </c>
      <c r="H242" s="3">
        <v>2023.0</v>
      </c>
      <c r="I242" s="4">
        <v>148.82</v>
      </c>
      <c r="J242" s="4">
        <v>-153.04</v>
      </c>
      <c r="K242" s="4">
        <v>23.35</v>
      </c>
      <c r="L242" s="4">
        <v>15.11</v>
      </c>
      <c r="M242" s="4">
        <v>15.94</v>
      </c>
      <c r="N242" s="5">
        <v>5.0</v>
      </c>
      <c r="O242" s="5">
        <v>1.0</v>
      </c>
      <c r="P242" s="5">
        <v>2.0</v>
      </c>
      <c r="Q242" s="5">
        <v>4.0</v>
      </c>
      <c r="R242" s="5">
        <v>3.0</v>
      </c>
      <c r="S242" s="6">
        <v>3.1</v>
      </c>
      <c r="T242" s="6">
        <v>293.0</v>
      </c>
      <c r="U242" s="3">
        <v>4.0</v>
      </c>
      <c r="V242" s="3">
        <v>2.0</v>
      </c>
      <c r="W242" s="3">
        <v>2.0</v>
      </c>
      <c r="X242" s="3">
        <v>2.0</v>
      </c>
      <c r="Y242" s="3">
        <v>2.0</v>
      </c>
      <c r="Z242" s="3">
        <v>2.0</v>
      </c>
    </row>
    <row r="243">
      <c r="A243" s="3">
        <v>422.0</v>
      </c>
      <c r="B243" s="3" t="s">
        <v>60</v>
      </c>
      <c r="C243" s="3" t="s">
        <v>32</v>
      </c>
      <c r="D243" s="3" t="s">
        <v>417</v>
      </c>
      <c r="E243" s="3" t="s">
        <v>380</v>
      </c>
      <c r="F243" s="3" t="s">
        <v>81</v>
      </c>
      <c r="G243" s="3" t="s">
        <v>36</v>
      </c>
      <c r="H243" s="3">
        <v>2023.0</v>
      </c>
      <c r="I243" s="4">
        <v>326.65</v>
      </c>
      <c r="J243" s="4">
        <v>-2.69</v>
      </c>
      <c r="K243" s="4">
        <v>95.81</v>
      </c>
      <c r="L243" s="4">
        <v>-2.18</v>
      </c>
      <c r="M243" s="4">
        <v>10.88</v>
      </c>
      <c r="N243" s="5">
        <v>5.0</v>
      </c>
      <c r="O243" s="5">
        <v>1.0</v>
      </c>
      <c r="P243" s="5">
        <v>5.0</v>
      </c>
      <c r="Q243" s="5">
        <v>1.0</v>
      </c>
      <c r="R243" s="5">
        <v>2.0</v>
      </c>
      <c r="S243" s="6">
        <v>2.25</v>
      </c>
      <c r="T243" s="6">
        <v>399.0</v>
      </c>
      <c r="U243" s="3">
        <v>4.0</v>
      </c>
      <c r="V243" s="3">
        <v>2.0</v>
      </c>
      <c r="W243" s="3">
        <v>4.0</v>
      </c>
      <c r="X243" s="3">
        <v>2.0</v>
      </c>
      <c r="Y243" s="3">
        <v>2.0</v>
      </c>
      <c r="Z243" s="3">
        <v>2.0</v>
      </c>
    </row>
    <row r="244">
      <c r="A244" s="3">
        <v>423.0</v>
      </c>
      <c r="B244" s="3" t="s">
        <v>67</v>
      </c>
      <c r="C244" s="3" t="s">
        <v>32</v>
      </c>
      <c r="D244" s="3" t="s">
        <v>210</v>
      </c>
      <c r="E244" s="3" t="s">
        <v>211</v>
      </c>
      <c r="F244" s="3" t="s">
        <v>70</v>
      </c>
      <c r="G244" s="3" t="s">
        <v>36</v>
      </c>
      <c r="H244" s="3">
        <v>2023.0</v>
      </c>
      <c r="I244" s="4" t="s">
        <v>41</v>
      </c>
      <c r="J244" s="4">
        <v>-21.82</v>
      </c>
      <c r="K244" s="4">
        <v>30.25</v>
      </c>
      <c r="L244" s="4">
        <v>41.95</v>
      </c>
      <c r="M244" s="4">
        <v>49.12</v>
      </c>
      <c r="N244" s="5" t="s">
        <v>41</v>
      </c>
      <c r="O244" s="5">
        <v>1.0</v>
      </c>
      <c r="P244" s="5">
        <v>2.0</v>
      </c>
      <c r="Q244" s="5">
        <v>5.0</v>
      </c>
      <c r="R244" s="5">
        <v>5.0</v>
      </c>
      <c r="S244" s="6">
        <v>3.75</v>
      </c>
      <c r="T244" s="6">
        <v>149.0</v>
      </c>
      <c r="U244" s="3" t="s">
        <v>41</v>
      </c>
      <c r="V244" s="3">
        <v>2.0</v>
      </c>
      <c r="W244" s="3">
        <v>2.0</v>
      </c>
      <c r="X244" s="3">
        <v>4.0</v>
      </c>
      <c r="Y244" s="3">
        <v>4.0</v>
      </c>
      <c r="Z244" s="3">
        <v>4.0</v>
      </c>
    </row>
    <row r="245">
      <c r="A245" s="3">
        <v>424.0</v>
      </c>
      <c r="B245" s="3" t="s">
        <v>97</v>
      </c>
      <c r="C245" s="3" t="s">
        <v>32</v>
      </c>
      <c r="D245" s="3" t="s">
        <v>422</v>
      </c>
      <c r="E245" s="3" t="s">
        <v>423</v>
      </c>
      <c r="F245" s="3" t="s">
        <v>223</v>
      </c>
      <c r="G245" s="3" t="s">
        <v>101</v>
      </c>
      <c r="H245" s="3">
        <v>2023.0</v>
      </c>
      <c r="I245" s="4" t="s">
        <v>41</v>
      </c>
      <c r="J245" s="4">
        <v>236.36</v>
      </c>
      <c r="K245" s="4">
        <v>96.45</v>
      </c>
      <c r="L245" s="4">
        <v>13.97</v>
      </c>
      <c r="M245" s="4">
        <v>16.15</v>
      </c>
      <c r="N245" s="5" t="s">
        <v>41</v>
      </c>
      <c r="O245" s="5">
        <v>4.0</v>
      </c>
      <c r="P245" s="5">
        <v>5.0</v>
      </c>
      <c r="Q245" s="5">
        <v>3.0</v>
      </c>
      <c r="R245" s="5">
        <v>3.0</v>
      </c>
      <c r="S245" s="6">
        <v>3.35</v>
      </c>
      <c r="T245" s="6">
        <v>257.0</v>
      </c>
      <c r="U245" s="3" t="s">
        <v>41</v>
      </c>
      <c r="V245" s="3">
        <v>4.0</v>
      </c>
      <c r="W245" s="3">
        <v>4.0</v>
      </c>
      <c r="X245" s="3">
        <v>2.0</v>
      </c>
      <c r="Y245" s="3">
        <v>2.0</v>
      </c>
      <c r="Z245" s="3">
        <v>2.0</v>
      </c>
    </row>
    <row r="246">
      <c r="A246" s="3">
        <v>425.0</v>
      </c>
      <c r="B246" s="3" t="s">
        <v>47</v>
      </c>
      <c r="C246" s="3" t="s">
        <v>32</v>
      </c>
      <c r="D246" s="3" t="s">
        <v>354</v>
      </c>
      <c r="E246" s="3" t="s">
        <v>424</v>
      </c>
      <c r="F246" s="3" t="s">
        <v>425</v>
      </c>
      <c r="G246" s="3" t="s">
        <v>36</v>
      </c>
      <c r="H246" s="3">
        <v>2023.0</v>
      </c>
      <c r="I246" s="4">
        <v>-19.95</v>
      </c>
      <c r="J246" s="4">
        <v>-100.95</v>
      </c>
      <c r="K246" s="4">
        <v>-2.73</v>
      </c>
      <c r="L246" s="4">
        <v>18.98</v>
      </c>
      <c r="M246" s="4">
        <v>39.35</v>
      </c>
      <c r="N246" s="5">
        <v>1.0</v>
      </c>
      <c r="O246" s="5">
        <v>1.0</v>
      </c>
      <c r="P246" s="5">
        <v>1.0</v>
      </c>
      <c r="Q246" s="5">
        <v>5.0</v>
      </c>
      <c r="R246" s="5">
        <v>5.0</v>
      </c>
      <c r="S246" s="6">
        <v>3.6</v>
      </c>
      <c r="T246" s="6">
        <v>183.0</v>
      </c>
      <c r="U246" s="3">
        <v>2.0</v>
      </c>
      <c r="V246" s="3">
        <v>2.0</v>
      </c>
      <c r="W246" s="3">
        <v>2.0</v>
      </c>
      <c r="X246" s="3">
        <v>4.0</v>
      </c>
      <c r="Y246" s="3">
        <v>4.0</v>
      </c>
      <c r="Z246" s="3">
        <v>2.0</v>
      </c>
    </row>
    <row r="247">
      <c r="A247" s="3">
        <v>426.0</v>
      </c>
      <c r="B247" s="3" t="s">
        <v>60</v>
      </c>
      <c r="C247" s="3" t="s">
        <v>32</v>
      </c>
      <c r="D247" s="3" t="s">
        <v>127</v>
      </c>
      <c r="E247" s="3" t="s">
        <v>128</v>
      </c>
      <c r="F247" s="3" t="s">
        <v>55</v>
      </c>
      <c r="G247" s="3" t="s">
        <v>36</v>
      </c>
      <c r="H247" s="3">
        <v>2023.0</v>
      </c>
      <c r="I247" s="4">
        <v>64.04</v>
      </c>
      <c r="J247" s="4">
        <v>594.87</v>
      </c>
      <c r="K247" s="4">
        <v>-1.35</v>
      </c>
      <c r="L247" s="4">
        <v>36.03</v>
      </c>
      <c r="M247" s="4">
        <v>46.0</v>
      </c>
      <c r="N247" s="5">
        <v>3.0</v>
      </c>
      <c r="O247" s="5">
        <v>5.0</v>
      </c>
      <c r="P247" s="5">
        <v>1.0</v>
      </c>
      <c r="Q247" s="5">
        <v>5.0</v>
      </c>
      <c r="R247" s="5">
        <v>5.0</v>
      </c>
      <c r="S247" s="6">
        <v>4.1</v>
      </c>
      <c r="T247" s="6">
        <v>64.0</v>
      </c>
      <c r="U247" s="3">
        <v>2.0</v>
      </c>
      <c r="V247" s="3">
        <v>4.0</v>
      </c>
      <c r="W247" s="3">
        <v>2.0</v>
      </c>
      <c r="X247" s="3">
        <v>4.0</v>
      </c>
      <c r="Y247" s="3">
        <v>4.0</v>
      </c>
      <c r="Z247" s="3">
        <v>4.0</v>
      </c>
    </row>
    <row r="248">
      <c r="A248" s="3">
        <v>427.0</v>
      </c>
      <c r="B248" s="3" t="s">
        <v>31</v>
      </c>
      <c r="C248" s="3" t="s">
        <v>32</v>
      </c>
      <c r="D248" s="3" t="s">
        <v>135</v>
      </c>
      <c r="E248" s="3" t="s">
        <v>136</v>
      </c>
      <c r="F248" s="3" t="s">
        <v>137</v>
      </c>
      <c r="G248" s="3" t="s">
        <v>36</v>
      </c>
      <c r="H248" s="3">
        <v>2023.0</v>
      </c>
      <c r="I248" s="4">
        <v>77.42</v>
      </c>
      <c r="J248" s="4">
        <v>108.18</v>
      </c>
      <c r="K248" s="4">
        <v>42.75</v>
      </c>
      <c r="L248" s="4">
        <v>14.18</v>
      </c>
      <c r="M248" s="4">
        <v>18.22</v>
      </c>
      <c r="N248" s="5">
        <v>3.0</v>
      </c>
      <c r="O248" s="5">
        <v>2.0</v>
      </c>
      <c r="P248" s="5">
        <v>3.0</v>
      </c>
      <c r="Q248" s="5">
        <v>4.0</v>
      </c>
      <c r="R248" s="5">
        <v>3.0</v>
      </c>
      <c r="S248" s="6">
        <v>3.3</v>
      </c>
      <c r="T248" s="6">
        <v>272.0</v>
      </c>
      <c r="U248" s="3">
        <v>2.0</v>
      </c>
      <c r="V248" s="3">
        <v>2.0</v>
      </c>
      <c r="W248" s="3">
        <v>4.0</v>
      </c>
      <c r="X248" s="3">
        <v>2.0</v>
      </c>
      <c r="Y248" s="3">
        <v>2.0</v>
      </c>
      <c r="Z248" s="3">
        <v>2.0</v>
      </c>
    </row>
    <row r="249">
      <c r="A249" s="3">
        <v>428.0</v>
      </c>
      <c r="B249" s="3" t="s">
        <v>122</v>
      </c>
      <c r="C249" s="3" t="s">
        <v>32</v>
      </c>
      <c r="D249" s="3" t="s">
        <v>268</v>
      </c>
      <c r="E249" s="3" t="s">
        <v>426</v>
      </c>
      <c r="F249" s="3" t="s">
        <v>93</v>
      </c>
      <c r="G249" s="3" t="s">
        <v>46</v>
      </c>
      <c r="H249" s="3">
        <v>2023.0</v>
      </c>
      <c r="I249" s="4">
        <v>377.99</v>
      </c>
      <c r="J249" s="4">
        <v>92.27</v>
      </c>
      <c r="K249" s="4">
        <v>276.84</v>
      </c>
      <c r="L249" s="4">
        <v>-18.98</v>
      </c>
      <c r="M249" s="4">
        <v>-6.85</v>
      </c>
      <c r="N249" s="5">
        <v>5.0</v>
      </c>
      <c r="O249" s="5">
        <v>2.0</v>
      </c>
      <c r="P249" s="5">
        <v>5.0</v>
      </c>
      <c r="Q249" s="5">
        <v>1.0</v>
      </c>
      <c r="R249" s="5">
        <v>1.0</v>
      </c>
      <c r="S249" s="6">
        <v>2.1</v>
      </c>
      <c r="T249" s="6">
        <v>417.0</v>
      </c>
      <c r="U249" s="3">
        <v>4.0</v>
      </c>
      <c r="V249" s="3">
        <v>2.0</v>
      </c>
      <c r="W249" s="3">
        <v>4.0</v>
      </c>
      <c r="X249" s="3">
        <v>2.0</v>
      </c>
      <c r="Y249" s="3">
        <v>1.0</v>
      </c>
      <c r="Z249" s="3">
        <v>2.0</v>
      </c>
    </row>
    <row r="250">
      <c r="A250" s="3">
        <v>430.0</v>
      </c>
      <c r="B250" s="3" t="s">
        <v>67</v>
      </c>
      <c r="C250" s="3" t="s">
        <v>32</v>
      </c>
      <c r="D250" s="3" t="s">
        <v>427</v>
      </c>
      <c r="E250" s="3" t="s">
        <v>371</v>
      </c>
      <c r="F250" s="3" t="s">
        <v>228</v>
      </c>
      <c r="G250" s="3" t="s">
        <v>36</v>
      </c>
      <c r="H250" s="3">
        <v>2023.0</v>
      </c>
      <c r="I250" s="4">
        <v>45.86</v>
      </c>
      <c r="J250" s="4">
        <v>51.83</v>
      </c>
      <c r="K250" s="4">
        <v>40.63</v>
      </c>
      <c r="L250" s="4">
        <v>43.7</v>
      </c>
      <c r="M250" s="4">
        <v>0.21</v>
      </c>
      <c r="N250" s="5">
        <v>2.0</v>
      </c>
      <c r="O250" s="5">
        <v>1.0</v>
      </c>
      <c r="P250" s="5">
        <v>3.0</v>
      </c>
      <c r="Q250" s="5">
        <v>5.0</v>
      </c>
      <c r="R250" s="5">
        <v>1.0</v>
      </c>
      <c r="S250" s="6">
        <v>3.05</v>
      </c>
      <c r="T250" s="6">
        <v>298.0</v>
      </c>
      <c r="U250" s="3">
        <v>2.0</v>
      </c>
      <c r="V250" s="3">
        <v>2.0</v>
      </c>
      <c r="W250" s="3">
        <v>4.0</v>
      </c>
      <c r="X250" s="3">
        <v>4.0</v>
      </c>
      <c r="Y250" s="3">
        <v>1.0</v>
      </c>
      <c r="Z250" s="3">
        <v>2.0</v>
      </c>
    </row>
    <row r="251">
      <c r="A251" s="3">
        <v>431.0</v>
      </c>
      <c r="B251" s="3" t="s">
        <v>122</v>
      </c>
      <c r="C251" s="3" t="s">
        <v>32</v>
      </c>
      <c r="D251" s="3" t="s">
        <v>428</v>
      </c>
      <c r="E251" s="3" t="s">
        <v>429</v>
      </c>
      <c r="F251" s="3" t="s">
        <v>228</v>
      </c>
      <c r="G251" s="3" t="s">
        <v>36</v>
      </c>
      <c r="H251" s="3">
        <v>2023.0</v>
      </c>
      <c r="I251" s="4">
        <v>29.95</v>
      </c>
      <c r="J251" s="4">
        <v>-164.91</v>
      </c>
      <c r="K251" s="4">
        <v>-34.4</v>
      </c>
      <c r="L251" s="4">
        <v>0.66</v>
      </c>
      <c r="M251" s="4">
        <v>3.31</v>
      </c>
      <c r="N251" s="5">
        <v>1.0</v>
      </c>
      <c r="O251" s="5">
        <v>1.0</v>
      </c>
      <c r="P251" s="5">
        <v>1.0</v>
      </c>
      <c r="Q251" s="5">
        <v>1.0</v>
      </c>
      <c r="R251" s="5">
        <v>1.0</v>
      </c>
      <c r="S251" s="6">
        <v>1.0</v>
      </c>
      <c r="T251" s="6">
        <v>572.0</v>
      </c>
      <c r="U251" s="3">
        <v>2.0</v>
      </c>
      <c r="V251" s="3">
        <v>2.0</v>
      </c>
      <c r="W251" s="3">
        <v>2.0</v>
      </c>
      <c r="X251" s="3">
        <v>2.0</v>
      </c>
      <c r="Y251" s="3">
        <v>1.0</v>
      </c>
      <c r="Z251" s="3">
        <v>1.0</v>
      </c>
    </row>
    <row r="252">
      <c r="A252" s="3">
        <v>432.0</v>
      </c>
      <c r="B252" s="3" t="s">
        <v>42</v>
      </c>
      <c r="C252" s="3" t="s">
        <v>32</v>
      </c>
      <c r="D252" s="3" t="s">
        <v>144</v>
      </c>
      <c r="E252" s="3" t="s">
        <v>234</v>
      </c>
      <c r="F252" s="3" t="s">
        <v>108</v>
      </c>
      <c r="G252" s="3" t="s">
        <v>46</v>
      </c>
      <c r="H252" s="3">
        <v>2023.0</v>
      </c>
      <c r="I252" s="4" t="s">
        <v>41</v>
      </c>
      <c r="J252" s="4">
        <v>-84.94</v>
      </c>
      <c r="K252" s="4">
        <v>13.32</v>
      </c>
      <c r="L252" s="4">
        <v>17.39</v>
      </c>
      <c r="M252" s="4">
        <v>24.48</v>
      </c>
      <c r="N252" s="5" t="s">
        <v>41</v>
      </c>
      <c r="O252" s="5">
        <v>1.0</v>
      </c>
      <c r="P252" s="5">
        <v>1.0</v>
      </c>
      <c r="Q252" s="5">
        <v>4.0</v>
      </c>
      <c r="R252" s="5">
        <v>4.0</v>
      </c>
      <c r="S252" s="6">
        <v>2.9</v>
      </c>
      <c r="T252" s="6">
        <v>311.0</v>
      </c>
      <c r="U252" s="3" t="s">
        <v>41</v>
      </c>
      <c r="V252" s="3">
        <v>2.0</v>
      </c>
      <c r="W252" s="3">
        <v>2.0</v>
      </c>
      <c r="X252" s="3">
        <v>2.0</v>
      </c>
      <c r="Y252" s="3">
        <v>2.0</v>
      </c>
      <c r="Z252" s="3">
        <v>2.0</v>
      </c>
    </row>
    <row r="253">
      <c r="A253" s="3">
        <v>433.0</v>
      </c>
      <c r="B253" s="3" t="s">
        <v>122</v>
      </c>
      <c r="C253" s="3" t="s">
        <v>32</v>
      </c>
      <c r="D253" s="3" t="s">
        <v>430</v>
      </c>
      <c r="E253" s="3" t="s">
        <v>431</v>
      </c>
      <c r="F253" s="3" t="s">
        <v>243</v>
      </c>
      <c r="G253" s="3" t="s">
        <v>101</v>
      </c>
      <c r="H253" s="3">
        <v>2023.0</v>
      </c>
      <c r="I253" s="4" t="s">
        <v>41</v>
      </c>
      <c r="J253" s="4">
        <v>24.02</v>
      </c>
      <c r="K253" s="4">
        <v>0.83</v>
      </c>
      <c r="L253" s="4">
        <v>3.25</v>
      </c>
      <c r="M253" s="4">
        <v>4.54</v>
      </c>
      <c r="N253" s="5" t="s">
        <v>41</v>
      </c>
      <c r="O253" s="5">
        <v>1.0</v>
      </c>
      <c r="P253" s="5">
        <v>1.0</v>
      </c>
      <c r="Q253" s="5">
        <v>1.0</v>
      </c>
      <c r="R253" s="5">
        <v>1.0</v>
      </c>
      <c r="S253" s="6">
        <v>0.95</v>
      </c>
      <c r="T253" s="6">
        <v>591.0</v>
      </c>
      <c r="U253" s="3" t="s">
        <v>41</v>
      </c>
      <c r="V253" s="3">
        <v>2.0</v>
      </c>
      <c r="W253" s="3">
        <v>2.0</v>
      </c>
      <c r="X253" s="3">
        <v>2.0</v>
      </c>
      <c r="Y253" s="3">
        <v>1.0</v>
      </c>
      <c r="Z253" s="3">
        <v>1.0</v>
      </c>
    </row>
    <row r="254">
      <c r="A254" s="3">
        <v>434.0</v>
      </c>
      <c r="B254" s="3" t="s">
        <v>31</v>
      </c>
      <c r="C254" s="3" t="s">
        <v>32</v>
      </c>
      <c r="D254" s="3" t="s">
        <v>135</v>
      </c>
      <c r="E254" s="3" t="s">
        <v>136</v>
      </c>
      <c r="F254" s="3" t="s">
        <v>275</v>
      </c>
      <c r="G254" s="3" t="s">
        <v>46</v>
      </c>
      <c r="H254" s="3">
        <v>2023.0</v>
      </c>
      <c r="I254" s="4">
        <v>289.2</v>
      </c>
      <c r="J254" s="4">
        <v>5.74</v>
      </c>
      <c r="K254" s="4">
        <v>95.24</v>
      </c>
      <c r="L254" s="4">
        <v>-25.89</v>
      </c>
      <c r="M254" s="4">
        <v>-19.05</v>
      </c>
      <c r="N254" s="5">
        <v>5.0</v>
      </c>
      <c r="O254" s="5">
        <v>1.0</v>
      </c>
      <c r="P254" s="5">
        <v>5.0</v>
      </c>
      <c r="Q254" s="5">
        <v>1.0</v>
      </c>
      <c r="R254" s="5">
        <v>1.0</v>
      </c>
      <c r="S254" s="6">
        <v>2.0</v>
      </c>
      <c r="T254" s="6">
        <v>427.0</v>
      </c>
      <c r="U254" s="3">
        <v>4.0</v>
      </c>
      <c r="V254" s="3">
        <v>2.0</v>
      </c>
      <c r="W254" s="3">
        <v>4.0</v>
      </c>
      <c r="X254" s="3">
        <v>2.0</v>
      </c>
      <c r="Y254" s="3">
        <v>1.0</v>
      </c>
      <c r="Z254" s="3">
        <v>2.0</v>
      </c>
    </row>
    <row r="255">
      <c r="A255" s="3">
        <v>435.0</v>
      </c>
      <c r="B255" s="3" t="s">
        <v>31</v>
      </c>
      <c r="C255" s="3" t="s">
        <v>32</v>
      </c>
      <c r="D255" s="3" t="s">
        <v>432</v>
      </c>
      <c r="E255" s="3" t="s">
        <v>433</v>
      </c>
      <c r="F255" s="3" t="s">
        <v>220</v>
      </c>
      <c r="G255" s="3" t="s">
        <v>59</v>
      </c>
      <c r="H255" s="3">
        <v>2023.0</v>
      </c>
      <c r="I255" s="4" t="s">
        <v>41</v>
      </c>
      <c r="J255" s="4">
        <v>-435.73</v>
      </c>
      <c r="K255" s="4">
        <v>-8.1</v>
      </c>
      <c r="L255" s="4">
        <v>17.83</v>
      </c>
      <c r="M255" s="4">
        <v>29.0</v>
      </c>
      <c r="N255" s="5" t="s">
        <v>41</v>
      </c>
      <c r="O255" s="5">
        <v>1.0</v>
      </c>
      <c r="P255" s="5">
        <v>1.0</v>
      </c>
      <c r="Q255" s="5">
        <v>4.0</v>
      </c>
      <c r="R255" s="5">
        <v>4.0</v>
      </c>
      <c r="S255" s="6">
        <v>2.9</v>
      </c>
      <c r="T255" s="6">
        <v>311.0</v>
      </c>
      <c r="U255" s="3" t="s">
        <v>41</v>
      </c>
      <c r="V255" s="3">
        <v>2.0</v>
      </c>
      <c r="W255" s="3">
        <v>2.0</v>
      </c>
      <c r="X255" s="3">
        <v>2.0</v>
      </c>
      <c r="Y255" s="3">
        <v>2.0</v>
      </c>
      <c r="Z255" s="3">
        <v>2.0</v>
      </c>
    </row>
    <row r="256">
      <c r="A256" s="3">
        <v>436.0</v>
      </c>
      <c r="B256" s="3" t="s">
        <v>37</v>
      </c>
      <c r="C256" s="3" t="s">
        <v>32</v>
      </c>
      <c r="D256" s="3" t="s">
        <v>434</v>
      </c>
      <c r="E256" s="3" t="s">
        <v>408</v>
      </c>
      <c r="F256" s="3" t="s">
        <v>96</v>
      </c>
      <c r="G256" s="3" t="s">
        <v>59</v>
      </c>
      <c r="H256" s="3">
        <v>2023.0</v>
      </c>
      <c r="I256" s="4">
        <v>250.16</v>
      </c>
      <c r="J256" s="4">
        <v>34.16</v>
      </c>
      <c r="K256" s="4">
        <v>76.97</v>
      </c>
      <c r="L256" s="4">
        <v>56.95</v>
      </c>
      <c r="M256" s="4">
        <v>84.69</v>
      </c>
      <c r="N256" s="5">
        <v>5.0</v>
      </c>
      <c r="O256" s="5">
        <v>1.0</v>
      </c>
      <c r="P256" s="5">
        <v>4.0</v>
      </c>
      <c r="Q256" s="5">
        <v>5.0</v>
      </c>
      <c r="R256" s="5">
        <v>5.0</v>
      </c>
      <c r="S256" s="6">
        <v>4.4</v>
      </c>
      <c r="T256" s="6">
        <v>15.0</v>
      </c>
      <c r="U256" s="3">
        <v>4.0</v>
      </c>
      <c r="V256" s="3">
        <v>2.0</v>
      </c>
      <c r="W256" s="3">
        <v>4.0</v>
      </c>
      <c r="X256" s="3">
        <v>4.0</v>
      </c>
      <c r="Y256" s="3">
        <v>4.0</v>
      </c>
      <c r="Z256" s="3">
        <v>4.0</v>
      </c>
    </row>
    <row r="257">
      <c r="A257" s="3">
        <v>437.0</v>
      </c>
      <c r="B257" s="3" t="s">
        <v>97</v>
      </c>
      <c r="C257" s="3" t="s">
        <v>32</v>
      </c>
      <c r="D257" s="3" t="s">
        <v>435</v>
      </c>
      <c r="E257" s="3" t="s">
        <v>436</v>
      </c>
      <c r="F257" s="3" t="s">
        <v>243</v>
      </c>
      <c r="G257" s="3" t="s">
        <v>101</v>
      </c>
      <c r="H257" s="3">
        <v>2023.0</v>
      </c>
      <c r="I257" s="4">
        <v>52.23</v>
      </c>
      <c r="J257" s="4">
        <v>151.13</v>
      </c>
      <c r="K257" s="4">
        <v>5.94</v>
      </c>
      <c r="L257" s="4">
        <v>13.13</v>
      </c>
      <c r="M257" s="4">
        <v>24.07</v>
      </c>
      <c r="N257" s="5">
        <v>2.0</v>
      </c>
      <c r="O257" s="5">
        <v>3.0</v>
      </c>
      <c r="P257" s="5">
        <v>1.0</v>
      </c>
      <c r="Q257" s="5">
        <v>3.0</v>
      </c>
      <c r="R257" s="5">
        <v>4.0</v>
      </c>
      <c r="S257" s="6">
        <v>2.8</v>
      </c>
      <c r="T257" s="6">
        <v>319.0</v>
      </c>
      <c r="U257" s="3">
        <v>2.0</v>
      </c>
      <c r="V257" s="3">
        <v>4.0</v>
      </c>
      <c r="W257" s="3">
        <v>2.0</v>
      </c>
      <c r="X257" s="3">
        <v>2.0</v>
      </c>
      <c r="Y257" s="3">
        <v>2.0</v>
      </c>
      <c r="Z257" s="3">
        <v>2.0</v>
      </c>
    </row>
    <row r="258">
      <c r="A258" s="3">
        <v>438.0</v>
      </c>
      <c r="B258" s="3" t="s">
        <v>42</v>
      </c>
      <c r="C258" s="3" t="s">
        <v>32</v>
      </c>
      <c r="D258" s="3" t="s">
        <v>437</v>
      </c>
      <c r="E258" s="3" t="s">
        <v>438</v>
      </c>
      <c r="F258" s="3" t="s">
        <v>108</v>
      </c>
      <c r="G258" s="3" t="s">
        <v>46</v>
      </c>
      <c r="H258" s="3">
        <v>2023.0</v>
      </c>
      <c r="I258" s="4">
        <v>-2.43</v>
      </c>
      <c r="J258" s="4">
        <v>-252.5</v>
      </c>
      <c r="K258" s="4">
        <v>1.9</v>
      </c>
      <c r="L258" s="4">
        <v>11.99</v>
      </c>
      <c r="M258" s="4">
        <v>22.85</v>
      </c>
      <c r="N258" s="5">
        <v>1.0</v>
      </c>
      <c r="O258" s="5">
        <v>1.0</v>
      </c>
      <c r="P258" s="5">
        <v>1.0</v>
      </c>
      <c r="Q258" s="5">
        <v>3.0</v>
      </c>
      <c r="R258" s="5">
        <v>4.0</v>
      </c>
      <c r="S258" s="6">
        <v>2.55</v>
      </c>
      <c r="T258" s="6">
        <v>349.0</v>
      </c>
      <c r="U258" s="3">
        <v>2.0</v>
      </c>
      <c r="V258" s="3">
        <v>2.0</v>
      </c>
      <c r="W258" s="3">
        <v>2.0</v>
      </c>
      <c r="X258" s="3">
        <v>2.0</v>
      </c>
      <c r="Y258" s="3">
        <v>2.0</v>
      </c>
      <c r="Z258" s="3">
        <v>2.0</v>
      </c>
    </row>
    <row r="259">
      <c r="A259" s="3">
        <v>439.0</v>
      </c>
      <c r="B259" s="3" t="s">
        <v>42</v>
      </c>
      <c r="C259" s="3" t="s">
        <v>32</v>
      </c>
      <c r="D259" s="3" t="s">
        <v>439</v>
      </c>
      <c r="E259" s="3" t="s">
        <v>440</v>
      </c>
      <c r="F259" s="3" t="s">
        <v>45</v>
      </c>
      <c r="G259" s="3" t="s">
        <v>46</v>
      </c>
      <c r="H259" s="3">
        <v>2023.0</v>
      </c>
      <c r="I259" s="4" t="s">
        <v>41</v>
      </c>
      <c r="J259" s="4">
        <v>-79.76</v>
      </c>
      <c r="K259" s="4">
        <v>25.57</v>
      </c>
      <c r="L259" s="4">
        <v>50.21</v>
      </c>
      <c r="M259" s="4">
        <v>64.27</v>
      </c>
      <c r="N259" s="5" t="s">
        <v>41</v>
      </c>
      <c r="O259" s="5">
        <v>1.0</v>
      </c>
      <c r="P259" s="5">
        <v>2.0</v>
      </c>
      <c r="Q259" s="5">
        <v>5.0</v>
      </c>
      <c r="R259" s="5">
        <v>5.0</v>
      </c>
      <c r="S259" s="6">
        <v>3.75</v>
      </c>
      <c r="T259" s="6">
        <v>149.0</v>
      </c>
      <c r="U259" s="3" t="s">
        <v>41</v>
      </c>
      <c r="V259" s="3">
        <v>2.0</v>
      </c>
      <c r="W259" s="3">
        <v>2.0</v>
      </c>
      <c r="X259" s="3">
        <v>4.0</v>
      </c>
      <c r="Y259" s="3">
        <v>4.0</v>
      </c>
      <c r="Z259" s="3">
        <v>4.0</v>
      </c>
    </row>
    <row r="260">
      <c r="A260" s="3">
        <v>441.0</v>
      </c>
      <c r="B260" s="3" t="s">
        <v>97</v>
      </c>
      <c r="C260" s="3" t="s">
        <v>32</v>
      </c>
      <c r="D260" s="3" t="s">
        <v>441</v>
      </c>
      <c r="E260" s="3" t="s">
        <v>442</v>
      </c>
      <c r="F260" s="3" t="s">
        <v>223</v>
      </c>
      <c r="G260" s="3" t="s">
        <v>101</v>
      </c>
      <c r="H260" s="3">
        <v>2023.0</v>
      </c>
      <c r="I260" s="4">
        <v>-85.0</v>
      </c>
      <c r="J260" s="4">
        <v>82.25</v>
      </c>
      <c r="K260" s="4">
        <v>68.78</v>
      </c>
      <c r="L260" s="4">
        <v>-0.67</v>
      </c>
      <c r="M260" s="4">
        <v>15.9</v>
      </c>
      <c r="N260" s="5">
        <v>1.0</v>
      </c>
      <c r="O260" s="5">
        <v>2.0</v>
      </c>
      <c r="P260" s="5">
        <v>4.0</v>
      </c>
      <c r="Q260" s="5">
        <v>1.0</v>
      </c>
      <c r="R260" s="5">
        <v>3.0</v>
      </c>
      <c r="S260" s="6">
        <v>2.2</v>
      </c>
      <c r="T260" s="6">
        <v>410.0</v>
      </c>
      <c r="U260" s="3">
        <v>2.0</v>
      </c>
      <c r="V260" s="3">
        <v>2.0</v>
      </c>
      <c r="W260" s="3">
        <v>4.0</v>
      </c>
      <c r="X260" s="3">
        <v>2.0</v>
      </c>
      <c r="Y260" s="3">
        <v>2.0</v>
      </c>
      <c r="Z260" s="3">
        <v>2.0</v>
      </c>
    </row>
    <row r="261">
      <c r="A261" s="3">
        <v>443.0</v>
      </c>
      <c r="B261" s="3" t="s">
        <v>97</v>
      </c>
      <c r="C261" s="3" t="s">
        <v>32</v>
      </c>
      <c r="D261" s="3" t="s">
        <v>443</v>
      </c>
      <c r="E261" s="3" t="s">
        <v>263</v>
      </c>
      <c r="F261" s="3" t="s">
        <v>243</v>
      </c>
      <c r="G261" s="3" t="s">
        <v>101</v>
      </c>
      <c r="H261" s="3">
        <v>2023.0</v>
      </c>
      <c r="I261" s="4">
        <v>10.85</v>
      </c>
      <c r="J261" s="4">
        <v>-284.89</v>
      </c>
      <c r="K261" s="4">
        <v>63.68</v>
      </c>
      <c r="L261" s="4">
        <v>20.24</v>
      </c>
      <c r="M261" s="4">
        <v>34.26</v>
      </c>
      <c r="N261" s="5">
        <v>1.0</v>
      </c>
      <c r="O261" s="5">
        <v>1.0</v>
      </c>
      <c r="P261" s="5">
        <v>4.0</v>
      </c>
      <c r="Q261" s="5">
        <v>5.0</v>
      </c>
      <c r="R261" s="5">
        <v>5.0</v>
      </c>
      <c r="S261" s="6">
        <v>4.2</v>
      </c>
      <c r="T261" s="6">
        <v>43.0</v>
      </c>
      <c r="U261" s="3">
        <v>2.0</v>
      </c>
      <c r="V261" s="3">
        <v>2.0</v>
      </c>
      <c r="W261" s="3">
        <v>4.0</v>
      </c>
      <c r="X261" s="3">
        <v>4.0</v>
      </c>
      <c r="Y261" s="3">
        <v>4.0</v>
      </c>
      <c r="Z261" s="3">
        <v>4.0</v>
      </c>
    </row>
    <row r="262">
      <c r="A262" s="3">
        <v>445.0</v>
      </c>
      <c r="B262" s="3" t="s">
        <v>60</v>
      </c>
      <c r="C262" s="3" t="s">
        <v>32</v>
      </c>
      <c r="D262" s="3" t="s">
        <v>249</v>
      </c>
      <c r="E262" s="3" t="s">
        <v>364</v>
      </c>
      <c r="F262" s="3" t="s">
        <v>81</v>
      </c>
      <c r="G262" s="3" t="s">
        <v>36</v>
      </c>
      <c r="H262" s="3">
        <v>2023.0</v>
      </c>
      <c r="I262" s="4">
        <v>19.44</v>
      </c>
      <c r="J262" s="4">
        <v>-48.42</v>
      </c>
      <c r="K262" s="4">
        <v>15.69</v>
      </c>
      <c r="L262" s="4">
        <v>21.41</v>
      </c>
      <c r="M262" s="4">
        <v>27.1</v>
      </c>
      <c r="N262" s="5">
        <v>1.0</v>
      </c>
      <c r="O262" s="5">
        <v>1.0</v>
      </c>
      <c r="P262" s="5">
        <v>1.0</v>
      </c>
      <c r="Q262" s="5">
        <v>5.0</v>
      </c>
      <c r="R262" s="5">
        <v>4.0</v>
      </c>
      <c r="S262" s="6">
        <v>3.35</v>
      </c>
      <c r="T262" s="6">
        <v>257.0</v>
      </c>
      <c r="U262" s="3">
        <v>2.0</v>
      </c>
      <c r="V262" s="3">
        <v>2.0</v>
      </c>
      <c r="W262" s="3">
        <v>2.0</v>
      </c>
      <c r="X262" s="3">
        <v>4.0</v>
      </c>
      <c r="Y262" s="3">
        <v>2.0</v>
      </c>
      <c r="Z262" s="3">
        <v>2.0</v>
      </c>
    </row>
    <row r="263">
      <c r="A263" s="3">
        <v>448.0</v>
      </c>
      <c r="B263" s="3" t="s">
        <v>122</v>
      </c>
      <c r="C263" s="3" t="s">
        <v>32</v>
      </c>
      <c r="D263" s="3" t="s">
        <v>444</v>
      </c>
      <c r="E263" s="3" t="s">
        <v>445</v>
      </c>
      <c r="F263" s="3" t="s">
        <v>185</v>
      </c>
      <c r="G263" s="3" t="s">
        <v>46</v>
      </c>
      <c r="H263" s="3">
        <v>2023.0</v>
      </c>
      <c r="I263" s="4" t="s">
        <v>41</v>
      </c>
      <c r="J263" s="4">
        <v>-1425.49</v>
      </c>
      <c r="K263" s="4">
        <v>186.28</v>
      </c>
      <c r="L263" s="4">
        <v>-0.09</v>
      </c>
      <c r="M263" s="4">
        <v>-2.7</v>
      </c>
      <c r="N263" s="5" t="s">
        <v>41</v>
      </c>
      <c r="O263" s="5">
        <v>1.0</v>
      </c>
      <c r="P263" s="5">
        <v>5.0</v>
      </c>
      <c r="Q263" s="5">
        <v>1.0</v>
      </c>
      <c r="R263" s="5">
        <v>1.0</v>
      </c>
      <c r="S263" s="6">
        <v>1.75</v>
      </c>
      <c r="T263" s="6">
        <v>462.0</v>
      </c>
      <c r="U263" s="3" t="s">
        <v>41</v>
      </c>
      <c r="V263" s="3">
        <v>2.0</v>
      </c>
      <c r="W263" s="3">
        <v>4.0</v>
      </c>
      <c r="X263" s="3">
        <v>2.0</v>
      </c>
      <c r="Y263" s="3">
        <v>1.0</v>
      </c>
      <c r="Z263" s="3">
        <v>1.0</v>
      </c>
    </row>
    <row r="264">
      <c r="A264" s="3">
        <v>451.0</v>
      </c>
      <c r="B264" s="3" t="s">
        <v>37</v>
      </c>
      <c r="C264" s="3" t="s">
        <v>32</v>
      </c>
      <c r="D264" s="3" t="s">
        <v>446</v>
      </c>
      <c r="E264" s="3" t="s">
        <v>447</v>
      </c>
      <c r="F264" s="3" t="s">
        <v>220</v>
      </c>
      <c r="G264" s="3" t="s">
        <v>59</v>
      </c>
      <c r="H264" s="3">
        <v>2023.0</v>
      </c>
      <c r="I264" s="4">
        <v>179.81</v>
      </c>
      <c r="J264" s="4">
        <v>68.31</v>
      </c>
      <c r="K264" s="4">
        <v>99.84</v>
      </c>
      <c r="L264" s="4">
        <v>-5.1</v>
      </c>
      <c r="M264" s="4">
        <v>1.74</v>
      </c>
      <c r="N264" s="5">
        <v>5.0</v>
      </c>
      <c r="O264" s="5">
        <v>2.0</v>
      </c>
      <c r="P264" s="5">
        <v>5.0</v>
      </c>
      <c r="Q264" s="5">
        <v>1.0</v>
      </c>
      <c r="R264" s="5">
        <v>1.0</v>
      </c>
      <c r="S264" s="6">
        <v>2.1</v>
      </c>
      <c r="T264" s="6">
        <v>417.0</v>
      </c>
      <c r="U264" s="3">
        <v>4.0</v>
      </c>
      <c r="V264" s="3">
        <v>2.0</v>
      </c>
      <c r="W264" s="3">
        <v>4.0</v>
      </c>
      <c r="X264" s="3">
        <v>2.0</v>
      </c>
      <c r="Y264" s="3">
        <v>1.0</v>
      </c>
      <c r="Z264" s="3">
        <v>2.0</v>
      </c>
    </row>
    <row r="265">
      <c r="A265" s="3">
        <v>452.0</v>
      </c>
      <c r="B265" s="3" t="s">
        <v>37</v>
      </c>
      <c r="C265" s="3" t="s">
        <v>32</v>
      </c>
      <c r="D265" s="3" t="s">
        <v>448</v>
      </c>
      <c r="E265" s="3" t="s">
        <v>449</v>
      </c>
      <c r="F265" s="3" t="s">
        <v>88</v>
      </c>
      <c r="G265" s="3" t="s">
        <v>59</v>
      </c>
      <c r="H265" s="3">
        <v>2023.0</v>
      </c>
      <c r="I265" s="4" t="s">
        <v>41</v>
      </c>
      <c r="J265" s="4">
        <v>-137.18</v>
      </c>
      <c r="K265" s="4">
        <v>-32.26</v>
      </c>
      <c r="L265" s="4">
        <v>38.13</v>
      </c>
      <c r="M265" s="4">
        <v>34.1</v>
      </c>
      <c r="N265" s="5" t="s">
        <v>41</v>
      </c>
      <c r="O265" s="5">
        <v>1.0</v>
      </c>
      <c r="P265" s="5">
        <v>1.0</v>
      </c>
      <c r="Q265" s="5">
        <v>5.0</v>
      </c>
      <c r="R265" s="5">
        <v>5.0</v>
      </c>
      <c r="S265" s="6">
        <v>3.55</v>
      </c>
      <c r="T265" s="6">
        <v>221.0</v>
      </c>
      <c r="U265" s="3" t="s">
        <v>41</v>
      </c>
      <c r="V265" s="3">
        <v>2.0</v>
      </c>
      <c r="W265" s="3">
        <v>2.0</v>
      </c>
      <c r="X265" s="3">
        <v>4.0</v>
      </c>
      <c r="Y265" s="3">
        <v>4.0</v>
      </c>
      <c r="Z265" s="3">
        <v>2.0</v>
      </c>
    </row>
    <row r="266">
      <c r="A266" s="3">
        <v>453.0</v>
      </c>
      <c r="B266" s="3" t="s">
        <v>97</v>
      </c>
      <c r="C266" s="3" t="s">
        <v>32</v>
      </c>
      <c r="D266" s="3" t="s">
        <v>337</v>
      </c>
      <c r="E266" s="3" t="s">
        <v>450</v>
      </c>
      <c r="F266" s="3" t="s">
        <v>451</v>
      </c>
      <c r="G266" s="3" t="s">
        <v>101</v>
      </c>
      <c r="H266" s="3">
        <v>2023.0</v>
      </c>
      <c r="I266" s="4">
        <v>-27.26</v>
      </c>
      <c r="J266" s="4">
        <v>267.35</v>
      </c>
      <c r="K266" s="4">
        <v>-24.72</v>
      </c>
      <c r="L266" s="4">
        <v>20.31</v>
      </c>
      <c r="M266" s="4">
        <v>34.8</v>
      </c>
      <c r="N266" s="5">
        <v>1.0</v>
      </c>
      <c r="O266" s="5">
        <v>5.0</v>
      </c>
      <c r="P266" s="5">
        <v>1.0</v>
      </c>
      <c r="Q266" s="5">
        <v>5.0</v>
      </c>
      <c r="R266" s="5">
        <v>5.0</v>
      </c>
      <c r="S266" s="6">
        <v>4.0</v>
      </c>
      <c r="T266" s="6">
        <v>81.0</v>
      </c>
      <c r="U266" s="3">
        <v>2.0</v>
      </c>
      <c r="V266" s="3">
        <v>4.0</v>
      </c>
      <c r="W266" s="3">
        <v>2.0</v>
      </c>
      <c r="X266" s="3">
        <v>4.0</v>
      </c>
      <c r="Y266" s="3">
        <v>4.0</v>
      </c>
      <c r="Z266" s="3">
        <v>4.0</v>
      </c>
    </row>
    <row r="267">
      <c r="A267" s="3">
        <v>454.0</v>
      </c>
      <c r="B267" s="3" t="s">
        <v>42</v>
      </c>
      <c r="C267" s="3" t="s">
        <v>32</v>
      </c>
      <c r="D267" s="3" t="s">
        <v>323</v>
      </c>
      <c r="E267" s="3" t="s">
        <v>324</v>
      </c>
      <c r="F267" s="3" t="s">
        <v>45</v>
      </c>
      <c r="G267" s="3" t="s">
        <v>46</v>
      </c>
      <c r="H267" s="3">
        <v>2023.0</v>
      </c>
      <c r="I267" s="4">
        <v>-51.0</v>
      </c>
      <c r="J267" s="4">
        <v>135.12</v>
      </c>
      <c r="K267" s="4">
        <v>131.83</v>
      </c>
      <c r="L267" s="4">
        <v>15.68</v>
      </c>
      <c r="M267" s="4">
        <v>25.66</v>
      </c>
      <c r="N267" s="5">
        <v>1.0</v>
      </c>
      <c r="O267" s="5">
        <v>3.0</v>
      </c>
      <c r="P267" s="5">
        <v>5.0</v>
      </c>
      <c r="Q267" s="5">
        <v>4.0</v>
      </c>
      <c r="R267" s="5">
        <v>4.0</v>
      </c>
      <c r="S267" s="6">
        <v>3.95</v>
      </c>
      <c r="T267" s="6">
        <v>101.0</v>
      </c>
      <c r="U267" s="3">
        <v>2.0</v>
      </c>
      <c r="V267" s="3">
        <v>4.0</v>
      </c>
      <c r="W267" s="3">
        <v>4.0</v>
      </c>
      <c r="X267" s="3">
        <v>2.0</v>
      </c>
      <c r="Y267" s="3">
        <v>2.0</v>
      </c>
      <c r="Z267" s="3">
        <v>4.0</v>
      </c>
    </row>
    <row r="268">
      <c r="A268" s="3">
        <v>455.0</v>
      </c>
      <c r="B268" s="3" t="s">
        <v>42</v>
      </c>
      <c r="C268" s="3" t="s">
        <v>32</v>
      </c>
      <c r="D268" s="3" t="s">
        <v>452</v>
      </c>
      <c r="E268" s="3" t="s">
        <v>453</v>
      </c>
      <c r="F268" s="3" t="s">
        <v>45</v>
      </c>
      <c r="G268" s="3" t="s">
        <v>46</v>
      </c>
      <c r="H268" s="3">
        <v>2023.0</v>
      </c>
      <c r="I268" s="4">
        <v>-50.69</v>
      </c>
      <c r="J268" s="4">
        <v>256.49</v>
      </c>
      <c r="K268" s="4">
        <v>11.58</v>
      </c>
      <c r="L268" s="4">
        <v>18.01</v>
      </c>
      <c r="M268" s="4">
        <v>29.35</v>
      </c>
      <c r="N268" s="5">
        <v>1.0</v>
      </c>
      <c r="O268" s="5">
        <v>5.0</v>
      </c>
      <c r="P268" s="5">
        <v>1.0</v>
      </c>
      <c r="Q268" s="5">
        <v>5.0</v>
      </c>
      <c r="R268" s="5">
        <v>4.0</v>
      </c>
      <c r="S268" s="6">
        <v>3.75</v>
      </c>
      <c r="T268" s="6">
        <v>149.0</v>
      </c>
      <c r="U268" s="3">
        <v>2.0</v>
      </c>
      <c r="V268" s="3">
        <v>4.0</v>
      </c>
      <c r="W268" s="3">
        <v>2.0</v>
      </c>
      <c r="X268" s="3">
        <v>4.0</v>
      </c>
      <c r="Y268" s="3">
        <v>2.0</v>
      </c>
      <c r="Z268" s="3">
        <v>4.0</v>
      </c>
    </row>
    <row r="269">
      <c r="A269" s="3">
        <v>456.0</v>
      </c>
      <c r="B269" s="3" t="s">
        <v>122</v>
      </c>
      <c r="C269" s="3" t="s">
        <v>32</v>
      </c>
      <c r="D269" s="3" t="s">
        <v>454</v>
      </c>
      <c r="E269" s="3" t="s">
        <v>455</v>
      </c>
      <c r="F269" s="3" t="s">
        <v>243</v>
      </c>
      <c r="G269" s="3" t="s">
        <v>101</v>
      </c>
      <c r="H269" s="3">
        <v>2023.0</v>
      </c>
      <c r="I269" s="4">
        <v>206.62</v>
      </c>
      <c r="J269" s="4">
        <v>-497.42</v>
      </c>
      <c r="K269" s="4">
        <v>46.44</v>
      </c>
      <c r="L269" s="4">
        <v>-8.95</v>
      </c>
      <c r="M269" s="4">
        <v>-3.44</v>
      </c>
      <c r="N269" s="5">
        <v>5.0</v>
      </c>
      <c r="O269" s="5">
        <v>1.0</v>
      </c>
      <c r="P269" s="5">
        <v>3.0</v>
      </c>
      <c r="Q269" s="5">
        <v>1.0</v>
      </c>
      <c r="R269" s="5">
        <v>1.0</v>
      </c>
      <c r="S269" s="6">
        <v>1.6</v>
      </c>
      <c r="T269" s="6">
        <v>482.0</v>
      </c>
      <c r="U269" s="3">
        <v>4.0</v>
      </c>
      <c r="V269" s="3">
        <v>2.0</v>
      </c>
      <c r="W269" s="3">
        <v>4.0</v>
      </c>
      <c r="X269" s="3">
        <v>2.0</v>
      </c>
      <c r="Y269" s="3">
        <v>1.0</v>
      </c>
      <c r="Z269" s="3">
        <v>1.0</v>
      </c>
    </row>
    <row r="270">
      <c r="A270" s="3">
        <v>458.0</v>
      </c>
      <c r="B270" s="3" t="s">
        <v>63</v>
      </c>
      <c r="C270" s="3" t="s">
        <v>32</v>
      </c>
      <c r="D270" s="3" t="s">
        <v>205</v>
      </c>
      <c r="E270" s="3" t="s">
        <v>206</v>
      </c>
      <c r="F270" s="3" t="s">
        <v>55</v>
      </c>
      <c r="G270" s="3" t="s">
        <v>36</v>
      </c>
      <c r="H270" s="3">
        <v>2023.0</v>
      </c>
      <c r="I270" s="4">
        <v>724.41</v>
      </c>
      <c r="J270" s="4">
        <v>136.51</v>
      </c>
      <c r="K270" s="4">
        <v>22.68</v>
      </c>
      <c r="L270" s="4">
        <v>5.81</v>
      </c>
      <c r="M270" s="4">
        <v>19.45</v>
      </c>
      <c r="N270" s="5">
        <v>5.0</v>
      </c>
      <c r="O270" s="5">
        <v>3.0</v>
      </c>
      <c r="P270" s="5">
        <v>2.0</v>
      </c>
      <c r="Q270" s="5">
        <v>2.0</v>
      </c>
      <c r="R270" s="5">
        <v>3.0</v>
      </c>
      <c r="S270" s="6">
        <v>2.5</v>
      </c>
      <c r="T270" s="6">
        <v>356.0</v>
      </c>
      <c r="U270" s="3">
        <v>4.0</v>
      </c>
      <c r="V270" s="3">
        <v>4.0</v>
      </c>
      <c r="W270" s="3">
        <v>2.0</v>
      </c>
      <c r="X270" s="3">
        <v>2.0</v>
      </c>
      <c r="Y270" s="3">
        <v>2.0</v>
      </c>
      <c r="Z270" s="3">
        <v>2.0</v>
      </c>
    </row>
    <row r="271">
      <c r="A271" s="3">
        <v>459.0</v>
      </c>
      <c r="B271" s="3" t="s">
        <v>122</v>
      </c>
      <c r="C271" s="3" t="s">
        <v>32</v>
      </c>
      <c r="D271" s="3" t="s">
        <v>91</v>
      </c>
      <c r="E271" s="3" t="s">
        <v>344</v>
      </c>
      <c r="F271" s="3" t="s">
        <v>243</v>
      </c>
      <c r="G271" s="3" t="s">
        <v>101</v>
      </c>
      <c r="H271" s="3">
        <v>2023.0</v>
      </c>
      <c r="I271" s="4" t="s">
        <v>41</v>
      </c>
      <c r="J271" s="4">
        <v>144.87</v>
      </c>
      <c r="K271" s="4">
        <v>34.29</v>
      </c>
      <c r="L271" s="4">
        <v>22.41</v>
      </c>
      <c r="M271" s="4">
        <v>34.8</v>
      </c>
      <c r="N271" s="5" t="s">
        <v>41</v>
      </c>
      <c r="O271" s="5">
        <v>3.0</v>
      </c>
      <c r="P271" s="5">
        <v>2.0</v>
      </c>
      <c r="Q271" s="5">
        <v>5.0</v>
      </c>
      <c r="R271" s="5">
        <v>5.0</v>
      </c>
      <c r="S271" s="6">
        <v>3.95</v>
      </c>
      <c r="T271" s="6">
        <v>101.0</v>
      </c>
      <c r="U271" s="3" t="s">
        <v>41</v>
      </c>
      <c r="V271" s="3">
        <v>4.0</v>
      </c>
      <c r="W271" s="3">
        <v>2.0</v>
      </c>
      <c r="X271" s="3">
        <v>4.0</v>
      </c>
      <c r="Y271" s="3">
        <v>4.0</v>
      </c>
      <c r="Z271" s="3">
        <v>4.0</v>
      </c>
    </row>
    <row r="272">
      <c r="A272" s="3">
        <v>460.0</v>
      </c>
      <c r="B272" s="3" t="s">
        <v>42</v>
      </c>
      <c r="C272" s="3" t="s">
        <v>32</v>
      </c>
      <c r="D272" s="3" t="s">
        <v>89</v>
      </c>
      <c r="E272" s="3" t="s">
        <v>90</v>
      </c>
      <c r="F272" s="3" t="s">
        <v>52</v>
      </c>
      <c r="G272" s="3" t="s">
        <v>46</v>
      </c>
      <c r="H272" s="3">
        <v>2023.0</v>
      </c>
      <c r="I272" s="4">
        <v>78.89</v>
      </c>
      <c r="J272" s="4">
        <v>38.47</v>
      </c>
      <c r="K272" s="4">
        <v>-9.11</v>
      </c>
      <c r="L272" s="4">
        <v>38.74</v>
      </c>
      <c r="M272" s="4">
        <v>59.19</v>
      </c>
      <c r="N272" s="5">
        <v>3.0</v>
      </c>
      <c r="O272" s="5">
        <v>1.0</v>
      </c>
      <c r="P272" s="5">
        <v>1.0</v>
      </c>
      <c r="Q272" s="5">
        <v>5.0</v>
      </c>
      <c r="R272" s="5">
        <v>5.0</v>
      </c>
      <c r="S272" s="6">
        <v>3.7</v>
      </c>
      <c r="T272" s="6">
        <v>165.0</v>
      </c>
      <c r="U272" s="3">
        <v>2.0</v>
      </c>
      <c r="V272" s="3">
        <v>2.0</v>
      </c>
      <c r="W272" s="3">
        <v>2.0</v>
      </c>
      <c r="X272" s="3">
        <v>4.0</v>
      </c>
      <c r="Y272" s="3">
        <v>4.0</v>
      </c>
      <c r="Z272" s="3">
        <v>2.0</v>
      </c>
    </row>
    <row r="273">
      <c r="A273" s="3">
        <v>461.0</v>
      </c>
      <c r="B273" s="3" t="s">
        <v>42</v>
      </c>
      <c r="C273" s="3" t="s">
        <v>32</v>
      </c>
      <c r="D273" s="3" t="s">
        <v>393</v>
      </c>
      <c r="E273" s="3" t="s">
        <v>394</v>
      </c>
      <c r="F273" s="3" t="s">
        <v>121</v>
      </c>
      <c r="G273" s="3" t="s">
        <v>36</v>
      </c>
      <c r="H273" s="3">
        <v>2023.0</v>
      </c>
      <c r="I273" s="4">
        <v>7.51</v>
      </c>
      <c r="J273" s="4">
        <v>15.49</v>
      </c>
      <c r="K273" s="4">
        <v>11.56</v>
      </c>
      <c r="L273" s="4">
        <v>24.82</v>
      </c>
      <c r="M273" s="4">
        <v>43.25</v>
      </c>
      <c r="N273" s="5">
        <v>1.0</v>
      </c>
      <c r="O273" s="5">
        <v>1.0</v>
      </c>
      <c r="P273" s="5">
        <v>1.0</v>
      </c>
      <c r="Q273" s="5">
        <v>5.0</v>
      </c>
      <c r="R273" s="5">
        <v>5.0</v>
      </c>
      <c r="S273" s="6">
        <v>3.6</v>
      </c>
      <c r="T273" s="6">
        <v>183.0</v>
      </c>
      <c r="U273" s="3">
        <v>2.0</v>
      </c>
      <c r="V273" s="3">
        <v>2.0</v>
      </c>
      <c r="W273" s="3">
        <v>2.0</v>
      </c>
      <c r="X273" s="3">
        <v>4.0</v>
      </c>
      <c r="Y273" s="3">
        <v>4.0</v>
      </c>
      <c r="Z273" s="3">
        <v>2.0</v>
      </c>
    </row>
    <row r="274">
      <c r="A274" s="3">
        <v>462.0</v>
      </c>
      <c r="B274" s="3" t="s">
        <v>60</v>
      </c>
      <c r="C274" s="3" t="s">
        <v>32</v>
      </c>
      <c r="D274" s="3" t="s">
        <v>284</v>
      </c>
      <c r="E274" s="3" t="s">
        <v>285</v>
      </c>
      <c r="F274" s="3" t="s">
        <v>88</v>
      </c>
      <c r="G274" s="3" t="s">
        <v>59</v>
      </c>
      <c r="H274" s="3">
        <v>2023.0</v>
      </c>
      <c r="I274" s="4">
        <v>29.93</v>
      </c>
      <c r="J274" s="4">
        <v>-107.13</v>
      </c>
      <c r="K274" s="4">
        <v>-42.6</v>
      </c>
      <c r="L274" s="4">
        <v>-1.42</v>
      </c>
      <c r="M274" s="4">
        <v>4.66</v>
      </c>
      <c r="N274" s="5">
        <v>1.0</v>
      </c>
      <c r="O274" s="5">
        <v>1.0</v>
      </c>
      <c r="P274" s="5">
        <v>1.0</v>
      </c>
      <c r="Q274" s="5">
        <v>1.0</v>
      </c>
      <c r="R274" s="5">
        <v>1.0</v>
      </c>
      <c r="S274" s="6">
        <v>1.0</v>
      </c>
      <c r="T274" s="6">
        <v>572.0</v>
      </c>
      <c r="U274" s="3">
        <v>2.0</v>
      </c>
      <c r="V274" s="3">
        <v>2.0</v>
      </c>
      <c r="W274" s="3">
        <v>2.0</v>
      </c>
      <c r="X274" s="3">
        <v>2.0</v>
      </c>
      <c r="Y274" s="3">
        <v>1.0</v>
      </c>
      <c r="Z274" s="3">
        <v>1.0</v>
      </c>
    </row>
    <row r="275">
      <c r="A275" s="3">
        <v>465.0</v>
      </c>
      <c r="B275" s="3" t="s">
        <v>63</v>
      </c>
      <c r="C275" s="3" t="s">
        <v>32</v>
      </c>
      <c r="D275" s="3" t="s">
        <v>290</v>
      </c>
      <c r="E275" s="3" t="s">
        <v>291</v>
      </c>
      <c r="F275" s="3" t="s">
        <v>88</v>
      </c>
      <c r="G275" s="3" t="s">
        <v>59</v>
      </c>
      <c r="H275" s="3">
        <v>2023.0</v>
      </c>
      <c r="I275" s="4">
        <v>543.84</v>
      </c>
      <c r="J275" s="4">
        <v>103.17</v>
      </c>
      <c r="K275" s="4">
        <v>35.71</v>
      </c>
      <c r="L275" s="4">
        <v>6.86</v>
      </c>
      <c r="M275" s="4">
        <v>13.08</v>
      </c>
      <c r="N275" s="5">
        <v>5.0</v>
      </c>
      <c r="O275" s="5">
        <v>2.0</v>
      </c>
      <c r="P275" s="5">
        <v>2.0</v>
      </c>
      <c r="Q275" s="5">
        <v>2.0</v>
      </c>
      <c r="R275" s="5">
        <v>3.0</v>
      </c>
      <c r="S275" s="6">
        <v>2.4</v>
      </c>
      <c r="T275" s="6">
        <v>377.0</v>
      </c>
      <c r="U275" s="3">
        <v>4.0</v>
      </c>
      <c r="V275" s="3">
        <v>2.0</v>
      </c>
      <c r="W275" s="3">
        <v>2.0</v>
      </c>
      <c r="X275" s="3">
        <v>2.0</v>
      </c>
      <c r="Y275" s="3">
        <v>2.0</v>
      </c>
      <c r="Z275" s="3">
        <v>2.0</v>
      </c>
    </row>
    <row r="276">
      <c r="A276" s="3">
        <v>466.0</v>
      </c>
      <c r="B276" s="3" t="s">
        <v>63</v>
      </c>
      <c r="C276" s="3" t="s">
        <v>32</v>
      </c>
      <c r="D276" s="3" t="s">
        <v>138</v>
      </c>
      <c r="E276" s="3" t="s">
        <v>456</v>
      </c>
      <c r="F276" s="3" t="s">
        <v>88</v>
      </c>
      <c r="G276" s="3" t="s">
        <v>59</v>
      </c>
      <c r="H276" s="3">
        <v>2023.0</v>
      </c>
      <c r="I276" s="4" t="s">
        <v>41</v>
      </c>
      <c r="J276" s="4">
        <v>-9.67</v>
      </c>
      <c r="K276" s="4">
        <v>33.57</v>
      </c>
      <c r="L276" s="4">
        <v>6.03</v>
      </c>
      <c r="M276" s="4">
        <v>8.77</v>
      </c>
      <c r="N276" s="5" t="s">
        <v>41</v>
      </c>
      <c r="O276" s="5">
        <v>1.0</v>
      </c>
      <c r="P276" s="5">
        <v>2.0</v>
      </c>
      <c r="Q276" s="5">
        <v>2.0</v>
      </c>
      <c r="R276" s="5">
        <v>2.0</v>
      </c>
      <c r="S276" s="6">
        <v>1.8</v>
      </c>
      <c r="T276" s="6">
        <v>453.0</v>
      </c>
      <c r="U276" s="3" t="s">
        <v>41</v>
      </c>
      <c r="V276" s="3">
        <v>2.0</v>
      </c>
      <c r="W276" s="3">
        <v>2.0</v>
      </c>
      <c r="X276" s="3">
        <v>2.0</v>
      </c>
      <c r="Y276" s="3">
        <v>2.0</v>
      </c>
      <c r="Z276" s="3">
        <v>2.0</v>
      </c>
    </row>
    <row r="277">
      <c r="A277" s="3">
        <v>468.0</v>
      </c>
      <c r="B277" s="3" t="s">
        <v>60</v>
      </c>
      <c r="C277" s="3" t="s">
        <v>32</v>
      </c>
      <c r="D277" s="3" t="s">
        <v>457</v>
      </c>
      <c r="E277" s="3" t="s">
        <v>458</v>
      </c>
      <c r="F277" s="3" t="s">
        <v>81</v>
      </c>
      <c r="G277" s="3" t="s">
        <v>36</v>
      </c>
      <c r="H277" s="3">
        <v>2023.0</v>
      </c>
      <c r="I277" s="4">
        <v>58.48</v>
      </c>
      <c r="J277" s="4">
        <v>192.72</v>
      </c>
      <c r="K277" s="4">
        <v>60.22</v>
      </c>
      <c r="L277" s="4">
        <v>23.63</v>
      </c>
      <c r="M277" s="4">
        <v>42.16</v>
      </c>
      <c r="N277" s="5">
        <v>2.0</v>
      </c>
      <c r="O277" s="5">
        <v>4.0</v>
      </c>
      <c r="P277" s="5">
        <v>4.0</v>
      </c>
      <c r="Q277" s="5">
        <v>5.0</v>
      </c>
      <c r="R277" s="5">
        <v>5.0</v>
      </c>
      <c r="S277" s="6">
        <v>4.55</v>
      </c>
      <c r="T277" s="6">
        <v>10.0</v>
      </c>
      <c r="U277" s="3">
        <v>2.0</v>
      </c>
      <c r="V277" s="3">
        <v>4.0</v>
      </c>
      <c r="W277" s="3">
        <v>4.0</v>
      </c>
      <c r="X277" s="3">
        <v>4.0</v>
      </c>
      <c r="Y277" s="3">
        <v>4.0</v>
      </c>
      <c r="Z277" s="3">
        <v>4.0</v>
      </c>
    </row>
    <row r="278">
      <c r="A278" s="3">
        <v>469.0</v>
      </c>
      <c r="B278" s="3" t="s">
        <v>67</v>
      </c>
      <c r="C278" s="3" t="s">
        <v>32</v>
      </c>
      <c r="D278" s="3" t="s">
        <v>459</v>
      </c>
      <c r="E278" s="3" t="s">
        <v>460</v>
      </c>
      <c r="F278" s="3" t="s">
        <v>121</v>
      </c>
      <c r="G278" s="3" t="s">
        <v>36</v>
      </c>
      <c r="H278" s="3">
        <v>2023.0</v>
      </c>
      <c r="I278" s="4">
        <v>8.35</v>
      </c>
      <c r="J278" s="4">
        <v>-7.93</v>
      </c>
      <c r="K278" s="4">
        <v>-25.84</v>
      </c>
      <c r="L278" s="4">
        <v>67.07</v>
      </c>
      <c r="M278" s="4">
        <v>100.9</v>
      </c>
      <c r="N278" s="5">
        <v>1.0</v>
      </c>
      <c r="O278" s="5">
        <v>1.0</v>
      </c>
      <c r="P278" s="5">
        <v>1.0</v>
      </c>
      <c r="Q278" s="5">
        <v>5.0</v>
      </c>
      <c r="R278" s="5">
        <v>5.0</v>
      </c>
      <c r="S278" s="6">
        <v>3.6</v>
      </c>
      <c r="T278" s="6">
        <v>183.0</v>
      </c>
      <c r="U278" s="3">
        <v>2.0</v>
      </c>
      <c r="V278" s="3">
        <v>2.0</v>
      </c>
      <c r="W278" s="3">
        <v>2.0</v>
      </c>
      <c r="X278" s="3">
        <v>4.0</v>
      </c>
      <c r="Y278" s="3">
        <v>4.0</v>
      </c>
      <c r="Z278" s="3">
        <v>2.0</v>
      </c>
    </row>
    <row r="279">
      <c r="A279" s="3">
        <v>471.0</v>
      </c>
      <c r="B279" s="3" t="s">
        <v>37</v>
      </c>
      <c r="C279" s="3" t="s">
        <v>32</v>
      </c>
      <c r="D279" s="3" t="s">
        <v>379</v>
      </c>
      <c r="E279" s="3" t="s">
        <v>380</v>
      </c>
      <c r="F279" s="3" t="s">
        <v>55</v>
      </c>
      <c r="G279" s="3" t="s">
        <v>36</v>
      </c>
      <c r="H279" s="3">
        <v>2023.0</v>
      </c>
      <c r="I279" s="4">
        <v>63.84</v>
      </c>
      <c r="J279" s="4">
        <v>81.95</v>
      </c>
      <c r="K279" s="4">
        <v>34.12</v>
      </c>
      <c r="L279" s="4">
        <v>1.45</v>
      </c>
      <c r="M279" s="4">
        <v>17.73</v>
      </c>
      <c r="N279" s="5">
        <v>3.0</v>
      </c>
      <c r="O279" s="5">
        <v>2.0</v>
      </c>
      <c r="P279" s="5">
        <v>2.0</v>
      </c>
      <c r="Q279" s="5">
        <v>1.0</v>
      </c>
      <c r="R279" s="5">
        <v>3.0</v>
      </c>
      <c r="S279" s="6">
        <v>1.9</v>
      </c>
      <c r="T279" s="6">
        <v>436.0</v>
      </c>
      <c r="U279" s="3">
        <v>2.0</v>
      </c>
      <c r="V279" s="3">
        <v>2.0</v>
      </c>
      <c r="W279" s="3">
        <v>2.0</v>
      </c>
      <c r="X279" s="3">
        <v>2.0</v>
      </c>
      <c r="Y279" s="3">
        <v>2.0</v>
      </c>
      <c r="Z279" s="3">
        <v>2.0</v>
      </c>
    </row>
    <row r="280">
      <c r="A280" s="3">
        <v>474.0</v>
      </c>
      <c r="B280" s="3" t="s">
        <v>63</v>
      </c>
      <c r="C280" s="3" t="s">
        <v>32</v>
      </c>
      <c r="D280" s="3" t="s">
        <v>91</v>
      </c>
      <c r="E280" s="3" t="s">
        <v>224</v>
      </c>
      <c r="F280" s="3" t="s">
        <v>88</v>
      </c>
      <c r="G280" s="3" t="s">
        <v>59</v>
      </c>
      <c r="H280" s="3">
        <v>2023.0</v>
      </c>
      <c r="I280" s="4">
        <v>-39.06</v>
      </c>
      <c r="J280" s="4">
        <v>1149.44</v>
      </c>
      <c r="K280" s="4">
        <v>-27.62</v>
      </c>
      <c r="L280" s="4">
        <v>15.13</v>
      </c>
      <c r="M280" s="4">
        <v>18.1</v>
      </c>
      <c r="N280" s="5">
        <v>1.0</v>
      </c>
      <c r="O280" s="5">
        <v>5.0</v>
      </c>
      <c r="P280" s="5">
        <v>1.0</v>
      </c>
      <c r="Q280" s="5">
        <v>4.0</v>
      </c>
      <c r="R280" s="5">
        <v>3.0</v>
      </c>
      <c r="S280" s="6">
        <v>3.1</v>
      </c>
      <c r="T280" s="6">
        <v>293.0</v>
      </c>
      <c r="U280" s="3">
        <v>2.0</v>
      </c>
      <c r="V280" s="3">
        <v>4.0</v>
      </c>
      <c r="W280" s="3">
        <v>2.0</v>
      </c>
      <c r="X280" s="3">
        <v>2.0</v>
      </c>
      <c r="Y280" s="3">
        <v>2.0</v>
      </c>
      <c r="Z280" s="3">
        <v>2.0</v>
      </c>
    </row>
    <row r="281">
      <c r="A281" s="3">
        <v>475.0</v>
      </c>
      <c r="B281" s="3" t="s">
        <v>97</v>
      </c>
      <c r="C281" s="3" t="s">
        <v>32</v>
      </c>
      <c r="D281" s="3" t="s">
        <v>144</v>
      </c>
      <c r="E281" s="3" t="s">
        <v>461</v>
      </c>
      <c r="F281" s="3" t="s">
        <v>143</v>
      </c>
      <c r="G281" s="3" t="s">
        <v>101</v>
      </c>
      <c r="H281" s="3">
        <v>2023.0</v>
      </c>
      <c r="I281" s="4">
        <v>51.29</v>
      </c>
      <c r="J281" s="4">
        <v>103.47</v>
      </c>
      <c r="K281" s="4">
        <v>54.42</v>
      </c>
      <c r="L281" s="4">
        <v>30.35</v>
      </c>
      <c r="M281" s="4">
        <v>39.59</v>
      </c>
      <c r="N281" s="5">
        <v>2.0</v>
      </c>
      <c r="O281" s="5">
        <v>2.0</v>
      </c>
      <c r="P281" s="5">
        <v>3.0</v>
      </c>
      <c r="Q281" s="5">
        <v>5.0</v>
      </c>
      <c r="R281" s="5">
        <v>5.0</v>
      </c>
      <c r="S281" s="6">
        <v>4.15</v>
      </c>
      <c r="T281" s="6">
        <v>57.0</v>
      </c>
      <c r="U281" s="3">
        <v>2.0</v>
      </c>
      <c r="V281" s="3">
        <v>2.0</v>
      </c>
      <c r="W281" s="3">
        <v>4.0</v>
      </c>
      <c r="X281" s="3">
        <v>4.0</v>
      </c>
      <c r="Y281" s="3">
        <v>4.0</v>
      </c>
      <c r="Z281" s="3">
        <v>4.0</v>
      </c>
    </row>
    <row r="282">
      <c r="A282" s="3">
        <v>476.0</v>
      </c>
      <c r="B282" s="3" t="s">
        <v>60</v>
      </c>
      <c r="C282" s="3" t="s">
        <v>32</v>
      </c>
      <c r="D282" s="3" t="s">
        <v>462</v>
      </c>
      <c r="E282" s="3" t="s">
        <v>463</v>
      </c>
      <c r="F282" s="3" t="s">
        <v>118</v>
      </c>
      <c r="G282" s="3" t="s">
        <v>59</v>
      </c>
      <c r="H282" s="3">
        <v>2023.0</v>
      </c>
      <c r="I282" s="4">
        <v>20.28</v>
      </c>
      <c r="J282" s="4">
        <v>-168.2</v>
      </c>
      <c r="K282" s="4">
        <v>41.76</v>
      </c>
      <c r="L282" s="4">
        <v>20.0</v>
      </c>
      <c r="M282" s="4">
        <v>30.26</v>
      </c>
      <c r="N282" s="5">
        <v>1.0</v>
      </c>
      <c r="O282" s="5">
        <v>1.0</v>
      </c>
      <c r="P282" s="5">
        <v>3.0</v>
      </c>
      <c r="Q282" s="5">
        <v>5.0</v>
      </c>
      <c r="R282" s="5">
        <v>5.0</v>
      </c>
      <c r="S282" s="6">
        <v>4.0</v>
      </c>
      <c r="T282" s="6">
        <v>81.0</v>
      </c>
      <c r="U282" s="3">
        <v>2.0</v>
      </c>
      <c r="V282" s="3">
        <v>2.0</v>
      </c>
      <c r="W282" s="3">
        <v>4.0</v>
      </c>
      <c r="X282" s="3">
        <v>4.0</v>
      </c>
      <c r="Y282" s="3">
        <v>4.0</v>
      </c>
      <c r="Z282" s="3">
        <v>4.0</v>
      </c>
    </row>
    <row r="283">
      <c r="A283" s="3">
        <v>478.0</v>
      </c>
      <c r="B283" s="3" t="s">
        <v>63</v>
      </c>
      <c r="C283" s="3" t="s">
        <v>32</v>
      </c>
      <c r="D283" s="3" t="s">
        <v>129</v>
      </c>
      <c r="E283" s="3" t="s">
        <v>195</v>
      </c>
      <c r="F283" s="3" t="s">
        <v>366</v>
      </c>
      <c r="G283" s="3" t="s">
        <v>46</v>
      </c>
      <c r="H283" s="3">
        <v>2023.0</v>
      </c>
      <c r="I283" s="4" t="s">
        <v>41</v>
      </c>
      <c r="J283" s="4">
        <v>337.91</v>
      </c>
      <c r="K283" s="4">
        <v>16.98</v>
      </c>
      <c r="L283" s="4">
        <v>12.07</v>
      </c>
      <c r="M283" s="4">
        <v>16.43</v>
      </c>
      <c r="N283" s="5" t="s">
        <v>41</v>
      </c>
      <c r="O283" s="5">
        <v>5.0</v>
      </c>
      <c r="P283" s="5">
        <v>1.0</v>
      </c>
      <c r="Q283" s="5">
        <v>3.0</v>
      </c>
      <c r="R283" s="5">
        <v>3.0</v>
      </c>
      <c r="S283" s="6">
        <v>2.65</v>
      </c>
      <c r="T283" s="6">
        <v>339.0</v>
      </c>
      <c r="U283" s="3" t="s">
        <v>41</v>
      </c>
      <c r="V283" s="3">
        <v>4.0</v>
      </c>
      <c r="W283" s="3">
        <v>2.0</v>
      </c>
      <c r="X283" s="3">
        <v>2.0</v>
      </c>
      <c r="Y283" s="3">
        <v>2.0</v>
      </c>
      <c r="Z283" s="3">
        <v>2.0</v>
      </c>
    </row>
    <row r="284">
      <c r="A284" s="3">
        <v>479.0</v>
      </c>
      <c r="B284" s="3" t="s">
        <v>60</v>
      </c>
      <c r="C284" s="3" t="s">
        <v>32</v>
      </c>
      <c r="D284" s="3" t="s">
        <v>226</v>
      </c>
      <c r="E284" s="3" t="s">
        <v>464</v>
      </c>
      <c r="F284" s="3" t="s">
        <v>88</v>
      </c>
      <c r="G284" s="3" t="s">
        <v>59</v>
      </c>
      <c r="H284" s="3">
        <v>2023.0</v>
      </c>
      <c r="I284" s="4">
        <v>97.77</v>
      </c>
      <c r="J284" s="4">
        <v>38.63</v>
      </c>
      <c r="K284" s="4">
        <v>59.5</v>
      </c>
      <c r="L284" s="4">
        <v>7.61</v>
      </c>
      <c r="M284" s="4">
        <v>12.05</v>
      </c>
      <c r="N284" s="5">
        <v>4.0</v>
      </c>
      <c r="O284" s="5">
        <v>1.0</v>
      </c>
      <c r="P284" s="5">
        <v>3.0</v>
      </c>
      <c r="Q284" s="5">
        <v>2.0</v>
      </c>
      <c r="R284" s="5">
        <v>2.0</v>
      </c>
      <c r="S284" s="6">
        <v>2.2</v>
      </c>
      <c r="T284" s="6">
        <v>410.0</v>
      </c>
      <c r="U284" s="3">
        <v>2.0</v>
      </c>
      <c r="V284" s="3">
        <v>2.0</v>
      </c>
      <c r="W284" s="3">
        <v>4.0</v>
      </c>
      <c r="X284" s="3">
        <v>2.0</v>
      </c>
      <c r="Y284" s="3">
        <v>2.0</v>
      </c>
      <c r="Z284" s="3">
        <v>2.0</v>
      </c>
    </row>
    <row r="285">
      <c r="A285" s="3">
        <v>480.0</v>
      </c>
      <c r="B285" s="3" t="s">
        <v>60</v>
      </c>
      <c r="C285" s="3" t="s">
        <v>32</v>
      </c>
      <c r="D285" s="3" t="s">
        <v>439</v>
      </c>
      <c r="E285" s="3" t="s">
        <v>465</v>
      </c>
      <c r="F285" s="3" t="s">
        <v>343</v>
      </c>
      <c r="G285" s="3" t="s">
        <v>46</v>
      </c>
      <c r="H285" s="3">
        <v>2023.0</v>
      </c>
      <c r="I285" s="4" t="s">
        <v>41</v>
      </c>
      <c r="J285" s="4">
        <v>1124.24</v>
      </c>
      <c r="K285" s="4">
        <v>13.25</v>
      </c>
      <c r="L285" s="4">
        <v>4.81</v>
      </c>
      <c r="M285" s="4">
        <v>14.9</v>
      </c>
      <c r="N285" s="5" t="s">
        <v>41</v>
      </c>
      <c r="O285" s="5">
        <v>5.0</v>
      </c>
      <c r="P285" s="5">
        <v>1.0</v>
      </c>
      <c r="Q285" s="5">
        <v>2.0</v>
      </c>
      <c r="R285" s="5">
        <v>3.0</v>
      </c>
      <c r="S285" s="6">
        <v>2.25</v>
      </c>
      <c r="T285" s="6">
        <v>399.0</v>
      </c>
      <c r="U285" s="3" t="s">
        <v>41</v>
      </c>
      <c r="V285" s="3">
        <v>4.0</v>
      </c>
      <c r="W285" s="3">
        <v>2.0</v>
      </c>
      <c r="X285" s="3">
        <v>2.0</v>
      </c>
      <c r="Y285" s="3">
        <v>2.0</v>
      </c>
      <c r="Z285" s="3">
        <v>2.0</v>
      </c>
    </row>
    <row r="286">
      <c r="A286" s="3">
        <v>481.0</v>
      </c>
      <c r="B286" s="3" t="s">
        <v>67</v>
      </c>
      <c r="C286" s="3" t="s">
        <v>32</v>
      </c>
      <c r="D286" s="3" t="s">
        <v>466</v>
      </c>
      <c r="E286" s="3" t="s">
        <v>467</v>
      </c>
      <c r="F286" s="3" t="s">
        <v>185</v>
      </c>
      <c r="G286" s="3" t="s">
        <v>46</v>
      </c>
      <c r="H286" s="3">
        <v>2023.0</v>
      </c>
      <c r="I286" s="4">
        <v>-59.15</v>
      </c>
      <c r="J286" s="4">
        <v>186.81</v>
      </c>
      <c r="K286" s="4">
        <v>25.97</v>
      </c>
      <c r="L286" s="4">
        <v>32.41</v>
      </c>
      <c r="M286" s="4">
        <v>28.91</v>
      </c>
      <c r="N286" s="5">
        <v>1.0</v>
      </c>
      <c r="O286" s="5">
        <v>4.0</v>
      </c>
      <c r="P286" s="5">
        <v>2.0</v>
      </c>
      <c r="Q286" s="5">
        <v>5.0</v>
      </c>
      <c r="R286" s="5">
        <v>4.0</v>
      </c>
      <c r="S286" s="6">
        <v>3.85</v>
      </c>
      <c r="T286" s="6">
        <v>127.0</v>
      </c>
      <c r="U286" s="3">
        <v>2.0</v>
      </c>
      <c r="V286" s="3">
        <v>4.0</v>
      </c>
      <c r="W286" s="3">
        <v>2.0</v>
      </c>
      <c r="X286" s="3">
        <v>4.0</v>
      </c>
      <c r="Y286" s="3">
        <v>2.0</v>
      </c>
      <c r="Z286" s="3">
        <v>4.0</v>
      </c>
    </row>
    <row r="287">
      <c r="A287" s="3">
        <v>482.0</v>
      </c>
      <c r="B287" s="3" t="s">
        <v>42</v>
      </c>
      <c r="C287" s="3" t="s">
        <v>32</v>
      </c>
      <c r="D287" s="3" t="s">
        <v>106</v>
      </c>
      <c r="E287" s="3" t="s">
        <v>107</v>
      </c>
      <c r="F287" s="3" t="s">
        <v>108</v>
      </c>
      <c r="G287" s="3" t="s">
        <v>46</v>
      </c>
      <c r="H287" s="3">
        <v>2023.0</v>
      </c>
      <c r="I287" s="4" t="s">
        <v>41</v>
      </c>
      <c r="J287" s="4">
        <v>251.73</v>
      </c>
      <c r="K287" s="4">
        <v>-25.15</v>
      </c>
      <c r="L287" s="4">
        <v>2.79</v>
      </c>
      <c r="M287" s="4">
        <v>6.63</v>
      </c>
      <c r="N287" s="5" t="s">
        <v>41</v>
      </c>
      <c r="O287" s="5">
        <v>5.0</v>
      </c>
      <c r="P287" s="5">
        <v>1.0</v>
      </c>
      <c r="Q287" s="5">
        <v>1.0</v>
      </c>
      <c r="R287" s="5">
        <v>1.0</v>
      </c>
      <c r="S287" s="6">
        <v>1.35</v>
      </c>
      <c r="T287" s="6">
        <v>522.0</v>
      </c>
      <c r="U287" s="3" t="s">
        <v>41</v>
      </c>
      <c r="V287" s="3">
        <v>4.0</v>
      </c>
      <c r="W287" s="3">
        <v>2.0</v>
      </c>
      <c r="X287" s="3">
        <v>2.0</v>
      </c>
      <c r="Y287" s="3">
        <v>1.0</v>
      </c>
      <c r="Z287" s="3">
        <v>1.0</v>
      </c>
    </row>
    <row r="288">
      <c r="A288" s="3">
        <v>483.0</v>
      </c>
      <c r="B288" s="3" t="s">
        <v>97</v>
      </c>
      <c r="C288" s="3" t="s">
        <v>32</v>
      </c>
      <c r="D288" s="3" t="s">
        <v>61</v>
      </c>
      <c r="E288" s="3" t="s">
        <v>468</v>
      </c>
      <c r="F288" s="3" t="s">
        <v>469</v>
      </c>
      <c r="G288" s="3" t="s">
        <v>101</v>
      </c>
      <c r="H288" s="3">
        <v>2023.0</v>
      </c>
      <c r="I288" s="4" t="s">
        <v>41</v>
      </c>
      <c r="J288" s="4">
        <v>271.95</v>
      </c>
      <c r="K288" s="4">
        <v>49.36</v>
      </c>
      <c r="L288" s="4">
        <v>28.32</v>
      </c>
      <c r="M288" s="4">
        <v>49.2</v>
      </c>
      <c r="N288" s="5" t="s">
        <v>41</v>
      </c>
      <c r="O288" s="5">
        <v>5.0</v>
      </c>
      <c r="P288" s="5">
        <v>3.0</v>
      </c>
      <c r="Q288" s="5">
        <v>5.0</v>
      </c>
      <c r="R288" s="5">
        <v>5.0</v>
      </c>
      <c r="S288" s="6">
        <v>4.35</v>
      </c>
      <c r="T288" s="6">
        <v>26.0</v>
      </c>
      <c r="U288" s="3" t="s">
        <v>41</v>
      </c>
      <c r="V288" s="3">
        <v>4.0</v>
      </c>
      <c r="W288" s="3">
        <v>4.0</v>
      </c>
      <c r="X288" s="3">
        <v>4.0</v>
      </c>
      <c r="Y288" s="3">
        <v>4.0</v>
      </c>
      <c r="Z288" s="3">
        <v>4.0</v>
      </c>
    </row>
    <row r="289">
      <c r="A289" s="3">
        <v>484.0</v>
      </c>
      <c r="B289" s="3" t="s">
        <v>67</v>
      </c>
      <c r="C289" s="3" t="s">
        <v>32</v>
      </c>
      <c r="D289" s="3" t="s">
        <v>470</v>
      </c>
      <c r="E289" s="3" t="s">
        <v>471</v>
      </c>
      <c r="F289" s="3" t="s">
        <v>70</v>
      </c>
      <c r="G289" s="3" t="s">
        <v>36</v>
      </c>
      <c r="H289" s="3">
        <v>2023.0</v>
      </c>
      <c r="I289" s="4">
        <v>68.07</v>
      </c>
      <c r="J289" s="4">
        <v>-267.72</v>
      </c>
      <c r="K289" s="4">
        <v>101.17</v>
      </c>
      <c r="L289" s="4">
        <v>3.9</v>
      </c>
      <c r="M289" s="4">
        <v>6.63</v>
      </c>
      <c r="N289" s="5">
        <v>3.0</v>
      </c>
      <c r="O289" s="5">
        <v>1.0</v>
      </c>
      <c r="P289" s="5">
        <v>5.0</v>
      </c>
      <c r="Q289" s="5">
        <v>1.0</v>
      </c>
      <c r="R289" s="5">
        <v>1.0</v>
      </c>
      <c r="S289" s="6">
        <v>1.9</v>
      </c>
      <c r="T289" s="6">
        <v>436.0</v>
      </c>
      <c r="U289" s="3">
        <v>2.0</v>
      </c>
      <c r="V289" s="3">
        <v>2.0</v>
      </c>
      <c r="W289" s="3">
        <v>4.0</v>
      </c>
      <c r="X289" s="3">
        <v>2.0</v>
      </c>
      <c r="Y289" s="3">
        <v>1.0</v>
      </c>
      <c r="Z289" s="3">
        <v>2.0</v>
      </c>
    </row>
    <row r="290">
      <c r="A290" s="3">
        <v>486.0</v>
      </c>
      <c r="B290" s="3" t="s">
        <v>67</v>
      </c>
      <c r="C290" s="3" t="s">
        <v>32</v>
      </c>
      <c r="D290" s="3" t="s">
        <v>472</v>
      </c>
      <c r="E290" s="3" t="s">
        <v>473</v>
      </c>
      <c r="F290" s="3" t="s">
        <v>403</v>
      </c>
      <c r="G290" s="3" t="s">
        <v>46</v>
      </c>
      <c r="H290" s="3">
        <v>2023.0</v>
      </c>
      <c r="I290" s="4">
        <v>12.58</v>
      </c>
      <c r="J290" s="4">
        <v>-15.26</v>
      </c>
      <c r="K290" s="4">
        <v>11.49</v>
      </c>
      <c r="L290" s="4">
        <v>22.84</v>
      </c>
      <c r="M290" s="4">
        <v>30.13</v>
      </c>
      <c r="N290" s="5">
        <v>1.0</v>
      </c>
      <c r="O290" s="5">
        <v>1.0</v>
      </c>
      <c r="P290" s="5">
        <v>1.0</v>
      </c>
      <c r="Q290" s="5">
        <v>5.0</v>
      </c>
      <c r="R290" s="5">
        <v>5.0</v>
      </c>
      <c r="S290" s="6">
        <v>3.6</v>
      </c>
      <c r="T290" s="6">
        <v>183.0</v>
      </c>
      <c r="U290" s="3">
        <v>2.0</v>
      </c>
      <c r="V290" s="3">
        <v>2.0</v>
      </c>
      <c r="W290" s="3">
        <v>2.0</v>
      </c>
      <c r="X290" s="3">
        <v>4.0</v>
      </c>
      <c r="Y290" s="3">
        <v>4.0</v>
      </c>
      <c r="Z290" s="3">
        <v>2.0</v>
      </c>
    </row>
    <row r="291">
      <c r="A291" s="3">
        <v>489.0</v>
      </c>
      <c r="B291" s="3" t="s">
        <v>97</v>
      </c>
      <c r="C291" s="3" t="s">
        <v>32</v>
      </c>
      <c r="D291" s="3" t="s">
        <v>171</v>
      </c>
      <c r="E291" s="3" t="s">
        <v>172</v>
      </c>
      <c r="F291" s="3" t="s">
        <v>108</v>
      </c>
      <c r="G291" s="3" t="s">
        <v>46</v>
      </c>
      <c r="H291" s="3">
        <v>2023.0</v>
      </c>
      <c r="I291" s="4">
        <v>-8.33</v>
      </c>
      <c r="J291" s="4">
        <v>225.23</v>
      </c>
      <c r="K291" s="4">
        <v>72.43</v>
      </c>
      <c r="L291" s="4">
        <v>-18.8</v>
      </c>
      <c r="M291" s="4">
        <v>-10.9</v>
      </c>
      <c r="N291" s="5">
        <v>1.0</v>
      </c>
      <c r="O291" s="5">
        <v>4.0</v>
      </c>
      <c r="P291" s="5">
        <v>4.0</v>
      </c>
      <c r="Q291" s="5">
        <v>1.0</v>
      </c>
      <c r="R291" s="5">
        <v>1.0</v>
      </c>
      <c r="S291" s="6">
        <v>1.9</v>
      </c>
      <c r="T291" s="6">
        <v>436.0</v>
      </c>
      <c r="U291" s="3">
        <v>2.0</v>
      </c>
      <c r="V291" s="3">
        <v>4.0</v>
      </c>
      <c r="W291" s="3">
        <v>4.0</v>
      </c>
      <c r="X291" s="3">
        <v>2.0</v>
      </c>
      <c r="Y291" s="3">
        <v>1.0</v>
      </c>
      <c r="Z291" s="3">
        <v>2.0</v>
      </c>
    </row>
    <row r="292">
      <c r="A292" s="3">
        <v>490.0</v>
      </c>
      <c r="B292" s="3" t="s">
        <v>63</v>
      </c>
      <c r="C292" s="3" t="s">
        <v>32</v>
      </c>
      <c r="D292" s="3" t="s">
        <v>276</v>
      </c>
      <c r="E292" s="3" t="s">
        <v>474</v>
      </c>
      <c r="F292" s="3" t="s">
        <v>66</v>
      </c>
      <c r="G292" s="3" t="s">
        <v>59</v>
      </c>
      <c r="H292" s="3">
        <v>2023.0</v>
      </c>
      <c r="I292" s="4">
        <v>100.35</v>
      </c>
      <c r="J292" s="4">
        <v>11366.67</v>
      </c>
      <c r="K292" s="4">
        <v>62.57</v>
      </c>
      <c r="L292" s="4">
        <v>18.53</v>
      </c>
      <c r="M292" s="4">
        <v>29.36</v>
      </c>
      <c r="N292" s="5">
        <v>4.0</v>
      </c>
      <c r="O292" s="5">
        <v>5.0</v>
      </c>
      <c r="P292" s="5">
        <v>4.0</v>
      </c>
      <c r="Q292" s="5">
        <v>5.0</v>
      </c>
      <c r="R292" s="5">
        <v>4.0</v>
      </c>
      <c r="S292" s="6">
        <v>4.5</v>
      </c>
      <c r="T292" s="6">
        <v>13.0</v>
      </c>
      <c r="U292" s="3">
        <v>2.0</v>
      </c>
      <c r="V292" s="3">
        <v>4.0</v>
      </c>
      <c r="W292" s="3">
        <v>4.0</v>
      </c>
      <c r="X292" s="3">
        <v>4.0</v>
      </c>
      <c r="Y292" s="3">
        <v>2.0</v>
      </c>
      <c r="Z292" s="3">
        <v>4.0</v>
      </c>
    </row>
    <row r="293">
      <c r="A293" s="3">
        <v>491.0</v>
      </c>
      <c r="B293" s="3" t="s">
        <v>42</v>
      </c>
      <c r="C293" s="3" t="s">
        <v>32</v>
      </c>
      <c r="D293" s="3" t="s">
        <v>475</v>
      </c>
      <c r="E293" s="3" t="s">
        <v>476</v>
      </c>
      <c r="F293" s="3" t="s">
        <v>243</v>
      </c>
      <c r="G293" s="3" t="s">
        <v>101</v>
      </c>
      <c r="H293" s="3">
        <v>2023.0</v>
      </c>
      <c r="I293" s="4" t="s">
        <v>41</v>
      </c>
      <c r="J293" s="4">
        <v>174.28</v>
      </c>
      <c r="K293" s="4">
        <v>68.42</v>
      </c>
      <c r="L293" s="4">
        <v>14.25</v>
      </c>
      <c r="M293" s="4">
        <v>18.18</v>
      </c>
      <c r="N293" s="5" t="s">
        <v>41</v>
      </c>
      <c r="O293" s="5">
        <v>3.0</v>
      </c>
      <c r="P293" s="5">
        <v>4.0</v>
      </c>
      <c r="Q293" s="5">
        <v>4.0</v>
      </c>
      <c r="R293" s="5">
        <v>3.0</v>
      </c>
      <c r="S293" s="6">
        <v>3.45</v>
      </c>
      <c r="T293" s="6">
        <v>249.0</v>
      </c>
      <c r="U293" s="3" t="s">
        <v>41</v>
      </c>
      <c r="V293" s="3">
        <v>4.0</v>
      </c>
      <c r="W293" s="3">
        <v>4.0</v>
      </c>
      <c r="X293" s="3">
        <v>2.0</v>
      </c>
      <c r="Y293" s="3">
        <v>2.0</v>
      </c>
      <c r="Z293" s="3">
        <v>2.0</v>
      </c>
    </row>
    <row r="294">
      <c r="A294" s="3">
        <v>492.0</v>
      </c>
      <c r="B294" s="3" t="s">
        <v>122</v>
      </c>
      <c r="C294" s="3" t="s">
        <v>32</v>
      </c>
      <c r="D294" s="3" t="s">
        <v>477</v>
      </c>
      <c r="E294" s="3" t="s">
        <v>478</v>
      </c>
      <c r="F294" s="3" t="s">
        <v>177</v>
      </c>
      <c r="G294" s="3" t="s">
        <v>101</v>
      </c>
      <c r="H294" s="3">
        <v>2023.0</v>
      </c>
      <c r="I294" s="4">
        <v>-2.78</v>
      </c>
      <c r="J294" s="4">
        <v>96.88</v>
      </c>
      <c r="K294" s="4">
        <v>24.46</v>
      </c>
      <c r="L294" s="4">
        <v>3.12</v>
      </c>
      <c r="M294" s="4">
        <v>9.51</v>
      </c>
      <c r="N294" s="5">
        <v>1.0</v>
      </c>
      <c r="O294" s="5">
        <v>2.0</v>
      </c>
      <c r="P294" s="5">
        <v>2.0</v>
      </c>
      <c r="Q294" s="5">
        <v>1.0</v>
      </c>
      <c r="R294" s="5">
        <v>2.0</v>
      </c>
      <c r="S294" s="6">
        <v>1.55</v>
      </c>
      <c r="T294" s="6">
        <v>493.0</v>
      </c>
      <c r="U294" s="3">
        <v>2.0</v>
      </c>
      <c r="V294" s="3">
        <v>2.0</v>
      </c>
      <c r="W294" s="3">
        <v>2.0</v>
      </c>
      <c r="X294" s="3">
        <v>2.0</v>
      </c>
      <c r="Y294" s="3">
        <v>2.0</v>
      </c>
      <c r="Z294" s="3">
        <v>1.0</v>
      </c>
    </row>
    <row r="295">
      <c r="A295" s="3">
        <v>493.0</v>
      </c>
      <c r="B295" s="3" t="s">
        <v>97</v>
      </c>
      <c r="C295" s="3" t="s">
        <v>32</v>
      </c>
      <c r="D295" s="3" t="s">
        <v>309</v>
      </c>
      <c r="E295" s="3" t="s">
        <v>310</v>
      </c>
      <c r="F295" s="3" t="s">
        <v>143</v>
      </c>
      <c r="G295" s="3" t="s">
        <v>101</v>
      </c>
      <c r="H295" s="3">
        <v>2023.0</v>
      </c>
      <c r="I295" s="4">
        <v>-0.91</v>
      </c>
      <c r="J295" s="4">
        <v>-123.78</v>
      </c>
      <c r="K295" s="4">
        <v>-4.22</v>
      </c>
      <c r="L295" s="4">
        <v>20.3</v>
      </c>
      <c r="M295" s="4">
        <v>27.8</v>
      </c>
      <c r="N295" s="5">
        <v>1.0</v>
      </c>
      <c r="O295" s="5">
        <v>1.0</v>
      </c>
      <c r="P295" s="5">
        <v>1.0</v>
      </c>
      <c r="Q295" s="5">
        <v>5.0</v>
      </c>
      <c r="R295" s="5">
        <v>4.0</v>
      </c>
      <c r="S295" s="6">
        <v>3.35</v>
      </c>
      <c r="T295" s="6">
        <v>257.0</v>
      </c>
      <c r="U295" s="3">
        <v>2.0</v>
      </c>
      <c r="V295" s="3">
        <v>2.0</v>
      </c>
      <c r="W295" s="3">
        <v>2.0</v>
      </c>
      <c r="X295" s="3">
        <v>4.0</v>
      </c>
      <c r="Y295" s="3">
        <v>2.0</v>
      </c>
      <c r="Z295" s="3">
        <v>2.0</v>
      </c>
    </row>
    <row r="296">
      <c r="A296" s="3">
        <v>494.0</v>
      </c>
      <c r="B296" s="3" t="s">
        <v>97</v>
      </c>
      <c r="C296" s="3" t="s">
        <v>32</v>
      </c>
      <c r="D296" s="3" t="s">
        <v>44</v>
      </c>
      <c r="E296" s="3" t="s">
        <v>479</v>
      </c>
      <c r="F296" s="3" t="s">
        <v>243</v>
      </c>
      <c r="G296" s="3" t="s">
        <v>101</v>
      </c>
      <c r="H296" s="3">
        <v>2023.0</v>
      </c>
      <c r="I296" s="4">
        <v>129.37</v>
      </c>
      <c r="J296" s="4">
        <v>-405.58</v>
      </c>
      <c r="K296" s="4">
        <v>20.85</v>
      </c>
      <c r="L296" s="4">
        <v>9.16</v>
      </c>
      <c r="M296" s="4">
        <v>12.8</v>
      </c>
      <c r="N296" s="5">
        <v>5.0</v>
      </c>
      <c r="O296" s="5">
        <v>1.0</v>
      </c>
      <c r="P296" s="5">
        <v>2.0</v>
      </c>
      <c r="Q296" s="5">
        <v>3.0</v>
      </c>
      <c r="R296" s="5">
        <v>2.0</v>
      </c>
      <c r="S296" s="6">
        <v>2.45</v>
      </c>
      <c r="T296" s="6">
        <v>369.0</v>
      </c>
      <c r="U296" s="3">
        <v>4.0</v>
      </c>
      <c r="V296" s="3">
        <v>2.0</v>
      </c>
      <c r="W296" s="3">
        <v>2.0</v>
      </c>
      <c r="X296" s="3">
        <v>2.0</v>
      </c>
      <c r="Y296" s="3">
        <v>2.0</v>
      </c>
      <c r="Z296" s="3">
        <v>2.0</v>
      </c>
    </row>
    <row r="297">
      <c r="A297" s="3">
        <v>496.0</v>
      </c>
      <c r="B297" s="3" t="s">
        <v>37</v>
      </c>
      <c r="C297" s="3" t="s">
        <v>32</v>
      </c>
      <c r="D297" s="3" t="s">
        <v>480</v>
      </c>
      <c r="E297" s="3" t="s">
        <v>481</v>
      </c>
      <c r="F297" s="3" t="s">
        <v>220</v>
      </c>
      <c r="G297" s="3" t="s">
        <v>59</v>
      </c>
      <c r="H297" s="3">
        <v>2023.0</v>
      </c>
      <c r="I297" s="4" t="s">
        <v>41</v>
      </c>
      <c r="J297" s="4">
        <v>-4.75</v>
      </c>
      <c r="K297" s="4">
        <v>34.99</v>
      </c>
      <c r="L297" s="4">
        <v>13.9</v>
      </c>
      <c r="M297" s="4">
        <v>24.15</v>
      </c>
      <c r="N297" s="5" t="s">
        <v>41</v>
      </c>
      <c r="O297" s="5">
        <v>1.0</v>
      </c>
      <c r="P297" s="5">
        <v>2.0</v>
      </c>
      <c r="Q297" s="5">
        <v>3.0</v>
      </c>
      <c r="R297" s="5">
        <v>4.0</v>
      </c>
      <c r="S297" s="6">
        <v>2.7</v>
      </c>
      <c r="T297" s="6">
        <v>330.0</v>
      </c>
      <c r="U297" s="3" t="s">
        <v>41</v>
      </c>
      <c r="V297" s="3">
        <v>2.0</v>
      </c>
      <c r="W297" s="3">
        <v>2.0</v>
      </c>
      <c r="X297" s="3">
        <v>2.0</v>
      </c>
      <c r="Y297" s="3">
        <v>2.0</v>
      </c>
      <c r="Z297" s="3">
        <v>2.0</v>
      </c>
    </row>
    <row r="298">
      <c r="A298" s="3">
        <v>497.0</v>
      </c>
      <c r="B298" s="3" t="s">
        <v>60</v>
      </c>
      <c r="C298" s="3" t="s">
        <v>32</v>
      </c>
      <c r="D298" s="3" t="s">
        <v>79</v>
      </c>
      <c r="E298" s="3" t="s">
        <v>80</v>
      </c>
      <c r="F298" s="3" t="s">
        <v>81</v>
      </c>
      <c r="G298" s="3" t="s">
        <v>36</v>
      </c>
      <c r="H298" s="3">
        <v>2023.0</v>
      </c>
      <c r="I298" s="4">
        <v>49.88</v>
      </c>
      <c r="J298" s="4">
        <v>398.08</v>
      </c>
      <c r="K298" s="4">
        <v>37.8</v>
      </c>
      <c r="L298" s="4">
        <v>49.4</v>
      </c>
      <c r="M298" s="4">
        <v>56.64</v>
      </c>
      <c r="N298" s="5">
        <v>2.0</v>
      </c>
      <c r="O298" s="5">
        <v>5.0</v>
      </c>
      <c r="P298" s="5">
        <v>2.0</v>
      </c>
      <c r="Q298" s="5">
        <v>5.0</v>
      </c>
      <c r="R298" s="5">
        <v>5.0</v>
      </c>
      <c r="S298" s="6">
        <v>4.25</v>
      </c>
      <c r="T298" s="6">
        <v>37.0</v>
      </c>
      <c r="U298" s="3">
        <v>2.0</v>
      </c>
      <c r="V298" s="3">
        <v>4.0</v>
      </c>
      <c r="W298" s="3">
        <v>2.0</v>
      </c>
      <c r="X298" s="3">
        <v>4.0</v>
      </c>
      <c r="Y298" s="3">
        <v>4.0</v>
      </c>
      <c r="Z298" s="3">
        <v>4.0</v>
      </c>
    </row>
    <row r="299">
      <c r="A299" s="3">
        <v>499.0</v>
      </c>
      <c r="B299" s="3" t="s">
        <v>97</v>
      </c>
      <c r="C299" s="3" t="s">
        <v>32</v>
      </c>
      <c r="D299" s="3" t="s">
        <v>155</v>
      </c>
      <c r="E299" s="3" t="s">
        <v>482</v>
      </c>
      <c r="F299" s="3" t="s">
        <v>335</v>
      </c>
      <c r="G299" s="3" t="s">
        <v>101</v>
      </c>
      <c r="H299" s="3">
        <v>2023.0</v>
      </c>
      <c r="I299" s="4">
        <v>2229.9</v>
      </c>
      <c r="J299" s="4">
        <v>932.57</v>
      </c>
      <c r="K299" s="4">
        <v>20.08</v>
      </c>
      <c r="L299" s="4">
        <v>28.53</v>
      </c>
      <c r="M299" s="4">
        <v>36.05</v>
      </c>
      <c r="N299" s="5">
        <v>5.0</v>
      </c>
      <c r="O299" s="5">
        <v>5.0</v>
      </c>
      <c r="P299" s="5">
        <v>2.0</v>
      </c>
      <c r="Q299" s="5">
        <v>5.0</v>
      </c>
      <c r="R299" s="5">
        <v>5.0</v>
      </c>
      <c r="S299" s="6">
        <v>4.4</v>
      </c>
      <c r="T299" s="6">
        <v>15.0</v>
      </c>
      <c r="U299" s="3">
        <v>4.0</v>
      </c>
      <c r="V299" s="3">
        <v>4.0</v>
      </c>
      <c r="W299" s="3">
        <v>2.0</v>
      </c>
      <c r="X299" s="3">
        <v>4.0</v>
      </c>
      <c r="Y299" s="3">
        <v>4.0</v>
      </c>
      <c r="Z299" s="3">
        <v>4.0</v>
      </c>
    </row>
    <row r="300">
      <c r="A300" s="3">
        <v>500.0</v>
      </c>
      <c r="B300" s="3" t="s">
        <v>31</v>
      </c>
      <c r="C300" s="3" t="s">
        <v>32</v>
      </c>
      <c r="D300" s="3" t="s">
        <v>150</v>
      </c>
      <c r="E300" s="3" t="s">
        <v>483</v>
      </c>
      <c r="F300" s="3" t="s">
        <v>140</v>
      </c>
      <c r="G300" s="3" t="s">
        <v>36</v>
      </c>
      <c r="H300" s="3">
        <v>2023.0</v>
      </c>
      <c r="I300" s="4" t="s">
        <v>41</v>
      </c>
      <c r="J300" s="4">
        <v>108.15</v>
      </c>
      <c r="K300" s="4">
        <v>137.78</v>
      </c>
      <c r="L300" s="4">
        <v>-13.75</v>
      </c>
      <c r="M300" s="4">
        <v>-1.19</v>
      </c>
      <c r="N300" s="5" t="s">
        <v>41</v>
      </c>
      <c r="O300" s="5">
        <v>2.0</v>
      </c>
      <c r="P300" s="5">
        <v>5.0</v>
      </c>
      <c r="Q300" s="5">
        <v>1.0</v>
      </c>
      <c r="R300" s="5">
        <v>1.0</v>
      </c>
      <c r="S300" s="6">
        <v>1.85</v>
      </c>
      <c r="T300" s="6">
        <v>449.0</v>
      </c>
      <c r="U300" s="3" t="s">
        <v>41</v>
      </c>
      <c r="V300" s="3">
        <v>2.0</v>
      </c>
      <c r="W300" s="3">
        <v>4.0</v>
      </c>
      <c r="X300" s="3">
        <v>2.0</v>
      </c>
      <c r="Y300" s="3">
        <v>1.0</v>
      </c>
      <c r="Z300" s="3">
        <v>2.0</v>
      </c>
    </row>
    <row r="301">
      <c r="A301" s="3">
        <v>501.0</v>
      </c>
      <c r="B301" s="3" t="s">
        <v>67</v>
      </c>
      <c r="C301" s="3" t="s">
        <v>32</v>
      </c>
      <c r="D301" s="3" t="s">
        <v>484</v>
      </c>
      <c r="E301" s="3" t="s">
        <v>485</v>
      </c>
      <c r="F301" s="3" t="s">
        <v>121</v>
      </c>
      <c r="G301" s="3" t="s">
        <v>36</v>
      </c>
      <c r="H301" s="3">
        <v>2023.0</v>
      </c>
      <c r="I301" s="4">
        <v>174.54</v>
      </c>
      <c r="J301" s="4">
        <v>689.42</v>
      </c>
      <c r="K301" s="4">
        <v>122.15</v>
      </c>
      <c r="L301" s="4">
        <v>34.48</v>
      </c>
      <c r="M301" s="4">
        <v>39.93</v>
      </c>
      <c r="N301" s="5">
        <v>5.0</v>
      </c>
      <c r="O301" s="5">
        <v>5.0</v>
      </c>
      <c r="P301" s="5">
        <v>5.0</v>
      </c>
      <c r="Q301" s="5">
        <v>5.0</v>
      </c>
      <c r="R301" s="5">
        <v>5.0</v>
      </c>
      <c r="S301" s="6">
        <v>5.0</v>
      </c>
      <c r="T301" s="6">
        <v>1.0</v>
      </c>
      <c r="U301" s="3">
        <v>4.0</v>
      </c>
      <c r="V301" s="3">
        <v>4.0</v>
      </c>
      <c r="W301" s="3">
        <v>4.0</v>
      </c>
      <c r="X301" s="3">
        <v>4.0</v>
      </c>
      <c r="Y301" s="3">
        <v>4.0</v>
      </c>
      <c r="Z301" s="3">
        <v>4.0</v>
      </c>
    </row>
    <row r="302">
      <c r="A302" s="3">
        <v>503.0</v>
      </c>
      <c r="B302" s="3" t="s">
        <v>47</v>
      </c>
      <c r="C302" s="3" t="s">
        <v>32</v>
      </c>
      <c r="D302" s="3" t="s">
        <v>148</v>
      </c>
      <c r="E302" s="3" t="s">
        <v>419</v>
      </c>
      <c r="F302" s="3" t="s">
        <v>140</v>
      </c>
      <c r="G302" s="3" t="s">
        <v>36</v>
      </c>
      <c r="H302" s="3">
        <v>2023.0</v>
      </c>
      <c r="I302" s="4">
        <v>39.85</v>
      </c>
      <c r="J302" s="4">
        <v>79.84</v>
      </c>
      <c r="K302" s="4">
        <v>38.35</v>
      </c>
      <c r="L302" s="4">
        <v>-3.24</v>
      </c>
      <c r="M302" s="4">
        <v>4.52</v>
      </c>
      <c r="N302" s="5">
        <v>2.0</v>
      </c>
      <c r="O302" s="5">
        <v>2.0</v>
      </c>
      <c r="P302" s="5">
        <v>2.0</v>
      </c>
      <c r="Q302" s="5">
        <v>1.0</v>
      </c>
      <c r="R302" s="5">
        <v>1.0</v>
      </c>
      <c r="S302" s="6">
        <v>1.35</v>
      </c>
      <c r="T302" s="6">
        <v>522.0</v>
      </c>
      <c r="U302" s="3">
        <v>2.0</v>
      </c>
      <c r="V302" s="3">
        <v>2.0</v>
      </c>
      <c r="W302" s="3">
        <v>2.0</v>
      </c>
      <c r="X302" s="3">
        <v>2.0</v>
      </c>
      <c r="Y302" s="3">
        <v>1.0</v>
      </c>
      <c r="Z302" s="3">
        <v>1.0</v>
      </c>
    </row>
    <row r="303">
      <c r="A303" s="3">
        <v>504.0</v>
      </c>
      <c r="B303" s="3" t="s">
        <v>97</v>
      </c>
      <c r="C303" s="3" t="s">
        <v>32</v>
      </c>
      <c r="D303" s="3" t="s">
        <v>486</v>
      </c>
      <c r="E303" s="3" t="s">
        <v>332</v>
      </c>
      <c r="F303" s="3" t="s">
        <v>223</v>
      </c>
      <c r="G303" s="3" t="s">
        <v>101</v>
      </c>
      <c r="H303" s="3">
        <v>2023.0</v>
      </c>
      <c r="I303" s="4" t="s">
        <v>41</v>
      </c>
      <c r="J303" s="4">
        <v>-171.38</v>
      </c>
      <c r="K303" s="4">
        <v>11.43</v>
      </c>
      <c r="L303" s="4">
        <v>11.22</v>
      </c>
      <c r="M303" s="4">
        <v>17.55</v>
      </c>
      <c r="N303" s="5" t="s">
        <v>41</v>
      </c>
      <c r="O303" s="5">
        <v>1.0</v>
      </c>
      <c r="P303" s="5">
        <v>1.0</v>
      </c>
      <c r="Q303" s="5">
        <v>3.0</v>
      </c>
      <c r="R303" s="5">
        <v>3.0</v>
      </c>
      <c r="S303" s="6">
        <v>2.25</v>
      </c>
      <c r="T303" s="6">
        <v>399.0</v>
      </c>
      <c r="U303" s="3" t="s">
        <v>41</v>
      </c>
      <c r="V303" s="3">
        <v>2.0</v>
      </c>
      <c r="W303" s="3">
        <v>2.0</v>
      </c>
      <c r="X303" s="3">
        <v>2.0</v>
      </c>
      <c r="Y303" s="3">
        <v>2.0</v>
      </c>
      <c r="Z303" s="3">
        <v>2.0</v>
      </c>
    </row>
    <row r="304">
      <c r="A304" s="3">
        <v>506.0</v>
      </c>
      <c r="B304" s="3" t="s">
        <v>42</v>
      </c>
      <c r="C304" s="3" t="s">
        <v>32</v>
      </c>
      <c r="D304" s="3" t="s">
        <v>271</v>
      </c>
      <c r="E304" s="3" t="s">
        <v>272</v>
      </c>
      <c r="F304" s="3" t="s">
        <v>270</v>
      </c>
      <c r="G304" s="3" t="s">
        <v>46</v>
      </c>
      <c r="H304" s="3">
        <v>2023.0</v>
      </c>
      <c r="I304" s="4">
        <v>287.36</v>
      </c>
      <c r="J304" s="4">
        <v>-10.77</v>
      </c>
      <c r="K304" s="4">
        <v>91.43</v>
      </c>
      <c r="L304" s="4">
        <v>5.66</v>
      </c>
      <c r="M304" s="4">
        <v>9.37</v>
      </c>
      <c r="N304" s="5">
        <v>5.0</v>
      </c>
      <c r="O304" s="5">
        <v>1.0</v>
      </c>
      <c r="P304" s="5">
        <v>5.0</v>
      </c>
      <c r="Q304" s="5">
        <v>2.0</v>
      </c>
      <c r="R304" s="5">
        <v>2.0</v>
      </c>
      <c r="S304" s="6">
        <v>2.65</v>
      </c>
      <c r="T304" s="6">
        <v>339.0</v>
      </c>
      <c r="U304" s="3">
        <v>4.0</v>
      </c>
      <c r="V304" s="3">
        <v>2.0</v>
      </c>
      <c r="W304" s="3">
        <v>4.0</v>
      </c>
      <c r="X304" s="3">
        <v>2.0</v>
      </c>
      <c r="Y304" s="3">
        <v>2.0</v>
      </c>
      <c r="Z304" s="3">
        <v>2.0</v>
      </c>
    </row>
    <row r="305">
      <c r="A305" s="3">
        <v>507.0</v>
      </c>
      <c r="B305" s="3" t="s">
        <v>67</v>
      </c>
      <c r="C305" s="3" t="s">
        <v>32</v>
      </c>
      <c r="D305" s="3" t="s">
        <v>487</v>
      </c>
      <c r="E305" s="3" t="s">
        <v>488</v>
      </c>
      <c r="F305" s="3" t="s">
        <v>185</v>
      </c>
      <c r="G305" s="3" t="s">
        <v>46</v>
      </c>
      <c r="H305" s="3">
        <v>2023.0</v>
      </c>
      <c r="I305" s="4">
        <v>65.21</v>
      </c>
      <c r="J305" s="4">
        <v>102.55</v>
      </c>
      <c r="K305" s="4">
        <v>34.45</v>
      </c>
      <c r="L305" s="4">
        <v>62.01</v>
      </c>
      <c r="M305" s="4">
        <v>61.46</v>
      </c>
      <c r="N305" s="5">
        <v>3.0</v>
      </c>
      <c r="O305" s="5">
        <v>2.0</v>
      </c>
      <c r="P305" s="5">
        <v>2.0</v>
      </c>
      <c r="Q305" s="5">
        <v>5.0</v>
      </c>
      <c r="R305" s="5">
        <v>5.0</v>
      </c>
      <c r="S305" s="6">
        <v>4.0</v>
      </c>
      <c r="T305" s="6">
        <v>81.0</v>
      </c>
      <c r="U305" s="3">
        <v>2.0</v>
      </c>
      <c r="V305" s="3">
        <v>2.0</v>
      </c>
      <c r="W305" s="3">
        <v>2.0</v>
      </c>
      <c r="X305" s="3">
        <v>4.0</v>
      </c>
      <c r="Y305" s="3">
        <v>4.0</v>
      </c>
      <c r="Z305" s="3">
        <v>4.0</v>
      </c>
    </row>
    <row r="306">
      <c r="A306" s="3">
        <v>508.0</v>
      </c>
      <c r="B306" s="3" t="s">
        <v>97</v>
      </c>
      <c r="C306" s="3" t="s">
        <v>32</v>
      </c>
      <c r="D306" s="3" t="s">
        <v>91</v>
      </c>
      <c r="E306" s="3" t="s">
        <v>489</v>
      </c>
      <c r="F306" s="3" t="s">
        <v>154</v>
      </c>
      <c r="G306" s="3" t="s">
        <v>101</v>
      </c>
      <c r="H306" s="3">
        <v>2023.0</v>
      </c>
      <c r="I306" s="4" t="s">
        <v>41</v>
      </c>
      <c r="J306" s="4">
        <v>-3630.77</v>
      </c>
      <c r="K306" s="4">
        <v>46.45</v>
      </c>
      <c r="L306" s="4">
        <v>19.16</v>
      </c>
      <c r="M306" s="4">
        <v>20.44</v>
      </c>
      <c r="N306" s="5" t="s">
        <v>41</v>
      </c>
      <c r="O306" s="5">
        <v>1.0</v>
      </c>
      <c r="P306" s="5">
        <v>3.0</v>
      </c>
      <c r="Q306" s="5">
        <v>5.0</v>
      </c>
      <c r="R306" s="5">
        <v>3.0</v>
      </c>
      <c r="S306" s="6">
        <v>3.45</v>
      </c>
      <c r="T306" s="6">
        <v>249.0</v>
      </c>
      <c r="U306" s="3" t="s">
        <v>41</v>
      </c>
      <c r="V306" s="3">
        <v>2.0</v>
      </c>
      <c r="W306" s="3">
        <v>4.0</v>
      </c>
      <c r="X306" s="3">
        <v>4.0</v>
      </c>
      <c r="Y306" s="3">
        <v>2.0</v>
      </c>
      <c r="Z306" s="3">
        <v>2.0</v>
      </c>
    </row>
    <row r="307">
      <c r="A307" s="3">
        <v>509.0</v>
      </c>
      <c r="B307" s="3" t="s">
        <v>122</v>
      </c>
      <c r="C307" s="3" t="s">
        <v>32</v>
      </c>
      <c r="D307" s="3" t="s">
        <v>150</v>
      </c>
      <c r="E307" s="3" t="s">
        <v>314</v>
      </c>
      <c r="F307" s="3" t="s">
        <v>45</v>
      </c>
      <c r="G307" s="3" t="s">
        <v>46</v>
      </c>
      <c r="H307" s="3">
        <v>2023.0</v>
      </c>
      <c r="I307" s="4">
        <v>100.07</v>
      </c>
      <c r="J307" s="4">
        <v>-17.85</v>
      </c>
      <c r="K307" s="4">
        <v>35.09</v>
      </c>
      <c r="L307" s="4">
        <v>-2.17</v>
      </c>
      <c r="M307" s="4">
        <v>-3.99</v>
      </c>
      <c r="N307" s="5">
        <v>4.0</v>
      </c>
      <c r="O307" s="5">
        <v>1.0</v>
      </c>
      <c r="P307" s="5">
        <v>2.0</v>
      </c>
      <c r="Q307" s="5">
        <v>1.0</v>
      </c>
      <c r="R307" s="5">
        <v>1.0</v>
      </c>
      <c r="S307" s="6">
        <v>1.35</v>
      </c>
      <c r="T307" s="6">
        <v>522.0</v>
      </c>
      <c r="U307" s="3">
        <v>2.0</v>
      </c>
      <c r="V307" s="3">
        <v>2.0</v>
      </c>
      <c r="W307" s="3">
        <v>2.0</v>
      </c>
      <c r="X307" s="3">
        <v>2.0</v>
      </c>
      <c r="Y307" s="3">
        <v>1.0</v>
      </c>
      <c r="Z307" s="3">
        <v>1.0</v>
      </c>
    </row>
    <row r="308">
      <c r="A308" s="3">
        <v>510.0</v>
      </c>
      <c r="B308" s="3" t="s">
        <v>31</v>
      </c>
      <c r="C308" s="3" t="s">
        <v>32</v>
      </c>
      <c r="D308" s="3" t="s">
        <v>490</v>
      </c>
      <c r="E308" s="3" t="s">
        <v>491</v>
      </c>
      <c r="F308" s="3" t="s">
        <v>220</v>
      </c>
      <c r="G308" s="3" t="s">
        <v>59</v>
      </c>
      <c r="H308" s="3">
        <v>2023.0</v>
      </c>
      <c r="I308" s="4">
        <v>-31.76</v>
      </c>
      <c r="J308" s="4">
        <v>334.59</v>
      </c>
      <c r="K308" s="4">
        <v>-11.14</v>
      </c>
      <c r="L308" s="4">
        <v>21.17</v>
      </c>
      <c r="M308" s="4">
        <v>34.41</v>
      </c>
      <c r="N308" s="5">
        <v>1.0</v>
      </c>
      <c r="O308" s="5">
        <v>5.0</v>
      </c>
      <c r="P308" s="5">
        <v>1.0</v>
      </c>
      <c r="Q308" s="5">
        <v>5.0</v>
      </c>
      <c r="R308" s="5">
        <v>5.0</v>
      </c>
      <c r="S308" s="6">
        <v>4.0</v>
      </c>
      <c r="T308" s="6">
        <v>81.0</v>
      </c>
      <c r="U308" s="3">
        <v>2.0</v>
      </c>
      <c r="V308" s="3">
        <v>4.0</v>
      </c>
      <c r="W308" s="3">
        <v>2.0</v>
      </c>
      <c r="X308" s="3">
        <v>4.0</v>
      </c>
      <c r="Y308" s="3">
        <v>4.0</v>
      </c>
      <c r="Z308" s="3">
        <v>4.0</v>
      </c>
    </row>
    <row r="309">
      <c r="A309" s="3">
        <v>512.0</v>
      </c>
      <c r="B309" s="3" t="s">
        <v>67</v>
      </c>
      <c r="C309" s="3" t="s">
        <v>32</v>
      </c>
      <c r="D309" s="3" t="s">
        <v>492</v>
      </c>
      <c r="E309" s="3" t="s">
        <v>493</v>
      </c>
      <c r="F309" s="3" t="s">
        <v>185</v>
      </c>
      <c r="G309" s="3" t="s">
        <v>46</v>
      </c>
      <c r="H309" s="3">
        <v>2023.0</v>
      </c>
      <c r="I309" s="4">
        <v>147.19</v>
      </c>
      <c r="J309" s="4">
        <v>366.03</v>
      </c>
      <c r="K309" s="4">
        <v>3.1</v>
      </c>
      <c r="L309" s="4">
        <v>2.02</v>
      </c>
      <c r="M309" s="4">
        <v>5.5</v>
      </c>
      <c r="N309" s="5">
        <v>5.0</v>
      </c>
      <c r="O309" s="5">
        <v>5.0</v>
      </c>
      <c r="P309" s="5">
        <v>1.0</v>
      </c>
      <c r="Q309" s="5">
        <v>1.0</v>
      </c>
      <c r="R309" s="5">
        <v>1.0</v>
      </c>
      <c r="S309" s="6">
        <v>1.6</v>
      </c>
      <c r="T309" s="6">
        <v>482.0</v>
      </c>
      <c r="U309" s="3">
        <v>4.0</v>
      </c>
      <c r="V309" s="3">
        <v>4.0</v>
      </c>
      <c r="W309" s="3">
        <v>2.0</v>
      </c>
      <c r="X309" s="3">
        <v>2.0</v>
      </c>
      <c r="Y309" s="3">
        <v>1.0</v>
      </c>
      <c r="Z309" s="3">
        <v>1.0</v>
      </c>
    </row>
    <row r="310">
      <c r="A310" s="3">
        <v>515.0</v>
      </c>
      <c r="B310" s="3" t="s">
        <v>97</v>
      </c>
      <c r="C310" s="3" t="s">
        <v>32</v>
      </c>
      <c r="D310" s="3" t="s">
        <v>375</v>
      </c>
      <c r="E310" s="3" t="s">
        <v>376</v>
      </c>
      <c r="F310" s="3" t="s">
        <v>223</v>
      </c>
      <c r="G310" s="3" t="s">
        <v>101</v>
      </c>
      <c r="H310" s="3">
        <v>2023.0</v>
      </c>
      <c r="I310" s="4">
        <v>-70.22</v>
      </c>
      <c r="J310" s="4">
        <v>-327.6</v>
      </c>
      <c r="K310" s="4">
        <v>-59.33</v>
      </c>
      <c r="L310" s="4">
        <v>-3.15</v>
      </c>
      <c r="M310" s="4">
        <v>-3.49</v>
      </c>
      <c r="N310" s="5">
        <v>1.0</v>
      </c>
      <c r="O310" s="5">
        <v>1.0</v>
      </c>
      <c r="P310" s="5">
        <v>1.0</v>
      </c>
      <c r="Q310" s="5">
        <v>1.0</v>
      </c>
      <c r="R310" s="5">
        <v>1.0</v>
      </c>
      <c r="S310" s="6">
        <v>1.0</v>
      </c>
      <c r="T310" s="6">
        <v>572.0</v>
      </c>
      <c r="U310" s="3">
        <v>2.0</v>
      </c>
      <c r="V310" s="3">
        <v>2.0</v>
      </c>
      <c r="W310" s="3">
        <v>2.0</v>
      </c>
      <c r="X310" s="3">
        <v>2.0</v>
      </c>
      <c r="Y310" s="3">
        <v>1.0</v>
      </c>
      <c r="Z310" s="3">
        <v>1.0</v>
      </c>
    </row>
    <row r="311">
      <c r="A311" s="3">
        <v>517.0</v>
      </c>
      <c r="B311" s="3" t="s">
        <v>42</v>
      </c>
      <c r="C311" s="3" t="s">
        <v>32</v>
      </c>
      <c r="D311" s="3" t="s">
        <v>135</v>
      </c>
      <c r="E311" s="3" t="s">
        <v>494</v>
      </c>
      <c r="F311" s="3" t="s">
        <v>243</v>
      </c>
      <c r="G311" s="3" t="s">
        <v>101</v>
      </c>
      <c r="H311" s="3">
        <v>2023.0</v>
      </c>
      <c r="I311" s="4">
        <v>27.32</v>
      </c>
      <c r="J311" s="4">
        <v>171.67</v>
      </c>
      <c r="K311" s="4">
        <v>16.1</v>
      </c>
      <c r="L311" s="4">
        <v>11.94</v>
      </c>
      <c r="M311" s="4">
        <v>25.56</v>
      </c>
      <c r="N311" s="5">
        <v>1.0</v>
      </c>
      <c r="O311" s="5">
        <v>3.0</v>
      </c>
      <c r="P311" s="5">
        <v>1.0</v>
      </c>
      <c r="Q311" s="5">
        <v>3.0</v>
      </c>
      <c r="R311" s="5">
        <v>4.0</v>
      </c>
      <c r="S311" s="6">
        <v>2.75</v>
      </c>
      <c r="T311" s="6">
        <v>324.0</v>
      </c>
      <c r="U311" s="3">
        <v>2.0</v>
      </c>
      <c r="V311" s="3">
        <v>4.0</v>
      </c>
      <c r="W311" s="3">
        <v>2.0</v>
      </c>
      <c r="X311" s="3">
        <v>2.0</v>
      </c>
      <c r="Y311" s="3">
        <v>2.0</v>
      </c>
      <c r="Z311" s="3">
        <v>2.0</v>
      </c>
    </row>
    <row r="312">
      <c r="A312" s="3">
        <v>519.0</v>
      </c>
      <c r="B312" s="3" t="s">
        <v>37</v>
      </c>
      <c r="C312" s="3" t="s">
        <v>32</v>
      </c>
      <c r="D312" s="3" t="s">
        <v>495</v>
      </c>
      <c r="E312" s="3" t="s">
        <v>496</v>
      </c>
      <c r="F312" s="3" t="s">
        <v>497</v>
      </c>
      <c r="G312" s="3" t="s">
        <v>36</v>
      </c>
      <c r="H312" s="3">
        <v>2023.0</v>
      </c>
      <c r="I312" s="4">
        <v>6.27</v>
      </c>
      <c r="J312" s="4">
        <v>122.79</v>
      </c>
      <c r="K312" s="4">
        <v>28.09</v>
      </c>
      <c r="L312" s="4">
        <v>4.55</v>
      </c>
      <c r="M312" s="4">
        <v>15.68</v>
      </c>
      <c r="N312" s="5">
        <v>1.0</v>
      </c>
      <c r="O312" s="5">
        <v>3.0</v>
      </c>
      <c r="P312" s="5">
        <v>2.0</v>
      </c>
      <c r="Q312" s="5">
        <v>2.0</v>
      </c>
      <c r="R312" s="5">
        <v>3.0</v>
      </c>
      <c r="S312" s="6">
        <v>2.3</v>
      </c>
      <c r="T312" s="6">
        <v>390.0</v>
      </c>
      <c r="U312" s="3">
        <v>2.0</v>
      </c>
      <c r="V312" s="3">
        <v>4.0</v>
      </c>
      <c r="W312" s="3">
        <v>2.0</v>
      </c>
      <c r="X312" s="3">
        <v>2.0</v>
      </c>
      <c r="Y312" s="3">
        <v>2.0</v>
      </c>
      <c r="Z312" s="3">
        <v>2.0</v>
      </c>
    </row>
    <row r="313">
      <c r="A313" s="3">
        <v>521.0</v>
      </c>
      <c r="B313" s="3" t="s">
        <v>63</v>
      </c>
      <c r="C313" s="3" t="s">
        <v>32</v>
      </c>
      <c r="D313" s="3" t="s">
        <v>498</v>
      </c>
      <c r="E313" s="3" t="s">
        <v>499</v>
      </c>
      <c r="F313" s="3" t="s">
        <v>88</v>
      </c>
      <c r="G313" s="3" t="s">
        <v>59</v>
      </c>
      <c r="H313" s="3">
        <v>2023.0</v>
      </c>
      <c r="I313" s="4" t="s">
        <v>41</v>
      </c>
      <c r="J313" s="4">
        <v>55.99</v>
      </c>
      <c r="K313" s="4">
        <v>26.84</v>
      </c>
      <c r="L313" s="4">
        <v>76.76</v>
      </c>
      <c r="M313" s="4">
        <v>116.26</v>
      </c>
      <c r="N313" s="5" t="s">
        <v>41</v>
      </c>
      <c r="O313" s="5">
        <v>1.0</v>
      </c>
      <c r="P313" s="5">
        <v>2.0</v>
      </c>
      <c r="Q313" s="5">
        <v>5.0</v>
      </c>
      <c r="R313" s="5">
        <v>5.0</v>
      </c>
      <c r="S313" s="6">
        <v>3.75</v>
      </c>
      <c r="T313" s="6">
        <v>149.0</v>
      </c>
      <c r="U313" s="3" t="s">
        <v>41</v>
      </c>
      <c r="V313" s="3">
        <v>2.0</v>
      </c>
      <c r="W313" s="3">
        <v>2.0</v>
      </c>
      <c r="X313" s="3">
        <v>4.0</v>
      </c>
      <c r="Y313" s="3">
        <v>4.0</v>
      </c>
      <c r="Z313" s="3">
        <v>4.0</v>
      </c>
    </row>
    <row r="314">
      <c r="A314" s="3">
        <v>522.0</v>
      </c>
      <c r="B314" s="3" t="s">
        <v>42</v>
      </c>
      <c r="C314" s="3" t="s">
        <v>32</v>
      </c>
      <c r="D314" s="3" t="s">
        <v>77</v>
      </c>
      <c r="E314" s="3" t="s">
        <v>78</v>
      </c>
      <c r="F314" s="3" t="s">
        <v>70</v>
      </c>
      <c r="G314" s="3" t="s">
        <v>36</v>
      </c>
      <c r="H314" s="3">
        <v>2023.0</v>
      </c>
      <c r="I314" s="4">
        <v>7.12</v>
      </c>
      <c r="J314" s="4">
        <v>-334.17</v>
      </c>
      <c r="K314" s="4">
        <v>42.21</v>
      </c>
      <c r="L314" s="4">
        <v>32.08</v>
      </c>
      <c r="M314" s="4">
        <v>38.43</v>
      </c>
      <c r="N314" s="5">
        <v>1.0</v>
      </c>
      <c r="O314" s="5">
        <v>1.0</v>
      </c>
      <c r="P314" s="5">
        <v>3.0</v>
      </c>
      <c r="Q314" s="5">
        <v>5.0</v>
      </c>
      <c r="R314" s="5">
        <v>5.0</v>
      </c>
      <c r="S314" s="6">
        <v>4.0</v>
      </c>
      <c r="T314" s="6">
        <v>81.0</v>
      </c>
      <c r="U314" s="3">
        <v>2.0</v>
      </c>
      <c r="V314" s="3">
        <v>2.0</v>
      </c>
      <c r="W314" s="3">
        <v>4.0</v>
      </c>
      <c r="X314" s="3">
        <v>4.0</v>
      </c>
      <c r="Y314" s="3">
        <v>4.0</v>
      </c>
      <c r="Z314" s="3">
        <v>4.0</v>
      </c>
    </row>
    <row r="315">
      <c r="A315" s="3">
        <v>524.0</v>
      </c>
      <c r="B315" s="3" t="s">
        <v>67</v>
      </c>
      <c r="C315" s="3" t="s">
        <v>32</v>
      </c>
      <c r="D315" s="3" t="s">
        <v>91</v>
      </c>
      <c r="E315" s="3" t="s">
        <v>500</v>
      </c>
      <c r="F315" s="3" t="s">
        <v>70</v>
      </c>
      <c r="G315" s="3" t="s">
        <v>36</v>
      </c>
      <c r="H315" s="3">
        <v>2023.0</v>
      </c>
      <c r="I315" s="4">
        <v>54.52</v>
      </c>
      <c r="J315" s="4">
        <v>136.94</v>
      </c>
      <c r="K315" s="4">
        <v>16.22</v>
      </c>
      <c r="L315" s="4">
        <v>25.45</v>
      </c>
      <c r="M315" s="4">
        <v>31.5</v>
      </c>
      <c r="N315" s="5">
        <v>2.0</v>
      </c>
      <c r="O315" s="5">
        <v>3.0</v>
      </c>
      <c r="P315" s="5">
        <v>1.0</v>
      </c>
      <c r="Q315" s="5">
        <v>5.0</v>
      </c>
      <c r="R315" s="5">
        <v>5.0</v>
      </c>
      <c r="S315" s="6">
        <v>3.85</v>
      </c>
      <c r="T315" s="6">
        <v>127.0</v>
      </c>
      <c r="U315" s="3">
        <v>2.0</v>
      </c>
      <c r="V315" s="3">
        <v>4.0</v>
      </c>
      <c r="W315" s="3">
        <v>2.0</v>
      </c>
      <c r="X315" s="3">
        <v>4.0</v>
      </c>
      <c r="Y315" s="3">
        <v>4.0</v>
      </c>
      <c r="Z315" s="3">
        <v>4.0</v>
      </c>
    </row>
    <row r="316">
      <c r="A316" s="3">
        <v>525.0</v>
      </c>
      <c r="B316" s="3" t="s">
        <v>63</v>
      </c>
      <c r="C316" s="3" t="s">
        <v>32</v>
      </c>
      <c r="D316" s="3" t="s">
        <v>501</v>
      </c>
      <c r="E316" s="3" t="s">
        <v>502</v>
      </c>
      <c r="F316" s="3" t="s">
        <v>343</v>
      </c>
      <c r="G316" s="3" t="s">
        <v>46</v>
      </c>
      <c r="H316" s="3">
        <v>2023.0</v>
      </c>
      <c r="I316" s="4">
        <v>147.2</v>
      </c>
      <c r="J316" s="4">
        <v>120.34</v>
      </c>
      <c r="K316" s="4">
        <v>41.44</v>
      </c>
      <c r="L316" s="4">
        <v>5.24</v>
      </c>
      <c r="M316" s="4">
        <v>14.44</v>
      </c>
      <c r="N316" s="5">
        <v>5.0</v>
      </c>
      <c r="O316" s="5">
        <v>3.0</v>
      </c>
      <c r="P316" s="5">
        <v>3.0</v>
      </c>
      <c r="Q316" s="5">
        <v>2.0</v>
      </c>
      <c r="R316" s="5">
        <v>3.0</v>
      </c>
      <c r="S316" s="6">
        <v>2.7</v>
      </c>
      <c r="T316" s="6">
        <v>330.0</v>
      </c>
      <c r="U316" s="3">
        <v>4.0</v>
      </c>
      <c r="V316" s="3">
        <v>4.0</v>
      </c>
      <c r="W316" s="3">
        <v>4.0</v>
      </c>
      <c r="X316" s="3">
        <v>2.0</v>
      </c>
      <c r="Y316" s="3">
        <v>2.0</v>
      </c>
      <c r="Z316" s="3">
        <v>2.0</v>
      </c>
    </row>
    <row r="317">
      <c r="A317" s="3">
        <v>526.0</v>
      </c>
      <c r="B317" s="3" t="s">
        <v>42</v>
      </c>
      <c r="C317" s="3" t="s">
        <v>32</v>
      </c>
      <c r="D317" s="3" t="s">
        <v>273</v>
      </c>
      <c r="E317" s="3" t="s">
        <v>274</v>
      </c>
      <c r="F317" s="3" t="s">
        <v>70</v>
      </c>
      <c r="G317" s="3" t="s">
        <v>36</v>
      </c>
      <c r="H317" s="3">
        <v>2023.0</v>
      </c>
      <c r="I317" s="4">
        <v>-23.02</v>
      </c>
      <c r="J317" s="4">
        <v>-31.1</v>
      </c>
      <c r="K317" s="4">
        <v>35.75</v>
      </c>
      <c r="L317" s="4">
        <v>8.41</v>
      </c>
      <c r="M317" s="4">
        <v>17.87</v>
      </c>
      <c r="N317" s="5">
        <v>1.0</v>
      </c>
      <c r="O317" s="5">
        <v>1.0</v>
      </c>
      <c r="P317" s="5">
        <v>2.0</v>
      </c>
      <c r="Q317" s="5">
        <v>3.0</v>
      </c>
      <c r="R317" s="5">
        <v>3.0</v>
      </c>
      <c r="S317" s="6">
        <v>2.5</v>
      </c>
      <c r="T317" s="6">
        <v>356.0</v>
      </c>
      <c r="U317" s="3">
        <v>2.0</v>
      </c>
      <c r="V317" s="3">
        <v>2.0</v>
      </c>
      <c r="W317" s="3">
        <v>2.0</v>
      </c>
      <c r="X317" s="3">
        <v>2.0</v>
      </c>
      <c r="Y317" s="3">
        <v>2.0</v>
      </c>
      <c r="Z317" s="3">
        <v>2.0</v>
      </c>
    </row>
    <row r="318">
      <c r="A318" s="3">
        <v>528.0</v>
      </c>
      <c r="B318" s="3" t="s">
        <v>37</v>
      </c>
      <c r="C318" s="3" t="s">
        <v>32</v>
      </c>
      <c r="D318" s="3" t="s">
        <v>38</v>
      </c>
      <c r="E318" s="3" t="s">
        <v>39</v>
      </c>
      <c r="F318" s="3" t="s">
        <v>73</v>
      </c>
      <c r="G318" s="3" t="s">
        <v>36</v>
      </c>
      <c r="H318" s="3">
        <v>2023.0</v>
      </c>
      <c r="I318" s="4" t="s">
        <v>41</v>
      </c>
      <c r="J318" s="4">
        <v>-200.2</v>
      </c>
      <c r="K318" s="4">
        <v>20.66</v>
      </c>
      <c r="L318" s="4">
        <v>-9.42</v>
      </c>
      <c r="M318" s="4">
        <v>-8.59</v>
      </c>
      <c r="N318" s="5" t="s">
        <v>41</v>
      </c>
      <c r="O318" s="5">
        <v>1.0</v>
      </c>
      <c r="P318" s="5">
        <v>2.0</v>
      </c>
      <c r="Q318" s="5">
        <v>1.0</v>
      </c>
      <c r="R318" s="5">
        <v>1.0</v>
      </c>
      <c r="S318" s="6">
        <v>1.15</v>
      </c>
      <c r="T318" s="6">
        <v>556.0</v>
      </c>
      <c r="U318" s="3" t="s">
        <v>41</v>
      </c>
      <c r="V318" s="3">
        <v>2.0</v>
      </c>
      <c r="W318" s="3">
        <v>2.0</v>
      </c>
      <c r="X318" s="3">
        <v>2.0</v>
      </c>
      <c r="Y318" s="3">
        <v>1.0</v>
      </c>
      <c r="Z318" s="3">
        <v>1.0</v>
      </c>
    </row>
    <row r="319">
      <c r="A319" s="3">
        <v>529.0</v>
      </c>
      <c r="B319" s="3" t="s">
        <v>63</v>
      </c>
      <c r="C319" s="3" t="s">
        <v>32</v>
      </c>
      <c r="D319" s="3" t="s">
        <v>503</v>
      </c>
      <c r="E319" s="3" t="s">
        <v>504</v>
      </c>
      <c r="F319" s="3" t="s">
        <v>366</v>
      </c>
      <c r="G319" s="3" t="s">
        <v>46</v>
      </c>
      <c r="H319" s="3">
        <v>2023.0</v>
      </c>
      <c r="I319" s="4">
        <v>-71.88</v>
      </c>
      <c r="J319" s="4">
        <v>242.12</v>
      </c>
      <c r="K319" s="4">
        <v>74.44</v>
      </c>
      <c r="L319" s="4">
        <v>0.57</v>
      </c>
      <c r="M319" s="4">
        <v>1.26</v>
      </c>
      <c r="N319" s="5">
        <v>1.0</v>
      </c>
      <c r="O319" s="5">
        <v>4.0</v>
      </c>
      <c r="P319" s="5">
        <v>4.0</v>
      </c>
      <c r="Q319" s="5">
        <v>1.0</v>
      </c>
      <c r="R319" s="5">
        <v>1.0</v>
      </c>
      <c r="S319" s="6">
        <v>1.9</v>
      </c>
      <c r="T319" s="6">
        <v>436.0</v>
      </c>
      <c r="U319" s="3">
        <v>2.0</v>
      </c>
      <c r="V319" s="3">
        <v>4.0</v>
      </c>
      <c r="W319" s="3">
        <v>4.0</v>
      </c>
      <c r="X319" s="3">
        <v>2.0</v>
      </c>
      <c r="Y319" s="3">
        <v>1.0</v>
      </c>
      <c r="Z319" s="3">
        <v>2.0</v>
      </c>
    </row>
    <row r="320">
      <c r="A320" s="3">
        <v>531.0</v>
      </c>
      <c r="B320" s="3" t="s">
        <v>97</v>
      </c>
      <c r="C320" s="3" t="s">
        <v>32</v>
      </c>
      <c r="D320" s="3" t="s">
        <v>337</v>
      </c>
      <c r="E320" s="3" t="s">
        <v>450</v>
      </c>
      <c r="F320" s="3" t="s">
        <v>451</v>
      </c>
      <c r="G320" s="3" t="s">
        <v>101</v>
      </c>
      <c r="H320" s="3">
        <v>2023.0</v>
      </c>
      <c r="I320" s="4">
        <v>-55.86</v>
      </c>
      <c r="J320" s="4">
        <v>90.04</v>
      </c>
      <c r="K320" s="4">
        <v>19.42</v>
      </c>
      <c r="L320" s="4">
        <v>10.53</v>
      </c>
      <c r="M320" s="4">
        <v>22.49</v>
      </c>
      <c r="N320" s="5">
        <v>1.0</v>
      </c>
      <c r="O320" s="5">
        <v>2.0</v>
      </c>
      <c r="P320" s="5">
        <v>1.0</v>
      </c>
      <c r="Q320" s="5">
        <v>3.0</v>
      </c>
      <c r="R320" s="5">
        <v>4.0</v>
      </c>
      <c r="S320" s="6">
        <v>2.65</v>
      </c>
      <c r="T320" s="6">
        <v>339.0</v>
      </c>
      <c r="U320" s="3">
        <v>2.0</v>
      </c>
      <c r="V320" s="3">
        <v>2.0</v>
      </c>
      <c r="W320" s="3">
        <v>2.0</v>
      </c>
      <c r="X320" s="3">
        <v>2.0</v>
      </c>
      <c r="Y320" s="3">
        <v>2.0</v>
      </c>
      <c r="Z320" s="3">
        <v>2.0</v>
      </c>
    </row>
    <row r="321">
      <c r="A321" s="3">
        <v>532.0</v>
      </c>
      <c r="B321" s="3" t="s">
        <v>122</v>
      </c>
      <c r="C321" s="3" t="s">
        <v>32</v>
      </c>
      <c r="D321" s="3" t="s">
        <v>505</v>
      </c>
      <c r="E321" s="3" t="s">
        <v>506</v>
      </c>
      <c r="F321" s="3" t="s">
        <v>185</v>
      </c>
      <c r="G321" s="3" t="s">
        <v>46</v>
      </c>
      <c r="H321" s="3">
        <v>2023.0</v>
      </c>
      <c r="I321" s="4">
        <v>61.81</v>
      </c>
      <c r="J321" s="4">
        <v>3.71</v>
      </c>
      <c r="K321" s="4">
        <v>57.19</v>
      </c>
      <c r="L321" s="4">
        <v>-12.87</v>
      </c>
      <c r="M321" s="4">
        <v>-4.34</v>
      </c>
      <c r="N321" s="5">
        <v>3.0</v>
      </c>
      <c r="O321" s="5">
        <v>1.0</v>
      </c>
      <c r="P321" s="5">
        <v>3.0</v>
      </c>
      <c r="Q321" s="5">
        <v>1.0</v>
      </c>
      <c r="R321" s="5">
        <v>1.0</v>
      </c>
      <c r="S321" s="6">
        <v>1.5</v>
      </c>
      <c r="T321" s="6">
        <v>502.0</v>
      </c>
      <c r="U321" s="3">
        <v>2.0</v>
      </c>
      <c r="V321" s="3">
        <v>2.0</v>
      </c>
      <c r="W321" s="3">
        <v>4.0</v>
      </c>
      <c r="X321" s="3">
        <v>2.0</v>
      </c>
      <c r="Y321" s="3">
        <v>1.0</v>
      </c>
      <c r="Z321" s="3">
        <v>1.0</v>
      </c>
    </row>
    <row r="322">
      <c r="A322" s="3">
        <v>533.0</v>
      </c>
      <c r="B322" s="3" t="s">
        <v>42</v>
      </c>
      <c r="C322" s="3" t="s">
        <v>32</v>
      </c>
      <c r="D322" s="3" t="s">
        <v>337</v>
      </c>
      <c r="E322" s="3" t="s">
        <v>507</v>
      </c>
      <c r="F322" s="3" t="s">
        <v>108</v>
      </c>
      <c r="G322" s="3" t="s">
        <v>46</v>
      </c>
      <c r="H322" s="3">
        <v>2023.0</v>
      </c>
      <c r="I322" s="4">
        <v>533.84</v>
      </c>
      <c r="J322" s="4">
        <v>-88.91</v>
      </c>
      <c r="K322" s="4">
        <v>54.93</v>
      </c>
      <c r="L322" s="4">
        <v>12.26</v>
      </c>
      <c r="M322" s="4">
        <v>22.07</v>
      </c>
      <c r="N322" s="5">
        <v>5.0</v>
      </c>
      <c r="O322" s="5">
        <v>1.0</v>
      </c>
      <c r="P322" s="5">
        <v>3.0</v>
      </c>
      <c r="Q322" s="5">
        <v>3.0</v>
      </c>
      <c r="R322" s="5">
        <v>4.0</v>
      </c>
      <c r="S322" s="6">
        <v>3.15</v>
      </c>
      <c r="T322" s="6">
        <v>287.0</v>
      </c>
      <c r="U322" s="3">
        <v>4.0</v>
      </c>
      <c r="V322" s="3">
        <v>2.0</v>
      </c>
      <c r="W322" s="3">
        <v>4.0</v>
      </c>
      <c r="X322" s="3">
        <v>2.0</v>
      </c>
      <c r="Y322" s="3">
        <v>2.0</v>
      </c>
      <c r="Z322" s="3">
        <v>2.0</v>
      </c>
    </row>
    <row r="323">
      <c r="A323" s="3">
        <v>534.0</v>
      </c>
      <c r="B323" s="3" t="s">
        <v>97</v>
      </c>
      <c r="C323" s="3" t="s">
        <v>32</v>
      </c>
      <c r="D323" s="3" t="s">
        <v>508</v>
      </c>
      <c r="E323" s="3" t="s">
        <v>509</v>
      </c>
      <c r="F323" s="3" t="s">
        <v>223</v>
      </c>
      <c r="G323" s="3" t="s">
        <v>101</v>
      </c>
      <c r="H323" s="3">
        <v>2023.0</v>
      </c>
      <c r="I323" s="4">
        <v>1753.89</v>
      </c>
      <c r="J323" s="4">
        <v>-65.85</v>
      </c>
      <c r="K323" s="4">
        <v>-0.55</v>
      </c>
      <c r="L323" s="4">
        <v>21.24</v>
      </c>
      <c r="M323" s="4">
        <v>30.63</v>
      </c>
      <c r="N323" s="5">
        <v>5.0</v>
      </c>
      <c r="O323" s="5">
        <v>1.0</v>
      </c>
      <c r="P323" s="5">
        <v>1.0</v>
      </c>
      <c r="Q323" s="5">
        <v>5.0</v>
      </c>
      <c r="R323" s="5">
        <v>5.0</v>
      </c>
      <c r="S323" s="6">
        <v>3.8</v>
      </c>
      <c r="T323" s="6">
        <v>136.0</v>
      </c>
      <c r="U323" s="3">
        <v>4.0</v>
      </c>
      <c r="V323" s="3">
        <v>2.0</v>
      </c>
      <c r="W323" s="3">
        <v>2.0</v>
      </c>
      <c r="X323" s="3">
        <v>4.0</v>
      </c>
      <c r="Y323" s="3">
        <v>4.0</v>
      </c>
      <c r="Z323" s="3">
        <v>4.0</v>
      </c>
    </row>
    <row r="324">
      <c r="A324" s="3">
        <v>535.0</v>
      </c>
      <c r="B324" s="3" t="s">
        <v>67</v>
      </c>
      <c r="C324" s="3" t="s">
        <v>32</v>
      </c>
      <c r="D324" s="3" t="s">
        <v>427</v>
      </c>
      <c r="E324" s="3" t="s">
        <v>371</v>
      </c>
      <c r="F324" s="3" t="s">
        <v>228</v>
      </c>
      <c r="G324" s="3" t="s">
        <v>36</v>
      </c>
      <c r="H324" s="3">
        <v>2023.0</v>
      </c>
      <c r="I324" s="4">
        <v>1576.65</v>
      </c>
      <c r="J324" s="4">
        <v>-67.45</v>
      </c>
      <c r="K324" s="4">
        <v>33.43</v>
      </c>
      <c r="L324" s="4">
        <v>-11.65</v>
      </c>
      <c r="M324" s="4">
        <v>-9.27</v>
      </c>
      <c r="N324" s="5">
        <v>5.0</v>
      </c>
      <c r="O324" s="5">
        <v>1.0</v>
      </c>
      <c r="P324" s="5">
        <v>2.0</v>
      </c>
      <c r="Q324" s="5">
        <v>1.0</v>
      </c>
      <c r="R324" s="5">
        <v>1.0</v>
      </c>
      <c r="S324" s="6">
        <v>1.4</v>
      </c>
      <c r="T324" s="6">
        <v>514.0</v>
      </c>
      <c r="U324" s="3">
        <v>4.0</v>
      </c>
      <c r="V324" s="3">
        <v>2.0</v>
      </c>
      <c r="W324" s="3">
        <v>2.0</v>
      </c>
      <c r="X324" s="3">
        <v>2.0</v>
      </c>
      <c r="Y324" s="3">
        <v>1.0</v>
      </c>
      <c r="Z324" s="3">
        <v>1.0</v>
      </c>
    </row>
    <row r="325">
      <c r="A325" s="3">
        <v>537.0</v>
      </c>
      <c r="B325" s="3" t="s">
        <v>67</v>
      </c>
      <c r="C325" s="3" t="s">
        <v>32</v>
      </c>
      <c r="D325" s="3" t="s">
        <v>510</v>
      </c>
      <c r="E325" s="3" t="s">
        <v>511</v>
      </c>
      <c r="F325" s="3" t="s">
        <v>93</v>
      </c>
      <c r="G325" s="3" t="s">
        <v>46</v>
      </c>
      <c r="H325" s="3">
        <v>2023.0</v>
      </c>
      <c r="I325" s="4" t="s">
        <v>41</v>
      </c>
      <c r="J325" s="4">
        <v>1306.02</v>
      </c>
      <c r="K325" s="4">
        <v>5.2</v>
      </c>
      <c r="L325" s="4">
        <v>41.34</v>
      </c>
      <c r="M325" s="4">
        <v>58.81</v>
      </c>
      <c r="N325" s="5" t="s">
        <v>41</v>
      </c>
      <c r="O325" s="5">
        <v>5.0</v>
      </c>
      <c r="P325" s="5">
        <v>1.0</v>
      </c>
      <c r="Q325" s="5">
        <v>5.0</v>
      </c>
      <c r="R325" s="5">
        <v>5.0</v>
      </c>
      <c r="S325" s="6">
        <v>3.95</v>
      </c>
      <c r="T325" s="6">
        <v>101.0</v>
      </c>
      <c r="U325" s="3" t="s">
        <v>41</v>
      </c>
      <c r="V325" s="3">
        <v>4.0</v>
      </c>
      <c r="W325" s="3">
        <v>2.0</v>
      </c>
      <c r="X325" s="3">
        <v>4.0</v>
      </c>
      <c r="Y325" s="3">
        <v>4.0</v>
      </c>
      <c r="Z325" s="3">
        <v>4.0</v>
      </c>
    </row>
    <row r="326">
      <c r="A326" s="3">
        <v>538.0</v>
      </c>
      <c r="B326" s="3" t="s">
        <v>37</v>
      </c>
      <c r="C326" s="3" t="s">
        <v>32</v>
      </c>
      <c r="D326" s="3" t="s">
        <v>38</v>
      </c>
      <c r="E326" s="3" t="s">
        <v>39</v>
      </c>
      <c r="F326" s="3" t="s">
        <v>40</v>
      </c>
      <c r="G326" s="3" t="s">
        <v>36</v>
      </c>
      <c r="H326" s="3">
        <v>2023.0</v>
      </c>
      <c r="I326" s="4" t="s">
        <v>41</v>
      </c>
      <c r="J326" s="4">
        <v>-459.13</v>
      </c>
      <c r="K326" s="4">
        <v>35.12</v>
      </c>
      <c r="L326" s="4">
        <v>12.06</v>
      </c>
      <c r="M326" s="4">
        <v>9.43</v>
      </c>
      <c r="N326" s="5" t="s">
        <v>41</v>
      </c>
      <c r="O326" s="5">
        <v>1.0</v>
      </c>
      <c r="P326" s="5">
        <v>2.0</v>
      </c>
      <c r="Q326" s="5">
        <v>3.0</v>
      </c>
      <c r="R326" s="5">
        <v>2.0</v>
      </c>
      <c r="S326" s="6">
        <v>2.2</v>
      </c>
      <c r="T326" s="6">
        <v>410.0</v>
      </c>
      <c r="U326" s="3" t="s">
        <v>41</v>
      </c>
      <c r="V326" s="3">
        <v>2.0</v>
      </c>
      <c r="W326" s="3">
        <v>2.0</v>
      </c>
      <c r="X326" s="3">
        <v>2.0</v>
      </c>
      <c r="Y326" s="3">
        <v>2.0</v>
      </c>
      <c r="Z326" s="3">
        <v>2.0</v>
      </c>
    </row>
    <row r="327">
      <c r="A327" s="3">
        <v>539.0</v>
      </c>
      <c r="B327" s="3" t="s">
        <v>47</v>
      </c>
      <c r="C327" s="3" t="s">
        <v>32</v>
      </c>
      <c r="D327" s="3" t="s">
        <v>226</v>
      </c>
      <c r="E327" s="3" t="s">
        <v>512</v>
      </c>
      <c r="F327" s="3" t="s">
        <v>513</v>
      </c>
      <c r="G327" s="3" t="s">
        <v>59</v>
      </c>
      <c r="H327" s="3">
        <v>2023.0</v>
      </c>
      <c r="I327" s="4">
        <v>-24.93</v>
      </c>
      <c r="J327" s="4">
        <v>-568.31</v>
      </c>
      <c r="K327" s="4">
        <v>-24.86</v>
      </c>
      <c r="L327" s="4">
        <v>9.3</v>
      </c>
      <c r="M327" s="4">
        <v>17.14</v>
      </c>
      <c r="N327" s="5">
        <v>1.0</v>
      </c>
      <c r="O327" s="5">
        <v>1.0</v>
      </c>
      <c r="P327" s="5">
        <v>1.0</v>
      </c>
      <c r="Q327" s="5">
        <v>3.0</v>
      </c>
      <c r="R327" s="5">
        <v>3.0</v>
      </c>
      <c r="S327" s="6">
        <v>2.3</v>
      </c>
      <c r="T327" s="6">
        <v>390.0</v>
      </c>
      <c r="U327" s="3">
        <v>2.0</v>
      </c>
      <c r="V327" s="3">
        <v>2.0</v>
      </c>
      <c r="W327" s="3">
        <v>2.0</v>
      </c>
      <c r="X327" s="3">
        <v>2.0</v>
      </c>
      <c r="Y327" s="3">
        <v>2.0</v>
      </c>
      <c r="Z327" s="3">
        <v>2.0</v>
      </c>
    </row>
    <row r="328">
      <c r="A328" s="3">
        <v>540.0</v>
      </c>
      <c r="B328" s="3" t="s">
        <v>63</v>
      </c>
      <c r="C328" s="3" t="s">
        <v>32</v>
      </c>
      <c r="D328" s="3" t="s">
        <v>514</v>
      </c>
      <c r="E328" s="3" t="s">
        <v>515</v>
      </c>
      <c r="F328" s="3" t="s">
        <v>73</v>
      </c>
      <c r="G328" s="3" t="s">
        <v>36</v>
      </c>
      <c r="H328" s="3">
        <v>2023.0</v>
      </c>
      <c r="I328" s="4">
        <v>22.93</v>
      </c>
      <c r="J328" s="4">
        <v>208.88</v>
      </c>
      <c r="K328" s="4">
        <v>21.57</v>
      </c>
      <c r="L328" s="4">
        <v>21.49</v>
      </c>
      <c r="M328" s="4">
        <v>31.11</v>
      </c>
      <c r="N328" s="5">
        <v>1.0</v>
      </c>
      <c r="O328" s="5">
        <v>4.0</v>
      </c>
      <c r="P328" s="5">
        <v>2.0</v>
      </c>
      <c r="Q328" s="5">
        <v>5.0</v>
      </c>
      <c r="R328" s="5">
        <v>5.0</v>
      </c>
      <c r="S328" s="6">
        <v>4.1</v>
      </c>
      <c r="T328" s="6">
        <v>64.0</v>
      </c>
      <c r="U328" s="3">
        <v>2.0</v>
      </c>
      <c r="V328" s="3">
        <v>4.0</v>
      </c>
      <c r="W328" s="3">
        <v>2.0</v>
      </c>
      <c r="X328" s="3">
        <v>4.0</v>
      </c>
      <c r="Y328" s="3">
        <v>4.0</v>
      </c>
      <c r="Z328" s="3">
        <v>4.0</v>
      </c>
    </row>
    <row r="329">
      <c r="A329" s="3">
        <v>541.0</v>
      </c>
      <c r="B329" s="3" t="s">
        <v>31</v>
      </c>
      <c r="C329" s="3" t="s">
        <v>32</v>
      </c>
      <c r="D329" s="3" t="s">
        <v>516</v>
      </c>
      <c r="E329" s="3" t="s">
        <v>517</v>
      </c>
      <c r="F329" s="3" t="s">
        <v>220</v>
      </c>
      <c r="G329" s="3" t="s">
        <v>59</v>
      </c>
      <c r="H329" s="3">
        <v>2023.0</v>
      </c>
      <c r="I329" s="4">
        <v>-23.86</v>
      </c>
      <c r="J329" s="4">
        <v>-56.46</v>
      </c>
      <c r="K329" s="4">
        <v>13.29</v>
      </c>
      <c r="L329" s="4">
        <v>42.01</v>
      </c>
      <c r="M329" s="4">
        <v>51.59</v>
      </c>
      <c r="N329" s="5">
        <v>1.0</v>
      </c>
      <c r="O329" s="5">
        <v>1.0</v>
      </c>
      <c r="P329" s="5">
        <v>1.0</v>
      </c>
      <c r="Q329" s="5">
        <v>5.0</v>
      </c>
      <c r="R329" s="5">
        <v>5.0</v>
      </c>
      <c r="S329" s="6">
        <v>3.6</v>
      </c>
      <c r="T329" s="6">
        <v>183.0</v>
      </c>
      <c r="U329" s="3">
        <v>2.0</v>
      </c>
      <c r="V329" s="3">
        <v>2.0</v>
      </c>
      <c r="W329" s="3">
        <v>2.0</v>
      </c>
      <c r="X329" s="3">
        <v>4.0</v>
      </c>
      <c r="Y329" s="3">
        <v>4.0</v>
      </c>
      <c r="Z329" s="3">
        <v>2.0</v>
      </c>
    </row>
    <row r="330">
      <c r="A330" s="3">
        <v>543.0</v>
      </c>
      <c r="B330" s="3" t="s">
        <v>63</v>
      </c>
      <c r="C330" s="3" t="s">
        <v>32</v>
      </c>
      <c r="D330" s="3" t="s">
        <v>518</v>
      </c>
      <c r="E330" s="3" t="s">
        <v>519</v>
      </c>
      <c r="F330" s="3" t="s">
        <v>35</v>
      </c>
      <c r="G330" s="3" t="s">
        <v>36</v>
      </c>
      <c r="H330" s="3">
        <v>2023.0</v>
      </c>
      <c r="I330" s="4">
        <v>-37.26</v>
      </c>
      <c r="J330" s="4">
        <v>-83.25</v>
      </c>
      <c r="K330" s="4">
        <v>15.34</v>
      </c>
      <c r="L330" s="4">
        <v>26.08</v>
      </c>
      <c r="M330" s="4">
        <v>35.91</v>
      </c>
      <c r="N330" s="5">
        <v>1.0</v>
      </c>
      <c r="O330" s="5">
        <v>1.0</v>
      </c>
      <c r="P330" s="5">
        <v>1.0</v>
      </c>
      <c r="Q330" s="5">
        <v>5.0</v>
      </c>
      <c r="R330" s="5">
        <v>5.0</v>
      </c>
      <c r="S330" s="6">
        <v>3.6</v>
      </c>
      <c r="T330" s="6">
        <v>183.0</v>
      </c>
      <c r="U330" s="3">
        <v>2.0</v>
      </c>
      <c r="V330" s="3">
        <v>2.0</v>
      </c>
      <c r="W330" s="3">
        <v>2.0</v>
      </c>
      <c r="X330" s="3">
        <v>4.0</v>
      </c>
      <c r="Y330" s="3">
        <v>4.0</v>
      </c>
      <c r="Z330" s="3">
        <v>2.0</v>
      </c>
    </row>
    <row r="331">
      <c r="A331" s="3">
        <v>545.0</v>
      </c>
      <c r="B331" s="3" t="s">
        <v>47</v>
      </c>
      <c r="C331" s="3" t="s">
        <v>32</v>
      </c>
      <c r="D331" s="3" t="s">
        <v>520</v>
      </c>
      <c r="E331" s="3" t="s">
        <v>521</v>
      </c>
      <c r="F331" s="3" t="s">
        <v>55</v>
      </c>
      <c r="G331" s="3" t="s">
        <v>36</v>
      </c>
      <c r="H331" s="3">
        <v>2023.0</v>
      </c>
      <c r="I331" s="4">
        <v>215.89</v>
      </c>
      <c r="J331" s="4">
        <v>-126.74</v>
      </c>
      <c r="K331" s="4">
        <v>79.63</v>
      </c>
      <c r="L331" s="4">
        <v>-7.06</v>
      </c>
      <c r="M331" s="4">
        <v>-1.04</v>
      </c>
      <c r="N331" s="5">
        <v>5.0</v>
      </c>
      <c r="O331" s="5">
        <v>1.0</v>
      </c>
      <c r="P331" s="5">
        <v>4.0</v>
      </c>
      <c r="Q331" s="5">
        <v>1.0</v>
      </c>
      <c r="R331" s="5">
        <v>1.0</v>
      </c>
      <c r="S331" s="6">
        <v>1.8</v>
      </c>
      <c r="T331" s="6">
        <v>453.0</v>
      </c>
      <c r="U331" s="3">
        <v>4.0</v>
      </c>
      <c r="V331" s="3">
        <v>2.0</v>
      </c>
      <c r="W331" s="3">
        <v>4.0</v>
      </c>
      <c r="X331" s="3">
        <v>2.0</v>
      </c>
      <c r="Y331" s="3">
        <v>1.0</v>
      </c>
      <c r="Z331" s="3">
        <v>2.0</v>
      </c>
    </row>
    <row r="332">
      <c r="A332" s="3">
        <v>546.0</v>
      </c>
      <c r="B332" s="3" t="s">
        <v>67</v>
      </c>
      <c r="C332" s="3" t="s">
        <v>32</v>
      </c>
      <c r="D332" s="3" t="s">
        <v>393</v>
      </c>
      <c r="E332" s="3" t="s">
        <v>179</v>
      </c>
      <c r="F332" s="3" t="s">
        <v>228</v>
      </c>
      <c r="G332" s="3" t="s">
        <v>36</v>
      </c>
      <c r="H332" s="3">
        <v>2023.0</v>
      </c>
      <c r="I332" s="4" t="s">
        <v>41</v>
      </c>
      <c r="J332" s="4">
        <v>-135.66</v>
      </c>
      <c r="K332" s="4">
        <v>-5.23</v>
      </c>
      <c r="L332" s="4">
        <v>64.07</v>
      </c>
      <c r="M332" s="4">
        <v>73.06</v>
      </c>
      <c r="N332" s="5" t="s">
        <v>41</v>
      </c>
      <c r="O332" s="5">
        <v>1.0</v>
      </c>
      <c r="P332" s="5">
        <v>1.0</v>
      </c>
      <c r="Q332" s="5">
        <v>5.0</v>
      </c>
      <c r="R332" s="5">
        <v>5.0</v>
      </c>
      <c r="S332" s="6">
        <v>3.55</v>
      </c>
      <c r="T332" s="6">
        <v>221.0</v>
      </c>
      <c r="U332" s="3" t="s">
        <v>41</v>
      </c>
      <c r="V332" s="3">
        <v>2.0</v>
      </c>
      <c r="W332" s="3">
        <v>2.0</v>
      </c>
      <c r="X332" s="3">
        <v>4.0</v>
      </c>
      <c r="Y332" s="3">
        <v>4.0</v>
      </c>
      <c r="Z332" s="3">
        <v>2.0</v>
      </c>
    </row>
    <row r="333">
      <c r="A333" s="3">
        <v>547.0</v>
      </c>
      <c r="B333" s="3" t="s">
        <v>97</v>
      </c>
      <c r="C333" s="3" t="s">
        <v>32</v>
      </c>
      <c r="D333" s="3" t="s">
        <v>522</v>
      </c>
      <c r="E333" s="3" t="s">
        <v>523</v>
      </c>
      <c r="F333" s="3" t="s">
        <v>223</v>
      </c>
      <c r="G333" s="3" t="s">
        <v>101</v>
      </c>
      <c r="H333" s="3">
        <v>2023.0</v>
      </c>
      <c r="I333" s="4">
        <v>-69.64</v>
      </c>
      <c r="J333" s="4">
        <v>491.03</v>
      </c>
      <c r="K333" s="4">
        <v>8.32</v>
      </c>
      <c r="L333" s="4">
        <v>9.48</v>
      </c>
      <c r="M333" s="4">
        <v>15.56</v>
      </c>
      <c r="N333" s="5">
        <v>1.0</v>
      </c>
      <c r="O333" s="5">
        <v>5.0</v>
      </c>
      <c r="P333" s="5">
        <v>1.0</v>
      </c>
      <c r="Q333" s="5">
        <v>3.0</v>
      </c>
      <c r="R333" s="5">
        <v>3.0</v>
      </c>
      <c r="S333" s="6">
        <v>2.7</v>
      </c>
      <c r="T333" s="6">
        <v>330.0</v>
      </c>
      <c r="U333" s="3">
        <v>2.0</v>
      </c>
      <c r="V333" s="3">
        <v>4.0</v>
      </c>
      <c r="W333" s="3">
        <v>2.0</v>
      </c>
      <c r="X333" s="3">
        <v>2.0</v>
      </c>
      <c r="Y333" s="3">
        <v>2.0</v>
      </c>
      <c r="Z333" s="3">
        <v>2.0</v>
      </c>
    </row>
    <row r="334">
      <c r="A334" s="3">
        <v>548.0</v>
      </c>
      <c r="B334" s="3" t="s">
        <v>60</v>
      </c>
      <c r="C334" s="3" t="s">
        <v>32</v>
      </c>
      <c r="D334" s="3" t="s">
        <v>125</v>
      </c>
      <c r="E334" s="3" t="s">
        <v>524</v>
      </c>
      <c r="F334" s="3" t="s">
        <v>140</v>
      </c>
      <c r="G334" s="3" t="s">
        <v>36</v>
      </c>
      <c r="H334" s="3">
        <v>2023.0</v>
      </c>
      <c r="I334" s="4">
        <v>148.31</v>
      </c>
      <c r="J334" s="4">
        <v>3711.11</v>
      </c>
      <c r="K334" s="4">
        <v>58.31</v>
      </c>
      <c r="L334" s="4">
        <v>19.43</v>
      </c>
      <c r="M334" s="4">
        <v>23.95</v>
      </c>
      <c r="N334" s="5">
        <v>5.0</v>
      </c>
      <c r="O334" s="5">
        <v>5.0</v>
      </c>
      <c r="P334" s="5">
        <v>3.0</v>
      </c>
      <c r="Q334" s="5">
        <v>5.0</v>
      </c>
      <c r="R334" s="5">
        <v>4.0</v>
      </c>
      <c r="S334" s="6">
        <v>4.35</v>
      </c>
      <c r="T334" s="6">
        <v>26.0</v>
      </c>
      <c r="U334" s="3">
        <v>4.0</v>
      </c>
      <c r="V334" s="3">
        <v>4.0</v>
      </c>
      <c r="W334" s="3">
        <v>4.0</v>
      </c>
      <c r="X334" s="3">
        <v>4.0</v>
      </c>
      <c r="Y334" s="3">
        <v>2.0</v>
      </c>
      <c r="Z334" s="3">
        <v>4.0</v>
      </c>
    </row>
    <row r="335">
      <c r="A335" s="3">
        <v>550.0</v>
      </c>
      <c r="B335" s="3" t="s">
        <v>67</v>
      </c>
      <c r="C335" s="3" t="s">
        <v>32</v>
      </c>
      <c r="D335" s="3" t="s">
        <v>155</v>
      </c>
      <c r="E335" s="3" t="s">
        <v>85</v>
      </c>
      <c r="F335" s="3" t="s">
        <v>70</v>
      </c>
      <c r="G335" s="3" t="s">
        <v>36</v>
      </c>
      <c r="H335" s="3">
        <v>2023.0</v>
      </c>
      <c r="I335" s="4">
        <v>42.59</v>
      </c>
      <c r="J335" s="4">
        <v>125.27</v>
      </c>
      <c r="K335" s="4">
        <v>45.03</v>
      </c>
      <c r="L335" s="4">
        <v>11.67</v>
      </c>
      <c r="M335" s="4">
        <v>21.03</v>
      </c>
      <c r="N335" s="5">
        <v>2.0</v>
      </c>
      <c r="O335" s="5">
        <v>3.0</v>
      </c>
      <c r="P335" s="5">
        <v>3.0</v>
      </c>
      <c r="Q335" s="5">
        <v>3.0</v>
      </c>
      <c r="R335" s="5">
        <v>3.0</v>
      </c>
      <c r="S335" s="6">
        <v>2.95</v>
      </c>
      <c r="T335" s="6">
        <v>305.0</v>
      </c>
      <c r="U335" s="3">
        <v>2.0</v>
      </c>
      <c r="V335" s="3">
        <v>4.0</v>
      </c>
      <c r="W335" s="3">
        <v>4.0</v>
      </c>
      <c r="X335" s="3">
        <v>2.0</v>
      </c>
      <c r="Y335" s="3">
        <v>2.0</v>
      </c>
      <c r="Z335" s="3">
        <v>2.0</v>
      </c>
    </row>
    <row r="336">
      <c r="A336" s="3">
        <v>551.0</v>
      </c>
      <c r="B336" s="3" t="s">
        <v>60</v>
      </c>
      <c r="C336" s="3" t="s">
        <v>32</v>
      </c>
      <c r="D336" s="3" t="s">
        <v>525</v>
      </c>
      <c r="E336" s="3" t="s">
        <v>526</v>
      </c>
      <c r="F336" s="3" t="s">
        <v>140</v>
      </c>
      <c r="G336" s="3" t="s">
        <v>36</v>
      </c>
      <c r="H336" s="3">
        <v>2023.0</v>
      </c>
      <c r="I336" s="4">
        <v>4.65</v>
      </c>
      <c r="J336" s="4">
        <v>-112.83</v>
      </c>
      <c r="K336" s="4">
        <v>90.57</v>
      </c>
      <c r="L336" s="4">
        <v>11.23</v>
      </c>
      <c r="M336" s="4">
        <v>25.38</v>
      </c>
      <c r="N336" s="5">
        <v>1.0</v>
      </c>
      <c r="O336" s="5">
        <v>1.0</v>
      </c>
      <c r="P336" s="5">
        <v>5.0</v>
      </c>
      <c r="Q336" s="5">
        <v>3.0</v>
      </c>
      <c r="R336" s="5">
        <v>4.0</v>
      </c>
      <c r="S336" s="6">
        <v>3.35</v>
      </c>
      <c r="T336" s="6">
        <v>257.0</v>
      </c>
      <c r="U336" s="3">
        <v>2.0</v>
      </c>
      <c r="V336" s="3">
        <v>2.0</v>
      </c>
      <c r="W336" s="3">
        <v>4.0</v>
      </c>
      <c r="X336" s="3">
        <v>2.0</v>
      </c>
      <c r="Y336" s="3">
        <v>2.0</v>
      </c>
      <c r="Z336" s="3">
        <v>2.0</v>
      </c>
    </row>
    <row r="337">
      <c r="A337" s="3">
        <v>553.0</v>
      </c>
      <c r="B337" s="3" t="s">
        <v>97</v>
      </c>
      <c r="C337" s="3" t="s">
        <v>32</v>
      </c>
      <c r="D337" s="3" t="s">
        <v>527</v>
      </c>
      <c r="E337" s="3" t="s">
        <v>528</v>
      </c>
      <c r="F337" s="3" t="s">
        <v>154</v>
      </c>
      <c r="G337" s="3" t="s">
        <v>101</v>
      </c>
      <c r="H337" s="3">
        <v>2023.0</v>
      </c>
      <c r="I337" s="4" t="s">
        <v>41</v>
      </c>
      <c r="J337" s="4">
        <v>246.46</v>
      </c>
      <c r="K337" s="4">
        <v>41.45</v>
      </c>
      <c r="L337" s="4">
        <v>40.19</v>
      </c>
      <c r="M337" s="4">
        <v>44.29</v>
      </c>
      <c r="N337" s="5" t="s">
        <v>41</v>
      </c>
      <c r="O337" s="5">
        <v>4.0</v>
      </c>
      <c r="P337" s="5">
        <v>3.0</v>
      </c>
      <c r="Q337" s="5">
        <v>5.0</v>
      </c>
      <c r="R337" s="5">
        <v>5.0</v>
      </c>
      <c r="S337" s="6">
        <v>4.25</v>
      </c>
      <c r="T337" s="6">
        <v>37.0</v>
      </c>
      <c r="U337" s="3" t="s">
        <v>41</v>
      </c>
      <c r="V337" s="3">
        <v>4.0</v>
      </c>
      <c r="W337" s="3">
        <v>4.0</v>
      </c>
      <c r="X337" s="3">
        <v>4.0</v>
      </c>
      <c r="Y337" s="3">
        <v>4.0</v>
      </c>
      <c r="Z337" s="3">
        <v>4.0</v>
      </c>
    </row>
    <row r="338">
      <c r="A338" s="3">
        <v>554.0</v>
      </c>
      <c r="B338" s="3" t="s">
        <v>122</v>
      </c>
      <c r="C338" s="3" t="s">
        <v>32</v>
      </c>
      <c r="D338" s="3" t="s">
        <v>503</v>
      </c>
      <c r="E338" s="3" t="s">
        <v>529</v>
      </c>
      <c r="F338" s="3" t="s">
        <v>243</v>
      </c>
      <c r="G338" s="3" t="s">
        <v>101</v>
      </c>
      <c r="H338" s="3">
        <v>2023.0</v>
      </c>
      <c r="I338" s="4" t="s">
        <v>41</v>
      </c>
      <c r="J338" s="4">
        <v>-1091.18</v>
      </c>
      <c r="K338" s="4">
        <v>-33.2</v>
      </c>
      <c r="L338" s="4">
        <v>-0.1</v>
      </c>
      <c r="M338" s="4">
        <v>7.72</v>
      </c>
      <c r="N338" s="5" t="s">
        <v>41</v>
      </c>
      <c r="O338" s="5">
        <v>1.0</v>
      </c>
      <c r="P338" s="5">
        <v>1.0</v>
      </c>
      <c r="Q338" s="5">
        <v>1.0</v>
      </c>
      <c r="R338" s="5">
        <v>2.0</v>
      </c>
      <c r="S338" s="6">
        <v>1.2</v>
      </c>
      <c r="T338" s="6">
        <v>543.0</v>
      </c>
      <c r="U338" s="3" t="s">
        <v>41</v>
      </c>
      <c r="V338" s="3">
        <v>2.0</v>
      </c>
      <c r="W338" s="3">
        <v>2.0</v>
      </c>
      <c r="X338" s="3">
        <v>2.0</v>
      </c>
      <c r="Y338" s="3">
        <v>2.0</v>
      </c>
      <c r="Z338" s="3">
        <v>1.0</v>
      </c>
    </row>
    <row r="339">
      <c r="A339" s="3">
        <v>557.0</v>
      </c>
      <c r="B339" s="3" t="s">
        <v>122</v>
      </c>
      <c r="C339" s="3" t="s">
        <v>32</v>
      </c>
      <c r="D339" s="3" t="s">
        <v>530</v>
      </c>
      <c r="E339" s="3" t="s">
        <v>531</v>
      </c>
      <c r="F339" s="3" t="s">
        <v>223</v>
      </c>
      <c r="G339" s="3" t="s">
        <v>101</v>
      </c>
      <c r="H339" s="3">
        <v>2023.0</v>
      </c>
      <c r="I339" s="4">
        <v>-18.01</v>
      </c>
      <c r="J339" s="4">
        <v>82.59</v>
      </c>
      <c r="K339" s="4">
        <v>-28.01</v>
      </c>
      <c r="L339" s="4">
        <v>45.71</v>
      </c>
      <c r="M339" s="4">
        <v>42.44</v>
      </c>
      <c r="N339" s="5">
        <v>1.0</v>
      </c>
      <c r="O339" s="5">
        <v>2.0</v>
      </c>
      <c r="P339" s="5">
        <v>1.0</v>
      </c>
      <c r="Q339" s="5">
        <v>5.0</v>
      </c>
      <c r="R339" s="5">
        <v>5.0</v>
      </c>
      <c r="S339" s="6">
        <v>3.7</v>
      </c>
      <c r="T339" s="6">
        <v>165.0</v>
      </c>
      <c r="U339" s="3">
        <v>2.0</v>
      </c>
      <c r="V339" s="3">
        <v>2.0</v>
      </c>
      <c r="W339" s="3">
        <v>2.0</v>
      </c>
      <c r="X339" s="3">
        <v>4.0</v>
      </c>
      <c r="Y339" s="3">
        <v>4.0</v>
      </c>
      <c r="Z339" s="3">
        <v>2.0</v>
      </c>
    </row>
    <row r="340">
      <c r="A340" s="3">
        <v>558.0</v>
      </c>
      <c r="B340" s="3" t="s">
        <v>122</v>
      </c>
      <c r="C340" s="3" t="s">
        <v>32</v>
      </c>
      <c r="D340" s="3" t="s">
        <v>530</v>
      </c>
      <c r="E340" s="3" t="s">
        <v>531</v>
      </c>
      <c r="F340" s="3" t="s">
        <v>223</v>
      </c>
      <c r="G340" s="3" t="s">
        <v>101</v>
      </c>
      <c r="H340" s="3">
        <v>2023.0</v>
      </c>
      <c r="I340" s="4" t="s">
        <v>41</v>
      </c>
      <c r="J340" s="4">
        <v>-69950.0</v>
      </c>
      <c r="K340" s="4">
        <v>46.64</v>
      </c>
      <c r="L340" s="4">
        <v>-7.75</v>
      </c>
      <c r="M340" s="4">
        <v>1.28</v>
      </c>
      <c r="N340" s="5" t="s">
        <v>41</v>
      </c>
      <c r="O340" s="5">
        <v>1.0</v>
      </c>
      <c r="P340" s="5">
        <v>3.0</v>
      </c>
      <c r="Q340" s="5">
        <v>1.0</v>
      </c>
      <c r="R340" s="5">
        <v>1.0</v>
      </c>
      <c r="S340" s="6">
        <v>1.35</v>
      </c>
      <c r="T340" s="6">
        <v>522.0</v>
      </c>
      <c r="U340" s="3" t="s">
        <v>41</v>
      </c>
      <c r="V340" s="3">
        <v>2.0</v>
      </c>
      <c r="W340" s="3">
        <v>4.0</v>
      </c>
      <c r="X340" s="3">
        <v>2.0</v>
      </c>
      <c r="Y340" s="3">
        <v>1.0</v>
      </c>
      <c r="Z340" s="3">
        <v>1.0</v>
      </c>
    </row>
    <row r="341">
      <c r="A341" s="3">
        <v>559.0</v>
      </c>
      <c r="B341" s="3" t="s">
        <v>122</v>
      </c>
      <c r="C341" s="3" t="s">
        <v>32</v>
      </c>
      <c r="D341" s="3" t="s">
        <v>226</v>
      </c>
      <c r="E341" s="3" t="s">
        <v>532</v>
      </c>
      <c r="F341" s="3" t="s">
        <v>223</v>
      </c>
      <c r="G341" s="3" t="s">
        <v>101</v>
      </c>
      <c r="H341" s="3">
        <v>2023.0</v>
      </c>
      <c r="I341" s="4" t="s">
        <v>41</v>
      </c>
      <c r="J341" s="4">
        <v>-954.62</v>
      </c>
      <c r="K341" s="4">
        <v>0.86</v>
      </c>
      <c r="L341" s="4">
        <v>-13.16</v>
      </c>
      <c r="M341" s="4">
        <v>2.7</v>
      </c>
      <c r="N341" s="5" t="s">
        <v>41</v>
      </c>
      <c r="O341" s="5">
        <v>1.0</v>
      </c>
      <c r="P341" s="5">
        <v>1.0</v>
      </c>
      <c r="Q341" s="5">
        <v>1.0</v>
      </c>
      <c r="R341" s="5">
        <v>1.0</v>
      </c>
      <c r="S341" s="6">
        <v>0.95</v>
      </c>
      <c r="T341" s="6">
        <v>591.0</v>
      </c>
      <c r="U341" s="3" t="s">
        <v>41</v>
      </c>
      <c r="V341" s="3">
        <v>2.0</v>
      </c>
      <c r="W341" s="3">
        <v>2.0</v>
      </c>
      <c r="X341" s="3">
        <v>2.0</v>
      </c>
      <c r="Y341" s="3">
        <v>1.0</v>
      </c>
      <c r="Z341" s="3">
        <v>1.0</v>
      </c>
    </row>
    <row r="342">
      <c r="A342" s="3">
        <v>560.0</v>
      </c>
      <c r="B342" s="3" t="s">
        <v>67</v>
      </c>
      <c r="C342" s="3" t="s">
        <v>32</v>
      </c>
      <c r="D342" s="3" t="s">
        <v>50</v>
      </c>
      <c r="E342" s="3" t="s">
        <v>533</v>
      </c>
      <c r="F342" s="3" t="s">
        <v>93</v>
      </c>
      <c r="G342" s="3" t="s">
        <v>46</v>
      </c>
      <c r="H342" s="3">
        <v>2023.0</v>
      </c>
      <c r="I342" s="4">
        <v>355.11</v>
      </c>
      <c r="J342" s="4">
        <v>50.54</v>
      </c>
      <c r="K342" s="4">
        <v>59.37</v>
      </c>
      <c r="L342" s="4">
        <v>32.4</v>
      </c>
      <c r="M342" s="4">
        <v>48.78</v>
      </c>
      <c r="N342" s="5">
        <v>5.0</v>
      </c>
      <c r="O342" s="5">
        <v>1.0</v>
      </c>
      <c r="P342" s="5">
        <v>3.0</v>
      </c>
      <c r="Q342" s="5">
        <v>5.0</v>
      </c>
      <c r="R342" s="5">
        <v>5.0</v>
      </c>
      <c r="S342" s="6">
        <v>4.2</v>
      </c>
      <c r="T342" s="6">
        <v>43.0</v>
      </c>
      <c r="U342" s="3">
        <v>4.0</v>
      </c>
      <c r="V342" s="3">
        <v>2.0</v>
      </c>
      <c r="W342" s="3">
        <v>4.0</v>
      </c>
      <c r="X342" s="3">
        <v>4.0</v>
      </c>
      <c r="Y342" s="3">
        <v>4.0</v>
      </c>
      <c r="Z342" s="3">
        <v>4.0</v>
      </c>
    </row>
    <row r="343">
      <c r="A343" s="3">
        <v>561.0</v>
      </c>
      <c r="B343" s="3" t="s">
        <v>97</v>
      </c>
      <c r="C343" s="3" t="s">
        <v>32</v>
      </c>
      <c r="D343" s="3" t="s">
        <v>503</v>
      </c>
      <c r="E343" s="3" t="s">
        <v>534</v>
      </c>
      <c r="F343" s="3" t="s">
        <v>100</v>
      </c>
      <c r="G343" s="3" t="s">
        <v>101</v>
      </c>
      <c r="H343" s="3">
        <v>2023.0</v>
      </c>
      <c r="I343" s="4">
        <v>8.91</v>
      </c>
      <c r="J343" s="4">
        <v>-1035.79</v>
      </c>
      <c r="K343" s="4">
        <v>35.13</v>
      </c>
      <c r="L343" s="4">
        <v>3.73</v>
      </c>
      <c r="M343" s="4">
        <v>15.58</v>
      </c>
      <c r="N343" s="5">
        <v>1.0</v>
      </c>
      <c r="O343" s="5">
        <v>1.0</v>
      </c>
      <c r="P343" s="5">
        <v>2.0</v>
      </c>
      <c r="Q343" s="5">
        <v>1.0</v>
      </c>
      <c r="R343" s="5">
        <v>3.0</v>
      </c>
      <c r="S343" s="6">
        <v>1.7</v>
      </c>
      <c r="T343" s="6">
        <v>469.0</v>
      </c>
      <c r="U343" s="3">
        <v>2.0</v>
      </c>
      <c r="V343" s="3">
        <v>2.0</v>
      </c>
      <c r="W343" s="3">
        <v>2.0</v>
      </c>
      <c r="X343" s="3">
        <v>2.0</v>
      </c>
      <c r="Y343" s="3">
        <v>2.0</v>
      </c>
      <c r="Z343" s="3">
        <v>1.0</v>
      </c>
    </row>
    <row r="344">
      <c r="A344" s="3">
        <v>565.0</v>
      </c>
      <c r="B344" s="3" t="s">
        <v>63</v>
      </c>
      <c r="C344" s="3" t="s">
        <v>32</v>
      </c>
      <c r="D344" s="3" t="s">
        <v>535</v>
      </c>
      <c r="E344" s="3" t="s">
        <v>191</v>
      </c>
      <c r="F344" s="3" t="s">
        <v>40</v>
      </c>
      <c r="G344" s="3" t="s">
        <v>36</v>
      </c>
      <c r="H344" s="3">
        <v>2023.0</v>
      </c>
      <c r="I344" s="4">
        <v>200.75</v>
      </c>
      <c r="J344" s="4">
        <v>-132.11</v>
      </c>
      <c r="K344" s="4">
        <v>4.54</v>
      </c>
      <c r="L344" s="4">
        <v>12.14</v>
      </c>
      <c r="M344" s="4">
        <v>20.32</v>
      </c>
      <c r="N344" s="5">
        <v>5.0</v>
      </c>
      <c r="O344" s="5">
        <v>1.0</v>
      </c>
      <c r="P344" s="5">
        <v>1.0</v>
      </c>
      <c r="Q344" s="5">
        <v>3.0</v>
      </c>
      <c r="R344" s="5">
        <v>3.0</v>
      </c>
      <c r="S344" s="6">
        <v>2.5</v>
      </c>
      <c r="T344" s="6">
        <v>356.0</v>
      </c>
      <c r="U344" s="3">
        <v>4.0</v>
      </c>
      <c r="V344" s="3">
        <v>2.0</v>
      </c>
      <c r="W344" s="3">
        <v>2.0</v>
      </c>
      <c r="X344" s="3">
        <v>2.0</v>
      </c>
      <c r="Y344" s="3">
        <v>2.0</v>
      </c>
      <c r="Z344" s="3">
        <v>2.0</v>
      </c>
    </row>
    <row r="345">
      <c r="A345" s="3">
        <v>566.0</v>
      </c>
      <c r="B345" s="3" t="s">
        <v>60</v>
      </c>
      <c r="C345" s="3" t="s">
        <v>32</v>
      </c>
      <c r="D345" s="3" t="s">
        <v>536</v>
      </c>
      <c r="E345" s="3" t="s">
        <v>239</v>
      </c>
      <c r="F345" s="3" t="s">
        <v>58</v>
      </c>
      <c r="G345" s="3" t="s">
        <v>59</v>
      </c>
      <c r="H345" s="3">
        <v>2023.0</v>
      </c>
      <c r="I345" s="4">
        <v>-62.27</v>
      </c>
      <c r="J345" s="4">
        <v>-208.77</v>
      </c>
      <c r="K345" s="4">
        <v>-40.39</v>
      </c>
      <c r="L345" s="4">
        <v>5.81</v>
      </c>
      <c r="M345" s="4">
        <v>14.06</v>
      </c>
      <c r="N345" s="5">
        <v>1.0</v>
      </c>
      <c r="O345" s="5">
        <v>1.0</v>
      </c>
      <c r="P345" s="5">
        <v>1.0</v>
      </c>
      <c r="Q345" s="5">
        <v>2.0</v>
      </c>
      <c r="R345" s="5">
        <v>3.0</v>
      </c>
      <c r="S345" s="6">
        <v>1.9</v>
      </c>
      <c r="T345" s="6">
        <v>436.0</v>
      </c>
      <c r="U345" s="3">
        <v>2.0</v>
      </c>
      <c r="V345" s="3">
        <v>2.0</v>
      </c>
      <c r="W345" s="3">
        <v>2.0</v>
      </c>
      <c r="X345" s="3">
        <v>2.0</v>
      </c>
      <c r="Y345" s="3">
        <v>2.0</v>
      </c>
      <c r="Z345" s="3">
        <v>2.0</v>
      </c>
    </row>
    <row r="346">
      <c r="A346" s="3">
        <v>568.0</v>
      </c>
      <c r="B346" s="3" t="s">
        <v>122</v>
      </c>
      <c r="C346" s="3" t="s">
        <v>32</v>
      </c>
      <c r="D346" s="3" t="s">
        <v>415</v>
      </c>
      <c r="E346" s="3" t="s">
        <v>537</v>
      </c>
      <c r="F346" s="3" t="s">
        <v>209</v>
      </c>
      <c r="G346" s="3" t="s">
        <v>101</v>
      </c>
      <c r="H346" s="3">
        <v>2023.0</v>
      </c>
      <c r="I346" s="4" t="s">
        <v>41</v>
      </c>
      <c r="J346" s="4">
        <v>715.52</v>
      </c>
      <c r="K346" s="4">
        <v>-8.33</v>
      </c>
      <c r="L346" s="4">
        <v>-3.88</v>
      </c>
      <c r="M346" s="4">
        <v>12.49</v>
      </c>
      <c r="N346" s="5" t="s">
        <v>41</v>
      </c>
      <c r="O346" s="5">
        <v>5.0</v>
      </c>
      <c r="P346" s="5">
        <v>1.0</v>
      </c>
      <c r="Q346" s="5">
        <v>1.0</v>
      </c>
      <c r="R346" s="5">
        <v>2.0</v>
      </c>
      <c r="S346" s="6">
        <v>1.6</v>
      </c>
      <c r="T346" s="6">
        <v>482.0</v>
      </c>
      <c r="U346" s="3" t="s">
        <v>41</v>
      </c>
      <c r="V346" s="3">
        <v>4.0</v>
      </c>
      <c r="W346" s="3">
        <v>2.0</v>
      </c>
      <c r="X346" s="3">
        <v>2.0</v>
      </c>
      <c r="Y346" s="3">
        <v>2.0</v>
      </c>
      <c r="Z346" s="3">
        <v>1.0</v>
      </c>
    </row>
    <row r="347">
      <c r="A347" s="3">
        <v>570.0</v>
      </c>
      <c r="B347" s="3" t="s">
        <v>67</v>
      </c>
      <c r="C347" s="3" t="s">
        <v>32</v>
      </c>
      <c r="D347" s="3" t="s">
        <v>104</v>
      </c>
      <c r="E347" s="3" t="s">
        <v>538</v>
      </c>
      <c r="F347" s="3" t="s">
        <v>93</v>
      </c>
      <c r="G347" s="3" t="s">
        <v>46</v>
      </c>
      <c r="H347" s="3">
        <v>2023.0</v>
      </c>
      <c r="I347" s="4">
        <v>77.94</v>
      </c>
      <c r="J347" s="4">
        <v>-4331.58</v>
      </c>
      <c r="K347" s="4">
        <v>68.23</v>
      </c>
      <c r="L347" s="4">
        <v>-1.71</v>
      </c>
      <c r="M347" s="4">
        <v>6.19</v>
      </c>
      <c r="N347" s="5">
        <v>3.0</v>
      </c>
      <c r="O347" s="5">
        <v>1.0</v>
      </c>
      <c r="P347" s="5">
        <v>4.0</v>
      </c>
      <c r="Q347" s="5">
        <v>1.0</v>
      </c>
      <c r="R347" s="5">
        <v>1.0</v>
      </c>
      <c r="S347" s="6">
        <v>1.7</v>
      </c>
      <c r="T347" s="6">
        <v>469.0</v>
      </c>
      <c r="U347" s="3">
        <v>2.0</v>
      </c>
      <c r="V347" s="3">
        <v>2.0</v>
      </c>
      <c r="W347" s="3">
        <v>4.0</v>
      </c>
      <c r="X347" s="3">
        <v>2.0</v>
      </c>
      <c r="Y347" s="3">
        <v>1.0</v>
      </c>
      <c r="Z347" s="3">
        <v>1.0</v>
      </c>
    </row>
    <row r="348">
      <c r="A348" s="3">
        <v>573.0</v>
      </c>
      <c r="B348" s="3" t="s">
        <v>63</v>
      </c>
      <c r="C348" s="3" t="s">
        <v>32</v>
      </c>
      <c r="D348" s="3" t="s">
        <v>539</v>
      </c>
      <c r="E348" s="3" t="s">
        <v>540</v>
      </c>
      <c r="F348" s="3" t="s">
        <v>35</v>
      </c>
      <c r="G348" s="3" t="s">
        <v>36</v>
      </c>
      <c r="H348" s="3">
        <v>2023.0</v>
      </c>
      <c r="I348" s="4">
        <v>67.18</v>
      </c>
      <c r="J348" s="4">
        <v>-145.96</v>
      </c>
      <c r="K348" s="4">
        <v>28.15</v>
      </c>
      <c r="L348" s="4">
        <v>27.83</v>
      </c>
      <c r="M348" s="4">
        <v>43.02</v>
      </c>
      <c r="N348" s="5">
        <v>3.0</v>
      </c>
      <c r="O348" s="5">
        <v>1.0</v>
      </c>
      <c r="P348" s="5">
        <v>2.0</v>
      </c>
      <c r="Q348" s="5">
        <v>5.0</v>
      </c>
      <c r="R348" s="5">
        <v>5.0</v>
      </c>
      <c r="S348" s="6">
        <v>3.9</v>
      </c>
      <c r="T348" s="6">
        <v>118.0</v>
      </c>
      <c r="U348" s="3">
        <v>2.0</v>
      </c>
      <c r="V348" s="3">
        <v>2.0</v>
      </c>
      <c r="W348" s="3">
        <v>2.0</v>
      </c>
      <c r="X348" s="3">
        <v>4.0</v>
      </c>
      <c r="Y348" s="3">
        <v>4.0</v>
      </c>
      <c r="Z348" s="3">
        <v>4.0</v>
      </c>
    </row>
    <row r="349">
      <c r="A349" s="3">
        <v>574.0</v>
      </c>
      <c r="B349" s="3" t="s">
        <v>97</v>
      </c>
      <c r="C349" s="3" t="s">
        <v>32</v>
      </c>
      <c r="D349" s="3" t="s">
        <v>415</v>
      </c>
      <c r="E349" s="3" t="s">
        <v>416</v>
      </c>
      <c r="F349" s="3" t="s">
        <v>45</v>
      </c>
      <c r="G349" s="3" t="s">
        <v>46</v>
      </c>
      <c r="H349" s="3">
        <v>2023.0</v>
      </c>
      <c r="I349" s="4">
        <v>337.05</v>
      </c>
      <c r="J349" s="4">
        <v>-142.83</v>
      </c>
      <c r="K349" s="4">
        <v>101.11</v>
      </c>
      <c r="L349" s="4">
        <v>38.05</v>
      </c>
      <c r="M349" s="4">
        <v>48.4</v>
      </c>
      <c r="N349" s="5">
        <v>5.0</v>
      </c>
      <c r="O349" s="5">
        <v>1.0</v>
      </c>
      <c r="P349" s="5">
        <v>5.0</v>
      </c>
      <c r="Q349" s="5">
        <v>5.0</v>
      </c>
      <c r="R349" s="5">
        <v>5.0</v>
      </c>
      <c r="S349" s="6">
        <v>4.6</v>
      </c>
      <c r="T349" s="6">
        <v>9.0</v>
      </c>
      <c r="U349" s="3">
        <v>4.0</v>
      </c>
      <c r="V349" s="3">
        <v>2.0</v>
      </c>
      <c r="W349" s="3">
        <v>4.0</v>
      </c>
      <c r="X349" s="3">
        <v>4.0</v>
      </c>
      <c r="Y349" s="3">
        <v>4.0</v>
      </c>
      <c r="Z349" s="3">
        <v>4.0</v>
      </c>
    </row>
    <row r="350">
      <c r="A350" s="3">
        <v>575.0</v>
      </c>
      <c r="B350" s="3" t="s">
        <v>97</v>
      </c>
      <c r="C350" s="3" t="s">
        <v>32</v>
      </c>
      <c r="D350" s="3" t="s">
        <v>292</v>
      </c>
      <c r="E350" s="3" t="s">
        <v>541</v>
      </c>
      <c r="F350" s="3" t="s">
        <v>223</v>
      </c>
      <c r="G350" s="3" t="s">
        <v>101</v>
      </c>
      <c r="H350" s="3">
        <v>2023.0</v>
      </c>
      <c r="I350" s="4">
        <v>96.44</v>
      </c>
      <c r="J350" s="4">
        <v>-761.8</v>
      </c>
      <c r="K350" s="4">
        <v>17.41</v>
      </c>
      <c r="L350" s="4">
        <v>21.45</v>
      </c>
      <c r="M350" s="4">
        <v>25.98</v>
      </c>
      <c r="N350" s="5">
        <v>4.0</v>
      </c>
      <c r="O350" s="5">
        <v>1.0</v>
      </c>
      <c r="P350" s="5">
        <v>1.0</v>
      </c>
      <c r="Q350" s="5">
        <v>5.0</v>
      </c>
      <c r="R350" s="5">
        <v>4.0</v>
      </c>
      <c r="S350" s="6">
        <v>3.5</v>
      </c>
      <c r="T350" s="6">
        <v>247.0</v>
      </c>
      <c r="U350" s="3">
        <v>2.0</v>
      </c>
      <c r="V350" s="3">
        <v>2.0</v>
      </c>
      <c r="W350" s="3">
        <v>2.0</v>
      </c>
      <c r="X350" s="3">
        <v>4.0</v>
      </c>
      <c r="Y350" s="3">
        <v>2.0</v>
      </c>
      <c r="Z350" s="3">
        <v>2.0</v>
      </c>
    </row>
    <row r="351">
      <c r="A351" s="3">
        <v>576.0</v>
      </c>
      <c r="B351" s="3" t="s">
        <v>97</v>
      </c>
      <c r="C351" s="3" t="s">
        <v>32</v>
      </c>
      <c r="D351" s="3" t="s">
        <v>542</v>
      </c>
      <c r="E351" s="3" t="s">
        <v>543</v>
      </c>
      <c r="F351" s="3" t="s">
        <v>243</v>
      </c>
      <c r="G351" s="3" t="s">
        <v>101</v>
      </c>
      <c r="H351" s="3">
        <v>2023.0</v>
      </c>
      <c r="I351" s="4">
        <v>130.69</v>
      </c>
      <c r="J351" s="4">
        <v>74.6</v>
      </c>
      <c r="K351" s="4">
        <v>43.19</v>
      </c>
      <c r="L351" s="4">
        <v>20.33</v>
      </c>
      <c r="M351" s="4">
        <v>29.39</v>
      </c>
      <c r="N351" s="5">
        <v>5.0</v>
      </c>
      <c r="O351" s="5">
        <v>2.0</v>
      </c>
      <c r="P351" s="5">
        <v>3.0</v>
      </c>
      <c r="Q351" s="5">
        <v>5.0</v>
      </c>
      <c r="R351" s="5">
        <v>4.0</v>
      </c>
      <c r="S351" s="6">
        <v>4.05</v>
      </c>
      <c r="T351" s="6">
        <v>71.0</v>
      </c>
      <c r="U351" s="3">
        <v>4.0</v>
      </c>
      <c r="V351" s="3">
        <v>2.0</v>
      </c>
      <c r="W351" s="3">
        <v>4.0</v>
      </c>
      <c r="X351" s="3">
        <v>4.0</v>
      </c>
      <c r="Y351" s="3">
        <v>2.0</v>
      </c>
      <c r="Z351" s="3">
        <v>4.0</v>
      </c>
    </row>
    <row r="352">
      <c r="A352" s="3">
        <v>577.0</v>
      </c>
      <c r="B352" s="3" t="s">
        <v>31</v>
      </c>
      <c r="C352" s="3" t="s">
        <v>32</v>
      </c>
      <c r="D352" s="3" t="s">
        <v>373</v>
      </c>
      <c r="E352" s="3" t="s">
        <v>374</v>
      </c>
      <c r="F352" s="3" t="s">
        <v>220</v>
      </c>
      <c r="G352" s="3" t="s">
        <v>59</v>
      </c>
      <c r="H352" s="3">
        <v>2023.0</v>
      </c>
      <c r="I352" s="4">
        <v>740.19</v>
      </c>
      <c r="J352" s="4">
        <v>-221.35</v>
      </c>
      <c r="K352" s="4">
        <v>33.46</v>
      </c>
      <c r="L352" s="4">
        <v>4.91</v>
      </c>
      <c r="M352" s="4">
        <v>13.06</v>
      </c>
      <c r="N352" s="5">
        <v>5.0</v>
      </c>
      <c r="O352" s="5">
        <v>1.0</v>
      </c>
      <c r="P352" s="5">
        <v>2.0</v>
      </c>
      <c r="Q352" s="5">
        <v>2.0</v>
      </c>
      <c r="R352" s="5">
        <v>3.0</v>
      </c>
      <c r="S352" s="6">
        <v>2.3</v>
      </c>
      <c r="T352" s="6">
        <v>390.0</v>
      </c>
      <c r="U352" s="3">
        <v>4.0</v>
      </c>
      <c r="V352" s="3">
        <v>2.0</v>
      </c>
      <c r="W352" s="3">
        <v>2.0</v>
      </c>
      <c r="X352" s="3">
        <v>2.0</v>
      </c>
      <c r="Y352" s="3">
        <v>2.0</v>
      </c>
      <c r="Z352" s="3">
        <v>2.0</v>
      </c>
    </row>
    <row r="353">
      <c r="A353" s="3">
        <v>578.0</v>
      </c>
      <c r="B353" s="3" t="s">
        <v>42</v>
      </c>
      <c r="C353" s="3" t="s">
        <v>32</v>
      </c>
      <c r="D353" s="3" t="s">
        <v>138</v>
      </c>
      <c r="E353" s="3" t="s">
        <v>544</v>
      </c>
      <c r="F353" s="3" t="s">
        <v>45</v>
      </c>
      <c r="G353" s="3" t="s">
        <v>46</v>
      </c>
      <c r="H353" s="3">
        <v>2023.0</v>
      </c>
      <c r="I353" s="4">
        <v>2561.39</v>
      </c>
      <c r="J353" s="4">
        <v>113.31</v>
      </c>
      <c r="K353" s="4">
        <v>45.49</v>
      </c>
      <c r="L353" s="4">
        <v>8.32</v>
      </c>
      <c r="M353" s="4">
        <v>16.63</v>
      </c>
      <c r="N353" s="5">
        <v>5.0</v>
      </c>
      <c r="O353" s="5">
        <v>2.0</v>
      </c>
      <c r="P353" s="5">
        <v>3.0</v>
      </c>
      <c r="Q353" s="5">
        <v>3.0</v>
      </c>
      <c r="R353" s="5">
        <v>3.0</v>
      </c>
      <c r="S353" s="6">
        <v>3.0</v>
      </c>
      <c r="T353" s="6">
        <v>302.0</v>
      </c>
      <c r="U353" s="3">
        <v>4.0</v>
      </c>
      <c r="V353" s="3">
        <v>2.0</v>
      </c>
      <c r="W353" s="3">
        <v>4.0</v>
      </c>
      <c r="X353" s="3">
        <v>2.0</v>
      </c>
      <c r="Y353" s="3">
        <v>2.0</v>
      </c>
      <c r="Z353" s="3">
        <v>2.0</v>
      </c>
    </row>
    <row r="354">
      <c r="A354" s="3">
        <v>579.0</v>
      </c>
      <c r="B354" s="3" t="s">
        <v>63</v>
      </c>
      <c r="C354" s="3" t="s">
        <v>32</v>
      </c>
      <c r="D354" s="3" t="s">
        <v>135</v>
      </c>
      <c r="E354" s="3" t="s">
        <v>545</v>
      </c>
      <c r="F354" s="3" t="s">
        <v>73</v>
      </c>
      <c r="G354" s="3" t="s">
        <v>36</v>
      </c>
      <c r="H354" s="3">
        <v>2023.0</v>
      </c>
      <c r="I354" s="4">
        <v>73.94</v>
      </c>
      <c r="J354" s="4">
        <v>-808.65</v>
      </c>
      <c r="K354" s="4">
        <v>34.71</v>
      </c>
      <c r="L354" s="4">
        <v>20.03</v>
      </c>
      <c r="M354" s="4">
        <v>29.3</v>
      </c>
      <c r="N354" s="5">
        <v>3.0</v>
      </c>
      <c r="O354" s="5">
        <v>1.0</v>
      </c>
      <c r="P354" s="5">
        <v>2.0</v>
      </c>
      <c r="Q354" s="5">
        <v>5.0</v>
      </c>
      <c r="R354" s="5">
        <v>4.0</v>
      </c>
      <c r="S354" s="6">
        <v>3.65</v>
      </c>
      <c r="T354" s="6">
        <v>172.0</v>
      </c>
      <c r="U354" s="3">
        <v>2.0</v>
      </c>
      <c r="V354" s="3">
        <v>2.0</v>
      </c>
      <c r="W354" s="3">
        <v>2.0</v>
      </c>
      <c r="X354" s="3">
        <v>4.0</v>
      </c>
      <c r="Y354" s="3">
        <v>2.0</v>
      </c>
      <c r="Z354" s="3">
        <v>2.0</v>
      </c>
    </row>
    <row r="355">
      <c r="A355" s="3">
        <v>580.0</v>
      </c>
      <c r="B355" s="3" t="s">
        <v>97</v>
      </c>
      <c r="C355" s="3" t="s">
        <v>32</v>
      </c>
      <c r="D355" s="3" t="s">
        <v>546</v>
      </c>
      <c r="E355" s="3" t="s">
        <v>547</v>
      </c>
      <c r="F355" s="3" t="s">
        <v>243</v>
      </c>
      <c r="G355" s="3" t="s">
        <v>101</v>
      </c>
      <c r="H355" s="3">
        <v>2023.0</v>
      </c>
      <c r="I355" s="4" t="s">
        <v>41</v>
      </c>
      <c r="J355" s="4">
        <v>257.28</v>
      </c>
      <c r="K355" s="4">
        <v>69.85</v>
      </c>
      <c r="L355" s="4">
        <v>1.69</v>
      </c>
      <c r="M355" s="4">
        <v>8.65</v>
      </c>
      <c r="N355" s="5" t="s">
        <v>41</v>
      </c>
      <c r="O355" s="5">
        <v>5.0</v>
      </c>
      <c r="P355" s="5">
        <v>4.0</v>
      </c>
      <c r="Q355" s="5">
        <v>1.0</v>
      </c>
      <c r="R355" s="5">
        <v>2.0</v>
      </c>
      <c r="S355" s="6">
        <v>2.2</v>
      </c>
      <c r="T355" s="6">
        <v>410.0</v>
      </c>
      <c r="U355" s="3" t="s">
        <v>41</v>
      </c>
      <c r="V355" s="3">
        <v>4.0</v>
      </c>
      <c r="W355" s="3">
        <v>4.0</v>
      </c>
      <c r="X355" s="3">
        <v>2.0</v>
      </c>
      <c r="Y355" s="3">
        <v>2.0</v>
      </c>
      <c r="Z355" s="3">
        <v>2.0</v>
      </c>
    </row>
    <row r="356">
      <c r="A356" s="3">
        <v>582.0</v>
      </c>
      <c r="B356" s="3" t="s">
        <v>60</v>
      </c>
      <c r="C356" s="3" t="s">
        <v>32</v>
      </c>
      <c r="D356" s="3" t="s">
        <v>548</v>
      </c>
      <c r="E356" s="3" t="s">
        <v>549</v>
      </c>
      <c r="F356" s="3" t="s">
        <v>220</v>
      </c>
      <c r="G356" s="3" t="s">
        <v>59</v>
      </c>
      <c r="H356" s="3">
        <v>2023.0</v>
      </c>
      <c r="I356" s="4">
        <v>-4.48</v>
      </c>
      <c r="J356" s="4">
        <v>301.36</v>
      </c>
      <c r="K356" s="4">
        <v>-2.22</v>
      </c>
      <c r="L356" s="4">
        <v>18.46</v>
      </c>
      <c r="M356" s="4">
        <v>24.8</v>
      </c>
      <c r="N356" s="5">
        <v>1.0</v>
      </c>
      <c r="O356" s="5">
        <v>5.0</v>
      </c>
      <c r="P356" s="5">
        <v>1.0</v>
      </c>
      <c r="Q356" s="5">
        <v>5.0</v>
      </c>
      <c r="R356" s="5">
        <v>4.0</v>
      </c>
      <c r="S356" s="6">
        <v>3.75</v>
      </c>
      <c r="T356" s="6">
        <v>149.0</v>
      </c>
      <c r="U356" s="3">
        <v>2.0</v>
      </c>
      <c r="V356" s="3">
        <v>4.0</v>
      </c>
      <c r="W356" s="3">
        <v>2.0</v>
      </c>
      <c r="X356" s="3">
        <v>4.0</v>
      </c>
      <c r="Y356" s="3">
        <v>2.0</v>
      </c>
      <c r="Z356" s="3">
        <v>4.0</v>
      </c>
    </row>
    <row r="357">
      <c r="A357" s="3">
        <v>583.0</v>
      </c>
      <c r="B357" s="3" t="s">
        <v>63</v>
      </c>
      <c r="C357" s="3" t="s">
        <v>32</v>
      </c>
      <c r="D357" s="3" t="s">
        <v>129</v>
      </c>
      <c r="E357" s="3" t="s">
        <v>195</v>
      </c>
      <c r="F357" s="3" t="s">
        <v>196</v>
      </c>
      <c r="G357" s="3" t="s">
        <v>59</v>
      </c>
      <c r="H357" s="3">
        <v>2023.0</v>
      </c>
      <c r="I357" s="4">
        <v>95.8</v>
      </c>
      <c r="J357" s="4">
        <v>113.06</v>
      </c>
      <c r="K357" s="4">
        <v>105.13</v>
      </c>
      <c r="L357" s="4">
        <v>52.27</v>
      </c>
      <c r="M357" s="4">
        <v>90.76</v>
      </c>
      <c r="N357" s="5">
        <v>4.0</v>
      </c>
      <c r="O357" s="5">
        <v>2.0</v>
      </c>
      <c r="P357" s="5">
        <v>5.0</v>
      </c>
      <c r="Q357" s="5">
        <v>5.0</v>
      </c>
      <c r="R357" s="5">
        <v>5.0</v>
      </c>
      <c r="S357" s="6">
        <v>4.65</v>
      </c>
      <c r="T357" s="6">
        <v>8.0</v>
      </c>
      <c r="U357" s="3">
        <v>2.0</v>
      </c>
      <c r="V357" s="3">
        <v>2.0</v>
      </c>
      <c r="W357" s="3">
        <v>4.0</v>
      </c>
      <c r="X357" s="3">
        <v>4.0</v>
      </c>
      <c r="Y357" s="3">
        <v>4.0</v>
      </c>
      <c r="Z357" s="3">
        <v>4.0</v>
      </c>
    </row>
    <row r="358">
      <c r="A358" s="3">
        <v>584.0</v>
      </c>
      <c r="B358" s="3" t="s">
        <v>37</v>
      </c>
      <c r="C358" s="3" t="s">
        <v>32</v>
      </c>
      <c r="D358" s="3" t="s">
        <v>550</v>
      </c>
      <c r="E358" s="3" t="s">
        <v>551</v>
      </c>
      <c r="F358" s="3" t="s">
        <v>40</v>
      </c>
      <c r="G358" s="3" t="s">
        <v>36</v>
      </c>
      <c r="H358" s="3">
        <v>2023.0</v>
      </c>
      <c r="I358" s="4">
        <v>213.98</v>
      </c>
      <c r="J358" s="4">
        <v>-475.97</v>
      </c>
      <c r="K358" s="4">
        <v>29.15</v>
      </c>
      <c r="L358" s="4">
        <v>2.85</v>
      </c>
      <c r="M358" s="4">
        <v>8.25</v>
      </c>
      <c r="N358" s="5">
        <v>5.0</v>
      </c>
      <c r="O358" s="5">
        <v>1.0</v>
      </c>
      <c r="P358" s="5">
        <v>2.0</v>
      </c>
      <c r="Q358" s="5">
        <v>1.0</v>
      </c>
      <c r="R358" s="5">
        <v>2.0</v>
      </c>
      <c r="S358" s="6">
        <v>1.65</v>
      </c>
      <c r="T358" s="6">
        <v>478.0</v>
      </c>
      <c r="U358" s="3">
        <v>4.0</v>
      </c>
      <c r="V358" s="3">
        <v>2.0</v>
      </c>
      <c r="W358" s="3">
        <v>2.0</v>
      </c>
      <c r="X358" s="3">
        <v>2.0</v>
      </c>
      <c r="Y358" s="3">
        <v>2.0</v>
      </c>
      <c r="Z358" s="3">
        <v>1.0</v>
      </c>
    </row>
    <row r="359">
      <c r="A359" s="3">
        <v>585.0</v>
      </c>
      <c r="B359" s="3" t="s">
        <v>42</v>
      </c>
      <c r="C359" s="3" t="s">
        <v>32</v>
      </c>
      <c r="D359" s="3" t="s">
        <v>401</v>
      </c>
      <c r="E359" s="3" t="s">
        <v>552</v>
      </c>
      <c r="F359" s="3" t="s">
        <v>52</v>
      </c>
      <c r="G359" s="3" t="s">
        <v>46</v>
      </c>
      <c r="H359" s="3">
        <v>2023.0</v>
      </c>
      <c r="I359" s="4">
        <v>176.29</v>
      </c>
      <c r="J359" s="4">
        <v>-43.0</v>
      </c>
      <c r="K359" s="4">
        <v>-13.25</v>
      </c>
      <c r="L359" s="4">
        <v>40.29</v>
      </c>
      <c r="M359" s="4">
        <v>57.73</v>
      </c>
      <c r="N359" s="5">
        <v>5.0</v>
      </c>
      <c r="O359" s="5">
        <v>1.0</v>
      </c>
      <c r="P359" s="5">
        <v>1.0</v>
      </c>
      <c r="Q359" s="5">
        <v>5.0</v>
      </c>
      <c r="R359" s="5">
        <v>5.0</v>
      </c>
      <c r="S359" s="6">
        <v>3.8</v>
      </c>
      <c r="T359" s="6">
        <v>136.0</v>
      </c>
      <c r="U359" s="3">
        <v>4.0</v>
      </c>
      <c r="V359" s="3">
        <v>2.0</v>
      </c>
      <c r="W359" s="3">
        <v>2.0</v>
      </c>
      <c r="X359" s="3">
        <v>4.0</v>
      </c>
      <c r="Y359" s="3">
        <v>4.0</v>
      </c>
      <c r="Z359" s="3">
        <v>4.0</v>
      </c>
    </row>
    <row r="360">
      <c r="A360" s="3">
        <v>586.0</v>
      </c>
      <c r="B360" s="3" t="s">
        <v>97</v>
      </c>
      <c r="C360" s="3" t="s">
        <v>32</v>
      </c>
      <c r="D360" s="3" t="s">
        <v>215</v>
      </c>
      <c r="E360" s="3" t="s">
        <v>553</v>
      </c>
      <c r="F360" s="3" t="s">
        <v>243</v>
      </c>
      <c r="G360" s="3" t="s">
        <v>101</v>
      </c>
      <c r="H360" s="3">
        <v>2023.0</v>
      </c>
      <c r="I360" s="4">
        <v>245.08</v>
      </c>
      <c r="J360" s="4">
        <v>-262.27</v>
      </c>
      <c r="K360" s="4">
        <v>35.36</v>
      </c>
      <c r="L360" s="4">
        <v>13.87</v>
      </c>
      <c r="M360" s="4">
        <v>18.15</v>
      </c>
      <c r="N360" s="5">
        <v>5.0</v>
      </c>
      <c r="O360" s="5">
        <v>1.0</v>
      </c>
      <c r="P360" s="5">
        <v>2.0</v>
      </c>
      <c r="Q360" s="5">
        <v>3.0</v>
      </c>
      <c r="R360" s="5">
        <v>3.0</v>
      </c>
      <c r="S360" s="6">
        <v>2.7</v>
      </c>
      <c r="T360" s="6">
        <v>330.0</v>
      </c>
      <c r="U360" s="3">
        <v>4.0</v>
      </c>
      <c r="V360" s="3">
        <v>2.0</v>
      </c>
      <c r="W360" s="3">
        <v>2.0</v>
      </c>
      <c r="X360" s="3">
        <v>2.0</v>
      </c>
      <c r="Y360" s="3">
        <v>2.0</v>
      </c>
      <c r="Z360" s="3">
        <v>2.0</v>
      </c>
    </row>
    <row r="361">
      <c r="A361" s="3">
        <v>587.0</v>
      </c>
      <c r="B361" s="3" t="s">
        <v>67</v>
      </c>
      <c r="C361" s="3" t="s">
        <v>32</v>
      </c>
      <c r="D361" s="3" t="s">
        <v>466</v>
      </c>
      <c r="E361" s="3" t="s">
        <v>467</v>
      </c>
      <c r="F361" s="3" t="s">
        <v>185</v>
      </c>
      <c r="G361" s="3" t="s">
        <v>46</v>
      </c>
      <c r="H361" s="3">
        <v>2023.0</v>
      </c>
      <c r="I361" s="4">
        <v>-46.34</v>
      </c>
      <c r="J361" s="4">
        <v>58.14</v>
      </c>
      <c r="K361" s="4">
        <v>2.07</v>
      </c>
      <c r="L361" s="4">
        <v>26.86</v>
      </c>
      <c r="M361" s="4">
        <v>22.75</v>
      </c>
      <c r="N361" s="5">
        <v>1.0</v>
      </c>
      <c r="O361" s="5">
        <v>1.0</v>
      </c>
      <c r="P361" s="5">
        <v>1.0</v>
      </c>
      <c r="Q361" s="5">
        <v>5.0</v>
      </c>
      <c r="R361" s="5">
        <v>4.0</v>
      </c>
      <c r="S361" s="6">
        <v>3.35</v>
      </c>
      <c r="T361" s="6">
        <v>257.0</v>
      </c>
      <c r="U361" s="3">
        <v>2.0</v>
      </c>
      <c r="V361" s="3">
        <v>2.0</v>
      </c>
      <c r="W361" s="3">
        <v>2.0</v>
      </c>
      <c r="X361" s="3">
        <v>4.0</v>
      </c>
      <c r="Y361" s="3">
        <v>2.0</v>
      </c>
      <c r="Z361" s="3">
        <v>2.0</v>
      </c>
    </row>
    <row r="362">
      <c r="A362" s="3">
        <v>588.0</v>
      </c>
      <c r="B362" s="3" t="s">
        <v>122</v>
      </c>
      <c r="C362" s="3" t="s">
        <v>32</v>
      </c>
      <c r="D362" s="3" t="s">
        <v>292</v>
      </c>
      <c r="E362" s="3" t="s">
        <v>354</v>
      </c>
      <c r="F362" s="3" t="s">
        <v>121</v>
      </c>
      <c r="G362" s="3" t="s">
        <v>36</v>
      </c>
      <c r="H362" s="3">
        <v>2023.0</v>
      </c>
      <c r="I362" s="4">
        <v>524.7</v>
      </c>
      <c r="J362" s="4">
        <v>206.11</v>
      </c>
      <c r="K362" s="4">
        <v>56.39</v>
      </c>
      <c r="L362" s="4">
        <v>3.4</v>
      </c>
      <c r="M362" s="4">
        <v>-6.52</v>
      </c>
      <c r="N362" s="5">
        <v>5.0</v>
      </c>
      <c r="O362" s="5">
        <v>4.0</v>
      </c>
      <c r="P362" s="5">
        <v>3.0</v>
      </c>
      <c r="Q362" s="5">
        <v>1.0</v>
      </c>
      <c r="R362" s="5">
        <v>1.0</v>
      </c>
      <c r="S362" s="6">
        <v>1.9</v>
      </c>
      <c r="T362" s="6">
        <v>436.0</v>
      </c>
      <c r="U362" s="3">
        <v>4.0</v>
      </c>
      <c r="V362" s="3">
        <v>4.0</v>
      </c>
      <c r="W362" s="3">
        <v>4.0</v>
      </c>
      <c r="X362" s="3">
        <v>2.0</v>
      </c>
      <c r="Y362" s="3">
        <v>1.0</v>
      </c>
      <c r="Z362" s="3">
        <v>2.0</v>
      </c>
    </row>
    <row r="363">
      <c r="A363" s="3">
        <v>589.0</v>
      </c>
      <c r="B363" s="3" t="s">
        <v>97</v>
      </c>
      <c r="C363" s="3" t="s">
        <v>32</v>
      </c>
      <c r="D363" s="3" t="s">
        <v>150</v>
      </c>
      <c r="E363" s="3" t="s">
        <v>554</v>
      </c>
      <c r="F363" s="3" t="s">
        <v>243</v>
      </c>
      <c r="G363" s="3" t="s">
        <v>101</v>
      </c>
      <c r="H363" s="3">
        <v>2023.0</v>
      </c>
      <c r="I363" s="4">
        <v>13.81</v>
      </c>
      <c r="J363" s="4">
        <v>205.13</v>
      </c>
      <c r="K363" s="4">
        <v>33.26</v>
      </c>
      <c r="L363" s="4">
        <v>74.99</v>
      </c>
      <c r="M363" s="4">
        <v>91.19</v>
      </c>
      <c r="N363" s="5">
        <v>1.0</v>
      </c>
      <c r="O363" s="5">
        <v>4.0</v>
      </c>
      <c r="P363" s="5">
        <v>2.0</v>
      </c>
      <c r="Q363" s="5">
        <v>5.0</v>
      </c>
      <c r="R363" s="5">
        <v>5.0</v>
      </c>
      <c r="S363" s="6">
        <v>4.1</v>
      </c>
      <c r="T363" s="6">
        <v>64.0</v>
      </c>
      <c r="U363" s="3">
        <v>2.0</v>
      </c>
      <c r="V363" s="3">
        <v>4.0</v>
      </c>
      <c r="W363" s="3">
        <v>2.0</v>
      </c>
      <c r="X363" s="3">
        <v>4.0</v>
      </c>
      <c r="Y363" s="3">
        <v>4.0</v>
      </c>
      <c r="Z363" s="3">
        <v>4.0</v>
      </c>
    </row>
    <row r="364">
      <c r="A364" s="3">
        <v>590.0</v>
      </c>
      <c r="B364" s="3" t="s">
        <v>97</v>
      </c>
      <c r="C364" s="3" t="s">
        <v>32</v>
      </c>
      <c r="D364" s="3" t="s">
        <v>555</v>
      </c>
      <c r="E364" s="3" t="s">
        <v>556</v>
      </c>
      <c r="F364" s="3" t="s">
        <v>143</v>
      </c>
      <c r="G364" s="3" t="s">
        <v>101</v>
      </c>
      <c r="H364" s="3">
        <v>2023.0</v>
      </c>
      <c r="I364" s="4">
        <v>46.85</v>
      </c>
      <c r="J364" s="4">
        <v>209.39</v>
      </c>
      <c r="K364" s="4">
        <v>41.25</v>
      </c>
      <c r="L364" s="4">
        <v>-5.49</v>
      </c>
      <c r="M364" s="4">
        <v>-0.25</v>
      </c>
      <c r="N364" s="5">
        <v>2.0</v>
      </c>
      <c r="O364" s="5">
        <v>4.0</v>
      </c>
      <c r="P364" s="5">
        <v>3.0</v>
      </c>
      <c r="Q364" s="5">
        <v>1.0</v>
      </c>
      <c r="R364" s="5">
        <v>1.0</v>
      </c>
      <c r="S364" s="6">
        <v>1.75</v>
      </c>
      <c r="T364" s="6">
        <v>462.0</v>
      </c>
      <c r="U364" s="3">
        <v>2.0</v>
      </c>
      <c r="V364" s="3">
        <v>4.0</v>
      </c>
      <c r="W364" s="3">
        <v>4.0</v>
      </c>
      <c r="X364" s="3">
        <v>2.0</v>
      </c>
      <c r="Y364" s="3">
        <v>1.0</v>
      </c>
      <c r="Z364" s="3">
        <v>1.0</v>
      </c>
    </row>
    <row r="365">
      <c r="A365" s="3">
        <v>591.0</v>
      </c>
      <c r="B365" s="3" t="s">
        <v>42</v>
      </c>
      <c r="C365" s="3" t="s">
        <v>32</v>
      </c>
      <c r="D365" s="3" t="s">
        <v>557</v>
      </c>
      <c r="E365" s="3" t="s">
        <v>558</v>
      </c>
      <c r="F365" s="3" t="s">
        <v>52</v>
      </c>
      <c r="G365" s="3" t="s">
        <v>46</v>
      </c>
      <c r="H365" s="3">
        <v>2023.0</v>
      </c>
      <c r="I365" s="4">
        <v>22.21</v>
      </c>
      <c r="J365" s="4">
        <v>187.03</v>
      </c>
      <c r="K365" s="4">
        <v>17.98</v>
      </c>
      <c r="L365" s="4">
        <v>19.48</v>
      </c>
      <c r="M365" s="4">
        <v>30.0</v>
      </c>
      <c r="N365" s="5">
        <v>1.0</v>
      </c>
      <c r="O365" s="5">
        <v>4.0</v>
      </c>
      <c r="P365" s="5">
        <v>1.0</v>
      </c>
      <c r="Q365" s="5">
        <v>5.0</v>
      </c>
      <c r="R365" s="5">
        <v>5.0</v>
      </c>
      <c r="S365" s="6">
        <v>3.9</v>
      </c>
      <c r="T365" s="6">
        <v>118.0</v>
      </c>
      <c r="U365" s="3">
        <v>2.0</v>
      </c>
      <c r="V365" s="3">
        <v>4.0</v>
      </c>
      <c r="W365" s="3">
        <v>2.0</v>
      </c>
      <c r="X365" s="3">
        <v>4.0</v>
      </c>
      <c r="Y365" s="3">
        <v>4.0</v>
      </c>
      <c r="Z365" s="3">
        <v>4.0</v>
      </c>
    </row>
    <row r="366">
      <c r="A366" s="3">
        <v>594.0</v>
      </c>
      <c r="B366" s="3" t="s">
        <v>47</v>
      </c>
      <c r="C366" s="3" t="s">
        <v>32</v>
      </c>
      <c r="D366" s="3" t="s">
        <v>559</v>
      </c>
      <c r="E366" s="3" t="s">
        <v>560</v>
      </c>
      <c r="F366" s="3" t="s">
        <v>170</v>
      </c>
      <c r="G366" s="3" t="s">
        <v>59</v>
      </c>
      <c r="H366" s="3">
        <v>2023.0</v>
      </c>
      <c r="I366" s="4" t="s">
        <v>41</v>
      </c>
      <c r="J366" s="4">
        <v>127.55</v>
      </c>
      <c r="K366" s="4">
        <v>102.34</v>
      </c>
      <c r="L366" s="4">
        <v>4.5</v>
      </c>
      <c r="M366" s="4">
        <v>10.19</v>
      </c>
      <c r="N366" s="5" t="s">
        <v>41</v>
      </c>
      <c r="O366" s="5">
        <v>3.0</v>
      </c>
      <c r="P366" s="5">
        <v>5.0</v>
      </c>
      <c r="Q366" s="5">
        <v>2.0</v>
      </c>
      <c r="R366" s="5">
        <v>2.0</v>
      </c>
      <c r="S366" s="6">
        <v>2.6</v>
      </c>
      <c r="T366" s="6">
        <v>345.0</v>
      </c>
      <c r="U366" s="3" t="s">
        <v>41</v>
      </c>
      <c r="V366" s="3">
        <v>4.0</v>
      </c>
      <c r="W366" s="3">
        <v>4.0</v>
      </c>
      <c r="X366" s="3">
        <v>2.0</v>
      </c>
      <c r="Y366" s="3">
        <v>2.0</v>
      </c>
      <c r="Z366" s="3">
        <v>2.0</v>
      </c>
    </row>
    <row r="367">
      <c r="A367" s="3">
        <v>595.0</v>
      </c>
      <c r="B367" s="3" t="s">
        <v>122</v>
      </c>
      <c r="C367" s="3" t="s">
        <v>32</v>
      </c>
      <c r="D367" s="3" t="s">
        <v>561</v>
      </c>
      <c r="E367" s="3" t="s">
        <v>562</v>
      </c>
      <c r="F367" s="3" t="s">
        <v>270</v>
      </c>
      <c r="G367" s="3" t="s">
        <v>46</v>
      </c>
      <c r="H367" s="3">
        <v>2023.0</v>
      </c>
      <c r="I367" s="4">
        <v>220.46</v>
      </c>
      <c r="J367" s="4">
        <v>-33.64</v>
      </c>
      <c r="K367" s="4">
        <v>37.19</v>
      </c>
      <c r="L367" s="4">
        <v>83.76</v>
      </c>
      <c r="M367" s="4">
        <v>106.91</v>
      </c>
      <c r="N367" s="5">
        <v>5.0</v>
      </c>
      <c r="O367" s="5">
        <v>1.0</v>
      </c>
      <c r="P367" s="5">
        <v>2.0</v>
      </c>
      <c r="Q367" s="5">
        <v>5.0</v>
      </c>
      <c r="R367" s="5">
        <v>5.0</v>
      </c>
      <c r="S367" s="6">
        <v>4.0</v>
      </c>
      <c r="T367" s="6">
        <v>81.0</v>
      </c>
      <c r="U367" s="3">
        <v>4.0</v>
      </c>
      <c r="V367" s="3">
        <v>2.0</v>
      </c>
      <c r="W367" s="3">
        <v>2.0</v>
      </c>
      <c r="X367" s="3">
        <v>4.0</v>
      </c>
      <c r="Y367" s="3">
        <v>4.0</v>
      </c>
      <c r="Z367" s="3">
        <v>4.0</v>
      </c>
    </row>
    <row r="368">
      <c r="A368" s="3">
        <v>596.0</v>
      </c>
      <c r="B368" s="3" t="s">
        <v>97</v>
      </c>
      <c r="C368" s="3" t="s">
        <v>32</v>
      </c>
      <c r="D368" s="3" t="s">
        <v>249</v>
      </c>
      <c r="E368" s="3" t="s">
        <v>563</v>
      </c>
      <c r="F368" s="3" t="s">
        <v>209</v>
      </c>
      <c r="G368" s="3" t="s">
        <v>101</v>
      </c>
      <c r="H368" s="3">
        <v>2023.0</v>
      </c>
      <c r="I368" s="4" t="s">
        <v>41</v>
      </c>
      <c r="J368" s="4">
        <v>-75.61</v>
      </c>
      <c r="K368" s="4">
        <v>65.5</v>
      </c>
      <c r="L368" s="4">
        <v>17.17</v>
      </c>
      <c r="M368" s="4">
        <v>26.4</v>
      </c>
      <c r="N368" s="5" t="s">
        <v>41</v>
      </c>
      <c r="O368" s="5">
        <v>1.0</v>
      </c>
      <c r="P368" s="5">
        <v>4.0</v>
      </c>
      <c r="Q368" s="5">
        <v>4.0</v>
      </c>
      <c r="R368" s="5">
        <v>4.0</v>
      </c>
      <c r="S368" s="6">
        <v>3.5</v>
      </c>
      <c r="T368" s="6">
        <v>247.0</v>
      </c>
      <c r="U368" s="3" t="s">
        <v>41</v>
      </c>
      <c r="V368" s="3">
        <v>2.0</v>
      </c>
      <c r="W368" s="3">
        <v>4.0</v>
      </c>
      <c r="X368" s="3">
        <v>2.0</v>
      </c>
      <c r="Y368" s="3">
        <v>2.0</v>
      </c>
      <c r="Z368" s="3">
        <v>2.0</v>
      </c>
    </row>
    <row r="369">
      <c r="A369" s="3">
        <v>597.0</v>
      </c>
      <c r="B369" s="3" t="s">
        <v>122</v>
      </c>
      <c r="C369" s="3" t="s">
        <v>32</v>
      </c>
      <c r="D369" s="3" t="s">
        <v>561</v>
      </c>
      <c r="E369" s="3" t="s">
        <v>562</v>
      </c>
      <c r="F369" s="3" t="s">
        <v>45</v>
      </c>
      <c r="G369" s="3" t="s">
        <v>46</v>
      </c>
      <c r="H369" s="3">
        <v>2023.0</v>
      </c>
      <c r="I369" s="4">
        <v>78.05</v>
      </c>
      <c r="J369" s="4">
        <v>-492.95</v>
      </c>
      <c r="K369" s="4">
        <v>64.38</v>
      </c>
      <c r="L369" s="4">
        <v>-5.19</v>
      </c>
      <c r="M369" s="4">
        <v>2.54</v>
      </c>
      <c r="N369" s="5">
        <v>3.0</v>
      </c>
      <c r="O369" s="5">
        <v>1.0</v>
      </c>
      <c r="P369" s="5">
        <v>4.0</v>
      </c>
      <c r="Q369" s="5">
        <v>1.0</v>
      </c>
      <c r="R369" s="5">
        <v>1.0</v>
      </c>
      <c r="S369" s="6">
        <v>1.7</v>
      </c>
      <c r="T369" s="6">
        <v>469.0</v>
      </c>
      <c r="U369" s="3">
        <v>2.0</v>
      </c>
      <c r="V369" s="3">
        <v>2.0</v>
      </c>
      <c r="W369" s="3">
        <v>4.0</v>
      </c>
      <c r="X369" s="3">
        <v>2.0</v>
      </c>
      <c r="Y369" s="3">
        <v>1.0</v>
      </c>
      <c r="Z369" s="3">
        <v>1.0</v>
      </c>
    </row>
    <row r="370">
      <c r="A370" s="3">
        <v>599.0</v>
      </c>
      <c r="B370" s="3" t="s">
        <v>122</v>
      </c>
      <c r="C370" s="3" t="s">
        <v>32</v>
      </c>
      <c r="D370" s="3" t="s">
        <v>359</v>
      </c>
      <c r="E370" s="3" t="s">
        <v>392</v>
      </c>
      <c r="F370" s="3" t="s">
        <v>70</v>
      </c>
      <c r="G370" s="3" t="s">
        <v>36</v>
      </c>
      <c r="H370" s="3">
        <v>2023.0</v>
      </c>
      <c r="I370" s="4">
        <v>86.85</v>
      </c>
      <c r="J370" s="4">
        <v>186.95</v>
      </c>
      <c r="K370" s="4">
        <v>42.94</v>
      </c>
      <c r="L370" s="4">
        <v>-4.92</v>
      </c>
      <c r="M370" s="4">
        <v>-6.74</v>
      </c>
      <c r="N370" s="5">
        <v>3.0</v>
      </c>
      <c r="O370" s="5">
        <v>4.0</v>
      </c>
      <c r="P370" s="5">
        <v>3.0</v>
      </c>
      <c r="Q370" s="5">
        <v>1.0</v>
      </c>
      <c r="R370" s="5">
        <v>1.0</v>
      </c>
      <c r="S370" s="6">
        <v>1.8</v>
      </c>
      <c r="T370" s="6">
        <v>453.0</v>
      </c>
      <c r="U370" s="3">
        <v>2.0</v>
      </c>
      <c r="V370" s="3">
        <v>4.0</v>
      </c>
      <c r="W370" s="3">
        <v>4.0</v>
      </c>
      <c r="X370" s="3">
        <v>2.0</v>
      </c>
      <c r="Y370" s="3">
        <v>1.0</v>
      </c>
      <c r="Z370" s="3">
        <v>2.0</v>
      </c>
    </row>
    <row r="371">
      <c r="A371" s="3">
        <v>600.0</v>
      </c>
      <c r="B371" s="3" t="s">
        <v>97</v>
      </c>
      <c r="C371" s="3" t="s">
        <v>32</v>
      </c>
      <c r="D371" s="3" t="s">
        <v>546</v>
      </c>
      <c r="E371" s="3" t="s">
        <v>203</v>
      </c>
      <c r="F371" s="3" t="s">
        <v>243</v>
      </c>
      <c r="G371" s="3" t="s">
        <v>101</v>
      </c>
      <c r="H371" s="3">
        <v>2023.0</v>
      </c>
      <c r="I371" s="4">
        <v>20.04</v>
      </c>
      <c r="J371" s="4">
        <v>178.75</v>
      </c>
      <c r="K371" s="4">
        <v>46.6</v>
      </c>
      <c r="L371" s="4">
        <v>17.6</v>
      </c>
      <c r="M371" s="4">
        <v>25.99</v>
      </c>
      <c r="N371" s="5">
        <v>1.0</v>
      </c>
      <c r="O371" s="5">
        <v>3.0</v>
      </c>
      <c r="P371" s="5">
        <v>3.0</v>
      </c>
      <c r="Q371" s="5">
        <v>4.0</v>
      </c>
      <c r="R371" s="5">
        <v>4.0</v>
      </c>
      <c r="S371" s="6">
        <v>3.55</v>
      </c>
      <c r="T371" s="6">
        <v>221.0</v>
      </c>
      <c r="U371" s="3">
        <v>2.0</v>
      </c>
      <c r="V371" s="3">
        <v>4.0</v>
      </c>
      <c r="W371" s="3">
        <v>4.0</v>
      </c>
      <c r="X371" s="3">
        <v>2.0</v>
      </c>
      <c r="Y371" s="3">
        <v>2.0</v>
      </c>
      <c r="Z371" s="3">
        <v>2.0</v>
      </c>
    </row>
    <row r="372">
      <c r="A372" s="3">
        <v>601.0</v>
      </c>
      <c r="B372" s="3" t="s">
        <v>63</v>
      </c>
      <c r="C372" s="3" t="s">
        <v>32</v>
      </c>
      <c r="D372" s="3" t="s">
        <v>129</v>
      </c>
      <c r="E372" s="3" t="s">
        <v>195</v>
      </c>
      <c r="F372" s="3" t="s">
        <v>366</v>
      </c>
      <c r="G372" s="3" t="s">
        <v>46</v>
      </c>
      <c r="H372" s="3">
        <v>2023.0</v>
      </c>
      <c r="I372" s="4" t="s">
        <v>41</v>
      </c>
      <c r="J372" s="4">
        <v>1163.13</v>
      </c>
      <c r="K372" s="4">
        <v>68.95</v>
      </c>
      <c r="L372" s="4">
        <v>13.75</v>
      </c>
      <c r="M372" s="4">
        <v>17.18</v>
      </c>
      <c r="N372" s="5" t="s">
        <v>41</v>
      </c>
      <c r="O372" s="5">
        <v>5.0</v>
      </c>
      <c r="P372" s="5">
        <v>4.0</v>
      </c>
      <c r="Q372" s="5">
        <v>3.0</v>
      </c>
      <c r="R372" s="5">
        <v>3.0</v>
      </c>
      <c r="S372" s="6">
        <v>3.25</v>
      </c>
      <c r="T372" s="6">
        <v>277.0</v>
      </c>
      <c r="U372" s="3" t="s">
        <v>41</v>
      </c>
      <c r="V372" s="3">
        <v>4.0</v>
      </c>
      <c r="W372" s="3">
        <v>4.0</v>
      </c>
      <c r="X372" s="3">
        <v>2.0</v>
      </c>
      <c r="Y372" s="3">
        <v>2.0</v>
      </c>
      <c r="Z372" s="3">
        <v>2.0</v>
      </c>
    </row>
    <row r="373">
      <c r="A373" s="3">
        <v>602.0</v>
      </c>
      <c r="B373" s="3" t="s">
        <v>60</v>
      </c>
      <c r="C373" s="3" t="s">
        <v>32</v>
      </c>
      <c r="D373" s="3" t="s">
        <v>564</v>
      </c>
      <c r="E373" s="3" t="s">
        <v>565</v>
      </c>
      <c r="F373" s="3" t="s">
        <v>81</v>
      </c>
      <c r="G373" s="3" t="s">
        <v>36</v>
      </c>
      <c r="H373" s="3">
        <v>2023.0</v>
      </c>
      <c r="I373" s="4">
        <v>563.43</v>
      </c>
      <c r="J373" s="4">
        <v>-173.87</v>
      </c>
      <c r="K373" s="4">
        <v>34.25</v>
      </c>
      <c r="L373" s="4">
        <v>19.51</v>
      </c>
      <c r="M373" s="4">
        <v>24.26</v>
      </c>
      <c r="N373" s="5">
        <v>5.0</v>
      </c>
      <c r="O373" s="5">
        <v>1.0</v>
      </c>
      <c r="P373" s="5">
        <v>2.0</v>
      </c>
      <c r="Q373" s="5">
        <v>5.0</v>
      </c>
      <c r="R373" s="5">
        <v>4.0</v>
      </c>
      <c r="S373" s="6">
        <v>3.75</v>
      </c>
      <c r="T373" s="6">
        <v>149.0</v>
      </c>
      <c r="U373" s="3">
        <v>4.0</v>
      </c>
      <c r="V373" s="3">
        <v>2.0</v>
      </c>
      <c r="W373" s="3">
        <v>2.0</v>
      </c>
      <c r="X373" s="3">
        <v>4.0</v>
      </c>
      <c r="Y373" s="3">
        <v>2.0</v>
      </c>
      <c r="Z373" s="3">
        <v>4.0</v>
      </c>
    </row>
    <row r="374">
      <c r="A374" s="3">
        <v>603.0</v>
      </c>
      <c r="B374" s="3" t="s">
        <v>67</v>
      </c>
      <c r="C374" s="3" t="s">
        <v>32</v>
      </c>
      <c r="D374" s="3" t="s">
        <v>249</v>
      </c>
      <c r="E374" s="3" t="s">
        <v>566</v>
      </c>
      <c r="F374" s="3" t="s">
        <v>403</v>
      </c>
      <c r="G374" s="3" t="s">
        <v>46</v>
      </c>
      <c r="H374" s="3">
        <v>2023.0</v>
      </c>
      <c r="I374" s="4">
        <v>44.88</v>
      </c>
      <c r="J374" s="4">
        <v>347.91</v>
      </c>
      <c r="K374" s="4">
        <v>18.1</v>
      </c>
      <c r="L374" s="4">
        <v>28.58</v>
      </c>
      <c r="M374" s="4">
        <v>32.13</v>
      </c>
      <c r="N374" s="5">
        <v>2.0</v>
      </c>
      <c r="O374" s="5">
        <v>5.0</v>
      </c>
      <c r="P374" s="5">
        <v>1.0</v>
      </c>
      <c r="Q374" s="5">
        <v>5.0</v>
      </c>
      <c r="R374" s="5">
        <v>5.0</v>
      </c>
      <c r="S374" s="6">
        <v>4.05</v>
      </c>
      <c r="T374" s="6">
        <v>71.0</v>
      </c>
      <c r="U374" s="3">
        <v>2.0</v>
      </c>
      <c r="V374" s="3">
        <v>4.0</v>
      </c>
      <c r="W374" s="3">
        <v>2.0</v>
      </c>
      <c r="X374" s="3">
        <v>4.0</v>
      </c>
      <c r="Y374" s="3">
        <v>4.0</v>
      </c>
      <c r="Z374" s="3">
        <v>4.0</v>
      </c>
    </row>
    <row r="375">
      <c r="A375" s="3">
        <v>606.0</v>
      </c>
      <c r="B375" s="3" t="s">
        <v>60</v>
      </c>
      <c r="C375" s="3" t="s">
        <v>32</v>
      </c>
      <c r="D375" s="3" t="s">
        <v>567</v>
      </c>
      <c r="E375" s="3" t="s">
        <v>214</v>
      </c>
      <c r="F375" s="3" t="s">
        <v>118</v>
      </c>
      <c r="G375" s="3" t="s">
        <v>59</v>
      </c>
      <c r="H375" s="3">
        <v>2023.0</v>
      </c>
      <c r="I375" s="4">
        <v>167.55</v>
      </c>
      <c r="J375" s="4">
        <v>30.09</v>
      </c>
      <c r="K375" s="4">
        <v>10.98</v>
      </c>
      <c r="L375" s="4">
        <v>6.81</v>
      </c>
      <c r="M375" s="4">
        <v>14.15</v>
      </c>
      <c r="N375" s="5">
        <v>5.0</v>
      </c>
      <c r="O375" s="5">
        <v>1.0</v>
      </c>
      <c r="P375" s="5">
        <v>1.0</v>
      </c>
      <c r="Q375" s="5">
        <v>2.0</v>
      </c>
      <c r="R375" s="5">
        <v>3.0</v>
      </c>
      <c r="S375" s="6">
        <v>2.1</v>
      </c>
      <c r="T375" s="6">
        <v>417.0</v>
      </c>
      <c r="U375" s="3">
        <v>4.0</v>
      </c>
      <c r="V375" s="3">
        <v>2.0</v>
      </c>
      <c r="W375" s="3">
        <v>2.0</v>
      </c>
      <c r="X375" s="3">
        <v>2.0</v>
      </c>
      <c r="Y375" s="3">
        <v>2.0</v>
      </c>
      <c r="Z375" s="3">
        <v>2.0</v>
      </c>
    </row>
    <row r="376">
      <c r="A376" s="3">
        <v>607.0</v>
      </c>
      <c r="B376" s="3" t="s">
        <v>60</v>
      </c>
      <c r="C376" s="3" t="s">
        <v>32</v>
      </c>
      <c r="D376" s="3" t="s">
        <v>568</v>
      </c>
      <c r="E376" s="3" t="s">
        <v>569</v>
      </c>
      <c r="F376" s="3" t="s">
        <v>220</v>
      </c>
      <c r="G376" s="3" t="s">
        <v>59</v>
      </c>
      <c r="H376" s="3">
        <v>2023.0</v>
      </c>
      <c r="I376" s="4">
        <v>248.4</v>
      </c>
      <c r="J376" s="4">
        <v>145.41</v>
      </c>
      <c r="K376" s="4">
        <v>12.69</v>
      </c>
      <c r="L376" s="4">
        <v>3.07</v>
      </c>
      <c r="M376" s="4">
        <v>37.22</v>
      </c>
      <c r="N376" s="5">
        <v>5.0</v>
      </c>
      <c r="O376" s="5">
        <v>3.0</v>
      </c>
      <c r="P376" s="5">
        <v>1.0</v>
      </c>
      <c r="Q376" s="5">
        <v>1.0</v>
      </c>
      <c r="R376" s="5">
        <v>5.0</v>
      </c>
      <c r="S376" s="6">
        <v>2.4</v>
      </c>
      <c r="T376" s="6">
        <v>377.0</v>
      </c>
      <c r="U376" s="3">
        <v>4.0</v>
      </c>
      <c r="V376" s="3">
        <v>4.0</v>
      </c>
      <c r="W376" s="3">
        <v>2.0</v>
      </c>
      <c r="X376" s="3">
        <v>2.0</v>
      </c>
      <c r="Y376" s="3">
        <v>4.0</v>
      </c>
      <c r="Z376" s="3">
        <v>2.0</v>
      </c>
    </row>
    <row r="377">
      <c r="A377" s="3">
        <v>608.0</v>
      </c>
      <c r="B377" s="3" t="s">
        <v>97</v>
      </c>
      <c r="C377" s="3" t="s">
        <v>32</v>
      </c>
      <c r="D377" s="3" t="s">
        <v>393</v>
      </c>
      <c r="E377" s="3" t="s">
        <v>570</v>
      </c>
      <c r="F377" s="3" t="s">
        <v>451</v>
      </c>
      <c r="G377" s="3" t="s">
        <v>101</v>
      </c>
      <c r="H377" s="3">
        <v>2023.0</v>
      </c>
      <c r="I377" s="4">
        <v>19.81</v>
      </c>
      <c r="J377" s="4">
        <v>90.94</v>
      </c>
      <c r="K377" s="4">
        <v>14.45</v>
      </c>
      <c r="L377" s="4">
        <v>7.79</v>
      </c>
      <c r="M377" s="4">
        <v>13.18</v>
      </c>
      <c r="N377" s="5">
        <v>1.0</v>
      </c>
      <c r="O377" s="5">
        <v>2.0</v>
      </c>
      <c r="P377" s="5">
        <v>1.0</v>
      </c>
      <c r="Q377" s="5">
        <v>2.0</v>
      </c>
      <c r="R377" s="5">
        <v>3.0</v>
      </c>
      <c r="S377" s="6">
        <v>2.0</v>
      </c>
      <c r="T377" s="6">
        <v>427.0</v>
      </c>
      <c r="U377" s="3">
        <v>2.0</v>
      </c>
      <c r="V377" s="3">
        <v>2.0</v>
      </c>
      <c r="W377" s="3">
        <v>2.0</v>
      </c>
      <c r="X377" s="3">
        <v>2.0</v>
      </c>
      <c r="Y377" s="3">
        <v>2.0</v>
      </c>
      <c r="Z377" s="3">
        <v>2.0</v>
      </c>
    </row>
    <row r="378">
      <c r="A378" s="3">
        <v>609.0</v>
      </c>
      <c r="B378" s="3" t="s">
        <v>60</v>
      </c>
      <c r="C378" s="3" t="s">
        <v>32</v>
      </c>
      <c r="D378" s="3" t="s">
        <v>571</v>
      </c>
      <c r="E378" s="3" t="s">
        <v>572</v>
      </c>
      <c r="F378" s="3" t="s">
        <v>137</v>
      </c>
      <c r="G378" s="3" t="s">
        <v>36</v>
      </c>
      <c r="H378" s="3">
        <v>2023.0</v>
      </c>
      <c r="I378" s="4">
        <v>-16.61</v>
      </c>
      <c r="J378" s="4">
        <v>-108.83</v>
      </c>
      <c r="K378" s="4">
        <v>26.27</v>
      </c>
      <c r="L378" s="4">
        <v>18.7</v>
      </c>
      <c r="M378" s="4">
        <v>28.16</v>
      </c>
      <c r="N378" s="5">
        <v>1.0</v>
      </c>
      <c r="O378" s="5">
        <v>1.0</v>
      </c>
      <c r="P378" s="5">
        <v>2.0</v>
      </c>
      <c r="Q378" s="5">
        <v>5.0</v>
      </c>
      <c r="R378" s="5">
        <v>4.0</v>
      </c>
      <c r="S378" s="6">
        <v>3.55</v>
      </c>
      <c r="T378" s="6">
        <v>221.0</v>
      </c>
      <c r="U378" s="3">
        <v>2.0</v>
      </c>
      <c r="V378" s="3">
        <v>2.0</v>
      </c>
      <c r="W378" s="3">
        <v>2.0</v>
      </c>
      <c r="X378" s="3">
        <v>4.0</v>
      </c>
      <c r="Y378" s="3">
        <v>2.0</v>
      </c>
      <c r="Z378" s="3">
        <v>2.0</v>
      </c>
    </row>
    <row r="379">
      <c r="A379" s="3">
        <v>612.0</v>
      </c>
      <c r="B379" s="3" t="s">
        <v>42</v>
      </c>
      <c r="C379" s="3" t="s">
        <v>32</v>
      </c>
      <c r="D379" s="3" t="s">
        <v>573</v>
      </c>
      <c r="E379" s="3" t="s">
        <v>574</v>
      </c>
      <c r="F379" s="3" t="s">
        <v>108</v>
      </c>
      <c r="G379" s="3" t="s">
        <v>46</v>
      </c>
      <c r="H379" s="3">
        <v>2023.0</v>
      </c>
      <c r="I379" s="4">
        <v>-63.24</v>
      </c>
      <c r="J379" s="4">
        <v>696.46</v>
      </c>
      <c r="K379" s="4">
        <v>26.02</v>
      </c>
      <c r="L379" s="4">
        <v>28.05</v>
      </c>
      <c r="M379" s="4">
        <v>41.4</v>
      </c>
      <c r="N379" s="5">
        <v>1.0</v>
      </c>
      <c r="O379" s="5">
        <v>5.0</v>
      </c>
      <c r="P379" s="5">
        <v>2.0</v>
      </c>
      <c r="Q379" s="5">
        <v>5.0</v>
      </c>
      <c r="R379" s="5">
        <v>5.0</v>
      </c>
      <c r="S379" s="6">
        <v>4.2</v>
      </c>
      <c r="T379" s="6">
        <v>43.0</v>
      </c>
      <c r="U379" s="3">
        <v>2.0</v>
      </c>
      <c r="V379" s="3">
        <v>4.0</v>
      </c>
      <c r="W379" s="3">
        <v>2.0</v>
      </c>
      <c r="X379" s="3">
        <v>4.0</v>
      </c>
      <c r="Y379" s="3">
        <v>4.0</v>
      </c>
      <c r="Z379" s="3">
        <v>4.0</v>
      </c>
    </row>
    <row r="380">
      <c r="A380" s="3">
        <v>613.0</v>
      </c>
      <c r="B380" s="3" t="s">
        <v>60</v>
      </c>
      <c r="C380" s="3" t="s">
        <v>32</v>
      </c>
      <c r="D380" s="3" t="s">
        <v>346</v>
      </c>
      <c r="E380" s="3" t="s">
        <v>575</v>
      </c>
      <c r="F380" s="3" t="s">
        <v>137</v>
      </c>
      <c r="G380" s="3" t="s">
        <v>36</v>
      </c>
      <c r="H380" s="3">
        <v>2023.0</v>
      </c>
      <c r="I380" s="4" t="s">
        <v>41</v>
      </c>
      <c r="J380" s="4">
        <v>230.46</v>
      </c>
      <c r="K380" s="4">
        <v>14.61</v>
      </c>
      <c r="L380" s="4">
        <v>27.71</v>
      </c>
      <c r="M380" s="4">
        <v>35.38</v>
      </c>
      <c r="N380" s="5" t="s">
        <v>41</v>
      </c>
      <c r="O380" s="5">
        <v>4.0</v>
      </c>
      <c r="P380" s="5">
        <v>1.0</v>
      </c>
      <c r="Q380" s="5">
        <v>5.0</v>
      </c>
      <c r="R380" s="5">
        <v>5.0</v>
      </c>
      <c r="S380" s="6">
        <v>3.85</v>
      </c>
      <c r="T380" s="6">
        <v>127.0</v>
      </c>
      <c r="U380" s="3" t="s">
        <v>41</v>
      </c>
      <c r="V380" s="3">
        <v>4.0</v>
      </c>
      <c r="W380" s="3">
        <v>2.0</v>
      </c>
      <c r="X380" s="3">
        <v>4.0</v>
      </c>
      <c r="Y380" s="3">
        <v>4.0</v>
      </c>
      <c r="Z380" s="3">
        <v>4.0</v>
      </c>
    </row>
    <row r="381">
      <c r="A381" s="3">
        <v>614.0</v>
      </c>
      <c r="B381" s="3" t="s">
        <v>67</v>
      </c>
      <c r="C381" s="3" t="s">
        <v>32</v>
      </c>
      <c r="D381" s="3" t="s">
        <v>576</v>
      </c>
      <c r="E381" s="3" t="s">
        <v>577</v>
      </c>
      <c r="F381" s="3" t="s">
        <v>185</v>
      </c>
      <c r="G381" s="3" t="s">
        <v>46</v>
      </c>
      <c r="H381" s="3">
        <v>2023.0</v>
      </c>
      <c r="I381" s="4">
        <v>18.46</v>
      </c>
      <c r="J381" s="4">
        <v>-128.06</v>
      </c>
      <c r="K381" s="4">
        <v>25.54</v>
      </c>
      <c r="L381" s="4">
        <v>4.44</v>
      </c>
      <c r="M381" s="4">
        <v>17.52</v>
      </c>
      <c r="N381" s="5">
        <v>1.0</v>
      </c>
      <c r="O381" s="5">
        <v>1.0</v>
      </c>
      <c r="P381" s="5">
        <v>2.0</v>
      </c>
      <c r="Q381" s="5">
        <v>2.0</v>
      </c>
      <c r="R381" s="5">
        <v>3.0</v>
      </c>
      <c r="S381" s="6">
        <v>2.1</v>
      </c>
      <c r="T381" s="6">
        <v>417.0</v>
      </c>
      <c r="U381" s="3">
        <v>2.0</v>
      </c>
      <c r="V381" s="3">
        <v>2.0</v>
      </c>
      <c r="W381" s="3">
        <v>2.0</v>
      </c>
      <c r="X381" s="3">
        <v>2.0</v>
      </c>
      <c r="Y381" s="3">
        <v>2.0</v>
      </c>
      <c r="Z381" s="3">
        <v>2.0</v>
      </c>
    </row>
    <row r="382">
      <c r="A382" s="3">
        <v>616.0</v>
      </c>
      <c r="B382" s="3" t="s">
        <v>60</v>
      </c>
      <c r="C382" s="3" t="s">
        <v>32</v>
      </c>
      <c r="D382" s="3" t="s">
        <v>144</v>
      </c>
      <c r="E382" s="3" t="s">
        <v>145</v>
      </c>
      <c r="F382" s="3" t="s">
        <v>96</v>
      </c>
      <c r="G382" s="3" t="s">
        <v>59</v>
      </c>
      <c r="H382" s="3">
        <v>2023.0</v>
      </c>
      <c r="I382" s="4">
        <v>-80.97</v>
      </c>
      <c r="J382" s="4">
        <v>3.94</v>
      </c>
      <c r="K382" s="4">
        <v>-21.39</v>
      </c>
      <c r="L382" s="4">
        <v>11.39</v>
      </c>
      <c r="M382" s="4">
        <v>28.15</v>
      </c>
      <c r="N382" s="5">
        <v>1.0</v>
      </c>
      <c r="O382" s="5">
        <v>1.0</v>
      </c>
      <c r="P382" s="5">
        <v>1.0</v>
      </c>
      <c r="Q382" s="5">
        <v>3.0</v>
      </c>
      <c r="R382" s="5">
        <v>4.0</v>
      </c>
      <c r="S382" s="6">
        <v>2.55</v>
      </c>
      <c r="T382" s="6">
        <v>349.0</v>
      </c>
      <c r="U382" s="3">
        <v>2.0</v>
      </c>
      <c r="V382" s="3">
        <v>2.0</v>
      </c>
      <c r="W382" s="3">
        <v>2.0</v>
      </c>
      <c r="X382" s="3">
        <v>2.0</v>
      </c>
      <c r="Y382" s="3">
        <v>2.0</v>
      </c>
      <c r="Z382" s="3">
        <v>2.0</v>
      </c>
    </row>
    <row r="383">
      <c r="A383" s="3">
        <v>618.0</v>
      </c>
      <c r="B383" s="3" t="s">
        <v>37</v>
      </c>
      <c r="C383" s="3" t="s">
        <v>32</v>
      </c>
      <c r="D383" s="3" t="s">
        <v>273</v>
      </c>
      <c r="E383" s="3" t="s">
        <v>578</v>
      </c>
      <c r="F383" s="3" t="s">
        <v>88</v>
      </c>
      <c r="G383" s="3" t="s">
        <v>59</v>
      </c>
      <c r="H383" s="3">
        <v>2023.0</v>
      </c>
      <c r="I383" s="4" t="s">
        <v>41</v>
      </c>
      <c r="J383" s="4">
        <v>-3943.48</v>
      </c>
      <c r="K383" s="4">
        <v>14.42</v>
      </c>
      <c r="L383" s="4">
        <v>-0.2</v>
      </c>
      <c r="M383" s="4">
        <v>8.81</v>
      </c>
      <c r="N383" s="5" t="s">
        <v>41</v>
      </c>
      <c r="O383" s="5">
        <v>1.0</v>
      </c>
      <c r="P383" s="5">
        <v>1.0</v>
      </c>
      <c r="Q383" s="5">
        <v>1.0</v>
      </c>
      <c r="R383" s="5">
        <v>2.0</v>
      </c>
      <c r="S383" s="6">
        <v>1.2</v>
      </c>
      <c r="T383" s="6">
        <v>543.0</v>
      </c>
      <c r="U383" s="3" t="s">
        <v>41</v>
      </c>
      <c r="V383" s="3">
        <v>2.0</v>
      </c>
      <c r="W383" s="3">
        <v>2.0</v>
      </c>
      <c r="X383" s="3">
        <v>2.0</v>
      </c>
      <c r="Y383" s="3">
        <v>2.0</v>
      </c>
      <c r="Z383" s="3">
        <v>1.0</v>
      </c>
    </row>
    <row r="384">
      <c r="A384" s="3">
        <v>619.0</v>
      </c>
      <c r="B384" s="3" t="s">
        <v>31</v>
      </c>
      <c r="C384" s="3" t="s">
        <v>32</v>
      </c>
      <c r="D384" s="3" t="s">
        <v>50</v>
      </c>
      <c r="E384" s="3" t="s">
        <v>51</v>
      </c>
      <c r="F384" s="3" t="s">
        <v>343</v>
      </c>
      <c r="G384" s="3" t="s">
        <v>46</v>
      </c>
      <c r="H384" s="3">
        <v>2023.0</v>
      </c>
      <c r="I384" s="4">
        <v>-90.68</v>
      </c>
      <c r="J384" s="4">
        <v>-987.81</v>
      </c>
      <c r="K384" s="4">
        <v>-33.77</v>
      </c>
      <c r="L384" s="4">
        <v>-15.04</v>
      </c>
      <c r="M384" s="4">
        <v>-1.21</v>
      </c>
      <c r="N384" s="5">
        <v>1.0</v>
      </c>
      <c r="O384" s="5">
        <v>1.0</v>
      </c>
      <c r="P384" s="5">
        <v>1.0</v>
      </c>
      <c r="Q384" s="5">
        <v>1.0</v>
      </c>
      <c r="R384" s="5">
        <v>1.0</v>
      </c>
      <c r="S384" s="6">
        <v>1.0</v>
      </c>
      <c r="T384" s="6">
        <v>572.0</v>
      </c>
      <c r="U384" s="3">
        <v>2.0</v>
      </c>
      <c r="V384" s="3">
        <v>2.0</v>
      </c>
      <c r="W384" s="3">
        <v>2.0</v>
      </c>
      <c r="X384" s="3">
        <v>2.0</v>
      </c>
      <c r="Y384" s="3">
        <v>1.0</v>
      </c>
      <c r="Z384" s="3">
        <v>1.0</v>
      </c>
    </row>
    <row r="385">
      <c r="A385" s="3">
        <v>622.0</v>
      </c>
      <c r="B385" s="3" t="s">
        <v>67</v>
      </c>
      <c r="C385" s="3" t="s">
        <v>32</v>
      </c>
      <c r="D385" s="3" t="s">
        <v>579</v>
      </c>
      <c r="E385" s="3" t="s">
        <v>580</v>
      </c>
      <c r="F385" s="3" t="s">
        <v>228</v>
      </c>
      <c r="G385" s="3" t="s">
        <v>36</v>
      </c>
      <c r="H385" s="3">
        <v>2023.0</v>
      </c>
      <c r="I385" s="4">
        <v>-8.72</v>
      </c>
      <c r="J385" s="4">
        <v>194.3</v>
      </c>
      <c r="K385" s="4">
        <v>16.2</v>
      </c>
      <c r="L385" s="4">
        <v>17.85</v>
      </c>
      <c r="M385" s="4">
        <v>25.97</v>
      </c>
      <c r="N385" s="5">
        <v>1.0</v>
      </c>
      <c r="O385" s="5">
        <v>4.0</v>
      </c>
      <c r="P385" s="5">
        <v>1.0</v>
      </c>
      <c r="Q385" s="5">
        <v>4.0</v>
      </c>
      <c r="R385" s="5">
        <v>4.0</v>
      </c>
      <c r="S385" s="6">
        <v>3.25</v>
      </c>
      <c r="T385" s="6">
        <v>277.0</v>
      </c>
      <c r="U385" s="3">
        <v>2.0</v>
      </c>
      <c r="V385" s="3">
        <v>4.0</v>
      </c>
      <c r="W385" s="3">
        <v>2.0</v>
      </c>
      <c r="X385" s="3">
        <v>2.0</v>
      </c>
      <c r="Y385" s="3">
        <v>2.0</v>
      </c>
      <c r="Z385" s="3">
        <v>2.0</v>
      </c>
    </row>
    <row r="386">
      <c r="A386" s="3">
        <v>624.0</v>
      </c>
      <c r="B386" s="3" t="s">
        <v>67</v>
      </c>
      <c r="C386" s="3" t="s">
        <v>32</v>
      </c>
      <c r="D386" s="3" t="s">
        <v>148</v>
      </c>
      <c r="E386" s="3" t="s">
        <v>581</v>
      </c>
      <c r="F386" s="3" t="s">
        <v>185</v>
      </c>
      <c r="G386" s="3" t="s">
        <v>46</v>
      </c>
      <c r="H386" s="3">
        <v>2023.0</v>
      </c>
      <c r="I386" s="4">
        <v>5.95</v>
      </c>
      <c r="J386" s="4">
        <v>-103.54</v>
      </c>
      <c r="K386" s="4">
        <v>-6.87</v>
      </c>
      <c r="L386" s="4">
        <v>40.49</v>
      </c>
      <c r="M386" s="4">
        <v>43.48</v>
      </c>
      <c r="N386" s="5">
        <v>1.0</v>
      </c>
      <c r="O386" s="5">
        <v>1.0</v>
      </c>
      <c r="P386" s="5">
        <v>1.0</v>
      </c>
      <c r="Q386" s="5">
        <v>5.0</v>
      </c>
      <c r="R386" s="5">
        <v>5.0</v>
      </c>
      <c r="S386" s="6">
        <v>3.6</v>
      </c>
      <c r="T386" s="6">
        <v>183.0</v>
      </c>
      <c r="U386" s="3">
        <v>2.0</v>
      </c>
      <c r="V386" s="3">
        <v>2.0</v>
      </c>
      <c r="W386" s="3">
        <v>2.0</v>
      </c>
      <c r="X386" s="3">
        <v>4.0</v>
      </c>
      <c r="Y386" s="3">
        <v>4.0</v>
      </c>
      <c r="Z386" s="3">
        <v>2.0</v>
      </c>
    </row>
    <row r="387">
      <c r="A387" s="3">
        <v>625.0</v>
      </c>
      <c r="B387" s="3" t="s">
        <v>67</v>
      </c>
      <c r="C387" s="3" t="s">
        <v>32</v>
      </c>
      <c r="D387" s="3" t="s">
        <v>582</v>
      </c>
      <c r="E387" s="3" t="s">
        <v>242</v>
      </c>
      <c r="F387" s="3" t="s">
        <v>70</v>
      </c>
      <c r="G387" s="3" t="s">
        <v>36</v>
      </c>
      <c r="H387" s="3">
        <v>2023.0</v>
      </c>
      <c r="I387" s="4">
        <v>-83.69</v>
      </c>
      <c r="J387" s="4">
        <v>162.71</v>
      </c>
      <c r="K387" s="4">
        <v>-18.7</v>
      </c>
      <c r="L387" s="4">
        <v>0.51</v>
      </c>
      <c r="M387" s="4">
        <v>11.35</v>
      </c>
      <c r="N387" s="5">
        <v>1.0</v>
      </c>
      <c r="O387" s="5">
        <v>3.0</v>
      </c>
      <c r="P387" s="5">
        <v>1.0</v>
      </c>
      <c r="Q387" s="5">
        <v>1.0</v>
      </c>
      <c r="R387" s="5">
        <v>2.0</v>
      </c>
      <c r="S387" s="6">
        <v>1.45</v>
      </c>
      <c r="T387" s="6">
        <v>507.0</v>
      </c>
      <c r="U387" s="3">
        <v>2.0</v>
      </c>
      <c r="V387" s="3">
        <v>4.0</v>
      </c>
      <c r="W387" s="3">
        <v>2.0</v>
      </c>
      <c r="X387" s="3">
        <v>2.0</v>
      </c>
      <c r="Y387" s="3">
        <v>2.0</v>
      </c>
      <c r="Z387" s="3">
        <v>1.0</v>
      </c>
    </row>
    <row r="388">
      <c r="A388" s="3">
        <v>626.0</v>
      </c>
      <c r="B388" s="3" t="s">
        <v>67</v>
      </c>
      <c r="C388" s="3" t="s">
        <v>32</v>
      </c>
      <c r="D388" s="3" t="s">
        <v>583</v>
      </c>
      <c r="E388" s="3" t="s">
        <v>584</v>
      </c>
      <c r="F388" s="3" t="s">
        <v>228</v>
      </c>
      <c r="G388" s="3" t="s">
        <v>36</v>
      </c>
      <c r="H388" s="3">
        <v>2023.0</v>
      </c>
      <c r="I388" s="4">
        <v>1068.83</v>
      </c>
      <c r="J388" s="4">
        <v>-146.96</v>
      </c>
      <c r="K388" s="4">
        <v>4.15</v>
      </c>
      <c r="L388" s="4">
        <v>22.76</v>
      </c>
      <c r="M388" s="4">
        <v>28.3</v>
      </c>
      <c r="N388" s="5">
        <v>5.0</v>
      </c>
      <c r="O388" s="5">
        <v>1.0</v>
      </c>
      <c r="P388" s="5">
        <v>1.0</v>
      </c>
      <c r="Q388" s="5">
        <v>5.0</v>
      </c>
      <c r="R388" s="5">
        <v>4.0</v>
      </c>
      <c r="S388" s="6">
        <v>3.55</v>
      </c>
      <c r="T388" s="6">
        <v>221.0</v>
      </c>
      <c r="U388" s="3">
        <v>4.0</v>
      </c>
      <c r="V388" s="3">
        <v>2.0</v>
      </c>
      <c r="W388" s="3">
        <v>2.0</v>
      </c>
      <c r="X388" s="3">
        <v>4.0</v>
      </c>
      <c r="Y388" s="3">
        <v>2.0</v>
      </c>
      <c r="Z388" s="3">
        <v>2.0</v>
      </c>
    </row>
    <row r="389">
      <c r="A389" s="3">
        <v>627.0</v>
      </c>
      <c r="B389" s="3" t="s">
        <v>37</v>
      </c>
      <c r="C389" s="3" t="s">
        <v>32</v>
      </c>
      <c r="D389" s="3" t="s">
        <v>585</v>
      </c>
      <c r="E389" s="3" t="s">
        <v>358</v>
      </c>
      <c r="F389" s="3" t="s">
        <v>100</v>
      </c>
      <c r="G389" s="3" t="s">
        <v>101</v>
      </c>
      <c r="H389" s="3">
        <v>2023.0</v>
      </c>
      <c r="I389" s="4">
        <v>21.62</v>
      </c>
      <c r="J389" s="4">
        <v>-16.2</v>
      </c>
      <c r="K389" s="4">
        <v>12.89</v>
      </c>
      <c r="L389" s="4">
        <v>-7.79</v>
      </c>
      <c r="M389" s="4">
        <v>0.0</v>
      </c>
      <c r="N389" s="5">
        <v>1.0</v>
      </c>
      <c r="O389" s="5">
        <v>1.0</v>
      </c>
      <c r="P389" s="5">
        <v>1.0</v>
      </c>
      <c r="Q389" s="5">
        <v>1.0</v>
      </c>
      <c r="R389" s="5">
        <v>1.0</v>
      </c>
      <c r="S389" s="6">
        <v>1.0</v>
      </c>
      <c r="T389" s="6">
        <v>572.0</v>
      </c>
      <c r="U389" s="3">
        <v>2.0</v>
      </c>
      <c r="V389" s="3">
        <v>2.0</v>
      </c>
      <c r="W389" s="3">
        <v>2.0</v>
      </c>
      <c r="X389" s="3">
        <v>2.0</v>
      </c>
      <c r="Y389" s="3">
        <v>1.0</v>
      </c>
      <c r="Z389" s="3">
        <v>1.0</v>
      </c>
    </row>
    <row r="390">
      <c r="A390" s="3">
        <v>628.0</v>
      </c>
      <c r="B390" s="3" t="s">
        <v>97</v>
      </c>
      <c r="C390" s="3" t="s">
        <v>32</v>
      </c>
      <c r="D390" s="3" t="s">
        <v>150</v>
      </c>
      <c r="E390" s="3" t="s">
        <v>151</v>
      </c>
      <c r="F390" s="3" t="s">
        <v>45</v>
      </c>
      <c r="G390" s="3" t="s">
        <v>46</v>
      </c>
      <c r="H390" s="3">
        <v>2023.0</v>
      </c>
      <c r="I390" s="4" t="s">
        <v>41</v>
      </c>
      <c r="J390" s="4">
        <v>-200.08</v>
      </c>
      <c r="K390" s="4">
        <v>13.95</v>
      </c>
      <c r="L390" s="4">
        <v>20.48</v>
      </c>
      <c r="M390" s="4">
        <v>19.64</v>
      </c>
      <c r="N390" s="5" t="s">
        <v>41</v>
      </c>
      <c r="O390" s="5">
        <v>1.0</v>
      </c>
      <c r="P390" s="5">
        <v>1.0</v>
      </c>
      <c r="Q390" s="5">
        <v>5.0</v>
      </c>
      <c r="R390" s="5">
        <v>3.0</v>
      </c>
      <c r="S390" s="6">
        <v>3.05</v>
      </c>
      <c r="T390" s="6">
        <v>298.0</v>
      </c>
      <c r="U390" s="3" t="s">
        <v>41</v>
      </c>
      <c r="V390" s="3">
        <v>2.0</v>
      </c>
      <c r="W390" s="3">
        <v>2.0</v>
      </c>
      <c r="X390" s="3">
        <v>4.0</v>
      </c>
      <c r="Y390" s="3">
        <v>2.0</v>
      </c>
      <c r="Z390" s="3">
        <v>2.0</v>
      </c>
    </row>
    <row r="391">
      <c r="A391" s="3">
        <v>629.0</v>
      </c>
      <c r="B391" s="3" t="s">
        <v>31</v>
      </c>
      <c r="C391" s="3" t="s">
        <v>32</v>
      </c>
      <c r="D391" s="3" t="s">
        <v>135</v>
      </c>
      <c r="E391" s="3" t="s">
        <v>136</v>
      </c>
      <c r="F391" s="3" t="s">
        <v>275</v>
      </c>
      <c r="G391" s="3" t="s">
        <v>46</v>
      </c>
      <c r="H391" s="3">
        <v>2023.0</v>
      </c>
      <c r="I391" s="4">
        <v>137.84</v>
      </c>
      <c r="J391" s="4">
        <v>75.81</v>
      </c>
      <c r="K391" s="4">
        <v>8.77</v>
      </c>
      <c r="L391" s="4">
        <v>-11.71</v>
      </c>
      <c r="M391" s="4">
        <v>-3.64</v>
      </c>
      <c r="N391" s="5">
        <v>5.0</v>
      </c>
      <c r="O391" s="5">
        <v>2.0</v>
      </c>
      <c r="P391" s="5">
        <v>1.0</v>
      </c>
      <c r="Q391" s="5">
        <v>1.0</v>
      </c>
      <c r="R391" s="5">
        <v>1.0</v>
      </c>
      <c r="S391" s="6">
        <v>1.3</v>
      </c>
      <c r="T391" s="6">
        <v>532.0</v>
      </c>
      <c r="U391" s="3">
        <v>4.0</v>
      </c>
      <c r="V391" s="3">
        <v>2.0</v>
      </c>
      <c r="W391" s="3">
        <v>2.0</v>
      </c>
      <c r="X391" s="3">
        <v>2.0</v>
      </c>
      <c r="Y391" s="3">
        <v>1.0</v>
      </c>
      <c r="Z391" s="3">
        <v>1.0</v>
      </c>
    </row>
    <row r="392">
      <c r="A392" s="3">
        <v>630.0</v>
      </c>
      <c r="B392" s="3" t="s">
        <v>31</v>
      </c>
      <c r="C392" s="3" t="s">
        <v>32</v>
      </c>
      <c r="D392" s="3" t="s">
        <v>249</v>
      </c>
      <c r="E392" s="3" t="s">
        <v>372</v>
      </c>
      <c r="F392" s="3" t="s">
        <v>586</v>
      </c>
      <c r="G392" s="3" t="s">
        <v>59</v>
      </c>
      <c r="H392" s="3">
        <v>2023.0</v>
      </c>
      <c r="I392" s="4">
        <v>15.05</v>
      </c>
      <c r="J392" s="4">
        <v>-112.69</v>
      </c>
      <c r="K392" s="4">
        <v>17.87</v>
      </c>
      <c r="L392" s="4">
        <v>12.25</v>
      </c>
      <c r="M392" s="4">
        <v>24.37</v>
      </c>
      <c r="N392" s="5">
        <v>1.0</v>
      </c>
      <c r="O392" s="5">
        <v>1.0</v>
      </c>
      <c r="P392" s="5">
        <v>1.0</v>
      </c>
      <c r="Q392" s="5">
        <v>3.0</v>
      </c>
      <c r="R392" s="5">
        <v>4.0</v>
      </c>
      <c r="S392" s="6">
        <v>2.55</v>
      </c>
      <c r="T392" s="6">
        <v>349.0</v>
      </c>
      <c r="U392" s="3">
        <v>2.0</v>
      </c>
      <c r="V392" s="3">
        <v>2.0</v>
      </c>
      <c r="W392" s="3">
        <v>2.0</v>
      </c>
      <c r="X392" s="3">
        <v>2.0</v>
      </c>
      <c r="Y392" s="3">
        <v>2.0</v>
      </c>
      <c r="Z392" s="3">
        <v>2.0</v>
      </c>
    </row>
    <row r="393">
      <c r="A393" s="3">
        <v>632.0</v>
      </c>
      <c r="B393" s="3" t="s">
        <v>63</v>
      </c>
      <c r="C393" s="3" t="s">
        <v>32</v>
      </c>
      <c r="D393" s="3" t="s">
        <v>587</v>
      </c>
      <c r="E393" s="3" t="s">
        <v>588</v>
      </c>
      <c r="F393" s="3" t="s">
        <v>88</v>
      </c>
      <c r="G393" s="3" t="s">
        <v>59</v>
      </c>
      <c r="H393" s="3">
        <v>2023.0</v>
      </c>
      <c r="I393" s="4" t="s">
        <v>41</v>
      </c>
      <c r="J393" s="4">
        <v>95.98</v>
      </c>
      <c r="K393" s="4">
        <v>-48.81</v>
      </c>
      <c r="L393" s="4">
        <v>27.76</v>
      </c>
      <c r="M393" s="4">
        <v>36.29</v>
      </c>
      <c r="N393" s="5" t="s">
        <v>41</v>
      </c>
      <c r="O393" s="5">
        <v>2.0</v>
      </c>
      <c r="P393" s="5">
        <v>1.0</v>
      </c>
      <c r="Q393" s="5">
        <v>5.0</v>
      </c>
      <c r="R393" s="5">
        <v>5.0</v>
      </c>
      <c r="S393" s="6">
        <v>3.65</v>
      </c>
      <c r="T393" s="6">
        <v>172.0</v>
      </c>
      <c r="U393" s="3" t="s">
        <v>41</v>
      </c>
      <c r="V393" s="3">
        <v>2.0</v>
      </c>
      <c r="W393" s="3">
        <v>2.0</v>
      </c>
      <c r="X393" s="3">
        <v>4.0</v>
      </c>
      <c r="Y393" s="3">
        <v>4.0</v>
      </c>
      <c r="Z393" s="3">
        <v>2.0</v>
      </c>
    </row>
    <row r="394">
      <c r="A394" s="3">
        <v>633.0</v>
      </c>
      <c r="B394" s="3" t="s">
        <v>122</v>
      </c>
      <c r="C394" s="3" t="s">
        <v>32</v>
      </c>
      <c r="D394" s="3" t="s">
        <v>555</v>
      </c>
      <c r="E394" s="3" t="s">
        <v>589</v>
      </c>
      <c r="F394" s="3" t="s">
        <v>185</v>
      </c>
      <c r="G394" s="3" t="s">
        <v>46</v>
      </c>
      <c r="H394" s="3">
        <v>2023.0</v>
      </c>
      <c r="I394" s="4" t="s">
        <v>41</v>
      </c>
      <c r="J394" s="4">
        <v>300.59</v>
      </c>
      <c r="K394" s="4">
        <v>37.44</v>
      </c>
      <c r="L394" s="4">
        <v>-3.64</v>
      </c>
      <c r="M394" s="4">
        <v>-1.86</v>
      </c>
      <c r="N394" s="5" t="s">
        <v>41</v>
      </c>
      <c r="O394" s="5">
        <v>5.0</v>
      </c>
      <c r="P394" s="5">
        <v>2.0</v>
      </c>
      <c r="Q394" s="5">
        <v>1.0</v>
      </c>
      <c r="R394" s="5">
        <v>1.0</v>
      </c>
      <c r="S394" s="6">
        <v>1.55</v>
      </c>
      <c r="T394" s="6">
        <v>493.0</v>
      </c>
      <c r="U394" s="3" t="s">
        <v>41</v>
      </c>
      <c r="V394" s="3">
        <v>4.0</v>
      </c>
      <c r="W394" s="3">
        <v>2.0</v>
      </c>
      <c r="X394" s="3">
        <v>2.0</v>
      </c>
      <c r="Y394" s="3">
        <v>1.0</v>
      </c>
      <c r="Z394" s="3">
        <v>1.0</v>
      </c>
    </row>
    <row r="395">
      <c r="A395" s="3">
        <v>634.0</v>
      </c>
      <c r="B395" s="3" t="s">
        <v>60</v>
      </c>
      <c r="C395" s="3" t="s">
        <v>32</v>
      </c>
      <c r="D395" s="3" t="s">
        <v>590</v>
      </c>
      <c r="E395" s="3" t="s">
        <v>489</v>
      </c>
      <c r="F395" s="3" t="s">
        <v>196</v>
      </c>
      <c r="G395" s="3" t="s">
        <v>59</v>
      </c>
      <c r="H395" s="3">
        <v>2023.0</v>
      </c>
      <c r="I395" s="4">
        <v>161.26</v>
      </c>
      <c r="J395" s="4">
        <v>51.81</v>
      </c>
      <c r="K395" s="4">
        <v>20.25</v>
      </c>
      <c r="L395" s="4">
        <v>14.04</v>
      </c>
      <c r="M395" s="4">
        <v>38.1</v>
      </c>
      <c r="N395" s="5">
        <v>5.0</v>
      </c>
      <c r="O395" s="5">
        <v>1.0</v>
      </c>
      <c r="P395" s="5">
        <v>2.0</v>
      </c>
      <c r="Q395" s="5">
        <v>4.0</v>
      </c>
      <c r="R395" s="5">
        <v>5.0</v>
      </c>
      <c r="S395" s="6">
        <v>3.6</v>
      </c>
      <c r="T395" s="6">
        <v>183.0</v>
      </c>
      <c r="U395" s="3">
        <v>4.0</v>
      </c>
      <c r="V395" s="3">
        <v>2.0</v>
      </c>
      <c r="W395" s="3">
        <v>2.0</v>
      </c>
      <c r="X395" s="3">
        <v>2.0</v>
      </c>
      <c r="Y395" s="3">
        <v>4.0</v>
      </c>
      <c r="Z395" s="3">
        <v>2.0</v>
      </c>
    </row>
    <row r="396">
      <c r="A396" s="3">
        <v>636.0</v>
      </c>
      <c r="B396" s="3" t="s">
        <v>67</v>
      </c>
      <c r="C396" s="3" t="s">
        <v>32</v>
      </c>
      <c r="D396" s="3" t="s">
        <v>591</v>
      </c>
      <c r="E396" s="3" t="s">
        <v>592</v>
      </c>
      <c r="F396" s="3" t="s">
        <v>70</v>
      </c>
      <c r="G396" s="3" t="s">
        <v>36</v>
      </c>
      <c r="H396" s="3">
        <v>2023.0</v>
      </c>
      <c r="I396" s="4" t="s">
        <v>41</v>
      </c>
      <c r="J396" s="4">
        <v>-23.12</v>
      </c>
      <c r="K396" s="4">
        <v>-24.07</v>
      </c>
      <c r="L396" s="4">
        <v>30.48</v>
      </c>
      <c r="M396" s="4">
        <v>43.99</v>
      </c>
      <c r="N396" s="5" t="s">
        <v>41</v>
      </c>
      <c r="O396" s="5">
        <v>1.0</v>
      </c>
      <c r="P396" s="5">
        <v>1.0</v>
      </c>
      <c r="Q396" s="5">
        <v>5.0</v>
      </c>
      <c r="R396" s="5">
        <v>5.0</v>
      </c>
      <c r="S396" s="6">
        <v>3.55</v>
      </c>
      <c r="T396" s="6">
        <v>221.0</v>
      </c>
      <c r="U396" s="3" t="s">
        <v>41</v>
      </c>
      <c r="V396" s="3">
        <v>2.0</v>
      </c>
      <c r="W396" s="3">
        <v>2.0</v>
      </c>
      <c r="X396" s="3">
        <v>4.0</v>
      </c>
      <c r="Y396" s="3">
        <v>4.0</v>
      </c>
      <c r="Z396" s="3">
        <v>2.0</v>
      </c>
    </row>
    <row r="397">
      <c r="A397" s="3">
        <v>637.0</v>
      </c>
      <c r="B397" s="3" t="s">
        <v>63</v>
      </c>
      <c r="C397" s="3" t="s">
        <v>32</v>
      </c>
      <c r="D397" s="3" t="s">
        <v>593</v>
      </c>
      <c r="E397" s="3" t="s">
        <v>594</v>
      </c>
      <c r="F397" s="3" t="s">
        <v>595</v>
      </c>
      <c r="G397" s="3" t="s">
        <v>59</v>
      </c>
      <c r="H397" s="3">
        <v>2023.0</v>
      </c>
      <c r="I397" s="4">
        <v>14.18</v>
      </c>
      <c r="J397" s="4">
        <v>-410.39</v>
      </c>
      <c r="K397" s="4">
        <v>42.06</v>
      </c>
      <c r="L397" s="4">
        <v>5.31</v>
      </c>
      <c r="M397" s="4">
        <v>16.46</v>
      </c>
      <c r="N397" s="5">
        <v>1.0</v>
      </c>
      <c r="O397" s="5">
        <v>1.0</v>
      </c>
      <c r="P397" s="5">
        <v>3.0</v>
      </c>
      <c r="Q397" s="5">
        <v>2.0</v>
      </c>
      <c r="R397" s="5">
        <v>3.0</v>
      </c>
      <c r="S397" s="6">
        <v>2.3</v>
      </c>
      <c r="T397" s="6">
        <v>390.0</v>
      </c>
      <c r="U397" s="3">
        <v>2.0</v>
      </c>
      <c r="V397" s="3">
        <v>2.0</v>
      </c>
      <c r="W397" s="3">
        <v>4.0</v>
      </c>
      <c r="X397" s="3">
        <v>2.0</v>
      </c>
      <c r="Y397" s="3">
        <v>2.0</v>
      </c>
      <c r="Z397" s="3">
        <v>2.0</v>
      </c>
    </row>
    <row r="398">
      <c r="A398" s="3">
        <v>638.0</v>
      </c>
      <c r="B398" s="3" t="s">
        <v>67</v>
      </c>
      <c r="C398" s="3" t="s">
        <v>32</v>
      </c>
      <c r="D398" s="3" t="s">
        <v>596</v>
      </c>
      <c r="E398" s="3" t="s">
        <v>474</v>
      </c>
      <c r="F398" s="3" t="s">
        <v>121</v>
      </c>
      <c r="G398" s="3" t="s">
        <v>36</v>
      </c>
      <c r="H398" s="3">
        <v>2023.0</v>
      </c>
      <c r="I398" s="4">
        <v>115.31</v>
      </c>
      <c r="J398" s="4">
        <v>244.48</v>
      </c>
      <c r="K398" s="4">
        <v>18.09</v>
      </c>
      <c r="L398" s="4">
        <v>11.99</v>
      </c>
      <c r="M398" s="4">
        <v>29.7</v>
      </c>
      <c r="N398" s="5">
        <v>4.0</v>
      </c>
      <c r="O398" s="5">
        <v>4.0</v>
      </c>
      <c r="P398" s="5">
        <v>1.0</v>
      </c>
      <c r="Q398" s="5">
        <v>3.0</v>
      </c>
      <c r="R398" s="5">
        <v>4.0</v>
      </c>
      <c r="S398" s="6">
        <v>3.0</v>
      </c>
      <c r="T398" s="6">
        <v>302.0</v>
      </c>
      <c r="U398" s="3">
        <v>2.0</v>
      </c>
      <c r="V398" s="3">
        <v>4.0</v>
      </c>
      <c r="W398" s="3">
        <v>2.0</v>
      </c>
      <c r="X398" s="3">
        <v>2.0</v>
      </c>
      <c r="Y398" s="3">
        <v>2.0</v>
      </c>
      <c r="Z398" s="3">
        <v>2.0</v>
      </c>
    </row>
    <row r="399">
      <c r="A399" s="3">
        <v>640.0</v>
      </c>
      <c r="B399" s="3" t="s">
        <v>97</v>
      </c>
      <c r="C399" s="3" t="s">
        <v>32</v>
      </c>
      <c r="D399" s="3" t="s">
        <v>409</v>
      </c>
      <c r="E399" s="3" t="s">
        <v>410</v>
      </c>
      <c r="F399" s="3" t="s">
        <v>209</v>
      </c>
      <c r="G399" s="3" t="s">
        <v>101</v>
      </c>
      <c r="H399" s="3">
        <v>2023.0</v>
      </c>
      <c r="I399" s="4">
        <v>65.78</v>
      </c>
      <c r="J399" s="4">
        <v>35.62</v>
      </c>
      <c r="K399" s="4">
        <v>22.34</v>
      </c>
      <c r="L399" s="4">
        <v>5.27</v>
      </c>
      <c r="M399" s="4">
        <v>16.35</v>
      </c>
      <c r="N399" s="5">
        <v>3.0</v>
      </c>
      <c r="O399" s="5">
        <v>1.0</v>
      </c>
      <c r="P399" s="5">
        <v>2.0</v>
      </c>
      <c r="Q399" s="5">
        <v>2.0</v>
      </c>
      <c r="R399" s="5">
        <v>3.0</v>
      </c>
      <c r="S399" s="6">
        <v>2.2</v>
      </c>
      <c r="T399" s="6">
        <v>410.0</v>
      </c>
      <c r="U399" s="3">
        <v>2.0</v>
      </c>
      <c r="V399" s="3">
        <v>2.0</v>
      </c>
      <c r="W399" s="3">
        <v>2.0</v>
      </c>
      <c r="X399" s="3">
        <v>2.0</v>
      </c>
      <c r="Y399" s="3">
        <v>2.0</v>
      </c>
      <c r="Z399" s="3">
        <v>2.0</v>
      </c>
    </row>
    <row r="400">
      <c r="A400" s="3">
        <v>643.0</v>
      </c>
      <c r="B400" s="3" t="s">
        <v>122</v>
      </c>
      <c r="C400" s="3" t="s">
        <v>32</v>
      </c>
      <c r="D400" s="3" t="s">
        <v>264</v>
      </c>
      <c r="E400" s="3" t="s">
        <v>597</v>
      </c>
      <c r="F400" s="3" t="s">
        <v>159</v>
      </c>
      <c r="G400" s="3" t="s">
        <v>46</v>
      </c>
      <c r="H400" s="3">
        <v>2023.0</v>
      </c>
      <c r="I400" s="4" t="s">
        <v>41</v>
      </c>
      <c r="J400" s="4">
        <v>74.3</v>
      </c>
      <c r="K400" s="4">
        <v>-2.38</v>
      </c>
      <c r="L400" s="4">
        <v>-8.48</v>
      </c>
      <c r="M400" s="4">
        <v>-4.93</v>
      </c>
      <c r="N400" s="5" t="s">
        <v>41</v>
      </c>
      <c r="O400" s="5">
        <v>2.0</v>
      </c>
      <c r="P400" s="5">
        <v>1.0</v>
      </c>
      <c r="Q400" s="5">
        <v>1.0</v>
      </c>
      <c r="R400" s="5">
        <v>1.0</v>
      </c>
      <c r="S400" s="6">
        <v>1.05</v>
      </c>
      <c r="T400" s="6">
        <v>567.0</v>
      </c>
      <c r="U400" s="3" t="s">
        <v>41</v>
      </c>
      <c r="V400" s="3">
        <v>2.0</v>
      </c>
      <c r="W400" s="3">
        <v>2.0</v>
      </c>
      <c r="X400" s="3">
        <v>2.0</v>
      </c>
      <c r="Y400" s="3">
        <v>1.0</v>
      </c>
      <c r="Z400" s="3">
        <v>1.0</v>
      </c>
    </row>
    <row r="401">
      <c r="A401" s="3">
        <v>645.0</v>
      </c>
      <c r="B401" s="3" t="s">
        <v>42</v>
      </c>
      <c r="C401" s="3" t="s">
        <v>32</v>
      </c>
      <c r="D401" s="3" t="s">
        <v>371</v>
      </c>
      <c r="E401" s="3" t="s">
        <v>598</v>
      </c>
      <c r="F401" s="3" t="s">
        <v>45</v>
      </c>
      <c r="G401" s="3" t="s">
        <v>46</v>
      </c>
      <c r="H401" s="3">
        <v>2023.0</v>
      </c>
      <c r="I401" s="4">
        <v>26.08</v>
      </c>
      <c r="J401" s="4">
        <v>168.15</v>
      </c>
      <c r="K401" s="4">
        <v>30.56</v>
      </c>
      <c r="L401" s="4">
        <v>3.73</v>
      </c>
      <c r="M401" s="4">
        <v>13.26</v>
      </c>
      <c r="N401" s="5">
        <v>1.0</v>
      </c>
      <c r="O401" s="5">
        <v>3.0</v>
      </c>
      <c r="P401" s="5">
        <v>2.0</v>
      </c>
      <c r="Q401" s="5">
        <v>1.0</v>
      </c>
      <c r="R401" s="5">
        <v>3.0</v>
      </c>
      <c r="S401" s="6">
        <v>1.9</v>
      </c>
      <c r="T401" s="6">
        <v>436.0</v>
      </c>
      <c r="U401" s="3">
        <v>2.0</v>
      </c>
      <c r="V401" s="3">
        <v>4.0</v>
      </c>
      <c r="W401" s="3">
        <v>2.0</v>
      </c>
      <c r="X401" s="3">
        <v>2.0</v>
      </c>
      <c r="Y401" s="3">
        <v>2.0</v>
      </c>
      <c r="Z401" s="3">
        <v>2.0</v>
      </c>
    </row>
    <row r="402">
      <c r="A402" s="3">
        <v>647.0</v>
      </c>
      <c r="B402" s="3" t="s">
        <v>97</v>
      </c>
      <c r="C402" s="3" t="s">
        <v>32</v>
      </c>
      <c r="D402" s="3" t="s">
        <v>249</v>
      </c>
      <c r="E402" s="3" t="s">
        <v>599</v>
      </c>
      <c r="F402" s="3" t="s">
        <v>45</v>
      </c>
      <c r="G402" s="3" t="s">
        <v>46</v>
      </c>
      <c r="H402" s="3">
        <v>2023.0</v>
      </c>
      <c r="I402" s="4">
        <v>52.63</v>
      </c>
      <c r="J402" s="4">
        <v>-304.26</v>
      </c>
      <c r="K402" s="4">
        <v>14.79</v>
      </c>
      <c r="L402" s="4">
        <v>8.45</v>
      </c>
      <c r="M402" s="4">
        <v>17.17</v>
      </c>
      <c r="N402" s="5">
        <v>2.0</v>
      </c>
      <c r="O402" s="5">
        <v>1.0</v>
      </c>
      <c r="P402" s="5">
        <v>1.0</v>
      </c>
      <c r="Q402" s="5">
        <v>3.0</v>
      </c>
      <c r="R402" s="5">
        <v>3.0</v>
      </c>
      <c r="S402" s="6">
        <v>2.35</v>
      </c>
      <c r="T402" s="6">
        <v>386.0</v>
      </c>
      <c r="U402" s="3">
        <v>2.0</v>
      </c>
      <c r="V402" s="3">
        <v>2.0</v>
      </c>
      <c r="W402" s="3">
        <v>2.0</v>
      </c>
      <c r="X402" s="3">
        <v>2.0</v>
      </c>
      <c r="Y402" s="3">
        <v>2.0</v>
      </c>
      <c r="Z402" s="3">
        <v>2.0</v>
      </c>
    </row>
    <row r="403">
      <c r="A403" s="3">
        <v>648.0</v>
      </c>
      <c r="B403" s="3" t="s">
        <v>67</v>
      </c>
      <c r="C403" s="3" t="s">
        <v>32</v>
      </c>
      <c r="D403" s="3" t="s">
        <v>371</v>
      </c>
      <c r="E403" s="3" t="s">
        <v>600</v>
      </c>
      <c r="F403" s="3" t="s">
        <v>121</v>
      </c>
      <c r="G403" s="3" t="s">
        <v>36</v>
      </c>
      <c r="H403" s="3">
        <v>2023.0</v>
      </c>
      <c r="I403" s="4" t="s">
        <v>41</v>
      </c>
      <c r="J403" s="4">
        <v>81.34</v>
      </c>
      <c r="K403" s="4">
        <v>-8.39</v>
      </c>
      <c r="L403" s="4">
        <v>49.69</v>
      </c>
      <c r="M403" s="4">
        <v>59.3</v>
      </c>
      <c r="N403" s="5" t="s">
        <v>41</v>
      </c>
      <c r="O403" s="5">
        <v>2.0</v>
      </c>
      <c r="P403" s="5">
        <v>1.0</v>
      </c>
      <c r="Q403" s="5">
        <v>5.0</v>
      </c>
      <c r="R403" s="5">
        <v>5.0</v>
      </c>
      <c r="S403" s="6">
        <v>3.65</v>
      </c>
      <c r="T403" s="6">
        <v>172.0</v>
      </c>
      <c r="U403" s="3" t="s">
        <v>41</v>
      </c>
      <c r="V403" s="3">
        <v>2.0</v>
      </c>
      <c r="W403" s="3">
        <v>2.0</v>
      </c>
      <c r="X403" s="3">
        <v>4.0</v>
      </c>
      <c r="Y403" s="3">
        <v>4.0</v>
      </c>
      <c r="Z403" s="3">
        <v>2.0</v>
      </c>
    </row>
    <row r="404">
      <c r="A404" s="3">
        <v>649.0</v>
      </c>
      <c r="B404" s="3" t="s">
        <v>60</v>
      </c>
      <c r="C404" s="3" t="s">
        <v>32</v>
      </c>
      <c r="D404" s="3" t="s">
        <v>61</v>
      </c>
      <c r="E404" s="3" t="s">
        <v>601</v>
      </c>
      <c r="F404" s="3" t="s">
        <v>220</v>
      </c>
      <c r="G404" s="3" t="s">
        <v>59</v>
      </c>
      <c r="H404" s="3">
        <v>2023.0</v>
      </c>
      <c r="I404" s="4">
        <v>13.08</v>
      </c>
      <c r="J404" s="4">
        <v>12.39</v>
      </c>
      <c r="K404" s="4">
        <v>12.66</v>
      </c>
      <c r="L404" s="4">
        <v>15.83</v>
      </c>
      <c r="M404" s="4">
        <v>37.91</v>
      </c>
      <c r="N404" s="5">
        <v>1.0</v>
      </c>
      <c r="O404" s="5">
        <v>1.0</v>
      </c>
      <c r="P404" s="5">
        <v>1.0</v>
      </c>
      <c r="Q404" s="5">
        <v>4.0</v>
      </c>
      <c r="R404" s="5">
        <v>5.0</v>
      </c>
      <c r="S404" s="6">
        <v>3.2</v>
      </c>
      <c r="T404" s="6">
        <v>282.0</v>
      </c>
      <c r="U404" s="3">
        <v>2.0</v>
      </c>
      <c r="V404" s="3">
        <v>2.0</v>
      </c>
      <c r="W404" s="3">
        <v>2.0</v>
      </c>
      <c r="X404" s="3">
        <v>2.0</v>
      </c>
      <c r="Y404" s="3">
        <v>4.0</v>
      </c>
      <c r="Z404" s="3">
        <v>2.0</v>
      </c>
    </row>
    <row r="405">
      <c r="A405" s="3">
        <v>650.0</v>
      </c>
      <c r="B405" s="3" t="s">
        <v>47</v>
      </c>
      <c r="C405" s="3" t="s">
        <v>32</v>
      </c>
      <c r="D405" s="3" t="s">
        <v>602</v>
      </c>
      <c r="E405" s="3" t="s">
        <v>603</v>
      </c>
      <c r="F405" s="3" t="s">
        <v>96</v>
      </c>
      <c r="G405" s="3" t="s">
        <v>59</v>
      </c>
      <c r="H405" s="3">
        <v>2023.0</v>
      </c>
      <c r="I405" s="4">
        <v>-21.51</v>
      </c>
      <c r="J405" s="4">
        <v>-0.54</v>
      </c>
      <c r="K405" s="4">
        <v>1.51</v>
      </c>
      <c r="L405" s="4">
        <v>0.83</v>
      </c>
      <c r="M405" s="4">
        <v>4.22</v>
      </c>
      <c r="N405" s="5">
        <v>1.0</v>
      </c>
      <c r="O405" s="5">
        <v>1.0</v>
      </c>
      <c r="P405" s="5">
        <v>1.0</v>
      </c>
      <c r="Q405" s="5">
        <v>1.0</v>
      </c>
      <c r="R405" s="5">
        <v>1.0</v>
      </c>
      <c r="S405" s="6">
        <v>1.0</v>
      </c>
      <c r="T405" s="6">
        <v>572.0</v>
      </c>
      <c r="U405" s="3">
        <v>2.0</v>
      </c>
      <c r="V405" s="3">
        <v>2.0</v>
      </c>
      <c r="W405" s="3">
        <v>2.0</v>
      </c>
      <c r="X405" s="3">
        <v>2.0</v>
      </c>
      <c r="Y405" s="3">
        <v>1.0</v>
      </c>
      <c r="Z405" s="3">
        <v>1.0</v>
      </c>
    </row>
    <row r="406">
      <c r="A406" s="3">
        <v>651.0</v>
      </c>
      <c r="B406" s="3" t="s">
        <v>122</v>
      </c>
      <c r="C406" s="3" t="s">
        <v>32</v>
      </c>
      <c r="D406" s="3" t="s">
        <v>415</v>
      </c>
      <c r="E406" s="3" t="s">
        <v>537</v>
      </c>
      <c r="F406" s="3" t="s">
        <v>209</v>
      </c>
      <c r="G406" s="3" t="s">
        <v>101</v>
      </c>
      <c r="H406" s="3">
        <v>2023.0</v>
      </c>
      <c r="I406" s="4" t="s">
        <v>41</v>
      </c>
      <c r="J406" s="4">
        <v>57.96</v>
      </c>
      <c r="K406" s="4">
        <v>-1.04</v>
      </c>
      <c r="L406" s="4">
        <v>-22.44</v>
      </c>
      <c r="M406" s="4">
        <v>-8.43</v>
      </c>
      <c r="N406" s="5" t="s">
        <v>41</v>
      </c>
      <c r="O406" s="5">
        <v>1.0</v>
      </c>
      <c r="P406" s="5">
        <v>1.0</v>
      </c>
      <c r="Q406" s="5">
        <v>1.0</v>
      </c>
      <c r="R406" s="5">
        <v>1.0</v>
      </c>
      <c r="S406" s="6">
        <v>0.95</v>
      </c>
      <c r="T406" s="6">
        <v>591.0</v>
      </c>
      <c r="U406" s="3" t="s">
        <v>41</v>
      </c>
      <c r="V406" s="3">
        <v>2.0</v>
      </c>
      <c r="W406" s="3">
        <v>2.0</v>
      </c>
      <c r="X406" s="3">
        <v>2.0</v>
      </c>
      <c r="Y406" s="3">
        <v>1.0</v>
      </c>
      <c r="Z406" s="3">
        <v>1.0</v>
      </c>
    </row>
    <row r="407">
      <c r="A407" s="3">
        <v>652.0</v>
      </c>
      <c r="B407" s="3" t="s">
        <v>67</v>
      </c>
      <c r="C407" s="3" t="s">
        <v>32</v>
      </c>
      <c r="D407" s="3" t="s">
        <v>61</v>
      </c>
      <c r="E407" s="3" t="s">
        <v>261</v>
      </c>
      <c r="F407" s="3" t="s">
        <v>70</v>
      </c>
      <c r="G407" s="3" t="s">
        <v>36</v>
      </c>
      <c r="H407" s="3">
        <v>2023.0</v>
      </c>
      <c r="I407" s="4">
        <v>193.18</v>
      </c>
      <c r="J407" s="4">
        <v>504.15</v>
      </c>
      <c r="K407" s="4">
        <v>177.49</v>
      </c>
      <c r="L407" s="4">
        <v>21.57</v>
      </c>
      <c r="M407" s="4">
        <v>28.98</v>
      </c>
      <c r="N407" s="5">
        <v>5.0</v>
      </c>
      <c r="O407" s="5">
        <v>5.0</v>
      </c>
      <c r="P407" s="5">
        <v>5.0</v>
      </c>
      <c r="Q407" s="5">
        <v>5.0</v>
      </c>
      <c r="R407" s="5">
        <v>4.0</v>
      </c>
      <c r="S407" s="6">
        <v>4.75</v>
      </c>
      <c r="T407" s="6">
        <v>4.0</v>
      </c>
      <c r="U407" s="3">
        <v>4.0</v>
      </c>
      <c r="V407" s="3">
        <v>4.0</v>
      </c>
      <c r="W407" s="3">
        <v>4.0</v>
      </c>
      <c r="X407" s="3">
        <v>4.0</v>
      </c>
      <c r="Y407" s="3">
        <v>2.0</v>
      </c>
      <c r="Z407" s="3">
        <v>4.0</v>
      </c>
    </row>
    <row r="408">
      <c r="A408" s="3">
        <v>655.0</v>
      </c>
      <c r="B408" s="3" t="s">
        <v>67</v>
      </c>
      <c r="C408" s="3" t="s">
        <v>32</v>
      </c>
      <c r="D408" s="3" t="s">
        <v>604</v>
      </c>
      <c r="E408" s="3" t="s">
        <v>488</v>
      </c>
      <c r="F408" s="3" t="s">
        <v>185</v>
      </c>
      <c r="G408" s="3" t="s">
        <v>46</v>
      </c>
      <c r="H408" s="3">
        <v>2023.0</v>
      </c>
      <c r="I408" s="4">
        <v>5.3</v>
      </c>
      <c r="J408" s="4">
        <v>225.23</v>
      </c>
      <c r="K408" s="4">
        <v>92.1</v>
      </c>
      <c r="L408" s="4">
        <v>-15.71</v>
      </c>
      <c r="M408" s="4">
        <v>-8.67</v>
      </c>
      <c r="N408" s="5">
        <v>1.0</v>
      </c>
      <c r="O408" s="5">
        <v>4.0</v>
      </c>
      <c r="P408" s="5">
        <v>5.0</v>
      </c>
      <c r="Q408" s="5">
        <v>1.0</v>
      </c>
      <c r="R408" s="5">
        <v>1.0</v>
      </c>
      <c r="S408" s="6">
        <v>2.1</v>
      </c>
      <c r="T408" s="6">
        <v>417.0</v>
      </c>
      <c r="U408" s="3">
        <v>2.0</v>
      </c>
      <c r="V408" s="3">
        <v>4.0</v>
      </c>
      <c r="W408" s="3">
        <v>4.0</v>
      </c>
      <c r="X408" s="3">
        <v>2.0</v>
      </c>
      <c r="Y408" s="3">
        <v>1.0</v>
      </c>
      <c r="Z408" s="3">
        <v>2.0</v>
      </c>
    </row>
    <row r="409">
      <c r="A409" s="3">
        <v>656.0</v>
      </c>
      <c r="B409" s="3" t="s">
        <v>97</v>
      </c>
      <c r="C409" s="3" t="s">
        <v>32</v>
      </c>
      <c r="D409" s="3" t="s">
        <v>605</v>
      </c>
      <c r="E409" s="3" t="s">
        <v>606</v>
      </c>
      <c r="F409" s="3" t="s">
        <v>209</v>
      </c>
      <c r="G409" s="3" t="s">
        <v>101</v>
      </c>
      <c r="H409" s="3">
        <v>2023.0</v>
      </c>
      <c r="I409" s="4">
        <v>7.34</v>
      </c>
      <c r="J409" s="4">
        <v>-92.77</v>
      </c>
      <c r="K409" s="4">
        <v>12.95</v>
      </c>
      <c r="L409" s="4">
        <v>58.2</v>
      </c>
      <c r="M409" s="4">
        <v>63.07</v>
      </c>
      <c r="N409" s="5">
        <v>1.0</v>
      </c>
      <c r="O409" s="5">
        <v>1.0</v>
      </c>
      <c r="P409" s="5">
        <v>1.0</v>
      </c>
      <c r="Q409" s="5">
        <v>5.0</v>
      </c>
      <c r="R409" s="5">
        <v>5.0</v>
      </c>
      <c r="S409" s="6">
        <v>3.6</v>
      </c>
      <c r="T409" s="6">
        <v>183.0</v>
      </c>
      <c r="U409" s="3">
        <v>2.0</v>
      </c>
      <c r="V409" s="3">
        <v>2.0</v>
      </c>
      <c r="W409" s="3">
        <v>2.0</v>
      </c>
      <c r="X409" s="3">
        <v>4.0</v>
      </c>
      <c r="Y409" s="3">
        <v>4.0</v>
      </c>
      <c r="Z409" s="3">
        <v>2.0</v>
      </c>
    </row>
    <row r="410">
      <c r="A410" s="3">
        <v>657.0</v>
      </c>
      <c r="B410" s="3" t="s">
        <v>67</v>
      </c>
      <c r="C410" s="3" t="s">
        <v>32</v>
      </c>
      <c r="D410" s="3" t="s">
        <v>607</v>
      </c>
      <c r="E410" s="3" t="s">
        <v>608</v>
      </c>
      <c r="F410" s="3" t="s">
        <v>159</v>
      </c>
      <c r="G410" s="3" t="s">
        <v>46</v>
      </c>
      <c r="H410" s="3">
        <v>2023.0</v>
      </c>
      <c r="I410" s="4" t="s">
        <v>41</v>
      </c>
      <c r="J410" s="4">
        <v>-515.04</v>
      </c>
      <c r="K410" s="4">
        <v>-13.35</v>
      </c>
      <c r="L410" s="4">
        <v>19.07</v>
      </c>
      <c r="M410" s="4">
        <v>20.07</v>
      </c>
      <c r="N410" s="5" t="s">
        <v>41</v>
      </c>
      <c r="O410" s="5">
        <v>1.0</v>
      </c>
      <c r="P410" s="5">
        <v>1.0</v>
      </c>
      <c r="Q410" s="5">
        <v>5.0</v>
      </c>
      <c r="R410" s="5">
        <v>3.0</v>
      </c>
      <c r="S410" s="6">
        <v>3.05</v>
      </c>
      <c r="T410" s="6">
        <v>298.0</v>
      </c>
      <c r="U410" s="3" t="s">
        <v>41</v>
      </c>
      <c r="V410" s="3">
        <v>2.0</v>
      </c>
      <c r="W410" s="3">
        <v>2.0</v>
      </c>
      <c r="X410" s="3">
        <v>4.0</v>
      </c>
      <c r="Y410" s="3">
        <v>2.0</v>
      </c>
      <c r="Z410" s="3">
        <v>2.0</v>
      </c>
    </row>
    <row r="411">
      <c r="A411" s="3">
        <v>658.0</v>
      </c>
      <c r="B411" s="3" t="s">
        <v>60</v>
      </c>
      <c r="C411" s="3" t="s">
        <v>32</v>
      </c>
      <c r="D411" s="3" t="s">
        <v>609</v>
      </c>
      <c r="E411" s="3" t="s">
        <v>378</v>
      </c>
      <c r="F411" s="3" t="s">
        <v>96</v>
      </c>
      <c r="G411" s="3" t="s">
        <v>59</v>
      </c>
      <c r="H411" s="3">
        <v>2023.0</v>
      </c>
      <c r="I411" s="4">
        <v>20.76</v>
      </c>
      <c r="J411" s="4">
        <v>-72.35</v>
      </c>
      <c r="K411" s="4">
        <v>33.67</v>
      </c>
      <c r="L411" s="4">
        <v>18.42</v>
      </c>
      <c r="M411" s="4">
        <v>23.18</v>
      </c>
      <c r="N411" s="5">
        <v>1.0</v>
      </c>
      <c r="O411" s="5">
        <v>1.0</v>
      </c>
      <c r="P411" s="5">
        <v>2.0</v>
      </c>
      <c r="Q411" s="5">
        <v>5.0</v>
      </c>
      <c r="R411" s="5">
        <v>4.0</v>
      </c>
      <c r="S411" s="6">
        <v>3.55</v>
      </c>
      <c r="T411" s="6">
        <v>221.0</v>
      </c>
      <c r="U411" s="3">
        <v>2.0</v>
      </c>
      <c r="V411" s="3">
        <v>2.0</v>
      </c>
      <c r="W411" s="3">
        <v>2.0</v>
      </c>
      <c r="X411" s="3">
        <v>4.0</v>
      </c>
      <c r="Y411" s="3">
        <v>2.0</v>
      </c>
      <c r="Z411" s="3">
        <v>2.0</v>
      </c>
    </row>
    <row r="412">
      <c r="A412" s="3">
        <v>660.0</v>
      </c>
      <c r="B412" s="3" t="s">
        <v>67</v>
      </c>
      <c r="C412" s="3" t="s">
        <v>32</v>
      </c>
      <c r="D412" s="3" t="s">
        <v>71</v>
      </c>
      <c r="E412" s="3" t="s">
        <v>610</v>
      </c>
      <c r="F412" s="3" t="s">
        <v>121</v>
      </c>
      <c r="G412" s="3" t="s">
        <v>36</v>
      </c>
      <c r="H412" s="3">
        <v>2023.0</v>
      </c>
      <c r="I412" s="4">
        <v>37.57</v>
      </c>
      <c r="J412" s="4">
        <v>-51.25</v>
      </c>
      <c r="K412" s="4">
        <v>-0.61</v>
      </c>
      <c r="L412" s="4">
        <v>10.45</v>
      </c>
      <c r="M412" s="4">
        <v>20.4</v>
      </c>
      <c r="N412" s="5">
        <v>2.0</v>
      </c>
      <c r="O412" s="5">
        <v>1.0</v>
      </c>
      <c r="P412" s="5">
        <v>1.0</v>
      </c>
      <c r="Q412" s="5">
        <v>3.0</v>
      </c>
      <c r="R412" s="5">
        <v>3.0</v>
      </c>
      <c r="S412" s="6">
        <v>2.35</v>
      </c>
      <c r="T412" s="6">
        <v>386.0</v>
      </c>
      <c r="U412" s="3">
        <v>2.0</v>
      </c>
      <c r="V412" s="3">
        <v>2.0</v>
      </c>
      <c r="W412" s="3">
        <v>2.0</v>
      </c>
      <c r="X412" s="3">
        <v>2.0</v>
      </c>
      <c r="Y412" s="3">
        <v>2.0</v>
      </c>
      <c r="Z412" s="3">
        <v>2.0</v>
      </c>
    </row>
    <row r="413">
      <c r="A413" s="3">
        <v>661.0</v>
      </c>
      <c r="B413" s="3" t="s">
        <v>31</v>
      </c>
      <c r="C413" s="3" t="s">
        <v>32</v>
      </c>
      <c r="D413" s="3" t="s">
        <v>611</v>
      </c>
      <c r="E413" s="3" t="s">
        <v>612</v>
      </c>
      <c r="F413" s="3" t="s">
        <v>366</v>
      </c>
      <c r="G413" s="3" t="s">
        <v>46</v>
      </c>
      <c r="H413" s="3">
        <v>2023.0</v>
      </c>
      <c r="I413" s="4">
        <v>-9.33</v>
      </c>
      <c r="J413" s="4">
        <v>76.57</v>
      </c>
      <c r="K413" s="4">
        <v>55.03</v>
      </c>
      <c r="L413" s="4">
        <v>-2.7</v>
      </c>
      <c r="M413" s="4">
        <v>-1.21</v>
      </c>
      <c r="N413" s="5">
        <v>1.0</v>
      </c>
      <c r="O413" s="5">
        <v>2.0</v>
      </c>
      <c r="P413" s="5">
        <v>3.0</v>
      </c>
      <c r="Q413" s="5">
        <v>1.0</v>
      </c>
      <c r="R413" s="5">
        <v>1.0</v>
      </c>
      <c r="S413" s="6">
        <v>1.5</v>
      </c>
      <c r="T413" s="6">
        <v>502.0</v>
      </c>
      <c r="U413" s="3">
        <v>2.0</v>
      </c>
      <c r="V413" s="3">
        <v>2.0</v>
      </c>
      <c r="W413" s="3">
        <v>4.0</v>
      </c>
      <c r="X413" s="3">
        <v>2.0</v>
      </c>
      <c r="Y413" s="3">
        <v>1.0</v>
      </c>
      <c r="Z413" s="3">
        <v>1.0</v>
      </c>
    </row>
    <row r="414">
      <c r="A414" s="3">
        <v>662.0</v>
      </c>
      <c r="B414" s="3" t="s">
        <v>60</v>
      </c>
      <c r="C414" s="3" t="s">
        <v>32</v>
      </c>
      <c r="D414" s="3" t="s">
        <v>613</v>
      </c>
      <c r="E414" s="3" t="s">
        <v>614</v>
      </c>
      <c r="F414" s="3" t="s">
        <v>81</v>
      </c>
      <c r="G414" s="3" t="s">
        <v>36</v>
      </c>
      <c r="H414" s="3">
        <v>2023.0</v>
      </c>
      <c r="I414" s="4">
        <v>-53.39</v>
      </c>
      <c r="J414" s="4">
        <v>205.51</v>
      </c>
      <c r="K414" s="4">
        <v>8.46</v>
      </c>
      <c r="L414" s="4">
        <v>8.93</v>
      </c>
      <c r="M414" s="4">
        <v>21.74</v>
      </c>
      <c r="N414" s="5">
        <v>1.0</v>
      </c>
      <c r="O414" s="5">
        <v>4.0</v>
      </c>
      <c r="P414" s="5">
        <v>1.0</v>
      </c>
      <c r="Q414" s="5">
        <v>3.0</v>
      </c>
      <c r="R414" s="5">
        <v>3.0</v>
      </c>
      <c r="S414" s="6">
        <v>2.6</v>
      </c>
      <c r="T414" s="6">
        <v>345.0</v>
      </c>
      <c r="U414" s="3">
        <v>2.0</v>
      </c>
      <c r="V414" s="3">
        <v>4.0</v>
      </c>
      <c r="W414" s="3">
        <v>2.0</v>
      </c>
      <c r="X414" s="3">
        <v>2.0</v>
      </c>
      <c r="Y414" s="3">
        <v>2.0</v>
      </c>
      <c r="Z414" s="3">
        <v>2.0</v>
      </c>
    </row>
    <row r="415">
      <c r="A415" s="3">
        <v>663.0</v>
      </c>
      <c r="B415" s="3" t="s">
        <v>47</v>
      </c>
      <c r="C415" s="3" t="s">
        <v>32</v>
      </c>
      <c r="D415" s="3" t="s">
        <v>518</v>
      </c>
      <c r="E415" s="3" t="s">
        <v>161</v>
      </c>
      <c r="F415" s="3" t="s">
        <v>425</v>
      </c>
      <c r="G415" s="3" t="s">
        <v>36</v>
      </c>
      <c r="H415" s="3">
        <v>2023.0</v>
      </c>
      <c r="I415" s="4">
        <v>-9.86</v>
      </c>
      <c r="J415" s="4">
        <v>-244.65</v>
      </c>
      <c r="K415" s="4">
        <v>-19.32</v>
      </c>
      <c r="L415" s="4">
        <v>16.81</v>
      </c>
      <c r="M415" s="4">
        <v>44.74</v>
      </c>
      <c r="N415" s="5">
        <v>1.0</v>
      </c>
      <c r="O415" s="5">
        <v>1.0</v>
      </c>
      <c r="P415" s="5">
        <v>1.0</v>
      </c>
      <c r="Q415" s="5">
        <v>4.0</v>
      </c>
      <c r="R415" s="5">
        <v>5.0</v>
      </c>
      <c r="S415" s="6">
        <v>3.2</v>
      </c>
      <c r="T415" s="6">
        <v>282.0</v>
      </c>
      <c r="U415" s="3">
        <v>2.0</v>
      </c>
      <c r="V415" s="3">
        <v>2.0</v>
      </c>
      <c r="W415" s="3">
        <v>2.0</v>
      </c>
      <c r="X415" s="3">
        <v>2.0</v>
      </c>
      <c r="Y415" s="3">
        <v>4.0</v>
      </c>
      <c r="Z415" s="3">
        <v>2.0</v>
      </c>
    </row>
    <row r="416">
      <c r="A416" s="3">
        <v>664.0</v>
      </c>
      <c r="B416" s="3" t="s">
        <v>60</v>
      </c>
      <c r="C416" s="3" t="s">
        <v>32</v>
      </c>
      <c r="D416" s="3" t="s">
        <v>615</v>
      </c>
      <c r="E416" s="3" t="s">
        <v>616</v>
      </c>
      <c r="F416" s="3" t="s">
        <v>220</v>
      </c>
      <c r="G416" s="3" t="s">
        <v>59</v>
      </c>
      <c r="H416" s="3">
        <v>2023.0</v>
      </c>
      <c r="I416" s="4">
        <v>127.11</v>
      </c>
      <c r="J416" s="4">
        <v>-85.06</v>
      </c>
      <c r="K416" s="4">
        <v>26.96</v>
      </c>
      <c r="L416" s="4">
        <v>35.86</v>
      </c>
      <c r="M416" s="4">
        <v>41.7</v>
      </c>
      <c r="N416" s="5">
        <v>5.0</v>
      </c>
      <c r="O416" s="5">
        <v>1.0</v>
      </c>
      <c r="P416" s="5">
        <v>2.0</v>
      </c>
      <c r="Q416" s="5">
        <v>5.0</v>
      </c>
      <c r="R416" s="5">
        <v>5.0</v>
      </c>
      <c r="S416" s="6">
        <v>4.0</v>
      </c>
      <c r="T416" s="6">
        <v>81.0</v>
      </c>
      <c r="U416" s="3">
        <v>4.0</v>
      </c>
      <c r="V416" s="3">
        <v>2.0</v>
      </c>
      <c r="W416" s="3">
        <v>2.0</v>
      </c>
      <c r="X416" s="3">
        <v>4.0</v>
      </c>
      <c r="Y416" s="3">
        <v>4.0</v>
      </c>
      <c r="Z416" s="3">
        <v>4.0</v>
      </c>
    </row>
    <row r="417">
      <c r="A417" s="3">
        <v>665.0</v>
      </c>
      <c r="B417" s="3" t="s">
        <v>31</v>
      </c>
      <c r="C417" s="3" t="s">
        <v>32</v>
      </c>
      <c r="D417" s="3" t="s">
        <v>213</v>
      </c>
      <c r="E417" s="3" t="s">
        <v>195</v>
      </c>
      <c r="F417" s="3" t="s">
        <v>366</v>
      </c>
      <c r="G417" s="3" t="s">
        <v>46</v>
      </c>
      <c r="H417" s="3">
        <v>2023.0</v>
      </c>
      <c r="I417" s="4">
        <v>36.35</v>
      </c>
      <c r="J417" s="4">
        <v>380.33</v>
      </c>
      <c r="K417" s="4">
        <v>58.31</v>
      </c>
      <c r="L417" s="4">
        <v>13.24</v>
      </c>
      <c r="M417" s="4">
        <v>14.75</v>
      </c>
      <c r="N417" s="5">
        <v>2.0</v>
      </c>
      <c r="O417" s="5">
        <v>5.0</v>
      </c>
      <c r="P417" s="5">
        <v>3.0</v>
      </c>
      <c r="Q417" s="5">
        <v>3.0</v>
      </c>
      <c r="R417" s="5">
        <v>3.0</v>
      </c>
      <c r="S417" s="6">
        <v>3.15</v>
      </c>
      <c r="T417" s="6">
        <v>287.0</v>
      </c>
      <c r="U417" s="3">
        <v>2.0</v>
      </c>
      <c r="V417" s="3">
        <v>4.0</v>
      </c>
      <c r="W417" s="3">
        <v>4.0</v>
      </c>
      <c r="X417" s="3">
        <v>2.0</v>
      </c>
      <c r="Y417" s="3">
        <v>2.0</v>
      </c>
      <c r="Z417" s="3">
        <v>2.0</v>
      </c>
    </row>
    <row r="418">
      <c r="A418" s="3">
        <v>668.0</v>
      </c>
      <c r="B418" s="3" t="s">
        <v>31</v>
      </c>
      <c r="C418" s="3" t="s">
        <v>32</v>
      </c>
      <c r="D418" s="3" t="s">
        <v>135</v>
      </c>
      <c r="E418" s="3" t="s">
        <v>136</v>
      </c>
      <c r="F418" s="3" t="s">
        <v>93</v>
      </c>
      <c r="G418" s="3" t="s">
        <v>46</v>
      </c>
      <c r="H418" s="3">
        <v>2023.0</v>
      </c>
      <c r="I418" s="4">
        <v>155.18</v>
      </c>
      <c r="J418" s="4">
        <v>83.58</v>
      </c>
      <c r="K418" s="4">
        <v>44.2</v>
      </c>
      <c r="L418" s="4">
        <v>-8.65</v>
      </c>
      <c r="M418" s="4">
        <v>-2.66</v>
      </c>
      <c r="N418" s="5">
        <v>5.0</v>
      </c>
      <c r="O418" s="5">
        <v>2.0</v>
      </c>
      <c r="P418" s="5">
        <v>3.0</v>
      </c>
      <c r="Q418" s="5">
        <v>1.0</v>
      </c>
      <c r="R418" s="5">
        <v>1.0</v>
      </c>
      <c r="S418" s="6">
        <v>1.7</v>
      </c>
      <c r="T418" s="6">
        <v>469.0</v>
      </c>
      <c r="U418" s="3">
        <v>4.0</v>
      </c>
      <c r="V418" s="3">
        <v>2.0</v>
      </c>
      <c r="W418" s="3">
        <v>4.0</v>
      </c>
      <c r="X418" s="3">
        <v>2.0</v>
      </c>
      <c r="Y418" s="3">
        <v>1.0</v>
      </c>
      <c r="Z418" s="3">
        <v>1.0</v>
      </c>
    </row>
    <row r="419">
      <c r="A419" s="3">
        <v>669.0</v>
      </c>
      <c r="B419" s="3" t="s">
        <v>97</v>
      </c>
      <c r="C419" s="3" t="s">
        <v>32</v>
      </c>
      <c r="D419" s="3" t="s">
        <v>617</v>
      </c>
      <c r="E419" s="3" t="s">
        <v>618</v>
      </c>
      <c r="F419" s="3" t="s">
        <v>209</v>
      </c>
      <c r="G419" s="3" t="s">
        <v>101</v>
      </c>
      <c r="H419" s="3">
        <v>2023.0</v>
      </c>
      <c r="I419" s="4">
        <v>-86.83</v>
      </c>
      <c r="J419" s="4">
        <v>-214.95</v>
      </c>
      <c r="K419" s="4">
        <v>-28.83</v>
      </c>
      <c r="L419" s="4">
        <v>51.17</v>
      </c>
      <c r="M419" s="4">
        <v>63.22</v>
      </c>
      <c r="N419" s="5">
        <v>1.0</v>
      </c>
      <c r="O419" s="5">
        <v>1.0</v>
      </c>
      <c r="P419" s="5">
        <v>1.0</v>
      </c>
      <c r="Q419" s="5">
        <v>5.0</v>
      </c>
      <c r="R419" s="5">
        <v>5.0</v>
      </c>
      <c r="S419" s="6">
        <v>3.6</v>
      </c>
      <c r="T419" s="6">
        <v>183.0</v>
      </c>
      <c r="U419" s="3">
        <v>2.0</v>
      </c>
      <c r="V419" s="3">
        <v>2.0</v>
      </c>
      <c r="W419" s="3">
        <v>2.0</v>
      </c>
      <c r="X419" s="3">
        <v>4.0</v>
      </c>
      <c r="Y419" s="3">
        <v>4.0</v>
      </c>
      <c r="Z419" s="3">
        <v>2.0</v>
      </c>
    </row>
    <row r="420">
      <c r="A420" s="3">
        <v>671.0</v>
      </c>
      <c r="B420" s="3" t="s">
        <v>42</v>
      </c>
      <c r="C420" s="3" t="s">
        <v>32</v>
      </c>
      <c r="D420" s="3" t="s">
        <v>573</v>
      </c>
      <c r="E420" s="3" t="s">
        <v>574</v>
      </c>
      <c r="F420" s="3" t="s">
        <v>108</v>
      </c>
      <c r="G420" s="3" t="s">
        <v>46</v>
      </c>
      <c r="H420" s="3">
        <v>2023.0</v>
      </c>
      <c r="I420" s="4">
        <v>-61.29</v>
      </c>
      <c r="J420" s="4">
        <v>116.26</v>
      </c>
      <c r="K420" s="4">
        <v>-10.73</v>
      </c>
      <c r="L420" s="4">
        <v>-2.18</v>
      </c>
      <c r="M420" s="4">
        <v>5.24</v>
      </c>
      <c r="N420" s="5">
        <v>1.0</v>
      </c>
      <c r="O420" s="5">
        <v>2.0</v>
      </c>
      <c r="P420" s="5">
        <v>1.0</v>
      </c>
      <c r="Q420" s="5">
        <v>1.0</v>
      </c>
      <c r="R420" s="5">
        <v>1.0</v>
      </c>
      <c r="S420" s="6">
        <v>1.1</v>
      </c>
      <c r="T420" s="6">
        <v>561.0</v>
      </c>
      <c r="U420" s="3">
        <v>2.0</v>
      </c>
      <c r="V420" s="3">
        <v>2.0</v>
      </c>
      <c r="W420" s="3">
        <v>2.0</v>
      </c>
      <c r="X420" s="3">
        <v>2.0</v>
      </c>
      <c r="Y420" s="3">
        <v>1.0</v>
      </c>
      <c r="Z420" s="3">
        <v>1.0</v>
      </c>
    </row>
    <row r="421">
      <c r="A421" s="3">
        <v>673.0</v>
      </c>
      <c r="B421" s="3" t="s">
        <v>122</v>
      </c>
      <c r="C421" s="3" t="s">
        <v>32</v>
      </c>
      <c r="D421" s="3" t="s">
        <v>510</v>
      </c>
      <c r="E421" s="3" t="s">
        <v>619</v>
      </c>
      <c r="F421" s="3" t="s">
        <v>143</v>
      </c>
      <c r="G421" s="3" t="s">
        <v>101</v>
      </c>
      <c r="H421" s="3">
        <v>2023.0</v>
      </c>
      <c r="I421" s="4">
        <v>3.92</v>
      </c>
      <c r="J421" s="4">
        <v>95.02</v>
      </c>
      <c r="K421" s="4">
        <v>45.17</v>
      </c>
      <c r="L421" s="4">
        <v>-24.47</v>
      </c>
      <c r="M421" s="4">
        <v>-12.18</v>
      </c>
      <c r="N421" s="5">
        <v>1.0</v>
      </c>
      <c r="O421" s="5">
        <v>2.0</v>
      </c>
      <c r="P421" s="5">
        <v>3.0</v>
      </c>
      <c r="Q421" s="5">
        <v>1.0</v>
      </c>
      <c r="R421" s="5">
        <v>1.0</v>
      </c>
      <c r="S421" s="6">
        <v>1.5</v>
      </c>
      <c r="T421" s="6">
        <v>502.0</v>
      </c>
      <c r="U421" s="3">
        <v>2.0</v>
      </c>
      <c r="V421" s="3">
        <v>2.0</v>
      </c>
      <c r="W421" s="3">
        <v>4.0</v>
      </c>
      <c r="X421" s="3">
        <v>2.0</v>
      </c>
      <c r="Y421" s="3">
        <v>1.0</v>
      </c>
      <c r="Z421" s="3">
        <v>1.0</v>
      </c>
    </row>
    <row r="422">
      <c r="A422" s="3">
        <v>676.0</v>
      </c>
      <c r="B422" s="3" t="s">
        <v>122</v>
      </c>
      <c r="C422" s="3" t="s">
        <v>32</v>
      </c>
      <c r="D422" s="3" t="s">
        <v>91</v>
      </c>
      <c r="E422" s="3" t="s">
        <v>620</v>
      </c>
      <c r="F422" s="3" t="s">
        <v>143</v>
      </c>
      <c r="G422" s="3" t="s">
        <v>101</v>
      </c>
      <c r="H422" s="3">
        <v>2023.0</v>
      </c>
      <c r="I422" s="4" t="s">
        <v>41</v>
      </c>
      <c r="J422" s="4">
        <v>-283.98</v>
      </c>
      <c r="K422" s="4">
        <v>2.22</v>
      </c>
      <c r="L422" s="4">
        <v>-18.6</v>
      </c>
      <c r="M422" s="4">
        <v>-16.9</v>
      </c>
      <c r="N422" s="5" t="s">
        <v>41</v>
      </c>
      <c r="O422" s="5">
        <v>1.0</v>
      </c>
      <c r="P422" s="5">
        <v>1.0</v>
      </c>
      <c r="Q422" s="5">
        <v>1.0</v>
      </c>
      <c r="R422" s="5">
        <v>1.0</v>
      </c>
      <c r="S422" s="6">
        <v>0.95</v>
      </c>
      <c r="T422" s="6">
        <v>591.0</v>
      </c>
      <c r="U422" s="3" t="s">
        <v>41</v>
      </c>
      <c r="V422" s="3">
        <v>2.0</v>
      </c>
      <c r="W422" s="3">
        <v>2.0</v>
      </c>
      <c r="X422" s="3">
        <v>2.0</v>
      </c>
      <c r="Y422" s="3">
        <v>1.0</v>
      </c>
      <c r="Z422" s="3">
        <v>1.0</v>
      </c>
    </row>
    <row r="423">
      <c r="A423" s="3">
        <v>677.0</v>
      </c>
      <c r="B423" s="3" t="s">
        <v>122</v>
      </c>
      <c r="C423" s="3" t="s">
        <v>32</v>
      </c>
      <c r="D423" s="3" t="s">
        <v>123</v>
      </c>
      <c r="E423" s="3" t="s">
        <v>124</v>
      </c>
      <c r="F423" s="3" t="s">
        <v>403</v>
      </c>
      <c r="G423" s="3" t="s">
        <v>46</v>
      </c>
      <c r="H423" s="3">
        <v>2023.0</v>
      </c>
      <c r="I423" s="4">
        <v>228.0</v>
      </c>
      <c r="J423" s="4">
        <v>22.14</v>
      </c>
      <c r="K423" s="4">
        <v>19.44</v>
      </c>
      <c r="L423" s="4">
        <v>14.48</v>
      </c>
      <c r="M423" s="4">
        <v>47.87</v>
      </c>
      <c r="N423" s="5">
        <v>5.0</v>
      </c>
      <c r="O423" s="5">
        <v>1.0</v>
      </c>
      <c r="P423" s="5">
        <v>1.0</v>
      </c>
      <c r="Q423" s="5">
        <v>4.0</v>
      </c>
      <c r="R423" s="5">
        <v>5.0</v>
      </c>
      <c r="S423" s="6">
        <v>3.4</v>
      </c>
      <c r="T423" s="6">
        <v>253.0</v>
      </c>
      <c r="U423" s="3">
        <v>4.0</v>
      </c>
      <c r="V423" s="3">
        <v>2.0</v>
      </c>
      <c r="W423" s="3">
        <v>2.0</v>
      </c>
      <c r="X423" s="3">
        <v>2.0</v>
      </c>
      <c r="Y423" s="3">
        <v>4.0</v>
      </c>
      <c r="Z423" s="3">
        <v>2.0</v>
      </c>
    </row>
    <row r="424">
      <c r="A424" s="3">
        <v>678.0</v>
      </c>
      <c r="B424" s="3" t="s">
        <v>31</v>
      </c>
      <c r="C424" s="3" t="s">
        <v>32</v>
      </c>
      <c r="D424" s="3" t="s">
        <v>50</v>
      </c>
      <c r="E424" s="3" t="s">
        <v>51</v>
      </c>
      <c r="F424" s="3" t="s">
        <v>52</v>
      </c>
      <c r="G424" s="3" t="s">
        <v>46</v>
      </c>
      <c r="H424" s="3">
        <v>2023.0</v>
      </c>
      <c r="I424" s="4" t="s">
        <v>41</v>
      </c>
      <c r="J424" s="4">
        <v>1239.75</v>
      </c>
      <c r="K424" s="4">
        <v>182.15</v>
      </c>
      <c r="L424" s="4">
        <v>4.59</v>
      </c>
      <c r="M424" s="4">
        <v>3.24</v>
      </c>
      <c r="N424" s="5" t="s">
        <v>41</v>
      </c>
      <c r="O424" s="5">
        <v>5.0</v>
      </c>
      <c r="P424" s="5">
        <v>5.0</v>
      </c>
      <c r="Q424" s="5">
        <v>2.0</v>
      </c>
      <c r="R424" s="5">
        <v>1.0</v>
      </c>
      <c r="S424" s="6">
        <v>2.55</v>
      </c>
      <c r="T424" s="6">
        <v>349.0</v>
      </c>
      <c r="U424" s="3" t="s">
        <v>41</v>
      </c>
      <c r="V424" s="3">
        <v>4.0</v>
      </c>
      <c r="W424" s="3">
        <v>4.0</v>
      </c>
      <c r="X424" s="3">
        <v>2.0</v>
      </c>
      <c r="Y424" s="3">
        <v>1.0</v>
      </c>
      <c r="Z424" s="3">
        <v>2.0</v>
      </c>
    </row>
    <row r="425">
      <c r="A425" s="3">
        <v>680.0</v>
      </c>
      <c r="B425" s="3" t="s">
        <v>42</v>
      </c>
      <c r="C425" s="3" t="s">
        <v>32</v>
      </c>
      <c r="D425" s="3" t="s">
        <v>150</v>
      </c>
      <c r="E425" s="3" t="s">
        <v>621</v>
      </c>
      <c r="F425" s="3" t="s">
        <v>108</v>
      </c>
      <c r="G425" s="3" t="s">
        <v>46</v>
      </c>
      <c r="H425" s="3">
        <v>2023.0</v>
      </c>
      <c r="I425" s="4">
        <v>68.29</v>
      </c>
      <c r="J425" s="4">
        <v>6.15</v>
      </c>
      <c r="K425" s="4">
        <v>65.44</v>
      </c>
      <c r="L425" s="4">
        <v>0.76</v>
      </c>
      <c r="M425" s="4">
        <v>10.27</v>
      </c>
      <c r="N425" s="5">
        <v>3.0</v>
      </c>
      <c r="O425" s="5">
        <v>1.0</v>
      </c>
      <c r="P425" s="5">
        <v>4.0</v>
      </c>
      <c r="Q425" s="5">
        <v>1.0</v>
      </c>
      <c r="R425" s="5">
        <v>2.0</v>
      </c>
      <c r="S425" s="6">
        <v>1.95</v>
      </c>
      <c r="T425" s="6">
        <v>432.0</v>
      </c>
      <c r="U425" s="3">
        <v>2.0</v>
      </c>
      <c r="V425" s="3">
        <v>2.0</v>
      </c>
      <c r="W425" s="3">
        <v>4.0</v>
      </c>
      <c r="X425" s="3">
        <v>2.0</v>
      </c>
      <c r="Y425" s="3">
        <v>2.0</v>
      </c>
      <c r="Z425" s="3">
        <v>2.0</v>
      </c>
    </row>
    <row r="426">
      <c r="A426" s="3">
        <v>681.0</v>
      </c>
      <c r="B426" s="3" t="s">
        <v>67</v>
      </c>
      <c r="C426" s="3" t="s">
        <v>32</v>
      </c>
      <c r="D426" s="3" t="s">
        <v>215</v>
      </c>
      <c r="E426" s="3" t="s">
        <v>622</v>
      </c>
      <c r="F426" s="3" t="s">
        <v>121</v>
      </c>
      <c r="G426" s="3" t="s">
        <v>36</v>
      </c>
      <c r="H426" s="3">
        <v>2023.0</v>
      </c>
      <c r="I426" s="4">
        <v>321.87</v>
      </c>
      <c r="J426" s="4">
        <v>277.16</v>
      </c>
      <c r="K426" s="4">
        <v>37.48</v>
      </c>
      <c r="L426" s="4">
        <v>54.01</v>
      </c>
      <c r="M426" s="4">
        <v>77.8</v>
      </c>
      <c r="N426" s="5">
        <v>5.0</v>
      </c>
      <c r="O426" s="5">
        <v>5.0</v>
      </c>
      <c r="P426" s="5">
        <v>2.0</v>
      </c>
      <c r="Q426" s="5">
        <v>5.0</v>
      </c>
      <c r="R426" s="5">
        <v>5.0</v>
      </c>
      <c r="S426" s="6">
        <v>4.4</v>
      </c>
      <c r="T426" s="6">
        <v>15.0</v>
      </c>
      <c r="U426" s="3">
        <v>4.0</v>
      </c>
      <c r="V426" s="3">
        <v>4.0</v>
      </c>
      <c r="W426" s="3">
        <v>2.0</v>
      </c>
      <c r="X426" s="3">
        <v>4.0</v>
      </c>
      <c r="Y426" s="3">
        <v>4.0</v>
      </c>
      <c r="Z426" s="3">
        <v>4.0</v>
      </c>
    </row>
    <row r="427">
      <c r="A427" s="3">
        <v>682.0</v>
      </c>
      <c r="B427" s="3" t="s">
        <v>67</v>
      </c>
      <c r="C427" s="3" t="s">
        <v>32</v>
      </c>
      <c r="D427" s="3" t="s">
        <v>412</v>
      </c>
      <c r="E427" s="3" t="s">
        <v>413</v>
      </c>
      <c r="F427" s="3" t="s">
        <v>228</v>
      </c>
      <c r="G427" s="3" t="s">
        <v>36</v>
      </c>
      <c r="H427" s="3">
        <v>2023.0</v>
      </c>
      <c r="I427" s="4">
        <v>541.73</v>
      </c>
      <c r="J427" s="4">
        <v>-76.59</v>
      </c>
      <c r="K427" s="4">
        <v>48.8</v>
      </c>
      <c r="L427" s="4">
        <v>35.07</v>
      </c>
      <c r="M427" s="4">
        <v>39.23</v>
      </c>
      <c r="N427" s="5">
        <v>5.0</v>
      </c>
      <c r="O427" s="5">
        <v>1.0</v>
      </c>
      <c r="P427" s="5">
        <v>3.0</v>
      </c>
      <c r="Q427" s="5">
        <v>5.0</v>
      </c>
      <c r="R427" s="5">
        <v>5.0</v>
      </c>
      <c r="S427" s="6">
        <v>4.2</v>
      </c>
      <c r="T427" s="6">
        <v>43.0</v>
      </c>
      <c r="U427" s="3">
        <v>4.0</v>
      </c>
      <c r="V427" s="3">
        <v>2.0</v>
      </c>
      <c r="W427" s="3">
        <v>4.0</v>
      </c>
      <c r="X427" s="3">
        <v>4.0</v>
      </c>
      <c r="Y427" s="3">
        <v>4.0</v>
      </c>
      <c r="Z427" s="3">
        <v>4.0</v>
      </c>
    </row>
    <row r="428">
      <c r="A428" s="3">
        <v>685.0</v>
      </c>
      <c r="B428" s="3" t="s">
        <v>60</v>
      </c>
      <c r="C428" s="3" t="s">
        <v>32</v>
      </c>
      <c r="D428" s="3" t="s">
        <v>623</v>
      </c>
      <c r="E428" s="3" t="s">
        <v>624</v>
      </c>
      <c r="F428" s="3" t="s">
        <v>220</v>
      </c>
      <c r="G428" s="3" t="s">
        <v>59</v>
      </c>
      <c r="H428" s="3">
        <v>2023.0</v>
      </c>
      <c r="I428" s="4">
        <v>444.59</v>
      </c>
      <c r="J428" s="4">
        <v>336.54</v>
      </c>
      <c r="K428" s="4">
        <v>37.99</v>
      </c>
      <c r="L428" s="4">
        <v>38.02</v>
      </c>
      <c r="M428" s="4">
        <v>78.12</v>
      </c>
      <c r="N428" s="5">
        <v>5.0</v>
      </c>
      <c r="O428" s="5">
        <v>5.0</v>
      </c>
      <c r="P428" s="5">
        <v>2.0</v>
      </c>
      <c r="Q428" s="5">
        <v>5.0</v>
      </c>
      <c r="R428" s="5">
        <v>5.0</v>
      </c>
      <c r="S428" s="6">
        <v>4.4</v>
      </c>
      <c r="T428" s="6">
        <v>15.0</v>
      </c>
      <c r="U428" s="3">
        <v>4.0</v>
      </c>
      <c r="V428" s="3">
        <v>4.0</v>
      </c>
      <c r="W428" s="3">
        <v>2.0</v>
      </c>
      <c r="X428" s="3">
        <v>4.0</v>
      </c>
      <c r="Y428" s="3">
        <v>4.0</v>
      </c>
      <c r="Z428" s="3">
        <v>4.0</v>
      </c>
    </row>
    <row r="429">
      <c r="A429" s="3">
        <v>688.0</v>
      </c>
      <c r="B429" s="3" t="s">
        <v>97</v>
      </c>
      <c r="C429" s="3" t="s">
        <v>32</v>
      </c>
      <c r="D429" s="3" t="s">
        <v>625</v>
      </c>
      <c r="E429" s="3" t="s">
        <v>626</v>
      </c>
      <c r="F429" s="3" t="s">
        <v>243</v>
      </c>
      <c r="G429" s="3" t="s">
        <v>101</v>
      </c>
      <c r="H429" s="3">
        <v>2023.0</v>
      </c>
      <c r="I429" s="4">
        <v>-91.91</v>
      </c>
      <c r="J429" s="4">
        <v>114.56</v>
      </c>
      <c r="K429" s="4">
        <v>29.25</v>
      </c>
      <c r="L429" s="4">
        <v>2.07</v>
      </c>
      <c r="M429" s="4">
        <v>11.11</v>
      </c>
      <c r="N429" s="5">
        <v>1.0</v>
      </c>
      <c r="O429" s="5">
        <v>2.0</v>
      </c>
      <c r="P429" s="5">
        <v>2.0</v>
      </c>
      <c r="Q429" s="5">
        <v>1.0</v>
      </c>
      <c r="R429" s="5">
        <v>2.0</v>
      </c>
      <c r="S429" s="6">
        <v>1.55</v>
      </c>
      <c r="T429" s="6">
        <v>493.0</v>
      </c>
      <c r="U429" s="3">
        <v>2.0</v>
      </c>
      <c r="V429" s="3">
        <v>2.0</v>
      </c>
      <c r="W429" s="3">
        <v>2.0</v>
      </c>
      <c r="X429" s="3">
        <v>2.0</v>
      </c>
      <c r="Y429" s="3">
        <v>2.0</v>
      </c>
      <c r="Z429" s="3">
        <v>1.0</v>
      </c>
    </row>
    <row r="430">
      <c r="A430" s="3">
        <v>689.0</v>
      </c>
      <c r="B430" s="3" t="s">
        <v>67</v>
      </c>
      <c r="C430" s="3" t="s">
        <v>32</v>
      </c>
      <c r="D430" s="3" t="s">
        <v>627</v>
      </c>
      <c r="E430" s="3" t="s">
        <v>628</v>
      </c>
      <c r="F430" s="3" t="s">
        <v>159</v>
      </c>
      <c r="G430" s="3" t="s">
        <v>46</v>
      </c>
      <c r="H430" s="3">
        <v>2023.0</v>
      </c>
      <c r="I430" s="4">
        <v>23.3</v>
      </c>
      <c r="J430" s="4">
        <v>-581.11</v>
      </c>
      <c r="K430" s="4">
        <v>6.8</v>
      </c>
      <c r="L430" s="4">
        <v>8.44</v>
      </c>
      <c r="M430" s="4">
        <v>25.93</v>
      </c>
      <c r="N430" s="5">
        <v>1.0</v>
      </c>
      <c r="O430" s="5">
        <v>1.0</v>
      </c>
      <c r="P430" s="5">
        <v>1.0</v>
      </c>
      <c r="Q430" s="5">
        <v>3.0</v>
      </c>
      <c r="R430" s="5">
        <v>4.0</v>
      </c>
      <c r="S430" s="6">
        <v>2.55</v>
      </c>
      <c r="T430" s="6">
        <v>349.0</v>
      </c>
      <c r="U430" s="3">
        <v>2.0</v>
      </c>
      <c r="V430" s="3">
        <v>2.0</v>
      </c>
      <c r="W430" s="3">
        <v>2.0</v>
      </c>
      <c r="X430" s="3">
        <v>2.0</v>
      </c>
      <c r="Y430" s="3">
        <v>2.0</v>
      </c>
      <c r="Z430" s="3">
        <v>2.0</v>
      </c>
    </row>
    <row r="431">
      <c r="A431" s="3">
        <v>690.0</v>
      </c>
      <c r="B431" s="3" t="s">
        <v>67</v>
      </c>
      <c r="C431" s="3" t="s">
        <v>32</v>
      </c>
      <c r="D431" s="3" t="s">
        <v>629</v>
      </c>
      <c r="E431" s="3" t="s">
        <v>630</v>
      </c>
      <c r="F431" s="3" t="s">
        <v>70</v>
      </c>
      <c r="G431" s="3" t="s">
        <v>36</v>
      </c>
      <c r="H431" s="3">
        <v>2023.0</v>
      </c>
      <c r="I431" s="4">
        <v>34.05</v>
      </c>
      <c r="J431" s="4">
        <v>-67.78</v>
      </c>
      <c r="K431" s="4">
        <v>62.8</v>
      </c>
      <c r="L431" s="4">
        <v>-2.91</v>
      </c>
      <c r="M431" s="4">
        <v>9.46</v>
      </c>
      <c r="N431" s="5">
        <v>2.0</v>
      </c>
      <c r="O431" s="5">
        <v>1.0</v>
      </c>
      <c r="P431" s="5">
        <v>4.0</v>
      </c>
      <c r="Q431" s="5">
        <v>1.0</v>
      </c>
      <c r="R431" s="5">
        <v>2.0</v>
      </c>
      <c r="S431" s="6">
        <v>1.9</v>
      </c>
      <c r="T431" s="6">
        <v>436.0</v>
      </c>
      <c r="U431" s="3">
        <v>2.0</v>
      </c>
      <c r="V431" s="3">
        <v>2.0</v>
      </c>
      <c r="W431" s="3">
        <v>4.0</v>
      </c>
      <c r="X431" s="3">
        <v>2.0</v>
      </c>
      <c r="Y431" s="3">
        <v>2.0</v>
      </c>
      <c r="Z431" s="3">
        <v>2.0</v>
      </c>
    </row>
    <row r="432">
      <c r="A432" s="3">
        <v>691.0</v>
      </c>
      <c r="B432" s="3" t="s">
        <v>122</v>
      </c>
      <c r="C432" s="3" t="s">
        <v>32</v>
      </c>
      <c r="D432" s="3" t="s">
        <v>454</v>
      </c>
      <c r="E432" s="3" t="s">
        <v>455</v>
      </c>
      <c r="F432" s="3" t="s">
        <v>243</v>
      </c>
      <c r="G432" s="3" t="s">
        <v>101</v>
      </c>
      <c r="H432" s="3">
        <v>2023.0</v>
      </c>
      <c r="I432" s="4">
        <v>20.45</v>
      </c>
      <c r="J432" s="4">
        <v>-981.98</v>
      </c>
      <c r="K432" s="4">
        <v>15.81</v>
      </c>
      <c r="L432" s="4">
        <v>23.67</v>
      </c>
      <c r="M432" s="4">
        <v>28.06</v>
      </c>
      <c r="N432" s="5">
        <v>1.0</v>
      </c>
      <c r="O432" s="5">
        <v>1.0</v>
      </c>
      <c r="P432" s="5">
        <v>1.0</v>
      </c>
      <c r="Q432" s="5">
        <v>5.0</v>
      </c>
      <c r="R432" s="5">
        <v>4.0</v>
      </c>
      <c r="S432" s="6">
        <v>3.35</v>
      </c>
      <c r="T432" s="6">
        <v>257.0</v>
      </c>
      <c r="U432" s="3">
        <v>2.0</v>
      </c>
      <c r="V432" s="3">
        <v>2.0</v>
      </c>
      <c r="W432" s="3">
        <v>2.0</v>
      </c>
      <c r="X432" s="3">
        <v>4.0</v>
      </c>
      <c r="Y432" s="3">
        <v>2.0</v>
      </c>
      <c r="Z432" s="3">
        <v>2.0</v>
      </c>
    </row>
    <row r="433">
      <c r="A433" s="3">
        <v>692.0</v>
      </c>
      <c r="B433" s="3" t="s">
        <v>122</v>
      </c>
      <c r="C433" s="3" t="s">
        <v>32</v>
      </c>
      <c r="D433" s="3" t="s">
        <v>631</v>
      </c>
      <c r="E433" s="3" t="s">
        <v>632</v>
      </c>
      <c r="F433" s="3" t="s">
        <v>93</v>
      </c>
      <c r="G433" s="3" t="s">
        <v>46</v>
      </c>
      <c r="H433" s="3">
        <v>2023.0</v>
      </c>
      <c r="I433" s="4">
        <v>62.65</v>
      </c>
      <c r="J433" s="4">
        <v>-541.81</v>
      </c>
      <c r="K433" s="4">
        <v>-8.36</v>
      </c>
      <c r="L433" s="4">
        <v>-7.86</v>
      </c>
      <c r="M433" s="4">
        <v>-0.8</v>
      </c>
      <c r="N433" s="5">
        <v>3.0</v>
      </c>
      <c r="O433" s="5">
        <v>1.0</v>
      </c>
      <c r="P433" s="5">
        <v>1.0</v>
      </c>
      <c r="Q433" s="5">
        <v>1.0</v>
      </c>
      <c r="R433" s="5">
        <v>1.0</v>
      </c>
      <c r="S433" s="6">
        <v>1.1</v>
      </c>
      <c r="T433" s="6">
        <v>561.0</v>
      </c>
      <c r="U433" s="3">
        <v>2.0</v>
      </c>
      <c r="V433" s="3">
        <v>2.0</v>
      </c>
      <c r="W433" s="3">
        <v>2.0</v>
      </c>
      <c r="X433" s="3">
        <v>2.0</v>
      </c>
      <c r="Y433" s="3">
        <v>1.0</v>
      </c>
      <c r="Z433" s="3">
        <v>1.0</v>
      </c>
    </row>
    <row r="434">
      <c r="A434" s="3">
        <v>694.0</v>
      </c>
      <c r="B434" s="3" t="s">
        <v>122</v>
      </c>
      <c r="C434" s="3" t="s">
        <v>32</v>
      </c>
      <c r="D434" s="3" t="s">
        <v>477</v>
      </c>
      <c r="E434" s="3" t="s">
        <v>478</v>
      </c>
      <c r="F434" s="3" t="s">
        <v>177</v>
      </c>
      <c r="G434" s="3" t="s">
        <v>101</v>
      </c>
      <c r="H434" s="3">
        <v>2023.0</v>
      </c>
      <c r="I434" s="4">
        <v>-48.67</v>
      </c>
      <c r="J434" s="4">
        <v>-41.23</v>
      </c>
      <c r="K434" s="4">
        <v>4.3</v>
      </c>
      <c r="L434" s="4">
        <v>-4.04</v>
      </c>
      <c r="M434" s="4">
        <v>-1.13</v>
      </c>
      <c r="N434" s="5">
        <v>1.0</v>
      </c>
      <c r="O434" s="5">
        <v>1.0</v>
      </c>
      <c r="P434" s="5">
        <v>1.0</v>
      </c>
      <c r="Q434" s="5">
        <v>1.0</v>
      </c>
      <c r="R434" s="5">
        <v>1.0</v>
      </c>
      <c r="S434" s="6">
        <v>1.0</v>
      </c>
      <c r="T434" s="6">
        <v>572.0</v>
      </c>
      <c r="U434" s="3">
        <v>2.0</v>
      </c>
      <c r="V434" s="3">
        <v>2.0</v>
      </c>
      <c r="W434" s="3">
        <v>2.0</v>
      </c>
      <c r="X434" s="3">
        <v>2.0</v>
      </c>
      <c r="Y434" s="3">
        <v>1.0</v>
      </c>
      <c r="Z434" s="3">
        <v>1.0</v>
      </c>
    </row>
    <row r="435">
      <c r="A435" s="3">
        <v>695.0</v>
      </c>
      <c r="B435" s="3" t="s">
        <v>97</v>
      </c>
      <c r="C435" s="3" t="s">
        <v>32</v>
      </c>
      <c r="D435" s="3" t="s">
        <v>91</v>
      </c>
      <c r="E435" s="3" t="s">
        <v>633</v>
      </c>
      <c r="F435" s="3" t="s">
        <v>209</v>
      </c>
      <c r="G435" s="3" t="s">
        <v>101</v>
      </c>
      <c r="H435" s="3">
        <v>2023.0</v>
      </c>
      <c r="I435" s="4">
        <v>56.94</v>
      </c>
      <c r="J435" s="4">
        <v>2210.91</v>
      </c>
      <c r="K435" s="4">
        <v>9.02</v>
      </c>
      <c r="L435" s="4">
        <v>54.46</v>
      </c>
      <c r="M435" s="4">
        <v>55.22</v>
      </c>
      <c r="N435" s="5">
        <v>2.0</v>
      </c>
      <c r="O435" s="5">
        <v>5.0</v>
      </c>
      <c r="P435" s="5">
        <v>1.0</v>
      </c>
      <c r="Q435" s="5">
        <v>5.0</v>
      </c>
      <c r="R435" s="5">
        <v>5.0</v>
      </c>
      <c r="S435" s="6">
        <v>4.05</v>
      </c>
      <c r="T435" s="6">
        <v>71.0</v>
      </c>
      <c r="U435" s="3">
        <v>2.0</v>
      </c>
      <c r="V435" s="3">
        <v>4.0</v>
      </c>
      <c r="W435" s="3">
        <v>2.0</v>
      </c>
      <c r="X435" s="3">
        <v>4.0</v>
      </c>
      <c r="Y435" s="3">
        <v>4.0</v>
      </c>
      <c r="Z435" s="3">
        <v>4.0</v>
      </c>
    </row>
    <row r="436">
      <c r="A436" s="3">
        <v>696.0</v>
      </c>
      <c r="B436" s="3" t="s">
        <v>122</v>
      </c>
      <c r="C436" s="3" t="s">
        <v>32</v>
      </c>
      <c r="D436" s="3" t="s">
        <v>546</v>
      </c>
      <c r="E436" s="3" t="s">
        <v>634</v>
      </c>
      <c r="F436" s="3" t="s">
        <v>243</v>
      </c>
      <c r="G436" s="3" t="s">
        <v>101</v>
      </c>
      <c r="H436" s="3">
        <v>2023.0</v>
      </c>
      <c r="I436" s="4">
        <v>217.49</v>
      </c>
      <c r="J436" s="4">
        <v>120.43</v>
      </c>
      <c r="K436" s="4">
        <v>1.73</v>
      </c>
      <c r="L436" s="4">
        <v>2.41</v>
      </c>
      <c r="M436" s="4">
        <v>1.71</v>
      </c>
      <c r="N436" s="5">
        <v>5.0</v>
      </c>
      <c r="O436" s="5">
        <v>3.0</v>
      </c>
      <c r="P436" s="5">
        <v>1.0</v>
      </c>
      <c r="Q436" s="5">
        <v>1.0</v>
      </c>
      <c r="R436" s="5">
        <v>1.0</v>
      </c>
      <c r="S436" s="6">
        <v>1.4</v>
      </c>
      <c r="T436" s="6">
        <v>514.0</v>
      </c>
      <c r="U436" s="3">
        <v>4.0</v>
      </c>
      <c r="V436" s="3">
        <v>4.0</v>
      </c>
      <c r="W436" s="3">
        <v>2.0</v>
      </c>
      <c r="X436" s="3">
        <v>2.0</v>
      </c>
      <c r="Y436" s="3">
        <v>1.0</v>
      </c>
      <c r="Z436" s="3">
        <v>1.0</v>
      </c>
    </row>
    <row r="437">
      <c r="A437" s="3">
        <v>697.0</v>
      </c>
      <c r="B437" s="3" t="s">
        <v>97</v>
      </c>
      <c r="C437" s="3" t="s">
        <v>32</v>
      </c>
      <c r="D437" s="3" t="s">
        <v>635</v>
      </c>
      <c r="E437" s="3" t="s">
        <v>636</v>
      </c>
      <c r="F437" s="3" t="s">
        <v>223</v>
      </c>
      <c r="G437" s="3" t="s">
        <v>101</v>
      </c>
      <c r="H437" s="3">
        <v>2023.0</v>
      </c>
      <c r="I437" s="4">
        <v>89.48</v>
      </c>
      <c r="J437" s="4">
        <v>-213.67</v>
      </c>
      <c r="K437" s="4">
        <v>18.65</v>
      </c>
      <c r="L437" s="4">
        <v>2.37</v>
      </c>
      <c r="M437" s="4">
        <v>19.9</v>
      </c>
      <c r="N437" s="5">
        <v>3.0</v>
      </c>
      <c r="O437" s="5">
        <v>1.0</v>
      </c>
      <c r="P437" s="5">
        <v>1.0</v>
      </c>
      <c r="Q437" s="5">
        <v>1.0</v>
      </c>
      <c r="R437" s="5">
        <v>3.0</v>
      </c>
      <c r="S437" s="6">
        <v>1.6</v>
      </c>
      <c r="T437" s="6">
        <v>482.0</v>
      </c>
      <c r="U437" s="3">
        <v>2.0</v>
      </c>
      <c r="V437" s="3">
        <v>2.0</v>
      </c>
      <c r="W437" s="3">
        <v>2.0</v>
      </c>
      <c r="X437" s="3">
        <v>2.0</v>
      </c>
      <c r="Y437" s="3">
        <v>2.0</v>
      </c>
      <c r="Z437" s="3">
        <v>1.0</v>
      </c>
    </row>
    <row r="438">
      <c r="A438" s="3">
        <v>698.0</v>
      </c>
      <c r="B438" s="3" t="s">
        <v>97</v>
      </c>
      <c r="C438" s="3" t="s">
        <v>32</v>
      </c>
      <c r="D438" s="3" t="s">
        <v>150</v>
      </c>
      <c r="E438" s="3" t="s">
        <v>554</v>
      </c>
      <c r="F438" s="3" t="s">
        <v>243</v>
      </c>
      <c r="G438" s="3" t="s">
        <v>101</v>
      </c>
      <c r="H438" s="3">
        <v>2023.0</v>
      </c>
      <c r="I438" s="4">
        <v>-20.04</v>
      </c>
      <c r="J438" s="4">
        <v>161.1</v>
      </c>
      <c r="K438" s="4">
        <v>18.47</v>
      </c>
      <c r="L438" s="4">
        <v>11.21</v>
      </c>
      <c r="M438" s="4">
        <v>14.64</v>
      </c>
      <c r="N438" s="5">
        <v>1.0</v>
      </c>
      <c r="O438" s="5">
        <v>3.0</v>
      </c>
      <c r="P438" s="5">
        <v>1.0</v>
      </c>
      <c r="Q438" s="5">
        <v>3.0</v>
      </c>
      <c r="R438" s="5">
        <v>3.0</v>
      </c>
      <c r="S438" s="6">
        <v>2.5</v>
      </c>
      <c r="T438" s="6">
        <v>356.0</v>
      </c>
      <c r="U438" s="3">
        <v>2.0</v>
      </c>
      <c r="V438" s="3">
        <v>4.0</v>
      </c>
      <c r="W438" s="3">
        <v>2.0</v>
      </c>
      <c r="X438" s="3">
        <v>2.0</v>
      </c>
      <c r="Y438" s="3">
        <v>2.0</v>
      </c>
      <c r="Z438" s="3">
        <v>2.0</v>
      </c>
    </row>
    <row r="439">
      <c r="A439" s="3">
        <v>701.0</v>
      </c>
      <c r="B439" s="3" t="s">
        <v>42</v>
      </c>
      <c r="C439" s="3" t="s">
        <v>32</v>
      </c>
      <c r="D439" s="3" t="s">
        <v>201</v>
      </c>
      <c r="E439" s="3" t="s">
        <v>202</v>
      </c>
      <c r="F439" s="3" t="s">
        <v>108</v>
      </c>
      <c r="G439" s="3" t="s">
        <v>46</v>
      </c>
      <c r="H439" s="3">
        <v>2023.0</v>
      </c>
      <c r="I439" s="4" t="s">
        <v>41</v>
      </c>
      <c r="J439" s="4">
        <v>-100.41</v>
      </c>
      <c r="K439" s="4">
        <v>-10.12</v>
      </c>
      <c r="L439" s="4">
        <v>34.96</v>
      </c>
      <c r="M439" s="4">
        <v>36.74</v>
      </c>
      <c r="N439" s="5" t="s">
        <v>41</v>
      </c>
      <c r="O439" s="5">
        <v>1.0</v>
      </c>
      <c r="P439" s="5">
        <v>1.0</v>
      </c>
      <c r="Q439" s="5">
        <v>5.0</v>
      </c>
      <c r="R439" s="5">
        <v>5.0</v>
      </c>
      <c r="S439" s="6">
        <v>3.55</v>
      </c>
      <c r="T439" s="6">
        <v>221.0</v>
      </c>
      <c r="U439" s="3" t="s">
        <v>41</v>
      </c>
      <c r="V439" s="3">
        <v>2.0</v>
      </c>
      <c r="W439" s="3">
        <v>2.0</v>
      </c>
      <c r="X439" s="3">
        <v>4.0</v>
      </c>
      <c r="Y439" s="3">
        <v>4.0</v>
      </c>
      <c r="Z439" s="3">
        <v>2.0</v>
      </c>
    </row>
    <row r="440">
      <c r="A440" s="3">
        <v>702.0</v>
      </c>
      <c r="B440" s="3" t="s">
        <v>42</v>
      </c>
      <c r="C440" s="3" t="s">
        <v>32</v>
      </c>
      <c r="D440" s="3" t="s">
        <v>129</v>
      </c>
      <c r="E440" s="3" t="s">
        <v>184</v>
      </c>
      <c r="F440" s="3" t="s">
        <v>185</v>
      </c>
      <c r="G440" s="3" t="s">
        <v>46</v>
      </c>
      <c r="H440" s="3">
        <v>2023.0</v>
      </c>
      <c r="I440" s="4">
        <v>120.52</v>
      </c>
      <c r="J440" s="4">
        <v>-4.78</v>
      </c>
      <c r="K440" s="4">
        <v>40.95</v>
      </c>
      <c r="L440" s="4">
        <v>26.64</v>
      </c>
      <c r="M440" s="4">
        <v>38.43</v>
      </c>
      <c r="N440" s="5">
        <v>5.0</v>
      </c>
      <c r="O440" s="5">
        <v>1.0</v>
      </c>
      <c r="P440" s="5">
        <v>3.0</v>
      </c>
      <c r="Q440" s="5">
        <v>5.0</v>
      </c>
      <c r="R440" s="5">
        <v>5.0</v>
      </c>
      <c r="S440" s="6">
        <v>4.2</v>
      </c>
      <c r="T440" s="6">
        <v>43.0</v>
      </c>
      <c r="U440" s="3">
        <v>4.0</v>
      </c>
      <c r="V440" s="3">
        <v>2.0</v>
      </c>
      <c r="W440" s="3">
        <v>4.0</v>
      </c>
      <c r="X440" s="3">
        <v>4.0</v>
      </c>
      <c r="Y440" s="3">
        <v>4.0</v>
      </c>
      <c r="Z440" s="3">
        <v>4.0</v>
      </c>
    </row>
    <row r="441">
      <c r="A441" s="3">
        <v>704.0</v>
      </c>
      <c r="B441" s="3" t="s">
        <v>97</v>
      </c>
      <c r="C441" s="3" t="s">
        <v>32</v>
      </c>
      <c r="D441" s="3" t="s">
        <v>637</v>
      </c>
      <c r="E441" s="3" t="s">
        <v>638</v>
      </c>
      <c r="F441" s="3" t="s">
        <v>143</v>
      </c>
      <c r="G441" s="3" t="s">
        <v>101</v>
      </c>
      <c r="H441" s="3">
        <v>2023.0</v>
      </c>
      <c r="I441" s="4">
        <v>93.38</v>
      </c>
      <c r="J441" s="4">
        <v>-200.78</v>
      </c>
      <c r="K441" s="4">
        <v>49.06</v>
      </c>
      <c r="L441" s="4">
        <v>7.29</v>
      </c>
      <c r="M441" s="4">
        <v>17.05</v>
      </c>
      <c r="N441" s="5">
        <v>4.0</v>
      </c>
      <c r="O441" s="5">
        <v>1.0</v>
      </c>
      <c r="P441" s="5">
        <v>3.0</v>
      </c>
      <c r="Q441" s="5">
        <v>2.0</v>
      </c>
      <c r="R441" s="5">
        <v>3.0</v>
      </c>
      <c r="S441" s="6">
        <v>2.45</v>
      </c>
      <c r="T441" s="6">
        <v>369.0</v>
      </c>
      <c r="U441" s="3">
        <v>2.0</v>
      </c>
      <c r="V441" s="3">
        <v>2.0</v>
      </c>
      <c r="W441" s="3">
        <v>4.0</v>
      </c>
      <c r="X441" s="3">
        <v>2.0</v>
      </c>
      <c r="Y441" s="3">
        <v>2.0</v>
      </c>
      <c r="Z441" s="3">
        <v>2.0</v>
      </c>
    </row>
    <row r="442">
      <c r="A442" s="3">
        <v>705.0</v>
      </c>
      <c r="B442" s="3" t="s">
        <v>67</v>
      </c>
      <c r="C442" s="3" t="s">
        <v>32</v>
      </c>
      <c r="D442" s="3" t="s">
        <v>71</v>
      </c>
      <c r="E442" s="3" t="s">
        <v>610</v>
      </c>
      <c r="F442" s="3" t="s">
        <v>121</v>
      </c>
      <c r="G442" s="3" t="s">
        <v>36</v>
      </c>
      <c r="H442" s="3">
        <v>2023.0</v>
      </c>
      <c r="I442" s="4">
        <v>1298.6</v>
      </c>
      <c r="J442" s="4">
        <v>167.79</v>
      </c>
      <c r="K442" s="4">
        <v>65.43</v>
      </c>
      <c r="L442" s="4">
        <v>10.3</v>
      </c>
      <c r="M442" s="4">
        <v>28.23</v>
      </c>
      <c r="N442" s="5">
        <v>5.0</v>
      </c>
      <c r="O442" s="5">
        <v>3.0</v>
      </c>
      <c r="P442" s="5">
        <v>4.0</v>
      </c>
      <c r="Q442" s="5">
        <v>3.0</v>
      </c>
      <c r="R442" s="5">
        <v>4.0</v>
      </c>
      <c r="S442" s="6">
        <v>3.55</v>
      </c>
      <c r="T442" s="6">
        <v>221.0</v>
      </c>
      <c r="U442" s="3">
        <v>4.0</v>
      </c>
      <c r="V442" s="3">
        <v>4.0</v>
      </c>
      <c r="W442" s="3">
        <v>4.0</v>
      </c>
      <c r="X442" s="3">
        <v>2.0</v>
      </c>
      <c r="Y442" s="3">
        <v>2.0</v>
      </c>
      <c r="Z442" s="3">
        <v>2.0</v>
      </c>
    </row>
    <row r="443">
      <c r="A443" s="3">
        <v>706.0</v>
      </c>
      <c r="B443" s="3" t="s">
        <v>97</v>
      </c>
      <c r="C443" s="3" t="s">
        <v>32</v>
      </c>
      <c r="D443" s="3" t="s">
        <v>639</v>
      </c>
      <c r="E443" s="3" t="s">
        <v>640</v>
      </c>
      <c r="F443" s="3" t="s">
        <v>223</v>
      </c>
      <c r="G443" s="3" t="s">
        <v>101</v>
      </c>
      <c r="H443" s="3">
        <v>2023.0</v>
      </c>
      <c r="I443" s="4">
        <v>-32.19</v>
      </c>
      <c r="J443" s="4">
        <v>226.2</v>
      </c>
      <c r="K443" s="4">
        <v>93.64</v>
      </c>
      <c r="L443" s="4">
        <v>2.2</v>
      </c>
      <c r="M443" s="4">
        <v>12.67</v>
      </c>
      <c r="N443" s="5">
        <v>1.0</v>
      </c>
      <c r="O443" s="5">
        <v>4.0</v>
      </c>
      <c r="P443" s="5">
        <v>5.0</v>
      </c>
      <c r="Q443" s="5">
        <v>1.0</v>
      </c>
      <c r="R443" s="5">
        <v>2.0</v>
      </c>
      <c r="S443" s="6">
        <v>2.35</v>
      </c>
      <c r="T443" s="6">
        <v>386.0</v>
      </c>
      <c r="U443" s="3">
        <v>2.0</v>
      </c>
      <c r="V443" s="3">
        <v>4.0</v>
      </c>
      <c r="W443" s="3">
        <v>4.0</v>
      </c>
      <c r="X443" s="3">
        <v>2.0</v>
      </c>
      <c r="Y443" s="3">
        <v>2.0</v>
      </c>
      <c r="Z443" s="3">
        <v>2.0</v>
      </c>
    </row>
    <row r="444">
      <c r="A444" s="3">
        <v>707.0</v>
      </c>
      <c r="B444" s="3" t="s">
        <v>37</v>
      </c>
      <c r="C444" s="3" t="s">
        <v>32</v>
      </c>
      <c r="D444" s="3" t="s">
        <v>641</v>
      </c>
      <c r="E444" s="3" t="s">
        <v>642</v>
      </c>
      <c r="F444" s="3" t="s">
        <v>643</v>
      </c>
      <c r="G444" s="3" t="s">
        <v>59</v>
      </c>
      <c r="H444" s="3">
        <v>2023.0</v>
      </c>
      <c r="I444" s="4" t="s">
        <v>41</v>
      </c>
      <c r="J444" s="4">
        <v>28.76</v>
      </c>
      <c r="K444" s="4">
        <v>28.15</v>
      </c>
      <c r="L444" s="4">
        <v>31.2</v>
      </c>
      <c r="M444" s="4">
        <v>41.54</v>
      </c>
      <c r="N444" s="5" t="s">
        <v>41</v>
      </c>
      <c r="O444" s="5">
        <v>1.0</v>
      </c>
      <c r="P444" s="5">
        <v>2.0</v>
      </c>
      <c r="Q444" s="5">
        <v>5.0</v>
      </c>
      <c r="R444" s="5">
        <v>5.0</v>
      </c>
      <c r="S444" s="6">
        <v>3.75</v>
      </c>
      <c r="T444" s="6">
        <v>149.0</v>
      </c>
      <c r="U444" s="3" t="s">
        <v>41</v>
      </c>
      <c r="V444" s="3">
        <v>2.0</v>
      </c>
      <c r="W444" s="3">
        <v>2.0</v>
      </c>
      <c r="X444" s="3">
        <v>4.0</v>
      </c>
      <c r="Y444" s="3">
        <v>4.0</v>
      </c>
      <c r="Z444" s="3">
        <v>4.0</v>
      </c>
    </row>
    <row r="445">
      <c r="A445" s="3">
        <v>708.0</v>
      </c>
      <c r="B445" s="3" t="s">
        <v>42</v>
      </c>
      <c r="C445" s="3" t="s">
        <v>32</v>
      </c>
      <c r="D445" s="3" t="s">
        <v>393</v>
      </c>
      <c r="E445" s="3" t="s">
        <v>394</v>
      </c>
      <c r="F445" s="3" t="s">
        <v>121</v>
      </c>
      <c r="G445" s="3" t="s">
        <v>36</v>
      </c>
      <c r="H445" s="3">
        <v>2023.0</v>
      </c>
      <c r="I445" s="4" t="s">
        <v>41</v>
      </c>
      <c r="J445" s="4">
        <v>-383.7</v>
      </c>
      <c r="K445" s="4">
        <v>59.49</v>
      </c>
      <c r="L445" s="4">
        <v>-7.01</v>
      </c>
      <c r="M445" s="4">
        <v>-2.0</v>
      </c>
      <c r="N445" s="5" t="s">
        <v>41</v>
      </c>
      <c r="O445" s="5">
        <v>1.0</v>
      </c>
      <c r="P445" s="5">
        <v>3.0</v>
      </c>
      <c r="Q445" s="5">
        <v>1.0</v>
      </c>
      <c r="R445" s="5">
        <v>1.0</v>
      </c>
      <c r="S445" s="6">
        <v>1.35</v>
      </c>
      <c r="T445" s="6">
        <v>522.0</v>
      </c>
      <c r="U445" s="3" t="s">
        <v>41</v>
      </c>
      <c r="V445" s="3">
        <v>2.0</v>
      </c>
      <c r="W445" s="3">
        <v>4.0</v>
      </c>
      <c r="X445" s="3">
        <v>2.0</v>
      </c>
      <c r="Y445" s="3">
        <v>1.0</v>
      </c>
      <c r="Z445" s="3">
        <v>1.0</v>
      </c>
    </row>
    <row r="446">
      <c r="A446" s="3">
        <v>710.0</v>
      </c>
      <c r="B446" s="3" t="s">
        <v>37</v>
      </c>
      <c r="C446" s="3" t="s">
        <v>32</v>
      </c>
      <c r="D446" s="3" t="s">
        <v>296</v>
      </c>
      <c r="E446" s="3" t="s">
        <v>297</v>
      </c>
      <c r="F446" s="3" t="s">
        <v>118</v>
      </c>
      <c r="G446" s="3" t="s">
        <v>59</v>
      </c>
      <c r="H446" s="3">
        <v>2023.0</v>
      </c>
      <c r="I446" s="4">
        <v>38.83</v>
      </c>
      <c r="J446" s="4">
        <v>115.76</v>
      </c>
      <c r="K446" s="4">
        <v>79.42</v>
      </c>
      <c r="L446" s="4">
        <v>4.05</v>
      </c>
      <c r="M446" s="4">
        <v>16.36</v>
      </c>
      <c r="N446" s="5">
        <v>2.0</v>
      </c>
      <c r="O446" s="5">
        <v>2.0</v>
      </c>
      <c r="P446" s="5">
        <v>4.0</v>
      </c>
      <c r="Q446" s="5">
        <v>2.0</v>
      </c>
      <c r="R446" s="5">
        <v>3.0</v>
      </c>
      <c r="S446" s="6">
        <v>2.65</v>
      </c>
      <c r="T446" s="6">
        <v>339.0</v>
      </c>
      <c r="U446" s="3">
        <v>2.0</v>
      </c>
      <c r="V446" s="3">
        <v>2.0</v>
      </c>
      <c r="W446" s="3">
        <v>4.0</v>
      </c>
      <c r="X446" s="3">
        <v>2.0</v>
      </c>
      <c r="Y446" s="3">
        <v>2.0</v>
      </c>
      <c r="Z446" s="3">
        <v>2.0</v>
      </c>
    </row>
    <row r="447">
      <c r="A447" s="3">
        <v>711.0</v>
      </c>
      <c r="B447" s="3" t="s">
        <v>67</v>
      </c>
      <c r="C447" s="3" t="s">
        <v>32</v>
      </c>
      <c r="D447" s="3" t="s">
        <v>576</v>
      </c>
      <c r="E447" s="3" t="s">
        <v>577</v>
      </c>
      <c r="F447" s="3" t="s">
        <v>185</v>
      </c>
      <c r="G447" s="3" t="s">
        <v>46</v>
      </c>
      <c r="H447" s="3">
        <v>2023.0</v>
      </c>
      <c r="I447" s="4">
        <v>253.98</v>
      </c>
      <c r="J447" s="4">
        <v>358.3</v>
      </c>
      <c r="K447" s="4">
        <v>26.84</v>
      </c>
      <c r="L447" s="4">
        <v>41.88</v>
      </c>
      <c r="M447" s="4">
        <v>61.27</v>
      </c>
      <c r="N447" s="5">
        <v>5.0</v>
      </c>
      <c r="O447" s="5">
        <v>5.0</v>
      </c>
      <c r="P447" s="5">
        <v>2.0</v>
      </c>
      <c r="Q447" s="5">
        <v>5.0</v>
      </c>
      <c r="R447" s="5">
        <v>5.0</v>
      </c>
      <c r="S447" s="6">
        <v>4.4</v>
      </c>
      <c r="T447" s="6">
        <v>15.0</v>
      </c>
      <c r="U447" s="3">
        <v>4.0</v>
      </c>
      <c r="V447" s="3">
        <v>4.0</v>
      </c>
      <c r="W447" s="3">
        <v>2.0</v>
      </c>
      <c r="X447" s="3">
        <v>4.0</v>
      </c>
      <c r="Y447" s="3">
        <v>4.0</v>
      </c>
      <c r="Z447" s="3">
        <v>4.0</v>
      </c>
    </row>
    <row r="448">
      <c r="A448" s="3">
        <v>712.0</v>
      </c>
      <c r="B448" s="3" t="s">
        <v>67</v>
      </c>
      <c r="C448" s="3" t="s">
        <v>32</v>
      </c>
      <c r="D448" s="3" t="s">
        <v>644</v>
      </c>
      <c r="E448" s="3" t="s">
        <v>645</v>
      </c>
      <c r="F448" s="3" t="s">
        <v>185</v>
      </c>
      <c r="G448" s="3" t="s">
        <v>46</v>
      </c>
      <c r="H448" s="3">
        <v>2023.0</v>
      </c>
      <c r="I448" s="4">
        <v>116.87</v>
      </c>
      <c r="J448" s="4">
        <v>69.37</v>
      </c>
      <c r="K448" s="4">
        <v>41.91</v>
      </c>
      <c r="L448" s="4">
        <v>15.5</v>
      </c>
      <c r="M448" s="4">
        <v>32.21</v>
      </c>
      <c r="N448" s="5">
        <v>4.0</v>
      </c>
      <c r="O448" s="5">
        <v>2.0</v>
      </c>
      <c r="P448" s="5">
        <v>3.0</v>
      </c>
      <c r="Q448" s="5">
        <v>4.0</v>
      </c>
      <c r="R448" s="5">
        <v>5.0</v>
      </c>
      <c r="S448" s="6">
        <v>3.85</v>
      </c>
      <c r="T448" s="6">
        <v>127.0</v>
      </c>
      <c r="U448" s="3">
        <v>2.0</v>
      </c>
      <c r="V448" s="3">
        <v>2.0</v>
      </c>
      <c r="W448" s="3">
        <v>4.0</v>
      </c>
      <c r="X448" s="3">
        <v>2.0</v>
      </c>
      <c r="Y448" s="3">
        <v>4.0</v>
      </c>
      <c r="Z448" s="3">
        <v>4.0</v>
      </c>
    </row>
    <row r="449">
      <c r="A449" s="3">
        <v>713.0</v>
      </c>
      <c r="B449" s="3" t="s">
        <v>37</v>
      </c>
      <c r="C449" s="3" t="s">
        <v>32</v>
      </c>
      <c r="D449" s="3" t="s">
        <v>646</v>
      </c>
      <c r="E449" s="3" t="s">
        <v>647</v>
      </c>
      <c r="F449" s="3" t="s">
        <v>154</v>
      </c>
      <c r="G449" s="3" t="s">
        <v>101</v>
      </c>
      <c r="H449" s="3">
        <v>2023.0</v>
      </c>
      <c r="I449" s="4">
        <v>172.92</v>
      </c>
      <c r="J449" s="4">
        <v>131.64</v>
      </c>
      <c r="K449" s="4">
        <v>68.0</v>
      </c>
      <c r="L449" s="4">
        <v>12.8</v>
      </c>
      <c r="M449" s="4">
        <v>21.8</v>
      </c>
      <c r="N449" s="5">
        <v>5.0</v>
      </c>
      <c r="O449" s="5">
        <v>3.0</v>
      </c>
      <c r="P449" s="5">
        <v>4.0</v>
      </c>
      <c r="Q449" s="5">
        <v>3.0</v>
      </c>
      <c r="R449" s="5">
        <v>3.0</v>
      </c>
      <c r="S449" s="6">
        <v>3.3</v>
      </c>
      <c r="T449" s="6">
        <v>272.0</v>
      </c>
      <c r="U449" s="3">
        <v>4.0</v>
      </c>
      <c r="V449" s="3">
        <v>4.0</v>
      </c>
      <c r="W449" s="3">
        <v>4.0</v>
      </c>
      <c r="X449" s="3">
        <v>2.0</v>
      </c>
      <c r="Y449" s="3">
        <v>2.0</v>
      </c>
      <c r="Z449" s="3">
        <v>2.0</v>
      </c>
    </row>
    <row r="450">
      <c r="A450" s="3">
        <v>714.0</v>
      </c>
      <c r="B450" s="3" t="s">
        <v>97</v>
      </c>
      <c r="C450" s="3" t="s">
        <v>32</v>
      </c>
      <c r="D450" s="3" t="s">
        <v>648</v>
      </c>
      <c r="E450" s="3" t="s">
        <v>649</v>
      </c>
      <c r="F450" s="3" t="s">
        <v>154</v>
      </c>
      <c r="G450" s="3" t="s">
        <v>101</v>
      </c>
      <c r="H450" s="3">
        <v>2023.0</v>
      </c>
      <c r="I450" s="4">
        <v>297.75</v>
      </c>
      <c r="J450" s="4">
        <v>-1000.0</v>
      </c>
      <c r="K450" s="4">
        <v>12.19</v>
      </c>
      <c r="L450" s="4">
        <v>9.34</v>
      </c>
      <c r="M450" s="4">
        <v>24.85</v>
      </c>
      <c r="N450" s="5">
        <v>5.0</v>
      </c>
      <c r="O450" s="5">
        <v>1.0</v>
      </c>
      <c r="P450" s="5">
        <v>1.0</v>
      </c>
      <c r="Q450" s="5">
        <v>3.0</v>
      </c>
      <c r="R450" s="5">
        <v>4.0</v>
      </c>
      <c r="S450" s="6">
        <v>2.75</v>
      </c>
      <c r="T450" s="6">
        <v>324.0</v>
      </c>
      <c r="U450" s="3">
        <v>4.0</v>
      </c>
      <c r="V450" s="3">
        <v>2.0</v>
      </c>
      <c r="W450" s="3">
        <v>2.0</v>
      </c>
      <c r="X450" s="3">
        <v>2.0</v>
      </c>
      <c r="Y450" s="3">
        <v>2.0</v>
      </c>
      <c r="Z450" s="3">
        <v>2.0</v>
      </c>
    </row>
    <row r="451">
      <c r="A451" s="3">
        <v>716.0</v>
      </c>
      <c r="B451" s="3" t="s">
        <v>42</v>
      </c>
      <c r="C451" s="3" t="s">
        <v>32</v>
      </c>
      <c r="D451" s="3" t="s">
        <v>650</v>
      </c>
      <c r="E451" s="3" t="s">
        <v>651</v>
      </c>
      <c r="F451" s="3" t="s">
        <v>270</v>
      </c>
      <c r="G451" s="3" t="s">
        <v>46</v>
      </c>
      <c r="H451" s="3">
        <v>2023.0</v>
      </c>
      <c r="I451" s="4">
        <v>-12.9</v>
      </c>
      <c r="J451" s="4">
        <v>-50.34</v>
      </c>
      <c r="K451" s="4">
        <v>11.16</v>
      </c>
      <c r="L451" s="4">
        <v>22.42</v>
      </c>
      <c r="M451" s="4">
        <v>32.99</v>
      </c>
      <c r="N451" s="5">
        <v>1.0</v>
      </c>
      <c r="O451" s="5">
        <v>1.0</v>
      </c>
      <c r="P451" s="5">
        <v>1.0</v>
      </c>
      <c r="Q451" s="5">
        <v>5.0</v>
      </c>
      <c r="R451" s="5">
        <v>5.0</v>
      </c>
      <c r="S451" s="6">
        <v>3.6</v>
      </c>
      <c r="T451" s="6">
        <v>183.0</v>
      </c>
      <c r="U451" s="3">
        <v>2.0</v>
      </c>
      <c r="V451" s="3">
        <v>2.0</v>
      </c>
      <c r="W451" s="3">
        <v>2.0</v>
      </c>
      <c r="X451" s="3">
        <v>4.0</v>
      </c>
      <c r="Y451" s="3">
        <v>4.0</v>
      </c>
      <c r="Z451" s="3">
        <v>2.0</v>
      </c>
    </row>
    <row r="452">
      <c r="A452" s="3">
        <v>717.0</v>
      </c>
      <c r="B452" s="3" t="s">
        <v>60</v>
      </c>
      <c r="C452" s="3" t="s">
        <v>32</v>
      </c>
      <c r="D452" s="3" t="s">
        <v>155</v>
      </c>
      <c r="E452" s="3" t="s">
        <v>652</v>
      </c>
      <c r="F452" s="3" t="s">
        <v>96</v>
      </c>
      <c r="G452" s="3" t="s">
        <v>59</v>
      </c>
      <c r="H452" s="3">
        <v>2023.0</v>
      </c>
      <c r="I452" s="4">
        <v>41.48</v>
      </c>
      <c r="J452" s="4">
        <v>-165.85</v>
      </c>
      <c r="K452" s="4">
        <v>69.9</v>
      </c>
      <c r="L452" s="4">
        <v>27.18</v>
      </c>
      <c r="M452" s="4">
        <v>38.9</v>
      </c>
      <c r="N452" s="5">
        <v>2.0</v>
      </c>
      <c r="O452" s="5">
        <v>1.0</v>
      </c>
      <c r="P452" s="5">
        <v>4.0</v>
      </c>
      <c r="Q452" s="5">
        <v>5.0</v>
      </c>
      <c r="R452" s="5">
        <v>5.0</v>
      </c>
      <c r="S452" s="6">
        <v>4.25</v>
      </c>
      <c r="T452" s="6">
        <v>37.0</v>
      </c>
      <c r="U452" s="3">
        <v>2.0</v>
      </c>
      <c r="V452" s="3">
        <v>2.0</v>
      </c>
      <c r="W452" s="3">
        <v>4.0</v>
      </c>
      <c r="X452" s="3">
        <v>4.0</v>
      </c>
      <c r="Y452" s="3">
        <v>4.0</v>
      </c>
      <c r="Z452" s="3">
        <v>4.0</v>
      </c>
    </row>
    <row r="453">
      <c r="A453" s="3">
        <v>718.0</v>
      </c>
      <c r="B453" s="3" t="s">
        <v>60</v>
      </c>
      <c r="C453" s="3" t="s">
        <v>32</v>
      </c>
      <c r="D453" s="3" t="s">
        <v>104</v>
      </c>
      <c r="E453" s="3" t="s">
        <v>653</v>
      </c>
      <c r="F453" s="3" t="s">
        <v>55</v>
      </c>
      <c r="G453" s="3" t="s">
        <v>36</v>
      </c>
      <c r="H453" s="3">
        <v>2023.0</v>
      </c>
      <c r="I453" s="4">
        <v>1294.19</v>
      </c>
      <c r="J453" s="4">
        <v>505.1</v>
      </c>
      <c r="K453" s="4">
        <v>10.08</v>
      </c>
      <c r="L453" s="4">
        <v>51.97</v>
      </c>
      <c r="M453" s="4">
        <v>77.87</v>
      </c>
      <c r="N453" s="5">
        <v>5.0</v>
      </c>
      <c r="O453" s="5">
        <v>5.0</v>
      </c>
      <c r="P453" s="5">
        <v>1.0</v>
      </c>
      <c r="Q453" s="5">
        <v>5.0</v>
      </c>
      <c r="R453" s="5">
        <v>5.0</v>
      </c>
      <c r="S453" s="6">
        <v>4.2</v>
      </c>
      <c r="T453" s="6">
        <v>43.0</v>
      </c>
      <c r="U453" s="3">
        <v>4.0</v>
      </c>
      <c r="V453" s="3">
        <v>4.0</v>
      </c>
      <c r="W453" s="3">
        <v>2.0</v>
      </c>
      <c r="X453" s="3">
        <v>4.0</v>
      </c>
      <c r="Y453" s="3">
        <v>4.0</v>
      </c>
      <c r="Z453" s="3">
        <v>4.0</v>
      </c>
    </row>
    <row r="454">
      <c r="A454" s="3">
        <v>719.0</v>
      </c>
      <c r="B454" s="3" t="s">
        <v>67</v>
      </c>
      <c r="C454" s="3" t="s">
        <v>32</v>
      </c>
      <c r="D454" s="3" t="s">
        <v>654</v>
      </c>
      <c r="E454" s="3" t="s">
        <v>655</v>
      </c>
      <c r="F454" s="3" t="s">
        <v>93</v>
      </c>
      <c r="G454" s="3" t="s">
        <v>46</v>
      </c>
      <c r="H454" s="3">
        <v>2023.0</v>
      </c>
      <c r="I454" s="4">
        <v>331.09</v>
      </c>
      <c r="J454" s="4">
        <v>256.8</v>
      </c>
      <c r="K454" s="4">
        <v>58.31</v>
      </c>
      <c r="L454" s="4">
        <v>7.9</v>
      </c>
      <c r="M454" s="4">
        <v>22.77</v>
      </c>
      <c r="N454" s="5">
        <v>5.0</v>
      </c>
      <c r="O454" s="5">
        <v>5.0</v>
      </c>
      <c r="P454" s="5">
        <v>3.0</v>
      </c>
      <c r="Q454" s="5">
        <v>2.0</v>
      </c>
      <c r="R454" s="5">
        <v>4.0</v>
      </c>
      <c r="S454" s="6">
        <v>3.15</v>
      </c>
      <c r="T454" s="6">
        <v>287.0</v>
      </c>
      <c r="U454" s="3">
        <v>4.0</v>
      </c>
      <c r="V454" s="3">
        <v>4.0</v>
      </c>
      <c r="W454" s="3">
        <v>4.0</v>
      </c>
      <c r="X454" s="3">
        <v>2.0</v>
      </c>
      <c r="Y454" s="3">
        <v>2.0</v>
      </c>
      <c r="Z454" s="3">
        <v>2.0</v>
      </c>
    </row>
    <row r="455">
      <c r="A455" s="3">
        <v>720.0</v>
      </c>
      <c r="B455" s="3" t="s">
        <v>97</v>
      </c>
      <c r="C455" s="3" t="s">
        <v>32</v>
      </c>
      <c r="D455" s="3" t="s">
        <v>656</v>
      </c>
      <c r="E455" s="3" t="s">
        <v>657</v>
      </c>
      <c r="F455" s="3" t="s">
        <v>223</v>
      </c>
      <c r="G455" s="3" t="s">
        <v>101</v>
      </c>
      <c r="H455" s="3">
        <v>2023.0</v>
      </c>
      <c r="I455" s="4" t="s">
        <v>41</v>
      </c>
      <c r="J455" s="4">
        <v>142.15</v>
      </c>
      <c r="K455" s="4">
        <v>-9.85</v>
      </c>
      <c r="L455" s="4">
        <v>-2.75</v>
      </c>
      <c r="M455" s="4">
        <v>6.02</v>
      </c>
      <c r="N455" s="5" t="s">
        <v>41</v>
      </c>
      <c r="O455" s="5">
        <v>3.0</v>
      </c>
      <c r="P455" s="5">
        <v>1.0</v>
      </c>
      <c r="Q455" s="5">
        <v>1.0</v>
      </c>
      <c r="R455" s="5">
        <v>1.0</v>
      </c>
      <c r="S455" s="6">
        <v>1.15</v>
      </c>
      <c r="T455" s="6">
        <v>556.0</v>
      </c>
      <c r="U455" s="3" t="s">
        <v>41</v>
      </c>
      <c r="V455" s="3">
        <v>4.0</v>
      </c>
      <c r="W455" s="3">
        <v>2.0</v>
      </c>
      <c r="X455" s="3">
        <v>2.0</v>
      </c>
      <c r="Y455" s="3">
        <v>1.0</v>
      </c>
      <c r="Z455" s="3">
        <v>1.0</v>
      </c>
    </row>
    <row r="456">
      <c r="A456" s="3">
        <v>722.0</v>
      </c>
      <c r="B456" s="3" t="s">
        <v>42</v>
      </c>
      <c r="C456" s="3" t="s">
        <v>32</v>
      </c>
      <c r="D456" s="3" t="s">
        <v>609</v>
      </c>
      <c r="E456" s="3" t="s">
        <v>658</v>
      </c>
      <c r="F456" s="3" t="s">
        <v>108</v>
      </c>
      <c r="G456" s="3" t="s">
        <v>46</v>
      </c>
      <c r="H456" s="3">
        <v>2023.0</v>
      </c>
      <c r="I456" s="4">
        <v>7.21</v>
      </c>
      <c r="J456" s="4">
        <v>-6.57</v>
      </c>
      <c r="K456" s="4">
        <v>31.79</v>
      </c>
      <c r="L456" s="4">
        <v>10.39</v>
      </c>
      <c r="M456" s="4">
        <v>15.2</v>
      </c>
      <c r="N456" s="5">
        <v>1.0</v>
      </c>
      <c r="O456" s="5">
        <v>1.0</v>
      </c>
      <c r="P456" s="5">
        <v>2.0</v>
      </c>
      <c r="Q456" s="5">
        <v>3.0</v>
      </c>
      <c r="R456" s="5">
        <v>3.0</v>
      </c>
      <c r="S456" s="6">
        <v>2.5</v>
      </c>
      <c r="T456" s="6">
        <v>356.0</v>
      </c>
      <c r="U456" s="3">
        <v>2.0</v>
      </c>
      <c r="V456" s="3">
        <v>2.0</v>
      </c>
      <c r="W456" s="3">
        <v>2.0</v>
      </c>
      <c r="X456" s="3">
        <v>2.0</v>
      </c>
      <c r="Y456" s="3">
        <v>2.0</v>
      </c>
      <c r="Z456" s="3">
        <v>2.0</v>
      </c>
    </row>
    <row r="457">
      <c r="A457" s="3">
        <v>724.0</v>
      </c>
      <c r="B457" s="3" t="s">
        <v>42</v>
      </c>
      <c r="C457" s="3" t="s">
        <v>32</v>
      </c>
      <c r="D457" s="3" t="s">
        <v>241</v>
      </c>
      <c r="E457" s="3" t="s">
        <v>242</v>
      </c>
      <c r="F457" s="3" t="s">
        <v>243</v>
      </c>
      <c r="G457" s="3" t="s">
        <v>101</v>
      </c>
      <c r="H457" s="3">
        <v>2023.0</v>
      </c>
      <c r="I457" s="4">
        <v>15.88</v>
      </c>
      <c r="J457" s="4">
        <v>1506.73</v>
      </c>
      <c r="K457" s="4">
        <v>55.06</v>
      </c>
      <c r="L457" s="4">
        <v>21.56</v>
      </c>
      <c r="M457" s="4">
        <v>27.41</v>
      </c>
      <c r="N457" s="5">
        <v>1.0</v>
      </c>
      <c r="O457" s="5">
        <v>5.0</v>
      </c>
      <c r="P457" s="5">
        <v>3.0</v>
      </c>
      <c r="Q457" s="5">
        <v>5.0</v>
      </c>
      <c r="R457" s="5">
        <v>4.0</v>
      </c>
      <c r="S457" s="6">
        <v>4.15</v>
      </c>
      <c r="T457" s="6">
        <v>57.0</v>
      </c>
      <c r="U457" s="3">
        <v>2.0</v>
      </c>
      <c r="V457" s="3">
        <v>4.0</v>
      </c>
      <c r="W457" s="3">
        <v>4.0</v>
      </c>
      <c r="X457" s="3">
        <v>4.0</v>
      </c>
      <c r="Y457" s="3">
        <v>2.0</v>
      </c>
      <c r="Z457" s="3">
        <v>4.0</v>
      </c>
    </row>
    <row r="458">
      <c r="A458" s="3">
        <v>726.0</v>
      </c>
      <c r="B458" s="3" t="s">
        <v>60</v>
      </c>
      <c r="C458" s="3" t="s">
        <v>32</v>
      </c>
      <c r="D458" s="3" t="s">
        <v>292</v>
      </c>
      <c r="E458" s="3" t="s">
        <v>659</v>
      </c>
      <c r="F458" s="3" t="s">
        <v>220</v>
      </c>
      <c r="G458" s="3" t="s">
        <v>59</v>
      </c>
      <c r="H458" s="3">
        <v>2023.0</v>
      </c>
      <c r="I458" s="4">
        <v>31.95</v>
      </c>
      <c r="J458" s="4">
        <v>216.26</v>
      </c>
      <c r="K458" s="4">
        <v>-15.94</v>
      </c>
      <c r="L458" s="4">
        <v>19.6</v>
      </c>
      <c r="M458" s="4">
        <v>76.11</v>
      </c>
      <c r="N458" s="5">
        <v>2.0</v>
      </c>
      <c r="O458" s="5">
        <v>4.0</v>
      </c>
      <c r="P458" s="5">
        <v>1.0</v>
      </c>
      <c r="Q458" s="5">
        <v>5.0</v>
      </c>
      <c r="R458" s="5">
        <v>5.0</v>
      </c>
      <c r="S458" s="6">
        <v>3.95</v>
      </c>
      <c r="T458" s="6">
        <v>101.0</v>
      </c>
      <c r="U458" s="3">
        <v>2.0</v>
      </c>
      <c r="V458" s="3">
        <v>4.0</v>
      </c>
      <c r="W458" s="3">
        <v>2.0</v>
      </c>
      <c r="X458" s="3">
        <v>4.0</v>
      </c>
      <c r="Y458" s="3">
        <v>4.0</v>
      </c>
      <c r="Z458" s="3">
        <v>4.0</v>
      </c>
    </row>
    <row r="459">
      <c r="A459" s="3">
        <v>727.0</v>
      </c>
      <c r="B459" s="3" t="s">
        <v>60</v>
      </c>
      <c r="C459" s="3" t="s">
        <v>32</v>
      </c>
      <c r="D459" s="3" t="s">
        <v>129</v>
      </c>
      <c r="E459" s="3" t="s">
        <v>130</v>
      </c>
      <c r="F459" s="3" t="s">
        <v>660</v>
      </c>
      <c r="G459" s="3" t="s">
        <v>59</v>
      </c>
      <c r="H459" s="3">
        <v>2023.0</v>
      </c>
      <c r="I459" s="4">
        <v>184.25</v>
      </c>
      <c r="J459" s="4">
        <v>6.32</v>
      </c>
      <c r="K459" s="4">
        <v>20.78</v>
      </c>
      <c r="L459" s="4">
        <v>-7.86</v>
      </c>
      <c r="M459" s="4">
        <v>0.35</v>
      </c>
      <c r="N459" s="5">
        <v>5.0</v>
      </c>
      <c r="O459" s="5">
        <v>1.0</v>
      </c>
      <c r="P459" s="5">
        <v>2.0</v>
      </c>
      <c r="Q459" s="5">
        <v>1.0</v>
      </c>
      <c r="R459" s="5">
        <v>1.0</v>
      </c>
      <c r="S459" s="6">
        <v>1.4</v>
      </c>
      <c r="T459" s="6">
        <v>514.0</v>
      </c>
      <c r="U459" s="3">
        <v>4.0</v>
      </c>
      <c r="V459" s="3">
        <v>2.0</v>
      </c>
      <c r="W459" s="3">
        <v>2.0</v>
      </c>
      <c r="X459" s="3">
        <v>2.0</v>
      </c>
      <c r="Y459" s="3">
        <v>1.0</v>
      </c>
      <c r="Z459" s="3">
        <v>1.0</v>
      </c>
    </row>
    <row r="460">
      <c r="A460" s="3">
        <v>729.0</v>
      </c>
      <c r="B460" s="3" t="s">
        <v>42</v>
      </c>
      <c r="C460" s="3" t="s">
        <v>32</v>
      </c>
      <c r="D460" s="3" t="s">
        <v>546</v>
      </c>
      <c r="E460" s="3" t="s">
        <v>661</v>
      </c>
      <c r="F460" s="3" t="s">
        <v>108</v>
      </c>
      <c r="G460" s="3" t="s">
        <v>46</v>
      </c>
      <c r="H460" s="3">
        <v>2023.0</v>
      </c>
      <c r="I460" s="4" t="s">
        <v>41</v>
      </c>
      <c r="J460" s="4">
        <v>246.12</v>
      </c>
      <c r="K460" s="4">
        <v>47.16</v>
      </c>
      <c r="L460" s="4">
        <v>34.85</v>
      </c>
      <c r="M460" s="4">
        <v>39.19</v>
      </c>
      <c r="N460" s="5" t="s">
        <v>41</v>
      </c>
      <c r="O460" s="5">
        <v>4.0</v>
      </c>
      <c r="P460" s="5">
        <v>3.0</v>
      </c>
      <c r="Q460" s="5">
        <v>5.0</v>
      </c>
      <c r="R460" s="5">
        <v>5.0</v>
      </c>
      <c r="S460" s="6">
        <v>4.25</v>
      </c>
      <c r="T460" s="6">
        <v>37.0</v>
      </c>
      <c r="U460" s="3" t="s">
        <v>41</v>
      </c>
      <c r="V460" s="3">
        <v>4.0</v>
      </c>
      <c r="W460" s="3">
        <v>4.0</v>
      </c>
      <c r="X460" s="3">
        <v>4.0</v>
      </c>
      <c r="Y460" s="3">
        <v>4.0</v>
      </c>
      <c r="Z460" s="3">
        <v>4.0</v>
      </c>
    </row>
    <row r="461">
      <c r="A461" s="3">
        <v>730.0</v>
      </c>
      <c r="B461" s="3" t="s">
        <v>97</v>
      </c>
      <c r="C461" s="3" t="s">
        <v>32</v>
      </c>
      <c r="D461" s="3" t="s">
        <v>50</v>
      </c>
      <c r="E461" s="3" t="s">
        <v>662</v>
      </c>
      <c r="F461" s="3" t="s">
        <v>243</v>
      </c>
      <c r="G461" s="3" t="s">
        <v>101</v>
      </c>
      <c r="H461" s="3">
        <v>2023.0</v>
      </c>
      <c r="I461" s="4">
        <v>-82.4</v>
      </c>
      <c r="J461" s="4">
        <v>-23.21</v>
      </c>
      <c r="K461" s="4">
        <v>26.92</v>
      </c>
      <c r="L461" s="4">
        <v>26.71</v>
      </c>
      <c r="M461" s="4">
        <v>41.79</v>
      </c>
      <c r="N461" s="5">
        <v>1.0</v>
      </c>
      <c r="O461" s="5">
        <v>1.0</v>
      </c>
      <c r="P461" s="5">
        <v>2.0</v>
      </c>
      <c r="Q461" s="5">
        <v>5.0</v>
      </c>
      <c r="R461" s="5">
        <v>5.0</v>
      </c>
      <c r="S461" s="6">
        <v>3.8</v>
      </c>
      <c r="T461" s="6">
        <v>136.0</v>
      </c>
      <c r="U461" s="3">
        <v>2.0</v>
      </c>
      <c r="V461" s="3">
        <v>2.0</v>
      </c>
      <c r="W461" s="3">
        <v>2.0</v>
      </c>
      <c r="X461" s="3">
        <v>4.0</v>
      </c>
      <c r="Y461" s="3">
        <v>4.0</v>
      </c>
      <c r="Z461" s="3">
        <v>4.0</v>
      </c>
    </row>
    <row r="462">
      <c r="A462" s="3">
        <v>732.0</v>
      </c>
      <c r="B462" s="3" t="s">
        <v>60</v>
      </c>
      <c r="C462" s="3" t="s">
        <v>32</v>
      </c>
      <c r="D462" s="3" t="s">
        <v>663</v>
      </c>
      <c r="E462" s="3" t="s">
        <v>664</v>
      </c>
      <c r="F462" s="3" t="s">
        <v>81</v>
      </c>
      <c r="G462" s="3" t="s">
        <v>36</v>
      </c>
      <c r="H462" s="3">
        <v>2023.0</v>
      </c>
      <c r="I462" s="4">
        <v>19.63</v>
      </c>
      <c r="J462" s="4">
        <v>55.3</v>
      </c>
      <c r="K462" s="4">
        <v>4.64</v>
      </c>
      <c r="L462" s="4">
        <v>24.23</v>
      </c>
      <c r="M462" s="4">
        <v>35.94</v>
      </c>
      <c r="N462" s="5">
        <v>1.0</v>
      </c>
      <c r="O462" s="5">
        <v>1.0</v>
      </c>
      <c r="P462" s="5">
        <v>1.0</v>
      </c>
      <c r="Q462" s="5">
        <v>5.0</v>
      </c>
      <c r="R462" s="5">
        <v>5.0</v>
      </c>
      <c r="S462" s="6">
        <v>3.6</v>
      </c>
      <c r="T462" s="6">
        <v>183.0</v>
      </c>
      <c r="U462" s="3">
        <v>2.0</v>
      </c>
      <c r="V462" s="3">
        <v>2.0</v>
      </c>
      <c r="W462" s="3">
        <v>2.0</v>
      </c>
      <c r="X462" s="3">
        <v>4.0</v>
      </c>
      <c r="Y462" s="3">
        <v>4.0</v>
      </c>
      <c r="Z462" s="3">
        <v>2.0</v>
      </c>
    </row>
    <row r="463">
      <c r="A463" s="3">
        <v>733.0</v>
      </c>
      <c r="B463" s="3" t="s">
        <v>67</v>
      </c>
      <c r="C463" s="3" t="s">
        <v>32</v>
      </c>
      <c r="D463" s="3" t="s">
        <v>247</v>
      </c>
      <c r="E463" s="3" t="s">
        <v>248</v>
      </c>
      <c r="F463" s="3" t="s">
        <v>665</v>
      </c>
      <c r="G463" s="3" t="s">
        <v>46</v>
      </c>
      <c r="H463" s="3">
        <v>2023.0</v>
      </c>
      <c r="I463" s="4">
        <v>391.1</v>
      </c>
      <c r="J463" s="4">
        <v>-112.95</v>
      </c>
      <c r="K463" s="4">
        <v>-10.74</v>
      </c>
      <c r="L463" s="4">
        <v>3.23</v>
      </c>
      <c r="M463" s="4">
        <v>6.83</v>
      </c>
      <c r="N463" s="5">
        <v>5.0</v>
      </c>
      <c r="O463" s="5">
        <v>1.0</v>
      </c>
      <c r="P463" s="5">
        <v>1.0</v>
      </c>
      <c r="Q463" s="5">
        <v>1.0</v>
      </c>
      <c r="R463" s="5">
        <v>1.0</v>
      </c>
      <c r="S463" s="6">
        <v>1.2</v>
      </c>
      <c r="T463" s="6">
        <v>543.0</v>
      </c>
      <c r="U463" s="3">
        <v>4.0</v>
      </c>
      <c r="V463" s="3">
        <v>2.0</v>
      </c>
      <c r="W463" s="3">
        <v>2.0</v>
      </c>
      <c r="X463" s="3">
        <v>2.0</v>
      </c>
      <c r="Y463" s="3">
        <v>1.0</v>
      </c>
      <c r="Z463" s="3">
        <v>1.0</v>
      </c>
    </row>
    <row r="464">
      <c r="A464" s="3">
        <v>734.0</v>
      </c>
      <c r="B464" s="3" t="s">
        <v>97</v>
      </c>
      <c r="C464" s="3" t="s">
        <v>32</v>
      </c>
      <c r="D464" s="3" t="s">
        <v>278</v>
      </c>
      <c r="E464" s="3" t="s">
        <v>666</v>
      </c>
      <c r="F464" s="3" t="s">
        <v>100</v>
      </c>
      <c r="G464" s="3" t="s">
        <v>101</v>
      </c>
      <c r="H464" s="3">
        <v>2023.0</v>
      </c>
      <c r="I464" s="4">
        <v>-3.22</v>
      </c>
      <c r="J464" s="4">
        <v>-693.26</v>
      </c>
      <c r="K464" s="4">
        <v>50.1</v>
      </c>
      <c r="L464" s="4">
        <v>-1.32</v>
      </c>
      <c r="M464" s="4">
        <v>5.36</v>
      </c>
      <c r="N464" s="5">
        <v>1.0</v>
      </c>
      <c r="O464" s="5">
        <v>1.0</v>
      </c>
      <c r="P464" s="5">
        <v>3.0</v>
      </c>
      <c r="Q464" s="5">
        <v>1.0</v>
      </c>
      <c r="R464" s="5">
        <v>1.0</v>
      </c>
      <c r="S464" s="6">
        <v>1.4</v>
      </c>
      <c r="T464" s="6">
        <v>514.0</v>
      </c>
      <c r="U464" s="3">
        <v>2.0</v>
      </c>
      <c r="V464" s="3">
        <v>2.0</v>
      </c>
      <c r="W464" s="3">
        <v>4.0</v>
      </c>
      <c r="X464" s="3">
        <v>2.0</v>
      </c>
      <c r="Y464" s="3">
        <v>1.0</v>
      </c>
      <c r="Z464" s="3">
        <v>1.0</v>
      </c>
    </row>
    <row r="465">
      <c r="A465" s="3">
        <v>735.0</v>
      </c>
      <c r="B465" s="3" t="s">
        <v>97</v>
      </c>
      <c r="C465" s="3" t="s">
        <v>32</v>
      </c>
      <c r="D465" s="3" t="s">
        <v>667</v>
      </c>
      <c r="E465" s="3" t="s">
        <v>668</v>
      </c>
      <c r="F465" s="3" t="s">
        <v>209</v>
      </c>
      <c r="G465" s="3" t="s">
        <v>101</v>
      </c>
      <c r="H465" s="3">
        <v>2023.0</v>
      </c>
      <c r="I465" s="4" t="s">
        <v>41</v>
      </c>
      <c r="J465" s="4">
        <v>158.11</v>
      </c>
      <c r="K465" s="4">
        <v>25.01</v>
      </c>
      <c r="L465" s="4">
        <v>7.48</v>
      </c>
      <c r="M465" s="4">
        <v>29.8</v>
      </c>
      <c r="N465" s="5" t="s">
        <v>41</v>
      </c>
      <c r="O465" s="5">
        <v>3.0</v>
      </c>
      <c r="P465" s="5">
        <v>2.0</v>
      </c>
      <c r="Q465" s="5">
        <v>2.0</v>
      </c>
      <c r="R465" s="5">
        <v>4.0</v>
      </c>
      <c r="S465" s="6">
        <v>2.5</v>
      </c>
      <c r="T465" s="6">
        <v>356.0</v>
      </c>
      <c r="U465" s="3" t="s">
        <v>41</v>
      </c>
      <c r="V465" s="3">
        <v>4.0</v>
      </c>
      <c r="W465" s="3">
        <v>2.0</v>
      </c>
      <c r="X465" s="3">
        <v>2.0</v>
      </c>
      <c r="Y465" s="3">
        <v>2.0</v>
      </c>
      <c r="Z465" s="3">
        <v>2.0</v>
      </c>
    </row>
    <row r="466">
      <c r="A466" s="3">
        <v>736.0</v>
      </c>
      <c r="B466" s="3" t="s">
        <v>42</v>
      </c>
      <c r="C466" s="3" t="s">
        <v>32</v>
      </c>
      <c r="D466" s="3" t="s">
        <v>317</v>
      </c>
      <c r="E466" s="3" t="s">
        <v>149</v>
      </c>
      <c r="F466" s="3" t="s">
        <v>52</v>
      </c>
      <c r="G466" s="3" t="s">
        <v>46</v>
      </c>
      <c r="H466" s="3">
        <v>2023.0</v>
      </c>
      <c r="I466" s="4" t="s">
        <v>41</v>
      </c>
      <c r="J466" s="4">
        <v>221.74</v>
      </c>
      <c r="K466" s="4">
        <v>38.51</v>
      </c>
      <c r="L466" s="4">
        <v>29.69</v>
      </c>
      <c r="M466" s="4">
        <v>39.3</v>
      </c>
      <c r="N466" s="5" t="s">
        <v>41</v>
      </c>
      <c r="O466" s="5">
        <v>4.0</v>
      </c>
      <c r="P466" s="5">
        <v>2.0</v>
      </c>
      <c r="Q466" s="5">
        <v>5.0</v>
      </c>
      <c r="R466" s="5">
        <v>5.0</v>
      </c>
      <c r="S466" s="6">
        <v>4.05</v>
      </c>
      <c r="T466" s="6">
        <v>71.0</v>
      </c>
      <c r="U466" s="3" t="s">
        <v>41</v>
      </c>
      <c r="V466" s="3">
        <v>4.0</v>
      </c>
      <c r="W466" s="3">
        <v>2.0</v>
      </c>
      <c r="X466" s="3">
        <v>4.0</v>
      </c>
      <c r="Y466" s="3">
        <v>4.0</v>
      </c>
      <c r="Z466" s="3">
        <v>4.0</v>
      </c>
    </row>
    <row r="467">
      <c r="A467" s="3">
        <v>739.0</v>
      </c>
      <c r="B467" s="3" t="s">
        <v>42</v>
      </c>
      <c r="C467" s="3" t="s">
        <v>32</v>
      </c>
      <c r="D467" s="3" t="s">
        <v>237</v>
      </c>
      <c r="E467" s="3" t="s">
        <v>669</v>
      </c>
      <c r="F467" s="3" t="s">
        <v>108</v>
      </c>
      <c r="G467" s="3" t="s">
        <v>46</v>
      </c>
      <c r="H467" s="3">
        <v>2023.0</v>
      </c>
      <c r="I467" s="4" t="s">
        <v>41</v>
      </c>
      <c r="J467" s="4">
        <v>-169.64</v>
      </c>
      <c r="K467" s="4">
        <v>1.03</v>
      </c>
      <c r="L467" s="4">
        <v>20.15</v>
      </c>
      <c r="M467" s="4">
        <v>36.31</v>
      </c>
      <c r="N467" s="5" t="s">
        <v>41</v>
      </c>
      <c r="O467" s="5">
        <v>1.0</v>
      </c>
      <c r="P467" s="5">
        <v>1.0</v>
      </c>
      <c r="Q467" s="5">
        <v>5.0</v>
      </c>
      <c r="R467" s="5">
        <v>5.0</v>
      </c>
      <c r="S467" s="6">
        <v>3.55</v>
      </c>
      <c r="T467" s="6">
        <v>221.0</v>
      </c>
      <c r="U467" s="3" t="s">
        <v>41</v>
      </c>
      <c r="V467" s="3">
        <v>2.0</v>
      </c>
      <c r="W467" s="3">
        <v>2.0</v>
      </c>
      <c r="X467" s="3">
        <v>4.0</v>
      </c>
      <c r="Y467" s="3">
        <v>4.0</v>
      </c>
      <c r="Z467" s="3">
        <v>2.0</v>
      </c>
    </row>
    <row r="468">
      <c r="A468" s="3">
        <v>740.0</v>
      </c>
      <c r="B468" s="3" t="s">
        <v>37</v>
      </c>
      <c r="C468" s="3" t="s">
        <v>32</v>
      </c>
      <c r="D468" s="3" t="s">
        <v>670</v>
      </c>
      <c r="E468" s="3" t="s">
        <v>671</v>
      </c>
      <c r="F468" s="3" t="s">
        <v>275</v>
      </c>
      <c r="G468" s="3" t="s">
        <v>46</v>
      </c>
      <c r="H468" s="3">
        <v>2023.0</v>
      </c>
      <c r="I468" s="4">
        <v>315.42</v>
      </c>
      <c r="J468" s="4">
        <v>208.34</v>
      </c>
      <c r="K468" s="4">
        <v>32.99</v>
      </c>
      <c r="L468" s="4">
        <v>17.18</v>
      </c>
      <c r="M468" s="4">
        <v>24.06</v>
      </c>
      <c r="N468" s="5">
        <v>5.0</v>
      </c>
      <c r="O468" s="5">
        <v>4.0</v>
      </c>
      <c r="P468" s="5">
        <v>2.0</v>
      </c>
      <c r="Q468" s="5">
        <v>4.0</v>
      </c>
      <c r="R468" s="5">
        <v>4.0</v>
      </c>
      <c r="S468" s="6">
        <v>3.65</v>
      </c>
      <c r="T468" s="6">
        <v>172.0</v>
      </c>
      <c r="U468" s="3">
        <v>4.0</v>
      </c>
      <c r="V468" s="3">
        <v>4.0</v>
      </c>
      <c r="W468" s="3">
        <v>2.0</v>
      </c>
      <c r="X468" s="3">
        <v>2.0</v>
      </c>
      <c r="Y468" s="3">
        <v>2.0</v>
      </c>
      <c r="Z468" s="3">
        <v>2.0</v>
      </c>
    </row>
    <row r="469">
      <c r="A469" s="3">
        <v>741.0</v>
      </c>
      <c r="B469" s="3" t="s">
        <v>31</v>
      </c>
      <c r="C469" s="3" t="s">
        <v>32</v>
      </c>
      <c r="D469" s="3" t="s">
        <v>672</v>
      </c>
      <c r="E469" s="3" t="s">
        <v>673</v>
      </c>
      <c r="F469" s="3" t="s">
        <v>220</v>
      </c>
      <c r="G469" s="3" t="s">
        <v>59</v>
      </c>
      <c r="H469" s="3">
        <v>2023.0</v>
      </c>
      <c r="I469" s="4">
        <v>-35.0</v>
      </c>
      <c r="J469" s="4">
        <v>204.56</v>
      </c>
      <c r="K469" s="4">
        <v>-26.15</v>
      </c>
      <c r="L469" s="4">
        <v>39.55</v>
      </c>
      <c r="M469" s="4">
        <v>121.27</v>
      </c>
      <c r="N469" s="5">
        <v>1.0</v>
      </c>
      <c r="O469" s="5">
        <v>4.0</v>
      </c>
      <c r="P469" s="5">
        <v>1.0</v>
      </c>
      <c r="Q469" s="5">
        <v>5.0</v>
      </c>
      <c r="R469" s="5">
        <v>5.0</v>
      </c>
      <c r="S469" s="6">
        <v>3.9</v>
      </c>
      <c r="T469" s="6">
        <v>118.0</v>
      </c>
      <c r="U469" s="3">
        <v>2.0</v>
      </c>
      <c r="V469" s="3">
        <v>4.0</v>
      </c>
      <c r="W469" s="3">
        <v>2.0</v>
      </c>
      <c r="X469" s="3">
        <v>4.0</v>
      </c>
      <c r="Y469" s="3">
        <v>4.0</v>
      </c>
      <c r="Z469" s="3">
        <v>4.0</v>
      </c>
    </row>
    <row r="470">
      <c r="A470" s="3">
        <v>742.0</v>
      </c>
      <c r="B470" s="3" t="s">
        <v>63</v>
      </c>
      <c r="C470" s="3" t="s">
        <v>32</v>
      </c>
      <c r="D470" s="3" t="s">
        <v>454</v>
      </c>
      <c r="E470" s="3" t="s">
        <v>674</v>
      </c>
      <c r="F470" s="3" t="s">
        <v>220</v>
      </c>
      <c r="G470" s="3" t="s">
        <v>59</v>
      </c>
      <c r="H470" s="3">
        <v>2023.0</v>
      </c>
      <c r="I470" s="4">
        <v>3.75</v>
      </c>
      <c r="J470" s="4">
        <v>118.2</v>
      </c>
      <c r="K470" s="4">
        <v>-25.85</v>
      </c>
      <c r="L470" s="4">
        <v>36.55</v>
      </c>
      <c r="M470" s="4">
        <v>62.91</v>
      </c>
      <c r="N470" s="5">
        <v>1.0</v>
      </c>
      <c r="O470" s="5">
        <v>2.0</v>
      </c>
      <c r="P470" s="5">
        <v>1.0</v>
      </c>
      <c r="Q470" s="5">
        <v>5.0</v>
      </c>
      <c r="R470" s="5">
        <v>5.0</v>
      </c>
      <c r="S470" s="6">
        <v>3.7</v>
      </c>
      <c r="T470" s="6">
        <v>165.0</v>
      </c>
      <c r="U470" s="3">
        <v>2.0</v>
      </c>
      <c r="V470" s="3">
        <v>2.0</v>
      </c>
      <c r="W470" s="3">
        <v>2.0</v>
      </c>
      <c r="X470" s="3">
        <v>4.0</v>
      </c>
      <c r="Y470" s="3">
        <v>4.0</v>
      </c>
      <c r="Z470" s="3">
        <v>2.0</v>
      </c>
    </row>
    <row r="471">
      <c r="A471" s="3">
        <v>743.0</v>
      </c>
      <c r="B471" s="3" t="s">
        <v>63</v>
      </c>
      <c r="C471" s="3" t="s">
        <v>32</v>
      </c>
      <c r="D471" s="3" t="s">
        <v>371</v>
      </c>
      <c r="E471" s="3" t="s">
        <v>675</v>
      </c>
      <c r="F471" s="3" t="s">
        <v>40</v>
      </c>
      <c r="G471" s="3" t="s">
        <v>36</v>
      </c>
      <c r="H471" s="3">
        <v>2023.0</v>
      </c>
      <c r="I471" s="4">
        <v>67.03</v>
      </c>
      <c r="J471" s="4">
        <v>273.38</v>
      </c>
      <c r="K471" s="4">
        <v>23.61</v>
      </c>
      <c r="L471" s="4">
        <v>28.4</v>
      </c>
      <c r="M471" s="4">
        <v>39.48</v>
      </c>
      <c r="N471" s="5">
        <v>3.0</v>
      </c>
      <c r="O471" s="5">
        <v>5.0</v>
      </c>
      <c r="P471" s="5">
        <v>2.0</v>
      </c>
      <c r="Q471" s="5">
        <v>5.0</v>
      </c>
      <c r="R471" s="5">
        <v>5.0</v>
      </c>
      <c r="S471" s="6">
        <v>4.3</v>
      </c>
      <c r="T471" s="6">
        <v>32.0</v>
      </c>
      <c r="U471" s="3">
        <v>2.0</v>
      </c>
      <c r="V471" s="3">
        <v>4.0</v>
      </c>
      <c r="W471" s="3">
        <v>2.0</v>
      </c>
      <c r="X471" s="3">
        <v>4.0</v>
      </c>
      <c r="Y471" s="3">
        <v>4.0</v>
      </c>
      <c r="Z471" s="3">
        <v>4.0</v>
      </c>
    </row>
    <row r="472">
      <c r="A472" s="3">
        <v>745.0</v>
      </c>
      <c r="B472" s="3" t="s">
        <v>60</v>
      </c>
      <c r="C472" s="3" t="s">
        <v>32</v>
      </c>
      <c r="D472" s="3" t="s">
        <v>106</v>
      </c>
      <c r="E472" s="3" t="s">
        <v>676</v>
      </c>
      <c r="F472" s="3" t="s">
        <v>58</v>
      </c>
      <c r="G472" s="3" t="s">
        <v>59</v>
      </c>
      <c r="H472" s="3">
        <v>2023.0</v>
      </c>
      <c r="I472" s="4" t="s">
        <v>41</v>
      </c>
      <c r="J472" s="4">
        <v>262.53</v>
      </c>
      <c r="K472" s="4">
        <v>-13.51</v>
      </c>
      <c r="L472" s="4">
        <v>22.84</v>
      </c>
      <c r="M472" s="4">
        <v>35.97</v>
      </c>
      <c r="N472" s="5" t="s">
        <v>41</v>
      </c>
      <c r="O472" s="5">
        <v>5.0</v>
      </c>
      <c r="P472" s="5">
        <v>1.0</v>
      </c>
      <c r="Q472" s="5">
        <v>5.0</v>
      </c>
      <c r="R472" s="5">
        <v>5.0</v>
      </c>
      <c r="S472" s="6">
        <v>3.95</v>
      </c>
      <c r="T472" s="6">
        <v>101.0</v>
      </c>
      <c r="U472" s="3" t="s">
        <v>41</v>
      </c>
      <c r="V472" s="3">
        <v>4.0</v>
      </c>
      <c r="W472" s="3">
        <v>2.0</v>
      </c>
      <c r="X472" s="3">
        <v>4.0</v>
      </c>
      <c r="Y472" s="3">
        <v>4.0</v>
      </c>
      <c r="Z472" s="3">
        <v>4.0</v>
      </c>
    </row>
    <row r="473">
      <c r="A473" s="3">
        <v>748.0</v>
      </c>
      <c r="B473" s="3" t="s">
        <v>42</v>
      </c>
      <c r="C473" s="3" t="s">
        <v>32</v>
      </c>
      <c r="D473" s="3" t="s">
        <v>152</v>
      </c>
      <c r="E473" s="3" t="s">
        <v>408</v>
      </c>
      <c r="F473" s="3" t="s">
        <v>52</v>
      </c>
      <c r="G473" s="3" t="s">
        <v>46</v>
      </c>
      <c r="H473" s="3">
        <v>2023.0</v>
      </c>
      <c r="I473" s="4">
        <v>-1.83</v>
      </c>
      <c r="J473" s="4">
        <v>72.07</v>
      </c>
      <c r="K473" s="4">
        <v>35.97</v>
      </c>
      <c r="L473" s="4">
        <v>8.53</v>
      </c>
      <c r="M473" s="4">
        <v>13.53</v>
      </c>
      <c r="N473" s="5">
        <v>1.0</v>
      </c>
      <c r="O473" s="5">
        <v>2.0</v>
      </c>
      <c r="P473" s="5">
        <v>2.0</v>
      </c>
      <c r="Q473" s="5">
        <v>3.0</v>
      </c>
      <c r="R473" s="5">
        <v>3.0</v>
      </c>
      <c r="S473" s="6">
        <v>2.6</v>
      </c>
      <c r="T473" s="6">
        <v>345.0</v>
      </c>
      <c r="U473" s="3">
        <v>2.0</v>
      </c>
      <c r="V473" s="3">
        <v>2.0</v>
      </c>
      <c r="W473" s="3">
        <v>2.0</v>
      </c>
      <c r="X473" s="3">
        <v>2.0</v>
      </c>
      <c r="Y473" s="3">
        <v>2.0</v>
      </c>
      <c r="Z473" s="3">
        <v>2.0</v>
      </c>
    </row>
    <row r="474">
      <c r="A474" s="3">
        <v>749.0</v>
      </c>
      <c r="B474" s="3" t="s">
        <v>47</v>
      </c>
      <c r="C474" s="3" t="s">
        <v>32</v>
      </c>
      <c r="D474" s="3" t="s">
        <v>559</v>
      </c>
      <c r="E474" s="3" t="s">
        <v>560</v>
      </c>
      <c r="F474" s="3" t="s">
        <v>170</v>
      </c>
      <c r="G474" s="3" t="s">
        <v>59</v>
      </c>
      <c r="H474" s="3">
        <v>2023.0</v>
      </c>
      <c r="I474" s="4" t="s">
        <v>41</v>
      </c>
      <c r="J474" s="4">
        <v>76.73</v>
      </c>
      <c r="K474" s="4">
        <v>-2.76</v>
      </c>
      <c r="L474" s="4">
        <v>5.46</v>
      </c>
      <c r="M474" s="4">
        <v>12.45</v>
      </c>
      <c r="N474" s="5" t="s">
        <v>41</v>
      </c>
      <c r="O474" s="5">
        <v>2.0</v>
      </c>
      <c r="P474" s="5">
        <v>1.0</v>
      </c>
      <c r="Q474" s="5">
        <v>2.0</v>
      </c>
      <c r="R474" s="5">
        <v>2.0</v>
      </c>
      <c r="S474" s="6">
        <v>1.7</v>
      </c>
      <c r="T474" s="6">
        <v>469.0</v>
      </c>
      <c r="U474" s="3" t="s">
        <v>41</v>
      </c>
      <c r="V474" s="3">
        <v>2.0</v>
      </c>
      <c r="W474" s="3">
        <v>2.0</v>
      </c>
      <c r="X474" s="3">
        <v>2.0</v>
      </c>
      <c r="Y474" s="3">
        <v>2.0</v>
      </c>
      <c r="Z474" s="3">
        <v>1.0</v>
      </c>
    </row>
    <row r="475">
      <c r="A475" s="3">
        <v>750.0</v>
      </c>
      <c r="B475" s="3" t="s">
        <v>42</v>
      </c>
      <c r="C475" s="3" t="s">
        <v>32</v>
      </c>
      <c r="D475" s="3" t="s">
        <v>393</v>
      </c>
      <c r="E475" s="3" t="s">
        <v>394</v>
      </c>
      <c r="F475" s="3" t="s">
        <v>121</v>
      </c>
      <c r="G475" s="3" t="s">
        <v>36</v>
      </c>
      <c r="H475" s="3">
        <v>2023.0</v>
      </c>
      <c r="I475" s="4">
        <v>593.22</v>
      </c>
      <c r="J475" s="4">
        <v>2475.0</v>
      </c>
      <c r="K475" s="4">
        <v>-3.24</v>
      </c>
      <c r="L475" s="4">
        <v>5.32</v>
      </c>
      <c r="M475" s="4">
        <v>21.74</v>
      </c>
      <c r="N475" s="5">
        <v>5.0</v>
      </c>
      <c r="O475" s="5">
        <v>5.0</v>
      </c>
      <c r="P475" s="5">
        <v>1.0</v>
      </c>
      <c r="Q475" s="5">
        <v>2.0</v>
      </c>
      <c r="R475" s="5">
        <v>3.0</v>
      </c>
      <c r="S475" s="6">
        <v>2.5</v>
      </c>
      <c r="T475" s="6">
        <v>356.0</v>
      </c>
      <c r="U475" s="3">
        <v>4.0</v>
      </c>
      <c r="V475" s="3">
        <v>4.0</v>
      </c>
      <c r="W475" s="3">
        <v>2.0</v>
      </c>
      <c r="X475" s="3">
        <v>2.0</v>
      </c>
      <c r="Y475" s="3">
        <v>2.0</v>
      </c>
      <c r="Z475" s="3">
        <v>2.0</v>
      </c>
    </row>
    <row r="476">
      <c r="A476" s="3">
        <v>751.0</v>
      </c>
      <c r="B476" s="3" t="s">
        <v>47</v>
      </c>
      <c r="C476" s="3" t="s">
        <v>32</v>
      </c>
      <c r="D476" s="3" t="s">
        <v>677</v>
      </c>
      <c r="E476" s="3" t="s">
        <v>534</v>
      </c>
      <c r="F476" s="3" t="s">
        <v>513</v>
      </c>
      <c r="G476" s="3" t="s">
        <v>59</v>
      </c>
      <c r="H476" s="3">
        <v>2023.0</v>
      </c>
      <c r="I476" s="4">
        <v>47.5</v>
      </c>
      <c r="J476" s="4">
        <v>153.12</v>
      </c>
      <c r="K476" s="4">
        <v>10.99</v>
      </c>
      <c r="L476" s="4">
        <v>14.09</v>
      </c>
      <c r="M476" s="4">
        <v>29.74</v>
      </c>
      <c r="N476" s="5">
        <v>2.0</v>
      </c>
      <c r="O476" s="5">
        <v>3.0</v>
      </c>
      <c r="P476" s="5">
        <v>1.0</v>
      </c>
      <c r="Q476" s="5">
        <v>4.0</v>
      </c>
      <c r="R476" s="5">
        <v>4.0</v>
      </c>
      <c r="S476" s="6">
        <v>3.2</v>
      </c>
      <c r="T476" s="6">
        <v>282.0</v>
      </c>
      <c r="U476" s="3">
        <v>2.0</v>
      </c>
      <c r="V476" s="3">
        <v>4.0</v>
      </c>
      <c r="W476" s="3">
        <v>2.0</v>
      </c>
      <c r="X476" s="3">
        <v>2.0</v>
      </c>
      <c r="Y476" s="3">
        <v>2.0</v>
      </c>
      <c r="Z476" s="3">
        <v>2.0</v>
      </c>
    </row>
    <row r="477">
      <c r="A477" s="3">
        <v>755.0</v>
      </c>
      <c r="B477" s="3" t="s">
        <v>42</v>
      </c>
      <c r="C477" s="3" t="s">
        <v>32</v>
      </c>
      <c r="D477" s="3" t="s">
        <v>106</v>
      </c>
      <c r="E477" s="3" t="s">
        <v>107</v>
      </c>
      <c r="F477" s="3" t="s">
        <v>108</v>
      </c>
      <c r="G477" s="3" t="s">
        <v>46</v>
      </c>
      <c r="H477" s="3">
        <v>2023.0</v>
      </c>
      <c r="I477" s="4">
        <v>114.11</v>
      </c>
      <c r="J477" s="4">
        <v>-107.69</v>
      </c>
      <c r="K477" s="4">
        <v>49.66</v>
      </c>
      <c r="L477" s="4">
        <v>39.59</v>
      </c>
      <c r="M477" s="4">
        <v>48.68</v>
      </c>
      <c r="N477" s="5">
        <v>4.0</v>
      </c>
      <c r="O477" s="5">
        <v>1.0</v>
      </c>
      <c r="P477" s="5">
        <v>3.0</v>
      </c>
      <c r="Q477" s="5">
        <v>5.0</v>
      </c>
      <c r="R477" s="5">
        <v>5.0</v>
      </c>
      <c r="S477" s="6">
        <v>4.15</v>
      </c>
      <c r="T477" s="6">
        <v>57.0</v>
      </c>
      <c r="U477" s="3">
        <v>2.0</v>
      </c>
      <c r="V477" s="3">
        <v>2.0</v>
      </c>
      <c r="W477" s="3">
        <v>4.0</v>
      </c>
      <c r="X477" s="3">
        <v>4.0</v>
      </c>
      <c r="Y477" s="3">
        <v>4.0</v>
      </c>
      <c r="Z477" s="3">
        <v>4.0</v>
      </c>
    </row>
    <row r="478">
      <c r="A478" s="3">
        <v>756.0</v>
      </c>
      <c r="B478" s="3" t="s">
        <v>63</v>
      </c>
      <c r="C478" s="3" t="s">
        <v>32</v>
      </c>
      <c r="D478" s="3" t="s">
        <v>446</v>
      </c>
      <c r="E478" s="3" t="s">
        <v>678</v>
      </c>
      <c r="F478" s="3" t="s">
        <v>73</v>
      </c>
      <c r="G478" s="3" t="s">
        <v>36</v>
      </c>
      <c r="H478" s="3">
        <v>2023.0</v>
      </c>
      <c r="I478" s="4">
        <v>6.51</v>
      </c>
      <c r="J478" s="4">
        <v>105.18</v>
      </c>
      <c r="K478" s="4">
        <v>42.71</v>
      </c>
      <c r="L478" s="4">
        <v>7.95</v>
      </c>
      <c r="M478" s="4">
        <v>14.21</v>
      </c>
      <c r="N478" s="5">
        <v>1.0</v>
      </c>
      <c r="O478" s="5">
        <v>2.0</v>
      </c>
      <c r="P478" s="5">
        <v>3.0</v>
      </c>
      <c r="Q478" s="5">
        <v>2.0</v>
      </c>
      <c r="R478" s="5">
        <v>3.0</v>
      </c>
      <c r="S478" s="6">
        <v>2.4</v>
      </c>
      <c r="T478" s="6">
        <v>377.0</v>
      </c>
      <c r="U478" s="3">
        <v>2.0</v>
      </c>
      <c r="V478" s="3">
        <v>2.0</v>
      </c>
      <c r="W478" s="3">
        <v>4.0</v>
      </c>
      <c r="X478" s="3">
        <v>2.0</v>
      </c>
      <c r="Y478" s="3">
        <v>2.0</v>
      </c>
      <c r="Z478" s="3">
        <v>2.0</v>
      </c>
    </row>
    <row r="479">
      <c r="A479" s="3">
        <v>757.0</v>
      </c>
      <c r="B479" s="3" t="s">
        <v>47</v>
      </c>
      <c r="C479" s="3" t="s">
        <v>32</v>
      </c>
      <c r="D479" s="3" t="s">
        <v>679</v>
      </c>
      <c r="E479" s="3" t="s">
        <v>680</v>
      </c>
      <c r="F479" s="3" t="s">
        <v>220</v>
      </c>
      <c r="G479" s="3" t="s">
        <v>59</v>
      </c>
      <c r="H479" s="3">
        <v>2023.0</v>
      </c>
      <c r="I479" s="4">
        <v>243.29</v>
      </c>
      <c r="J479" s="4">
        <v>-943.43</v>
      </c>
      <c r="K479" s="4">
        <v>125.68</v>
      </c>
      <c r="L479" s="4">
        <v>-1.15</v>
      </c>
      <c r="M479" s="4">
        <v>-0.99</v>
      </c>
      <c r="N479" s="5">
        <v>5.0</v>
      </c>
      <c r="O479" s="5">
        <v>1.0</v>
      </c>
      <c r="P479" s="5">
        <v>5.0</v>
      </c>
      <c r="Q479" s="5">
        <v>1.0</v>
      </c>
      <c r="R479" s="5">
        <v>1.0</v>
      </c>
      <c r="S479" s="6">
        <v>2.0</v>
      </c>
      <c r="T479" s="6">
        <v>427.0</v>
      </c>
      <c r="U479" s="3">
        <v>4.0</v>
      </c>
      <c r="V479" s="3">
        <v>2.0</v>
      </c>
      <c r="W479" s="3">
        <v>4.0</v>
      </c>
      <c r="X479" s="3">
        <v>2.0</v>
      </c>
      <c r="Y479" s="3">
        <v>1.0</v>
      </c>
      <c r="Z479" s="3">
        <v>2.0</v>
      </c>
    </row>
    <row r="480">
      <c r="A480" s="3">
        <v>758.0</v>
      </c>
      <c r="B480" s="3" t="s">
        <v>60</v>
      </c>
      <c r="C480" s="3" t="s">
        <v>32</v>
      </c>
      <c r="D480" s="3" t="s">
        <v>681</v>
      </c>
      <c r="E480" s="3" t="s">
        <v>682</v>
      </c>
      <c r="F480" s="3" t="s">
        <v>220</v>
      </c>
      <c r="G480" s="3" t="s">
        <v>59</v>
      </c>
      <c r="H480" s="3">
        <v>2023.0</v>
      </c>
      <c r="I480" s="4">
        <v>27.11</v>
      </c>
      <c r="J480" s="4">
        <v>187.92</v>
      </c>
      <c r="K480" s="4">
        <v>6.21</v>
      </c>
      <c r="L480" s="4">
        <v>29.6</v>
      </c>
      <c r="M480" s="4">
        <v>68.86</v>
      </c>
      <c r="N480" s="5">
        <v>1.0</v>
      </c>
      <c r="O480" s="5">
        <v>4.0</v>
      </c>
      <c r="P480" s="5">
        <v>1.0</v>
      </c>
      <c r="Q480" s="5">
        <v>5.0</v>
      </c>
      <c r="R480" s="5">
        <v>5.0</v>
      </c>
      <c r="S480" s="6">
        <v>3.9</v>
      </c>
      <c r="T480" s="6">
        <v>118.0</v>
      </c>
      <c r="U480" s="3">
        <v>2.0</v>
      </c>
      <c r="V480" s="3">
        <v>4.0</v>
      </c>
      <c r="W480" s="3">
        <v>2.0</v>
      </c>
      <c r="X480" s="3">
        <v>4.0</v>
      </c>
      <c r="Y480" s="3">
        <v>4.0</v>
      </c>
      <c r="Z480" s="3">
        <v>4.0</v>
      </c>
    </row>
    <row r="481">
      <c r="A481" s="3">
        <v>759.0</v>
      </c>
      <c r="B481" s="3" t="s">
        <v>42</v>
      </c>
      <c r="C481" s="3" t="s">
        <v>32</v>
      </c>
      <c r="D481" s="3" t="s">
        <v>150</v>
      </c>
      <c r="E481" s="3" t="s">
        <v>225</v>
      </c>
      <c r="F481" s="3" t="s">
        <v>45</v>
      </c>
      <c r="G481" s="3" t="s">
        <v>46</v>
      </c>
      <c r="H481" s="3">
        <v>2023.0</v>
      </c>
      <c r="I481" s="4" t="s">
        <v>41</v>
      </c>
      <c r="J481" s="4">
        <v>-232.46</v>
      </c>
      <c r="K481" s="4">
        <v>16.63</v>
      </c>
      <c r="L481" s="4">
        <v>7.97</v>
      </c>
      <c r="M481" s="4">
        <v>18.77</v>
      </c>
      <c r="N481" s="5" t="s">
        <v>41</v>
      </c>
      <c r="O481" s="5">
        <v>1.0</v>
      </c>
      <c r="P481" s="5">
        <v>1.0</v>
      </c>
      <c r="Q481" s="5">
        <v>2.0</v>
      </c>
      <c r="R481" s="5">
        <v>3.0</v>
      </c>
      <c r="S481" s="6">
        <v>1.85</v>
      </c>
      <c r="T481" s="6">
        <v>449.0</v>
      </c>
      <c r="U481" s="3" t="s">
        <v>41</v>
      </c>
      <c r="V481" s="3">
        <v>2.0</v>
      </c>
      <c r="W481" s="3">
        <v>2.0</v>
      </c>
      <c r="X481" s="3">
        <v>2.0</v>
      </c>
      <c r="Y481" s="3">
        <v>2.0</v>
      </c>
      <c r="Z481" s="3">
        <v>2.0</v>
      </c>
    </row>
    <row r="482">
      <c r="A482" s="3">
        <v>762.0</v>
      </c>
      <c r="B482" s="3" t="s">
        <v>63</v>
      </c>
      <c r="C482" s="3" t="s">
        <v>32</v>
      </c>
      <c r="D482" s="3" t="s">
        <v>155</v>
      </c>
      <c r="E482" s="3" t="s">
        <v>521</v>
      </c>
      <c r="F482" s="3" t="s">
        <v>55</v>
      </c>
      <c r="G482" s="3" t="s">
        <v>36</v>
      </c>
      <c r="H482" s="3">
        <v>2023.0</v>
      </c>
      <c r="I482" s="4">
        <v>49.1</v>
      </c>
      <c r="J482" s="4">
        <v>150.79</v>
      </c>
      <c r="K482" s="4">
        <v>67.5</v>
      </c>
      <c r="L482" s="4">
        <v>17.35</v>
      </c>
      <c r="M482" s="4">
        <v>27.06</v>
      </c>
      <c r="N482" s="5">
        <v>2.0</v>
      </c>
      <c r="O482" s="5">
        <v>3.0</v>
      </c>
      <c r="P482" s="5">
        <v>4.0</v>
      </c>
      <c r="Q482" s="5">
        <v>4.0</v>
      </c>
      <c r="R482" s="5">
        <v>4.0</v>
      </c>
      <c r="S482" s="6">
        <v>3.8</v>
      </c>
      <c r="T482" s="6">
        <v>136.0</v>
      </c>
      <c r="U482" s="3">
        <v>2.0</v>
      </c>
      <c r="V482" s="3">
        <v>4.0</v>
      </c>
      <c r="W482" s="3">
        <v>4.0</v>
      </c>
      <c r="X482" s="3">
        <v>2.0</v>
      </c>
      <c r="Y482" s="3">
        <v>2.0</v>
      </c>
      <c r="Z482" s="3">
        <v>4.0</v>
      </c>
    </row>
    <row r="483">
      <c r="A483" s="3">
        <v>763.0</v>
      </c>
      <c r="B483" s="3" t="s">
        <v>67</v>
      </c>
      <c r="C483" s="3" t="s">
        <v>32</v>
      </c>
      <c r="D483" s="3" t="s">
        <v>276</v>
      </c>
      <c r="E483" s="3" t="s">
        <v>683</v>
      </c>
      <c r="F483" s="3" t="s">
        <v>70</v>
      </c>
      <c r="G483" s="3" t="s">
        <v>36</v>
      </c>
      <c r="H483" s="3">
        <v>2023.0</v>
      </c>
      <c r="I483" s="4">
        <v>-10.97</v>
      </c>
      <c r="J483" s="4">
        <v>-179.63</v>
      </c>
      <c r="K483" s="4">
        <v>8.41</v>
      </c>
      <c r="L483" s="4">
        <v>27.62</v>
      </c>
      <c r="M483" s="4">
        <v>35.22</v>
      </c>
      <c r="N483" s="5">
        <v>1.0</v>
      </c>
      <c r="O483" s="5">
        <v>1.0</v>
      </c>
      <c r="P483" s="5">
        <v>1.0</v>
      </c>
      <c r="Q483" s="5">
        <v>5.0</v>
      </c>
      <c r="R483" s="5">
        <v>5.0</v>
      </c>
      <c r="S483" s="6">
        <v>3.6</v>
      </c>
      <c r="T483" s="6">
        <v>183.0</v>
      </c>
      <c r="U483" s="3">
        <v>2.0</v>
      </c>
      <c r="V483" s="3">
        <v>2.0</v>
      </c>
      <c r="W483" s="3">
        <v>2.0</v>
      </c>
      <c r="X483" s="3">
        <v>4.0</v>
      </c>
      <c r="Y483" s="3">
        <v>4.0</v>
      </c>
      <c r="Z483" s="3">
        <v>2.0</v>
      </c>
    </row>
    <row r="484">
      <c r="A484" s="3">
        <v>764.0</v>
      </c>
      <c r="B484" s="3" t="s">
        <v>37</v>
      </c>
      <c r="C484" s="3" t="s">
        <v>32</v>
      </c>
      <c r="D484" s="3" t="s">
        <v>684</v>
      </c>
      <c r="E484" s="3" t="s">
        <v>685</v>
      </c>
      <c r="F484" s="3" t="s">
        <v>643</v>
      </c>
      <c r="G484" s="3" t="s">
        <v>59</v>
      </c>
      <c r="H484" s="3">
        <v>2023.0</v>
      </c>
      <c r="I484" s="4">
        <v>97.08</v>
      </c>
      <c r="J484" s="4">
        <v>182.35</v>
      </c>
      <c r="K484" s="4">
        <v>28.09</v>
      </c>
      <c r="L484" s="4">
        <v>-1.83</v>
      </c>
      <c r="M484" s="4">
        <v>15.21</v>
      </c>
      <c r="N484" s="5">
        <v>4.0</v>
      </c>
      <c r="O484" s="5">
        <v>3.0</v>
      </c>
      <c r="P484" s="5">
        <v>2.0</v>
      </c>
      <c r="Q484" s="5">
        <v>1.0</v>
      </c>
      <c r="R484" s="5">
        <v>3.0</v>
      </c>
      <c r="S484" s="6">
        <v>2.05</v>
      </c>
      <c r="T484" s="6">
        <v>424.0</v>
      </c>
      <c r="U484" s="3">
        <v>2.0</v>
      </c>
      <c r="V484" s="3">
        <v>4.0</v>
      </c>
      <c r="W484" s="3">
        <v>2.0</v>
      </c>
      <c r="X484" s="3">
        <v>2.0</v>
      </c>
      <c r="Y484" s="3">
        <v>2.0</v>
      </c>
      <c r="Z484" s="3">
        <v>2.0</v>
      </c>
    </row>
    <row r="485">
      <c r="A485" s="3">
        <v>765.0</v>
      </c>
      <c r="B485" s="3" t="s">
        <v>97</v>
      </c>
      <c r="C485" s="3" t="s">
        <v>32</v>
      </c>
      <c r="D485" s="3" t="s">
        <v>686</v>
      </c>
      <c r="E485" s="3" t="s">
        <v>352</v>
      </c>
      <c r="F485" s="3" t="s">
        <v>223</v>
      </c>
      <c r="G485" s="3" t="s">
        <v>101</v>
      </c>
      <c r="H485" s="3">
        <v>2023.0</v>
      </c>
      <c r="I485" s="4" t="s">
        <v>41</v>
      </c>
      <c r="J485" s="4">
        <v>-49.47</v>
      </c>
      <c r="K485" s="4">
        <v>-29.37</v>
      </c>
      <c r="L485" s="4">
        <v>63.07</v>
      </c>
      <c r="M485" s="4">
        <v>66.81</v>
      </c>
      <c r="N485" s="5" t="s">
        <v>41</v>
      </c>
      <c r="O485" s="5">
        <v>1.0</v>
      </c>
      <c r="P485" s="5">
        <v>1.0</v>
      </c>
      <c r="Q485" s="5">
        <v>5.0</v>
      </c>
      <c r="R485" s="5">
        <v>5.0</v>
      </c>
      <c r="S485" s="6">
        <v>3.55</v>
      </c>
      <c r="T485" s="6">
        <v>221.0</v>
      </c>
      <c r="U485" s="3" t="s">
        <v>41</v>
      </c>
      <c r="V485" s="3">
        <v>2.0</v>
      </c>
      <c r="W485" s="3">
        <v>2.0</v>
      </c>
      <c r="X485" s="3">
        <v>4.0</v>
      </c>
      <c r="Y485" s="3">
        <v>4.0</v>
      </c>
      <c r="Z485" s="3">
        <v>2.0</v>
      </c>
    </row>
    <row r="486">
      <c r="A486" s="3">
        <v>766.0</v>
      </c>
      <c r="B486" s="3" t="s">
        <v>97</v>
      </c>
      <c r="C486" s="3" t="s">
        <v>32</v>
      </c>
      <c r="D486" s="3" t="s">
        <v>448</v>
      </c>
      <c r="E486" s="3" t="s">
        <v>687</v>
      </c>
      <c r="F486" s="3" t="s">
        <v>223</v>
      </c>
      <c r="G486" s="3" t="s">
        <v>101</v>
      </c>
      <c r="H486" s="3">
        <v>2023.0</v>
      </c>
      <c r="I486" s="4" t="s">
        <v>41</v>
      </c>
      <c r="J486" s="4">
        <v>141.45</v>
      </c>
      <c r="K486" s="4">
        <v>20.0</v>
      </c>
      <c r="L486" s="4">
        <v>38.29</v>
      </c>
      <c r="M486" s="4">
        <v>59.9</v>
      </c>
      <c r="N486" s="5" t="s">
        <v>41</v>
      </c>
      <c r="O486" s="5">
        <v>3.0</v>
      </c>
      <c r="P486" s="5">
        <v>2.0</v>
      </c>
      <c r="Q486" s="5">
        <v>5.0</v>
      </c>
      <c r="R486" s="5">
        <v>5.0</v>
      </c>
      <c r="S486" s="6">
        <v>3.95</v>
      </c>
      <c r="T486" s="6">
        <v>101.0</v>
      </c>
      <c r="U486" s="3" t="s">
        <v>41</v>
      </c>
      <c r="V486" s="3">
        <v>4.0</v>
      </c>
      <c r="W486" s="3">
        <v>2.0</v>
      </c>
      <c r="X486" s="3">
        <v>4.0</v>
      </c>
      <c r="Y486" s="3">
        <v>4.0</v>
      </c>
      <c r="Z486" s="3">
        <v>4.0</v>
      </c>
    </row>
    <row r="487">
      <c r="A487" s="3">
        <v>767.0</v>
      </c>
      <c r="B487" s="3" t="s">
        <v>63</v>
      </c>
      <c r="C487" s="3" t="s">
        <v>32</v>
      </c>
      <c r="D487" s="3" t="s">
        <v>688</v>
      </c>
      <c r="E487" s="3" t="s">
        <v>689</v>
      </c>
      <c r="F487" s="3" t="s">
        <v>343</v>
      </c>
      <c r="G487" s="3" t="s">
        <v>46</v>
      </c>
      <c r="H487" s="3">
        <v>2023.0</v>
      </c>
      <c r="I487" s="4" t="s">
        <v>41</v>
      </c>
      <c r="J487" s="4">
        <v>64.69</v>
      </c>
      <c r="K487" s="4">
        <v>30.16</v>
      </c>
      <c r="L487" s="4">
        <v>-1.41</v>
      </c>
      <c r="M487" s="4">
        <v>6.74</v>
      </c>
      <c r="N487" s="5" t="s">
        <v>41</v>
      </c>
      <c r="O487" s="5">
        <v>2.0</v>
      </c>
      <c r="P487" s="5">
        <v>2.0</v>
      </c>
      <c r="Q487" s="5">
        <v>1.0</v>
      </c>
      <c r="R487" s="5">
        <v>1.0</v>
      </c>
      <c r="S487" s="6">
        <v>1.25</v>
      </c>
      <c r="T487" s="6">
        <v>536.0</v>
      </c>
      <c r="U487" s="3" t="s">
        <v>41</v>
      </c>
      <c r="V487" s="3">
        <v>2.0</v>
      </c>
      <c r="W487" s="3">
        <v>2.0</v>
      </c>
      <c r="X487" s="3">
        <v>2.0</v>
      </c>
      <c r="Y487" s="3">
        <v>1.0</v>
      </c>
      <c r="Z487" s="3">
        <v>1.0</v>
      </c>
    </row>
    <row r="488">
      <c r="A488" s="3">
        <v>769.0</v>
      </c>
      <c r="B488" s="3" t="s">
        <v>42</v>
      </c>
      <c r="C488" s="3" t="s">
        <v>32</v>
      </c>
      <c r="D488" s="3" t="s">
        <v>690</v>
      </c>
      <c r="E488" s="3" t="s">
        <v>691</v>
      </c>
      <c r="F488" s="3" t="s">
        <v>270</v>
      </c>
      <c r="G488" s="3" t="s">
        <v>46</v>
      </c>
      <c r="H488" s="3">
        <v>2023.0</v>
      </c>
      <c r="I488" s="4" t="s">
        <v>41</v>
      </c>
      <c r="J488" s="4">
        <v>191.51</v>
      </c>
      <c r="K488" s="4">
        <v>18.7</v>
      </c>
      <c r="L488" s="4">
        <v>3.91</v>
      </c>
      <c r="M488" s="4">
        <v>13.43</v>
      </c>
      <c r="N488" s="5" t="s">
        <v>41</v>
      </c>
      <c r="O488" s="5">
        <v>4.0</v>
      </c>
      <c r="P488" s="5">
        <v>1.0</v>
      </c>
      <c r="Q488" s="5">
        <v>1.0</v>
      </c>
      <c r="R488" s="5">
        <v>3.0</v>
      </c>
      <c r="S488" s="6">
        <v>1.75</v>
      </c>
      <c r="T488" s="6">
        <v>462.0</v>
      </c>
      <c r="U488" s="3" t="s">
        <v>41</v>
      </c>
      <c r="V488" s="3">
        <v>4.0</v>
      </c>
      <c r="W488" s="3">
        <v>2.0</v>
      </c>
      <c r="X488" s="3">
        <v>2.0</v>
      </c>
      <c r="Y488" s="3">
        <v>2.0</v>
      </c>
      <c r="Z488" s="3">
        <v>1.0</v>
      </c>
    </row>
    <row r="489">
      <c r="A489" s="3">
        <v>771.0</v>
      </c>
      <c r="B489" s="3" t="s">
        <v>122</v>
      </c>
      <c r="C489" s="3" t="s">
        <v>32</v>
      </c>
      <c r="D489" s="3" t="s">
        <v>692</v>
      </c>
      <c r="E489" s="3" t="s">
        <v>693</v>
      </c>
      <c r="F489" s="3" t="s">
        <v>45</v>
      </c>
      <c r="G489" s="3" t="s">
        <v>46</v>
      </c>
      <c r="H489" s="3">
        <v>2023.0</v>
      </c>
      <c r="I489" s="4" t="s">
        <v>41</v>
      </c>
      <c r="J489" s="4">
        <v>-277.86</v>
      </c>
      <c r="K489" s="4">
        <v>24.4</v>
      </c>
      <c r="L489" s="4">
        <v>-4.99</v>
      </c>
      <c r="M489" s="4">
        <v>-0.65</v>
      </c>
      <c r="N489" s="5" t="s">
        <v>41</v>
      </c>
      <c r="O489" s="5">
        <v>1.0</v>
      </c>
      <c r="P489" s="5">
        <v>2.0</v>
      </c>
      <c r="Q489" s="5">
        <v>1.0</v>
      </c>
      <c r="R489" s="5">
        <v>1.0</v>
      </c>
      <c r="S489" s="6">
        <v>1.15</v>
      </c>
      <c r="T489" s="6">
        <v>556.0</v>
      </c>
      <c r="U489" s="3" t="s">
        <v>41</v>
      </c>
      <c r="V489" s="3">
        <v>2.0</v>
      </c>
      <c r="W489" s="3">
        <v>2.0</v>
      </c>
      <c r="X489" s="3">
        <v>2.0</v>
      </c>
      <c r="Y489" s="3">
        <v>1.0</v>
      </c>
      <c r="Z489" s="3">
        <v>1.0</v>
      </c>
    </row>
    <row r="490">
      <c r="A490" s="3">
        <v>772.0</v>
      </c>
      <c r="B490" s="3" t="s">
        <v>31</v>
      </c>
      <c r="C490" s="3" t="s">
        <v>32</v>
      </c>
      <c r="D490" s="3" t="s">
        <v>135</v>
      </c>
      <c r="E490" s="3" t="s">
        <v>136</v>
      </c>
      <c r="F490" s="3" t="s">
        <v>93</v>
      </c>
      <c r="G490" s="3" t="s">
        <v>46</v>
      </c>
      <c r="H490" s="3">
        <v>2023.0</v>
      </c>
      <c r="I490" s="4">
        <v>537.98</v>
      </c>
      <c r="J490" s="4">
        <v>138.19</v>
      </c>
      <c r="K490" s="4">
        <v>88.48</v>
      </c>
      <c r="L490" s="4">
        <v>29.59</v>
      </c>
      <c r="M490" s="4">
        <v>39.16</v>
      </c>
      <c r="N490" s="5">
        <v>5.0</v>
      </c>
      <c r="O490" s="5">
        <v>3.0</v>
      </c>
      <c r="P490" s="5">
        <v>5.0</v>
      </c>
      <c r="Q490" s="5">
        <v>5.0</v>
      </c>
      <c r="R490" s="5">
        <v>5.0</v>
      </c>
      <c r="S490" s="6">
        <v>4.8</v>
      </c>
      <c r="T490" s="6">
        <v>3.0</v>
      </c>
      <c r="U490" s="3">
        <v>4.0</v>
      </c>
      <c r="V490" s="3">
        <v>4.0</v>
      </c>
      <c r="W490" s="3">
        <v>4.0</v>
      </c>
      <c r="X490" s="3">
        <v>4.0</v>
      </c>
      <c r="Y490" s="3">
        <v>4.0</v>
      </c>
      <c r="Z490" s="3">
        <v>4.0</v>
      </c>
    </row>
    <row r="491">
      <c r="A491" s="3">
        <v>773.0</v>
      </c>
      <c r="B491" s="3" t="s">
        <v>122</v>
      </c>
      <c r="C491" s="3" t="s">
        <v>32</v>
      </c>
      <c r="D491" s="3" t="s">
        <v>694</v>
      </c>
      <c r="E491" s="3" t="s">
        <v>695</v>
      </c>
      <c r="F491" s="3" t="s">
        <v>108</v>
      </c>
      <c r="G491" s="3" t="s">
        <v>46</v>
      </c>
      <c r="H491" s="3">
        <v>2023.0</v>
      </c>
      <c r="I491" s="4" t="s">
        <v>41</v>
      </c>
      <c r="J491" s="4">
        <v>-261.0</v>
      </c>
      <c r="K491" s="4">
        <v>1.42</v>
      </c>
      <c r="L491" s="4">
        <v>-8.06</v>
      </c>
      <c r="M491" s="4">
        <v>-0.08</v>
      </c>
      <c r="N491" s="5" t="s">
        <v>41</v>
      </c>
      <c r="O491" s="5">
        <v>1.0</v>
      </c>
      <c r="P491" s="5">
        <v>1.0</v>
      </c>
      <c r="Q491" s="5">
        <v>1.0</v>
      </c>
      <c r="R491" s="5">
        <v>1.0</v>
      </c>
      <c r="S491" s="6">
        <v>0.95</v>
      </c>
      <c r="T491" s="6">
        <v>591.0</v>
      </c>
      <c r="U491" s="3" t="s">
        <v>41</v>
      </c>
      <c r="V491" s="3">
        <v>2.0</v>
      </c>
      <c r="W491" s="3">
        <v>2.0</v>
      </c>
      <c r="X491" s="3">
        <v>2.0</v>
      </c>
      <c r="Y491" s="3">
        <v>1.0</v>
      </c>
      <c r="Z491" s="3">
        <v>1.0</v>
      </c>
    </row>
    <row r="492">
      <c r="A492" s="3">
        <v>774.0</v>
      </c>
      <c r="B492" s="3" t="s">
        <v>122</v>
      </c>
      <c r="C492" s="3" t="s">
        <v>32</v>
      </c>
      <c r="D492" s="3" t="s">
        <v>696</v>
      </c>
      <c r="E492" s="3" t="s">
        <v>697</v>
      </c>
      <c r="F492" s="3" t="s">
        <v>108</v>
      </c>
      <c r="G492" s="3" t="s">
        <v>46</v>
      </c>
      <c r="H492" s="3">
        <v>2023.0</v>
      </c>
      <c r="I492" s="4">
        <v>507.51</v>
      </c>
      <c r="J492" s="4">
        <v>154.3</v>
      </c>
      <c r="K492" s="4">
        <v>89.59</v>
      </c>
      <c r="L492" s="4">
        <v>-12.47</v>
      </c>
      <c r="M492" s="4">
        <v>-3.23</v>
      </c>
      <c r="N492" s="5">
        <v>5.0</v>
      </c>
      <c r="O492" s="5">
        <v>3.0</v>
      </c>
      <c r="P492" s="5">
        <v>5.0</v>
      </c>
      <c r="Q492" s="5">
        <v>1.0</v>
      </c>
      <c r="R492" s="5">
        <v>1.0</v>
      </c>
      <c r="S492" s="6">
        <v>2.2</v>
      </c>
      <c r="T492" s="6">
        <v>410.0</v>
      </c>
      <c r="U492" s="3">
        <v>4.0</v>
      </c>
      <c r="V492" s="3">
        <v>4.0</v>
      </c>
      <c r="W492" s="3">
        <v>4.0</v>
      </c>
      <c r="X492" s="3">
        <v>2.0</v>
      </c>
      <c r="Y492" s="3">
        <v>1.0</v>
      </c>
      <c r="Z492" s="3">
        <v>2.0</v>
      </c>
    </row>
    <row r="493">
      <c r="A493" s="3">
        <v>776.0</v>
      </c>
      <c r="B493" s="3" t="s">
        <v>63</v>
      </c>
      <c r="C493" s="3" t="s">
        <v>32</v>
      </c>
      <c r="D493" s="3" t="s">
        <v>698</v>
      </c>
      <c r="E493" s="3" t="s">
        <v>515</v>
      </c>
      <c r="F493" s="3" t="s">
        <v>73</v>
      </c>
      <c r="G493" s="3" t="s">
        <v>36</v>
      </c>
      <c r="H493" s="3">
        <v>2023.0</v>
      </c>
      <c r="I493" s="4" t="s">
        <v>41</v>
      </c>
      <c r="J493" s="4">
        <v>155.82</v>
      </c>
      <c r="K493" s="4">
        <v>153.26</v>
      </c>
      <c r="L493" s="4">
        <v>21.66</v>
      </c>
      <c r="M493" s="4">
        <v>25.49</v>
      </c>
      <c r="N493" s="5" t="s">
        <v>41</v>
      </c>
      <c r="O493" s="5">
        <v>3.0</v>
      </c>
      <c r="P493" s="5">
        <v>5.0</v>
      </c>
      <c r="Q493" s="5">
        <v>5.0</v>
      </c>
      <c r="R493" s="5">
        <v>4.0</v>
      </c>
      <c r="S493" s="6">
        <v>4.3</v>
      </c>
      <c r="T493" s="6">
        <v>32.0</v>
      </c>
      <c r="U493" s="3" t="s">
        <v>41</v>
      </c>
      <c r="V493" s="3">
        <v>4.0</v>
      </c>
      <c r="W493" s="3">
        <v>4.0</v>
      </c>
      <c r="X493" s="3">
        <v>4.0</v>
      </c>
      <c r="Y493" s="3">
        <v>2.0</v>
      </c>
      <c r="Z493" s="3">
        <v>4.0</v>
      </c>
    </row>
    <row r="494">
      <c r="A494" s="3">
        <v>777.0</v>
      </c>
      <c r="B494" s="3" t="s">
        <v>97</v>
      </c>
      <c r="C494" s="3" t="s">
        <v>32</v>
      </c>
      <c r="D494" s="3" t="s">
        <v>699</v>
      </c>
      <c r="E494" s="3" t="s">
        <v>700</v>
      </c>
      <c r="F494" s="3" t="s">
        <v>143</v>
      </c>
      <c r="G494" s="3" t="s">
        <v>101</v>
      </c>
      <c r="H494" s="3">
        <v>2023.0</v>
      </c>
      <c r="I494" s="4">
        <v>249.03</v>
      </c>
      <c r="J494" s="4">
        <v>177.55</v>
      </c>
      <c r="K494" s="4">
        <v>-28.79</v>
      </c>
      <c r="L494" s="4">
        <v>40.65</v>
      </c>
      <c r="M494" s="4">
        <v>49.88</v>
      </c>
      <c r="N494" s="5">
        <v>5.0</v>
      </c>
      <c r="O494" s="5">
        <v>3.0</v>
      </c>
      <c r="P494" s="5">
        <v>1.0</v>
      </c>
      <c r="Q494" s="5">
        <v>5.0</v>
      </c>
      <c r="R494" s="5">
        <v>5.0</v>
      </c>
      <c r="S494" s="6">
        <v>4.0</v>
      </c>
      <c r="T494" s="6">
        <v>81.0</v>
      </c>
      <c r="U494" s="3">
        <v>4.0</v>
      </c>
      <c r="V494" s="3">
        <v>4.0</v>
      </c>
      <c r="W494" s="3">
        <v>2.0</v>
      </c>
      <c r="X494" s="3">
        <v>4.0</v>
      </c>
      <c r="Y494" s="3">
        <v>4.0</v>
      </c>
      <c r="Z494" s="3">
        <v>4.0</v>
      </c>
    </row>
    <row r="495">
      <c r="A495" s="3">
        <v>778.0</v>
      </c>
      <c r="B495" s="3" t="s">
        <v>60</v>
      </c>
      <c r="C495" s="3" t="s">
        <v>32</v>
      </c>
      <c r="D495" s="3" t="s">
        <v>292</v>
      </c>
      <c r="E495" s="3" t="s">
        <v>701</v>
      </c>
      <c r="F495" s="3" t="s">
        <v>88</v>
      </c>
      <c r="G495" s="3" t="s">
        <v>59</v>
      </c>
      <c r="H495" s="3">
        <v>2023.0</v>
      </c>
      <c r="I495" s="4">
        <v>35.71</v>
      </c>
      <c r="J495" s="4">
        <v>-14.89</v>
      </c>
      <c r="K495" s="4">
        <v>9.14</v>
      </c>
      <c r="L495" s="4">
        <v>21.15</v>
      </c>
      <c r="M495" s="4">
        <v>26.28</v>
      </c>
      <c r="N495" s="5">
        <v>2.0</v>
      </c>
      <c r="O495" s="5">
        <v>1.0</v>
      </c>
      <c r="P495" s="5">
        <v>1.0</v>
      </c>
      <c r="Q495" s="5">
        <v>5.0</v>
      </c>
      <c r="R495" s="5">
        <v>4.0</v>
      </c>
      <c r="S495" s="6">
        <v>3.4</v>
      </c>
      <c r="T495" s="6">
        <v>253.0</v>
      </c>
      <c r="U495" s="3">
        <v>2.0</v>
      </c>
      <c r="V495" s="3">
        <v>2.0</v>
      </c>
      <c r="W495" s="3">
        <v>2.0</v>
      </c>
      <c r="X495" s="3">
        <v>4.0</v>
      </c>
      <c r="Y495" s="3">
        <v>2.0</v>
      </c>
      <c r="Z495" s="3">
        <v>2.0</v>
      </c>
    </row>
    <row r="496">
      <c r="A496" s="3">
        <v>780.0</v>
      </c>
      <c r="B496" s="3" t="s">
        <v>31</v>
      </c>
      <c r="C496" s="3" t="s">
        <v>32</v>
      </c>
      <c r="D496" s="3" t="s">
        <v>135</v>
      </c>
      <c r="E496" s="3" t="s">
        <v>136</v>
      </c>
      <c r="F496" s="3" t="s">
        <v>159</v>
      </c>
      <c r="G496" s="3" t="s">
        <v>46</v>
      </c>
      <c r="H496" s="3">
        <v>2023.0</v>
      </c>
      <c r="I496" s="4">
        <v>-93.15</v>
      </c>
      <c r="J496" s="4">
        <v>-25.55</v>
      </c>
      <c r="K496" s="4">
        <v>73.75</v>
      </c>
      <c r="L496" s="4">
        <v>-37.68</v>
      </c>
      <c r="M496" s="4">
        <v>-29.59</v>
      </c>
      <c r="N496" s="5">
        <v>1.0</v>
      </c>
      <c r="O496" s="5">
        <v>1.0</v>
      </c>
      <c r="P496" s="5">
        <v>4.0</v>
      </c>
      <c r="Q496" s="5">
        <v>1.0</v>
      </c>
      <c r="R496" s="5">
        <v>1.0</v>
      </c>
      <c r="S496" s="6">
        <v>1.6</v>
      </c>
      <c r="T496" s="6">
        <v>482.0</v>
      </c>
      <c r="U496" s="3">
        <v>2.0</v>
      </c>
      <c r="V496" s="3">
        <v>2.0</v>
      </c>
      <c r="W496" s="3">
        <v>4.0</v>
      </c>
      <c r="X496" s="3">
        <v>2.0</v>
      </c>
      <c r="Y496" s="3">
        <v>1.0</v>
      </c>
      <c r="Z496" s="3">
        <v>1.0</v>
      </c>
    </row>
    <row r="497">
      <c r="A497" s="3">
        <v>781.0</v>
      </c>
      <c r="B497" s="3" t="s">
        <v>37</v>
      </c>
      <c r="C497" s="3" t="s">
        <v>32</v>
      </c>
      <c r="D497" s="3" t="s">
        <v>480</v>
      </c>
      <c r="E497" s="3" t="s">
        <v>481</v>
      </c>
      <c r="F497" s="3" t="s">
        <v>220</v>
      </c>
      <c r="G497" s="3" t="s">
        <v>59</v>
      </c>
      <c r="H497" s="3">
        <v>2023.0</v>
      </c>
      <c r="I497" s="4" t="s">
        <v>41</v>
      </c>
      <c r="J497" s="4">
        <v>-283.1</v>
      </c>
      <c r="K497" s="4">
        <v>32.13</v>
      </c>
      <c r="L497" s="4">
        <v>0.3</v>
      </c>
      <c r="M497" s="4">
        <v>11.16</v>
      </c>
      <c r="N497" s="5" t="s">
        <v>41</v>
      </c>
      <c r="O497" s="5">
        <v>1.0</v>
      </c>
      <c r="P497" s="5">
        <v>2.0</v>
      </c>
      <c r="Q497" s="5">
        <v>1.0</v>
      </c>
      <c r="R497" s="5">
        <v>2.0</v>
      </c>
      <c r="S497" s="6">
        <v>1.4</v>
      </c>
      <c r="T497" s="6">
        <v>514.0</v>
      </c>
      <c r="U497" s="3" t="s">
        <v>41</v>
      </c>
      <c r="V497" s="3">
        <v>2.0</v>
      </c>
      <c r="W497" s="3">
        <v>2.0</v>
      </c>
      <c r="X497" s="3">
        <v>2.0</v>
      </c>
      <c r="Y497" s="3">
        <v>2.0</v>
      </c>
      <c r="Z497" s="3">
        <v>1.0</v>
      </c>
    </row>
    <row r="498">
      <c r="A498" s="3">
        <v>786.0</v>
      </c>
      <c r="B498" s="3" t="s">
        <v>37</v>
      </c>
      <c r="C498" s="3" t="s">
        <v>32</v>
      </c>
      <c r="D498" s="3" t="s">
        <v>292</v>
      </c>
      <c r="E498" s="3" t="s">
        <v>702</v>
      </c>
      <c r="F498" s="3" t="s">
        <v>220</v>
      </c>
      <c r="G498" s="3" t="s">
        <v>59</v>
      </c>
      <c r="H498" s="3">
        <v>2023.0</v>
      </c>
      <c r="I498" s="4" t="s">
        <v>41</v>
      </c>
      <c r="J498" s="4">
        <v>1127.08</v>
      </c>
      <c r="K498" s="4">
        <v>-31.82</v>
      </c>
      <c r="L498" s="4">
        <v>40.84</v>
      </c>
      <c r="M498" s="4">
        <v>80.31</v>
      </c>
      <c r="N498" s="5" t="s">
        <v>41</v>
      </c>
      <c r="O498" s="5">
        <v>5.0</v>
      </c>
      <c r="P498" s="5">
        <v>1.0</v>
      </c>
      <c r="Q498" s="5">
        <v>5.0</v>
      </c>
      <c r="R498" s="5">
        <v>5.0</v>
      </c>
      <c r="S498" s="6">
        <v>3.95</v>
      </c>
      <c r="T498" s="6">
        <v>101.0</v>
      </c>
      <c r="U498" s="3" t="s">
        <v>41</v>
      </c>
      <c r="V498" s="3">
        <v>4.0</v>
      </c>
      <c r="W498" s="3">
        <v>2.0</v>
      </c>
      <c r="X498" s="3">
        <v>4.0</v>
      </c>
      <c r="Y498" s="3">
        <v>4.0</v>
      </c>
      <c r="Z498" s="3">
        <v>4.0</v>
      </c>
    </row>
    <row r="499">
      <c r="A499" s="3">
        <v>787.0</v>
      </c>
      <c r="B499" s="3" t="s">
        <v>60</v>
      </c>
      <c r="C499" s="3" t="s">
        <v>32</v>
      </c>
      <c r="D499" s="3" t="s">
        <v>703</v>
      </c>
      <c r="E499" s="3" t="s">
        <v>704</v>
      </c>
      <c r="F499" s="3" t="s">
        <v>96</v>
      </c>
      <c r="G499" s="3" t="s">
        <v>59</v>
      </c>
      <c r="H499" s="3">
        <v>2023.0</v>
      </c>
      <c r="I499" s="4">
        <v>289.17</v>
      </c>
      <c r="J499" s="4">
        <v>161.05</v>
      </c>
      <c r="K499" s="4">
        <v>56.51</v>
      </c>
      <c r="L499" s="4">
        <v>8.01</v>
      </c>
      <c r="M499" s="4">
        <v>18.17</v>
      </c>
      <c r="N499" s="5">
        <v>5.0</v>
      </c>
      <c r="O499" s="5">
        <v>3.0</v>
      </c>
      <c r="P499" s="5">
        <v>3.0</v>
      </c>
      <c r="Q499" s="5">
        <v>3.0</v>
      </c>
      <c r="R499" s="5">
        <v>3.0</v>
      </c>
      <c r="S499" s="6">
        <v>3.1</v>
      </c>
      <c r="T499" s="6">
        <v>293.0</v>
      </c>
      <c r="U499" s="3">
        <v>4.0</v>
      </c>
      <c r="V499" s="3">
        <v>4.0</v>
      </c>
      <c r="W499" s="3">
        <v>4.0</v>
      </c>
      <c r="X499" s="3">
        <v>2.0</v>
      </c>
      <c r="Y499" s="3">
        <v>2.0</v>
      </c>
      <c r="Z499" s="3">
        <v>2.0</v>
      </c>
    </row>
    <row r="500">
      <c r="A500" s="3">
        <v>788.0</v>
      </c>
      <c r="B500" s="3" t="s">
        <v>37</v>
      </c>
      <c r="C500" s="3" t="s">
        <v>32</v>
      </c>
      <c r="D500" s="3" t="s">
        <v>705</v>
      </c>
      <c r="E500" s="3" t="s">
        <v>706</v>
      </c>
      <c r="F500" s="3" t="s">
        <v>52</v>
      </c>
      <c r="G500" s="3" t="s">
        <v>46</v>
      </c>
      <c r="H500" s="3">
        <v>2023.0</v>
      </c>
      <c r="I500" s="4">
        <v>131.94</v>
      </c>
      <c r="J500" s="4">
        <v>295.04</v>
      </c>
      <c r="K500" s="4">
        <v>-7.28</v>
      </c>
      <c r="L500" s="4">
        <v>23.78</v>
      </c>
      <c r="M500" s="4">
        <v>40.67</v>
      </c>
      <c r="N500" s="5">
        <v>5.0</v>
      </c>
      <c r="O500" s="5">
        <v>5.0</v>
      </c>
      <c r="P500" s="5">
        <v>1.0</v>
      </c>
      <c r="Q500" s="5">
        <v>5.0</v>
      </c>
      <c r="R500" s="5">
        <v>5.0</v>
      </c>
      <c r="S500" s="6">
        <v>4.2</v>
      </c>
      <c r="T500" s="6">
        <v>43.0</v>
      </c>
      <c r="U500" s="3">
        <v>4.0</v>
      </c>
      <c r="V500" s="3">
        <v>4.0</v>
      </c>
      <c r="W500" s="3">
        <v>2.0</v>
      </c>
      <c r="X500" s="3">
        <v>4.0</v>
      </c>
      <c r="Y500" s="3">
        <v>4.0</v>
      </c>
      <c r="Z500" s="3">
        <v>4.0</v>
      </c>
    </row>
    <row r="501">
      <c r="A501" s="3">
        <v>789.0</v>
      </c>
      <c r="B501" s="3" t="s">
        <v>97</v>
      </c>
      <c r="C501" s="3" t="s">
        <v>32</v>
      </c>
      <c r="D501" s="3" t="s">
        <v>707</v>
      </c>
      <c r="E501" s="3" t="s">
        <v>708</v>
      </c>
      <c r="F501" s="3" t="s">
        <v>335</v>
      </c>
      <c r="G501" s="3" t="s">
        <v>101</v>
      </c>
      <c r="H501" s="3">
        <v>2023.0</v>
      </c>
      <c r="I501" s="4" t="s">
        <v>41</v>
      </c>
      <c r="J501" s="4">
        <v>-15.03</v>
      </c>
      <c r="K501" s="4">
        <v>216.18</v>
      </c>
      <c r="L501" s="4">
        <v>15.61</v>
      </c>
      <c r="M501" s="4">
        <v>15.51</v>
      </c>
      <c r="N501" s="5" t="s">
        <v>41</v>
      </c>
      <c r="O501" s="5">
        <v>1.0</v>
      </c>
      <c r="P501" s="5">
        <v>5.0</v>
      </c>
      <c r="Q501" s="5">
        <v>4.0</v>
      </c>
      <c r="R501" s="5">
        <v>3.0</v>
      </c>
      <c r="S501" s="6">
        <v>3.45</v>
      </c>
      <c r="T501" s="6">
        <v>249.0</v>
      </c>
      <c r="U501" s="3" t="s">
        <v>41</v>
      </c>
      <c r="V501" s="3">
        <v>2.0</v>
      </c>
      <c r="W501" s="3">
        <v>4.0</v>
      </c>
      <c r="X501" s="3">
        <v>2.0</v>
      </c>
      <c r="Y501" s="3">
        <v>2.0</v>
      </c>
      <c r="Z501" s="3">
        <v>2.0</v>
      </c>
    </row>
    <row r="502">
      <c r="A502" s="3">
        <v>790.0</v>
      </c>
      <c r="B502" s="3" t="s">
        <v>47</v>
      </c>
      <c r="C502" s="3" t="s">
        <v>32</v>
      </c>
      <c r="D502" s="3" t="s">
        <v>644</v>
      </c>
      <c r="E502" s="3" t="s">
        <v>709</v>
      </c>
      <c r="F502" s="3" t="s">
        <v>425</v>
      </c>
      <c r="G502" s="3" t="s">
        <v>36</v>
      </c>
      <c r="H502" s="3">
        <v>2023.0</v>
      </c>
      <c r="I502" s="4">
        <v>239.48</v>
      </c>
      <c r="J502" s="4">
        <v>52.93</v>
      </c>
      <c r="K502" s="4">
        <v>54.11</v>
      </c>
      <c r="L502" s="4">
        <v>-10.84</v>
      </c>
      <c r="M502" s="4">
        <v>0.71</v>
      </c>
      <c r="N502" s="5">
        <v>5.0</v>
      </c>
      <c r="O502" s="5">
        <v>1.0</v>
      </c>
      <c r="P502" s="5">
        <v>3.0</v>
      </c>
      <c r="Q502" s="5">
        <v>1.0</v>
      </c>
      <c r="R502" s="5">
        <v>1.0</v>
      </c>
      <c r="S502" s="6">
        <v>1.6</v>
      </c>
      <c r="T502" s="6">
        <v>482.0</v>
      </c>
      <c r="U502" s="3">
        <v>4.0</v>
      </c>
      <c r="V502" s="3">
        <v>2.0</v>
      </c>
      <c r="W502" s="3">
        <v>4.0</v>
      </c>
      <c r="X502" s="3">
        <v>2.0</v>
      </c>
      <c r="Y502" s="3">
        <v>1.0</v>
      </c>
      <c r="Z502" s="3">
        <v>1.0</v>
      </c>
    </row>
    <row r="503">
      <c r="A503" s="3">
        <v>791.0</v>
      </c>
      <c r="B503" s="3" t="s">
        <v>67</v>
      </c>
      <c r="C503" s="3" t="s">
        <v>32</v>
      </c>
      <c r="D503" s="3" t="s">
        <v>150</v>
      </c>
      <c r="E503" s="3" t="s">
        <v>710</v>
      </c>
      <c r="F503" s="3" t="s">
        <v>70</v>
      </c>
      <c r="G503" s="3" t="s">
        <v>36</v>
      </c>
      <c r="H503" s="3">
        <v>2023.0</v>
      </c>
      <c r="I503" s="4" t="s">
        <v>41</v>
      </c>
      <c r="J503" s="4">
        <v>-311.78</v>
      </c>
      <c r="K503" s="4">
        <v>-27.79</v>
      </c>
      <c r="L503" s="4">
        <v>-16.35</v>
      </c>
      <c r="M503" s="4">
        <v>-7.05</v>
      </c>
      <c r="N503" s="5" t="s">
        <v>41</v>
      </c>
      <c r="O503" s="5">
        <v>1.0</v>
      </c>
      <c r="P503" s="5">
        <v>1.0</v>
      </c>
      <c r="Q503" s="5">
        <v>1.0</v>
      </c>
      <c r="R503" s="5">
        <v>1.0</v>
      </c>
      <c r="S503" s="6">
        <v>0.95</v>
      </c>
      <c r="T503" s="6">
        <v>591.0</v>
      </c>
      <c r="U503" s="3" t="s">
        <v>41</v>
      </c>
      <c r="V503" s="3">
        <v>2.0</v>
      </c>
      <c r="W503" s="3">
        <v>2.0</v>
      </c>
      <c r="X503" s="3">
        <v>2.0</v>
      </c>
      <c r="Y503" s="3">
        <v>1.0</v>
      </c>
      <c r="Z503" s="3">
        <v>1.0</v>
      </c>
    </row>
    <row r="504">
      <c r="A504" s="3">
        <v>792.0</v>
      </c>
      <c r="B504" s="3" t="s">
        <v>67</v>
      </c>
      <c r="C504" s="3" t="s">
        <v>32</v>
      </c>
      <c r="D504" s="3" t="s">
        <v>711</v>
      </c>
      <c r="E504" s="3" t="s">
        <v>712</v>
      </c>
      <c r="F504" s="3" t="s">
        <v>70</v>
      </c>
      <c r="G504" s="3" t="s">
        <v>36</v>
      </c>
      <c r="H504" s="3">
        <v>2023.0</v>
      </c>
      <c r="I504" s="4" t="s">
        <v>41</v>
      </c>
      <c r="J504" s="4">
        <v>-26.62</v>
      </c>
      <c r="K504" s="4">
        <v>-3.56</v>
      </c>
      <c r="L504" s="4">
        <v>35.27</v>
      </c>
      <c r="M504" s="4">
        <v>39.32</v>
      </c>
      <c r="N504" s="5" t="s">
        <v>41</v>
      </c>
      <c r="O504" s="5">
        <v>1.0</v>
      </c>
      <c r="P504" s="5">
        <v>1.0</v>
      </c>
      <c r="Q504" s="5">
        <v>5.0</v>
      </c>
      <c r="R504" s="5">
        <v>5.0</v>
      </c>
      <c r="S504" s="6">
        <v>3.55</v>
      </c>
      <c r="T504" s="6">
        <v>221.0</v>
      </c>
      <c r="U504" s="3" t="s">
        <v>41</v>
      </c>
      <c r="V504" s="3">
        <v>2.0</v>
      </c>
      <c r="W504" s="3">
        <v>2.0</v>
      </c>
      <c r="X504" s="3">
        <v>4.0</v>
      </c>
      <c r="Y504" s="3">
        <v>4.0</v>
      </c>
      <c r="Z504" s="3">
        <v>2.0</v>
      </c>
    </row>
    <row r="505">
      <c r="A505" s="3">
        <v>793.0</v>
      </c>
      <c r="B505" s="3" t="s">
        <v>42</v>
      </c>
      <c r="C505" s="3" t="s">
        <v>32</v>
      </c>
      <c r="D505" s="3" t="s">
        <v>50</v>
      </c>
      <c r="E505" s="3" t="s">
        <v>322</v>
      </c>
      <c r="F505" s="3" t="s">
        <v>243</v>
      </c>
      <c r="G505" s="3" t="s">
        <v>101</v>
      </c>
      <c r="H505" s="3">
        <v>2023.0</v>
      </c>
      <c r="I505" s="4">
        <v>4564.63</v>
      </c>
      <c r="J505" s="4">
        <v>1019.33</v>
      </c>
      <c r="K505" s="4">
        <v>36.16</v>
      </c>
      <c r="L505" s="4">
        <v>30.77</v>
      </c>
      <c r="M505" s="4">
        <v>29.55</v>
      </c>
      <c r="N505" s="5">
        <v>5.0</v>
      </c>
      <c r="O505" s="5">
        <v>5.0</v>
      </c>
      <c r="P505" s="5">
        <v>2.0</v>
      </c>
      <c r="Q505" s="5">
        <v>5.0</v>
      </c>
      <c r="R505" s="5">
        <v>4.0</v>
      </c>
      <c r="S505" s="6">
        <v>4.15</v>
      </c>
      <c r="T505" s="6">
        <v>57.0</v>
      </c>
      <c r="U505" s="3">
        <v>4.0</v>
      </c>
      <c r="V505" s="3">
        <v>4.0</v>
      </c>
      <c r="W505" s="3">
        <v>2.0</v>
      </c>
      <c r="X505" s="3">
        <v>4.0</v>
      </c>
      <c r="Y505" s="3">
        <v>2.0</v>
      </c>
      <c r="Z505" s="3">
        <v>4.0</v>
      </c>
    </row>
    <row r="506">
      <c r="A506" s="3">
        <v>795.0</v>
      </c>
      <c r="B506" s="3" t="s">
        <v>37</v>
      </c>
      <c r="C506" s="3" t="s">
        <v>32</v>
      </c>
      <c r="D506" s="3" t="s">
        <v>341</v>
      </c>
      <c r="E506" s="3" t="s">
        <v>342</v>
      </c>
      <c r="F506" s="3" t="s">
        <v>96</v>
      </c>
      <c r="G506" s="3" t="s">
        <v>59</v>
      </c>
      <c r="H506" s="3">
        <v>2023.0</v>
      </c>
      <c r="I506" s="4">
        <v>564.85</v>
      </c>
      <c r="J506" s="4">
        <v>167.61</v>
      </c>
      <c r="K506" s="4">
        <v>173.26</v>
      </c>
      <c r="L506" s="4">
        <v>14.64</v>
      </c>
      <c r="M506" s="4">
        <v>20.05</v>
      </c>
      <c r="N506" s="5">
        <v>5.0</v>
      </c>
      <c r="O506" s="5">
        <v>3.0</v>
      </c>
      <c r="P506" s="5">
        <v>5.0</v>
      </c>
      <c r="Q506" s="5">
        <v>4.0</v>
      </c>
      <c r="R506" s="5">
        <v>3.0</v>
      </c>
      <c r="S506" s="6">
        <v>3.9</v>
      </c>
      <c r="T506" s="6">
        <v>118.0</v>
      </c>
      <c r="U506" s="3">
        <v>4.0</v>
      </c>
      <c r="V506" s="3">
        <v>4.0</v>
      </c>
      <c r="W506" s="3">
        <v>4.0</v>
      </c>
      <c r="X506" s="3">
        <v>2.0</v>
      </c>
      <c r="Y506" s="3">
        <v>2.0</v>
      </c>
      <c r="Z506" s="3">
        <v>4.0</v>
      </c>
    </row>
    <row r="507">
      <c r="A507" s="3">
        <v>796.0</v>
      </c>
      <c r="B507" s="3" t="s">
        <v>122</v>
      </c>
      <c r="C507" s="3" t="s">
        <v>32</v>
      </c>
      <c r="D507" s="3" t="s">
        <v>713</v>
      </c>
      <c r="E507" s="3" t="s">
        <v>714</v>
      </c>
      <c r="F507" s="3" t="s">
        <v>451</v>
      </c>
      <c r="G507" s="3" t="s">
        <v>101</v>
      </c>
      <c r="H507" s="3">
        <v>2023.0</v>
      </c>
      <c r="I507" s="4" t="s">
        <v>41</v>
      </c>
      <c r="J507" s="4">
        <v>84.85</v>
      </c>
      <c r="K507" s="4">
        <v>-2.25</v>
      </c>
      <c r="L507" s="4">
        <v>-2.02</v>
      </c>
      <c r="M507" s="4">
        <v>5.9</v>
      </c>
      <c r="N507" s="5" t="s">
        <v>41</v>
      </c>
      <c r="O507" s="5">
        <v>2.0</v>
      </c>
      <c r="P507" s="5">
        <v>1.0</v>
      </c>
      <c r="Q507" s="5">
        <v>1.0</v>
      </c>
      <c r="R507" s="5">
        <v>1.0</v>
      </c>
      <c r="S507" s="6">
        <v>1.05</v>
      </c>
      <c r="T507" s="6">
        <v>567.0</v>
      </c>
      <c r="U507" s="3" t="s">
        <v>41</v>
      </c>
      <c r="V507" s="3">
        <v>2.0</v>
      </c>
      <c r="W507" s="3">
        <v>2.0</v>
      </c>
      <c r="X507" s="3">
        <v>2.0</v>
      </c>
      <c r="Y507" s="3">
        <v>1.0</v>
      </c>
      <c r="Z507" s="3">
        <v>1.0</v>
      </c>
    </row>
    <row r="508">
      <c r="A508" s="3">
        <v>797.0</v>
      </c>
      <c r="B508" s="3" t="s">
        <v>60</v>
      </c>
      <c r="C508" s="3" t="s">
        <v>32</v>
      </c>
      <c r="D508" s="3" t="s">
        <v>715</v>
      </c>
      <c r="E508" s="3" t="s">
        <v>716</v>
      </c>
      <c r="F508" s="3" t="s">
        <v>660</v>
      </c>
      <c r="G508" s="3" t="s">
        <v>59</v>
      </c>
      <c r="H508" s="3">
        <v>2023.0</v>
      </c>
      <c r="I508" s="4" t="s">
        <v>41</v>
      </c>
      <c r="J508" s="4">
        <v>-116.41</v>
      </c>
      <c r="K508" s="4">
        <v>-0.02</v>
      </c>
      <c r="L508" s="4">
        <v>6.87</v>
      </c>
      <c r="M508" s="4">
        <v>8.37</v>
      </c>
      <c r="N508" s="5" t="s">
        <v>41</v>
      </c>
      <c r="O508" s="5">
        <v>1.0</v>
      </c>
      <c r="P508" s="5">
        <v>1.0</v>
      </c>
      <c r="Q508" s="5">
        <v>2.0</v>
      </c>
      <c r="R508" s="5">
        <v>2.0</v>
      </c>
      <c r="S508" s="6">
        <v>1.6</v>
      </c>
      <c r="T508" s="6">
        <v>482.0</v>
      </c>
      <c r="U508" s="3" t="s">
        <v>41</v>
      </c>
      <c r="V508" s="3">
        <v>2.0</v>
      </c>
      <c r="W508" s="3">
        <v>2.0</v>
      </c>
      <c r="X508" s="3">
        <v>2.0</v>
      </c>
      <c r="Y508" s="3">
        <v>2.0</v>
      </c>
      <c r="Z508" s="3">
        <v>1.0</v>
      </c>
    </row>
    <row r="509">
      <c r="A509" s="3">
        <v>798.0</v>
      </c>
      <c r="B509" s="3" t="s">
        <v>37</v>
      </c>
      <c r="C509" s="3" t="s">
        <v>32</v>
      </c>
      <c r="D509" s="3" t="s">
        <v>717</v>
      </c>
      <c r="E509" s="3" t="s">
        <v>718</v>
      </c>
      <c r="F509" s="3" t="s">
        <v>58</v>
      </c>
      <c r="G509" s="3" t="s">
        <v>59</v>
      </c>
      <c r="H509" s="3">
        <v>2023.0</v>
      </c>
      <c r="I509" s="4">
        <v>-29.11</v>
      </c>
      <c r="J509" s="4">
        <v>-100.6</v>
      </c>
      <c r="K509" s="4">
        <v>17.04</v>
      </c>
      <c r="L509" s="4">
        <v>1.77</v>
      </c>
      <c r="M509" s="4">
        <v>8.02</v>
      </c>
      <c r="N509" s="5">
        <v>1.0</v>
      </c>
      <c r="O509" s="5">
        <v>1.0</v>
      </c>
      <c r="P509" s="5">
        <v>1.0</v>
      </c>
      <c r="Q509" s="5">
        <v>1.0</v>
      </c>
      <c r="R509" s="5">
        <v>2.0</v>
      </c>
      <c r="S509" s="6">
        <v>1.25</v>
      </c>
      <c r="T509" s="6">
        <v>536.0</v>
      </c>
      <c r="U509" s="3">
        <v>2.0</v>
      </c>
      <c r="V509" s="3">
        <v>2.0</v>
      </c>
      <c r="W509" s="3">
        <v>2.0</v>
      </c>
      <c r="X509" s="3">
        <v>2.0</v>
      </c>
      <c r="Y509" s="3">
        <v>2.0</v>
      </c>
      <c r="Z509" s="3">
        <v>1.0</v>
      </c>
    </row>
    <row r="510">
      <c r="A510" s="3">
        <v>800.0</v>
      </c>
      <c r="B510" s="3" t="s">
        <v>97</v>
      </c>
      <c r="C510" s="3" t="s">
        <v>32</v>
      </c>
      <c r="D510" s="3" t="s">
        <v>337</v>
      </c>
      <c r="E510" s="3" t="s">
        <v>719</v>
      </c>
      <c r="F510" s="3" t="s">
        <v>243</v>
      </c>
      <c r="G510" s="3" t="s">
        <v>101</v>
      </c>
      <c r="H510" s="3">
        <v>2023.0</v>
      </c>
      <c r="I510" s="4">
        <v>2412.12</v>
      </c>
      <c r="J510" s="4">
        <v>154.65</v>
      </c>
      <c r="K510" s="4">
        <v>27.11</v>
      </c>
      <c r="L510" s="4">
        <v>27.17</v>
      </c>
      <c r="M510" s="4">
        <v>30.83</v>
      </c>
      <c r="N510" s="5">
        <v>5.0</v>
      </c>
      <c r="O510" s="5">
        <v>3.0</v>
      </c>
      <c r="P510" s="5">
        <v>2.0</v>
      </c>
      <c r="Q510" s="5">
        <v>5.0</v>
      </c>
      <c r="R510" s="5">
        <v>5.0</v>
      </c>
      <c r="S510" s="6">
        <v>4.2</v>
      </c>
      <c r="T510" s="6">
        <v>43.0</v>
      </c>
      <c r="U510" s="3">
        <v>4.0</v>
      </c>
      <c r="V510" s="3">
        <v>4.0</v>
      </c>
      <c r="W510" s="3">
        <v>2.0</v>
      </c>
      <c r="X510" s="3">
        <v>4.0</v>
      </c>
      <c r="Y510" s="3">
        <v>4.0</v>
      </c>
      <c r="Z510" s="3">
        <v>4.0</v>
      </c>
    </row>
    <row r="511">
      <c r="A511" s="3">
        <v>802.0</v>
      </c>
      <c r="B511" s="3" t="s">
        <v>122</v>
      </c>
      <c r="C511" s="3" t="s">
        <v>32</v>
      </c>
      <c r="D511" s="3" t="s">
        <v>129</v>
      </c>
      <c r="E511" s="3" t="s">
        <v>720</v>
      </c>
      <c r="F511" s="3" t="s">
        <v>121</v>
      </c>
      <c r="G511" s="3" t="s">
        <v>36</v>
      </c>
      <c r="H511" s="3">
        <v>2023.0</v>
      </c>
      <c r="I511" s="4" t="s">
        <v>41</v>
      </c>
      <c r="J511" s="4">
        <v>96.46</v>
      </c>
      <c r="K511" s="4">
        <v>12.66</v>
      </c>
      <c r="L511" s="4">
        <v>-7.61</v>
      </c>
      <c r="M511" s="4">
        <v>-3.07</v>
      </c>
      <c r="N511" s="5" t="s">
        <v>41</v>
      </c>
      <c r="O511" s="5">
        <v>2.0</v>
      </c>
      <c r="P511" s="5">
        <v>1.0</v>
      </c>
      <c r="Q511" s="5">
        <v>1.0</v>
      </c>
      <c r="R511" s="5">
        <v>1.0</v>
      </c>
      <c r="S511" s="6">
        <v>1.05</v>
      </c>
      <c r="T511" s="6">
        <v>567.0</v>
      </c>
      <c r="U511" s="3" t="s">
        <v>41</v>
      </c>
      <c r="V511" s="3">
        <v>2.0</v>
      </c>
      <c r="W511" s="3">
        <v>2.0</v>
      </c>
      <c r="X511" s="3">
        <v>2.0</v>
      </c>
      <c r="Y511" s="3">
        <v>1.0</v>
      </c>
      <c r="Z511" s="3">
        <v>1.0</v>
      </c>
    </row>
    <row r="512">
      <c r="A512" s="3">
        <v>803.0</v>
      </c>
      <c r="B512" s="3" t="s">
        <v>37</v>
      </c>
      <c r="C512" s="3" t="s">
        <v>32</v>
      </c>
      <c r="D512" s="3" t="s">
        <v>472</v>
      </c>
      <c r="E512" s="3" t="s">
        <v>721</v>
      </c>
      <c r="F512" s="3" t="s">
        <v>88</v>
      </c>
      <c r="G512" s="3" t="s">
        <v>59</v>
      </c>
      <c r="H512" s="3">
        <v>2023.0</v>
      </c>
      <c r="I512" s="4" t="s">
        <v>41</v>
      </c>
      <c r="J512" s="4">
        <v>-27.6</v>
      </c>
      <c r="K512" s="4">
        <v>18.22</v>
      </c>
      <c r="L512" s="4">
        <v>9.15</v>
      </c>
      <c r="M512" s="4">
        <v>20.91</v>
      </c>
      <c r="N512" s="5" t="s">
        <v>41</v>
      </c>
      <c r="O512" s="5">
        <v>1.0</v>
      </c>
      <c r="P512" s="5">
        <v>1.0</v>
      </c>
      <c r="Q512" s="5">
        <v>3.0</v>
      </c>
      <c r="R512" s="5">
        <v>3.0</v>
      </c>
      <c r="S512" s="6">
        <v>2.25</v>
      </c>
      <c r="T512" s="6">
        <v>399.0</v>
      </c>
      <c r="U512" s="3" t="s">
        <v>41</v>
      </c>
      <c r="V512" s="3">
        <v>2.0</v>
      </c>
      <c r="W512" s="3">
        <v>2.0</v>
      </c>
      <c r="X512" s="3">
        <v>2.0</v>
      </c>
      <c r="Y512" s="3">
        <v>2.0</v>
      </c>
      <c r="Z512" s="3">
        <v>2.0</v>
      </c>
    </row>
    <row r="513">
      <c r="A513" s="3">
        <v>804.0</v>
      </c>
      <c r="B513" s="3" t="s">
        <v>42</v>
      </c>
      <c r="C513" s="3" t="s">
        <v>32</v>
      </c>
      <c r="D513" s="3" t="s">
        <v>393</v>
      </c>
      <c r="E513" s="3" t="s">
        <v>394</v>
      </c>
      <c r="F513" s="3" t="s">
        <v>121</v>
      </c>
      <c r="G513" s="3" t="s">
        <v>36</v>
      </c>
      <c r="H513" s="3">
        <v>2023.0</v>
      </c>
      <c r="I513" s="4" t="s">
        <v>41</v>
      </c>
      <c r="J513" s="4">
        <v>216.84</v>
      </c>
      <c r="K513" s="4">
        <v>18.75</v>
      </c>
      <c r="L513" s="4">
        <v>42.33</v>
      </c>
      <c r="M513" s="4">
        <v>68.31</v>
      </c>
      <c r="N513" s="5" t="s">
        <v>41</v>
      </c>
      <c r="O513" s="5">
        <v>4.0</v>
      </c>
      <c r="P513" s="5">
        <v>1.0</v>
      </c>
      <c r="Q513" s="5">
        <v>5.0</v>
      </c>
      <c r="R513" s="5">
        <v>5.0</v>
      </c>
      <c r="S513" s="6">
        <v>3.85</v>
      </c>
      <c r="T513" s="6">
        <v>127.0</v>
      </c>
      <c r="U513" s="3" t="s">
        <v>41</v>
      </c>
      <c r="V513" s="3">
        <v>4.0</v>
      </c>
      <c r="W513" s="3">
        <v>2.0</v>
      </c>
      <c r="X513" s="3">
        <v>4.0</v>
      </c>
      <c r="Y513" s="3">
        <v>4.0</v>
      </c>
      <c r="Z513" s="3">
        <v>4.0</v>
      </c>
    </row>
    <row r="514">
      <c r="A514" s="3">
        <v>805.0</v>
      </c>
      <c r="B514" s="3" t="s">
        <v>60</v>
      </c>
      <c r="C514" s="3" t="s">
        <v>32</v>
      </c>
      <c r="D514" s="3" t="s">
        <v>722</v>
      </c>
      <c r="E514" s="3" t="s">
        <v>723</v>
      </c>
      <c r="F514" s="3" t="s">
        <v>118</v>
      </c>
      <c r="G514" s="3" t="s">
        <v>59</v>
      </c>
      <c r="H514" s="3">
        <v>2023.0</v>
      </c>
      <c r="I514" s="4">
        <v>252.67</v>
      </c>
      <c r="J514" s="4">
        <v>138.39</v>
      </c>
      <c r="K514" s="4">
        <v>41.05</v>
      </c>
      <c r="L514" s="4">
        <v>20.97</v>
      </c>
      <c r="M514" s="4">
        <v>28.21</v>
      </c>
      <c r="N514" s="5">
        <v>5.0</v>
      </c>
      <c r="O514" s="5">
        <v>3.0</v>
      </c>
      <c r="P514" s="5">
        <v>3.0</v>
      </c>
      <c r="Q514" s="5">
        <v>5.0</v>
      </c>
      <c r="R514" s="5">
        <v>4.0</v>
      </c>
      <c r="S514" s="6">
        <v>4.15</v>
      </c>
      <c r="T514" s="6">
        <v>57.0</v>
      </c>
      <c r="U514" s="3">
        <v>4.0</v>
      </c>
      <c r="V514" s="3">
        <v>4.0</v>
      </c>
      <c r="W514" s="3">
        <v>4.0</v>
      </c>
      <c r="X514" s="3">
        <v>4.0</v>
      </c>
      <c r="Y514" s="3">
        <v>2.0</v>
      </c>
      <c r="Z514" s="3">
        <v>4.0</v>
      </c>
    </row>
    <row r="515">
      <c r="A515" s="3">
        <v>806.0</v>
      </c>
      <c r="B515" s="3" t="s">
        <v>47</v>
      </c>
      <c r="C515" s="3" t="s">
        <v>32</v>
      </c>
      <c r="D515" s="3" t="s">
        <v>724</v>
      </c>
      <c r="E515" s="3" t="s">
        <v>725</v>
      </c>
      <c r="F515" s="3" t="s">
        <v>88</v>
      </c>
      <c r="G515" s="3" t="s">
        <v>59</v>
      </c>
      <c r="H515" s="3">
        <v>2023.0</v>
      </c>
      <c r="I515" s="4">
        <v>49.15</v>
      </c>
      <c r="J515" s="4">
        <v>1349.54</v>
      </c>
      <c r="K515" s="4">
        <v>78.04</v>
      </c>
      <c r="L515" s="4">
        <v>10.2</v>
      </c>
      <c r="M515" s="4">
        <v>15.29</v>
      </c>
      <c r="N515" s="5">
        <v>2.0</v>
      </c>
      <c r="O515" s="5">
        <v>5.0</v>
      </c>
      <c r="P515" s="5">
        <v>4.0</v>
      </c>
      <c r="Q515" s="5">
        <v>3.0</v>
      </c>
      <c r="R515" s="5">
        <v>3.0</v>
      </c>
      <c r="S515" s="6">
        <v>3.35</v>
      </c>
      <c r="T515" s="6">
        <v>257.0</v>
      </c>
      <c r="U515" s="3">
        <v>2.0</v>
      </c>
      <c r="V515" s="3">
        <v>4.0</v>
      </c>
      <c r="W515" s="3">
        <v>4.0</v>
      </c>
      <c r="X515" s="3">
        <v>2.0</v>
      </c>
      <c r="Y515" s="3">
        <v>2.0</v>
      </c>
      <c r="Z515" s="3">
        <v>2.0</v>
      </c>
    </row>
    <row r="516">
      <c r="A516" s="3">
        <v>807.0</v>
      </c>
      <c r="B516" s="3" t="s">
        <v>63</v>
      </c>
      <c r="C516" s="3" t="s">
        <v>32</v>
      </c>
      <c r="D516" s="3" t="s">
        <v>726</v>
      </c>
      <c r="E516" s="3" t="s">
        <v>727</v>
      </c>
      <c r="F516" s="3" t="s">
        <v>73</v>
      </c>
      <c r="G516" s="3" t="s">
        <v>36</v>
      </c>
      <c r="H516" s="3">
        <v>2023.0</v>
      </c>
      <c r="I516" s="4" t="s">
        <v>41</v>
      </c>
      <c r="J516" s="4">
        <v>312.56</v>
      </c>
      <c r="K516" s="4">
        <v>39.21</v>
      </c>
      <c r="L516" s="4">
        <v>27.73</v>
      </c>
      <c r="M516" s="4">
        <v>33.88</v>
      </c>
      <c r="N516" s="5" t="s">
        <v>41</v>
      </c>
      <c r="O516" s="5">
        <v>5.0</v>
      </c>
      <c r="P516" s="5">
        <v>2.0</v>
      </c>
      <c r="Q516" s="5">
        <v>5.0</v>
      </c>
      <c r="R516" s="5">
        <v>5.0</v>
      </c>
      <c r="S516" s="6">
        <v>4.15</v>
      </c>
      <c r="T516" s="6">
        <v>57.0</v>
      </c>
      <c r="U516" s="3" t="s">
        <v>41</v>
      </c>
      <c r="V516" s="3">
        <v>4.0</v>
      </c>
      <c r="W516" s="3">
        <v>2.0</v>
      </c>
      <c r="X516" s="3">
        <v>4.0</v>
      </c>
      <c r="Y516" s="3">
        <v>4.0</v>
      </c>
      <c r="Z516" s="3">
        <v>4.0</v>
      </c>
    </row>
    <row r="517">
      <c r="A517" s="3">
        <v>809.0</v>
      </c>
      <c r="B517" s="3" t="s">
        <v>122</v>
      </c>
      <c r="C517" s="3" t="s">
        <v>32</v>
      </c>
      <c r="D517" s="3" t="s">
        <v>728</v>
      </c>
      <c r="E517" s="3" t="s">
        <v>729</v>
      </c>
      <c r="F517" s="3" t="s">
        <v>403</v>
      </c>
      <c r="G517" s="3" t="s">
        <v>46</v>
      </c>
      <c r="H517" s="3">
        <v>2023.0</v>
      </c>
      <c r="I517" s="4">
        <v>-14.02</v>
      </c>
      <c r="J517" s="4">
        <v>0.78</v>
      </c>
      <c r="K517" s="4">
        <v>9.77</v>
      </c>
      <c r="L517" s="4">
        <v>-6.46</v>
      </c>
      <c r="M517" s="4">
        <v>-2.76</v>
      </c>
      <c r="N517" s="5">
        <v>1.0</v>
      </c>
      <c r="O517" s="5">
        <v>1.0</v>
      </c>
      <c r="P517" s="5">
        <v>1.0</v>
      </c>
      <c r="Q517" s="5">
        <v>1.0</v>
      </c>
      <c r="R517" s="5">
        <v>1.0</v>
      </c>
      <c r="S517" s="6">
        <v>1.0</v>
      </c>
      <c r="T517" s="6">
        <v>572.0</v>
      </c>
      <c r="U517" s="3">
        <v>2.0</v>
      </c>
      <c r="V517" s="3">
        <v>2.0</v>
      </c>
      <c r="W517" s="3">
        <v>2.0</v>
      </c>
      <c r="X517" s="3">
        <v>2.0</v>
      </c>
      <c r="Y517" s="3">
        <v>1.0</v>
      </c>
      <c r="Z517" s="3">
        <v>1.0</v>
      </c>
    </row>
    <row r="518">
      <c r="A518" s="3">
        <v>812.0</v>
      </c>
      <c r="B518" s="3" t="s">
        <v>42</v>
      </c>
      <c r="C518" s="3" t="s">
        <v>32</v>
      </c>
      <c r="D518" s="3" t="s">
        <v>91</v>
      </c>
      <c r="E518" s="3" t="s">
        <v>74</v>
      </c>
      <c r="F518" s="3" t="s">
        <v>108</v>
      </c>
      <c r="G518" s="3" t="s">
        <v>46</v>
      </c>
      <c r="H518" s="3">
        <v>2023.0</v>
      </c>
      <c r="I518" s="4" t="s">
        <v>41</v>
      </c>
      <c r="J518" s="4">
        <v>-429.23</v>
      </c>
      <c r="K518" s="4">
        <v>18.73</v>
      </c>
      <c r="L518" s="4">
        <v>11.16</v>
      </c>
      <c r="M518" s="4">
        <v>18.14</v>
      </c>
      <c r="N518" s="5" t="s">
        <v>41</v>
      </c>
      <c r="O518" s="5">
        <v>1.0</v>
      </c>
      <c r="P518" s="5">
        <v>1.0</v>
      </c>
      <c r="Q518" s="5">
        <v>3.0</v>
      </c>
      <c r="R518" s="5">
        <v>3.0</v>
      </c>
      <c r="S518" s="6">
        <v>2.25</v>
      </c>
      <c r="T518" s="6">
        <v>399.0</v>
      </c>
      <c r="U518" s="3" t="s">
        <v>41</v>
      </c>
      <c r="V518" s="3">
        <v>2.0</v>
      </c>
      <c r="W518" s="3">
        <v>2.0</v>
      </c>
      <c r="X518" s="3">
        <v>2.0</v>
      </c>
      <c r="Y518" s="3">
        <v>2.0</v>
      </c>
      <c r="Z518" s="3">
        <v>2.0</v>
      </c>
    </row>
    <row r="519">
      <c r="A519" s="3">
        <v>814.0</v>
      </c>
      <c r="B519" s="3" t="s">
        <v>47</v>
      </c>
      <c r="C519" s="3" t="s">
        <v>32</v>
      </c>
      <c r="D519" s="3" t="s">
        <v>503</v>
      </c>
      <c r="E519" s="3" t="s">
        <v>730</v>
      </c>
      <c r="F519" s="3" t="s">
        <v>55</v>
      </c>
      <c r="G519" s="3" t="s">
        <v>36</v>
      </c>
      <c r="H519" s="3">
        <v>2023.0</v>
      </c>
      <c r="I519" s="4" t="s">
        <v>41</v>
      </c>
      <c r="J519" s="4">
        <v>194.47</v>
      </c>
      <c r="K519" s="4">
        <v>-13.15</v>
      </c>
      <c r="L519" s="4">
        <v>68.51</v>
      </c>
      <c r="M519" s="4">
        <v>68.12</v>
      </c>
      <c r="N519" s="5" t="s">
        <v>41</v>
      </c>
      <c r="O519" s="5">
        <v>4.0</v>
      </c>
      <c r="P519" s="5">
        <v>1.0</v>
      </c>
      <c r="Q519" s="5">
        <v>5.0</v>
      </c>
      <c r="R519" s="5">
        <v>5.0</v>
      </c>
      <c r="S519" s="6">
        <v>3.85</v>
      </c>
      <c r="T519" s="6">
        <v>127.0</v>
      </c>
      <c r="U519" s="3" t="s">
        <v>41</v>
      </c>
      <c r="V519" s="3">
        <v>4.0</v>
      </c>
      <c r="W519" s="3">
        <v>2.0</v>
      </c>
      <c r="X519" s="3">
        <v>4.0</v>
      </c>
      <c r="Y519" s="3">
        <v>4.0</v>
      </c>
      <c r="Z519" s="3">
        <v>4.0</v>
      </c>
    </row>
    <row r="520">
      <c r="A520" s="3">
        <v>815.0</v>
      </c>
      <c r="B520" s="3" t="s">
        <v>47</v>
      </c>
      <c r="C520" s="3" t="s">
        <v>32</v>
      </c>
      <c r="D520" s="3" t="s">
        <v>393</v>
      </c>
      <c r="E520" s="3" t="s">
        <v>418</v>
      </c>
      <c r="F520" s="3" t="s">
        <v>88</v>
      </c>
      <c r="G520" s="3" t="s">
        <v>59</v>
      </c>
      <c r="H520" s="3">
        <v>2023.0</v>
      </c>
      <c r="I520" s="4" t="s">
        <v>41</v>
      </c>
      <c r="J520" s="4">
        <v>-271.78</v>
      </c>
      <c r="K520" s="4">
        <v>54.49</v>
      </c>
      <c r="L520" s="4">
        <v>-21.24</v>
      </c>
      <c r="M520" s="4">
        <v>-14.7</v>
      </c>
      <c r="N520" s="5" t="s">
        <v>41</v>
      </c>
      <c r="O520" s="5">
        <v>1.0</v>
      </c>
      <c r="P520" s="5">
        <v>3.0</v>
      </c>
      <c r="Q520" s="5">
        <v>1.0</v>
      </c>
      <c r="R520" s="5">
        <v>1.0</v>
      </c>
      <c r="S520" s="6">
        <v>1.35</v>
      </c>
      <c r="T520" s="6">
        <v>522.0</v>
      </c>
      <c r="U520" s="3" t="s">
        <v>41</v>
      </c>
      <c r="V520" s="3">
        <v>2.0</v>
      </c>
      <c r="W520" s="3">
        <v>4.0</v>
      </c>
      <c r="X520" s="3">
        <v>2.0</v>
      </c>
      <c r="Y520" s="3">
        <v>1.0</v>
      </c>
      <c r="Z520" s="3">
        <v>1.0</v>
      </c>
    </row>
    <row r="521">
      <c r="A521" s="3">
        <v>817.0</v>
      </c>
      <c r="B521" s="3" t="s">
        <v>37</v>
      </c>
      <c r="C521" s="3" t="s">
        <v>32</v>
      </c>
      <c r="D521" s="3" t="s">
        <v>148</v>
      </c>
      <c r="E521" s="3" t="s">
        <v>731</v>
      </c>
      <c r="F521" s="3" t="s">
        <v>76</v>
      </c>
      <c r="G521" s="3" t="s">
        <v>59</v>
      </c>
      <c r="H521" s="3">
        <v>2023.0</v>
      </c>
      <c r="I521" s="4">
        <v>24.16</v>
      </c>
      <c r="J521" s="4">
        <v>-59.94</v>
      </c>
      <c r="K521" s="4">
        <v>11.91</v>
      </c>
      <c r="L521" s="4">
        <v>17.45</v>
      </c>
      <c r="M521" s="4">
        <v>24.08</v>
      </c>
      <c r="N521" s="5">
        <v>1.0</v>
      </c>
      <c r="O521" s="5">
        <v>1.0</v>
      </c>
      <c r="P521" s="5">
        <v>1.0</v>
      </c>
      <c r="Q521" s="5">
        <v>4.0</v>
      </c>
      <c r="R521" s="5">
        <v>4.0</v>
      </c>
      <c r="S521" s="6">
        <v>2.95</v>
      </c>
      <c r="T521" s="6">
        <v>305.0</v>
      </c>
      <c r="U521" s="3">
        <v>2.0</v>
      </c>
      <c r="V521" s="3">
        <v>2.0</v>
      </c>
      <c r="W521" s="3">
        <v>2.0</v>
      </c>
      <c r="X521" s="3">
        <v>2.0</v>
      </c>
      <c r="Y521" s="3">
        <v>2.0</v>
      </c>
      <c r="Z521" s="3">
        <v>2.0</v>
      </c>
    </row>
    <row r="522">
      <c r="A522" s="3">
        <v>820.0</v>
      </c>
      <c r="B522" s="3" t="s">
        <v>60</v>
      </c>
      <c r="C522" s="3" t="s">
        <v>32</v>
      </c>
      <c r="D522" s="3" t="s">
        <v>555</v>
      </c>
      <c r="E522" s="3" t="s">
        <v>732</v>
      </c>
      <c r="F522" s="3" t="s">
        <v>73</v>
      </c>
      <c r="G522" s="3" t="s">
        <v>36</v>
      </c>
      <c r="H522" s="3">
        <v>2023.0</v>
      </c>
      <c r="I522" s="4">
        <v>-40.37</v>
      </c>
      <c r="J522" s="4">
        <v>209.03</v>
      </c>
      <c r="K522" s="4">
        <v>34.4</v>
      </c>
      <c r="L522" s="4">
        <v>21.16</v>
      </c>
      <c r="M522" s="4">
        <v>31.98</v>
      </c>
      <c r="N522" s="5">
        <v>1.0</v>
      </c>
      <c r="O522" s="5">
        <v>4.0</v>
      </c>
      <c r="P522" s="5">
        <v>2.0</v>
      </c>
      <c r="Q522" s="5">
        <v>5.0</v>
      </c>
      <c r="R522" s="5">
        <v>5.0</v>
      </c>
      <c r="S522" s="6">
        <v>4.1</v>
      </c>
      <c r="T522" s="6">
        <v>64.0</v>
      </c>
      <c r="U522" s="3">
        <v>2.0</v>
      </c>
      <c r="V522" s="3">
        <v>4.0</v>
      </c>
      <c r="W522" s="3">
        <v>2.0</v>
      </c>
      <c r="X522" s="3">
        <v>4.0</v>
      </c>
      <c r="Y522" s="3">
        <v>4.0</v>
      </c>
      <c r="Z522" s="3">
        <v>4.0</v>
      </c>
    </row>
    <row r="523">
      <c r="A523" s="3">
        <v>822.0</v>
      </c>
      <c r="B523" s="3" t="s">
        <v>60</v>
      </c>
      <c r="C523" s="3" t="s">
        <v>32</v>
      </c>
      <c r="D523" s="3" t="s">
        <v>733</v>
      </c>
      <c r="E523" s="3" t="s">
        <v>461</v>
      </c>
      <c r="F523" s="3" t="s">
        <v>96</v>
      </c>
      <c r="G523" s="3" t="s">
        <v>59</v>
      </c>
      <c r="H523" s="3">
        <v>2023.0</v>
      </c>
      <c r="I523" s="4">
        <v>253.24</v>
      </c>
      <c r="J523" s="4">
        <v>130.3</v>
      </c>
      <c r="K523" s="4">
        <v>17.66</v>
      </c>
      <c r="L523" s="4">
        <v>15.79</v>
      </c>
      <c r="M523" s="4">
        <v>25.39</v>
      </c>
      <c r="N523" s="5">
        <v>5.0</v>
      </c>
      <c r="O523" s="5">
        <v>3.0</v>
      </c>
      <c r="P523" s="5">
        <v>1.0</v>
      </c>
      <c r="Q523" s="5">
        <v>4.0</v>
      </c>
      <c r="R523" s="5">
        <v>4.0</v>
      </c>
      <c r="S523" s="6">
        <v>3.35</v>
      </c>
      <c r="T523" s="6">
        <v>257.0</v>
      </c>
      <c r="U523" s="3">
        <v>4.0</v>
      </c>
      <c r="V523" s="3">
        <v>4.0</v>
      </c>
      <c r="W523" s="3">
        <v>2.0</v>
      </c>
      <c r="X523" s="3">
        <v>2.0</v>
      </c>
      <c r="Y523" s="3">
        <v>2.0</v>
      </c>
      <c r="Z523" s="3">
        <v>2.0</v>
      </c>
    </row>
    <row r="524">
      <c r="A524" s="3">
        <v>823.0</v>
      </c>
      <c r="B524" s="3" t="s">
        <v>47</v>
      </c>
      <c r="C524" s="3" t="s">
        <v>32</v>
      </c>
      <c r="D524" s="3" t="s">
        <v>734</v>
      </c>
      <c r="E524" s="3" t="s">
        <v>735</v>
      </c>
      <c r="F524" s="3" t="s">
        <v>220</v>
      </c>
      <c r="G524" s="3" t="s">
        <v>59</v>
      </c>
      <c r="H524" s="3">
        <v>2023.0</v>
      </c>
      <c r="I524" s="4">
        <v>147.27</v>
      </c>
      <c r="J524" s="4">
        <v>-92.17</v>
      </c>
      <c r="K524" s="4">
        <v>14.12</v>
      </c>
      <c r="L524" s="4">
        <v>-13.17</v>
      </c>
      <c r="M524" s="4">
        <v>1.41</v>
      </c>
      <c r="N524" s="5">
        <v>5.0</v>
      </c>
      <c r="O524" s="5">
        <v>1.0</v>
      </c>
      <c r="P524" s="5">
        <v>1.0</v>
      </c>
      <c r="Q524" s="5">
        <v>1.0</v>
      </c>
      <c r="R524" s="5">
        <v>1.0</v>
      </c>
      <c r="S524" s="6">
        <v>1.2</v>
      </c>
      <c r="T524" s="6">
        <v>543.0</v>
      </c>
      <c r="U524" s="3">
        <v>4.0</v>
      </c>
      <c r="V524" s="3">
        <v>2.0</v>
      </c>
      <c r="W524" s="3">
        <v>2.0</v>
      </c>
      <c r="X524" s="3">
        <v>2.0</v>
      </c>
      <c r="Y524" s="3">
        <v>1.0</v>
      </c>
      <c r="Z524" s="3">
        <v>1.0</v>
      </c>
    </row>
    <row r="525">
      <c r="A525" s="3">
        <v>824.0</v>
      </c>
      <c r="B525" s="3" t="s">
        <v>67</v>
      </c>
      <c r="C525" s="3" t="s">
        <v>32</v>
      </c>
      <c r="D525" s="3" t="s">
        <v>119</v>
      </c>
      <c r="E525" s="3" t="s">
        <v>120</v>
      </c>
      <c r="F525" s="3" t="s">
        <v>121</v>
      </c>
      <c r="G525" s="3" t="s">
        <v>36</v>
      </c>
      <c r="H525" s="3">
        <v>2023.0</v>
      </c>
      <c r="I525" s="4">
        <v>-29.24</v>
      </c>
      <c r="J525" s="4">
        <v>10.4</v>
      </c>
      <c r="K525" s="4">
        <v>-1.3</v>
      </c>
      <c r="L525" s="4">
        <v>17.94</v>
      </c>
      <c r="M525" s="4">
        <v>44.03</v>
      </c>
      <c r="N525" s="5">
        <v>1.0</v>
      </c>
      <c r="O525" s="5">
        <v>1.0</v>
      </c>
      <c r="P525" s="5">
        <v>1.0</v>
      </c>
      <c r="Q525" s="5">
        <v>4.0</v>
      </c>
      <c r="R525" s="5">
        <v>5.0</v>
      </c>
      <c r="S525" s="6">
        <v>3.2</v>
      </c>
      <c r="T525" s="6">
        <v>282.0</v>
      </c>
      <c r="U525" s="3">
        <v>2.0</v>
      </c>
      <c r="V525" s="3">
        <v>2.0</v>
      </c>
      <c r="W525" s="3">
        <v>2.0</v>
      </c>
      <c r="X525" s="3">
        <v>2.0</v>
      </c>
      <c r="Y525" s="3">
        <v>4.0</v>
      </c>
      <c r="Z525" s="3">
        <v>2.0</v>
      </c>
    </row>
    <row r="526">
      <c r="A526" s="3">
        <v>825.0</v>
      </c>
      <c r="B526" s="3" t="s">
        <v>42</v>
      </c>
      <c r="C526" s="3" t="s">
        <v>32</v>
      </c>
      <c r="D526" s="3" t="s">
        <v>736</v>
      </c>
      <c r="E526" s="3" t="s">
        <v>737</v>
      </c>
      <c r="F526" s="3" t="s">
        <v>45</v>
      </c>
      <c r="G526" s="3" t="s">
        <v>46</v>
      </c>
      <c r="H526" s="3">
        <v>2023.0</v>
      </c>
      <c r="I526" s="4">
        <v>235.8</v>
      </c>
      <c r="J526" s="4">
        <v>385.38</v>
      </c>
      <c r="K526" s="4">
        <v>46.43</v>
      </c>
      <c r="L526" s="4">
        <v>18.5</v>
      </c>
      <c r="M526" s="4">
        <v>28.75</v>
      </c>
      <c r="N526" s="5">
        <v>5.0</v>
      </c>
      <c r="O526" s="5">
        <v>5.0</v>
      </c>
      <c r="P526" s="5">
        <v>3.0</v>
      </c>
      <c r="Q526" s="5">
        <v>5.0</v>
      </c>
      <c r="R526" s="5">
        <v>4.0</v>
      </c>
      <c r="S526" s="6">
        <v>4.35</v>
      </c>
      <c r="T526" s="6">
        <v>26.0</v>
      </c>
      <c r="U526" s="3">
        <v>4.0</v>
      </c>
      <c r="V526" s="3">
        <v>4.0</v>
      </c>
      <c r="W526" s="3">
        <v>4.0</v>
      </c>
      <c r="X526" s="3">
        <v>4.0</v>
      </c>
      <c r="Y526" s="3">
        <v>2.0</v>
      </c>
      <c r="Z526" s="3">
        <v>4.0</v>
      </c>
    </row>
    <row r="527">
      <c r="A527" s="3">
        <v>826.0</v>
      </c>
      <c r="B527" s="3" t="s">
        <v>37</v>
      </c>
      <c r="C527" s="3" t="s">
        <v>32</v>
      </c>
      <c r="D527" s="3" t="s">
        <v>446</v>
      </c>
      <c r="E527" s="3" t="s">
        <v>447</v>
      </c>
      <c r="F527" s="3" t="s">
        <v>220</v>
      </c>
      <c r="G527" s="3" t="s">
        <v>59</v>
      </c>
      <c r="H527" s="3">
        <v>2023.0</v>
      </c>
      <c r="I527" s="4" t="s">
        <v>41</v>
      </c>
      <c r="J527" s="4">
        <v>228.22</v>
      </c>
      <c r="K527" s="4">
        <v>50.64</v>
      </c>
      <c r="L527" s="4">
        <v>-1.21</v>
      </c>
      <c r="M527" s="4">
        <v>9.55</v>
      </c>
      <c r="N527" s="5" t="s">
        <v>41</v>
      </c>
      <c r="O527" s="5">
        <v>4.0</v>
      </c>
      <c r="P527" s="5">
        <v>3.0</v>
      </c>
      <c r="Q527" s="5">
        <v>1.0</v>
      </c>
      <c r="R527" s="5">
        <v>2.0</v>
      </c>
      <c r="S527" s="6">
        <v>1.9</v>
      </c>
      <c r="T527" s="6">
        <v>436.0</v>
      </c>
      <c r="U527" s="3" t="s">
        <v>41</v>
      </c>
      <c r="V527" s="3">
        <v>4.0</v>
      </c>
      <c r="W527" s="3">
        <v>4.0</v>
      </c>
      <c r="X527" s="3">
        <v>2.0</v>
      </c>
      <c r="Y527" s="3">
        <v>2.0</v>
      </c>
      <c r="Z527" s="3">
        <v>2.0</v>
      </c>
    </row>
    <row r="528">
      <c r="A528" s="3">
        <v>827.0</v>
      </c>
      <c r="B528" s="3" t="s">
        <v>31</v>
      </c>
      <c r="C528" s="3" t="s">
        <v>32</v>
      </c>
      <c r="D528" s="3" t="s">
        <v>135</v>
      </c>
      <c r="E528" s="3" t="s">
        <v>136</v>
      </c>
      <c r="F528" s="3" t="s">
        <v>93</v>
      </c>
      <c r="G528" s="3" t="s">
        <v>46</v>
      </c>
      <c r="H528" s="3">
        <v>2023.0</v>
      </c>
      <c r="I528" s="4">
        <v>1005.76</v>
      </c>
      <c r="J528" s="4">
        <v>131.4</v>
      </c>
      <c r="K528" s="4">
        <v>31.68</v>
      </c>
      <c r="L528" s="4">
        <v>11.58</v>
      </c>
      <c r="M528" s="4">
        <v>22.33</v>
      </c>
      <c r="N528" s="5">
        <v>5.0</v>
      </c>
      <c r="O528" s="5">
        <v>3.0</v>
      </c>
      <c r="P528" s="5">
        <v>2.0</v>
      </c>
      <c r="Q528" s="5">
        <v>3.0</v>
      </c>
      <c r="R528" s="5">
        <v>4.0</v>
      </c>
      <c r="S528" s="6">
        <v>3.15</v>
      </c>
      <c r="T528" s="6">
        <v>287.0</v>
      </c>
      <c r="U528" s="3">
        <v>4.0</v>
      </c>
      <c r="V528" s="3">
        <v>4.0</v>
      </c>
      <c r="W528" s="3">
        <v>2.0</v>
      </c>
      <c r="X528" s="3">
        <v>2.0</v>
      </c>
      <c r="Y528" s="3">
        <v>2.0</v>
      </c>
      <c r="Z528" s="3">
        <v>2.0</v>
      </c>
    </row>
    <row r="529">
      <c r="A529" s="3">
        <v>828.0</v>
      </c>
      <c r="B529" s="3" t="s">
        <v>37</v>
      </c>
      <c r="C529" s="3" t="s">
        <v>32</v>
      </c>
      <c r="D529" s="3" t="s">
        <v>466</v>
      </c>
      <c r="E529" s="3" t="s">
        <v>738</v>
      </c>
      <c r="F529" s="3" t="s">
        <v>96</v>
      </c>
      <c r="G529" s="3" t="s">
        <v>59</v>
      </c>
      <c r="H529" s="3">
        <v>2023.0</v>
      </c>
      <c r="I529" s="4">
        <v>-75.94</v>
      </c>
      <c r="J529" s="4">
        <v>514.71</v>
      </c>
      <c r="K529" s="4">
        <v>47.56</v>
      </c>
      <c r="L529" s="4">
        <v>21.59</v>
      </c>
      <c r="M529" s="4">
        <v>30.43</v>
      </c>
      <c r="N529" s="5">
        <v>1.0</v>
      </c>
      <c r="O529" s="5">
        <v>5.0</v>
      </c>
      <c r="P529" s="5">
        <v>3.0</v>
      </c>
      <c r="Q529" s="5">
        <v>5.0</v>
      </c>
      <c r="R529" s="5">
        <v>5.0</v>
      </c>
      <c r="S529" s="6">
        <v>4.4</v>
      </c>
      <c r="T529" s="6">
        <v>15.0</v>
      </c>
      <c r="U529" s="3">
        <v>2.0</v>
      </c>
      <c r="V529" s="3">
        <v>4.0</v>
      </c>
      <c r="W529" s="3">
        <v>4.0</v>
      </c>
      <c r="X529" s="3">
        <v>4.0</v>
      </c>
      <c r="Y529" s="3">
        <v>4.0</v>
      </c>
      <c r="Z529" s="3">
        <v>4.0</v>
      </c>
    </row>
    <row r="530">
      <c r="A530" s="3">
        <v>830.0</v>
      </c>
      <c r="B530" s="3" t="s">
        <v>31</v>
      </c>
      <c r="C530" s="3" t="s">
        <v>32</v>
      </c>
      <c r="D530" s="3" t="s">
        <v>448</v>
      </c>
      <c r="E530" s="3" t="s">
        <v>739</v>
      </c>
      <c r="F530" s="3" t="s">
        <v>76</v>
      </c>
      <c r="G530" s="3" t="s">
        <v>59</v>
      </c>
      <c r="H530" s="3">
        <v>2023.0</v>
      </c>
      <c r="I530" s="4" t="s">
        <v>41</v>
      </c>
      <c r="J530" s="4">
        <v>-144.69</v>
      </c>
      <c r="K530" s="4">
        <v>22.75</v>
      </c>
      <c r="L530" s="4">
        <v>12.04</v>
      </c>
      <c r="M530" s="4">
        <v>21.71</v>
      </c>
      <c r="N530" s="5" t="s">
        <v>41</v>
      </c>
      <c r="O530" s="5">
        <v>1.0</v>
      </c>
      <c r="P530" s="5">
        <v>2.0</v>
      </c>
      <c r="Q530" s="5">
        <v>3.0</v>
      </c>
      <c r="R530" s="5">
        <v>3.0</v>
      </c>
      <c r="S530" s="6">
        <v>2.45</v>
      </c>
      <c r="T530" s="6">
        <v>369.0</v>
      </c>
      <c r="U530" s="3" t="s">
        <v>41</v>
      </c>
      <c r="V530" s="3">
        <v>2.0</v>
      </c>
      <c r="W530" s="3">
        <v>2.0</v>
      </c>
      <c r="X530" s="3">
        <v>2.0</v>
      </c>
      <c r="Y530" s="3">
        <v>2.0</v>
      </c>
      <c r="Z530" s="3">
        <v>2.0</v>
      </c>
    </row>
    <row r="531">
      <c r="A531" s="3">
        <v>831.0</v>
      </c>
      <c r="B531" s="3" t="s">
        <v>60</v>
      </c>
      <c r="C531" s="3" t="s">
        <v>32</v>
      </c>
      <c r="D531" s="3" t="s">
        <v>740</v>
      </c>
      <c r="E531" s="3" t="s">
        <v>741</v>
      </c>
      <c r="F531" s="3" t="s">
        <v>76</v>
      </c>
      <c r="G531" s="3" t="s">
        <v>59</v>
      </c>
      <c r="H531" s="3">
        <v>2023.0</v>
      </c>
      <c r="I531" s="4">
        <v>314.96</v>
      </c>
      <c r="J531" s="4">
        <v>-205.59</v>
      </c>
      <c r="K531" s="4">
        <v>-2.24</v>
      </c>
      <c r="L531" s="4">
        <v>13.87</v>
      </c>
      <c r="M531" s="4">
        <v>26.24</v>
      </c>
      <c r="N531" s="5">
        <v>5.0</v>
      </c>
      <c r="O531" s="5">
        <v>1.0</v>
      </c>
      <c r="P531" s="5">
        <v>1.0</v>
      </c>
      <c r="Q531" s="5">
        <v>3.0</v>
      </c>
      <c r="R531" s="5">
        <v>4.0</v>
      </c>
      <c r="S531" s="6">
        <v>2.75</v>
      </c>
      <c r="T531" s="6">
        <v>324.0</v>
      </c>
      <c r="U531" s="3">
        <v>4.0</v>
      </c>
      <c r="V531" s="3">
        <v>2.0</v>
      </c>
      <c r="W531" s="3">
        <v>2.0</v>
      </c>
      <c r="X531" s="3">
        <v>2.0</v>
      </c>
      <c r="Y531" s="3">
        <v>2.0</v>
      </c>
      <c r="Z531" s="3">
        <v>2.0</v>
      </c>
    </row>
    <row r="532">
      <c r="A532" s="3">
        <v>833.0</v>
      </c>
      <c r="B532" s="3" t="s">
        <v>37</v>
      </c>
      <c r="C532" s="3" t="s">
        <v>32</v>
      </c>
      <c r="D532" s="3" t="s">
        <v>670</v>
      </c>
      <c r="E532" s="3" t="s">
        <v>671</v>
      </c>
      <c r="F532" s="3" t="s">
        <v>275</v>
      </c>
      <c r="G532" s="3" t="s">
        <v>46</v>
      </c>
      <c r="H532" s="3">
        <v>2023.0</v>
      </c>
      <c r="I532" s="4">
        <v>3897.03</v>
      </c>
      <c r="J532" s="4">
        <v>-662.75</v>
      </c>
      <c r="K532" s="4">
        <v>12.77</v>
      </c>
      <c r="L532" s="4">
        <v>25.8</v>
      </c>
      <c r="M532" s="4">
        <v>37.03</v>
      </c>
      <c r="N532" s="5">
        <v>5.0</v>
      </c>
      <c r="O532" s="5">
        <v>1.0</v>
      </c>
      <c r="P532" s="5">
        <v>1.0</v>
      </c>
      <c r="Q532" s="5">
        <v>5.0</v>
      </c>
      <c r="R532" s="5">
        <v>5.0</v>
      </c>
      <c r="S532" s="6">
        <v>3.8</v>
      </c>
      <c r="T532" s="6">
        <v>136.0</v>
      </c>
      <c r="U532" s="3">
        <v>4.0</v>
      </c>
      <c r="V532" s="3">
        <v>2.0</v>
      </c>
      <c r="W532" s="3">
        <v>2.0</v>
      </c>
      <c r="X532" s="3">
        <v>4.0</v>
      </c>
      <c r="Y532" s="3">
        <v>4.0</v>
      </c>
      <c r="Z532" s="3">
        <v>4.0</v>
      </c>
    </row>
    <row r="533">
      <c r="A533" s="3">
        <v>834.0</v>
      </c>
      <c r="B533" s="3" t="s">
        <v>42</v>
      </c>
      <c r="C533" s="3" t="s">
        <v>32</v>
      </c>
      <c r="D533" s="3" t="s">
        <v>50</v>
      </c>
      <c r="E533" s="3" t="s">
        <v>322</v>
      </c>
      <c r="F533" s="3" t="s">
        <v>665</v>
      </c>
      <c r="G533" s="3" t="s">
        <v>46</v>
      </c>
      <c r="H533" s="3">
        <v>2023.0</v>
      </c>
      <c r="I533" s="4">
        <v>91.73</v>
      </c>
      <c r="J533" s="4">
        <v>-39.04</v>
      </c>
      <c r="K533" s="4">
        <v>34.77</v>
      </c>
      <c r="L533" s="4">
        <v>44.31</v>
      </c>
      <c r="M533" s="4">
        <v>71.31</v>
      </c>
      <c r="N533" s="5">
        <v>4.0</v>
      </c>
      <c r="O533" s="5">
        <v>1.0</v>
      </c>
      <c r="P533" s="5">
        <v>2.0</v>
      </c>
      <c r="Q533" s="5">
        <v>5.0</v>
      </c>
      <c r="R533" s="5">
        <v>5.0</v>
      </c>
      <c r="S533" s="6">
        <v>3.95</v>
      </c>
      <c r="T533" s="6">
        <v>101.0</v>
      </c>
      <c r="U533" s="3">
        <v>2.0</v>
      </c>
      <c r="V533" s="3">
        <v>2.0</v>
      </c>
      <c r="W533" s="3">
        <v>2.0</v>
      </c>
      <c r="X533" s="3">
        <v>4.0</v>
      </c>
      <c r="Y533" s="3">
        <v>4.0</v>
      </c>
      <c r="Z533" s="3">
        <v>4.0</v>
      </c>
    </row>
    <row r="534">
      <c r="A534" s="3">
        <v>835.0</v>
      </c>
      <c r="B534" s="3" t="s">
        <v>97</v>
      </c>
      <c r="C534" s="3" t="s">
        <v>32</v>
      </c>
      <c r="D534" s="3" t="s">
        <v>249</v>
      </c>
      <c r="E534" s="3" t="s">
        <v>599</v>
      </c>
      <c r="F534" s="3" t="s">
        <v>45</v>
      </c>
      <c r="G534" s="3" t="s">
        <v>46</v>
      </c>
      <c r="H534" s="3">
        <v>2023.0</v>
      </c>
      <c r="I534" s="4">
        <v>261.26</v>
      </c>
      <c r="J534" s="4">
        <v>-145.72</v>
      </c>
      <c r="K534" s="4">
        <v>52.35</v>
      </c>
      <c r="L534" s="4">
        <v>28.88</v>
      </c>
      <c r="M534" s="4">
        <v>38.13</v>
      </c>
      <c r="N534" s="5">
        <v>5.0</v>
      </c>
      <c r="O534" s="5">
        <v>1.0</v>
      </c>
      <c r="P534" s="5">
        <v>3.0</v>
      </c>
      <c r="Q534" s="5">
        <v>5.0</v>
      </c>
      <c r="R534" s="5">
        <v>5.0</v>
      </c>
      <c r="S534" s="6">
        <v>4.2</v>
      </c>
      <c r="T534" s="6">
        <v>43.0</v>
      </c>
      <c r="U534" s="3">
        <v>4.0</v>
      </c>
      <c r="V534" s="3">
        <v>2.0</v>
      </c>
      <c r="W534" s="3">
        <v>4.0</v>
      </c>
      <c r="X534" s="3">
        <v>4.0</v>
      </c>
      <c r="Y534" s="3">
        <v>4.0</v>
      </c>
      <c r="Z534" s="3">
        <v>4.0</v>
      </c>
    </row>
    <row r="535">
      <c r="A535" s="3">
        <v>836.0</v>
      </c>
      <c r="B535" s="3" t="s">
        <v>60</v>
      </c>
      <c r="C535" s="3" t="s">
        <v>32</v>
      </c>
      <c r="D535" s="3" t="s">
        <v>742</v>
      </c>
      <c r="E535" s="3" t="s">
        <v>743</v>
      </c>
      <c r="F535" s="3" t="s">
        <v>118</v>
      </c>
      <c r="G535" s="3" t="s">
        <v>59</v>
      </c>
      <c r="H535" s="3">
        <v>2023.0</v>
      </c>
      <c r="I535" s="4" t="s">
        <v>41</v>
      </c>
      <c r="J535" s="4">
        <v>64.06</v>
      </c>
      <c r="K535" s="4">
        <v>30.05</v>
      </c>
      <c r="L535" s="4">
        <v>29.97</v>
      </c>
      <c r="M535" s="4">
        <v>46.05</v>
      </c>
      <c r="N535" s="5" t="s">
        <v>41</v>
      </c>
      <c r="O535" s="5">
        <v>2.0</v>
      </c>
      <c r="P535" s="5">
        <v>2.0</v>
      </c>
      <c r="Q535" s="5">
        <v>5.0</v>
      </c>
      <c r="R535" s="5">
        <v>5.0</v>
      </c>
      <c r="S535" s="6">
        <v>3.85</v>
      </c>
      <c r="T535" s="6">
        <v>127.0</v>
      </c>
      <c r="U535" s="3" t="s">
        <v>41</v>
      </c>
      <c r="V535" s="3">
        <v>2.0</v>
      </c>
      <c r="W535" s="3">
        <v>2.0</v>
      </c>
      <c r="X535" s="3">
        <v>4.0</v>
      </c>
      <c r="Y535" s="3">
        <v>4.0</v>
      </c>
      <c r="Z535" s="3">
        <v>4.0</v>
      </c>
    </row>
    <row r="536">
      <c r="A536" s="3">
        <v>837.0</v>
      </c>
      <c r="B536" s="3" t="s">
        <v>60</v>
      </c>
      <c r="C536" s="3" t="s">
        <v>32</v>
      </c>
      <c r="D536" s="3" t="s">
        <v>249</v>
      </c>
      <c r="E536" s="3" t="s">
        <v>744</v>
      </c>
      <c r="F536" s="3" t="s">
        <v>76</v>
      </c>
      <c r="G536" s="3" t="s">
        <v>59</v>
      </c>
      <c r="H536" s="3">
        <v>2023.0</v>
      </c>
      <c r="I536" s="4">
        <v>26.91</v>
      </c>
      <c r="J536" s="4">
        <v>-7.07</v>
      </c>
      <c r="K536" s="4">
        <v>20.66</v>
      </c>
      <c r="L536" s="4">
        <v>22.68</v>
      </c>
      <c r="M536" s="4">
        <v>26.95</v>
      </c>
      <c r="N536" s="5">
        <v>1.0</v>
      </c>
      <c r="O536" s="5">
        <v>1.0</v>
      </c>
      <c r="P536" s="5">
        <v>2.0</v>
      </c>
      <c r="Q536" s="5">
        <v>5.0</v>
      </c>
      <c r="R536" s="5">
        <v>4.0</v>
      </c>
      <c r="S536" s="6">
        <v>3.55</v>
      </c>
      <c r="T536" s="6">
        <v>221.0</v>
      </c>
      <c r="U536" s="3">
        <v>2.0</v>
      </c>
      <c r="V536" s="3">
        <v>2.0</v>
      </c>
      <c r="W536" s="3">
        <v>2.0</v>
      </c>
      <c r="X536" s="3">
        <v>4.0</v>
      </c>
      <c r="Y536" s="3">
        <v>2.0</v>
      </c>
      <c r="Z536" s="3">
        <v>2.0</v>
      </c>
    </row>
    <row r="537">
      <c r="A537" s="3">
        <v>838.0</v>
      </c>
      <c r="B537" s="3" t="s">
        <v>37</v>
      </c>
      <c r="C537" s="3" t="s">
        <v>32</v>
      </c>
      <c r="D537" s="3" t="s">
        <v>74</v>
      </c>
      <c r="E537" s="3" t="s">
        <v>745</v>
      </c>
      <c r="F537" s="3" t="s">
        <v>96</v>
      </c>
      <c r="G537" s="3" t="s">
        <v>59</v>
      </c>
      <c r="H537" s="3">
        <v>2023.0</v>
      </c>
      <c r="I537" s="4">
        <v>-69.71</v>
      </c>
      <c r="J537" s="4">
        <v>-20.34</v>
      </c>
      <c r="K537" s="4">
        <v>3.27</v>
      </c>
      <c r="L537" s="4">
        <v>38.39</v>
      </c>
      <c r="M537" s="4">
        <v>51.44</v>
      </c>
      <c r="N537" s="5">
        <v>1.0</v>
      </c>
      <c r="O537" s="5">
        <v>1.0</v>
      </c>
      <c r="P537" s="5">
        <v>1.0</v>
      </c>
      <c r="Q537" s="5">
        <v>5.0</v>
      </c>
      <c r="R537" s="5">
        <v>5.0</v>
      </c>
      <c r="S537" s="6">
        <v>3.6</v>
      </c>
      <c r="T537" s="6">
        <v>183.0</v>
      </c>
      <c r="U537" s="3">
        <v>2.0</v>
      </c>
      <c r="V537" s="3">
        <v>2.0</v>
      </c>
      <c r="W537" s="3">
        <v>2.0</v>
      </c>
      <c r="X537" s="3">
        <v>4.0</v>
      </c>
      <c r="Y537" s="3">
        <v>4.0</v>
      </c>
      <c r="Z537" s="3">
        <v>2.0</v>
      </c>
    </row>
    <row r="538">
      <c r="A538" s="3">
        <v>841.0</v>
      </c>
      <c r="B538" s="3" t="s">
        <v>97</v>
      </c>
      <c r="C538" s="3" t="s">
        <v>32</v>
      </c>
      <c r="D538" s="3" t="s">
        <v>155</v>
      </c>
      <c r="E538" s="3" t="s">
        <v>442</v>
      </c>
      <c r="F538" s="3" t="s">
        <v>243</v>
      </c>
      <c r="G538" s="3" t="s">
        <v>101</v>
      </c>
      <c r="H538" s="3">
        <v>2023.0</v>
      </c>
      <c r="I538" s="4" t="s">
        <v>41</v>
      </c>
      <c r="J538" s="4">
        <v>-148.88</v>
      </c>
      <c r="K538" s="4">
        <v>-17.56</v>
      </c>
      <c r="L538" s="4">
        <v>35.82</v>
      </c>
      <c r="M538" s="4">
        <v>46.2</v>
      </c>
      <c r="N538" s="5" t="s">
        <v>41</v>
      </c>
      <c r="O538" s="5">
        <v>1.0</v>
      </c>
      <c r="P538" s="5">
        <v>1.0</v>
      </c>
      <c r="Q538" s="5">
        <v>5.0</v>
      </c>
      <c r="R538" s="5">
        <v>5.0</v>
      </c>
      <c r="S538" s="6">
        <v>3.55</v>
      </c>
      <c r="T538" s="6">
        <v>221.0</v>
      </c>
      <c r="U538" s="3" t="s">
        <v>41</v>
      </c>
      <c r="V538" s="3">
        <v>2.0</v>
      </c>
      <c r="W538" s="3">
        <v>2.0</v>
      </c>
      <c r="X538" s="3">
        <v>4.0</v>
      </c>
      <c r="Y538" s="3">
        <v>4.0</v>
      </c>
      <c r="Z538" s="3">
        <v>2.0</v>
      </c>
    </row>
    <row r="539">
      <c r="A539" s="3">
        <v>842.0</v>
      </c>
      <c r="B539" s="3" t="s">
        <v>97</v>
      </c>
      <c r="C539" s="3" t="s">
        <v>32</v>
      </c>
      <c r="D539" s="3" t="s">
        <v>393</v>
      </c>
      <c r="E539" s="3" t="s">
        <v>687</v>
      </c>
      <c r="F539" s="3" t="s">
        <v>223</v>
      </c>
      <c r="G539" s="3" t="s">
        <v>101</v>
      </c>
      <c r="H539" s="3">
        <v>2023.0</v>
      </c>
      <c r="I539" s="4" t="s">
        <v>41</v>
      </c>
      <c r="J539" s="4">
        <v>338.28</v>
      </c>
      <c r="K539" s="4">
        <v>48.97</v>
      </c>
      <c r="L539" s="4">
        <v>52.31</v>
      </c>
      <c r="M539" s="4">
        <v>70.03</v>
      </c>
      <c r="N539" s="5" t="s">
        <v>41</v>
      </c>
      <c r="O539" s="5">
        <v>5.0</v>
      </c>
      <c r="P539" s="5">
        <v>3.0</v>
      </c>
      <c r="Q539" s="5">
        <v>5.0</v>
      </c>
      <c r="R539" s="5">
        <v>5.0</v>
      </c>
      <c r="S539" s="6">
        <v>4.35</v>
      </c>
      <c r="T539" s="6">
        <v>26.0</v>
      </c>
      <c r="U539" s="3" t="s">
        <v>41</v>
      </c>
      <c r="V539" s="3">
        <v>4.0</v>
      </c>
      <c r="W539" s="3">
        <v>4.0</v>
      </c>
      <c r="X539" s="3">
        <v>4.0</v>
      </c>
      <c r="Y539" s="3">
        <v>4.0</v>
      </c>
      <c r="Z539" s="3">
        <v>4.0</v>
      </c>
    </row>
    <row r="540">
      <c r="A540" s="3">
        <v>843.0</v>
      </c>
      <c r="B540" s="3" t="s">
        <v>97</v>
      </c>
      <c r="C540" s="3" t="s">
        <v>32</v>
      </c>
      <c r="D540" s="3" t="s">
        <v>711</v>
      </c>
      <c r="E540" s="3" t="s">
        <v>746</v>
      </c>
      <c r="F540" s="3" t="s">
        <v>223</v>
      </c>
      <c r="G540" s="3" t="s">
        <v>101</v>
      </c>
      <c r="H540" s="3">
        <v>2023.0</v>
      </c>
      <c r="I540" s="4" t="s">
        <v>41</v>
      </c>
      <c r="J540" s="4">
        <v>69.37</v>
      </c>
      <c r="K540" s="4">
        <v>9.39</v>
      </c>
      <c r="L540" s="4">
        <v>93.18</v>
      </c>
      <c r="M540" s="4">
        <v>115.13</v>
      </c>
      <c r="N540" s="5" t="s">
        <v>41</v>
      </c>
      <c r="O540" s="5">
        <v>2.0</v>
      </c>
      <c r="P540" s="5">
        <v>1.0</v>
      </c>
      <c r="Q540" s="5">
        <v>5.0</v>
      </c>
      <c r="R540" s="5">
        <v>5.0</v>
      </c>
      <c r="S540" s="6">
        <v>3.65</v>
      </c>
      <c r="T540" s="6">
        <v>172.0</v>
      </c>
      <c r="U540" s="3" t="s">
        <v>41</v>
      </c>
      <c r="V540" s="3">
        <v>2.0</v>
      </c>
      <c r="W540" s="3">
        <v>2.0</v>
      </c>
      <c r="X540" s="3">
        <v>4.0</v>
      </c>
      <c r="Y540" s="3">
        <v>4.0</v>
      </c>
      <c r="Z540" s="3">
        <v>2.0</v>
      </c>
    </row>
    <row r="541">
      <c r="A541" s="3">
        <v>844.0</v>
      </c>
      <c r="B541" s="3" t="s">
        <v>42</v>
      </c>
      <c r="C541" s="3" t="s">
        <v>32</v>
      </c>
      <c r="D541" s="3" t="s">
        <v>747</v>
      </c>
      <c r="E541" s="3" t="s">
        <v>748</v>
      </c>
      <c r="F541" s="3" t="s">
        <v>108</v>
      </c>
      <c r="G541" s="3" t="s">
        <v>46</v>
      </c>
      <c r="H541" s="3">
        <v>2023.0</v>
      </c>
      <c r="I541" s="4" t="s">
        <v>41</v>
      </c>
      <c r="J541" s="4">
        <v>74.14</v>
      </c>
      <c r="K541" s="4">
        <v>-21.0</v>
      </c>
      <c r="L541" s="4">
        <v>98.29</v>
      </c>
      <c r="M541" s="4">
        <v>103.79</v>
      </c>
      <c r="N541" s="5" t="s">
        <v>41</v>
      </c>
      <c r="O541" s="5">
        <v>2.0</v>
      </c>
      <c r="P541" s="5">
        <v>1.0</v>
      </c>
      <c r="Q541" s="5">
        <v>5.0</v>
      </c>
      <c r="R541" s="5">
        <v>5.0</v>
      </c>
      <c r="S541" s="6">
        <v>3.65</v>
      </c>
      <c r="T541" s="6">
        <v>172.0</v>
      </c>
      <c r="U541" s="3" t="s">
        <v>41</v>
      </c>
      <c r="V541" s="3">
        <v>2.0</v>
      </c>
      <c r="W541" s="3">
        <v>2.0</v>
      </c>
      <c r="X541" s="3">
        <v>4.0</v>
      </c>
      <c r="Y541" s="3">
        <v>4.0</v>
      </c>
      <c r="Z541" s="3">
        <v>2.0</v>
      </c>
    </row>
    <row r="542">
      <c r="A542" s="3">
        <v>846.0</v>
      </c>
      <c r="B542" s="3" t="s">
        <v>42</v>
      </c>
      <c r="C542" s="3" t="s">
        <v>32</v>
      </c>
      <c r="D542" s="3" t="s">
        <v>707</v>
      </c>
      <c r="E542" s="3" t="s">
        <v>725</v>
      </c>
      <c r="F542" s="3" t="s">
        <v>108</v>
      </c>
      <c r="G542" s="3" t="s">
        <v>46</v>
      </c>
      <c r="H542" s="3">
        <v>2023.0</v>
      </c>
      <c r="I542" s="4">
        <v>34.0</v>
      </c>
      <c r="J542" s="4">
        <v>-25.83</v>
      </c>
      <c r="K542" s="4">
        <v>-2.61</v>
      </c>
      <c r="L542" s="4">
        <v>60.38</v>
      </c>
      <c r="M542" s="4">
        <v>71.31</v>
      </c>
      <c r="N542" s="5">
        <v>2.0</v>
      </c>
      <c r="O542" s="5">
        <v>1.0</v>
      </c>
      <c r="P542" s="5">
        <v>1.0</v>
      </c>
      <c r="Q542" s="5">
        <v>5.0</v>
      </c>
      <c r="R542" s="5">
        <v>5.0</v>
      </c>
      <c r="S542" s="6">
        <v>3.65</v>
      </c>
      <c r="T542" s="6">
        <v>172.0</v>
      </c>
      <c r="U542" s="3">
        <v>2.0</v>
      </c>
      <c r="V542" s="3">
        <v>2.0</v>
      </c>
      <c r="W542" s="3">
        <v>2.0</v>
      </c>
      <c r="X542" s="3">
        <v>4.0</v>
      </c>
      <c r="Y542" s="3">
        <v>4.0</v>
      </c>
      <c r="Z542" s="3">
        <v>2.0</v>
      </c>
    </row>
    <row r="543">
      <c r="A543" s="3">
        <v>847.0</v>
      </c>
      <c r="B543" s="3" t="s">
        <v>60</v>
      </c>
      <c r="C543" s="3" t="s">
        <v>32</v>
      </c>
      <c r="D543" s="3" t="s">
        <v>749</v>
      </c>
      <c r="E543" s="3" t="s">
        <v>750</v>
      </c>
      <c r="F543" s="3" t="s">
        <v>497</v>
      </c>
      <c r="G543" s="3" t="s">
        <v>36</v>
      </c>
      <c r="H543" s="3">
        <v>2023.0</v>
      </c>
      <c r="I543" s="4" t="s">
        <v>41</v>
      </c>
      <c r="J543" s="4">
        <v>-82.45</v>
      </c>
      <c r="K543" s="4">
        <v>-8.97</v>
      </c>
      <c r="L543" s="4">
        <v>6.44</v>
      </c>
      <c r="M543" s="4">
        <v>6.74</v>
      </c>
      <c r="N543" s="5" t="s">
        <v>41</v>
      </c>
      <c r="O543" s="5">
        <v>1.0</v>
      </c>
      <c r="P543" s="5">
        <v>1.0</v>
      </c>
      <c r="Q543" s="5">
        <v>2.0</v>
      </c>
      <c r="R543" s="5">
        <v>1.0</v>
      </c>
      <c r="S543" s="6">
        <v>1.35</v>
      </c>
      <c r="T543" s="6">
        <v>522.0</v>
      </c>
      <c r="U543" s="3" t="s">
        <v>41</v>
      </c>
      <c r="V543" s="3">
        <v>2.0</v>
      </c>
      <c r="W543" s="3">
        <v>2.0</v>
      </c>
      <c r="X543" s="3">
        <v>2.0</v>
      </c>
      <c r="Y543" s="3">
        <v>1.0</v>
      </c>
      <c r="Z543" s="3">
        <v>1.0</v>
      </c>
    </row>
    <row r="544">
      <c r="A544" s="3">
        <v>848.0</v>
      </c>
      <c r="B544" s="3" t="s">
        <v>60</v>
      </c>
      <c r="C544" s="3" t="s">
        <v>32</v>
      </c>
      <c r="D544" s="3" t="s">
        <v>432</v>
      </c>
      <c r="E544" s="3" t="s">
        <v>687</v>
      </c>
      <c r="F544" s="3" t="s">
        <v>137</v>
      </c>
      <c r="G544" s="3" t="s">
        <v>36</v>
      </c>
      <c r="H544" s="3">
        <v>2023.0</v>
      </c>
      <c r="I544" s="4" t="s">
        <v>41</v>
      </c>
      <c r="J544" s="4">
        <v>-43.86</v>
      </c>
      <c r="K544" s="4">
        <v>-23.57</v>
      </c>
      <c r="L544" s="4">
        <v>66.52</v>
      </c>
      <c r="M544" s="4">
        <v>121.59</v>
      </c>
      <c r="N544" s="5" t="s">
        <v>41</v>
      </c>
      <c r="O544" s="5">
        <v>1.0</v>
      </c>
      <c r="P544" s="5">
        <v>1.0</v>
      </c>
      <c r="Q544" s="5">
        <v>5.0</v>
      </c>
      <c r="R544" s="5">
        <v>5.0</v>
      </c>
      <c r="S544" s="6">
        <v>3.55</v>
      </c>
      <c r="T544" s="6">
        <v>221.0</v>
      </c>
      <c r="U544" s="3" t="s">
        <v>41</v>
      </c>
      <c r="V544" s="3">
        <v>2.0</v>
      </c>
      <c r="W544" s="3">
        <v>2.0</v>
      </c>
      <c r="X544" s="3">
        <v>4.0</v>
      </c>
      <c r="Y544" s="3">
        <v>4.0</v>
      </c>
      <c r="Z544" s="3">
        <v>2.0</v>
      </c>
    </row>
    <row r="545">
      <c r="A545" s="3">
        <v>849.0</v>
      </c>
      <c r="B545" s="3" t="s">
        <v>42</v>
      </c>
      <c r="C545" s="3" t="s">
        <v>32</v>
      </c>
      <c r="D545" s="3" t="s">
        <v>751</v>
      </c>
      <c r="E545" s="3" t="s">
        <v>612</v>
      </c>
      <c r="F545" s="3" t="s">
        <v>45</v>
      </c>
      <c r="G545" s="3" t="s">
        <v>46</v>
      </c>
      <c r="H545" s="3">
        <v>2023.0</v>
      </c>
      <c r="I545" s="4" t="s">
        <v>41</v>
      </c>
      <c r="J545" s="4">
        <v>-1378.74</v>
      </c>
      <c r="K545" s="4">
        <v>-65.01</v>
      </c>
      <c r="L545" s="4">
        <v>8.03</v>
      </c>
      <c r="M545" s="4">
        <v>18.89</v>
      </c>
      <c r="N545" s="5" t="s">
        <v>41</v>
      </c>
      <c r="O545" s="5">
        <v>1.0</v>
      </c>
      <c r="P545" s="5">
        <v>1.0</v>
      </c>
      <c r="Q545" s="5">
        <v>3.0</v>
      </c>
      <c r="R545" s="5">
        <v>3.0</v>
      </c>
      <c r="S545" s="6">
        <v>2.25</v>
      </c>
      <c r="T545" s="6">
        <v>399.0</v>
      </c>
      <c r="U545" s="3" t="s">
        <v>41</v>
      </c>
      <c r="V545" s="3">
        <v>2.0</v>
      </c>
      <c r="W545" s="3">
        <v>2.0</v>
      </c>
      <c r="X545" s="3">
        <v>2.0</v>
      </c>
      <c r="Y545" s="3">
        <v>2.0</v>
      </c>
      <c r="Z545" s="3">
        <v>2.0</v>
      </c>
    </row>
    <row r="546">
      <c r="A546" s="3">
        <v>850.0</v>
      </c>
      <c r="B546" s="3" t="s">
        <v>31</v>
      </c>
      <c r="C546" s="3" t="s">
        <v>32</v>
      </c>
      <c r="D546" s="3" t="s">
        <v>135</v>
      </c>
      <c r="E546" s="3" t="s">
        <v>136</v>
      </c>
      <c r="F546" s="3" t="s">
        <v>137</v>
      </c>
      <c r="G546" s="3" t="s">
        <v>36</v>
      </c>
      <c r="H546" s="3">
        <v>2023.0</v>
      </c>
      <c r="I546" s="4">
        <v>-9.57</v>
      </c>
      <c r="J546" s="4">
        <v>-180.3</v>
      </c>
      <c r="K546" s="4">
        <v>9.1</v>
      </c>
      <c r="L546" s="4">
        <v>9.12</v>
      </c>
      <c r="M546" s="4">
        <v>14.18</v>
      </c>
      <c r="N546" s="5">
        <v>1.0</v>
      </c>
      <c r="O546" s="5">
        <v>1.0</v>
      </c>
      <c r="P546" s="5">
        <v>1.0</v>
      </c>
      <c r="Q546" s="5">
        <v>3.0</v>
      </c>
      <c r="R546" s="5">
        <v>3.0</v>
      </c>
      <c r="S546" s="6">
        <v>2.3</v>
      </c>
      <c r="T546" s="6">
        <v>390.0</v>
      </c>
      <c r="U546" s="3">
        <v>2.0</v>
      </c>
      <c r="V546" s="3">
        <v>2.0</v>
      </c>
      <c r="W546" s="3">
        <v>2.0</v>
      </c>
      <c r="X546" s="3">
        <v>2.0</v>
      </c>
      <c r="Y546" s="3">
        <v>2.0</v>
      </c>
      <c r="Z546" s="3">
        <v>2.0</v>
      </c>
    </row>
    <row r="547">
      <c r="A547" s="3">
        <v>851.0</v>
      </c>
      <c r="B547" s="3" t="s">
        <v>60</v>
      </c>
      <c r="C547" s="3" t="s">
        <v>32</v>
      </c>
      <c r="D547" s="3" t="s">
        <v>752</v>
      </c>
      <c r="E547" s="3" t="s">
        <v>753</v>
      </c>
      <c r="F547" s="3" t="s">
        <v>55</v>
      </c>
      <c r="G547" s="3" t="s">
        <v>36</v>
      </c>
      <c r="H547" s="3">
        <v>2023.0</v>
      </c>
      <c r="I547" s="4">
        <v>-56.65</v>
      </c>
      <c r="J547" s="4">
        <v>-103.6</v>
      </c>
      <c r="K547" s="4">
        <v>-16.58</v>
      </c>
      <c r="L547" s="4">
        <v>97.89</v>
      </c>
      <c r="M547" s="4">
        <v>115.03</v>
      </c>
      <c r="N547" s="5">
        <v>1.0</v>
      </c>
      <c r="O547" s="5">
        <v>1.0</v>
      </c>
      <c r="P547" s="5">
        <v>1.0</v>
      </c>
      <c r="Q547" s="5">
        <v>5.0</v>
      </c>
      <c r="R547" s="5">
        <v>5.0</v>
      </c>
      <c r="S547" s="6">
        <v>3.6</v>
      </c>
      <c r="T547" s="6">
        <v>183.0</v>
      </c>
      <c r="U547" s="3">
        <v>2.0</v>
      </c>
      <c r="V547" s="3">
        <v>2.0</v>
      </c>
      <c r="W547" s="3">
        <v>2.0</v>
      </c>
      <c r="X547" s="3">
        <v>4.0</v>
      </c>
      <c r="Y547" s="3">
        <v>4.0</v>
      </c>
      <c r="Z547" s="3">
        <v>2.0</v>
      </c>
    </row>
    <row r="548">
      <c r="A548" s="3">
        <v>853.0</v>
      </c>
      <c r="B548" s="3" t="s">
        <v>63</v>
      </c>
      <c r="C548" s="3" t="s">
        <v>32</v>
      </c>
      <c r="D548" s="3" t="s">
        <v>50</v>
      </c>
      <c r="E548" s="3" t="s">
        <v>365</v>
      </c>
      <c r="F548" s="3" t="s">
        <v>366</v>
      </c>
      <c r="G548" s="3" t="s">
        <v>46</v>
      </c>
      <c r="H548" s="3">
        <v>2023.0</v>
      </c>
      <c r="I548" s="4" t="s">
        <v>41</v>
      </c>
      <c r="J548" s="4">
        <v>-374.07</v>
      </c>
      <c r="K548" s="4">
        <v>-20.83</v>
      </c>
      <c r="L548" s="4">
        <v>2.08</v>
      </c>
      <c r="M548" s="4">
        <v>7.76</v>
      </c>
      <c r="N548" s="5" t="s">
        <v>41</v>
      </c>
      <c r="O548" s="5">
        <v>1.0</v>
      </c>
      <c r="P548" s="5">
        <v>1.0</v>
      </c>
      <c r="Q548" s="5">
        <v>1.0</v>
      </c>
      <c r="R548" s="5">
        <v>2.0</v>
      </c>
      <c r="S548" s="6">
        <v>1.2</v>
      </c>
      <c r="T548" s="6">
        <v>543.0</v>
      </c>
      <c r="U548" s="3" t="s">
        <v>41</v>
      </c>
      <c r="V548" s="3">
        <v>2.0</v>
      </c>
      <c r="W548" s="3">
        <v>2.0</v>
      </c>
      <c r="X548" s="3">
        <v>2.0</v>
      </c>
      <c r="Y548" s="3">
        <v>2.0</v>
      </c>
      <c r="Z548" s="3">
        <v>1.0</v>
      </c>
    </row>
    <row r="549">
      <c r="A549" s="3">
        <v>854.0</v>
      </c>
      <c r="B549" s="3" t="s">
        <v>47</v>
      </c>
      <c r="C549" s="3" t="s">
        <v>32</v>
      </c>
      <c r="D549" s="3" t="s">
        <v>371</v>
      </c>
      <c r="E549" s="3" t="s">
        <v>754</v>
      </c>
      <c r="F549" s="3" t="s">
        <v>196</v>
      </c>
      <c r="G549" s="3" t="s">
        <v>59</v>
      </c>
      <c r="H549" s="3">
        <v>2023.0</v>
      </c>
      <c r="I549" s="4">
        <v>-54.57</v>
      </c>
      <c r="J549" s="4">
        <v>-47.58</v>
      </c>
      <c r="K549" s="4">
        <v>-49.51</v>
      </c>
      <c r="L549" s="4">
        <v>250.06</v>
      </c>
      <c r="M549" s="4">
        <v>316.57</v>
      </c>
      <c r="N549" s="5">
        <v>1.0</v>
      </c>
      <c r="O549" s="5">
        <v>1.0</v>
      </c>
      <c r="P549" s="5">
        <v>1.0</v>
      </c>
      <c r="Q549" s="5">
        <v>5.0</v>
      </c>
      <c r="R549" s="5">
        <v>5.0</v>
      </c>
      <c r="S549" s="6">
        <v>3.6</v>
      </c>
      <c r="T549" s="6">
        <v>183.0</v>
      </c>
      <c r="U549" s="3">
        <v>2.0</v>
      </c>
      <c r="V549" s="3">
        <v>2.0</v>
      </c>
      <c r="W549" s="3">
        <v>2.0</v>
      </c>
      <c r="X549" s="3">
        <v>4.0</v>
      </c>
      <c r="Y549" s="3">
        <v>4.0</v>
      </c>
      <c r="Z549" s="3">
        <v>2.0</v>
      </c>
    </row>
    <row r="550">
      <c r="A550" s="3">
        <v>855.0</v>
      </c>
      <c r="B550" s="3" t="s">
        <v>37</v>
      </c>
      <c r="C550" s="3" t="s">
        <v>32</v>
      </c>
      <c r="D550" s="3" t="s">
        <v>670</v>
      </c>
      <c r="E550" s="3" t="s">
        <v>671</v>
      </c>
      <c r="F550" s="3" t="s">
        <v>275</v>
      </c>
      <c r="G550" s="3" t="s">
        <v>46</v>
      </c>
      <c r="H550" s="3">
        <v>2023.0</v>
      </c>
      <c r="I550" s="4">
        <v>-75.11</v>
      </c>
      <c r="J550" s="4">
        <v>3929.68</v>
      </c>
      <c r="K550" s="4">
        <v>-33.93</v>
      </c>
      <c r="L550" s="4">
        <v>169.46</v>
      </c>
      <c r="M550" s="4">
        <v>209.09</v>
      </c>
      <c r="N550" s="5">
        <v>1.0</v>
      </c>
      <c r="O550" s="5">
        <v>5.0</v>
      </c>
      <c r="P550" s="5">
        <v>1.0</v>
      </c>
      <c r="Q550" s="5">
        <v>5.0</v>
      </c>
      <c r="R550" s="5">
        <v>5.0</v>
      </c>
      <c r="S550" s="6">
        <v>4.0</v>
      </c>
      <c r="T550" s="6">
        <v>81.0</v>
      </c>
      <c r="U550" s="3">
        <v>2.0</v>
      </c>
      <c r="V550" s="3">
        <v>4.0</v>
      </c>
      <c r="W550" s="3">
        <v>2.0</v>
      </c>
      <c r="X550" s="3">
        <v>4.0</v>
      </c>
      <c r="Y550" s="3">
        <v>4.0</v>
      </c>
      <c r="Z550" s="3">
        <v>4.0</v>
      </c>
    </row>
    <row r="551">
      <c r="A551" s="3">
        <v>856.0</v>
      </c>
      <c r="B551" s="3" t="s">
        <v>60</v>
      </c>
      <c r="C551" s="3" t="s">
        <v>32</v>
      </c>
      <c r="D551" s="3" t="s">
        <v>755</v>
      </c>
      <c r="E551" s="3" t="s">
        <v>756</v>
      </c>
      <c r="F551" s="3" t="s">
        <v>140</v>
      </c>
      <c r="G551" s="3" t="s">
        <v>36</v>
      </c>
      <c r="H551" s="3">
        <v>2023.0</v>
      </c>
      <c r="I551" s="4">
        <v>-49.79</v>
      </c>
      <c r="J551" s="4">
        <v>-31.29</v>
      </c>
      <c r="K551" s="4">
        <v>-35.77</v>
      </c>
      <c r="L551" s="4">
        <v>243.28</v>
      </c>
      <c r="M551" s="4">
        <v>237.45</v>
      </c>
      <c r="N551" s="5">
        <v>1.0</v>
      </c>
      <c r="O551" s="5">
        <v>1.0</v>
      </c>
      <c r="P551" s="5">
        <v>1.0</v>
      </c>
      <c r="Q551" s="5">
        <v>5.0</v>
      </c>
      <c r="R551" s="5">
        <v>5.0</v>
      </c>
      <c r="S551" s="6">
        <v>3.6</v>
      </c>
      <c r="T551" s="6">
        <v>183.0</v>
      </c>
      <c r="U551" s="3">
        <v>2.0</v>
      </c>
      <c r="V551" s="3">
        <v>2.0</v>
      </c>
      <c r="W551" s="3">
        <v>2.0</v>
      </c>
      <c r="X551" s="3">
        <v>4.0</v>
      </c>
      <c r="Y551" s="3">
        <v>4.0</v>
      </c>
      <c r="Z551" s="3">
        <v>2.0</v>
      </c>
    </row>
    <row r="552">
      <c r="A552" s="3">
        <v>857.0</v>
      </c>
      <c r="B552" s="3" t="s">
        <v>63</v>
      </c>
      <c r="C552" s="3" t="s">
        <v>32</v>
      </c>
      <c r="D552" s="3" t="s">
        <v>757</v>
      </c>
      <c r="E552" s="3" t="s">
        <v>758</v>
      </c>
      <c r="F552" s="3" t="s">
        <v>66</v>
      </c>
      <c r="G552" s="3" t="s">
        <v>59</v>
      </c>
      <c r="H552" s="3">
        <v>2023.0</v>
      </c>
      <c r="I552" s="4">
        <v>-4.0</v>
      </c>
      <c r="J552" s="4">
        <v>-24.97</v>
      </c>
      <c r="K552" s="4">
        <v>16.69</v>
      </c>
      <c r="L552" s="4">
        <v>499.88</v>
      </c>
      <c r="M552" s="4">
        <v>500.3</v>
      </c>
      <c r="N552" s="5">
        <v>1.0</v>
      </c>
      <c r="O552" s="5">
        <v>1.0</v>
      </c>
      <c r="P552" s="5">
        <v>1.0</v>
      </c>
      <c r="Q552" s="5">
        <v>5.0</v>
      </c>
      <c r="R552" s="5">
        <v>5.0</v>
      </c>
      <c r="S552" s="6">
        <v>3.6</v>
      </c>
      <c r="T552" s="6">
        <v>183.0</v>
      </c>
      <c r="U552" s="3">
        <v>2.0</v>
      </c>
      <c r="V552" s="3">
        <v>2.0</v>
      </c>
      <c r="W552" s="3">
        <v>2.0</v>
      </c>
      <c r="X552" s="3">
        <v>4.0</v>
      </c>
      <c r="Y552" s="3">
        <v>4.0</v>
      </c>
      <c r="Z552" s="3">
        <v>2.0</v>
      </c>
    </row>
    <row r="553">
      <c r="A553" s="3">
        <v>858.0</v>
      </c>
      <c r="B553" s="3" t="s">
        <v>31</v>
      </c>
      <c r="C553" s="3" t="s">
        <v>32</v>
      </c>
      <c r="D553" s="3" t="s">
        <v>135</v>
      </c>
      <c r="E553" s="3" t="s">
        <v>136</v>
      </c>
      <c r="F553" s="3" t="s">
        <v>137</v>
      </c>
      <c r="G553" s="3" t="s">
        <v>36</v>
      </c>
      <c r="H553" s="3">
        <v>2023.0</v>
      </c>
      <c r="I553" s="4">
        <v>7.66</v>
      </c>
      <c r="J553" s="4">
        <v>45.16</v>
      </c>
      <c r="K553" s="4">
        <v>-24.49</v>
      </c>
      <c r="L553" s="4">
        <v>259.77</v>
      </c>
      <c r="M553" s="4">
        <v>284.5</v>
      </c>
      <c r="N553" s="5">
        <v>1.0</v>
      </c>
      <c r="O553" s="5">
        <v>1.0</v>
      </c>
      <c r="P553" s="5">
        <v>1.0</v>
      </c>
      <c r="Q553" s="5">
        <v>5.0</v>
      </c>
      <c r="R553" s="5">
        <v>5.0</v>
      </c>
      <c r="S553" s="6">
        <v>3.6</v>
      </c>
      <c r="T553" s="6">
        <v>183.0</v>
      </c>
      <c r="U553" s="3">
        <v>2.0</v>
      </c>
      <c r="V553" s="3">
        <v>2.0</v>
      </c>
      <c r="W553" s="3">
        <v>2.0</v>
      </c>
      <c r="X553" s="3">
        <v>4.0</v>
      </c>
      <c r="Y553" s="3">
        <v>4.0</v>
      </c>
      <c r="Z553" s="3">
        <v>2.0</v>
      </c>
    </row>
    <row r="554">
      <c r="A554" s="3">
        <v>859.0</v>
      </c>
      <c r="B554" s="3" t="s">
        <v>37</v>
      </c>
      <c r="C554" s="3" t="s">
        <v>32</v>
      </c>
      <c r="D554" s="3" t="s">
        <v>759</v>
      </c>
      <c r="E554" s="3" t="s">
        <v>760</v>
      </c>
      <c r="F554" s="3" t="s">
        <v>66</v>
      </c>
      <c r="G554" s="3" t="s">
        <v>59</v>
      </c>
      <c r="H554" s="3">
        <v>2023.0</v>
      </c>
      <c r="I554" s="4" t="s">
        <v>41</v>
      </c>
      <c r="J554" s="4" t="s">
        <v>41</v>
      </c>
      <c r="K554" s="4" t="s">
        <v>41</v>
      </c>
      <c r="L554" s="4" t="s">
        <v>41</v>
      </c>
      <c r="M554" s="4" t="s">
        <v>41</v>
      </c>
      <c r="N554" s="5" t="s">
        <v>41</v>
      </c>
      <c r="O554" s="5" t="s">
        <v>41</v>
      </c>
      <c r="P554" s="5" t="s">
        <v>41</v>
      </c>
      <c r="Q554" s="5" t="s">
        <v>41</v>
      </c>
      <c r="R554" s="5" t="s">
        <v>41</v>
      </c>
      <c r="S554" s="6">
        <v>0.0</v>
      </c>
      <c r="T554" s="6">
        <v>604.0</v>
      </c>
      <c r="U554" s="3" t="s">
        <v>41</v>
      </c>
      <c r="V554" s="3" t="s">
        <v>41</v>
      </c>
      <c r="W554" s="3" t="s">
        <v>41</v>
      </c>
      <c r="X554" s="3" t="s">
        <v>41</v>
      </c>
      <c r="Y554" s="3" t="s">
        <v>41</v>
      </c>
      <c r="Z554" s="3">
        <v>1.0</v>
      </c>
    </row>
    <row r="555">
      <c r="A555" s="3">
        <v>860.0</v>
      </c>
      <c r="B555" s="3" t="s">
        <v>42</v>
      </c>
      <c r="C555" s="3" t="s">
        <v>32</v>
      </c>
      <c r="D555" s="3" t="s">
        <v>761</v>
      </c>
      <c r="E555" s="3" t="s">
        <v>762</v>
      </c>
      <c r="F555" s="3" t="s">
        <v>52</v>
      </c>
      <c r="G555" s="3" t="s">
        <v>46</v>
      </c>
      <c r="H555" s="3">
        <v>2023.0</v>
      </c>
      <c r="I555" s="4" t="s">
        <v>41</v>
      </c>
      <c r="J555" s="4">
        <v>-41.75</v>
      </c>
      <c r="K555" s="4">
        <v>-41.06</v>
      </c>
      <c r="L555" s="4">
        <v>413.25</v>
      </c>
      <c r="M555" s="4">
        <v>358.79</v>
      </c>
      <c r="N555" s="5" t="s">
        <v>41</v>
      </c>
      <c r="O555" s="5">
        <v>1.0</v>
      </c>
      <c r="P555" s="5">
        <v>1.0</v>
      </c>
      <c r="Q555" s="5">
        <v>5.0</v>
      </c>
      <c r="R555" s="5">
        <v>5.0</v>
      </c>
      <c r="S555" s="6">
        <v>3.55</v>
      </c>
      <c r="T555" s="6">
        <v>221.0</v>
      </c>
      <c r="U555" s="3" t="s">
        <v>41</v>
      </c>
      <c r="V555" s="3">
        <v>2.0</v>
      </c>
      <c r="W555" s="3">
        <v>2.0</v>
      </c>
      <c r="X555" s="3">
        <v>4.0</v>
      </c>
      <c r="Y555" s="3">
        <v>4.0</v>
      </c>
      <c r="Z555" s="3">
        <v>2.0</v>
      </c>
    </row>
    <row r="556">
      <c r="A556" s="3">
        <v>861.0</v>
      </c>
      <c r="B556" s="3" t="s">
        <v>63</v>
      </c>
      <c r="C556" s="3" t="s">
        <v>32</v>
      </c>
      <c r="D556" s="3" t="s">
        <v>64</v>
      </c>
      <c r="E556" s="3" t="s">
        <v>65</v>
      </c>
      <c r="F556" s="3" t="s">
        <v>66</v>
      </c>
      <c r="G556" s="3" t="s">
        <v>59</v>
      </c>
      <c r="H556" s="3">
        <v>2023.0</v>
      </c>
      <c r="I556" s="4" t="s">
        <v>41</v>
      </c>
      <c r="J556" s="4" t="s">
        <v>41</v>
      </c>
      <c r="K556" s="4" t="s">
        <v>41</v>
      </c>
      <c r="L556" s="4" t="s">
        <v>41</v>
      </c>
      <c r="M556" s="4" t="s">
        <v>41</v>
      </c>
      <c r="N556" s="5" t="s">
        <v>41</v>
      </c>
      <c r="O556" s="5" t="s">
        <v>41</v>
      </c>
      <c r="P556" s="5" t="s">
        <v>41</v>
      </c>
      <c r="Q556" s="5" t="s">
        <v>41</v>
      </c>
      <c r="R556" s="5" t="s">
        <v>41</v>
      </c>
      <c r="S556" s="6">
        <v>0.0</v>
      </c>
      <c r="T556" s="6">
        <v>604.0</v>
      </c>
      <c r="U556" s="3" t="s">
        <v>41</v>
      </c>
      <c r="V556" s="3" t="s">
        <v>41</v>
      </c>
      <c r="W556" s="3" t="s">
        <v>41</v>
      </c>
      <c r="X556" s="3" t="s">
        <v>41</v>
      </c>
      <c r="Y556" s="3" t="s">
        <v>41</v>
      </c>
      <c r="Z556" s="3">
        <v>1.0</v>
      </c>
    </row>
    <row r="557">
      <c r="A557" s="3">
        <v>862.0</v>
      </c>
      <c r="B557" s="3" t="s">
        <v>63</v>
      </c>
      <c r="C557" s="3" t="s">
        <v>32</v>
      </c>
      <c r="D557" s="3" t="s">
        <v>763</v>
      </c>
      <c r="E557" s="3" t="s">
        <v>764</v>
      </c>
      <c r="F557" s="3" t="s">
        <v>170</v>
      </c>
      <c r="G557" s="3" t="s">
        <v>59</v>
      </c>
      <c r="H557" s="3">
        <v>2023.0</v>
      </c>
      <c r="I557" s="4" t="s">
        <v>41</v>
      </c>
      <c r="J557" s="4" t="s">
        <v>41</v>
      </c>
      <c r="K557" s="4" t="s">
        <v>41</v>
      </c>
      <c r="L557" s="4" t="s">
        <v>41</v>
      </c>
      <c r="M557" s="4" t="s">
        <v>41</v>
      </c>
      <c r="N557" s="5" t="s">
        <v>41</v>
      </c>
      <c r="O557" s="5" t="s">
        <v>41</v>
      </c>
      <c r="P557" s="5" t="s">
        <v>41</v>
      </c>
      <c r="Q557" s="5" t="s">
        <v>41</v>
      </c>
      <c r="R557" s="5" t="s">
        <v>41</v>
      </c>
      <c r="S557" s="6">
        <v>0.0</v>
      </c>
      <c r="T557" s="6">
        <v>604.0</v>
      </c>
      <c r="U557" s="3" t="s">
        <v>41</v>
      </c>
      <c r="V557" s="3" t="s">
        <v>41</v>
      </c>
      <c r="W557" s="3" t="s">
        <v>41</v>
      </c>
      <c r="X557" s="3" t="s">
        <v>41</v>
      </c>
      <c r="Y557" s="3" t="s">
        <v>41</v>
      </c>
      <c r="Z557" s="3">
        <v>1.0</v>
      </c>
    </row>
    <row r="558">
      <c r="A558" s="3">
        <v>863.0</v>
      </c>
      <c r="B558" s="3" t="s">
        <v>37</v>
      </c>
      <c r="C558" s="3" t="s">
        <v>32</v>
      </c>
      <c r="D558" s="3" t="s">
        <v>765</v>
      </c>
      <c r="E558" s="3" t="s">
        <v>766</v>
      </c>
      <c r="F558" s="3" t="s">
        <v>88</v>
      </c>
      <c r="G558" s="3" t="s">
        <v>59</v>
      </c>
      <c r="H558" s="3">
        <v>2023.0</v>
      </c>
      <c r="I558" s="4" t="s">
        <v>41</v>
      </c>
      <c r="J558" s="4">
        <v>282.64</v>
      </c>
      <c r="K558" s="4">
        <v>196.59</v>
      </c>
      <c r="L558" s="4">
        <v>16296.61</v>
      </c>
      <c r="M558" s="4">
        <v>16051.36</v>
      </c>
      <c r="N558" s="5" t="s">
        <v>41</v>
      </c>
      <c r="O558" s="5">
        <v>5.0</v>
      </c>
      <c r="P558" s="5">
        <v>5.0</v>
      </c>
      <c r="Q558" s="5">
        <v>5.0</v>
      </c>
      <c r="R558" s="5">
        <v>5.0</v>
      </c>
      <c r="S558" s="6">
        <v>4.75</v>
      </c>
      <c r="T558" s="6">
        <v>4.0</v>
      </c>
      <c r="U558" s="3" t="s">
        <v>41</v>
      </c>
      <c r="V558" s="3">
        <v>4.0</v>
      </c>
      <c r="W558" s="3">
        <v>4.0</v>
      </c>
      <c r="X558" s="3">
        <v>4.0</v>
      </c>
      <c r="Y558" s="3">
        <v>4.0</v>
      </c>
      <c r="Z558" s="3">
        <v>4.0</v>
      </c>
    </row>
    <row r="559">
      <c r="A559" s="3">
        <v>864.0</v>
      </c>
      <c r="B559" s="3" t="s">
        <v>37</v>
      </c>
      <c r="C559" s="3" t="s">
        <v>32</v>
      </c>
      <c r="D559" s="3" t="s">
        <v>264</v>
      </c>
      <c r="E559" s="3" t="s">
        <v>354</v>
      </c>
      <c r="F559" s="3" t="s">
        <v>88</v>
      </c>
      <c r="G559" s="3" t="s">
        <v>59</v>
      </c>
      <c r="H559" s="3">
        <v>2023.0</v>
      </c>
      <c r="I559" s="4" t="s">
        <v>41</v>
      </c>
      <c r="J559" s="4" t="s">
        <v>41</v>
      </c>
      <c r="K559" s="4">
        <v>1319.91</v>
      </c>
      <c r="L559" s="4">
        <v>74848.13</v>
      </c>
      <c r="M559" s="4">
        <v>745480.93</v>
      </c>
      <c r="N559" s="5" t="s">
        <v>41</v>
      </c>
      <c r="O559" s="5" t="s">
        <v>41</v>
      </c>
      <c r="P559" s="5">
        <v>5.0</v>
      </c>
      <c r="Q559" s="5">
        <v>5.0</v>
      </c>
      <c r="R559" s="5">
        <v>5.0</v>
      </c>
      <c r="S559" s="6">
        <v>4.25</v>
      </c>
      <c r="T559" s="6">
        <v>37.0</v>
      </c>
      <c r="U559" s="3" t="s">
        <v>41</v>
      </c>
      <c r="V559" s="3" t="s">
        <v>41</v>
      </c>
      <c r="W559" s="3">
        <v>4.0</v>
      </c>
      <c r="X559" s="3">
        <v>4.0</v>
      </c>
      <c r="Y559" s="3">
        <v>4.0</v>
      </c>
      <c r="Z559" s="3">
        <v>4.0</v>
      </c>
    </row>
    <row r="560">
      <c r="A560" s="3">
        <v>868.0</v>
      </c>
      <c r="B560" s="3" t="s">
        <v>97</v>
      </c>
      <c r="C560" s="3" t="s">
        <v>32</v>
      </c>
      <c r="D560" s="3" t="s">
        <v>415</v>
      </c>
      <c r="E560" s="3" t="s">
        <v>416</v>
      </c>
      <c r="F560" s="3" t="s">
        <v>45</v>
      </c>
      <c r="G560" s="3" t="s">
        <v>46</v>
      </c>
      <c r="H560" s="3">
        <v>2023.0</v>
      </c>
      <c r="I560" s="4" t="s">
        <v>41</v>
      </c>
      <c r="J560" s="4" t="s">
        <v>41</v>
      </c>
      <c r="K560" s="4" t="s">
        <v>41</v>
      </c>
      <c r="L560" s="4" t="s">
        <v>41</v>
      </c>
      <c r="M560" s="4" t="s">
        <v>41</v>
      </c>
      <c r="N560" s="5" t="s">
        <v>41</v>
      </c>
      <c r="O560" s="5" t="s">
        <v>41</v>
      </c>
      <c r="P560" s="5" t="s">
        <v>41</v>
      </c>
      <c r="Q560" s="5" t="s">
        <v>41</v>
      </c>
      <c r="R560" s="5" t="s">
        <v>41</v>
      </c>
      <c r="S560" s="6">
        <v>0.0</v>
      </c>
      <c r="T560" s="6">
        <v>604.0</v>
      </c>
      <c r="U560" s="3" t="s">
        <v>41</v>
      </c>
      <c r="V560" s="3" t="s">
        <v>41</v>
      </c>
      <c r="W560" s="3" t="s">
        <v>41</v>
      </c>
      <c r="X560" s="3" t="s">
        <v>41</v>
      </c>
      <c r="Y560" s="3" t="s">
        <v>41</v>
      </c>
      <c r="Z560" s="3">
        <v>1.0</v>
      </c>
    </row>
    <row r="561">
      <c r="A561" s="3">
        <v>869.0</v>
      </c>
      <c r="B561" s="3" t="s">
        <v>37</v>
      </c>
      <c r="C561" s="3" t="s">
        <v>32</v>
      </c>
      <c r="D561" s="3" t="s">
        <v>466</v>
      </c>
      <c r="E561" s="3" t="s">
        <v>767</v>
      </c>
      <c r="F561" s="3" t="s">
        <v>497</v>
      </c>
      <c r="G561" s="3" t="s">
        <v>36</v>
      </c>
      <c r="H561" s="3">
        <v>2023.0</v>
      </c>
      <c r="I561" s="4" t="s">
        <v>41</v>
      </c>
      <c r="J561" s="4" t="s">
        <v>41</v>
      </c>
      <c r="K561" s="4" t="s">
        <v>41</v>
      </c>
      <c r="L561" s="4" t="s">
        <v>41</v>
      </c>
      <c r="M561" s="4" t="s">
        <v>41</v>
      </c>
      <c r="N561" s="5" t="s">
        <v>41</v>
      </c>
      <c r="O561" s="5" t="s">
        <v>41</v>
      </c>
      <c r="P561" s="5" t="s">
        <v>41</v>
      </c>
      <c r="Q561" s="5" t="s">
        <v>41</v>
      </c>
      <c r="R561" s="5" t="s">
        <v>41</v>
      </c>
      <c r="S561" s="6">
        <v>0.0</v>
      </c>
      <c r="T561" s="6">
        <v>604.0</v>
      </c>
      <c r="U561" s="3" t="s">
        <v>41</v>
      </c>
      <c r="V561" s="3" t="s">
        <v>41</v>
      </c>
      <c r="W561" s="3" t="s">
        <v>41</v>
      </c>
      <c r="X561" s="3" t="s">
        <v>41</v>
      </c>
      <c r="Y561" s="3" t="s">
        <v>41</v>
      </c>
      <c r="Z561" s="3">
        <v>1.0</v>
      </c>
    </row>
    <row r="562">
      <c r="A562" s="3">
        <v>870.0</v>
      </c>
      <c r="B562" s="3" t="s">
        <v>37</v>
      </c>
      <c r="C562" s="3" t="s">
        <v>32</v>
      </c>
      <c r="D562" s="3" t="s">
        <v>71</v>
      </c>
      <c r="E562" s="3" t="s">
        <v>768</v>
      </c>
      <c r="F562" s="3" t="s">
        <v>243</v>
      </c>
      <c r="G562" s="3" t="s">
        <v>101</v>
      </c>
      <c r="H562" s="3">
        <v>2023.0</v>
      </c>
      <c r="I562" s="4" t="s">
        <v>41</v>
      </c>
      <c r="J562" s="4" t="s">
        <v>41</v>
      </c>
      <c r="K562" s="4" t="s">
        <v>41</v>
      </c>
      <c r="L562" s="4" t="s">
        <v>41</v>
      </c>
      <c r="M562" s="4" t="s">
        <v>41</v>
      </c>
      <c r="N562" s="5" t="s">
        <v>41</v>
      </c>
      <c r="O562" s="5" t="s">
        <v>41</v>
      </c>
      <c r="P562" s="5" t="s">
        <v>41</v>
      </c>
      <c r="Q562" s="5" t="s">
        <v>41</v>
      </c>
      <c r="R562" s="5" t="s">
        <v>41</v>
      </c>
      <c r="S562" s="6">
        <v>0.0</v>
      </c>
      <c r="T562" s="6">
        <v>604.0</v>
      </c>
      <c r="U562" s="3" t="s">
        <v>41</v>
      </c>
      <c r="V562" s="3" t="s">
        <v>41</v>
      </c>
      <c r="W562" s="3" t="s">
        <v>41</v>
      </c>
      <c r="X562" s="3" t="s">
        <v>41</v>
      </c>
      <c r="Y562" s="3" t="s">
        <v>41</v>
      </c>
      <c r="Z562" s="3">
        <v>1.0</v>
      </c>
    </row>
    <row r="563">
      <c r="A563" s="3">
        <v>871.0</v>
      </c>
      <c r="B563" s="3" t="s">
        <v>122</v>
      </c>
      <c r="C563" s="3" t="s">
        <v>32</v>
      </c>
      <c r="D563" s="3" t="s">
        <v>292</v>
      </c>
      <c r="E563" s="3" t="s">
        <v>354</v>
      </c>
      <c r="F563" s="3" t="s">
        <v>121</v>
      </c>
      <c r="G563" s="3" t="s">
        <v>36</v>
      </c>
      <c r="H563" s="3">
        <v>2023.0</v>
      </c>
      <c r="I563" s="4" t="s">
        <v>41</v>
      </c>
      <c r="J563" s="4" t="s">
        <v>41</v>
      </c>
      <c r="K563" s="4" t="s">
        <v>41</v>
      </c>
      <c r="L563" s="4" t="s">
        <v>41</v>
      </c>
      <c r="M563" s="4" t="s">
        <v>41</v>
      </c>
      <c r="N563" s="5" t="s">
        <v>41</v>
      </c>
      <c r="O563" s="5" t="s">
        <v>41</v>
      </c>
      <c r="P563" s="5" t="s">
        <v>41</v>
      </c>
      <c r="Q563" s="5" t="s">
        <v>41</v>
      </c>
      <c r="R563" s="5" t="s">
        <v>41</v>
      </c>
      <c r="S563" s="6">
        <v>0.0</v>
      </c>
      <c r="T563" s="6">
        <v>604.0</v>
      </c>
      <c r="U563" s="3" t="s">
        <v>41</v>
      </c>
      <c r="V563" s="3" t="s">
        <v>41</v>
      </c>
      <c r="W563" s="3" t="s">
        <v>41</v>
      </c>
      <c r="X563" s="3" t="s">
        <v>41</v>
      </c>
      <c r="Y563" s="3" t="s">
        <v>41</v>
      </c>
      <c r="Z563" s="3">
        <v>1.0</v>
      </c>
    </row>
    <row r="564">
      <c r="A564" s="3">
        <v>880.0</v>
      </c>
      <c r="B564" s="3" t="s">
        <v>37</v>
      </c>
      <c r="C564" s="3" t="s">
        <v>32</v>
      </c>
      <c r="D564" s="3" t="s">
        <v>94</v>
      </c>
      <c r="E564" s="3" t="s">
        <v>95</v>
      </c>
      <c r="F564" s="3" t="s">
        <v>96</v>
      </c>
      <c r="G564" s="3" t="s">
        <v>59</v>
      </c>
      <c r="H564" s="3">
        <v>2023.0</v>
      </c>
      <c r="I564" s="4" t="s">
        <v>41</v>
      </c>
      <c r="J564" s="4" t="s">
        <v>41</v>
      </c>
      <c r="K564" s="4" t="s">
        <v>41</v>
      </c>
      <c r="L564" s="4" t="s">
        <v>41</v>
      </c>
      <c r="M564" s="4" t="s">
        <v>41</v>
      </c>
      <c r="N564" s="5" t="s">
        <v>41</v>
      </c>
      <c r="O564" s="5" t="s">
        <v>41</v>
      </c>
      <c r="P564" s="5" t="s">
        <v>41</v>
      </c>
      <c r="Q564" s="5" t="s">
        <v>41</v>
      </c>
      <c r="R564" s="5" t="s">
        <v>41</v>
      </c>
      <c r="S564" s="6">
        <v>0.0</v>
      </c>
      <c r="T564" s="6">
        <v>604.0</v>
      </c>
      <c r="U564" s="3" t="s">
        <v>41</v>
      </c>
      <c r="V564" s="3" t="s">
        <v>41</v>
      </c>
      <c r="W564" s="3" t="s">
        <v>41</v>
      </c>
      <c r="X564" s="3" t="s">
        <v>41</v>
      </c>
      <c r="Y564" s="3" t="s">
        <v>41</v>
      </c>
      <c r="Z564" s="3">
        <v>1.0</v>
      </c>
    </row>
    <row r="565">
      <c r="A565" s="3">
        <v>3002.0</v>
      </c>
      <c r="B565" s="3" t="s">
        <v>37</v>
      </c>
      <c r="C565" s="3" t="s">
        <v>32</v>
      </c>
      <c r="D565" s="3" t="s">
        <v>769</v>
      </c>
      <c r="E565" s="3" t="s">
        <v>770</v>
      </c>
      <c r="F565" s="3" t="s">
        <v>771</v>
      </c>
      <c r="G565" s="3" t="s">
        <v>772</v>
      </c>
      <c r="H565" s="3">
        <v>2023.0</v>
      </c>
      <c r="I565" s="4" t="s">
        <v>41</v>
      </c>
      <c r="J565" s="4">
        <v>92.31</v>
      </c>
      <c r="K565" s="4">
        <v>43.6</v>
      </c>
      <c r="L565" s="4">
        <v>-22.38</v>
      </c>
      <c r="M565" s="4">
        <v>-20.31</v>
      </c>
      <c r="N565" s="5" t="s">
        <v>41</v>
      </c>
      <c r="O565" s="5">
        <v>2.0</v>
      </c>
      <c r="P565" s="5">
        <v>3.0</v>
      </c>
      <c r="Q565" s="5">
        <v>1.0</v>
      </c>
      <c r="R565" s="5">
        <v>1.0</v>
      </c>
      <c r="S565" s="6">
        <v>1.45</v>
      </c>
      <c r="T565" s="6">
        <v>507.0</v>
      </c>
      <c r="U565" s="3" t="s">
        <v>41</v>
      </c>
      <c r="V565" s="3">
        <v>2.0</v>
      </c>
      <c r="W565" s="3">
        <v>4.0</v>
      </c>
      <c r="X565" s="3">
        <v>2.0</v>
      </c>
      <c r="Y565" s="3">
        <v>1.0</v>
      </c>
      <c r="Z565" s="3">
        <v>1.0</v>
      </c>
    </row>
    <row r="566">
      <c r="A566" s="3">
        <v>3003.0</v>
      </c>
      <c r="B566" s="3" t="s">
        <v>31</v>
      </c>
      <c r="C566" s="3" t="s">
        <v>32</v>
      </c>
      <c r="D566" s="3" t="s">
        <v>475</v>
      </c>
      <c r="E566" s="3" t="s">
        <v>773</v>
      </c>
      <c r="F566" s="3" t="s">
        <v>771</v>
      </c>
      <c r="G566" s="3" t="s">
        <v>772</v>
      </c>
      <c r="H566" s="3">
        <v>2023.0</v>
      </c>
      <c r="I566" s="4">
        <v>83.8</v>
      </c>
      <c r="J566" s="4">
        <v>-102.38</v>
      </c>
      <c r="K566" s="4">
        <v>-9.67</v>
      </c>
      <c r="L566" s="4">
        <v>11.24</v>
      </c>
      <c r="M566" s="4">
        <v>19.69</v>
      </c>
      <c r="N566" s="5">
        <v>3.0</v>
      </c>
      <c r="O566" s="5">
        <v>1.0</v>
      </c>
      <c r="P566" s="5">
        <v>1.0</v>
      </c>
      <c r="Q566" s="5">
        <v>3.0</v>
      </c>
      <c r="R566" s="5">
        <v>3.0</v>
      </c>
      <c r="S566" s="6">
        <v>2.4</v>
      </c>
      <c r="T566" s="6">
        <v>377.0</v>
      </c>
      <c r="U566" s="3">
        <v>2.0</v>
      </c>
      <c r="V566" s="3">
        <v>2.0</v>
      </c>
      <c r="W566" s="3">
        <v>2.0</v>
      </c>
      <c r="X566" s="3">
        <v>2.0</v>
      </c>
      <c r="Y566" s="3">
        <v>2.0</v>
      </c>
      <c r="Z566" s="3">
        <v>2.0</v>
      </c>
    </row>
    <row r="567">
      <c r="A567" s="3">
        <v>3004.0</v>
      </c>
      <c r="B567" s="3" t="s">
        <v>31</v>
      </c>
      <c r="C567" s="3" t="s">
        <v>32</v>
      </c>
      <c r="D567" s="3" t="s">
        <v>774</v>
      </c>
      <c r="E567" s="3" t="s">
        <v>775</v>
      </c>
      <c r="F567" s="3" t="s">
        <v>776</v>
      </c>
      <c r="G567" s="3" t="s">
        <v>772</v>
      </c>
      <c r="H567" s="3">
        <v>2023.0</v>
      </c>
      <c r="I567" s="4">
        <v>14.45</v>
      </c>
      <c r="J567" s="4">
        <v>495.08</v>
      </c>
      <c r="K567" s="4">
        <v>-7.23</v>
      </c>
      <c r="L567" s="4">
        <v>4.85</v>
      </c>
      <c r="M567" s="4">
        <v>12.22</v>
      </c>
      <c r="N567" s="5">
        <v>1.0</v>
      </c>
      <c r="O567" s="5">
        <v>5.0</v>
      </c>
      <c r="P567" s="5">
        <v>1.0</v>
      </c>
      <c r="Q567" s="5">
        <v>2.0</v>
      </c>
      <c r="R567" s="5">
        <v>2.0</v>
      </c>
      <c r="S567" s="6">
        <v>2.05</v>
      </c>
      <c r="T567" s="6">
        <v>424.0</v>
      </c>
      <c r="U567" s="3">
        <v>2.0</v>
      </c>
      <c r="V567" s="3">
        <v>4.0</v>
      </c>
      <c r="W567" s="3">
        <v>2.0</v>
      </c>
      <c r="X567" s="3">
        <v>2.0</v>
      </c>
      <c r="Y567" s="3">
        <v>2.0</v>
      </c>
      <c r="Z567" s="3">
        <v>2.0</v>
      </c>
    </row>
    <row r="568">
      <c r="A568" s="3">
        <v>3005.0</v>
      </c>
      <c r="B568" s="3" t="s">
        <v>47</v>
      </c>
      <c r="C568" s="3" t="s">
        <v>32</v>
      </c>
      <c r="D568" s="3" t="s">
        <v>757</v>
      </c>
      <c r="E568" s="3" t="s">
        <v>777</v>
      </c>
      <c r="F568" s="3" t="s">
        <v>771</v>
      </c>
      <c r="G568" s="3" t="s">
        <v>772</v>
      </c>
      <c r="H568" s="3">
        <v>2023.0</v>
      </c>
      <c r="I568" s="4">
        <v>-19.61</v>
      </c>
      <c r="J568" s="4">
        <v>-190.36</v>
      </c>
      <c r="K568" s="4">
        <v>3.19</v>
      </c>
      <c r="L568" s="4">
        <v>-16.69</v>
      </c>
      <c r="M568" s="4">
        <v>-11.33</v>
      </c>
      <c r="N568" s="5">
        <v>1.0</v>
      </c>
      <c r="O568" s="5">
        <v>1.0</v>
      </c>
      <c r="P568" s="5">
        <v>1.0</v>
      </c>
      <c r="Q568" s="5">
        <v>1.0</v>
      </c>
      <c r="R568" s="5">
        <v>1.0</v>
      </c>
      <c r="S568" s="6">
        <v>1.0</v>
      </c>
      <c r="T568" s="6">
        <v>572.0</v>
      </c>
      <c r="U568" s="3">
        <v>2.0</v>
      </c>
      <c r="V568" s="3">
        <v>2.0</v>
      </c>
      <c r="W568" s="3">
        <v>2.0</v>
      </c>
      <c r="X568" s="3">
        <v>2.0</v>
      </c>
      <c r="Y568" s="3">
        <v>1.0</v>
      </c>
      <c r="Z568" s="3">
        <v>1.0</v>
      </c>
    </row>
    <row r="569">
      <c r="A569" s="3">
        <v>3006.0</v>
      </c>
      <c r="B569" s="3" t="s">
        <v>31</v>
      </c>
      <c r="C569" s="3" t="s">
        <v>32</v>
      </c>
      <c r="D569" s="3" t="s">
        <v>778</v>
      </c>
      <c r="E569" s="3" t="s">
        <v>779</v>
      </c>
      <c r="F569" s="3" t="s">
        <v>776</v>
      </c>
      <c r="G569" s="3" t="s">
        <v>772</v>
      </c>
      <c r="H569" s="3">
        <v>2023.0</v>
      </c>
      <c r="I569" s="4">
        <v>13.57</v>
      </c>
      <c r="J569" s="4">
        <v>-111.84</v>
      </c>
      <c r="K569" s="4">
        <v>14.84</v>
      </c>
      <c r="L569" s="4">
        <v>9.45</v>
      </c>
      <c r="M569" s="4">
        <v>3.2</v>
      </c>
      <c r="N569" s="5">
        <v>1.0</v>
      </c>
      <c r="O569" s="5">
        <v>1.0</v>
      </c>
      <c r="P569" s="5">
        <v>1.0</v>
      </c>
      <c r="Q569" s="5">
        <v>3.0</v>
      </c>
      <c r="R569" s="5">
        <v>1.0</v>
      </c>
      <c r="S569" s="6">
        <v>1.8</v>
      </c>
      <c r="T569" s="6">
        <v>453.0</v>
      </c>
      <c r="U569" s="3">
        <v>2.0</v>
      </c>
      <c r="V569" s="3">
        <v>2.0</v>
      </c>
      <c r="W569" s="3">
        <v>2.0</v>
      </c>
      <c r="X569" s="3">
        <v>2.0</v>
      </c>
      <c r="Y569" s="3">
        <v>1.0</v>
      </c>
      <c r="Z569" s="3">
        <v>2.0</v>
      </c>
    </row>
    <row r="570">
      <c r="A570" s="3">
        <v>3007.0</v>
      </c>
      <c r="B570" s="3" t="s">
        <v>31</v>
      </c>
      <c r="C570" s="3" t="s">
        <v>32</v>
      </c>
      <c r="D570" s="3" t="s">
        <v>226</v>
      </c>
      <c r="E570" s="3" t="s">
        <v>780</v>
      </c>
      <c r="F570" s="3" t="s">
        <v>776</v>
      </c>
      <c r="G570" s="3" t="s">
        <v>772</v>
      </c>
      <c r="H570" s="3">
        <v>2023.0</v>
      </c>
      <c r="I570" s="4">
        <v>86.6</v>
      </c>
      <c r="J570" s="4">
        <v>35.7</v>
      </c>
      <c r="K570" s="4">
        <v>-15.45</v>
      </c>
      <c r="L570" s="4">
        <v>-30.79</v>
      </c>
      <c r="M570" s="4">
        <v>-27.89</v>
      </c>
      <c r="N570" s="5">
        <v>3.0</v>
      </c>
      <c r="O570" s="5">
        <v>1.0</v>
      </c>
      <c r="P570" s="5">
        <v>1.0</v>
      </c>
      <c r="Q570" s="5">
        <v>1.0</v>
      </c>
      <c r="R570" s="5">
        <v>1.0</v>
      </c>
      <c r="S570" s="6">
        <v>1.1</v>
      </c>
      <c r="T570" s="6">
        <v>561.0</v>
      </c>
      <c r="U570" s="3">
        <v>2.0</v>
      </c>
      <c r="V570" s="3">
        <v>2.0</v>
      </c>
      <c r="W570" s="3">
        <v>2.0</v>
      </c>
      <c r="X570" s="3">
        <v>2.0</v>
      </c>
      <c r="Y570" s="3">
        <v>1.0</v>
      </c>
      <c r="Z570" s="3">
        <v>1.0</v>
      </c>
    </row>
    <row r="571">
      <c r="A571" s="3">
        <v>3008.0</v>
      </c>
      <c r="B571" s="3" t="s">
        <v>31</v>
      </c>
      <c r="C571" s="3" t="s">
        <v>32</v>
      </c>
      <c r="D571" s="3" t="s">
        <v>781</v>
      </c>
      <c r="E571" s="3" t="s">
        <v>782</v>
      </c>
      <c r="F571" s="3" t="s">
        <v>783</v>
      </c>
      <c r="G571" s="3" t="s">
        <v>772</v>
      </c>
      <c r="H571" s="3">
        <v>2023.0</v>
      </c>
      <c r="I571" s="4">
        <v>70.89</v>
      </c>
      <c r="J571" s="4">
        <v>-413.64</v>
      </c>
      <c r="K571" s="4">
        <v>4.37</v>
      </c>
      <c r="L571" s="4">
        <v>4.95</v>
      </c>
      <c r="M571" s="4">
        <v>8.74</v>
      </c>
      <c r="N571" s="5">
        <v>3.0</v>
      </c>
      <c r="O571" s="5">
        <v>1.0</v>
      </c>
      <c r="P571" s="5">
        <v>1.0</v>
      </c>
      <c r="Q571" s="5">
        <v>2.0</v>
      </c>
      <c r="R571" s="5">
        <v>2.0</v>
      </c>
      <c r="S571" s="6">
        <v>1.75</v>
      </c>
      <c r="T571" s="6">
        <v>462.0</v>
      </c>
      <c r="U571" s="3">
        <v>2.0</v>
      </c>
      <c r="V571" s="3">
        <v>2.0</v>
      </c>
      <c r="W571" s="3">
        <v>2.0</v>
      </c>
      <c r="X571" s="3">
        <v>2.0</v>
      </c>
      <c r="Y571" s="3">
        <v>2.0</v>
      </c>
      <c r="Z571" s="3">
        <v>1.0</v>
      </c>
    </row>
    <row r="572">
      <c r="A572" s="3">
        <v>3009.0</v>
      </c>
      <c r="B572" s="3" t="s">
        <v>37</v>
      </c>
      <c r="C572" s="3" t="s">
        <v>32</v>
      </c>
      <c r="D572" s="3" t="s">
        <v>784</v>
      </c>
      <c r="E572" s="3" t="s">
        <v>785</v>
      </c>
      <c r="F572" s="3" t="s">
        <v>776</v>
      </c>
      <c r="G572" s="3" t="s">
        <v>772</v>
      </c>
      <c r="H572" s="3">
        <v>2023.0</v>
      </c>
      <c r="I572" s="4">
        <v>-43.5</v>
      </c>
      <c r="J572" s="4">
        <v>-55.85</v>
      </c>
      <c r="K572" s="4">
        <v>41.0</v>
      </c>
      <c r="L572" s="4">
        <v>-25.93</v>
      </c>
      <c r="M572" s="4">
        <v>-20.48</v>
      </c>
      <c r="N572" s="5">
        <v>1.0</v>
      </c>
      <c r="O572" s="5">
        <v>1.0</v>
      </c>
      <c r="P572" s="5">
        <v>3.0</v>
      </c>
      <c r="Q572" s="5">
        <v>1.0</v>
      </c>
      <c r="R572" s="5">
        <v>1.0</v>
      </c>
      <c r="S572" s="6">
        <v>1.4</v>
      </c>
      <c r="T572" s="6">
        <v>514.0</v>
      </c>
      <c r="U572" s="3">
        <v>2.0</v>
      </c>
      <c r="V572" s="3">
        <v>2.0</v>
      </c>
      <c r="W572" s="3">
        <v>4.0</v>
      </c>
      <c r="X572" s="3">
        <v>2.0</v>
      </c>
      <c r="Y572" s="3">
        <v>1.0</v>
      </c>
      <c r="Z572" s="3">
        <v>1.0</v>
      </c>
    </row>
    <row r="573">
      <c r="A573" s="3">
        <v>3010.0</v>
      </c>
      <c r="B573" s="3" t="s">
        <v>31</v>
      </c>
      <c r="C573" s="3" t="s">
        <v>32</v>
      </c>
      <c r="D573" s="3" t="s">
        <v>226</v>
      </c>
      <c r="E573" s="3" t="s">
        <v>780</v>
      </c>
      <c r="F573" s="3" t="s">
        <v>776</v>
      </c>
      <c r="G573" s="3" t="s">
        <v>772</v>
      </c>
      <c r="H573" s="3">
        <v>2023.0</v>
      </c>
      <c r="I573" s="4">
        <v>60.31</v>
      </c>
      <c r="J573" s="4">
        <v>-526.46</v>
      </c>
      <c r="K573" s="4">
        <v>4.79</v>
      </c>
      <c r="L573" s="4">
        <v>-47.65</v>
      </c>
      <c r="M573" s="4">
        <v>-39.35</v>
      </c>
      <c r="N573" s="5">
        <v>3.0</v>
      </c>
      <c r="O573" s="5">
        <v>1.0</v>
      </c>
      <c r="P573" s="5">
        <v>1.0</v>
      </c>
      <c r="Q573" s="5">
        <v>1.0</v>
      </c>
      <c r="R573" s="5">
        <v>1.0</v>
      </c>
      <c r="S573" s="6">
        <v>1.1</v>
      </c>
      <c r="T573" s="6">
        <v>561.0</v>
      </c>
      <c r="U573" s="3">
        <v>2.0</v>
      </c>
      <c r="V573" s="3">
        <v>2.0</v>
      </c>
      <c r="W573" s="3">
        <v>2.0</v>
      </c>
      <c r="X573" s="3">
        <v>2.0</v>
      </c>
      <c r="Y573" s="3">
        <v>1.0</v>
      </c>
      <c r="Z573" s="3">
        <v>1.0</v>
      </c>
    </row>
    <row r="574">
      <c r="A574" s="3">
        <v>3012.0</v>
      </c>
      <c r="B574" s="3" t="s">
        <v>37</v>
      </c>
      <c r="C574" s="3" t="s">
        <v>32</v>
      </c>
      <c r="D574" s="3" t="s">
        <v>786</v>
      </c>
      <c r="E574" s="3" t="s">
        <v>787</v>
      </c>
      <c r="F574" s="3" t="s">
        <v>771</v>
      </c>
      <c r="G574" s="3" t="s">
        <v>772</v>
      </c>
      <c r="H574" s="3">
        <v>2023.0</v>
      </c>
      <c r="I574" s="4" t="s">
        <v>41</v>
      </c>
      <c r="J574" s="4">
        <v>136.06</v>
      </c>
      <c r="K574" s="4">
        <v>-6.71</v>
      </c>
      <c r="L574" s="4">
        <v>-2.0</v>
      </c>
      <c r="M574" s="4">
        <v>8.71</v>
      </c>
      <c r="N574" s="5" t="s">
        <v>41</v>
      </c>
      <c r="O574" s="5">
        <v>3.0</v>
      </c>
      <c r="P574" s="5">
        <v>1.0</v>
      </c>
      <c r="Q574" s="5">
        <v>1.0</v>
      </c>
      <c r="R574" s="5">
        <v>2.0</v>
      </c>
      <c r="S574" s="6">
        <v>1.4</v>
      </c>
      <c r="T574" s="6">
        <v>514.0</v>
      </c>
      <c r="U574" s="3" t="s">
        <v>41</v>
      </c>
      <c r="V574" s="3">
        <v>4.0</v>
      </c>
      <c r="W574" s="3">
        <v>2.0</v>
      </c>
      <c r="X574" s="3">
        <v>2.0</v>
      </c>
      <c r="Y574" s="3">
        <v>2.0</v>
      </c>
      <c r="Z574" s="3">
        <v>1.0</v>
      </c>
    </row>
    <row r="575">
      <c r="A575" s="3">
        <v>3014.0</v>
      </c>
      <c r="B575" s="3" t="s">
        <v>31</v>
      </c>
      <c r="C575" s="3" t="s">
        <v>32</v>
      </c>
      <c r="D575" s="3" t="s">
        <v>74</v>
      </c>
      <c r="E575" s="3" t="s">
        <v>332</v>
      </c>
      <c r="F575" s="3" t="s">
        <v>776</v>
      </c>
      <c r="G575" s="3" t="s">
        <v>772</v>
      </c>
      <c r="H575" s="3">
        <v>2023.0</v>
      </c>
      <c r="I575" s="4">
        <v>24.18</v>
      </c>
      <c r="J575" s="4">
        <v>48.48</v>
      </c>
      <c r="K575" s="4">
        <v>-12.52</v>
      </c>
      <c r="L575" s="4">
        <v>33.35</v>
      </c>
      <c r="M575" s="4">
        <v>35.18</v>
      </c>
      <c r="N575" s="5">
        <v>1.0</v>
      </c>
      <c r="O575" s="5">
        <v>1.0</v>
      </c>
      <c r="P575" s="5">
        <v>1.0</v>
      </c>
      <c r="Q575" s="5">
        <v>5.0</v>
      </c>
      <c r="R575" s="5">
        <v>5.0</v>
      </c>
      <c r="S575" s="6">
        <v>3.6</v>
      </c>
      <c r="T575" s="6">
        <v>183.0</v>
      </c>
      <c r="U575" s="3">
        <v>2.0</v>
      </c>
      <c r="V575" s="3">
        <v>2.0</v>
      </c>
      <c r="W575" s="3">
        <v>2.0</v>
      </c>
      <c r="X575" s="3">
        <v>4.0</v>
      </c>
      <c r="Y575" s="3">
        <v>4.0</v>
      </c>
      <c r="Z575" s="3">
        <v>2.0</v>
      </c>
    </row>
    <row r="576">
      <c r="A576" s="3">
        <v>3015.0</v>
      </c>
      <c r="B576" s="3" t="s">
        <v>31</v>
      </c>
      <c r="C576" s="3" t="s">
        <v>32</v>
      </c>
      <c r="D576" s="3" t="s">
        <v>788</v>
      </c>
      <c r="E576" s="3" t="s">
        <v>789</v>
      </c>
      <c r="F576" s="3" t="s">
        <v>776</v>
      </c>
      <c r="G576" s="3" t="s">
        <v>772</v>
      </c>
      <c r="H576" s="3">
        <v>2023.0</v>
      </c>
      <c r="I576" s="4">
        <v>97.37</v>
      </c>
      <c r="J576" s="4">
        <v>-98.02</v>
      </c>
      <c r="K576" s="4">
        <v>-5.85</v>
      </c>
      <c r="L576" s="4">
        <v>6.18</v>
      </c>
      <c r="M576" s="4">
        <v>10.53</v>
      </c>
      <c r="N576" s="5">
        <v>4.0</v>
      </c>
      <c r="O576" s="5">
        <v>1.0</v>
      </c>
      <c r="P576" s="5">
        <v>1.0</v>
      </c>
      <c r="Q576" s="5">
        <v>2.0</v>
      </c>
      <c r="R576" s="5">
        <v>2.0</v>
      </c>
      <c r="S576" s="6">
        <v>1.8</v>
      </c>
      <c r="T576" s="6">
        <v>453.0</v>
      </c>
      <c r="U576" s="3">
        <v>2.0</v>
      </c>
      <c r="V576" s="3">
        <v>2.0</v>
      </c>
      <c r="W576" s="3">
        <v>2.0</v>
      </c>
      <c r="X576" s="3">
        <v>2.0</v>
      </c>
      <c r="Y576" s="3">
        <v>2.0</v>
      </c>
      <c r="Z576" s="3">
        <v>2.0</v>
      </c>
    </row>
    <row r="577">
      <c r="A577" s="3">
        <v>3016.0</v>
      </c>
      <c r="B577" s="3" t="s">
        <v>31</v>
      </c>
      <c r="C577" s="3" t="s">
        <v>32</v>
      </c>
      <c r="D577" s="3" t="s">
        <v>462</v>
      </c>
      <c r="E577" s="3" t="s">
        <v>790</v>
      </c>
      <c r="F577" s="3" t="s">
        <v>776</v>
      </c>
      <c r="G577" s="3" t="s">
        <v>772</v>
      </c>
      <c r="H577" s="3">
        <v>2023.0</v>
      </c>
      <c r="I577" s="4">
        <v>2888.73</v>
      </c>
      <c r="J577" s="4">
        <v>-228.26</v>
      </c>
      <c r="K577" s="4">
        <v>11.63</v>
      </c>
      <c r="L577" s="4">
        <v>-5.79</v>
      </c>
      <c r="M577" s="4">
        <v>1.74</v>
      </c>
      <c r="N577" s="5">
        <v>5.0</v>
      </c>
      <c r="O577" s="5">
        <v>1.0</v>
      </c>
      <c r="P577" s="5">
        <v>1.0</v>
      </c>
      <c r="Q577" s="5">
        <v>1.0</v>
      </c>
      <c r="R577" s="5">
        <v>1.0</v>
      </c>
      <c r="S577" s="6">
        <v>1.2</v>
      </c>
      <c r="T577" s="6">
        <v>543.0</v>
      </c>
      <c r="U577" s="3">
        <v>4.0</v>
      </c>
      <c r="V577" s="3">
        <v>2.0</v>
      </c>
      <c r="W577" s="3">
        <v>2.0</v>
      </c>
      <c r="X577" s="3">
        <v>2.0</v>
      </c>
      <c r="Y577" s="3">
        <v>1.0</v>
      </c>
      <c r="Z577" s="3">
        <v>1.0</v>
      </c>
    </row>
    <row r="578">
      <c r="A578" s="3">
        <v>3019.0</v>
      </c>
      <c r="B578" s="3" t="s">
        <v>31</v>
      </c>
      <c r="C578" s="3" t="s">
        <v>32</v>
      </c>
      <c r="D578" s="3" t="s">
        <v>726</v>
      </c>
      <c r="E578" s="3" t="s">
        <v>780</v>
      </c>
      <c r="F578" s="3" t="s">
        <v>776</v>
      </c>
      <c r="G578" s="3" t="s">
        <v>772</v>
      </c>
      <c r="H578" s="3">
        <v>2023.0</v>
      </c>
      <c r="I578" s="4">
        <v>16.71</v>
      </c>
      <c r="J578" s="4">
        <v>-173.98</v>
      </c>
      <c r="K578" s="4">
        <v>8.54</v>
      </c>
      <c r="L578" s="4">
        <v>-2.97</v>
      </c>
      <c r="M578" s="4">
        <v>-4.5</v>
      </c>
      <c r="N578" s="5">
        <v>1.0</v>
      </c>
      <c r="O578" s="5">
        <v>1.0</v>
      </c>
      <c r="P578" s="5">
        <v>1.0</v>
      </c>
      <c r="Q578" s="5">
        <v>1.0</v>
      </c>
      <c r="R578" s="5">
        <v>1.0</v>
      </c>
      <c r="S578" s="6">
        <v>1.0</v>
      </c>
      <c r="T578" s="6">
        <v>572.0</v>
      </c>
      <c r="U578" s="3">
        <v>2.0</v>
      </c>
      <c r="V578" s="3">
        <v>2.0</v>
      </c>
      <c r="W578" s="3">
        <v>2.0</v>
      </c>
      <c r="X578" s="3">
        <v>2.0</v>
      </c>
      <c r="Y578" s="3">
        <v>1.0</v>
      </c>
      <c r="Z578" s="3">
        <v>1.0</v>
      </c>
    </row>
    <row r="579">
      <c r="A579" s="3">
        <v>3021.0</v>
      </c>
      <c r="B579" s="3" t="s">
        <v>31</v>
      </c>
      <c r="C579" s="3" t="s">
        <v>32</v>
      </c>
      <c r="D579" s="3" t="s">
        <v>434</v>
      </c>
      <c r="E579" s="3" t="s">
        <v>791</v>
      </c>
      <c r="F579" s="3" t="s">
        <v>792</v>
      </c>
      <c r="G579" s="3" t="s">
        <v>772</v>
      </c>
      <c r="H579" s="3">
        <v>2023.0</v>
      </c>
      <c r="I579" s="4">
        <v>-49.3</v>
      </c>
      <c r="J579" s="4">
        <v>-116.07</v>
      </c>
      <c r="K579" s="4">
        <v>2.85</v>
      </c>
      <c r="L579" s="4">
        <v>-4.02</v>
      </c>
      <c r="M579" s="4">
        <v>-2.28</v>
      </c>
      <c r="N579" s="5">
        <v>1.0</v>
      </c>
      <c r="O579" s="5">
        <v>1.0</v>
      </c>
      <c r="P579" s="5">
        <v>1.0</v>
      </c>
      <c r="Q579" s="5">
        <v>1.0</v>
      </c>
      <c r="R579" s="5">
        <v>1.0</v>
      </c>
      <c r="S579" s="6">
        <v>1.0</v>
      </c>
      <c r="T579" s="6">
        <v>572.0</v>
      </c>
      <c r="U579" s="3">
        <v>2.0</v>
      </c>
      <c r="V579" s="3">
        <v>2.0</v>
      </c>
      <c r="W579" s="3">
        <v>2.0</v>
      </c>
      <c r="X579" s="3">
        <v>2.0</v>
      </c>
      <c r="Y579" s="3">
        <v>1.0</v>
      </c>
      <c r="Z579" s="3">
        <v>1.0</v>
      </c>
    </row>
    <row r="580">
      <c r="A580" s="3">
        <v>3022.0</v>
      </c>
      <c r="B580" s="3" t="s">
        <v>31</v>
      </c>
      <c r="C580" s="3" t="s">
        <v>32</v>
      </c>
      <c r="D580" s="3" t="s">
        <v>786</v>
      </c>
      <c r="E580" s="3" t="s">
        <v>787</v>
      </c>
      <c r="F580" s="3" t="s">
        <v>771</v>
      </c>
      <c r="G580" s="3" t="s">
        <v>772</v>
      </c>
      <c r="H580" s="3">
        <v>2023.0</v>
      </c>
      <c r="I580" s="4">
        <v>-45.22</v>
      </c>
      <c r="J580" s="4">
        <v>-99.4</v>
      </c>
      <c r="K580" s="4">
        <v>-20.04</v>
      </c>
      <c r="L580" s="4">
        <v>-13.27</v>
      </c>
      <c r="M580" s="4">
        <v>-7.0</v>
      </c>
      <c r="N580" s="5">
        <v>1.0</v>
      </c>
      <c r="O580" s="5">
        <v>1.0</v>
      </c>
      <c r="P580" s="5">
        <v>1.0</v>
      </c>
      <c r="Q580" s="5">
        <v>1.0</v>
      </c>
      <c r="R580" s="5">
        <v>1.0</v>
      </c>
      <c r="S580" s="6">
        <v>1.0</v>
      </c>
      <c r="T580" s="6">
        <v>572.0</v>
      </c>
      <c r="U580" s="3">
        <v>2.0</v>
      </c>
      <c r="V580" s="3">
        <v>2.0</v>
      </c>
      <c r="W580" s="3">
        <v>2.0</v>
      </c>
      <c r="X580" s="3">
        <v>2.0</v>
      </c>
      <c r="Y580" s="3">
        <v>1.0</v>
      </c>
      <c r="Z580" s="3">
        <v>1.0</v>
      </c>
    </row>
    <row r="581">
      <c r="A581" s="3">
        <v>3023.0</v>
      </c>
      <c r="B581" s="3" t="s">
        <v>31</v>
      </c>
      <c r="C581" s="3" t="s">
        <v>32</v>
      </c>
      <c r="D581" s="3" t="s">
        <v>457</v>
      </c>
      <c r="E581" s="3" t="s">
        <v>793</v>
      </c>
      <c r="F581" s="3" t="s">
        <v>794</v>
      </c>
      <c r="G581" s="3" t="s">
        <v>772</v>
      </c>
      <c r="H581" s="3">
        <v>2023.0</v>
      </c>
      <c r="I581" s="4">
        <v>-53.43</v>
      </c>
      <c r="J581" s="4">
        <v>183.98</v>
      </c>
      <c r="K581" s="4">
        <v>-19.81</v>
      </c>
      <c r="L581" s="4">
        <v>1.3</v>
      </c>
      <c r="M581" s="4">
        <v>2.89</v>
      </c>
      <c r="N581" s="5">
        <v>1.0</v>
      </c>
      <c r="O581" s="5">
        <v>3.0</v>
      </c>
      <c r="P581" s="5">
        <v>1.0</v>
      </c>
      <c r="Q581" s="5">
        <v>1.0</v>
      </c>
      <c r="R581" s="5">
        <v>1.0</v>
      </c>
      <c r="S581" s="6">
        <v>1.2</v>
      </c>
      <c r="T581" s="6">
        <v>543.0</v>
      </c>
      <c r="U581" s="3">
        <v>2.0</v>
      </c>
      <c r="V581" s="3">
        <v>4.0</v>
      </c>
      <c r="W581" s="3">
        <v>2.0</v>
      </c>
      <c r="X581" s="3">
        <v>2.0</v>
      </c>
      <c r="Y581" s="3">
        <v>1.0</v>
      </c>
      <c r="Z581" s="3">
        <v>1.0</v>
      </c>
    </row>
    <row r="582">
      <c r="A582" s="3">
        <v>3024.0</v>
      </c>
      <c r="B582" s="3" t="s">
        <v>31</v>
      </c>
      <c r="C582" s="3" t="s">
        <v>32</v>
      </c>
      <c r="D582" s="3" t="s">
        <v>226</v>
      </c>
      <c r="E582" s="3" t="s">
        <v>780</v>
      </c>
      <c r="F582" s="3" t="s">
        <v>776</v>
      </c>
      <c r="G582" s="3" t="s">
        <v>772</v>
      </c>
      <c r="H582" s="3">
        <v>2023.0</v>
      </c>
      <c r="I582" s="4">
        <v>-45.03</v>
      </c>
      <c r="J582" s="4">
        <v>-78.78</v>
      </c>
      <c r="K582" s="4">
        <v>0.53</v>
      </c>
      <c r="L582" s="4">
        <v>41.16</v>
      </c>
      <c r="M582" s="4">
        <v>43.69</v>
      </c>
      <c r="N582" s="5">
        <v>1.0</v>
      </c>
      <c r="O582" s="5">
        <v>1.0</v>
      </c>
      <c r="P582" s="5">
        <v>1.0</v>
      </c>
      <c r="Q582" s="5">
        <v>5.0</v>
      </c>
      <c r="R582" s="5">
        <v>5.0</v>
      </c>
      <c r="S582" s="6">
        <v>3.6</v>
      </c>
      <c r="T582" s="6">
        <v>183.0</v>
      </c>
      <c r="U582" s="3">
        <v>2.0</v>
      </c>
      <c r="V582" s="3">
        <v>2.0</v>
      </c>
      <c r="W582" s="3">
        <v>2.0</v>
      </c>
      <c r="X582" s="3">
        <v>4.0</v>
      </c>
      <c r="Y582" s="3">
        <v>4.0</v>
      </c>
      <c r="Z582" s="3">
        <v>2.0</v>
      </c>
    </row>
    <row r="583">
      <c r="A583" s="3">
        <v>3025.0</v>
      </c>
      <c r="B583" s="3" t="s">
        <v>31</v>
      </c>
      <c r="C583" s="3" t="s">
        <v>32</v>
      </c>
      <c r="D583" s="3" t="s">
        <v>795</v>
      </c>
      <c r="E583" s="3" t="s">
        <v>796</v>
      </c>
      <c r="F583" s="3" t="s">
        <v>797</v>
      </c>
      <c r="G583" s="3" t="s">
        <v>772</v>
      </c>
      <c r="H583" s="3">
        <v>2023.0</v>
      </c>
      <c r="I583" s="4">
        <v>-43.05</v>
      </c>
      <c r="J583" s="4">
        <v>-67.88</v>
      </c>
      <c r="K583" s="4">
        <v>-10.06</v>
      </c>
      <c r="L583" s="4">
        <v>18.33</v>
      </c>
      <c r="M583" s="4">
        <v>22.02</v>
      </c>
      <c r="N583" s="5">
        <v>1.0</v>
      </c>
      <c r="O583" s="5">
        <v>1.0</v>
      </c>
      <c r="P583" s="5">
        <v>1.0</v>
      </c>
      <c r="Q583" s="5">
        <v>5.0</v>
      </c>
      <c r="R583" s="5">
        <v>4.0</v>
      </c>
      <c r="S583" s="6">
        <v>3.35</v>
      </c>
      <c r="T583" s="6">
        <v>257.0</v>
      </c>
      <c r="U583" s="3">
        <v>2.0</v>
      </c>
      <c r="V583" s="3">
        <v>2.0</v>
      </c>
      <c r="W583" s="3">
        <v>2.0</v>
      </c>
      <c r="X583" s="3">
        <v>4.0</v>
      </c>
      <c r="Y583" s="3">
        <v>2.0</v>
      </c>
      <c r="Z583" s="3">
        <v>2.0</v>
      </c>
    </row>
    <row r="584">
      <c r="A584" s="3">
        <v>3026.0</v>
      </c>
      <c r="B584" s="3" t="s">
        <v>31</v>
      </c>
      <c r="C584" s="3" t="s">
        <v>32</v>
      </c>
      <c r="D584" s="3" t="s">
        <v>798</v>
      </c>
      <c r="E584" s="3" t="s">
        <v>799</v>
      </c>
      <c r="F584" s="3" t="s">
        <v>776</v>
      </c>
      <c r="G584" s="3" t="s">
        <v>772</v>
      </c>
      <c r="H584" s="3">
        <v>2023.0</v>
      </c>
      <c r="I584" s="4">
        <v>47.22</v>
      </c>
      <c r="J584" s="4">
        <v>1011.23</v>
      </c>
      <c r="K584" s="4">
        <v>25.54</v>
      </c>
      <c r="L584" s="4">
        <v>21.64</v>
      </c>
      <c r="M584" s="4">
        <v>29.71</v>
      </c>
      <c r="N584" s="5">
        <v>2.0</v>
      </c>
      <c r="O584" s="5">
        <v>5.0</v>
      </c>
      <c r="P584" s="5">
        <v>2.0</v>
      </c>
      <c r="Q584" s="5">
        <v>5.0</v>
      </c>
      <c r="R584" s="5">
        <v>4.0</v>
      </c>
      <c r="S584" s="6">
        <v>4.0</v>
      </c>
      <c r="T584" s="6">
        <v>81.0</v>
      </c>
      <c r="U584" s="3">
        <v>2.0</v>
      </c>
      <c r="V584" s="3">
        <v>4.0</v>
      </c>
      <c r="W584" s="3">
        <v>2.0</v>
      </c>
      <c r="X584" s="3">
        <v>4.0</v>
      </c>
      <c r="Y584" s="3">
        <v>2.0</v>
      </c>
      <c r="Z584" s="3">
        <v>4.0</v>
      </c>
    </row>
    <row r="585">
      <c r="A585" s="3">
        <v>3027.0</v>
      </c>
      <c r="B585" s="3" t="s">
        <v>31</v>
      </c>
      <c r="C585" s="3" t="s">
        <v>32</v>
      </c>
      <c r="D585" s="3" t="s">
        <v>226</v>
      </c>
      <c r="E585" s="3" t="s">
        <v>780</v>
      </c>
      <c r="F585" s="3" t="s">
        <v>776</v>
      </c>
      <c r="G585" s="3" t="s">
        <v>772</v>
      </c>
      <c r="H585" s="3">
        <v>2023.0</v>
      </c>
      <c r="I585" s="4">
        <v>442.17</v>
      </c>
      <c r="J585" s="4">
        <v>171.56</v>
      </c>
      <c r="K585" s="4">
        <v>33.46</v>
      </c>
      <c r="L585" s="4">
        <v>-25.04</v>
      </c>
      <c r="M585" s="4">
        <v>-10.0</v>
      </c>
      <c r="N585" s="5">
        <v>5.0</v>
      </c>
      <c r="O585" s="5">
        <v>3.0</v>
      </c>
      <c r="P585" s="5">
        <v>2.0</v>
      </c>
      <c r="Q585" s="5">
        <v>1.0</v>
      </c>
      <c r="R585" s="5">
        <v>1.0</v>
      </c>
      <c r="S585" s="6">
        <v>1.6</v>
      </c>
      <c r="T585" s="6">
        <v>482.0</v>
      </c>
      <c r="U585" s="3">
        <v>4.0</v>
      </c>
      <c r="V585" s="3">
        <v>4.0</v>
      </c>
      <c r="W585" s="3">
        <v>2.0</v>
      </c>
      <c r="X585" s="3">
        <v>2.0</v>
      </c>
      <c r="Y585" s="3">
        <v>1.0</v>
      </c>
      <c r="Z585" s="3">
        <v>1.0</v>
      </c>
    </row>
    <row r="586">
      <c r="A586" s="3">
        <v>3028.0</v>
      </c>
      <c r="B586" s="3" t="s">
        <v>31</v>
      </c>
      <c r="C586" s="3" t="s">
        <v>32</v>
      </c>
      <c r="D586" s="3" t="s">
        <v>203</v>
      </c>
      <c r="E586" s="3" t="s">
        <v>800</v>
      </c>
      <c r="F586" s="3" t="s">
        <v>776</v>
      </c>
      <c r="G586" s="3" t="s">
        <v>772</v>
      </c>
      <c r="H586" s="3">
        <v>2023.0</v>
      </c>
      <c r="I586" s="4">
        <v>80.6</v>
      </c>
      <c r="J586" s="4">
        <v>-116.0</v>
      </c>
      <c r="K586" s="4">
        <v>-7.24</v>
      </c>
      <c r="L586" s="4">
        <v>-27.91</v>
      </c>
      <c r="M586" s="4">
        <v>-23.84</v>
      </c>
      <c r="N586" s="5">
        <v>3.0</v>
      </c>
      <c r="O586" s="5">
        <v>1.0</v>
      </c>
      <c r="P586" s="5">
        <v>1.0</v>
      </c>
      <c r="Q586" s="5">
        <v>1.0</v>
      </c>
      <c r="R586" s="5">
        <v>1.0</v>
      </c>
      <c r="S586" s="6">
        <v>1.1</v>
      </c>
      <c r="T586" s="6">
        <v>561.0</v>
      </c>
      <c r="U586" s="3">
        <v>2.0</v>
      </c>
      <c r="V586" s="3">
        <v>2.0</v>
      </c>
      <c r="W586" s="3">
        <v>2.0</v>
      </c>
      <c r="X586" s="3">
        <v>2.0</v>
      </c>
      <c r="Y586" s="3">
        <v>1.0</v>
      </c>
      <c r="Z586" s="3">
        <v>1.0</v>
      </c>
    </row>
    <row r="587">
      <c r="A587" s="3">
        <v>3030.0</v>
      </c>
      <c r="B587" s="3" t="s">
        <v>31</v>
      </c>
      <c r="C587" s="3" t="s">
        <v>32</v>
      </c>
      <c r="D587" s="3" t="s">
        <v>801</v>
      </c>
      <c r="E587" s="3" t="s">
        <v>802</v>
      </c>
      <c r="F587" s="3" t="s">
        <v>776</v>
      </c>
      <c r="G587" s="3" t="s">
        <v>772</v>
      </c>
      <c r="H587" s="3">
        <v>2023.0</v>
      </c>
      <c r="I587" s="4" t="s">
        <v>41</v>
      </c>
      <c r="J587" s="4">
        <v>-19.52</v>
      </c>
      <c r="K587" s="4">
        <v>-9.19</v>
      </c>
      <c r="L587" s="4">
        <v>-8.29</v>
      </c>
      <c r="M587" s="4">
        <v>-1.82</v>
      </c>
      <c r="N587" s="5" t="s">
        <v>41</v>
      </c>
      <c r="O587" s="5">
        <v>1.0</v>
      </c>
      <c r="P587" s="5">
        <v>1.0</v>
      </c>
      <c r="Q587" s="5">
        <v>1.0</v>
      </c>
      <c r="R587" s="5">
        <v>1.0</v>
      </c>
      <c r="S587" s="6">
        <v>0.95</v>
      </c>
      <c r="T587" s="6">
        <v>591.0</v>
      </c>
      <c r="U587" s="3" t="s">
        <v>41</v>
      </c>
      <c r="V587" s="3">
        <v>2.0</v>
      </c>
      <c r="W587" s="3">
        <v>2.0</v>
      </c>
      <c r="X587" s="3">
        <v>2.0</v>
      </c>
      <c r="Y587" s="3">
        <v>1.0</v>
      </c>
      <c r="Z587" s="3">
        <v>1.0</v>
      </c>
    </row>
    <row r="588">
      <c r="A588" s="3">
        <v>3031.0</v>
      </c>
      <c r="B588" s="3" t="s">
        <v>31</v>
      </c>
      <c r="C588" s="3" t="s">
        <v>32</v>
      </c>
      <c r="D588" s="3" t="s">
        <v>803</v>
      </c>
      <c r="E588" s="3" t="s">
        <v>804</v>
      </c>
      <c r="F588" s="3" t="s">
        <v>797</v>
      </c>
      <c r="G588" s="3" t="s">
        <v>772</v>
      </c>
      <c r="H588" s="3">
        <v>2023.0</v>
      </c>
      <c r="I588" s="4">
        <v>867.13</v>
      </c>
      <c r="J588" s="4">
        <v>-79.71</v>
      </c>
      <c r="K588" s="4">
        <v>-8.77</v>
      </c>
      <c r="L588" s="4">
        <v>8.67</v>
      </c>
      <c r="M588" s="4">
        <v>11.02</v>
      </c>
      <c r="N588" s="5">
        <v>5.0</v>
      </c>
      <c r="O588" s="5">
        <v>1.0</v>
      </c>
      <c r="P588" s="5">
        <v>1.0</v>
      </c>
      <c r="Q588" s="5">
        <v>3.0</v>
      </c>
      <c r="R588" s="5">
        <v>2.0</v>
      </c>
      <c r="S588" s="6">
        <v>2.25</v>
      </c>
      <c r="T588" s="6">
        <v>399.0</v>
      </c>
      <c r="U588" s="3">
        <v>4.0</v>
      </c>
      <c r="V588" s="3">
        <v>2.0</v>
      </c>
      <c r="W588" s="3">
        <v>2.0</v>
      </c>
      <c r="X588" s="3">
        <v>2.0</v>
      </c>
      <c r="Y588" s="3">
        <v>2.0</v>
      </c>
      <c r="Z588" s="3">
        <v>2.0</v>
      </c>
    </row>
    <row r="589">
      <c r="A589" s="3">
        <v>3032.0</v>
      </c>
      <c r="B589" s="3" t="s">
        <v>31</v>
      </c>
      <c r="C589" s="3" t="s">
        <v>32</v>
      </c>
      <c r="D589" s="3" t="s">
        <v>373</v>
      </c>
      <c r="E589" s="3" t="s">
        <v>805</v>
      </c>
      <c r="F589" s="3" t="s">
        <v>776</v>
      </c>
      <c r="G589" s="3" t="s">
        <v>772</v>
      </c>
      <c r="H589" s="3">
        <v>2023.0</v>
      </c>
      <c r="I589" s="4" t="s">
        <v>41</v>
      </c>
      <c r="J589" s="4">
        <v>-73.59</v>
      </c>
      <c r="K589" s="4">
        <v>-27.91</v>
      </c>
      <c r="L589" s="4">
        <v>-29.01</v>
      </c>
      <c r="M589" s="4">
        <v>-24.76</v>
      </c>
      <c r="N589" s="5" t="s">
        <v>41</v>
      </c>
      <c r="O589" s="5">
        <v>1.0</v>
      </c>
      <c r="P589" s="5">
        <v>1.0</v>
      </c>
      <c r="Q589" s="5">
        <v>1.0</v>
      </c>
      <c r="R589" s="5">
        <v>1.0</v>
      </c>
      <c r="S589" s="6">
        <v>0.95</v>
      </c>
      <c r="T589" s="6">
        <v>591.0</v>
      </c>
      <c r="U589" s="3" t="s">
        <v>41</v>
      </c>
      <c r="V589" s="3">
        <v>2.0</v>
      </c>
      <c r="W589" s="3">
        <v>2.0</v>
      </c>
      <c r="X589" s="3">
        <v>2.0</v>
      </c>
      <c r="Y589" s="3">
        <v>1.0</v>
      </c>
      <c r="Z589" s="3">
        <v>1.0</v>
      </c>
    </row>
    <row r="590">
      <c r="A590" s="3">
        <v>3033.0</v>
      </c>
      <c r="B590" s="3" t="s">
        <v>47</v>
      </c>
      <c r="C590" s="3" t="s">
        <v>32</v>
      </c>
      <c r="D590" s="3" t="s">
        <v>806</v>
      </c>
      <c r="E590" s="3" t="s">
        <v>807</v>
      </c>
      <c r="F590" s="3" t="s">
        <v>776</v>
      </c>
      <c r="G590" s="3" t="s">
        <v>772</v>
      </c>
      <c r="H590" s="3">
        <v>2023.0</v>
      </c>
      <c r="I590" s="4">
        <v>486.63</v>
      </c>
      <c r="J590" s="4">
        <v>-49.05</v>
      </c>
      <c r="K590" s="4">
        <v>5.48</v>
      </c>
      <c r="L590" s="4">
        <v>-15.82</v>
      </c>
      <c r="M590" s="4">
        <v>-9.98</v>
      </c>
      <c r="N590" s="5">
        <v>5.0</v>
      </c>
      <c r="O590" s="5">
        <v>1.0</v>
      </c>
      <c r="P590" s="5">
        <v>1.0</v>
      </c>
      <c r="Q590" s="5">
        <v>1.0</v>
      </c>
      <c r="R590" s="5">
        <v>1.0</v>
      </c>
      <c r="S590" s="6">
        <v>1.2</v>
      </c>
      <c r="T590" s="6">
        <v>543.0</v>
      </c>
      <c r="U590" s="3">
        <v>4.0</v>
      </c>
      <c r="V590" s="3">
        <v>2.0</v>
      </c>
      <c r="W590" s="3">
        <v>2.0</v>
      </c>
      <c r="X590" s="3">
        <v>2.0</v>
      </c>
      <c r="Y590" s="3">
        <v>1.0</v>
      </c>
      <c r="Z590" s="3">
        <v>1.0</v>
      </c>
    </row>
    <row r="591">
      <c r="A591" s="3">
        <v>3034.0</v>
      </c>
      <c r="B591" s="3" t="s">
        <v>47</v>
      </c>
      <c r="C591" s="3" t="s">
        <v>32</v>
      </c>
      <c r="D591" s="3" t="s">
        <v>71</v>
      </c>
      <c r="E591" s="3" t="s">
        <v>808</v>
      </c>
      <c r="F591" s="3" t="s">
        <v>783</v>
      </c>
      <c r="G591" s="3" t="s">
        <v>772</v>
      </c>
      <c r="H591" s="3">
        <v>2023.0</v>
      </c>
      <c r="I591" s="4">
        <v>22.62</v>
      </c>
      <c r="J591" s="4">
        <v>-181.88</v>
      </c>
      <c r="K591" s="4">
        <v>-16.87</v>
      </c>
      <c r="L591" s="4">
        <v>-15.26</v>
      </c>
      <c r="M591" s="4">
        <v>-16.69</v>
      </c>
      <c r="N591" s="5">
        <v>1.0</v>
      </c>
      <c r="O591" s="5">
        <v>1.0</v>
      </c>
      <c r="P591" s="5">
        <v>1.0</v>
      </c>
      <c r="Q591" s="5">
        <v>1.0</v>
      </c>
      <c r="R591" s="5">
        <v>1.0</v>
      </c>
      <c r="S591" s="6">
        <v>1.0</v>
      </c>
      <c r="T591" s="6">
        <v>572.0</v>
      </c>
      <c r="U591" s="3">
        <v>2.0</v>
      </c>
      <c r="V591" s="3">
        <v>2.0</v>
      </c>
      <c r="W591" s="3">
        <v>2.0</v>
      </c>
      <c r="X591" s="3">
        <v>2.0</v>
      </c>
      <c r="Y591" s="3">
        <v>1.0</v>
      </c>
      <c r="Z591" s="3">
        <v>1.0</v>
      </c>
    </row>
    <row r="592">
      <c r="A592" s="3">
        <v>3035.0</v>
      </c>
      <c r="B592" s="3" t="s">
        <v>31</v>
      </c>
      <c r="C592" s="3" t="s">
        <v>32</v>
      </c>
      <c r="D592" s="3" t="s">
        <v>373</v>
      </c>
      <c r="E592" s="3" t="s">
        <v>805</v>
      </c>
      <c r="F592" s="3" t="s">
        <v>776</v>
      </c>
      <c r="G592" s="3" t="s">
        <v>772</v>
      </c>
      <c r="H592" s="3">
        <v>2023.0</v>
      </c>
      <c r="I592" s="4" t="s">
        <v>41</v>
      </c>
      <c r="J592" s="4">
        <v>182.81</v>
      </c>
      <c r="K592" s="4">
        <v>95.37</v>
      </c>
      <c r="L592" s="4">
        <v>38.36</v>
      </c>
      <c r="M592" s="4">
        <v>48.47</v>
      </c>
      <c r="N592" s="5" t="s">
        <v>41</v>
      </c>
      <c r="O592" s="5">
        <v>3.0</v>
      </c>
      <c r="P592" s="5">
        <v>5.0</v>
      </c>
      <c r="Q592" s="5">
        <v>5.0</v>
      </c>
      <c r="R592" s="5">
        <v>5.0</v>
      </c>
      <c r="S592" s="6">
        <v>4.55</v>
      </c>
      <c r="T592" s="6">
        <v>10.0</v>
      </c>
      <c r="U592" s="3" t="s">
        <v>41</v>
      </c>
      <c r="V592" s="3">
        <v>4.0</v>
      </c>
      <c r="W592" s="3">
        <v>4.0</v>
      </c>
      <c r="X592" s="3">
        <v>4.0</v>
      </c>
      <c r="Y592" s="3">
        <v>4.0</v>
      </c>
      <c r="Z592" s="3">
        <v>4.0</v>
      </c>
    </row>
    <row r="593">
      <c r="A593" s="3">
        <v>3036.0</v>
      </c>
      <c r="B593" s="3" t="s">
        <v>47</v>
      </c>
      <c r="C593" s="3" t="s">
        <v>32</v>
      </c>
      <c r="D593" s="3" t="s">
        <v>237</v>
      </c>
      <c r="E593" s="3" t="s">
        <v>809</v>
      </c>
      <c r="F593" s="3" t="s">
        <v>776</v>
      </c>
      <c r="G593" s="3" t="s">
        <v>772</v>
      </c>
      <c r="H593" s="3">
        <v>2023.0</v>
      </c>
      <c r="I593" s="4">
        <v>81.28</v>
      </c>
      <c r="J593" s="4">
        <v>-388.13</v>
      </c>
      <c r="K593" s="4">
        <v>-28.98</v>
      </c>
      <c r="L593" s="4">
        <v>-21.05</v>
      </c>
      <c r="M593" s="4">
        <v>-18.64</v>
      </c>
      <c r="N593" s="5">
        <v>3.0</v>
      </c>
      <c r="O593" s="5">
        <v>1.0</v>
      </c>
      <c r="P593" s="5">
        <v>1.0</v>
      </c>
      <c r="Q593" s="5">
        <v>1.0</v>
      </c>
      <c r="R593" s="5">
        <v>1.0</v>
      </c>
      <c r="S593" s="6">
        <v>1.1</v>
      </c>
      <c r="T593" s="6">
        <v>561.0</v>
      </c>
      <c r="U593" s="3">
        <v>2.0</v>
      </c>
      <c r="V593" s="3">
        <v>2.0</v>
      </c>
      <c r="W593" s="3">
        <v>2.0</v>
      </c>
      <c r="X593" s="3">
        <v>2.0</v>
      </c>
      <c r="Y593" s="3">
        <v>1.0</v>
      </c>
      <c r="Z593" s="3">
        <v>1.0</v>
      </c>
    </row>
    <row r="594">
      <c r="A594" s="3">
        <v>3037.0</v>
      </c>
      <c r="B594" s="3" t="s">
        <v>31</v>
      </c>
      <c r="C594" s="3" t="s">
        <v>32</v>
      </c>
      <c r="D594" s="3" t="s">
        <v>810</v>
      </c>
      <c r="E594" s="3" t="s">
        <v>358</v>
      </c>
      <c r="F594" s="3" t="s">
        <v>771</v>
      </c>
      <c r="G594" s="3" t="s">
        <v>772</v>
      </c>
      <c r="H594" s="3">
        <v>2023.0</v>
      </c>
      <c r="I594" s="4" t="s">
        <v>41</v>
      </c>
      <c r="J594" s="4">
        <v>750.0</v>
      </c>
      <c r="K594" s="4">
        <v>-23.37</v>
      </c>
      <c r="L594" s="4">
        <v>29.54</v>
      </c>
      <c r="M594" s="4">
        <v>33.67</v>
      </c>
      <c r="N594" s="5" t="s">
        <v>41</v>
      </c>
      <c r="O594" s="5">
        <v>5.0</v>
      </c>
      <c r="P594" s="5">
        <v>1.0</v>
      </c>
      <c r="Q594" s="5">
        <v>5.0</v>
      </c>
      <c r="R594" s="5">
        <v>5.0</v>
      </c>
      <c r="S594" s="6">
        <v>3.95</v>
      </c>
      <c r="T594" s="6">
        <v>101.0</v>
      </c>
      <c r="U594" s="3" t="s">
        <v>41</v>
      </c>
      <c r="V594" s="3">
        <v>4.0</v>
      </c>
      <c r="W594" s="3">
        <v>2.0</v>
      </c>
      <c r="X594" s="3">
        <v>4.0</v>
      </c>
      <c r="Y594" s="3">
        <v>4.0</v>
      </c>
      <c r="Z594" s="3">
        <v>4.0</v>
      </c>
    </row>
    <row r="595">
      <c r="A595" s="3">
        <v>3038.0</v>
      </c>
      <c r="B595" s="3" t="s">
        <v>31</v>
      </c>
      <c r="C595" s="3" t="s">
        <v>32</v>
      </c>
      <c r="D595" s="3" t="s">
        <v>226</v>
      </c>
      <c r="E595" s="3" t="s">
        <v>780</v>
      </c>
      <c r="F595" s="3" t="s">
        <v>776</v>
      </c>
      <c r="G595" s="3" t="s">
        <v>772</v>
      </c>
      <c r="H595" s="3">
        <v>2023.0</v>
      </c>
      <c r="I595" s="4">
        <v>135.31</v>
      </c>
      <c r="J595" s="4">
        <v>166.3</v>
      </c>
      <c r="K595" s="4">
        <v>13.49</v>
      </c>
      <c r="L595" s="4">
        <v>-9.68</v>
      </c>
      <c r="M595" s="4">
        <v>-5.57</v>
      </c>
      <c r="N595" s="5">
        <v>5.0</v>
      </c>
      <c r="O595" s="5">
        <v>3.0</v>
      </c>
      <c r="P595" s="5">
        <v>1.0</v>
      </c>
      <c r="Q595" s="5">
        <v>1.0</v>
      </c>
      <c r="R595" s="5">
        <v>1.0</v>
      </c>
      <c r="S595" s="6">
        <v>1.4</v>
      </c>
      <c r="T595" s="6">
        <v>514.0</v>
      </c>
      <c r="U595" s="3">
        <v>4.0</v>
      </c>
      <c r="V595" s="3">
        <v>4.0</v>
      </c>
      <c r="W595" s="3">
        <v>2.0</v>
      </c>
      <c r="X595" s="3">
        <v>2.0</v>
      </c>
      <c r="Y595" s="3">
        <v>1.0</v>
      </c>
      <c r="Z595" s="3">
        <v>1.0</v>
      </c>
    </row>
    <row r="596">
      <c r="A596" s="3">
        <v>3039.0</v>
      </c>
      <c r="B596" s="3" t="s">
        <v>31</v>
      </c>
      <c r="C596" s="3" t="s">
        <v>32</v>
      </c>
      <c r="D596" s="3" t="s">
        <v>811</v>
      </c>
      <c r="E596" s="3" t="s">
        <v>812</v>
      </c>
      <c r="F596" s="3" t="s">
        <v>771</v>
      </c>
      <c r="G596" s="3" t="s">
        <v>772</v>
      </c>
      <c r="H596" s="3">
        <v>2023.0</v>
      </c>
      <c r="I596" s="4">
        <v>264.15</v>
      </c>
      <c r="J596" s="4">
        <v>191.79</v>
      </c>
      <c r="K596" s="4">
        <v>31.82</v>
      </c>
      <c r="L596" s="4">
        <v>-11.32</v>
      </c>
      <c r="M596" s="4">
        <v>-5.38</v>
      </c>
      <c r="N596" s="5">
        <v>5.0</v>
      </c>
      <c r="O596" s="5">
        <v>4.0</v>
      </c>
      <c r="P596" s="5">
        <v>2.0</v>
      </c>
      <c r="Q596" s="5">
        <v>1.0</v>
      </c>
      <c r="R596" s="5">
        <v>1.0</v>
      </c>
      <c r="S596" s="6">
        <v>1.7</v>
      </c>
      <c r="T596" s="6">
        <v>469.0</v>
      </c>
      <c r="U596" s="3">
        <v>4.0</v>
      </c>
      <c r="V596" s="3">
        <v>4.0</v>
      </c>
      <c r="W596" s="3">
        <v>2.0</v>
      </c>
      <c r="X596" s="3">
        <v>2.0</v>
      </c>
      <c r="Y596" s="3">
        <v>1.0</v>
      </c>
      <c r="Z596" s="3">
        <v>1.0</v>
      </c>
    </row>
    <row r="597">
      <c r="A597" s="3">
        <v>3040.0</v>
      </c>
      <c r="B597" s="3" t="s">
        <v>37</v>
      </c>
      <c r="C597" s="3" t="s">
        <v>32</v>
      </c>
      <c r="D597" s="3" t="s">
        <v>44</v>
      </c>
      <c r="E597" s="3" t="s">
        <v>813</v>
      </c>
      <c r="F597" s="3" t="s">
        <v>797</v>
      </c>
      <c r="G597" s="3" t="s">
        <v>772</v>
      </c>
      <c r="H597" s="3">
        <v>2023.0</v>
      </c>
      <c r="I597" s="4" t="s">
        <v>41</v>
      </c>
      <c r="J597" s="4">
        <v>187.28</v>
      </c>
      <c r="K597" s="4">
        <v>-4.83</v>
      </c>
      <c r="L597" s="4">
        <v>-12.53</v>
      </c>
      <c r="M597" s="4">
        <v>-11.47</v>
      </c>
      <c r="N597" s="5" t="s">
        <v>41</v>
      </c>
      <c r="O597" s="5">
        <v>4.0</v>
      </c>
      <c r="P597" s="5">
        <v>1.0</v>
      </c>
      <c r="Q597" s="5">
        <v>1.0</v>
      </c>
      <c r="R597" s="5">
        <v>1.0</v>
      </c>
      <c r="S597" s="6">
        <v>1.25</v>
      </c>
      <c r="T597" s="6">
        <v>536.0</v>
      </c>
      <c r="U597" s="3" t="s">
        <v>41</v>
      </c>
      <c r="V597" s="3">
        <v>4.0</v>
      </c>
      <c r="W597" s="3">
        <v>2.0</v>
      </c>
      <c r="X597" s="3">
        <v>2.0</v>
      </c>
      <c r="Y597" s="3">
        <v>1.0</v>
      </c>
      <c r="Z597" s="3">
        <v>1.0</v>
      </c>
    </row>
    <row r="598">
      <c r="A598" s="3">
        <v>3041.0</v>
      </c>
      <c r="B598" s="3" t="s">
        <v>31</v>
      </c>
      <c r="C598" s="3" t="s">
        <v>32</v>
      </c>
      <c r="D598" s="3" t="s">
        <v>415</v>
      </c>
      <c r="E598" s="3" t="s">
        <v>796</v>
      </c>
      <c r="F598" s="3" t="s">
        <v>797</v>
      </c>
      <c r="G598" s="3" t="s">
        <v>772</v>
      </c>
      <c r="H598" s="3">
        <v>2023.0</v>
      </c>
      <c r="I598" s="4" t="s">
        <v>41</v>
      </c>
      <c r="J598" s="4">
        <v>314.09</v>
      </c>
      <c r="K598" s="4">
        <v>91.66</v>
      </c>
      <c r="L598" s="4">
        <v>3670.18</v>
      </c>
      <c r="M598" s="4">
        <v>3634.46</v>
      </c>
      <c r="N598" s="5" t="s">
        <v>41</v>
      </c>
      <c r="O598" s="5">
        <v>5.0</v>
      </c>
      <c r="P598" s="5">
        <v>5.0</v>
      </c>
      <c r="Q598" s="5">
        <v>5.0</v>
      </c>
      <c r="R598" s="5">
        <v>5.0</v>
      </c>
      <c r="S598" s="6">
        <v>4.75</v>
      </c>
      <c r="T598" s="6">
        <v>4.0</v>
      </c>
      <c r="U598" s="3" t="s">
        <v>41</v>
      </c>
      <c r="V598" s="3">
        <v>4.0</v>
      </c>
      <c r="W598" s="3">
        <v>4.0</v>
      </c>
      <c r="X598" s="3">
        <v>4.0</v>
      </c>
      <c r="Y598" s="3">
        <v>4.0</v>
      </c>
      <c r="Z598" s="3">
        <v>4.0</v>
      </c>
    </row>
    <row r="599">
      <c r="A599" s="3">
        <v>3042.0</v>
      </c>
      <c r="B599" s="3" t="s">
        <v>31</v>
      </c>
      <c r="C599" s="3" t="s">
        <v>32</v>
      </c>
      <c r="D599" s="3" t="s">
        <v>814</v>
      </c>
      <c r="E599" s="3" t="s">
        <v>815</v>
      </c>
      <c r="F599" s="3" t="s">
        <v>771</v>
      </c>
      <c r="G599" s="3" t="s">
        <v>772</v>
      </c>
      <c r="H599" s="3">
        <v>2023.0</v>
      </c>
      <c r="I599" s="4">
        <v>48.06</v>
      </c>
      <c r="J599" s="4">
        <v>116.16</v>
      </c>
      <c r="K599" s="4">
        <v>24.43</v>
      </c>
      <c r="L599" s="4">
        <v>-6.88</v>
      </c>
      <c r="M599" s="4">
        <v>-3.12</v>
      </c>
      <c r="N599" s="5">
        <v>2.0</v>
      </c>
      <c r="O599" s="5">
        <v>2.0</v>
      </c>
      <c r="P599" s="5">
        <v>2.0</v>
      </c>
      <c r="Q599" s="5">
        <v>1.0</v>
      </c>
      <c r="R599" s="5">
        <v>1.0</v>
      </c>
      <c r="S599" s="6">
        <v>1.35</v>
      </c>
      <c r="T599" s="6">
        <v>522.0</v>
      </c>
      <c r="U599" s="3">
        <v>2.0</v>
      </c>
      <c r="V599" s="3">
        <v>2.0</v>
      </c>
      <c r="W599" s="3">
        <v>2.0</v>
      </c>
      <c r="X599" s="3">
        <v>2.0</v>
      </c>
      <c r="Y599" s="3">
        <v>1.0</v>
      </c>
      <c r="Z599" s="3">
        <v>1.0</v>
      </c>
    </row>
    <row r="600">
      <c r="A600" s="3">
        <v>3043.0</v>
      </c>
      <c r="B600" s="3" t="s">
        <v>47</v>
      </c>
      <c r="C600" s="3" t="s">
        <v>32</v>
      </c>
      <c r="D600" s="3" t="s">
        <v>816</v>
      </c>
      <c r="E600" s="3" t="s">
        <v>817</v>
      </c>
      <c r="F600" s="3" t="s">
        <v>776</v>
      </c>
      <c r="G600" s="3" t="s">
        <v>772</v>
      </c>
      <c r="H600" s="3">
        <v>2023.0</v>
      </c>
      <c r="I600" s="4" t="s">
        <v>41</v>
      </c>
      <c r="J600" s="4">
        <v>-194.16</v>
      </c>
      <c r="K600" s="4">
        <v>-14.35</v>
      </c>
      <c r="L600" s="4">
        <v>-12.36</v>
      </c>
      <c r="M600" s="4">
        <v>-13.07</v>
      </c>
      <c r="N600" s="5" t="s">
        <v>41</v>
      </c>
      <c r="O600" s="5">
        <v>1.0</v>
      </c>
      <c r="P600" s="5">
        <v>1.0</v>
      </c>
      <c r="Q600" s="5">
        <v>1.0</v>
      </c>
      <c r="R600" s="5">
        <v>1.0</v>
      </c>
      <c r="S600" s="6">
        <v>0.95</v>
      </c>
      <c r="T600" s="6">
        <v>591.0</v>
      </c>
      <c r="U600" s="3" t="s">
        <v>41</v>
      </c>
      <c r="V600" s="3">
        <v>2.0</v>
      </c>
      <c r="W600" s="3">
        <v>2.0</v>
      </c>
      <c r="X600" s="3">
        <v>2.0</v>
      </c>
      <c r="Y600" s="3">
        <v>1.0</v>
      </c>
      <c r="Z600" s="3">
        <v>1.0</v>
      </c>
    </row>
    <row r="601">
      <c r="A601" s="3">
        <v>3044.0</v>
      </c>
      <c r="B601" s="3" t="s">
        <v>31</v>
      </c>
      <c r="C601" s="3" t="s">
        <v>32</v>
      </c>
      <c r="D601" s="3" t="s">
        <v>434</v>
      </c>
      <c r="E601" s="3" t="s">
        <v>791</v>
      </c>
      <c r="F601" s="3" t="s">
        <v>792</v>
      </c>
      <c r="G601" s="3" t="s">
        <v>772</v>
      </c>
      <c r="H601" s="3">
        <v>2023.0</v>
      </c>
      <c r="I601" s="4">
        <v>54.84</v>
      </c>
      <c r="J601" s="4">
        <v>-515.38</v>
      </c>
      <c r="K601" s="4">
        <v>-11.74</v>
      </c>
      <c r="L601" s="4">
        <v>-0.95</v>
      </c>
      <c r="M601" s="4">
        <v>-7.3</v>
      </c>
      <c r="N601" s="5">
        <v>2.0</v>
      </c>
      <c r="O601" s="5">
        <v>1.0</v>
      </c>
      <c r="P601" s="5">
        <v>1.0</v>
      </c>
      <c r="Q601" s="5">
        <v>1.0</v>
      </c>
      <c r="R601" s="5">
        <v>1.0</v>
      </c>
      <c r="S601" s="6">
        <v>1.05</v>
      </c>
      <c r="T601" s="6">
        <v>567.0</v>
      </c>
      <c r="U601" s="3">
        <v>2.0</v>
      </c>
      <c r="V601" s="3">
        <v>2.0</v>
      </c>
      <c r="W601" s="3">
        <v>2.0</v>
      </c>
      <c r="X601" s="3">
        <v>2.0</v>
      </c>
      <c r="Y601" s="3">
        <v>1.0</v>
      </c>
      <c r="Z601" s="3">
        <v>1.0</v>
      </c>
    </row>
    <row r="602">
      <c r="A602" s="3">
        <v>3045.0</v>
      </c>
      <c r="B602" s="3" t="s">
        <v>31</v>
      </c>
      <c r="C602" s="3" t="s">
        <v>32</v>
      </c>
      <c r="D602" s="3" t="s">
        <v>226</v>
      </c>
      <c r="E602" s="3" t="s">
        <v>780</v>
      </c>
      <c r="F602" s="3" t="s">
        <v>776</v>
      </c>
      <c r="G602" s="3" t="s">
        <v>772</v>
      </c>
      <c r="H602" s="3">
        <v>2023.0</v>
      </c>
      <c r="I602" s="4">
        <v>95.67</v>
      </c>
      <c r="J602" s="4">
        <v>139.71</v>
      </c>
      <c r="K602" s="4">
        <v>-2.39</v>
      </c>
      <c r="L602" s="4">
        <v>81.45</v>
      </c>
      <c r="M602" s="4">
        <v>84.15</v>
      </c>
      <c r="N602" s="5">
        <v>4.0</v>
      </c>
      <c r="O602" s="5">
        <v>3.0</v>
      </c>
      <c r="P602" s="5">
        <v>1.0</v>
      </c>
      <c r="Q602" s="5">
        <v>5.0</v>
      </c>
      <c r="R602" s="5">
        <v>5.0</v>
      </c>
      <c r="S602" s="6">
        <v>3.95</v>
      </c>
      <c r="T602" s="6">
        <v>101.0</v>
      </c>
      <c r="U602" s="3">
        <v>2.0</v>
      </c>
      <c r="V602" s="3">
        <v>4.0</v>
      </c>
      <c r="W602" s="3">
        <v>2.0</v>
      </c>
      <c r="X602" s="3">
        <v>4.0</v>
      </c>
      <c r="Y602" s="3">
        <v>4.0</v>
      </c>
      <c r="Z602" s="3">
        <v>4.0</v>
      </c>
    </row>
    <row r="603">
      <c r="A603" s="3">
        <v>3046.0</v>
      </c>
      <c r="B603" s="3" t="s">
        <v>31</v>
      </c>
      <c r="C603" s="3" t="s">
        <v>32</v>
      </c>
      <c r="D603" s="3" t="s">
        <v>226</v>
      </c>
      <c r="E603" s="3" t="s">
        <v>780</v>
      </c>
      <c r="F603" s="3" t="s">
        <v>776</v>
      </c>
      <c r="G603" s="3" t="s">
        <v>772</v>
      </c>
      <c r="H603" s="3">
        <v>2023.0</v>
      </c>
      <c r="I603" s="4">
        <v>-48.24</v>
      </c>
      <c r="J603" s="4">
        <v>-83.96</v>
      </c>
      <c r="K603" s="4">
        <v>-32.74</v>
      </c>
      <c r="L603" s="4">
        <v>116.03</v>
      </c>
      <c r="M603" s="4">
        <v>102.53</v>
      </c>
      <c r="N603" s="5">
        <v>1.0</v>
      </c>
      <c r="O603" s="5">
        <v>1.0</v>
      </c>
      <c r="P603" s="5">
        <v>1.0</v>
      </c>
      <c r="Q603" s="5">
        <v>5.0</v>
      </c>
      <c r="R603" s="5">
        <v>5.0</v>
      </c>
      <c r="S603" s="6">
        <v>3.6</v>
      </c>
      <c r="T603" s="6">
        <v>183.0</v>
      </c>
      <c r="U603" s="3">
        <v>2.0</v>
      </c>
      <c r="V603" s="3">
        <v>2.0</v>
      </c>
      <c r="W603" s="3">
        <v>2.0</v>
      </c>
      <c r="X603" s="3">
        <v>4.0</v>
      </c>
      <c r="Y603" s="3">
        <v>4.0</v>
      </c>
      <c r="Z603" s="3">
        <v>2.0</v>
      </c>
    </row>
    <row r="604">
      <c r="A604" s="3">
        <v>3047.0</v>
      </c>
      <c r="B604" s="3" t="s">
        <v>47</v>
      </c>
      <c r="C604" s="3" t="s">
        <v>32</v>
      </c>
      <c r="D604" s="3" t="s">
        <v>818</v>
      </c>
      <c r="E604" s="3" t="s">
        <v>819</v>
      </c>
      <c r="F604" s="3" t="s">
        <v>776</v>
      </c>
      <c r="G604" s="3" t="s">
        <v>772</v>
      </c>
      <c r="H604" s="3">
        <v>2023.0</v>
      </c>
      <c r="I604" s="4">
        <v>2429.66</v>
      </c>
      <c r="J604" s="4">
        <v>61.16</v>
      </c>
      <c r="K604" s="4">
        <v>64.31</v>
      </c>
      <c r="L604" s="4">
        <v>-29.77</v>
      </c>
      <c r="M604" s="4">
        <v>-25.41</v>
      </c>
      <c r="N604" s="5">
        <v>5.0</v>
      </c>
      <c r="O604" s="5">
        <v>2.0</v>
      </c>
      <c r="P604" s="5">
        <v>4.0</v>
      </c>
      <c r="Q604" s="5">
        <v>1.0</v>
      </c>
      <c r="R604" s="5">
        <v>1.0</v>
      </c>
      <c r="S604" s="6">
        <v>1.9</v>
      </c>
      <c r="T604" s="6">
        <v>436.0</v>
      </c>
      <c r="U604" s="3">
        <v>4.0</v>
      </c>
      <c r="V604" s="3">
        <v>2.0</v>
      </c>
      <c r="W604" s="3">
        <v>4.0</v>
      </c>
      <c r="X604" s="3">
        <v>2.0</v>
      </c>
      <c r="Y604" s="3">
        <v>1.0</v>
      </c>
      <c r="Z604" s="3">
        <v>2.0</v>
      </c>
    </row>
    <row r="605">
      <c r="A605" s="3">
        <v>3048.0</v>
      </c>
      <c r="B605" s="3" t="s">
        <v>31</v>
      </c>
      <c r="C605" s="3" t="s">
        <v>32</v>
      </c>
      <c r="D605" s="3" t="s">
        <v>820</v>
      </c>
      <c r="E605" s="3" t="s">
        <v>821</v>
      </c>
      <c r="F605" s="3" t="s">
        <v>776</v>
      </c>
      <c r="G605" s="3" t="s">
        <v>772</v>
      </c>
      <c r="H605" s="3">
        <v>2023.0</v>
      </c>
      <c r="I605" s="4">
        <v>-30.74</v>
      </c>
      <c r="J605" s="4">
        <v>82.66</v>
      </c>
      <c r="K605" s="4">
        <v>1.4</v>
      </c>
      <c r="L605" s="4">
        <v>13.76</v>
      </c>
      <c r="M605" s="4">
        <v>13.25</v>
      </c>
      <c r="N605" s="5">
        <v>1.0</v>
      </c>
      <c r="O605" s="5">
        <v>2.0</v>
      </c>
      <c r="P605" s="5">
        <v>1.0</v>
      </c>
      <c r="Q605" s="5">
        <v>3.0</v>
      </c>
      <c r="R605" s="5">
        <v>3.0</v>
      </c>
      <c r="S605" s="6">
        <v>2.4</v>
      </c>
      <c r="T605" s="6">
        <v>377.0</v>
      </c>
      <c r="U605" s="3">
        <v>2.0</v>
      </c>
      <c r="V605" s="3">
        <v>2.0</v>
      </c>
      <c r="W605" s="3">
        <v>2.0</v>
      </c>
      <c r="X605" s="3">
        <v>2.0</v>
      </c>
      <c r="Y605" s="3">
        <v>2.0</v>
      </c>
      <c r="Z605" s="3">
        <v>2.0</v>
      </c>
    </row>
    <row r="606">
      <c r="A606" s="3">
        <v>3049.0</v>
      </c>
      <c r="B606" s="3" t="s">
        <v>31</v>
      </c>
      <c r="C606" s="3" t="s">
        <v>32</v>
      </c>
      <c r="D606" s="3" t="s">
        <v>822</v>
      </c>
      <c r="E606" s="3" t="s">
        <v>808</v>
      </c>
      <c r="F606" s="3" t="s">
        <v>771</v>
      </c>
      <c r="G606" s="3" t="s">
        <v>772</v>
      </c>
      <c r="H606" s="3">
        <v>2023.0</v>
      </c>
      <c r="I606" s="4" t="s">
        <v>41</v>
      </c>
      <c r="J606" s="4">
        <v>387.68</v>
      </c>
      <c r="K606" s="4">
        <v>10.29</v>
      </c>
      <c r="L606" s="4">
        <v>32.0</v>
      </c>
      <c r="M606" s="4">
        <v>44.47</v>
      </c>
      <c r="N606" s="5" t="s">
        <v>41</v>
      </c>
      <c r="O606" s="5">
        <v>5.0</v>
      </c>
      <c r="P606" s="5">
        <v>1.0</v>
      </c>
      <c r="Q606" s="5">
        <v>5.0</v>
      </c>
      <c r="R606" s="5">
        <v>5.0</v>
      </c>
      <c r="S606" s="6">
        <v>3.95</v>
      </c>
      <c r="T606" s="6">
        <v>101.0</v>
      </c>
      <c r="U606" s="3" t="s">
        <v>41</v>
      </c>
      <c r="V606" s="3">
        <v>4.0</v>
      </c>
      <c r="W606" s="3">
        <v>2.0</v>
      </c>
      <c r="X606" s="3">
        <v>4.0</v>
      </c>
      <c r="Y606" s="3">
        <v>4.0</v>
      </c>
      <c r="Z606" s="3">
        <v>4.0</v>
      </c>
    </row>
    <row r="607">
      <c r="A607" s="3">
        <v>3051.0</v>
      </c>
      <c r="B607" s="3" t="s">
        <v>31</v>
      </c>
      <c r="C607" s="3" t="s">
        <v>32</v>
      </c>
      <c r="D607" s="3" t="s">
        <v>203</v>
      </c>
      <c r="E607" s="3" t="s">
        <v>800</v>
      </c>
      <c r="F607" s="3" t="s">
        <v>776</v>
      </c>
      <c r="G607" s="3" t="s">
        <v>772</v>
      </c>
      <c r="H607" s="3">
        <v>2023.0</v>
      </c>
      <c r="I607" s="4">
        <v>-12.03</v>
      </c>
      <c r="J607" s="4">
        <v>-18.28</v>
      </c>
      <c r="K607" s="4">
        <v>6.83</v>
      </c>
      <c r="L607" s="4">
        <v>34.59</v>
      </c>
      <c r="M607" s="4">
        <v>49.09</v>
      </c>
      <c r="N607" s="5">
        <v>1.0</v>
      </c>
      <c r="O607" s="5">
        <v>1.0</v>
      </c>
      <c r="P607" s="5">
        <v>1.0</v>
      </c>
      <c r="Q607" s="5">
        <v>5.0</v>
      </c>
      <c r="R607" s="5">
        <v>5.0</v>
      </c>
      <c r="S607" s="6">
        <v>3.6</v>
      </c>
      <c r="T607" s="6">
        <v>183.0</v>
      </c>
      <c r="U607" s="3">
        <v>2.0</v>
      </c>
      <c r="V607" s="3">
        <v>2.0</v>
      </c>
      <c r="W607" s="3">
        <v>2.0</v>
      </c>
      <c r="X607" s="3">
        <v>4.0</v>
      </c>
      <c r="Y607" s="3">
        <v>4.0</v>
      </c>
      <c r="Z607" s="3">
        <v>2.0</v>
      </c>
    </row>
    <row r="608">
      <c r="A608" s="3">
        <v>3052.0</v>
      </c>
      <c r="B608" s="3" t="s">
        <v>31</v>
      </c>
      <c r="C608" s="3" t="s">
        <v>32</v>
      </c>
      <c r="D608" s="3" t="s">
        <v>823</v>
      </c>
      <c r="E608" s="3" t="s">
        <v>824</v>
      </c>
      <c r="F608" s="3" t="s">
        <v>776</v>
      </c>
      <c r="G608" s="3" t="s">
        <v>772</v>
      </c>
      <c r="H608" s="3">
        <v>2023.0</v>
      </c>
      <c r="I608" s="4">
        <v>22.38</v>
      </c>
      <c r="J608" s="4">
        <v>251.75</v>
      </c>
      <c r="K608" s="4">
        <v>-45.32</v>
      </c>
      <c r="L608" s="4">
        <v>12.42</v>
      </c>
      <c r="M608" s="4">
        <v>26.53</v>
      </c>
      <c r="N608" s="5">
        <v>1.0</v>
      </c>
      <c r="O608" s="5">
        <v>5.0</v>
      </c>
      <c r="P608" s="5">
        <v>1.0</v>
      </c>
      <c r="Q608" s="5">
        <v>3.0</v>
      </c>
      <c r="R608" s="5">
        <v>4.0</v>
      </c>
      <c r="S608" s="6">
        <v>2.95</v>
      </c>
      <c r="T608" s="6">
        <v>305.0</v>
      </c>
      <c r="U608" s="3">
        <v>2.0</v>
      </c>
      <c r="V608" s="3">
        <v>4.0</v>
      </c>
      <c r="W608" s="3">
        <v>2.0</v>
      </c>
      <c r="X608" s="3">
        <v>2.0</v>
      </c>
      <c r="Y608" s="3">
        <v>2.0</v>
      </c>
      <c r="Z608" s="3">
        <v>2.0</v>
      </c>
    </row>
    <row r="609">
      <c r="A609" s="3">
        <v>3053.0</v>
      </c>
      <c r="B609" s="3" t="s">
        <v>31</v>
      </c>
      <c r="C609" s="3" t="s">
        <v>32</v>
      </c>
      <c r="D609" s="3" t="s">
        <v>825</v>
      </c>
      <c r="E609" s="3" t="s">
        <v>239</v>
      </c>
      <c r="F609" s="3" t="s">
        <v>771</v>
      </c>
      <c r="G609" s="3" t="s">
        <v>772</v>
      </c>
      <c r="H609" s="3">
        <v>2023.0</v>
      </c>
      <c r="I609" s="4">
        <v>211.4</v>
      </c>
      <c r="J609" s="4">
        <v>22.94</v>
      </c>
      <c r="K609" s="4">
        <v>-46.28</v>
      </c>
      <c r="L609" s="4">
        <v>67.89</v>
      </c>
      <c r="M609" s="4">
        <v>68.34</v>
      </c>
      <c r="N609" s="5">
        <v>5.0</v>
      </c>
      <c r="O609" s="5">
        <v>1.0</v>
      </c>
      <c r="P609" s="5">
        <v>1.0</v>
      </c>
      <c r="Q609" s="5">
        <v>5.0</v>
      </c>
      <c r="R609" s="5">
        <v>5.0</v>
      </c>
      <c r="S609" s="6">
        <v>3.8</v>
      </c>
      <c r="T609" s="6">
        <v>136.0</v>
      </c>
      <c r="U609" s="3">
        <v>4.0</v>
      </c>
      <c r="V609" s="3">
        <v>2.0</v>
      </c>
      <c r="W609" s="3">
        <v>2.0</v>
      </c>
      <c r="X609" s="3">
        <v>4.0</v>
      </c>
      <c r="Y609" s="3">
        <v>4.0</v>
      </c>
      <c r="Z609" s="3">
        <v>4.0</v>
      </c>
    </row>
    <row r="610">
      <c r="A610" s="3">
        <v>3054.0</v>
      </c>
      <c r="B610" s="3" t="s">
        <v>31</v>
      </c>
      <c r="C610" s="3" t="s">
        <v>32</v>
      </c>
      <c r="D610" s="3" t="s">
        <v>798</v>
      </c>
      <c r="E610" s="3" t="s">
        <v>799</v>
      </c>
      <c r="F610" s="3" t="s">
        <v>776</v>
      </c>
      <c r="G610" s="3" t="s">
        <v>772</v>
      </c>
      <c r="H610" s="3">
        <v>2023.0</v>
      </c>
      <c r="I610" s="4">
        <v>224.4</v>
      </c>
      <c r="J610" s="4">
        <v>15.69</v>
      </c>
      <c r="K610" s="4">
        <v>28.38</v>
      </c>
      <c r="L610" s="4">
        <v>130.31</v>
      </c>
      <c r="M610" s="4">
        <v>135.15</v>
      </c>
      <c r="N610" s="5">
        <v>5.0</v>
      </c>
      <c r="O610" s="5">
        <v>1.0</v>
      </c>
      <c r="P610" s="5">
        <v>2.0</v>
      </c>
      <c r="Q610" s="5">
        <v>5.0</v>
      </c>
      <c r="R610" s="5">
        <v>5.0</v>
      </c>
      <c r="S610" s="6">
        <v>4.0</v>
      </c>
      <c r="T610" s="6">
        <v>81.0</v>
      </c>
      <c r="U610" s="3">
        <v>4.0</v>
      </c>
      <c r="V610" s="3">
        <v>2.0</v>
      </c>
      <c r="W610" s="3">
        <v>2.0</v>
      </c>
      <c r="X610" s="3">
        <v>4.0</v>
      </c>
      <c r="Y610" s="3">
        <v>4.0</v>
      </c>
      <c r="Z610" s="3">
        <v>4.0</v>
      </c>
    </row>
    <row r="611">
      <c r="A611" s="3">
        <v>3055.0</v>
      </c>
      <c r="B611" s="3" t="s">
        <v>31</v>
      </c>
      <c r="C611" s="3" t="s">
        <v>32</v>
      </c>
      <c r="D611" s="3" t="s">
        <v>415</v>
      </c>
      <c r="E611" s="3" t="s">
        <v>796</v>
      </c>
      <c r="F611" s="3" t="s">
        <v>797</v>
      </c>
      <c r="G611" s="3" t="s">
        <v>772</v>
      </c>
      <c r="H611" s="3">
        <v>2023.0</v>
      </c>
      <c r="I611" s="4" t="s">
        <v>41</v>
      </c>
      <c r="J611" s="4">
        <v>-71.62</v>
      </c>
      <c r="K611" s="4">
        <v>-28.81</v>
      </c>
      <c r="L611" s="4">
        <v>98.22</v>
      </c>
      <c r="M611" s="4">
        <v>100.23</v>
      </c>
      <c r="N611" s="5" t="s">
        <v>41</v>
      </c>
      <c r="O611" s="5">
        <v>1.0</v>
      </c>
      <c r="P611" s="5">
        <v>1.0</v>
      </c>
      <c r="Q611" s="5">
        <v>5.0</v>
      </c>
      <c r="R611" s="5">
        <v>5.0</v>
      </c>
      <c r="S611" s="6">
        <v>3.55</v>
      </c>
      <c r="T611" s="6">
        <v>221.0</v>
      </c>
      <c r="U611" s="3" t="s">
        <v>41</v>
      </c>
      <c r="V611" s="3">
        <v>2.0</v>
      </c>
      <c r="W611" s="3">
        <v>2.0</v>
      </c>
      <c r="X611" s="3">
        <v>4.0</v>
      </c>
      <c r="Y611" s="3">
        <v>4.0</v>
      </c>
      <c r="Z611" s="3">
        <v>2.0</v>
      </c>
    </row>
    <row r="612">
      <c r="A612" s="3">
        <v>3056.0</v>
      </c>
      <c r="B612" s="3" t="s">
        <v>37</v>
      </c>
      <c r="C612" s="3" t="s">
        <v>32</v>
      </c>
      <c r="D612" s="3" t="s">
        <v>826</v>
      </c>
      <c r="E612" s="3" t="s">
        <v>669</v>
      </c>
      <c r="F612" s="3" t="s">
        <v>776</v>
      </c>
      <c r="G612" s="3" t="s">
        <v>772</v>
      </c>
      <c r="H612" s="3">
        <v>2023.0</v>
      </c>
      <c r="I612" s="4" t="s">
        <v>41</v>
      </c>
      <c r="J612" s="4" t="s">
        <v>41</v>
      </c>
      <c r="K612" s="4" t="s">
        <v>41</v>
      </c>
      <c r="L612" s="4" t="s">
        <v>41</v>
      </c>
      <c r="M612" s="4" t="s">
        <v>41</v>
      </c>
      <c r="N612" s="5" t="s">
        <v>41</v>
      </c>
      <c r="O612" s="5" t="s">
        <v>41</v>
      </c>
      <c r="P612" s="5" t="s">
        <v>41</v>
      </c>
      <c r="Q612" s="5" t="s">
        <v>41</v>
      </c>
      <c r="R612" s="5" t="s">
        <v>41</v>
      </c>
      <c r="S612" s="6">
        <v>0.0</v>
      </c>
      <c r="T612" s="6">
        <v>604.0</v>
      </c>
      <c r="U612" s="3" t="s">
        <v>41</v>
      </c>
      <c r="V612" s="3" t="s">
        <v>41</v>
      </c>
      <c r="W612" s="3" t="s">
        <v>41</v>
      </c>
      <c r="X612" s="3" t="s">
        <v>41</v>
      </c>
      <c r="Y612" s="3" t="s">
        <v>41</v>
      </c>
      <c r="Z612" s="3">
        <v>1.0</v>
      </c>
    </row>
    <row r="613">
      <c r="A613" s="3">
        <v>3057.0</v>
      </c>
      <c r="B613" s="3" t="s">
        <v>31</v>
      </c>
      <c r="C613" s="3" t="s">
        <v>32</v>
      </c>
      <c r="D613" s="3" t="s">
        <v>726</v>
      </c>
      <c r="E613" s="3" t="s">
        <v>780</v>
      </c>
      <c r="F613" s="3" t="s">
        <v>776</v>
      </c>
      <c r="G613" s="3" t="s">
        <v>772</v>
      </c>
      <c r="H613" s="3">
        <v>2023.0</v>
      </c>
      <c r="I613" s="4" t="s">
        <v>41</v>
      </c>
      <c r="J613" s="4">
        <v>-14.1</v>
      </c>
      <c r="K613" s="4" t="s">
        <v>41</v>
      </c>
      <c r="L613" s="4">
        <v>512.18</v>
      </c>
      <c r="M613" s="4">
        <v>540.59</v>
      </c>
      <c r="N613" s="5" t="s">
        <v>41</v>
      </c>
      <c r="O613" s="5">
        <v>1.0</v>
      </c>
      <c r="P613" s="5" t="s">
        <v>41</v>
      </c>
      <c r="Q613" s="5">
        <v>5.0</v>
      </c>
      <c r="R613" s="5">
        <v>5.0</v>
      </c>
      <c r="S613" s="6">
        <v>3.35</v>
      </c>
      <c r="T613" s="6">
        <v>257.0</v>
      </c>
      <c r="U613" s="3" t="s">
        <v>41</v>
      </c>
      <c r="V613" s="3">
        <v>2.0</v>
      </c>
      <c r="W613" s="3" t="s">
        <v>41</v>
      </c>
      <c r="X613" s="3">
        <v>4.0</v>
      </c>
      <c r="Y613" s="3">
        <v>4.0</v>
      </c>
      <c r="Z613" s="3">
        <v>2.0</v>
      </c>
    </row>
    <row r="614">
      <c r="A614" s="3">
        <v>3058.0</v>
      </c>
      <c r="B614" s="3" t="s">
        <v>37</v>
      </c>
      <c r="C614" s="3" t="s">
        <v>32</v>
      </c>
      <c r="D614" s="3" t="s">
        <v>827</v>
      </c>
      <c r="E614" s="3" t="s">
        <v>358</v>
      </c>
      <c r="F614" s="3" t="s">
        <v>797</v>
      </c>
      <c r="G614" s="3" t="s">
        <v>772</v>
      </c>
      <c r="H614" s="3">
        <v>2023.0</v>
      </c>
      <c r="I614" s="4" t="s">
        <v>41</v>
      </c>
      <c r="J614" s="4" t="s">
        <v>41</v>
      </c>
      <c r="K614" s="4" t="s">
        <v>41</v>
      </c>
      <c r="L614" s="4" t="s">
        <v>41</v>
      </c>
      <c r="M614" s="4" t="s">
        <v>41</v>
      </c>
      <c r="N614" s="5" t="s">
        <v>41</v>
      </c>
      <c r="O614" s="5" t="s">
        <v>41</v>
      </c>
      <c r="P614" s="5" t="s">
        <v>41</v>
      </c>
      <c r="Q614" s="5" t="s">
        <v>41</v>
      </c>
      <c r="R614" s="5" t="s">
        <v>41</v>
      </c>
      <c r="S614" s="6">
        <v>0.0</v>
      </c>
      <c r="T614" s="6">
        <v>604.0</v>
      </c>
      <c r="U614" s="3" t="s">
        <v>41</v>
      </c>
      <c r="V614" s="3" t="s">
        <v>41</v>
      </c>
      <c r="W614" s="3" t="s">
        <v>41</v>
      </c>
      <c r="X614" s="3" t="s">
        <v>41</v>
      </c>
      <c r="Y614" s="3" t="s">
        <v>41</v>
      </c>
      <c r="Z614" s="3">
        <v>1.0</v>
      </c>
    </row>
    <row r="615">
      <c r="I615" s="4"/>
      <c r="J615" s="4"/>
      <c r="K615" s="4"/>
      <c r="L615" s="4"/>
      <c r="M615" s="4"/>
      <c r="N615" s="5"/>
      <c r="O615" s="5"/>
      <c r="P615" s="5"/>
      <c r="Q615" s="5"/>
      <c r="R615" s="5"/>
      <c r="S615" s="6"/>
      <c r="T615" s="6"/>
    </row>
    <row r="616"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>
      <c r="D617" s="8"/>
      <c r="E617" s="9"/>
      <c r="F617" s="9"/>
      <c r="G617" s="7"/>
      <c r="I617" s="9"/>
      <c r="J617" s="9"/>
      <c r="K617" s="9"/>
      <c r="L617" s="9"/>
      <c r="M617" s="9"/>
      <c r="N617" s="7"/>
      <c r="O617" s="7"/>
      <c r="P617" s="7"/>
      <c r="Q617" s="7"/>
      <c r="R617" s="7"/>
      <c r="S617" s="7"/>
      <c r="T617" s="7"/>
    </row>
    <row r="618">
      <c r="D618" s="9"/>
      <c r="E618" s="9"/>
      <c r="F618" s="9"/>
      <c r="G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>
      <c r="D619" s="8" t="s">
        <v>828</v>
      </c>
      <c r="E619" s="9"/>
      <c r="F619" s="9"/>
      <c r="G619" s="9"/>
      <c r="H619" s="9"/>
      <c r="I619" s="7" t="s">
        <v>829</v>
      </c>
      <c r="J619" s="7" t="s">
        <v>830</v>
      </c>
      <c r="K619" s="7" t="s">
        <v>831</v>
      </c>
      <c r="L619" s="7" t="s">
        <v>832</v>
      </c>
      <c r="M619" s="7" t="s">
        <v>833</v>
      </c>
      <c r="N619" s="7" t="s">
        <v>834</v>
      </c>
      <c r="O619" s="7" t="s">
        <v>835</v>
      </c>
      <c r="P619" s="7" t="s">
        <v>836</v>
      </c>
      <c r="Q619" s="7" t="s">
        <v>837</v>
      </c>
      <c r="R619" s="7" t="s">
        <v>838</v>
      </c>
      <c r="S619" s="7" t="s">
        <v>839</v>
      </c>
      <c r="T619" s="9"/>
    </row>
    <row r="620">
      <c r="D620" s="9"/>
      <c r="E620" s="9"/>
      <c r="F620" s="9"/>
      <c r="G620" s="9"/>
      <c r="H620" s="9"/>
      <c r="I620" s="7">
        <v>40.86</v>
      </c>
      <c r="J620" s="7">
        <v>50.11</v>
      </c>
      <c r="K620" s="7">
        <v>19.43</v>
      </c>
      <c r="L620" s="7">
        <v>13.24</v>
      </c>
      <c r="M620" s="7">
        <v>21.92</v>
      </c>
      <c r="N620" s="7">
        <v>2.0</v>
      </c>
      <c r="O620" s="7">
        <v>1.0</v>
      </c>
      <c r="P620" s="7">
        <v>1.0</v>
      </c>
      <c r="Q620" s="7">
        <v>3.0</v>
      </c>
      <c r="R620" s="7">
        <v>3.0</v>
      </c>
      <c r="S620" s="7">
        <v>2.95</v>
      </c>
      <c r="T620" s="9"/>
    </row>
    <row r="621">
      <c r="D621" s="9"/>
      <c r="E621" s="9"/>
      <c r="F621" s="9"/>
      <c r="G621" s="9"/>
      <c r="H621" s="9"/>
      <c r="I621" s="7" t="s">
        <v>840</v>
      </c>
      <c r="J621" s="7" t="s">
        <v>841</v>
      </c>
      <c r="K621" s="7" t="s">
        <v>842</v>
      </c>
      <c r="L621" s="7" t="s">
        <v>843</v>
      </c>
      <c r="M621" s="7" t="s">
        <v>844</v>
      </c>
      <c r="N621" s="7" t="s">
        <v>845</v>
      </c>
      <c r="O621" s="7" t="s">
        <v>846</v>
      </c>
      <c r="P621" s="7" t="s">
        <v>847</v>
      </c>
      <c r="Q621" s="7" t="s">
        <v>848</v>
      </c>
      <c r="R621" s="7" t="s">
        <v>849</v>
      </c>
      <c r="S621" s="7" t="s">
        <v>850</v>
      </c>
      <c r="T621" s="9"/>
    </row>
    <row r="622">
      <c r="D622" s="9"/>
      <c r="E622" s="9"/>
      <c r="F622" s="9"/>
      <c r="G622" s="9"/>
      <c r="H622" s="9"/>
      <c r="I622" s="7">
        <v>169.189232</v>
      </c>
      <c r="J622" s="7">
        <v>-284.951196</v>
      </c>
      <c r="K622" s="7">
        <v>30.595598</v>
      </c>
      <c r="L622" s="7">
        <v>176.293482</v>
      </c>
      <c r="M622" s="7">
        <v>1297.247628</v>
      </c>
      <c r="N622" s="7">
        <v>2.0</v>
      </c>
      <c r="O622" s="7">
        <v>2.0</v>
      </c>
      <c r="P622" s="7">
        <v>2.0</v>
      </c>
      <c r="Q622" s="7">
        <v>3.0</v>
      </c>
      <c r="R622" s="7">
        <v>3.0</v>
      </c>
      <c r="S622" s="7">
        <v>2.792332</v>
      </c>
      <c r="T622" s="9"/>
    </row>
    <row r="623"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>
      <c r="I640" s="4"/>
      <c r="J640" s="4"/>
      <c r="K640" s="4"/>
      <c r="L640" s="4"/>
      <c r="M640" s="4"/>
      <c r="N640" s="5"/>
      <c r="O640" s="5"/>
      <c r="P640" s="5"/>
      <c r="Q640" s="5"/>
      <c r="R640" s="5"/>
      <c r="S640" s="6"/>
      <c r="T640" s="6"/>
    </row>
    <row r="641">
      <c r="I641" s="4"/>
      <c r="J641" s="4"/>
      <c r="K641" s="4"/>
      <c r="L641" s="4"/>
      <c r="M641" s="4"/>
      <c r="N641" s="5"/>
      <c r="O641" s="5"/>
      <c r="P641" s="5"/>
      <c r="Q641" s="5"/>
      <c r="R641" s="5"/>
      <c r="S641" s="6"/>
      <c r="T641" s="6"/>
    </row>
    <row r="642">
      <c r="I642" s="4"/>
      <c r="J642" s="4"/>
      <c r="K642" s="4"/>
      <c r="L642" s="4"/>
      <c r="M642" s="4"/>
      <c r="N642" s="5"/>
      <c r="O642" s="5"/>
      <c r="P642" s="5"/>
      <c r="Q642" s="5"/>
      <c r="R642" s="5"/>
      <c r="S642" s="6"/>
      <c r="T642" s="6"/>
    </row>
    <row r="643">
      <c r="I643" s="4"/>
      <c r="J643" s="4"/>
      <c r="K643" s="4"/>
      <c r="L643" s="4"/>
      <c r="M643" s="4"/>
      <c r="N643" s="5"/>
      <c r="O643" s="5"/>
      <c r="P643" s="5"/>
      <c r="Q643" s="5"/>
      <c r="R643" s="5"/>
      <c r="S643" s="6"/>
      <c r="T643" s="6"/>
    </row>
    <row r="644">
      <c r="I644" s="4"/>
      <c r="J644" s="4"/>
      <c r="K644" s="4"/>
      <c r="L644" s="4"/>
      <c r="M644" s="4"/>
      <c r="N644" s="5"/>
      <c r="O644" s="5"/>
      <c r="P644" s="5"/>
      <c r="Q644" s="5"/>
      <c r="R644" s="5"/>
      <c r="S644" s="6"/>
      <c r="T644" s="6"/>
    </row>
    <row r="645">
      <c r="I645" s="4"/>
      <c r="J645" s="4"/>
      <c r="K645" s="4"/>
      <c r="L645" s="4"/>
      <c r="M645" s="4"/>
      <c r="N645" s="5"/>
      <c r="O645" s="5"/>
      <c r="P645" s="5"/>
      <c r="Q645" s="5"/>
      <c r="R645" s="5"/>
      <c r="S645" s="6"/>
      <c r="T645" s="6"/>
    </row>
    <row r="646">
      <c r="I646" s="4"/>
      <c r="J646" s="4"/>
      <c r="K646" s="4"/>
      <c r="L646" s="4"/>
      <c r="M646" s="4"/>
      <c r="N646" s="5"/>
      <c r="O646" s="5"/>
      <c r="P646" s="5"/>
      <c r="Q646" s="5"/>
      <c r="R646" s="5"/>
      <c r="S646" s="6"/>
      <c r="T646" s="6"/>
    </row>
    <row r="647">
      <c r="I647" s="4"/>
      <c r="J647" s="4"/>
      <c r="K647" s="4"/>
      <c r="L647" s="4"/>
      <c r="M647" s="4"/>
      <c r="N647" s="5"/>
      <c r="O647" s="5"/>
      <c r="P647" s="5"/>
      <c r="Q647" s="5"/>
      <c r="R647" s="5"/>
      <c r="S647" s="6"/>
      <c r="T647" s="6"/>
    </row>
    <row r="648">
      <c r="I648" s="4"/>
      <c r="J648" s="4"/>
      <c r="K648" s="4"/>
      <c r="L648" s="4"/>
      <c r="M648" s="4"/>
      <c r="N648" s="5"/>
      <c r="O648" s="5"/>
      <c r="P648" s="5"/>
      <c r="Q648" s="5"/>
      <c r="R648" s="5"/>
      <c r="S648" s="6"/>
      <c r="T648" s="6"/>
    </row>
    <row r="649">
      <c r="I649" s="4"/>
      <c r="J649" s="4"/>
      <c r="K649" s="4"/>
      <c r="L649" s="4"/>
      <c r="M649" s="4"/>
      <c r="N649" s="5"/>
      <c r="O649" s="5"/>
      <c r="P649" s="5"/>
      <c r="Q649" s="5"/>
      <c r="R649" s="5"/>
      <c r="S649" s="6"/>
      <c r="T649" s="6"/>
    </row>
    <row r="650">
      <c r="I650" s="4"/>
      <c r="J650" s="4"/>
      <c r="K650" s="4"/>
      <c r="L650" s="4"/>
      <c r="M650" s="4"/>
      <c r="N650" s="5"/>
      <c r="O650" s="5"/>
      <c r="P650" s="5"/>
      <c r="Q650" s="5"/>
      <c r="R650" s="5"/>
      <c r="S650" s="6"/>
      <c r="T650" s="6"/>
    </row>
    <row r="651">
      <c r="I651" s="4"/>
      <c r="J651" s="4"/>
      <c r="K651" s="4"/>
      <c r="L651" s="4"/>
      <c r="M651" s="4"/>
      <c r="N651" s="5"/>
      <c r="O651" s="5"/>
      <c r="P651" s="5"/>
      <c r="Q651" s="5"/>
      <c r="R651" s="5"/>
      <c r="S651" s="6"/>
      <c r="T651" s="6"/>
    </row>
    <row r="652">
      <c r="I652" s="4"/>
      <c r="J652" s="4"/>
      <c r="K652" s="4"/>
      <c r="L652" s="4"/>
      <c r="M652" s="4"/>
      <c r="N652" s="5"/>
      <c r="O652" s="5"/>
      <c r="P652" s="5"/>
      <c r="Q652" s="5"/>
      <c r="R652" s="5"/>
      <c r="S652" s="6"/>
      <c r="T652" s="6"/>
    </row>
    <row r="653">
      <c r="I653" s="4"/>
      <c r="J653" s="4"/>
      <c r="K653" s="4"/>
      <c r="L653" s="4"/>
      <c r="M653" s="4"/>
      <c r="N653" s="5"/>
      <c r="O653" s="5"/>
      <c r="P653" s="5"/>
      <c r="Q653" s="5"/>
      <c r="R653" s="5"/>
      <c r="S653" s="6"/>
      <c r="T653" s="6"/>
    </row>
    <row r="654">
      <c r="I654" s="4"/>
      <c r="J654" s="4"/>
      <c r="K654" s="4"/>
      <c r="L654" s="4"/>
      <c r="M654" s="4"/>
      <c r="N654" s="5"/>
      <c r="O654" s="5"/>
      <c r="P654" s="5"/>
      <c r="Q654" s="5"/>
      <c r="R654" s="5"/>
      <c r="S654" s="6"/>
      <c r="T654" s="6"/>
    </row>
    <row r="655">
      <c r="I655" s="4"/>
      <c r="J655" s="4"/>
      <c r="K655" s="4"/>
      <c r="L655" s="4"/>
      <c r="M655" s="4"/>
      <c r="N655" s="5"/>
      <c r="O655" s="5"/>
      <c r="P655" s="5"/>
      <c r="Q655" s="5"/>
      <c r="R655" s="5"/>
      <c r="S655" s="6"/>
      <c r="T655" s="6"/>
    </row>
    <row r="656">
      <c r="I656" s="4"/>
      <c r="J656" s="4"/>
      <c r="K656" s="4"/>
      <c r="L656" s="4"/>
      <c r="M656" s="4"/>
      <c r="N656" s="5"/>
      <c r="O656" s="5"/>
      <c r="P656" s="5"/>
      <c r="Q656" s="5"/>
      <c r="R656" s="5"/>
      <c r="S656" s="6"/>
      <c r="T656" s="6"/>
    </row>
    <row r="657">
      <c r="I657" s="4"/>
      <c r="J657" s="4"/>
      <c r="K657" s="4"/>
      <c r="L657" s="4"/>
      <c r="M657" s="4"/>
      <c r="N657" s="5"/>
      <c r="O657" s="5"/>
      <c r="P657" s="5"/>
      <c r="Q657" s="5"/>
      <c r="R657" s="5"/>
      <c r="S657" s="6"/>
      <c r="T657" s="6"/>
    </row>
    <row r="658">
      <c r="I658" s="4"/>
      <c r="J658" s="4"/>
      <c r="K658" s="4"/>
      <c r="L658" s="4"/>
      <c r="M658" s="4"/>
      <c r="N658" s="5"/>
      <c r="O658" s="5"/>
      <c r="P658" s="5"/>
      <c r="Q658" s="5"/>
      <c r="R658" s="5"/>
      <c r="S658" s="6"/>
      <c r="T658" s="6"/>
    </row>
    <row r="659">
      <c r="I659" s="4"/>
      <c r="J659" s="4"/>
      <c r="K659" s="4"/>
      <c r="L659" s="4"/>
      <c r="M659" s="4"/>
      <c r="N659" s="5"/>
      <c r="O659" s="5"/>
      <c r="P659" s="5"/>
      <c r="Q659" s="5"/>
      <c r="R659" s="5"/>
      <c r="S659" s="6"/>
      <c r="T659" s="6"/>
    </row>
    <row r="660">
      <c r="I660" s="4"/>
      <c r="J660" s="4"/>
      <c r="K660" s="4"/>
      <c r="L660" s="4"/>
      <c r="M660" s="4"/>
      <c r="N660" s="5"/>
      <c r="O660" s="5"/>
      <c r="P660" s="5"/>
      <c r="Q660" s="5"/>
      <c r="R660" s="5"/>
      <c r="S660" s="6"/>
      <c r="T660" s="6"/>
    </row>
    <row r="661">
      <c r="I661" s="4"/>
      <c r="J661" s="4"/>
      <c r="K661" s="4"/>
      <c r="L661" s="4"/>
      <c r="M661" s="4"/>
      <c r="N661" s="5"/>
      <c r="O661" s="5"/>
      <c r="P661" s="5"/>
      <c r="Q661" s="5"/>
      <c r="R661" s="5"/>
      <c r="S661" s="6"/>
      <c r="T661" s="6"/>
    </row>
    <row r="662">
      <c r="I662" s="4"/>
      <c r="J662" s="4"/>
      <c r="K662" s="4"/>
      <c r="L662" s="4"/>
      <c r="M662" s="4"/>
      <c r="N662" s="5"/>
      <c r="O662" s="5"/>
      <c r="P662" s="5"/>
      <c r="Q662" s="5"/>
      <c r="R662" s="5"/>
      <c r="S662" s="6"/>
      <c r="T662" s="6"/>
    </row>
    <row r="663">
      <c r="I663" s="4"/>
      <c r="J663" s="4"/>
      <c r="K663" s="4"/>
      <c r="L663" s="4"/>
      <c r="M663" s="4"/>
      <c r="N663" s="5"/>
      <c r="O663" s="5"/>
      <c r="P663" s="5"/>
      <c r="Q663" s="5"/>
      <c r="R663" s="5"/>
      <c r="S663" s="6"/>
      <c r="T663" s="6"/>
    </row>
    <row r="664">
      <c r="I664" s="4"/>
      <c r="J664" s="4"/>
      <c r="K664" s="4"/>
      <c r="L664" s="4"/>
      <c r="M664" s="4"/>
      <c r="N664" s="5"/>
      <c r="O664" s="5"/>
      <c r="P664" s="5"/>
      <c r="Q664" s="5"/>
      <c r="R664" s="5"/>
      <c r="S664" s="6"/>
      <c r="T664" s="6"/>
    </row>
    <row r="665">
      <c r="I665" s="4"/>
      <c r="J665" s="4"/>
      <c r="K665" s="4"/>
      <c r="L665" s="4"/>
      <c r="M665" s="4"/>
      <c r="N665" s="5"/>
      <c r="O665" s="5"/>
      <c r="P665" s="5"/>
      <c r="Q665" s="5"/>
      <c r="R665" s="5"/>
      <c r="S665" s="6"/>
      <c r="T665" s="6"/>
    </row>
    <row r="666">
      <c r="I666" s="4"/>
      <c r="J666" s="4"/>
      <c r="K666" s="4"/>
      <c r="L666" s="4"/>
      <c r="M666" s="4"/>
      <c r="N666" s="5"/>
      <c r="O666" s="5"/>
      <c r="P666" s="5"/>
      <c r="Q666" s="5"/>
      <c r="R666" s="5"/>
      <c r="S666" s="6"/>
      <c r="T666" s="6"/>
    </row>
    <row r="667">
      <c r="I667" s="4"/>
      <c r="J667" s="4"/>
      <c r="K667" s="4"/>
      <c r="L667" s="4"/>
      <c r="M667" s="4"/>
      <c r="N667" s="5"/>
      <c r="O667" s="5"/>
      <c r="P667" s="5"/>
      <c r="Q667" s="5"/>
      <c r="R667" s="5"/>
      <c r="S667" s="6"/>
      <c r="T667" s="6"/>
    </row>
    <row r="668">
      <c r="I668" s="4"/>
      <c r="J668" s="4"/>
      <c r="K668" s="4"/>
      <c r="L668" s="4"/>
      <c r="M668" s="4"/>
      <c r="N668" s="5"/>
      <c r="O668" s="5"/>
      <c r="P668" s="5"/>
      <c r="Q668" s="5"/>
      <c r="R668" s="5"/>
      <c r="S668" s="6"/>
      <c r="T668" s="6"/>
    </row>
    <row r="669">
      <c r="I669" s="4"/>
      <c r="J669" s="4"/>
      <c r="K669" s="4"/>
      <c r="L669" s="4"/>
      <c r="M669" s="4"/>
      <c r="N669" s="5"/>
      <c r="O669" s="5"/>
      <c r="P669" s="5"/>
      <c r="Q669" s="5"/>
      <c r="R669" s="5"/>
      <c r="S669" s="6"/>
      <c r="T669" s="6"/>
    </row>
    <row r="670">
      <c r="I670" s="4"/>
      <c r="J670" s="4"/>
      <c r="K670" s="4"/>
      <c r="L670" s="4"/>
      <c r="M670" s="4"/>
      <c r="N670" s="5"/>
      <c r="O670" s="5"/>
      <c r="P670" s="5"/>
      <c r="Q670" s="5"/>
      <c r="R670" s="5"/>
      <c r="S670" s="6"/>
      <c r="T670" s="6"/>
    </row>
    <row r="671">
      <c r="I671" s="4"/>
      <c r="J671" s="4"/>
      <c r="K671" s="4"/>
      <c r="L671" s="4"/>
      <c r="M671" s="4"/>
      <c r="N671" s="5"/>
      <c r="O671" s="5"/>
      <c r="P671" s="5"/>
      <c r="Q671" s="5"/>
      <c r="R671" s="5"/>
      <c r="S671" s="6"/>
      <c r="T671" s="6"/>
    </row>
    <row r="672">
      <c r="I672" s="4"/>
      <c r="J672" s="4"/>
      <c r="K672" s="4"/>
      <c r="L672" s="4"/>
      <c r="M672" s="4"/>
      <c r="N672" s="5"/>
      <c r="O672" s="5"/>
      <c r="P672" s="5"/>
      <c r="Q672" s="5"/>
      <c r="R672" s="5"/>
      <c r="S672" s="6"/>
      <c r="T672" s="6"/>
    </row>
    <row r="673">
      <c r="I673" s="4"/>
      <c r="J673" s="4"/>
      <c r="K673" s="4"/>
      <c r="L673" s="4"/>
      <c r="M673" s="4"/>
      <c r="N673" s="5"/>
      <c r="O673" s="5"/>
      <c r="P673" s="5"/>
      <c r="Q673" s="5"/>
      <c r="R673" s="5"/>
      <c r="S673" s="6"/>
      <c r="T673" s="6"/>
    </row>
    <row r="674">
      <c r="I674" s="4"/>
      <c r="J674" s="4"/>
      <c r="K674" s="4"/>
      <c r="L674" s="4"/>
      <c r="M674" s="4"/>
      <c r="N674" s="5"/>
      <c r="O674" s="5"/>
      <c r="P674" s="5"/>
      <c r="Q674" s="5"/>
      <c r="R674" s="5"/>
      <c r="S674" s="6"/>
      <c r="T674" s="6"/>
    </row>
    <row r="675">
      <c r="I675" s="4"/>
      <c r="J675" s="4"/>
      <c r="K675" s="4"/>
      <c r="L675" s="4"/>
      <c r="M675" s="4"/>
      <c r="N675" s="5"/>
      <c r="O675" s="5"/>
      <c r="P675" s="5"/>
      <c r="Q675" s="5"/>
      <c r="R675" s="5"/>
      <c r="S675" s="6"/>
      <c r="T675" s="6"/>
    </row>
    <row r="676">
      <c r="I676" s="4"/>
      <c r="J676" s="4"/>
      <c r="K676" s="4"/>
      <c r="L676" s="4"/>
      <c r="M676" s="4"/>
      <c r="N676" s="5"/>
      <c r="O676" s="5"/>
      <c r="P676" s="5"/>
      <c r="Q676" s="5"/>
      <c r="R676" s="5"/>
      <c r="S676" s="6"/>
      <c r="T676" s="6"/>
    </row>
    <row r="677">
      <c r="I677" s="4"/>
      <c r="J677" s="4"/>
      <c r="K677" s="4"/>
      <c r="L677" s="4"/>
      <c r="M677" s="4"/>
      <c r="N677" s="5"/>
      <c r="O677" s="5"/>
      <c r="P677" s="5"/>
      <c r="Q677" s="5"/>
      <c r="R677" s="5"/>
      <c r="S677" s="6"/>
      <c r="T677" s="6"/>
    </row>
    <row r="678">
      <c r="I678" s="4"/>
      <c r="J678" s="4"/>
      <c r="K678" s="4"/>
      <c r="L678" s="4"/>
      <c r="M678" s="4"/>
      <c r="N678" s="5"/>
      <c r="O678" s="5"/>
      <c r="P678" s="5"/>
      <c r="Q678" s="5"/>
      <c r="R678" s="5"/>
      <c r="S678" s="6"/>
      <c r="T678" s="6"/>
    </row>
    <row r="679">
      <c r="I679" s="4"/>
      <c r="J679" s="4"/>
      <c r="K679" s="4"/>
      <c r="L679" s="4"/>
      <c r="M679" s="4"/>
      <c r="N679" s="5"/>
      <c r="O679" s="5"/>
      <c r="P679" s="5"/>
      <c r="Q679" s="5"/>
      <c r="R679" s="5"/>
      <c r="S679" s="6"/>
      <c r="T679" s="6"/>
    </row>
    <row r="680">
      <c r="I680" s="4"/>
      <c r="J680" s="4"/>
      <c r="K680" s="4"/>
      <c r="L680" s="4"/>
      <c r="M680" s="4"/>
      <c r="N680" s="5"/>
      <c r="O680" s="5"/>
      <c r="P680" s="5"/>
      <c r="Q680" s="5"/>
      <c r="R680" s="5"/>
      <c r="S680" s="6"/>
      <c r="T680" s="6"/>
    </row>
    <row r="681">
      <c r="I681" s="4"/>
      <c r="J681" s="4"/>
      <c r="K681" s="4"/>
      <c r="L681" s="4"/>
      <c r="M681" s="4"/>
      <c r="N681" s="5"/>
      <c r="O681" s="5"/>
      <c r="P681" s="5"/>
      <c r="Q681" s="5"/>
      <c r="R681" s="5"/>
      <c r="S681" s="6"/>
      <c r="T681" s="6"/>
    </row>
    <row r="682">
      <c r="I682" s="4"/>
      <c r="J682" s="4"/>
      <c r="K682" s="4"/>
      <c r="L682" s="4"/>
      <c r="M682" s="4"/>
      <c r="N682" s="5"/>
      <c r="O682" s="5"/>
      <c r="P682" s="5"/>
      <c r="Q682" s="5"/>
      <c r="R682" s="5"/>
      <c r="S682" s="6"/>
      <c r="T682" s="6"/>
    </row>
    <row r="683">
      <c r="I683" s="4"/>
      <c r="J683" s="4"/>
      <c r="K683" s="4"/>
      <c r="L683" s="4"/>
      <c r="M683" s="4"/>
      <c r="N683" s="5"/>
      <c r="O683" s="5"/>
      <c r="P683" s="5"/>
      <c r="Q683" s="5"/>
      <c r="R683" s="5"/>
      <c r="S683" s="6"/>
      <c r="T683" s="6"/>
    </row>
    <row r="684">
      <c r="I684" s="4"/>
      <c r="J684" s="4"/>
      <c r="K684" s="4"/>
      <c r="L684" s="4"/>
      <c r="M684" s="4"/>
      <c r="N684" s="5"/>
      <c r="O684" s="5"/>
      <c r="P684" s="5"/>
      <c r="Q684" s="5"/>
      <c r="R684" s="5"/>
      <c r="S684" s="6"/>
      <c r="T684" s="6"/>
    </row>
    <row r="685">
      <c r="I685" s="4"/>
      <c r="J685" s="4"/>
      <c r="K685" s="4"/>
      <c r="L685" s="4"/>
      <c r="M685" s="4"/>
      <c r="N685" s="5"/>
      <c r="O685" s="5"/>
      <c r="P685" s="5"/>
      <c r="Q685" s="5"/>
      <c r="R685" s="5"/>
      <c r="S685" s="6"/>
      <c r="T685" s="6"/>
    </row>
    <row r="686">
      <c r="I686" s="4"/>
      <c r="J686" s="4"/>
      <c r="K686" s="4"/>
      <c r="L686" s="4"/>
      <c r="M686" s="4"/>
      <c r="N686" s="5"/>
      <c r="O686" s="5"/>
      <c r="P686" s="5"/>
      <c r="Q686" s="5"/>
      <c r="R686" s="5"/>
      <c r="S686" s="6"/>
      <c r="T686" s="6"/>
    </row>
    <row r="687">
      <c r="I687" s="4"/>
      <c r="J687" s="4"/>
      <c r="K687" s="4"/>
      <c r="L687" s="4"/>
      <c r="M687" s="4"/>
      <c r="N687" s="5"/>
      <c r="O687" s="5"/>
      <c r="P687" s="5"/>
      <c r="Q687" s="5"/>
      <c r="R687" s="5"/>
      <c r="S687" s="6"/>
      <c r="T687" s="6"/>
    </row>
    <row r="688">
      <c r="I688" s="4"/>
      <c r="J688" s="4"/>
      <c r="K688" s="4"/>
      <c r="L688" s="4"/>
      <c r="M688" s="4"/>
      <c r="N688" s="5"/>
      <c r="O688" s="5"/>
      <c r="P688" s="5"/>
      <c r="Q688" s="5"/>
      <c r="R688" s="5"/>
      <c r="S688" s="6"/>
      <c r="T688" s="6"/>
    </row>
    <row r="689">
      <c r="I689" s="4"/>
      <c r="J689" s="4"/>
      <c r="K689" s="4"/>
      <c r="L689" s="4"/>
      <c r="M689" s="4"/>
      <c r="N689" s="5"/>
      <c r="O689" s="5"/>
      <c r="P689" s="5"/>
      <c r="Q689" s="5"/>
      <c r="R689" s="5"/>
      <c r="S689" s="6"/>
      <c r="T689" s="6"/>
    </row>
    <row r="690">
      <c r="I690" s="4"/>
      <c r="J690" s="4"/>
      <c r="K690" s="4"/>
      <c r="L690" s="4"/>
      <c r="M690" s="4"/>
      <c r="N690" s="5"/>
      <c r="O690" s="5"/>
      <c r="P690" s="5"/>
      <c r="Q690" s="5"/>
      <c r="R690" s="5"/>
      <c r="S690" s="6"/>
      <c r="T690" s="6"/>
    </row>
    <row r="691">
      <c r="I691" s="4"/>
      <c r="J691" s="4"/>
      <c r="K691" s="4"/>
      <c r="L691" s="4"/>
      <c r="M691" s="4"/>
      <c r="N691" s="5"/>
      <c r="O691" s="5"/>
      <c r="P691" s="5"/>
      <c r="Q691" s="5"/>
      <c r="R691" s="5"/>
      <c r="S691" s="6"/>
      <c r="T691" s="6"/>
    </row>
    <row r="692">
      <c r="I692" s="4"/>
      <c r="J692" s="4"/>
      <c r="K692" s="4"/>
      <c r="L692" s="4"/>
      <c r="M692" s="4"/>
      <c r="N692" s="5"/>
      <c r="O692" s="5"/>
      <c r="P692" s="5"/>
      <c r="Q692" s="5"/>
      <c r="R692" s="5"/>
      <c r="S692" s="6"/>
      <c r="T692" s="6"/>
    </row>
    <row r="693">
      <c r="I693" s="4"/>
      <c r="J693" s="4"/>
      <c r="K693" s="4"/>
      <c r="L693" s="4"/>
      <c r="M693" s="4"/>
      <c r="N693" s="5"/>
      <c r="O693" s="5"/>
      <c r="P693" s="5"/>
      <c r="Q693" s="5"/>
      <c r="R693" s="5"/>
      <c r="S693" s="6"/>
      <c r="T693" s="6"/>
    </row>
    <row r="694">
      <c r="I694" s="4"/>
      <c r="J694" s="4"/>
      <c r="K694" s="4"/>
      <c r="L694" s="4"/>
      <c r="M694" s="4"/>
      <c r="N694" s="5"/>
      <c r="O694" s="5"/>
      <c r="P694" s="5"/>
      <c r="Q694" s="5"/>
      <c r="R694" s="5"/>
      <c r="S694" s="6"/>
      <c r="T694" s="6"/>
    </row>
    <row r="695">
      <c r="I695" s="4"/>
      <c r="J695" s="4"/>
      <c r="K695" s="4"/>
      <c r="L695" s="4"/>
      <c r="M695" s="4"/>
      <c r="N695" s="5"/>
      <c r="O695" s="5"/>
      <c r="P695" s="5"/>
      <c r="Q695" s="5"/>
      <c r="R695" s="5"/>
      <c r="S695" s="6"/>
      <c r="T695" s="6"/>
    </row>
    <row r="696">
      <c r="I696" s="4"/>
      <c r="J696" s="4"/>
      <c r="K696" s="4"/>
      <c r="L696" s="4"/>
      <c r="M696" s="4"/>
      <c r="N696" s="5"/>
      <c r="O696" s="5"/>
      <c r="P696" s="5"/>
      <c r="Q696" s="5"/>
      <c r="R696" s="5"/>
      <c r="S696" s="6"/>
      <c r="T696" s="6"/>
    </row>
    <row r="697">
      <c r="I697" s="4"/>
      <c r="J697" s="4"/>
      <c r="K697" s="4"/>
      <c r="L697" s="4"/>
      <c r="M697" s="4"/>
      <c r="N697" s="5"/>
      <c r="O697" s="5"/>
      <c r="P697" s="5"/>
      <c r="Q697" s="5"/>
      <c r="R697" s="5"/>
      <c r="S697" s="6"/>
      <c r="T697" s="6"/>
    </row>
    <row r="698">
      <c r="I698" s="4"/>
      <c r="J698" s="4"/>
      <c r="K698" s="4"/>
      <c r="L698" s="4"/>
      <c r="M698" s="4"/>
      <c r="N698" s="5"/>
      <c r="O698" s="5"/>
      <c r="P698" s="5"/>
      <c r="Q698" s="5"/>
      <c r="R698" s="5"/>
      <c r="S698" s="6"/>
      <c r="T698" s="6"/>
    </row>
    <row r="699">
      <c r="I699" s="4"/>
      <c r="J699" s="4"/>
      <c r="K699" s="4"/>
      <c r="L699" s="4"/>
      <c r="M699" s="4"/>
      <c r="N699" s="5"/>
      <c r="O699" s="5"/>
      <c r="P699" s="5"/>
      <c r="Q699" s="5"/>
      <c r="R699" s="5"/>
      <c r="S699" s="6"/>
      <c r="T699" s="6"/>
    </row>
    <row r="700">
      <c r="I700" s="4"/>
      <c r="J700" s="4"/>
      <c r="K700" s="4"/>
      <c r="L700" s="4"/>
      <c r="M700" s="4"/>
      <c r="N700" s="5"/>
      <c r="O700" s="5"/>
      <c r="P700" s="5"/>
      <c r="Q700" s="5"/>
      <c r="R700" s="5"/>
      <c r="S700" s="6"/>
      <c r="T700" s="6"/>
    </row>
    <row r="701">
      <c r="I701" s="4"/>
      <c r="J701" s="4"/>
      <c r="K701" s="4"/>
      <c r="L701" s="4"/>
      <c r="M701" s="4"/>
      <c r="N701" s="5"/>
      <c r="O701" s="5"/>
      <c r="P701" s="5"/>
      <c r="Q701" s="5"/>
      <c r="R701" s="5"/>
      <c r="S701" s="6"/>
      <c r="T701" s="6"/>
    </row>
    <row r="702">
      <c r="I702" s="4"/>
      <c r="J702" s="4"/>
      <c r="K702" s="4"/>
      <c r="L702" s="4"/>
      <c r="M702" s="4"/>
      <c r="N702" s="5"/>
      <c r="O702" s="5"/>
      <c r="P702" s="5"/>
      <c r="Q702" s="5"/>
      <c r="R702" s="5"/>
      <c r="S702" s="6"/>
      <c r="T702" s="6"/>
    </row>
    <row r="703">
      <c r="I703" s="4"/>
      <c r="J703" s="4"/>
      <c r="K703" s="4"/>
      <c r="L703" s="4"/>
      <c r="M703" s="4"/>
      <c r="N703" s="5"/>
      <c r="O703" s="5"/>
      <c r="P703" s="5"/>
      <c r="Q703" s="5"/>
      <c r="R703" s="5"/>
      <c r="S703" s="6"/>
      <c r="T703" s="6"/>
    </row>
    <row r="704">
      <c r="I704" s="4"/>
      <c r="J704" s="4"/>
      <c r="K704" s="4"/>
      <c r="L704" s="4"/>
      <c r="M704" s="4"/>
      <c r="N704" s="5"/>
      <c r="O704" s="5"/>
      <c r="P704" s="5"/>
      <c r="Q704" s="5"/>
      <c r="R704" s="5"/>
      <c r="S704" s="6"/>
      <c r="T704" s="6"/>
    </row>
    <row r="705">
      <c r="I705" s="4"/>
      <c r="J705" s="4"/>
      <c r="K705" s="4"/>
      <c r="L705" s="4"/>
      <c r="M705" s="4"/>
      <c r="N705" s="5"/>
      <c r="O705" s="5"/>
      <c r="P705" s="5"/>
      <c r="Q705" s="5"/>
      <c r="R705" s="5"/>
      <c r="S705" s="6"/>
      <c r="T705" s="6"/>
    </row>
    <row r="706">
      <c r="I706" s="4"/>
      <c r="J706" s="4"/>
      <c r="K706" s="4"/>
      <c r="L706" s="4"/>
      <c r="M706" s="4"/>
      <c r="N706" s="5"/>
      <c r="O706" s="5"/>
      <c r="P706" s="5"/>
      <c r="Q706" s="5"/>
      <c r="R706" s="5"/>
      <c r="S706" s="6"/>
      <c r="T706" s="6"/>
    </row>
    <row r="707">
      <c r="I707" s="4"/>
      <c r="J707" s="4"/>
      <c r="K707" s="4"/>
      <c r="L707" s="4"/>
      <c r="M707" s="4"/>
      <c r="N707" s="5"/>
      <c r="O707" s="5"/>
      <c r="P707" s="5"/>
      <c r="Q707" s="5"/>
      <c r="R707" s="5"/>
      <c r="S707" s="6"/>
      <c r="T707" s="6"/>
    </row>
    <row r="708">
      <c r="I708" s="4"/>
      <c r="J708" s="4"/>
      <c r="K708" s="4"/>
      <c r="L708" s="4"/>
      <c r="M708" s="4"/>
      <c r="N708" s="5"/>
      <c r="O708" s="5"/>
      <c r="P708" s="5"/>
      <c r="Q708" s="5"/>
      <c r="R708" s="5"/>
      <c r="S708" s="6"/>
      <c r="T708" s="6"/>
    </row>
    <row r="709">
      <c r="I709" s="4"/>
      <c r="J709" s="4"/>
      <c r="K709" s="4"/>
      <c r="L709" s="4"/>
      <c r="M709" s="4"/>
      <c r="N709" s="5"/>
      <c r="O709" s="5"/>
      <c r="P709" s="5"/>
      <c r="Q709" s="5"/>
      <c r="R709" s="5"/>
      <c r="S709" s="6"/>
      <c r="T709" s="6"/>
    </row>
    <row r="710">
      <c r="I710" s="4"/>
      <c r="J710" s="4"/>
      <c r="K710" s="4"/>
      <c r="L710" s="4"/>
      <c r="M710" s="4"/>
      <c r="N710" s="5"/>
      <c r="O710" s="5"/>
      <c r="P710" s="5"/>
      <c r="Q710" s="5"/>
      <c r="R710" s="5"/>
      <c r="S710" s="6"/>
      <c r="T710" s="6"/>
    </row>
    <row r="711">
      <c r="I711" s="4"/>
      <c r="J711" s="4"/>
      <c r="K711" s="4"/>
      <c r="L711" s="4"/>
      <c r="M711" s="4"/>
      <c r="N711" s="5"/>
      <c r="O711" s="5"/>
      <c r="P711" s="5"/>
      <c r="Q711" s="5"/>
      <c r="R711" s="5"/>
      <c r="S711" s="6"/>
      <c r="T711" s="6"/>
    </row>
    <row r="712">
      <c r="I712" s="4"/>
      <c r="J712" s="4"/>
      <c r="K712" s="4"/>
      <c r="L712" s="4"/>
      <c r="M712" s="4"/>
      <c r="N712" s="5"/>
      <c r="O712" s="5"/>
      <c r="P712" s="5"/>
      <c r="Q712" s="5"/>
      <c r="R712" s="5"/>
      <c r="S712" s="6"/>
      <c r="T712" s="6"/>
    </row>
    <row r="713">
      <c r="I713" s="4"/>
      <c r="J713" s="4"/>
      <c r="K713" s="4"/>
      <c r="L713" s="4"/>
      <c r="M713" s="4"/>
      <c r="N713" s="5"/>
      <c r="O713" s="5"/>
      <c r="P713" s="5"/>
      <c r="Q713" s="5"/>
      <c r="R713" s="5"/>
      <c r="S713" s="6"/>
      <c r="T713" s="6"/>
    </row>
    <row r="714">
      <c r="I714" s="4"/>
      <c r="J714" s="4"/>
      <c r="K714" s="4"/>
      <c r="L714" s="4"/>
      <c r="M714" s="4"/>
      <c r="N714" s="5"/>
      <c r="O714" s="5"/>
      <c r="P714" s="5"/>
      <c r="Q714" s="5"/>
      <c r="R714" s="5"/>
      <c r="S714" s="6"/>
      <c r="T714" s="6"/>
    </row>
    <row r="715">
      <c r="I715" s="4"/>
      <c r="J715" s="4"/>
      <c r="K715" s="4"/>
      <c r="L715" s="4"/>
      <c r="M715" s="4"/>
      <c r="N715" s="5"/>
      <c r="O715" s="5"/>
      <c r="P715" s="5"/>
      <c r="Q715" s="5"/>
      <c r="R715" s="5"/>
      <c r="S715" s="6"/>
      <c r="T715" s="6"/>
    </row>
    <row r="716">
      <c r="I716" s="4"/>
      <c r="J716" s="4"/>
      <c r="K716" s="4"/>
      <c r="L716" s="4"/>
      <c r="M716" s="4"/>
      <c r="N716" s="5"/>
      <c r="O716" s="5"/>
      <c r="P716" s="5"/>
      <c r="Q716" s="5"/>
      <c r="R716" s="5"/>
      <c r="S716" s="6"/>
      <c r="T716" s="6"/>
    </row>
    <row r="717">
      <c r="I717" s="4"/>
      <c r="J717" s="4"/>
      <c r="K717" s="4"/>
      <c r="L717" s="4"/>
      <c r="M717" s="4"/>
      <c r="N717" s="5"/>
      <c r="O717" s="5"/>
      <c r="P717" s="5"/>
      <c r="Q717" s="5"/>
      <c r="R717" s="5"/>
      <c r="S717" s="6"/>
      <c r="T717" s="6"/>
    </row>
    <row r="718">
      <c r="I718" s="4"/>
      <c r="J718" s="4"/>
      <c r="K718" s="4"/>
      <c r="L718" s="4"/>
      <c r="M718" s="4"/>
      <c r="N718" s="5"/>
      <c r="O718" s="5"/>
      <c r="P718" s="5"/>
      <c r="Q718" s="5"/>
      <c r="R718" s="5"/>
      <c r="S718" s="6"/>
      <c r="T718" s="6"/>
    </row>
    <row r="719">
      <c r="I719" s="4"/>
      <c r="J719" s="4"/>
      <c r="K719" s="4"/>
      <c r="L719" s="4"/>
      <c r="M719" s="4"/>
      <c r="N719" s="5"/>
      <c r="O719" s="5"/>
      <c r="P719" s="5"/>
      <c r="Q719" s="5"/>
      <c r="R719" s="5"/>
      <c r="S719" s="6"/>
      <c r="T719" s="6"/>
    </row>
    <row r="720">
      <c r="I720" s="4"/>
      <c r="J720" s="4"/>
      <c r="K720" s="4"/>
      <c r="L720" s="4"/>
      <c r="M720" s="4"/>
      <c r="N720" s="5"/>
      <c r="O720" s="5"/>
      <c r="P720" s="5"/>
      <c r="Q720" s="5"/>
      <c r="R720" s="5"/>
      <c r="S720" s="6"/>
      <c r="T720" s="6"/>
    </row>
    <row r="721">
      <c r="I721" s="4"/>
      <c r="J721" s="4"/>
      <c r="K721" s="4"/>
      <c r="L721" s="4"/>
      <c r="M721" s="4"/>
      <c r="N721" s="5"/>
      <c r="O721" s="5"/>
      <c r="P721" s="5"/>
      <c r="Q721" s="5"/>
      <c r="R721" s="5"/>
      <c r="S721" s="6"/>
      <c r="T721" s="6"/>
    </row>
    <row r="722">
      <c r="I722" s="4"/>
      <c r="J722" s="4"/>
      <c r="K722" s="4"/>
      <c r="L722" s="4"/>
      <c r="M722" s="4"/>
      <c r="N722" s="5"/>
      <c r="O722" s="5"/>
      <c r="P722" s="5"/>
      <c r="Q722" s="5"/>
      <c r="R722" s="5"/>
      <c r="S722" s="6"/>
      <c r="T722" s="6"/>
    </row>
    <row r="723">
      <c r="I723" s="4"/>
      <c r="J723" s="4"/>
      <c r="K723" s="4"/>
      <c r="L723" s="4"/>
      <c r="M723" s="4"/>
      <c r="N723" s="5"/>
      <c r="O723" s="5"/>
      <c r="P723" s="5"/>
      <c r="Q723" s="5"/>
      <c r="R723" s="5"/>
      <c r="S723" s="6"/>
      <c r="T723" s="6"/>
    </row>
    <row r="724">
      <c r="I724" s="4"/>
      <c r="J724" s="4"/>
      <c r="K724" s="4"/>
      <c r="L724" s="4"/>
      <c r="M724" s="4"/>
      <c r="N724" s="5"/>
      <c r="O724" s="5"/>
      <c r="P724" s="5"/>
      <c r="Q724" s="5"/>
      <c r="R724" s="5"/>
      <c r="S724" s="6"/>
      <c r="T724" s="6"/>
    </row>
    <row r="725">
      <c r="I725" s="4"/>
      <c r="J725" s="4"/>
      <c r="K725" s="4"/>
      <c r="L725" s="4"/>
      <c r="M725" s="4"/>
      <c r="N725" s="5"/>
      <c r="O725" s="5"/>
      <c r="P725" s="5"/>
      <c r="Q725" s="5"/>
      <c r="R725" s="5"/>
      <c r="S725" s="6"/>
      <c r="T725" s="6"/>
    </row>
    <row r="726">
      <c r="I726" s="4"/>
      <c r="J726" s="4"/>
      <c r="K726" s="4"/>
      <c r="L726" s="4"/>
      <c r="M726" s="4"/>
      <c r="N726" s="5"/>
      <c r="O726" s="5"/>
      <c r="P726" s="5"/>
      <c r="Q726" s="5"/>
      <c r="R726" s="5"/>
      <c r="S726" s="6"/>
      <c r="T726" s="6"/>
    </row>
    <row r="727">
      <c r="I727" s="4"/>
      <c r="J727" s="4"/>
      <c r="K727" s="4"/>
      <c r="L727" s="4"/>
      <c r="M727" s="4"/>
      <c r="N727" s="5"/>
      <c r="O727" s="5"/>
      <c r="P727" s="5"/>
      <c r="Q727" s="5"/>
      <c r="R727" s="5"/>
      <c r="S727" s="6"/>
      <c r="T727" s="6"/>
    </row>
    <row r="728">
      <c r="I728" s="4"/>
      <c r="J728" s="4"/>
      <c r="K728" s="4"/>
      <c r="L728" s="4"/>
      <c r="M728" s="4"/>
      <c r="N728" s="5"/>
      <c r="O728" s="5"/>
      <c r="P728" s="5"/>
      <c r="Q728" s="5"/>
      <c r="R728" s="5"/>
      <c r="S728" s="6"/>
      <c r="T728" s="6"/>
    </row>
    <row r="729">
      <c r="I729" s="4"/>
      <c r="J729" s="4"/>
      <c r="K729" s="4"/>
      <c r="L729" s="4"/>
      <c r="M729" s="4"/>
      <c r="N729" s="5"/>
      <c r="O729" s="5"/>
      <c r="P729" s="5"/>
      <c r="Q729" s="5"/>
      <c r="R729" s="5"/>
      <c r="S729" s="6"/>
      <c r="T729" s="6"/>
    </row>
    <row r="730">
      <c r="I730" s="4"/>
      <c r="J730" s="4"/>
      <c r="K730" s="4"/>
      <c r="L730" s="4"/>
      <c r="M730" s="4"/>
      <c r="N730" s="5"/>
      <c r="O730" s="5"/>
      <c r="P730" s="5"/>
      <c r="Q730" s="5"/>
      <c r="R730" s="5"/>
      <c r="S730" s="6"/>
      <c r="T730" s="6"/>
    </row>
    <row r="731">
      <c r="I731" s="4"/>
      <c r="J731" s="4"/>
      <c r="K731" s="4"/>
      <c r="L731" s="4"/>
      <c r="M731" s="4"/>
      <c r="N731" s="5"/>
      <c r="O731" s="5"/>
      <c r="P731" s="5"/>
      <c r="Q731" s="5"/>
      <c r="R731" s="5"/>
      <c r="S731" s="6"/>
      <c r="T731" s="6"/>
    </row>
    <row r="732">
      <c r="I732" s="4"/>
      <c r="J732" s="4"/>
      <c r="K732" s="4"/>
      <c r="L732" s="4"/>
      <c r="M732" s="4"/>
      <c r="N732" s="5"/>
      <c r="O732" s="5"/>
      <c r="P732" s="5"/>
      <c r="Q732" s="5"/>
      <c r="R732" s="5"/>
      <c r="S732" s="6"/>
      <c r="T732" s="6"/>
    </row>
    <row r="733">
      <c r="I733" s="4"/>
      <c r="J733" s="4"/>
      <c r="K733" s="4"/>
      <c r="L733" s="4"/>
      <c r="M733" s="4"/>
      <c r="N733" s="5"/>
      <c r="O733" s="5"/>
      <c r="P733" s="5"/>
      <c r="Q733" s="5"/>
      <c r="R733" s="5"/>
      <c r="S733" s="6"/>
      <c r="T733" s="6"/>
    </row>
    <row r="734">
      <c r="I734" s="4"/>
      <c r="J734" s="4"/>
      <c r="K734" s="4"/>
      <c r="L734" s="4"/>
      <c r="M734" s="4"/>
      <c r="N734" s="5"/>
      <c r="O734" s="5"/>
      <c r="P734" s="5"/>
      <c r="Q734" s="5"/>
      <c r="R734" s="5"/>
      <c r="S734" s="6"/>
      <c r="T734" s="6"/>
    </row>
    <row r="735">
      <c r="I735" s="4"/>
      <c r="J735" s="4"/>
      <c r="K735" s="4"/>
      <c r="L735" s="4"/>
      <c r="M735" s="4"/>
      <c r="N735" s="5"/>
      <c r="O735" s="5"/>
      <c r="P735" s="5"/>
      <c r="Q735" s="5"/>
      <c r="R735" s="5"/>
      <c r="S735" s="6"/>
      <c r="T735" s="6"/>
    </row>
    <row r="736">
      <c r="I736" s="4"/>
      <c r="J736" s="4"/>
      <c r="K736" s="4"/>
      <c r="L736" s="4"/>
      <c r="M736" s="4"/>
      <c r="N736" s="5"/>
      <c r="O736" s="5"/>
      <c r="P736" s="5"/>
      <c r="Q736" s="5"/>
      <c r="R736" s="5"/>
      <c r="S736" s="6"/>
      <c r="T736" s="6"/>
    </row>
    <row r="737">
      <c r="I737" s="4"/>
      <c r="J737" s="4"/>
      <c r="K737" s="4"/>
      <c r="L737" s="4"/>
      <c r="M737" s="4"/>
      <c r="N737" s="5"/>
      <c r="O737" s="5"/>
      <c r="P737" s="5"/>
      <c r="Q737" s="5"/>
      <c r="R737" s="5"/>
      <c r="S737" s="6"/>
      <c r="T737" s="6"/>
    </row>
    <row r="738">
      <c r="I738" s="4"/>
      <c r="J738" s="4"/>
      <c r="K738" s="4"/>
      <c r="L738" s="4"/>
      <c r="M738" s="4"/>
      <c r="N738" s="5"/>
      <c r="O738" s="5"/>
      <c r="P738" s="5"/>
      <c r="Q738" s="5"/>
      <c r="R738" s="5"/>
      <c r="S738" s="6"/>
      <c r="T738" s="6"/>
    </row>
    <row r="739">
      <c r="I739" s="4"/>
      <c r="J739" s="4"/>
      <c r="K739" s="4"/>
      <c r="L739" s="4"/>
      <c r="M739" s="4"/>
      <c r="N739" s="5"/>
      <c r="O739" s="5"/>
      <c r="P739" s="5"/>
      <c r="Q739" s="5"/>
      <c r="R739" s="5"/>
      <c r="S739" s="6"/>
      <c r="T739" s="6"/>
    </row>
    <row r="740">
      <c r="I740" s="4"/>
      <c r="J740" s="4"/>
      <c r="K740" s="4"/>
      <c r="L740" s="4"/>
      <c r="M740" s="4"/>
      <c r="N740" s="5"/>
      <c r="O740" s="5"/>
      <c r="P740" s="5"/>
      <c r="Q740" s="5"/>
      <c r="R740" s="5"/>
      <c r="S740" s="6"/>
      <c r="T740" s="6"/>
    </row>
    <row r="741">
      <c r="I741" s="4"/>
      <c r="J741" s="4"/>
      <c r="K741" s="4"/>
      <c r="L741" s="4"/>
      <c r="M741" s="4"/>
      <c r="N741" s="5"/>
      <c r="O741" s="5"/>
      <c r="P741" s="5"/>
      <c r="Q741" s="5"/>
      <c r="R741" s="5"/>
      <c r="S741" s="6"/>
      <c r="T741" s="6"/>
    </row>
    <row r="742">
      <c r="I742" s="4"/>
      <c r="J742" s="4"/>
      <c r="K742" s="4"/>
      <c r="L742" s="4"/>
      <c r="M742" s="4"/>
      <c r="N742" s="5"/>
      <c r="O742" s="5"/>
      <c r="P742" s="5"/>
      <c r="Q742" s="5"/>
      <c r="R742" s="5"/>
      <c r="S742" s="6"/>
      <c r="T742" s="6"/>
    </row>
    <row r="743">
      <c r="I743" s="4"/>
      <c r="J743" s="4"/>
      <c r="K743" s="4"/>
      <c r="L743" s="4"/>
      <c r="M743" s="4"/>
      <c r="N743" s="5"/>
      <c r="O743" s="5"/>
      <c r="P743" s="5"/>
      <c r="Q743" s="5"/>
      <c r="R743" s="5"/>
      <c r="S743" s="6"/>
      <c r="T743" s="6"/>
    </row>
    <row r="744">
      <c r="I744" s="4"/>
      <c r="J744" s="4"/>
      <c r="K744" s="4"/>
      <c r="L744" s="4"/>
      <c r="M744" s="4"/>
      <c r="N744" s="5"/>
      <c r="O744" s="5"/>
      <c r="P744" s="5"/>
      <c r="Q744" s="5"/>
      <c r="R744" s="5"/>
      <c r="S744" s="6"/>
      <c r="T744" s="6"/>
    </row>
    <row r="745">
      <c r="I745" s="4"/>
      <c r="J745" s="4"/>
      <c r="K745" s="4"/>
      <c r="L745" s="4"/>
      <c r="M745" s="4"/>
      <c r="N745" s="5"/>
      <c r="O745" s="5"/>
      <c r="P745" s="5"/>
      <c r="Q745" s="5"/>
      <c r="R745" s="5"/>
      <c r="S745" s="6"/>
      <c r="T745" s="6"/>
    </row>
    <row r="746">
      <c r="I746" s="4"/>
      <c r="J746" s="4"/>
      <c r="K746" s="4"/>
      <c r="L746" s="4"/>
      <c r="M746" s="4"/>
      <c r="N746" s="5"/>
      <c r="O746" s="5"/>
      <c r="P746" s="5"/>
      <c r="Q746" s="5"/>
      <c r="R746" s="5"/>
      <c r="S746" s="6"/>
      <c r="T746" s="6"/>
    </row>
    <row r="747">
      <c r="I747" s="4"/>
      <c r="J747" s="4"/>
      <c r="K747" s="4"/>
      <c r="L747" s="4"/>
      <c r="M747" s="4"/>
      <c r="N747" s="5"/>
      <c r="O747" s="5"/>
      <c r="P747" s="5"/>
      <c r="Q747" s="5"/>
      <c r="R747" s="5"/>
      <c r="S747" s="6"/>
      <c r="T747" s="6"/>
    </row>
    <row r="748">
      <c r="I748" s="4"/>
      <c r="J748" s="4"/>
      <c r="K748" s="4"/>
      <c r="L748" s="4"/>
      <c r="M748" s="4"/>
      <c r="N748" s="5"/>
      <c r="O748" s="5"/>
      <c r="P748" s="5"/>
      <c r="Q748" s="5"/>
      <c r="R748" s="5"/>
      <c r="S748" s="6"/>
      <c r="T748" s="6"/>
    </row>
    <row r="749">
      <c r="I749" s="4"/>
      <c r="J749" s="4"/>
      <c r="K749" s="4"/>
      <c r="L749" s="4"/>
      <c r="M749" s="4"/>
      <c r="N749" s="5"/>
      <c r="O749" s="5"/>
      <c r="P749" s="5"/>
      <c r="Q749" s="5"/>
      <c r="R749" s="5"/>
      <c r="S749" s="6"/>
      <c r="T749" s="6"/>
    </row>
    <row r="750">
      <c r="I750" s="4"/>
      <c r="J750" s="4"/>
      <c r="K750" s="4"/>
      <c r="L750" s="4"/>
      <c r="M750" s="4"/>
      <c r="N750" s="5"/>
      <c r="O750" s="5"/>
      <c r="P750" s="5"/>
      <c r="Q750" s="5"/>
      <c r="R750" s="5"/>
      <c r="S750" s="6"/>
      <c r="T750" s="6"/>
    </row>
    <row r="751">
      <c r="I751" s="4"/>
      <c r="J751" s="4"/>
      <c r="K751" s="4"/>
      <c r="L751" s="4"/>
      <c r="M751" s="4"/>
      <c r="N751" s="5"/>
      <c r="O751" s="5"/>
      <c r="P751" s="5"/>
      <c r="Q751" s="5"/>
      <c r="R751" s="5"/>
      <c r="S751" s="6"/>
      <c r="T751" s="6"/>
    </row>
    <row r="752">
      <c r="I752" s="4"/>
      <c r="J752" s="4"/>
      <c r="K752" s="4"/>
      <c r="L752" s="4"/>
      <c r="M752" s="4"/>
      <c r="N752" s="5"/>
      <c r="O752" s="5"/>
      <c r="P752" s="5"/>
      <c r="Q752" s="5"/>
      <c r="R752" s="5"/>
      <c r="S752" s="6"/>
      <c r="T752" s="6"/>
    </row>
    <row r="753">
      <c r="I753" s="4"/>
      <c r="J753" s="4"/>
      <c r="K753" s="4"/>
      <c r="L753" s="4"/>
      <c r="M753" s="4"/>
      <c r="N753" s="5"/>
      <c r="O753" s="5"/>
      <c r="P753" s="5"/>
      <c r="Q753" s="5"/>
      <c r="R753" s="5"/>
      <c r="S753" s="6"/>
      <c r="T753" s="6"/>
    </row>
    <row r="754">
      <c r="I754" s="4"/>
      <c r="J754" s="4"/>
      <c r="K754" s="4"/>
      <c r="L754" s="4"/>
      <c r="M754" s="4"/>
      <c r="N754" s="5"/>
      <c r="O754" s="5"/>
      <c r="P754" s="5"/>
      <c r="Q754" s="5"/>
      <c r="R754" s="5"/>
      <c r="S754" s="6"/>
      <c r="T754" s="6"/>
    </row>
    <row r="755">
      <c r="I755" s="4"/>
      <c r="J755" s="4"/>
      <c r="K755" s="4"/>
      <c r="L755" s="4"/>
      <c r="M755" s="4"/>
      <c r="N755" s="5"/>
      <c r="O755" s="5"/>
      <c r="P755" s="5"/>
      <c r="Q755" s="5"/>
      <c r="R755" s="5"/>
      <c r="S755" s="6"/>
      <c r="T755" s="6"/>
    </row>
    <row r="756">
      <c r="I756" s="4"/>
      <c r="J756" s="4"/>
      <c r="K756" s="4"/>
      <c r="L756" s="4"/>
      <c r="M756" s="4"/>
      <c r="N756" s="5"/>
      <c r="O756" s="5"/>
      <c r="P756" s="5"/>
      <c r="Q756" s="5"/>
      <c r="R756" s="5"/>
      <c r="S756" s="6"/>
      <c r="T756" s="6"/>
    </row>
    <row r="757">
      <c r="I757" s="4"/>
      <c r="J757" s="4"/>
      <c r="K757" s="4"/>
      <c r="L757" s="4"/>
      <c r="M757" s="4"/>
      <c r="N757" s="5"/>
      <c r="O757" s="5"/>
      <c r="P757" s="5"/>
      <c r="Q757" s="5"/>
      <c r="R757" s="5"/>
      <c r="S757" s="6"/>
      <c r="T757" s="6"/>
    </row>
    <row r="758">
      <c r="I758" s="4"/>
      <c r="J758" s="4"/>
      <c r="K758" s="4"/>
      <c r="L758" s="4"/>
      <c r="M758" s="4"/>
      <c r="N758" s="5"/>
      <c r="O758" s="5"/>
      <c r="P758" s="5"/>
      <c r="Q758" s="5"/>
      <c r="R758" s="5"/>
      <c r="S758" s="6"/>
      <c r="T758" s="6"/>
    </row>
    <row r="759">
      <c r="I759" s="4"/>
      <c r="J759" s="4"/>
      <c r="K759" s="4"/>
      <c r="L759" s="4"/>
      <c r="M759" s="4"/>
      <c r="N759" s="5"/>
      <c r="O759" s="5"/>
      <c r="P759" s="5"/>
      <c r="Q759" s="5"/>
      <c r="R759" s="5"/>
      <c r="S759" s="6"/>
      <c r="T759" s="6"/>
    </row>
    <row r="760">
      <c r="I760" s="4"/>
      <c r="J760" s="4"/>
      <c r="K760" s="4"/>
      <c r="L760" s="4"/>
      <c r="M760" s="4"/>
      <c r="N760" s="5"/>
      <c r="O760" s="5"/>
      <c r="P760" s="5"/>
      <c r="Q760" s="5"/>
      <c r="R760" s="5"/>
      <c r="S760" s="6"/>
      <c r="T760" s="6"/>
    </row>
    <row r="761">
      <c r="I761" s="4"/>
      <c r="J761" s="4"/>
      <c r="K761" s="4"/>
      <c r="L761" s="4"/>
      <c r="M761" s="4"/>
      <c r="N761" s="5"/>
      <c r="O761" s="5"/>
      <c r="P761" s="5"/>
      <c r="Q761" s="5"/>
      <c r="R761" s="5"/>
      <c r="S761" s="6"/>
      <c r="T761" s="6"/>
    </row>
    <row r="762">
      <c r="I762" s="4"/>
      <c r="J762" s="4"/>
      <c r="K762" s="4"/>
      <c r="L762" s="4"/>
      <c r="M762" s="4"/>
      <c r="N762" s="5"/>
      <c r="O762" s="5"/>
      <c r="P762" s="5"/>
      <c r="Q762" s="5"/>
      <c r="R762" s="5"/>
      <c r="S762" s="6"/>
      <c r="T762" s="6"/>
    </row>
    <row r="763">
      <c r="I763" s="4"/>
      <c r="J763" s="4"/>
      <c r="K763" s="4"/>
      <c r="L763" s="4"/>
      <c r="M763" s="4"/>
      <c r="N763" s="5"/>
      <c r="O763" s="5"/>
      <c r="P763" s="5"/>
      <c r="Q763" s="5"/>
      <c r="R763" s="5"/>
      <c r="S763" s="6"/>
      <c r="T763" s="6"/>
    </row>
    <row r="764">
      <c r="I764" s="4"/>
      <c r="J764" s="4"/>
      <c r="K764" s="4"/>
      <c r="L764" s="4"/>
      <c r="M764" s="4"/>
      <c r="N764" s="5"/>
      <c r="O764" s="5"/>
      <c r="P764" s="5"/>
      <c r="Q764" s="5"/>
      <c r="R764" s="5"/>
      <c r="S764" s="6"/>
      <c r="T764" s="6"/>
    </row>
    <row r="765">
      <c r="I765" s="4"/>
      <c r="J765" s="4"/>
      <c r="K765" s="4"/>
      <c r="L765" s="4"/>
      <c r="M765" s="4"/>
      <c r="N765" s="5"/>
      <c r="O765" s="5"/>
      <c r="P765" s="5"/>
      <c r="Q765" s="5"/>
      <c r="R765" s="5"/>
      <c r="S765" s="6"/>
      <c r="T765" s="6"/>
    </row>
    <row r="766">
      <c r="I766" s="4"/>
      <c r="J766" s="4"/>
      <c r="K766" s="4"/>
      <c r="L766" s="4"/>
      <c r="M766" s="4"/>
      <c r="N766" s="5"/>
      <c r="O766" s="5"/>
      <c r="P766" s="5"/>
      <c r="Q766" s="5"/>
      <c r="R766" s="5"/>
      <c r="S766" s="6"/>
      <c r="T766" s="6"/>
    </row>
    <row r="767">
      <c r="I767" s="4"/>
      <c r="J767" s="4"/>
      <c r="K767" s="4"/>
      <c r="L767" s="4"/>
      <c r="M767" s="4"/>
      <c r="N767" s="5"/>
      <c r="O767" s="5"/>
      <c r="P767" s="5"/>
      <c r="Q767" s="5"/>
      <c r="R767" s="5"/>
      <c r="S767" s="6"/>
      <c r="T767" s="6"/>
    </row>
    <row r="768">
      <c r="I768" s="4"/>
      <c r="J768" s="4"/>
      <c r="K768" s="4"/>
      <c r="L768" s="4"/>
      <c r="M768" s="4"/>
      <c r="N768" s="5"/>
      <c r="O768" s="5"/>
      <c r="P768" s="5"/>
      <c r="Q768" s="5"/>
      <c r="R768" s="5"/>
      <c r="S768" s="6"/>
      <c r="T768" s="6"/>
    </row>
    <row r="769">
      <c r="I769" s="4"/>
      <c r="J769" s="4"/>
      <c r="K769" s="4"/>
      <c r="L769" s="4"/>
      <c r="M769" s="4"/>
      <c r="N769" s="5"/>
      <c r="O769" s="5"/>
      <c r="P769" s="5"/>
      <c r="Q769" s="5"/>
      <c r="R769" s="5"/>
      <c r="S769" s="6"/>
      <c r="T769" s="6"/>
    </row>
    <row r="770">
      <c r="I770" s="4"/>
      <c r="J770" s="4"/>
      <c r="K770" s="4"/>
      <c r="L770" s="4"/>
      <c r="M770" s="4"/>
      <c r="N770" s="5"/>
      <c r="O770" s="5"/>
      <c r="P770" s="5"/>
      <c r="Q770" s="5"/>
      <c r="R770" s="5"/>
      <c r="S770" s="6"/>
      <c r="T770" s="6"/>
    </row>
    <row r="771">
      <c r="I771" s="4"/>
      <c r="J771" s="4"/>
      <c r="K771" s="4"/>
      <c r="L771" s="4"/>
      <c r="M771" s="4"/>
      <c r="N771" s="5"/>
      <c r="O771" s="5"/>
      <c r="P771" s="5"/>
      <c r="Q771" s="5"/>
      <c r="R771" s="5"/>
      <c r="S771" s="6"/>
      <c r="T771" s="6"/>
    </row>
    <row r="772">
      <c r="I772" s="4"/>
      <c r="J772" s="4"/>
      <c r="K772" s="4"/>
      <c r="L772" s="4"/>
      <c r="M772" s="4"/>
      <c r="N772" s="5"/>
      <c r="O772" s="5"/>
      <c r="P772" s="5"/>
      <c r="Q772" s="5"/>
      <c r="R772" s="5"/>
      <c r="S772" s="6"/>
      <c r="T772" s="6"/>
    </row>
    <row r="773">
      <c r="I773" s="4"/>
      <c r="J773" s="4"/>
      <c r="K773" s="4"/>
      <c r="L773" s="4"/>
      <c r="M773" s="4"/>
      <c r="N773" s="5"/>
      <c r="O773" s="5"/>
      <c r="P773" s="5"/>
      <c r="Q773" s="5"/>
      <c r="R773" s="5"/>
      <c r="S773" s="6"/>
      <c r="T773" s="6"/>
    </row>
    <row r="774">
      <c r="I774" s="4"/>
      <c r="J774" s="4"/>
      <c r="K774" s="4"/>
      <c r="L774" s="4"/>
      <c r="M774" s="4"/>
      <c r="N774" s="5"/>
      <c r="O774" s="5"/>
      <c r="P774" s="5"/>
      <c r="Q774" s="5"/>
      <c r="R774" s="5"/>
      <c r="S774" s="6"/>
      <c r="T774" s="6"/>
    </row>
    <row r="775">
      <c r="I775" s="4"/>
      <c r="J775" s="4"/>
      <c r="K775" s="4"/>
      <c r="L775" s="4"/>
      <c r="M775" s="4"/>
      <c r="N775" s="5"/>
      <c r="O775" s="5"/>
      <c r="P775" s="5"/>
      <c r="Q775" s="5"/>
      <c r="R775" s="5"/>
      <c r="S775" s="6"/>
      <c r="T775" s="6"/>
    </row>
    <row r="776">
      <c r="I776" s="4"/>
      <c r="J776" s="4"/>
      <c r="K776" s="4"/>
      <c r="L776" s="4"/>
      <c r="M776" s="4"/>
      <c r="N776" s="5"/>
      <c r="O776" s="5"/>
      <c r="P776" s="5"/>
      <c r="Q776" s="5"/>
      <c r="R776" s="5"/>
      <c r="S776" s="6"/>
      <c r="T776" s="6"/>
    </row>
    <row r="777">
      <c r="I777" s="4"/>
      <c r="J777" s="4"/>
      <c r="K777" s="4"/>
      <c r="L777" s="4"/>
      <c r="M777" s="4"/>
      <c r="N777" s="5"/>
      <c r="O777" s="5"/>
      <c r="P777" s="5"/>
      <c r="Q777" s="5"/>
      <c r="R777" s="5"/>
      <c r="S777" s="6"/>
      <c r="T777" s="6"/>
    </row>
    <row r="778">
      <c r="I778" s="4"/>
      <c r="J778" s="4"/>
      <c r="K778" s="4"/>
      <c r="L778" s="4"/>
      <c r="M778" s="4"/>
      <c r="N778" s="5"/>
      <c r="O778" s="5"/>
      <c r="P778" s="5"/>
      <c r="Q778" s="5"/>
      <c r="R778" s="5"/>
      <c r="S778" s="6"/>
      <c r="T778" s="6"/>
    </row>
    <row r="779">
      <c r="I779" s="4"/>
      <c r="J779" s="4"/>
      <c r="K779" s="4"/>
      <c r="L779" s="4"/>
      <c r="M779" s="4"/>
      <c r="N779" s="5"/>
      <c r="O779" s="5"/>
      <c r="P779" s="5"/>
      <c r="Q779" s="5"/>
      <c r="R779" s="5"/>
      <c r="S779" s="6"/>
      <c r="T779" s="6"/>
    </row>
    <row r="780">
      <c r="I780" s="4"/>
      <c r="J780" s="4"/>
      <c r="K780" s="4"/>
      <c r="L780" s="4"/>
      <c r="M780" s="4"/>
      <c r="N780" s="5"/>
      <c r="O780" s="5"/>
      <c r="P780" s="5"/>
      <c r="Q780" s="5"/>
      <c r="R780" s="5"/>
      <c r="S780" s="6"/>
      <c r="T780" s="6"/>
    </row>
    <row r="781">
      <c r="I781" s="4"/>
      <c r="J781" s="4"/>
      <c r="K781" s="4"/>
      <c r="L781" s="4"/>
      <c r="M781" s="4"/>
      <c r="N781" s="5"/>
      <c r="O781" s="5"/>
      <c r="P781" s="5"/>
      <c r="Q781" s="5"/>
      <c r="R781" s="5"/>
      <c r="S781" s="6"/>
      <c r="T781" s="6"/>
    </row>
    <row r="782">
      <c r="I782" s="4"/>
      <c r="J782" s="4"/>
      <c r="K782" s="4"/>
      <c r="L782" s="4"/>
      <c r="M782" s="4"/>
      <c r="N782" s="5"/>
      <c r="O782" s="5"/>
      <c r="P782" s="5"/>
      <c r="Q782" s="5"/>
      <c r="R782" s="5"/>
      <c r="S782" s="6"/>
      <c r="T782" s="6"/>
    </row>
    <row r="783">
      <c r="I783" s="4"/>
      <c r="J783" s="4"/>
      <c r="K783" s="4"/>
      <c r="L783" s="4"/>
      <c r="M783" s="4"/>
      <c r="N783" s="5"/>
      <c r="O783" s="5"/>
      <c r="P783" s="5"/>
      <c r="Q783" s="5"/>
      <c r="R783" s="5"/>
      <c r="S783" s="6"/>
      <c r="T783" s="6"/>
    </row>
    <row r="784">
      <c r="I784" s="4"/>
      <c r="J784" s="4"/>
      <c r="K784" s="4"/>
      <c r="L784" s="4"/>
      <c r="M784" s="4"/>
      <c r="N784" s="5"/>
      <c r="O784" s="5"/>
      <c r="P784" s="5"/>
      <c r="Q784" s="5"/>
      <c r="R784" s="5"/>
      <c r="S784" s="6"/>
      <c r="T784" s="6"/>
    </row>
    <row r="785">
      <c r="I785" s="4"/>
      <c r="J785" s="4"/>
      <c r="K785" s="4"/>
      <c r="L785" s="4"/>
      <c r="M785" s="4"/>
      <c r="N785" s="5"/>
      <c r="O785" s="5"/>
      <c r="P785" s="5"/>
      <c r="Q785" s="5"/>
      <c r="R785" s="5"/>
      <c r="S785" s="6"/>
      <c r="T785" s="6"/>
    </row>
    <row r="786">
      <c r="I786" s="4"/>
      <c r="J786" s="4"/>
      <c r="K786" s="4"/>
      <c r="L786" s="4"/>
      <c r="M786" s="4"/>
      <c r="N786" s="5"/>
      <c r="O786" s="5"/>
      <c r="P786" s="5"/>
      <c r="Q786" s="5"/>
      <c r="R786" s="5"/>
      <c r="S786" s="6"/>
      <c r="T786" s="6"/>
    </row>
    <row r="787">
      <c r="I787" s="4"/>
      <c r="J787" s="4"/>
      <c r="K787" s="4"/>
      <c r="L787" s="4"/>
      <c r="M787" s="4"/>
      <c r="N787" s="5"/>
      <c r="O787" s="5"/>
      <c r="P787" s="5"/>
      <c r="Q787" s="5"/>
      <c r="R787" s="5"/>
      <c r="S787" s="6"/>
      <c r="T787" s="6"/>
    </row>
    <row r="788">
      <c r="I788" s="4"/>
      <c r="J788" s="4"/>
      <c r="K788" s="4"/>
      <c r="L788" s="4"/>
      <c r="M788" s="4"/>
      <c r="N788" s="5"/>
      <c r="O788" s="5"/>
      <c r="P788" s="5"/>
      <c r="Q788" s="5"/>
      <c r="R788" s="5"/>
      <c r="S788" s="6"/>
      <c r="T788" s="6"/>
    </row>
    <row r="789">
      <c r="I789" s="4"/>
      <c r="J789" s="4"/>
      <c r="K789" s="4"/>
      <c r="L789" s="4"/>
      <c r="M789" s="4"/>
      <c r="N789" s="5"/>
      <c r="O789" s="5"/>
      <c r="P789" s="5"/>
      <c r="Q789" s="5"/>
      <c r="R789" s="5"/>
      <c r="S789" s="6"/>
      <c r="T789" s="6"/>
    </row>
    <row r="790">
      <c r="I790" s="4"/>
      <c r="J790" s="4"/>
      <c r="K790" s="4"/>
      <c r="L790" s="4"/>
      <c r="M790" s="4"/>
      <c r="N790" s="5"/>
      <c r="O790" s="5"/>
      <c r="P790" s="5"/>
      <c r="Q790" s="5"/>
      <c r="R790" s="5"/>
      <c r="S790" s="6"/>
      <c r="T790" s="6"/>
    </row>
    <row r="791">
      <c r="I791" s="4"/>
      <c r="J791" s="4"/>
      <c r="K791" s="4"/>
      <c r="L791" s="4"/>
      <c r="M791" s="4"/>
      <c r="N791" s="5"/>
      <c r="O791" s="5"/>
      <c r="P791" s="5"/>
      <c r="Q791" s="5"/>
      <c r="R791" s="5"/>
      <c r="S791" s="6"/>
      <c r="T791" s="6"/>
    </row>
    <row r="792">
      <c r="I792" s="4"/>
      <c r="J792" s="4"/>
      <c r="K792" s="4"/>
      <c r="L792" s="4"/>
      <c r="M792" s="4"/>
      <c r="N792" s="5"/>
      <c r="O792" s="5"/>
      <c r="P792" s="5"/>
      <c r="Q792" s="5"/>
      <c r="R792" s="5"/>
      <c r="S792" s="6"/>
      <c r="T792" s="6"/>
    </row>
    <row r="793">
      <c r="I793" s="4"/>
      <c r="J793" s="4"/>
      <c r="K793" s="4"/>
      <c r="L793" s="4"/>
      <c r="M793" s="4"/>
      <c r="N793" s="5"/>
      <c r="O793" s="5"/>
      <c r="P793" s="5"/>
      <c r="Q793" s="5"/>
      <c r="R793" s="5"/>
      <c r="S793" s="6"/>
      <c r="T793" s="6"/>
    </row>
    <row r="794">
      <c r="I794" s="4"/>
      <c r="J794" s="4"/>
      <c r="K794" s="4"/>
      <c r="L794" s="4"/>
      <c r="M794" s="4"/>
      <c r="N794" s="5"/>
      <c r="O794" s="5"/>
      <c r="P794" s="5"/>
      <c r="Q794" s="5"/>
      <c r="R794" s="5"/>
      <c r="S794" s="6"/>
      <c r="T794" s="6"/>
    </row>
    <row r="795">
      <c r="I795" s="4"/>
      <c r="J795" s="4"/>
      <c r="K795" s="4"/>
      <c r="L795" s="4"/>
      <c r="M795" s="4"/>
      <c r="N795" s="5"/>
      <c r="O795" s="5"/>
      <c r="P795" s="5"/>
      <c r="Q795" s="5"/>
      <c r="R795" s="5"/>
      <c r="S795" s="6"/>
      <c r="T795" s="6"/>
    </row>
    <row r="796">
      <c r="I796" s="4"/>
      <c r="J796" s="4"/>
      <c r="K796" s="4"/>
      <c r="L796" s="4"/>
      <c r="M796" s="4"/>
      <c r="N796" s="5"/>
      <c r="O796" s="5"/>
      <c r="P796" s="5"/>
      <c r="Q796" s="5"/>
      <c r="R796" s="5"/>
      <c r="S796" s="6"/>
      <c r="T796" s="6"/>
    </row>
    <row r="797">
      <c r="I797" s="4"/>
      <c r="J797" s="4"/>
      <c r="K797" s="4"/>
      <c r="L797" s="4"/>
      <c r="M797" s="4"/>
      <c r="N797" s="5"/>
      <c r="O797" s="5"/>
      <c r="P797" s="5"/>
      <c r="Q797" s="5"/>
      <c r="R797" s="5"/>
      <c r="S797" s="6"/>
      <c r="T797" s="6"/>
    </row>
    <row r="798">
      <c r="I798" s="4"/>
      <c r="J798" s="4"/>
      <c r="K798" s="4"/>
      <c r="L798" s="4"/>
      <c r="M798" s="4"/>
      <c r="N798" s="5"/>
      <c r="O798" s="5"/>
      <c r="P798" s="5"/>
      <c r="Q798" s="5"/>
      <c r="R798" s="5"/>
      <c r="S798" s="6"/>
      <c r="T798" s="6"/>
    </row>
    <row r="799">
      <c r="I799" s="4"/>
      <c r="J799" s="4"/>
      <c r="K799" s="4"/>
      <c r="L799" s="4"/>
      <c r="M799" s="4"/>
      <c r="N799" s="5"/>
      <c r="O799" s="5"/>
      <c r="P799" s="5"/>
      <c r="Q799" s="5"/>
      <c r="R799" s="5"/>
      <c r="S799" s="6"/>
      <c r="T799" s="6"/>
    </row>
    <row r="800">
      <c r="I800" s="4"/>
      <c r="J800" s="4"/>
      <c r="K800" s="4"/>
      <c r="L800" s="4"/>
      <c r="M800" s="4"/>
      <c r="N800" s="5"/>
      <c r="O800" s="5"/>
      <c r="P800" s="5"/>
      <c r="Q800" s="5"/>
      <c r="R800" s="5"/>
      <c r="S800" s="6"/>
      <c r="T800" s="6"/>
    </row>
    <row r="801">
      <c r="I801" s="4"/>
      <c r="J801" s="4"/>
      <c r="K801" s="4"/>
      <c r="L801" s="4"/>
      <c r="M801" s="4"/>
      <c r="N801" s="5"/>
      <c r="O801" s="5"/>
      <c r="P801" s="5"/>
      <c r="Q801" s="5"/>
      <c r="R801" s="5"/>
      <c r="S801" s="6"/>
      <c r="T801" s="6"/>
    </row>
    <row r="802">
      <c r="I802" s="4"/>
      <c r="J802" s="4"/>
      <c r="K802" s="4"/>
      <c r="L802" s="4"/>
      <c r="M802" s="4"/>
      <c r="N802" s="5"/>
      <c r="O802" s="5"/>
      <c r="P802" s="5"/>
      <c r="Q802" s="5"/>
      <c r="R802" s="5"/>
      <c r="S802" s="6"/>
      <c r="T802" s="6"/>
    </row>
    <row r="803">
      <c r="I803" s="4"/>
      <c r="J803" s="4"/>
      <c r="K803" s="4"/>
      <c r="L803" s="4"/>
      <c r="M803" s="4"/>
      <c r="N803" s="5"/>
      <c r="O803" s="5"/>
      <c r="P803" s="5"/>
      <c r="Q803" s="5"/>
      <c r="R803" s="5"/>
      <c r="S803" s="6"/>
      <c r="T803" s="6"/>
    </row>
    <row r="804">
      <c r="I804" s="4"/>
      <c r="J804" s="4"/>
      <c r="K804" s="4"/>
      <c r="L804" s="4"/>
      <c r="M804" s="4"/>
      <c r="N804" s="5"/>
      <c r="O804" s="5"/>
      <c r="P804" s="5"/>
      <c r="Q804" s="5"/>
      <c r="R804" s="5"/>
      <c r="S804" s="6"/>
      <c r="T804" s="6"/>
    </row>
    <row r="805">
      <c r="I805" s="4"/>
      <c r="J805" s="4"/>
      <c r="K805" s="4"/>
      <c r="L805" s="4"/>
      <c r="M805" s="4"/>
      <c r="N805" s="5"/>
      <c r="O805" s="5"/>
      <c r="P805" s="5"/>
      <c r="Q805" s="5"/>
      <c r="R805" s="5"/>
      <c r="S805" s="6"/>
      <c r="T805" s="6"/>
    </row>
    <row r="806">
      <c r="I806" s="4"/>
      <c r="J806" s="4"/>
      <c r="K806" s="4"/>
      <c r="L806" s="4"/>
      <c r="M806" s="4"/>
      <c r="N806" s="5"/>
      <c r="O806" s="5"/>
      <c r="P806" s="5"/>
      <c r="Q806" s="5"/>
      <c r="R806" s="5"/>
      <c r="S806" s="6"/>
      <c r="T806" s="6"/>
    </row>
    <row r="807">
      <c r="I807" s="4"/>
      <c r="J807" s="4"/>
      <c r="K807" s="4"/>
      <c r="L807" s="4"/>
      <c r="M807" s="4"/>
      <c r="N807" s="5"/>
      <c r="O807" s="5"/>
      <c r="P807" s="5"/>
      <c r="Q807" s="5"/>
      <c r="R807" s="5"/>
      <c r="S807" s="6"/>
      <c r="T807" s="6"/>
    </row>
    <row r="808">
      <c r="I808" s="4"/>
      <c r="J808" s="4"/>
      <c r="K808" s="4"/>
      <c r="L808" s="4"/>
      <c r="M808" s="4"/>
      <c r="N808" s="5"/>
      <c r="O808" s="5"/>
      <c r="P808" s="5"/>
      <c r="Q808" s="5"/>
      <c r="R808" s="5"/>
      <c r="S808" s="6"/>
      <c r="T808" s="6"/>
    </row>
    <row r="809">
      <c r="I809" s="4"/>
      <c r="J809" s="4"/>
      <c r="K809" s="4"/>
      <c r="L809" s="4"/>
      <c r="M809" s="4"/>
      <c r="N809" s="5"/>
      <c r="O809" s="5"/>
      <c r="P809" s="5"/>
      <c r="Q809" s="5"/>
      <c r="R809" s="5"/>
      <c r="S809" s="6"/>
      <c r="T809" s="6"/>
    </row>
    <row r="810">
      <c r="I810" s="4"/>
      <c r="J810" s="4"/>
      <c r="K810" s="4"/>
      <c r="L810" s="4"/>
      <c r="M810" s="4"/>
      <c r="N810" s="5"/>
      <c r="O810" s="5"/>
      <c r="P810" s="5"/>
      <c r="Q810" s="5"/>
      <c r="R810" s="5"/>
      <c r="S810" s="6"/>
      <c r="T810" s="6"/>
    </row>
    <row r="811">
      <c r="I811" s="4"/>
      <c r="J811" s="4"/>
      <c r="K811" s="4"/>
      <c r="L811" s="4"/>
      <c r="M811" s="4"/>
      <c r="N811" s="5"/>
      <c r="O811" s="5"/>
      <c r="P811" s="5"/>
      <c r="Q811" s="5"/>
      <c r="R811" s="5"/>
      <c r="S811" s="6"/>
      <c r="T811" s="6"/>
    </row>
    <row r="812">
      <c r="I812" s="4"/>
      <c r="J812" s="4"/>
      <c r="K812" s="4"/>
      <c r="L812" s="4"/>
      <c r="M812" s="4"/>
      <c r="N812" s="5"/>
      <c r="O812" s="5"/>
      <c r="P812" s="5"/>
      <c r="Q812" s="5"/>
      <c r="R812" s="5"/>
      <c r="S812" s="6"/>
      <c r="T812" s="6"/>
    </row>
    <row r="813">
      <c r="I813" s="4"/>
      <c r="J813" s="4"/>
      <c r="K813" s="4"/>
      <c r="L813" s="4"/>
      <c r="M813" s="4"/>
      <c r="N813" s="5"/>
      <c r="O813" s="5"/>
      <c r="P813" s="5"/>
      <c r="Q813" s="5"/>
      <c r="R813" s="5"/>
      <c r="S813" s="6"/>
      <c r="T813" s="6"/>
    </row>
    <row r="814">
      <c r="I814" s="4"/>
      <c r="J814" s="4"/>
      <c r="K814" s="4"/>
      <c r="L814" s="4"/>
      <c r="M814" s="4"/>
      <c r="N814" s="5"/>
      <c r="O814" s="5"/>
      <c r="P814" s="5"/>
      <c r="Q814" s="5"/>
      <c r="R814" s="5"/>
      <c r="S814" s="6"/>
      <c r="T814" s="6"/>
    </row>
    <row r="815">
      <c r="I815" s="4"/>
      <c r="J815" s="4"/>
      <c r="K815" s="4"/>
      <c r="L815" s="4"/>
      <c r="M815" s="4"/>
      <c r="N815" s="5"/>
      <c r="O815" s="5"/>
      <c r="P815" s="5"/>
      <c r="Q815" s="5"/>
      <c r="R815" s="5"/>
      <c r="S815" s="6"/>
      <c r="T815" s="6"/>
    </row>
    <row r="816">
      <c r="I816" s="4"/>
      <c r="J816" s="4"/>
      <c r="K816" s="4"/>
      <c r="L816" s="4"/>
      <c r="M816" s="4"/>
      <c r="N816" s="5"/>
      <c r="O816" s="5"/>
      <c r="P816" s="5"/>
      <c r="Q816" s="5"/>
      <c r="R816" s="5"/>
      <c r="S816" s="6"/>
      <c r="T816" s="6"/>
    </row>
    <row r="817">
      <c r="I817" s="4"/>
      <c r="J817" s="4"/>
      <c r="K817" s="4"/>
      <c r="L817" s="4"/>
      <c r="M817" s="4"/>
      <c r="N817" s="5"/>
      <c r="O817" s="5"/>
      <c r="P817" s="5"/>
      <c r="Q817" s="5"/>
      <c r="R817" s="5"/>
      <c r="S817" s="6"/>
      <c r="T817" s="6"/>
    </row>
    <row r="818">
      <c r="I818" s="4"/>
      <c r="J818" s="4"/>
      <c r="K818" s="4"/>
      <c r="L818" s="4"/>
      <c r="M818" s="4"/>
      <c r="N818" s="5"/>
      <c r="O818" s="5"/>
      <c r="P818" s="5"/>
      <c r="Q818" s="5"/>
      <c r="R818" s="5"/>
      <c r="S818" s="6"/>
      <c r="T818" s="6"/>
    </row>
    <row r="819">
      <c r="I819" s="4"/>
      <c r="J819" s="4"/>
      <c r="K819" s="4"/>
      <c r="L819" s="4"/>
      <c r="M819" s="4"/>
      <c r="N819" s="5"/>
      <c r="O819" s="5"/>
      <c r="P819" s="5"/>
      <c r="Q819" s="5"/>
      <c r="R819" s="5"/>
      <c r="S819" s="6"/>
      <c r="T819" s="6"/>
    </row>
    <row r="820">
      <c r="I820" s="4"/>
      <c r="J820" s="4"/>
      <c r="K820" s="4"/>
      <c r="L820" s="4"/>
      <c r="M820" s="4"/>
      <c r="N820" s="5"/>
      <c r="O820" s="5"/>
      <c r="P820" s="5"/>
      <c r="Q820" s="5"/>
      <c r="R820" s="5"/>
      <c r="S820" s="6"/>
      <c r="T820" s="6"/>
    </row>
    <row r="821">
      <c r="I821" s="4"/>
      <c r="J821" s="4"/>
      <c r="K821" s="4"/>
      <c r="L821" s="4"/>
      <c r="M821" s="4"/>
      <c r="N821" s="5"/>
      <c r="O821" s="5"/>
      <c r="P821" s="5"/>
      <c r="Q821" s="5"/>
      <c r="R821" s="5"/>
      <c r="S821" s="6"/>
      <c r="T821" s="6"/>
    </row>
    <row r="822">
      <c r="I822" s="4"/>
      <c r="J822" s="4"/>
      <c r="K822" s="4"/>
      <c r="L822" s="4"/>
      <c r="M822" s="4"/>
      <c r="N822" s="5"/>
      <c r="O822" s="5"/>
      <c r="P822" s="5"/>
      <c r="Q822" s="5"/>
      <c r="R822" s="5"/>
      <c r="S822" s="6"/>
      <c r="T822" s="6"/>
    </row>
    <row r="823">
      <c r="I823" s="4"/>
      <c r="J823" s="4"/>
      <c r="K823" s="4"/>
      <c r="L823" s="4"/>
      <c r="M823" s="4"/>
      <c r="N823" s="5"/>
      <c r="O823" s="5"/>
      <c r="P823" s="5"/>
      <c r="Q823" s="5"/>
      <c r="R823" s="5"/>
      <c r="S823" s="6"/>
      <c r="T823" s="6"/>
    </row>
    <row r="824">
      <c r="I824" s="4"/>
      <c r="J824" s="4"/>
      <c r="K824" s="4"/>
      <c r="L824" s="4"/>
      <c r="M824" s="4"/>
      <c r="N824" s="5"/>
      <c r="O824" s="5"/>
      <c r="P824" s="5"/>
      <c r="Q824" s="5"/>
      <c r="R824" s="5"/>
      <c r="S824" s="6"/>
      <c r="T824" s="6"/>
    </row>
    <row r="825">
      <c r="I825" s="4"/>
      <c r="J825" s="4"/>
      <c r="K825" s="4"/>
      <c r="L825" s="4"/>
      <c r="M825" s="4"/>
      <c r="N825" s="5"/>
      <c r="O825" s="5"/>
      <c r="P825" s="5"/>
      <c r="Q825" s="5"/>
      <c r="R825" s="5"/>
      <c r="S825" s="6"/>
      <c r="T825" s="6"/>
    </row>
    <row r="826">
      <c r="I826" s="4"/>
      <c r="J826" s="4"/>
      <c r="K826" s="4"/>
      <c r="L826" s="4"/>
      <c r="M826" s="4"/>
      <c r="N826" s="5"/>
      <c r="O826" s="5"/>
      <c r="P826" s="5"/>
      <c r="Q826" s="5"/>
      <c r="R826" s="5"/>
      <c r="S826" s="6"/>
      <c r="T826" s="6"/>
    </row>
    <row r="827">
      <c r="I827" s="4"/>
      <c r="J827" s="4"/>
      <c r="K827" s="4"/>
      <c r="L827" s="4"/>
      <c r="M827" s="4"/>
      <c r="N827" s="5"/>
      <c r="O827" s="5"/>
      <c r="P827" s="5"/>
      <c r="Q827" s="5"/>
      <c r="R827" s="5"/>
      <c r="S827" s="6"/>
      <c r="T827" s="6"/>
    </row>
    <row r="828">
      <c r="I828" s="4"/>
      <c r="J828" s="4"/>
      <c r="K828" s="4"/>
      <c r="L828" s="4"/>
      <c r="M828" s="4"/>
      <c r="N828" s="5"/>
      <c r="O828" s="5"/>
      <c r="P828" s="5"/>
      <c r="Q828" s="5"/>
      <c r="R828" s="5"/>
      <c r="S828" s="6"/>
      <c r="T828" s="6"/>
    </row>
    <row r="829">
      <c r="I829" s="4"/>
      <c r="J829" s="4"/>
      <c r="K829" s="4"/>
      <c r="L829" s="4"/>
      <c r="M829" s="4"/>
      <c r="N829" s="5"/>
      <c r="O829" s="5"/>
      <c r="P829" s="5"/>
      <c r="Q829" s="5"/>
      <c r="R829" s="5"/>
      <c r="S829" s="6"/>
      <c r="T829" s="6"/>
    </row>
    <row r="830">
      <c r="I830" s="4"/>
      <c r="J830" s="4"/>
      <c r="K830" s="4"/>
      <c r="L830" s="4"/>
      <c r="M830" s="4"/>
      <c r="N830" s="5"/>
      <c r="O830" s="5"/>
      <c r="P830" s="5"/>
      <c r="Q830" s="5"/>
      <c r="R830" s="5"/>
      <c r="S830" s="6"/>
      <c r="T830" s="6"/>
    </row>
    <row r="831">
      <c r="I831" s="4"/>
      <c r="J831" s="4"/>
      <c r="K831" s="4"/>
      <c r="L831" s="4"/>
      <c r="M831" s="4"/>
      <c r="N831" s="5"/>
      <c r="O831" s="5"/>
      <c r="P831" s="5"/>
      <c r="Q831" s="5"/>
      <c r="R831" s="5"/>
      <c r="S831" s="6"/>
      <c r="T831" s="6"/>
    </row>
    <row r="832">
      <c r="I832" s="4"/>
      <c r="J832" s="4"/>
      <c r="K832" s="4"/>
      <c r="L832" s="4"/>
      <c r="M832" s="4"/>
      <c r="N832" s="5"/>
      <c r="O832" s="5"/>
      <c r="P832" s="5"/>
      <c r="Q832" s="5"/>
      <c r="R832" s="5"/>
      <c r="S832" s="6"/>
      <c r="T832" s="6"/>
    </row>
    <row r="833">
      <c r="I833" s="4"/>
      <c r="J833" s="4"/>
      <c r="K833" s="4"/>
      <c r="L833" s="4"/>
      <c r="M833" s="4"/>
      <c r="N833" s="5"/>
      <c r="O833" s="5"/>
      <c r="P833" s="5"/>
      <c r="Q833" s="5"/>
      <c r="R833" s="5"/>
      <c r="S833" s="6"/>
      <c r="T833" s="6"/>
    </row>
    <row r="834">
      <c r="I834" s="4"/>
      <c r="J834" s="4"/>
      <c r="K834" s="4"/>
      <c r="L834" s="4"/>
      <c r="M834" s="4"/>
      <c r="N834" s="5"/>
      <c r="O834" s="5"/>
      <c r="P834" s="5"/>
      <c r="Q834" s="5"/>
      <c r="R834" s="5"/>
      <c r="S834" s="6"/>
      <c r="T834" s="6"/>
    </row>
    <row r="835">
      <c r="I835" s="4"/>
      <c r="J835" s="4"/>
      <c r="K835" s="4"/>
      <c r="L835" s="4"/>
      <c r="M835" s="4"/>
      <c r="N835" s="5"/>
      <c r="O835" s="5"/>
      <c r="P835" s="5"/>
      <c r="Q835" s="5"/>
      <c r="R835" s="5"/>
      <c r="S835" s="6"/>
      <c r="T835" s="6"/>
    </row>
    <row r="836">
      <c r="I836" s="4"/>
      <c r="J836" s="4"/>
      <c r="K836" s="4"/>
      <c r="L836" s="4"/>
      <c r="M836" s="4"/>
      <c r="N836" s="5"/>
      <c r="O836" s="5"/>
      <c r="P836" s="5"/>
      <c r="Q836" s="5"/>
      <c r="R836" s="5"/>
      <c r="S836" s="6"/>
      <c r="T836" s="6"/>
    </row>
    <row r="837">
      <c r="I837" s="4"/>
      <c r="J837" s="4"/>
      <c r="K837" s="4"/>
      <c r="L837" s="4"/>
      <c r="M837" s="4"/>
      <c r="N837" s="5"/>
      <c r="O837" s="5"/>
      <c r="P837" s="5"/>
      <c r="Q837" s="5"/>
      <c r="R837" s="5"/>
      <c r="S837" s="6"/>
      <c r="T837" s="6"/>
    </row>
    <row r="838">
      <c r="I838" s="4"/>
      <c r="J838" s="4"/>
      <c r="K838" s="4"/>
      <c r="L838" s="4"/>
      <c r="M838" s="4"/>
      <c r="N838" s="5"/>
      <c r="O838" s="5"/>
      <c r="P838" s="5"/>
      <c r="Q838" s="5"/>
      <c r="R838" s="5"/>
      <c r="S838" s="6"/>
      <c r="T838" s="6"/>
    </row>
    <row r="839">
      <c r="I839" s="4"/>
      <c r="J839" s="4"/>
      <c r="K839" s="4"/>
      <c r="L839" s="4"/>
      <c r="M839" s="4"/>
      <c r="N839" s="5"/>
      <c r="O839" s="5"/>
      <c r="P839" s="5"/>
      <c r="Q839" s="5"/>
      <c r="R839" s="5"/>
      <c r="S839" s="6"/>
      <c r="T839" s="6"/>
    </row>
    <row r="840">
      <c r="I840" s="4"/>
      <c r="J840" s="4"/>
      <c r="K840" s="4"/>
      <c r="L840" s="4"/>
      <c r="M840" s="4"/>
      <c r="N840" s="5"/>
      <c r="O840" s="5"/>
      <c r="P840" s="5"/>
      <c r="Q840" s="5"/>
      <c r="R840" s="5"/>
      <c r="S840" s="6"/>
      <c r="T840" s="6"/>
    </row>
    <row r="841">
      <c r="I841" s="4"/>
      <c r="J841" s="4"/>
      <c r="K841" s="4"/>
      <c r="L841" s="4"/>
      <c r="M841" s="4"/>
      <c r="N841" s="5"/>
      <c r="O841" s="5"/>
      <c r="P841" s="5"/>
      <c r="Q841" s="5"/>
      <c r="R841" s="5"/>
      <c r="S841" s="6"/>
      <c r="T841" s="6"/>
    </row>
    <row r="842">
      <c r="I842" s="4"/>
      <c r="J842" s="4"/>
      <c r="K842" s="4"/>
      <c r="L842" s="4"/>
      <c r="M842" s="4"/>
      <c r="N842" s="5"/>
      <c r="O842" s="5"/>
      <c r="P842" s="5"/>
      <c r="Q842" s="5"/>
      <c r="R842" s="5"/>
      <c r="S842" s="6"/>
      <c r="T842" s="6"/>
    </row>
    <row r="843">
      <c r="I843" s="4"/>
      <c r="J843" s="4"/>
      <c r="K843" s="4"/>
      <c r="L843" s="4"/>
      <c r="M843" s="4"/>
      <c r="N843" s="5"/>
      <c r="O843" s="5"/>
      <c r="P843" s="5"/>
      <c r="Q843" s="5"/>
      <c r="R843" s="5"/>
      <c r="S843" s="6"/>
      <c r="T843" s="6"/>
    </row>
    <row r="844">
      <c r="I844" s="4"/>
      <c r="J844" s="4"/>
      <c r="K844" s="4"/>
      <c r="L844" s="4"/>
      <c r="M844" s="4"/>
      <c r="N844" s="5"/>
      <c r="O844" s="5"/>
      <c r="P844" s="5"/>
      <c r="Q844" s="5"/>
      <c r="R844" s="5"/>
      <c r="S844" s="6"/>
      <c r="T844" s="6"/>
    </row>
    <row r="845">
      <c r="I845" s="4"/>
      <c r="J845" s="4"/>
      <c r="K845" s="4"/>
      <c r="L845" s="4"/>
      <c r="M845" s="4"/>
      <c r="N845" s="5"/>
      <c r="O845" s="5"/>
      <c r="P845" s="5"/>
      <c r="Q845" s="5"/>
      <c r="R845" s="5"/>
      <c r="S845" s="6"/>
      <c r="T845" s="6"/>
    </row>
    <row r="846">
      <c r="I846" s="4"/>
      <c r="J846" s="4"/>
      <c r="K846" s="4"/>
      <c r="L846" s="4"/>
      <c r="M846" s="4"/>
      <c r="N846" s="5"/>
      <c r="O846" s="5"/>
      <c r="P846" s="5"/>
      <c r="Q846" s="5"/>
      <c r="R846" s="5"/>
      <c r="S846" s="6"/>
      <c r="T846" s="6"/>
    </row>
    <row r="847">
      <c r="I847" s="4"/>
      <c r="J847" s="4"/>
      <c r="K847" s="4"/>
      <c r="L847" s="4"/>
      <c r="M847" s="4"/>
      <c r="N847" s="5"/>
      <c r="O847" s="5"/>
      <c r="P847" s="5"/>
      <c r="Q847" s="5"/>
      <c r="R847" s="5"/>
      <c r="S847" s="6"/>
      <c r="T847" s="6"/>
    </row>
    <row r="848">
      <c r="I848" s="4"/>
      <c r="J848" s="4"/>
      <c r="K848" s="4"/>
      <c r="L848" s="4"/>
      <c r="M848" s="4"/>
      <c r="N848" s="5"/>
      <c r="O848" s="5"/>
      <c r="P848" s="5"/>
      <c r="Q848" s="5"/>
      <c r="R848" s="5"/>
      <c r="S848" s="6"/>
      <c r="T848" s="6"/>
    </row>
    <row r="849">
      <c r="I849" s="4"/>
      <c r="J849" s="4"/>
      <c r="K849" s="4"/>
      <c r="L849" s="4"/>
      <c r="M849" s="4"/>
      <c r="N849" s="5"/>
      <c r="O849" s="5"/>
      <c r="P849" s="5"/>
      <c r="Q849" s="5"/>
      <c r="R849" s="5"/>
      <c r="S849" s="6"/>
      <c r="T849" s="6"/>
    </row>
    <row r="850">
      <c r="I850" s="4"/>
      <c r="J850" s="4"/>
      <c r="K850" s="4"/>
      <c r="L850" s="4"/>
      <c r="M850" s="4"/>
      <c r="N850" s="5"/>
      <c r="O850" s="5"/>
      <c r="P850" s="5"/>
      <c r="Q850" s="5"/>
      <c r="R850" s="5"/>
      <c r="S850" s="6"/>
      <c r="T850" s="6"/>
    </row>
    <row r="851">
      <c r="I851" s="4"/>
      <c r="J851" s="4"/>
      <c r="K851" s="4"/>
      <c r="L851" s="4"/>
      <c r="M851" s="4"/>
      <c r="N851" s="5"/>
      <c r="O851" s="5"/>
      <c r="P851" s="5"/>
      <c r="Q851" s="5"/>
      <c r="R851" s="5"/>
      <c r="S851" s="6"/>
      <c r="T851" s="6"/>
    </row>
    <row r="852">
      <c r="I852" s="4"/>
      <c r="J852" s="4"/>
      <c r="K852" s="4"/>
      <c r="L852" s="4"/>
      <c r="M852" s="4"/>
      <c r="N852" s="5"/>
      <c r="O852" s="5"/>
      <c r="P852" s="5"/>
      <c r="Q852" s="5"/>
      <c r="R852" s="5"/>
      <c r="S852" s="6"/>
      <c r="T852" s="6"/>
    </row>
    <row r="853">
      <c r="I853" s="4"/>
      <c r="J853" s="4"/>
      <c r="K853" s="4"/>
      <c r="L853" s="4"/>
      <c r="M853" s="4"/>
      <c r="N853" s="5"/>
      <c r="O853" s="5"/>
      <c r="P853" s="5"/>
      <c r="Q853" s="5"/>
      <c r="R853" s="5"/>
      <c r="S853" s="6"/>
      <c r="T853" s="6"/>
    </row>
    <row r="854">
      <c r="I854" s="4"/>
      <c r="J854" s="4"/>
      <c r="K854" s="4"/>
      <c r="L854" s="4"/>
      <c r="M854" s="4"/>
      <c r="N854" s="5"/>
      <c r="O854" s="5"/>
      <c r="P854" s="5"/>
      <c r="Q854" s="5"/>
      <c r="R854" s="5"/>
      <c r="S854" s="6"/>
      <c r="T854" s="6"/>
    </row>
    <row r="855">
      <c r="I855" s="4"/>
      <c r="J855" s="4"/>
      <c r="K855" s="4"/>
      <c r="L855" s="4"/>
      <c r="M855" s="4"/>
      <c r="N855" s="5"/>
      <c r="O855" s="5"/>
      <c r="P855" s="5"/>
      <c r="Q855" s="5"/>
      <c r="R855" s="5"/>
      <c r="S855" s="6"/>
      <c r="T855" s="6"/>
    </row>
    <row r="856">
      <c r="I856" s="4"/>
      <c r="J856" s="4"/>
      <c r="K856" s="4"/>
      <c r="L856" s="4"/>
      <c r="M856" s="4"/>
      <c r="N856" s="5"/>
      <c r="O856" s="5"/>
      <c r="P856" s="5"/>
      <c r="Q856" s="5"/>
      <c r="R856" s="5"/>
      <c r="S856" s="6"/>
      <c r="T856" s="6"/>
    </row>
    <row r="857">
      <c r="I857" s="4"/>
      <c r="J857" s="4"/>
      <c r="K857" s="4"/>
      <c r="L857" s="4"/>
      <c r="M857" s="4"/>
      <c r="N857" s="5"/>
      <c r="O857" s="5"/>
      <c r="P857" s="5"/>
      <c r="Q857" s="5"/>
      <c r="R857" s="5"/>
      <c r="S857" s="6"/>
      <c r="T857" s="6"/>
    </row>
    <row r="858">
      <c r="I858" s="4"/>
      <c r="J858" s="4"/>
      <c r="K858" s="4"/>
      <c r="L858" s="4"/>
      <c r="M858" s="4"/>
      <c r="N858" s="5"/>
      <c r="O858" s="5"/>
      <c r="P858" s="5"/>
      <c r="Q858" s="5"/>
      <c r="R858" s="5"/>
      <c r="S858" s="6"/>
      <c r="T858" s="6"/>
    </row>
    <row r="859">
      <c r="I859" s="4"/>
      <c r="J859" s="4"/>
      <c r="K859" s="4"/>
      <c r="L859" s="4"/>
      <c r="M859" s="4"/>
      <c r="N859" s="5"/>
      <c r="O859" s="5"/>
      <c r="P859" s="5"/>
      <c r="Q859" s="5"/>
      <c r="R859" s="5"/>
      <c r="S859" s="6"/>
      <c r="T859" s="6"/>
    </row>
    <row r="860">
      <c r="I860" s="4"/>
      <c r="J860" s="4"/>
      <c r="K860" s="4"/>
      <c r="L860" s="4"/>
      <c r="M860" s="4"/>
      <c r="N860" s="5"/>
      <c r="O860" s="5"/>
      <c r="P860" s="5"/>
      <c r="Q860" s="5"/>
      <c r="R860" s="5"/>
      <c r="S860" s="6"/>
      <c r="T860" s="6"/>
    </row>
    <row r="861">
      <c r="I861" s="4"/>
      <c r="J861" s="4"/>
      <c r="K861" s="4"/>
      <c r="L861" s="4"/>
      <c r="M861" s="4"/>
      <c r="N861" s="5"/>
      <c r="O861" s="5"/>
      <c r="P861" s="5"/>
      <c r="Q861" s="5"/>
      <c r="R861" s="5"/>
      <c r="S861" s="6"/>
      <c r="T861" s="6"/>
    </row>
    <row r="862">
      <c r="I862" s="4"/>
      <c r="J862" s="4"/>
      <c r="K862" s="4"/>
      <c r="L862" s="4"/>
      <c r="M862" s="4"/>
      <c r="N862" s="5"/>
      <c r="O862" s="5"/>
      <c r="P862" s="5"/>
      <c r="Q862" s="5"/>
      <c r="R862" s="5"/>
      <c r="S862" s="6"/>
      <c r="T862" s="6"/>
    </row>
    <row r="863">
      <c r="I863" s="4"/>
      <c r="J863" s="4"/>
      <c r="K863" s="4"/>
      <c r="L863" s="4"/>
      <c r="M863" s="4"/>
      <c r="N863" s="5"/>
      <c r="O863" s="5"/>
      <c r="P863" s="5"/>
      <c r="Q863" s="5"/>
      <c r="R863" s="5"/>
      <c r="S863" s="6"/>
      <c r="T863" s="6"/>
    </row>
    <row r="864">
      <c r="I864" s="4"/>
      <c r="J864" s="4"/>
      <c r="K864" s="4"/>
      <c r="L864" s="4"/>
      <c r="M864" s="4"/>
      <c r="N864" s="5"/>
      <c r="O864" s="5"/>
      <c r="P864" s="5"/>
      <c r="Q864" s="5"/>
      <c r="R864" s="5"/>
      <c r="S864" s="6"/>
      <c r="T864" s="6"/>
    </row>
    <row r="865">
      <c r="I865" s="4"/>
      <c r="J865" s="4"/>
      <c r="K865" s="4"/>
      <c r="L865" s="4"/>
      <c r="M865" s="4"/>
      <c r="N865" s="5"/>
      <c r="O865" s="5"/>
      <c r="P865" s="5"/>
      <c r="Q865" s="5"/>
      <c r="R865" s="5"/>
      <c r="S865" s="6"/>
      <c r="T865" s="6"/>
    </row>
    <row r="866">
      <c r="I866" s="4"/>
      <c r="J866" s="4"/>
      <c r="K866" s="4"/>
      <c r="L866" s="4"/>
      <c r="M866" s="4"/>
      <c r="N866" s="5"/>
      <c r="O866" s="5"/>
      <c r="P866" s="5"/>
      <c r="Q866" s="5"/>
      <c r="R866" s="5"/>
      <c r="S866" s="6"/>
      <c r="T866" s="6"/>
    </row>
    <row r="867">
      <c r="I867" s="4"/>
      <c r="J867" s="4"/>
      <c r="K867" s="4"/>
      <c r="L867" s="4"/>
      <c r="M867" s="4"/>
      <c r="N867" s="5"/>
      <c r="O867" s="5"/>
      <c r="P867" s="5"/>
      <c r="Q867" s="5"/>
      <c r="R867" s="5"/>
      <c r="S867" s="6"/>
      <c r="T867" s="6"/>
    </row>
    <row r="868">
      <c r="I868" s="4"/>
      <c r="J868" s="4"/>
      <c r="K868" s="4"/>
      <c r="L868" s="4"/>
      <c r="M868" s="4"/>
      <c r="N868" s="5"/>
      <c r="O868" s="5"/>
      <c r="P868" s="5"/>
      <c r="Q868" s="5"/>
      <c r="R868" s="5"/>
      <c r="S868" s="6"/>
      <c r="T868" s="6"/>
    </row>
    <row r="869">
      <c r="I869" s="4"/>
      <c r="J869" s="4"/>
      <c r="K869" s="4"/>
      <c r="L869" s="4"/>
      <c r="M869" s="4"/>
      <c r="N869" s="5"/>
      <c r="O869" s="5"/>
      <c r="P869" s="5"/>
      <c r="Q869" s="5"/>
      <c r="R869" s="5"/>
      <c r="S869" s="6"/>
      <c r="T869" s="6"/>
    </row>
    <row r="870">
      <c r="I870" s="4"/>
      <c r="J870" s="4"/>
      <c r="K870" s="4"/>
      <c r="L870" s="4"/>
      <c r="M870" s="4"/>
      <c r="N870" s="5"/>
      <c r="O870" s="5"/>
      <c r="P870" s="5"/>
      <c r="Q870" s="5"/>
      <c r="R870" s="5"/>
      <c r="S870" s="6"/>
      <c r="T870" s="6"/>
    </row>
    <row r="871">
      <c r="I871" s="4"/>
      <c r="J871" s="4"/>
      <c r="K871" s="4"/>
      <c r="L871" s="4"/>
      <c r="M871" s="4"/>
      <c r="N871" s="5"/>
      <c r="O871" s="5"/>
      <c r="P871" s="5"/>
      <c r="Q871" s="5"/>
      <c r="R871" s="5"/>
      <c r="S871" s="6"/>
      <c r="T871" s="6"/>
    </row>
    <row r="872">
      <c r="I872" s="4"/>
      <c r="J872" s="4"/>
      <c r="K872" s="4"/>
      <c r="L872" s="4"/>
      <c r="M872" s="4"/>
      <c r="N872" s="5"/>
      <c r="O872" s="5"/>
      <c r="P872" s="5"/>
      <c r="Q872" s="5"/>
      <c r="R872" s="5"/>
      <c r="S872" s="6"/>
      <c r="T872" s="6"/>
    </row>
    <row r="873">
      <c r="I873" s="4"/>
      <c r="J873" s="4"/>
      <c r="K873" s="4"/>
      <c r="L873" s="4"/>
      <c r="M873" s="4"/>
      <c r="N873" s="5"/>
      <c r="O873" s="5"/>
      <c r="P873" s="5"/>
      <c r="Q873" s="5"/>
      <c r="R873" s="5"/>
      <c r="S873" s="6"/>
      <c r="T873" s="6"/>
    </row>
    <row r="874">
      <c r="I874" s="4"/>
      <c r="J874" s="4"/>
      <c r="K874" s="4"/>
      <c r="L874" s="4"/>
      <c r="M874" s="4"/>
      <c r="N874" s="5"/>
      <c r="O874" s="5"/>
      <c r="P874" s="5"/>
      <c r="Q874" s="5"/>
      <c r="R874" s="5"/>
      <c r="S874" s="6"/>
      <c r="T874" s="6"/>
    </row>
    <row r="875">
      <c r="I875" s="4"/>
      <c r="J875" s="4"/>
      <c r="K875" s="4"/>
      <c r="L875" s="4"/>
      <c r="M875" s="4"/>
      <c r="N875" s="5"/>
      <c r="O875" s="5"/>
      <c r="P875" s="5"/>
      <c r="Q875" s="5"/>
      <c r="R875" s="5"/>
      <c r="S875" s="6"/>
      <c r="T875" s="6"/>
    </row>
    <row r="876">
      <c r="I876" s="4"/>
      <c r="J876" s="4"/>
      <c r="K876" s="4"/>
      <c r="L876" s="4"/>
      <c r="M876" s="4"/>
      <c r="N876" s="5"/>
      <c r="O876" s="5"/>
      <c r="P876" s="5"/>
      <c r="Q876" s="5"/>
      <c r="R876" s="5"/>
      <c r="S876" s="6"/>
      <c r="T876" s="6"/>
    </row>
    <row r="877">
      <c r="I877" s="4"/>
      <c r="J877" s="4"/>
      <c r="K877" s="4"/>
      <c r="L877" s="4"/>
      <c r="M877" s="4"/>
      <c r="N877" s="5"/>
      <c r="O877" s="5"/>
      <c r="P877" s="5"/>
      <c r="Q877" s="5"/>
      <c r="R877" s="5"/>
      <c r="S877" s="6"/>
      <c r="T877" s="6"/>
    </row>
    <row r="878">
      <c r="I878" s="4"/>
      <c r="J878" s="4"/>
      <c r="K878" s="4"/>
      <c r="L878" s="4"/>
      <c r="M878" s="4"/>
      <c r="N878" s="5"/>
      <c r="O878" s="5"/>
      <c r="P878" s="5"/>
      <c r="Q878" s="5"/>
      <c r="R878" s="5"/>
      <c r="S878" s="6"/>
      <c r="T878" s="6"/>
    </row>
    <row r="879">
      <c r="I879" s="4"/>
      <c r="J879" s="4"/>
      <c r="K879" s="4"/>
      <c r="L879" s="4"/>
      <c r="M879" s="4"/>
      <c r="N879" s="5"/>
      <c r="O879" s="5"/>
      <c r="P879" s="5"/>
      <c r="Q879" s="5"/>
      <c r="R879" s="5"/>
      <c r="S879" s="6"/>
      <c r="T879" s="6"/>
    </row>
    <row r="880">
      <c r="I880" s="4"/>
      <c r="J880" s="4"/>
      <c r="K880" s="4"/>
      <c r="L880" s="4"/>
      <c r="M880" s="4"/>
      <c r="N880" s="5"/>
      <c r="O880" s="5"/>
      <c r="P880" s="5"/>
      <c r="Q880" s="5"/>
      <c r="R880" s="5"/>
      <c r="S880" s="6"/>
      <c r="T880" s="6"/>
    </row>
    <row r="881">
      <c r="I881" s="4"/>
      <c r="J881" s="4"/>
      <c r="K881" s="4"/>
      <c r="L881" s="4"/>
      <c r="M881" s="4"/>
      <c r="N881" s="5"/>
      <c r="O881" s="5"/>
      <c r="P881" s="5"/>
      <c r="Q881" s="5"/>
      <c r="R881" s="5"/>
      <c r="S881" s="6"/>
      <c r="T881" s="6"/>
    </row>
    <row r="882">
      <c r="I882" s="4"/>
      <c r="J882" s="4"/>
      <c r="K882" s="4"/>
      <c r="L882" s="4"/>
      <c r="M882" s="4"/>
      <c r="N882" s="5"/>
      <c r="O882" s="5"/>
      <c r="P882" s="5"/>
      <c r="Q882" s="5"/>
      <c r="R882" s="5"/>
      <c r="S882" s="6"/>
      <c r="T882" s="6"/>
    </row>
    <row r="883">
      <c r="I883" s="4"/>
      <c r="J883" s="4"/>
      <c r="K883" s="4"/>
      <c r="L883" s="4"/>
      <c r="M883" s="4"/>
      <c r="N883" s="5"/>
      <c r="O883" s="5"/>
      <c r="P883" s="5"/>
      <c r="Q883" s="5"/>
      <c r="R883" s="5"/>
      <c r="S883" s="6"/>
      <c r="T883" s="6"/>
    </row>
    <row r="884">
      <c r="I884" s="4"/>
      <c r="J884" s="4"/>
      <c r="K884" s="4"/>
      <c r="L884" s="4"/>
      <c r="M884" s="4"/>
      <c r="N884" s="5"/>
      <c r="O884" s="5"/>
      <c r="P884" s="5"/>
      <c r="Q884" s="5"/>
      <c r="R884" s="5"/>
      <c r="S884" s="6"/>
      <c r="T884" s="6"/>
    </row>
    <row r="885">
      <c r="I885" s="4"/>
      <c r="J885" s="4"/>
      <c r="K885" s="4"/>
      <c r="L885" s="4"/>
      <c r="M885" s="4"/>
      <c r="N885" s="5"/>
      <c r="O885" s="5"/>
      <c r="P885" s="5"/>
      <c r="Q885" s="5"/>
      <c r="R885" s="5"/>
      <c r="S885" s="6"/>
      <c r="T885" s="6"/>
    </row>
    <row r="886">
      <c r="I886" s="4"/>
      <c r="J886" s="4"/>
      <c r="K886" s="4"/>
      <c r="L886" s="4"/>
      <c r="M886" s="4"/>
      <c r="N886" s="5"/>
      <c r="O886" s="5"/>
      <c r="P886" s="5"/>
      <c r="Q886" s="5"/>
      <c r="R886" s="5"/>
      <c r="S886" s="6"/>
      <c r="T886" s="6"/>
    </row>
    <row r="887">
      <c r="I887" s="4"/>
      <c r="J887" s="4"/>
      <c r="K887" s="4"/>
      <c r="L887" s="4"/>
      <c r="M887" s="4"/>
      <c r="N887" s="5"/>
      <c r="O887" s="5"/>
      <c r="P887" s="5"/>
      <c r="Q887" s="5"/>
      <c r="R887" s="5"/>
      <c r="S887" s="6"/>
      <c r="T887" s="6"/>
    </row>
    <row r="888">
      <c r="I888" s="4"/>
      <c r="J888" s="4"/>
      <c r="K888" s="4"/>
      <c r="L888" s="4"/>
      <c r="M888" s="4"/>
      <c r="N888" s="5"/>
      <c r="O888" s="5"/>
      <c r="P888" s="5"/>
      <c r="Q888" s="5"/>
      <c r="R888" s="5"/>
      <c r="S888" s="6"/>
      <c r="T888" s="6"/>
    </row>
    <row r="889">
      <c r="I889" s="4"/>
      <c r="J889" s="4"/>
      <c r="K889" s="4"/>
      <c r="L889" s="4"/>
      <c r="M889" s="4"/>
      <c r="N889" s="5"/>
      <c r="O889" s="5"/>
      <c r="P889" s="5"/>
      <c r="Q889" s="5"/>
      <c r="R889" s="5"/>
      <c r="S889" s="6"/>
      <c r="T889" s="6"/>
    </row>
    <row r="890">
      <c r="I890" s="4"/>
      <c r="J890" s="4"/>
      <c r="K890" s="4"/>
      <c r="L890" s="4"/>
      <c r="M890" s="4"/>
      <c r="N890" s="5"/>
      <c r="O890" s="5"/>
      <c r="P890" s="5"/>
      <c r="Q890" s="5"/>
      <c r="R890" s="5"/>
      <c r="S890" s="6"/>
      <c r="T890" s="6"/>
    </row>
    <row r="891">
      <c r="I891" s="4"/>
      <c r="J891" s="4"/>
      <c r="K891" s="4"/>
      <c r="L891" s="4"/>
      <c r="M891" s="4"/>
      <c r="N891" s="5"/>
      <c r="O891" s="5"/>
      <c r="P891" s="5"/>
      <c r="Q891" s="5"/>
      <c r="R891" s="5"/>
      <c r="S891" s="6"/>
      <c r="T891" s="6"/>
    </row>
    <row r="892">
      <c r="I892" s="4"/>
      <c r="J892" s="4"/>
      <c r="K892" s="4"/>
      <c r="L892" s="4"/>
      <c r="M892" s="4"/>
      <c r="N892" s="5"/>
      <c r="O892" s="5"/>
      <c r="P892" s="5"/>
      <c r="Q892" s="5"/>
      <c r="R892" s="5"/>
      <c r="S892" s="6"/>
      <c r="T892" s="6"/>
    </row>
    <row r="893">
      <c r="I893" s="4"/>
      <c r="J893" s="4"/>
      <c r="K893" s="4"/>
      <c r="L893" s="4"/>
      <c r="M893" s="4"/>
      <c r="N893" s="5"/>
      <c r="O893" s="5"/>
      <c r="P893" s="5"/>
      <c r="Q893" s="5"/>
      <c r="R893" s="5"/>
      <c r="S893" s="6"/>
      <c r="T893" s="6"/>
    </row>
    <row r="894">
      <c r="I894" s="4"/>
      <c r="J894" s="4"/>
      <c r="K894" s="4"/>
      <c r="L894" s="4"/>
      <c r="M894" s="4"/>
      <c r="N894" s="5"/>
      <c r="O894" s="5"/>
      <c r="P894" s="5"/>
      <c r="Q894" s="5"/>
      <c r="R894" s="5"/>
      <c r="S894" s="6"/>
      <c r="T894" s="6"/>
    </row>
    <row r="895">
      <c r="I895" s="4"/>
      <c r="J895" s="4"/>
      <c r="K895" s="4"/>
      <c r="L895" s="4"/>
      <c r="M895" s="4"/>
      <c r="N895" s="5"/>
      <c r="O895" s="5"/>
      <c r="P895" s="5"/>
      <c r="Q895" s="5"/>
      <c r="R895" s="5"/>
      <c r="S895" s="6"/>
      <c r="T895" s="6"/>
    </row>
    <row r="896">
      <c r="I896" s="4"/>
      <c r="J896" s="4"/>
      <c r="K896" s="4"/>
      <c r="L896" s="4"/>
      <c r="M896" s="4"/>
      <c r="N896" s="5"/>
      <c r="O896" s="5"/>
      <c r="P896" s="5"/>
      <c r="Q896" s="5"/>
      <c r="R896" s="5"/>
      <c r="S896" s="6"/>
      <c r="T896" s="6"/>
    </row>
    <row r="897">
      <c r="I897" s="4"/>
      <c r="J897" s="4"/>
      <c r="K897" s="4"/>
      <c r="L897" s="4"/>
      <c r="M897" s="4"/>
      <c r="N897" s="5"/>
      <c r="O897" s="5"/>
      <c r="P897" s="5"/>
      <c r="Q897" s="5"/>
      <c r="R897" s="5"/>
      <c r="S897" s="6"/>
      <c r="T897" s="6"/>
    </row>
    <row r="898">
      <c r="I898" s="4"/>
      <c r="J898" s="4"/>
      <c r="K898" s="4"/>
      <c r="L898" s="4"/>
      <c r="M898" s="4"/>
      <c r="N898" s="5"/>
      <c r="O898" s="5"/>
      <c r="P898" s="5"/>
      <c r="Q898" s="5"/>
      <c r="R898" s="5"/>
      <c r="S898" s="6"/>
      <c r="T898" s="6"/>
    </row>
    <row r="899">
      <c r="I899" s="4"/>
      <c r="J899" s="4"/>
      <c r="K899" s="4"/>
      <c r="L899" s="4"/>
      <c r="M899" s="4"/>
      <c r="N899" s="5"/>
      <c r="O899" s="5"/>
      <c r="P899" s="5"/>
      <c r="Q899" s="5"/>
      <c r="R899" s="5"/>
      <c r="S899" s="6"/>
      <c r="T899" s="6"/>
    </row>
    <row r="900">
      <c r="I900" s="4"/>
      <c r="J900" s="4"/>
      <c r="K900" s="4"/>
      <c r="L900" s="4"/>
      <c r="M900" s="4"/>
      <c r="N900" s="5"/>
      <c r="O900" s="5"/>
      <c r="P900" s="5"/>
      <c r="Q900" s="5"/>
      <c r="R900" s="5"/>
      <c r="S900" s="6"/>
      <c r="T900" s="6"/>
    </row>
    <row r="901">
      <c r="I901" s="4"/>
      <c r="J901" s="4"/>
      <c r="K901" s="4"/>
      <c r="L901" s="4"/>
      <c r="M901" s="4"/>
      <c r="N901" s="5"/>
      <c r="O901" s="5"/>
      <c r="P901" s="5"/>
      <c r="Q901" s="5"/>
      <c r="R901" s="5"/>
      <c r="S901" s="6"/>
      <c r="T901" s="6"/>
    </row>
    <row r="902">
      <c r="I902" s="4"/>
      <c r="J902" s="4"/>
      <c r="K902" s="4"/>
      <c r="L902" s="4"/>
      <c r="M902" s="4"/>
      <c r="N902" s="5"/>
      <c r="O902" s="5"/>
      <c r="P902" s="5"/>
      <c r="Q902" s="5"/>
      <c r="R902" s="5"/>
      <c r="S902" s="6"/>
      <c r="T902" s="6"/>
    </row>
    <row r="903">
      <c r="I903" s="4"/>
      <c r="J903" s="4"/>
      <c r="K903" s="4"/>
      <c r="L903" s="4"/>
      <c r="M903" s="4"/>
      <c r="N903" s="5"/>
      <c r="O903" s="5"/>
      <c r="P903" s="5"/>
      <c r="Q903" s="5"/>
      <c r="R903" s="5"/>
      <c r="S903" s="6"/>
      <c r="T903" s="6"/>
    </row>
    <row r="904">
      <c r="I904" s="4"/>
      <c r="J904" s="4"/>
      <c r="K904" s="4"/>
      <c r="L904" s="4"/>
      <c r="M904" s="4"/>
      <c r="N904" s="5"/>
      <c r="O904" s="5"/>
      <c r="P904" s="5"/>
      <c r="Q904" s="5"/>
      <c r="R904" s="5"/>
      <c r="S904" s="6"/>
      <c r="T904" s="6"/>
    </row>
    <row r="905">
      <c r="I905" s="4"/>
      <c r="J905" s="4"/>
      <c r="K905" s="4"/>
      <c r="L905" s="4"/>
      <c r="M905" s="4"/>
      <c r="N905" s="5"/>
      <c r="O905" s="5"/>
      <c r="P905" s="5"/>
      <c r="Q905" s="5"/>
      <c r="R905" s="5"/>
      <c r="S905" s="6"/>
      <c r="T905" s="6"/>
    </row>
    <row r="906">
      <c r="I906" s="4"/>
      <c r="J906" s="4"/>
      <c r="K906" s="4"/>
      <c r="L906" s="4"/>
      <c r="M906" s="4"/>
      <c r="N906" s="5"/>
      <c r="O906" s="5"/>
      <c r="P906" s="5"/>
      <c r="Q906" s="5"/>
      <c r="R906" s="5"/>
      <c r="S906" s="6"/>
      <c r="T906" s="6"/>
    </row>
    <row r="907">
      <c r="I907" s="4"/>
      <c r="J907" s="4"/>
      <c r="K907" s="4"/>
      <c r="L907" s="4"/>
      <c r="M907" s="4"/>
      <c r="N907" s="5"/>
      <c r="O907" s="5"/>
      <c r="P907" s="5"/>
      <c r="Q907" s="5"/>
      <c r="R907" s="5"/>
      <c r="S907" s="6"/>
      <c r="T907" s="6"/>
    </row>
    <row r="908">
      <c r="I908" s="4"/>
      <c r="J908" s="4"/>
      <c r="K908" s="4"/>
      <c r="L908" s="4"/>
      <c r="M908" s="4"/>
      <c r="N908" s="5"/>
      <c r="O908" s="5"/>
      <c r="P908" s="5"/>
      <c r="Q908" s="5"/>
      <c r="R908" s="5"/>
      <c r="S908" s="6"/>
      <c r="T908" s="6"/>
    </row>
    <row r="909">
      <c r="I909" s="4"/>
      <c r="J909" s="4"/>
      <c r="K909" s="4"/>
      <c r="L909" s="4"/>
      <c r="M909" s="4"/>
      <c r="N909" s="5"/>
      <c r="O909" s="5"/>
      <c r="P909" s="5"/>
      <c r="Q909" s="5"/>
      <c r="R909" s="5"/>
      <c r="S909" s="6"/>
      <c r="T909" s="6"/>
    </row>
    <row r="910">
      <c r="I910" s="4"/>
      <c r="J910" s="4"/>
      <c r="K910" s="4"/>
      <c r="L910" s="4"/>
      <c r="M910" s="4"/>
      <c r="N910" s="5"/>
      <c r="O910" s="5"/>
      <c r="P910" s="5"/>
      <c r="Q910" s="5"/>
      <c r="R910" s="5"/>
      <c r="S910" s="6"/>
      <c r="T910" s="6"/>
    </row>
    <row r="911">
      <c r="I911" s="4"/>
      <c r="J911" s="4"/>
      <c r="K911" s="4"/>
      <c r="L911" s="4"/>
      <c r="M911" s="4"/>
      <c r="N911" s="5"/>
      <c r="O911" s="5"/>
      <c r="P911" s="5"/>
      <c r="Q911" s="5"/>
      <c r="R911" s="5"/>
      <c r="S911" s="6"/>
      <c r="T911" s="6"/>
    </row>
    <row r="912">
      <c r="I912" s="4"/>
      <c r="J912" s="4"/>
      <c r="K912" s="4"/>
      <c r="L912" s="4"/>
      <c r="M912" s="4"/>
      <c r="N912" s="5"/>
      <c r="O912" s="5"/>
      <c r="P912" s="5"/>
      <c r="Q912" s="5"/>
      <c r="R912" s="5"/>
      <c r="S912" s="6"/>
      <c r="T912" s="6"/>
    </row>
    <row r="913">
      <c r="I913" s="4"/>
      <c r="J913" s="4"/>
      <c r="K913" s="4"/>
      <c r="L913" s="4"/>
      <c r="M913" s="4"/>
      <c r="N913" s="5"/>
      <c r="O913" s="5"/>
      <c r="P913" s="5"/>
      <c r="Q913" s="5"/>
      <c r="R913" s="5"/>
      <c r="S913" s="6"/>
      <c r="T913" s="6"/>
    </row>
    <row r="914">
      <c r="I914" s="4"/>
      <c r="J914" s="4"/>
      <c r="K914" s="4"/>
      <c r="L914" s="4"/>
      <c r="M914" s="4"/>
      <c r="N914" s="5"/>
      <c r="O914" s="5"/>
      <c r="P914" s="5"/>
      <c r="Q914" s="5"/>
      <c r="R914" s="5"/>
      <c r="S914" s="6"/>
      <c r="T914" s="6"/>
    </row>
    <row r="915">
      <c r="I915" s="4"/>
      <c r="J915" s="4"/>
      <c r="K915" s="4"/>
      <c r="L915" s="4"/>
      <c r="M915" s="4"/>
      <c r="N915" s="5"/>
      <c r="O915" s="5"/>
      <c r="P915" s="5"/>
      <c r="Q915" s="5"/>
      <c r="R915" s="5"/>
      <c r="S915" s="6"/>
      <c r="T915" s="6"/>
    </row>
    <row r="916">
      <c r="I916" s="4"/>
      <c r="J916" s="4"/>
      <c r="K916" s="4"/>
      <c r="L916" s="4"/>
      <c r="M916" s="4"/>
      <c r="N916" s="5"/>
      <c r="O916" s="5"/>
      <c r="P916" s="5"/>
      <c r="Q916" s="5"/>
      <c r="R916" s="5"/>
      <c r="S916" s="6"/>
      <c r="T916" s="6"/>
    </row>
    <row r="917">
      <c r="I917" s="4"/>
      <c r="J917" s="4"/>
      <c r="K917" s="4"/>
      <c r="L917" s="4"/>
      <c r="M917" s="4"/>
      <c r="N917" s="5"/>
      <c r="O917" s="5"/>
      <c r="P917" s="5"/>
      <c r="Q917" s="5"/>
      <c r="R917" s="5"/>
      <c r="S917" s="6"/>
      <c r="T917" s="6"/>
    </row>
    <row r="918">
      <c r="I918" s="4"/>
      <c r="J918" s="4"/>
      <c r="K918" s="4"/>
      <c r="L918" s="4"/>
      <c r="M918" s="4"/>
      <c r="N918" s="5"/>
      <c r="O918" s="5"/>
      <c r="P918" s="5"/>
      <c r="Q918" s="5"/>
      <c r="R918" s="5"/>
      <c r="S918" s="6"/>
      <c r="T918" s="6"/>
    </row>
    <row r="919">
      <c r="I919" s="4"/>
      <c r="J919" s="4"/>
      <c r="K919" s="4"/>
      <c r="L919" s="4"/>
      <c r="M919" s="4"/>
      <c r="N919" s="5"/>
      <c r="O919" s="5"/>
      <c r="P919" s="5"/>
      <c r="Q919" s="5"/>
      <c r="R919" s="5"/>
      <c r="S919" s="6"/>
      <c r="T919" s="6"/>
    </row>
    <row r="920">
      <c r="I920" s="4"/>
      <c r="J920" s="4"/>
      <c r="K920" s="4"/>
      <c r="L920" s="4"/>
      <c r="M920" s="4"/>
      <c r="N920" s="5"/>
      <c r="O920" s="5"/>
      <c r="P920" s="5"/>
      <c r="Q920" s="5"/>
      <c r="R920" s="5"/>
      <c r="S920" s="6"/>
      <c r="T920" s="6"/>
    </row>
    <row r="921">
      <c r="I921" s="4"/>
      <c r="J921" s="4"/>
      <c r="K921" s="4"/>
      <c r="L921" s="4"/>
      <c r="M921" s="4"/>
      <c r="N921" s="5"/>
      <c r="O921" s="5"/>
      <c r="P921" s="5"/>
      <c r="Q921" s="5"/>
      <c r="R921" s="5"/>
      <c r="S921" s="6"/>
      <c r="T921" s="6"/>
    </row>
    <row r="922">
      <c r="I922" s="4"/>
      <c r="J922" s="4"/>
      <c r="K922" s="4"/>
      <c r="L922" s="4"/>
      <c r="M922" s="4"/>
      <c r="N922" s="5"/>
      <c r="O922" s="5"/>
      <c r="P922" s="5"/>
      <c r="Q922" s="5"/>
      <c r="R922" s="5"/>
      <c r="S922" s="6"/>
      <c r="T922" s="6"/>
    </row>
    <row r="923">
      <c r="I923" s="4"/>
      <c r="J923" s="4"/>
      <c r="K923" s="4"/>
      <c r="L923" s="4"/>
      <c r="M923" s="4"/>
      <c r="N923" s="5"/>
      <c r="O923" s="5"/>
      <c r="P923" s="5"/>
      <c r="Q923" s="5"/>
      <c r="R923" s="5"/>
      <c r="S923" s="6"/>
      <c r="T923" s="6"/>
    </row>
    <row r="924">
      <c r="I924" s="4"/>
      <c r="J924" s="4"/>
      <c r="K924" s="4"/>
      <c r="L924" s="4"/>
      <c r="M924" s="4"/>
      <c r="N924" s="5"/>
      <c r="O924" s="5"/>
      <c r="P924" s="5"/>
      <c r="Q924" s="5"/>
      <c r="R924" s="5"/>
      <c r="S924" s="6"/>
      <c r="T924" s="6"/>
    </row>
    <row r="925">
      <c r="I925" s="4"/>
      <c r="J925" s="4"/>
      <c r="K925" s="4"/>
      <c r="L925" s="4"/>
      <c r="M925" s="4"/>
      <c r="N925" s="5"/>
      <c r="O925" s="5"/>
      <c r="P925" s="5"/>
      <c r="Q925" s="5"/>
      <c r="R925" s="5"/>
      <c r="S925" s="6"/>
      <c r="T925" s="6"/>
    </row>
    <row r="926">
      <c r="I926" s="4"/>
      <c r="J926" s="4"/>
      <c r="K926" s="4"/>
      <c r="L926" s="4"/>
      <c r="M926" s="4"/>
      <c r="N926" s="5"/>
      <c r="O926" s="5"/>
      <c r="P926" s="5"/>
      <c r="Q926" s="5"/>
      <c r="R926" s="5"/>
      <c r="S926" s="6"/>
      <c r="T926" s="6"/>
    </row>
    <row r="927">
      <c r="I927" s="4"/>
      <c r="J927" s="4"/>
      <c r="K927" s="4"/>
      <c r="L927" s="4"/>
      <c r="M927" s="4"/>
      <c r="N927" s="5"/>
      <c r="O927" s="5"/>
      <c r="P927" s="5"/>
      <c r="Q927" s="5"/>
      <c r="R927" s="5"/>
      <c r="S927" s="6"/>
      <c r="T927" s="6"/>
    </row>
    <row r="928">
      <c r="I928" s="4"/>
      <c r="J928" s="4"/>
      <c r="K928" s="4"/>
      <c r="L928" s="4"/>
      <c r="M928" s="4"/>
      <c r="N928" s="5"/>
      <c r="O928" s="5"/>
      <c r="P928" s="5"/>
      <c r="Q928" s="5"/>
      <c r="R928" s="5"/>
      <c r="S928" s="6"/>
      <c r="T928" s="6"/>
    </row>
    <row r="929">
      <c r="I929" s="4"/>
      <c r="J929" s="4"/>
      <c r="K929" s="4"/>
      <c r="L929" s="4"/>
      <c r="M929" s="4"/>
      <c r="N929" s="5"/>
      <c r="O929" s="5"/>
      <c r="P929" s="5"/>
      <c r="Q929" s="5"/>
      <c r="R929" s="5"/>
      <c r="S929" s="6"/>
      <c r="T929" s="6"/>
    </row>
    <row r="930">
      <c r="I930" s="4"/>
      <c r="J930" s="4"/>
      <c r="K930" s="4"/>
      <c r="L930" s="4"/>
      <c r="M930" s="4"/>
      <c r="N930" s="5"/>
      <c r="O930" s="5"/>
      <c r="P930" s="5"/>
      <c r="Q930" s="5"/>
      <c r="R930" s="5"/>
      <c r="S930" s="6"/>
      <c r="T930" s="6"/>
    </row>
    <row r="931">
      <c r="I931" s="4"/>
      <c r="J931" s="4"/>
      <c r="K931" s="4"/>
      <c r="L931" s="4"/>
      <c r="M931" s="4"/>
      <c r="N931" s="5"/>
      <c r="O931" s="5"/>
      <c r="P931" s="5"/>
      <c r="Q931" s="5"/>
      <c r="R931" s="5"/>
      <c r="S931" s="6"/>
      <c r="T931" s="6"/>
    </row>
    <row r="932">
      <c r="I932" s="4"/>
      <c r="J932" s="4"/>
      <c r="K932" s="4"/>
      <c r="L932" s="4"/>
      <c r="M932" s="4"/>
      <c r="N932" s="5"/>
      <c r="O932" s="5"/>
      <c r="P932" s="5"/>
      <c r="Q932" s="5"/>
      <c r="R932" s="5"/>
      <c r="S932" s="6"/>
      <c r="T932" s="6"/>
    </row>
    <row r="933">
      <c r="I933" s="4"/>
      <c r="J933" s="4"/>
      <c r="K933" s="4"/>
      <c r="L933" s="4"/>
      <c r="M933" s="4"/>
      <c r="N933" s="5"/>
      <c r="O933" s="5"/>
      <c r="P933" s="5"/>
      <c r="Q933" s="5"/>
      <c r="R933" s="5"/>
      <c r="S933" s="6"/>
      <c r="T933" s="6"/>
    </row>
    <row r="934">
      <c r="I934" s="4"/>
      <c r="J934" s="4"/>
      <c r="K934" s="4"/>
      <c r="L934" s="4"/>
      <c r="M934" s="4"/>
      <c r="N934" s="5"/>
      <c r="O934" s="5"/>
      <c r="P934" s="5"/>
      <c r="Q934" s="5"/>
      <c r="R934" s="5"/>
      <c r="S934" s="6"/>
      <c r="T934" s="6"/>
    </row>
    <row r="935">
      <c r="I935" s="4"/>
      <c r="J935" s="4"/>
      <c r="K935" s="4"/>
      <c r="L935" s="4"/>
      <c r="M935" s="4"/>
      <c r="N935" s="5"/>
      <c r="O935" s="5"/>
      <c r="P935" s="5"/>
      <c r="Q935" s="5"/>
      <c r="R935" s="5"/>
      <c r="S935" s="6"/>
      <c r="T935" s="6"/>
    </row>
    <row r="936">
      <c r="I936" s="4"/>
      <c r="J936" s="4"/>
      <c r="K936" s="4"/>
      <c r="L936" s="4"/>
      <c r="M936" s="4"/>
      <c r="N936" s="5"/>
      <c r="O936" s="5"/>
      <c r="P936" s="5"/>
      <c r="Q936" s="5"/>
      <c r="R936" s="5"/>
      <c r="S936" s="6"/>
      <c r="T936" s="6"/>
    </row>
    <row r="937">
      <c r="I937" s="4"/>
      <c r="J937" s="4"/>
      <c r="K937" s="4"/>
      <c r="L937" s="4"/>
      <c r="M937" s="4"/>
      <c r="N937" s="5"/>
      <c r="O937" s="5"/>
      <c r="P937" s="5"/>
      <c r="Q937" s="5"/>
      <c r="R937" s="5"/>
      <c r="S937" s="6"/>
      <c r="T937" s="6"/>
    </row>
    <row r="938">
      <c r="I938" s="4"/>
      <c r="J938" s="4"/>
      <c r="K938" s="4"/>
      <c r="L938" s="4"/>
      <c r="M938" s="4"/>
      <c r="N938" s="5"/>
      <c r="O938" s="5"/>
      <c r="P938" s="5"/>
      <c r="Q938" s="5"/>
      <c r="R938" s="5"/>
      <c r="S938" s="6"/>
      <c r="T938" s="6"/>
    </row>
    <row r="939">
      <c r="I939" s="4"/>
      <c r="J939" s="4"/>
      <c r="K939" s="4"/>
      <c r="L939" s="4"/>
      <c r="M939" s="4"/>
      <c r="N939" s="5"/>
      <c r="O939" s="5"/>
      <c r="P939" s="5"/>
      <c r="Q939" s="5"/>
      <c r="R939" s="5"/>
      <c r="S939" s="6"/>
      <c r="T939" s="6"/>
    </row>
    <row r="940">
      <c r="I940" s="4"/>
      <c r="J940" s="4"/>
      <c r="K940" s="4"/>
      <c r="L940" s="4"/>
      <c r="M940" s="4"/>
      <c r="N940" s="5"/>
      <c r="O940" s="5"/>
      <c r="P940" s="5"/>
      <c r="Q940" s="5"/>
      <c r="R940" s="5"/>
      <c r="S940" s="6"/>
      <c r="T940" s="6"/>
    </row>
    <row r="941">
      <c r="I941" s="4"/>
      <c r="J941" s="4"/>
      <c r="K941" s="4"/>
      <c r="L941" s="4"/>
      <c r="M941" s="4"/>
      <c r="N941" s="5"/>
      <c r="O941" s="5"/>
      <c r="P941" s="5"/>
      <c r="Q941" s="5"/>
      <c r="R941" s="5"/>
      <c r="S941" s="6"/>
      <c r="T941" s="6"/>
    </row>
    <row r="942">
      <c r="I942" s="4"/>
      <c r="J942" s="4"/>
      <c r="K942" s="4"/>
      <c r="L942" s="4"/>
      <c r="M942" s="4"/>
      <c r="N942" s="5"/>
      <c r="O942" s="5"/>
      <c r="P942" s="5"/>
      <c r="Q942" s="5"/>
      <c r="R942" s="5"/>
      <c r="S942" s="6"/>
      <c r="T942" s="6"/>
    </row>
    <row r="943">
      <c r="I943" s="4"/>
      <c r="J943" s="4"/>
      <c r="K943" s="4"/>
      <c r="L943" s="4"/>
      <c r="M943" s="4"/>
      <c r="N943" s="5"/>
      <c r="O943" s="5"/>
      <c r="P943" s="5"/>
      <c r="Q943" s="5"/>
      <c r="R943" s="5"/>
      <c r="S943" s="6"/>
      <c r="T943" s="6"/>
    </row>
    <row r="944">
      <c r="I944" s="4"/>
      <c r="J944" s="4"/>
      <c r="K944" s="4"/>
      <c r="L944" s="4"/>
      <c r="M944" s="4"/>
      <c r="N944" s="5"/>
      <c r="O944" s="5"/>
      <c r="P944" s="5"/>
      <c r="Q944" s="5"/>
      <c r="R944" s="5"/>
      <c r="S944" s="6"/>
      <c r="T944" s="6"/>
    </row>
    <row r="945">
      <c r="I945" s="4"/>
      <c r="J945" s="4"/>
      <c r="K945" s="4"/>
      <c r="L945" s="4"/>
      <c r="M945" s="4"/>
      <c r="N945" s="5"/>
      <c r="O945" s="5"/>
      <c r="P945" s="5"/>
      <c r="Q945" s="5"/>
      <c r="R945" s="5"/>
      <c r="S945" s="6"/>
      <c r="T945" s="6"/>
    </row>
    <row r="946">
      <c r="I946" s="4"/>
      <c r="J946" s="4"/>
      <c r="K946" s="4"/>
      <c r="L946" s="4"/>
      <c r="M946" s="4"/>
      <c r="N946" s="5"/>
      <c r="O946" s="5"/>
      <c r="P946" s="5"/>
      <c r="Q946" s="5"/>
      <c r="R946" s="5"/>
      <c r="S946" s="6"/>
      <c r="T946" s="6"/>
    </row>
    <row r="947">
      <c r="I947" s="4"/>
      <c r="J947" s="4"/>
      <c r="K947" s="4"/>
      <c r="L947" s="4"/>
      <c r="M947" s="4"/>
      <c r="N947" s="5"/>
      <c r="O947" s="5"/>
      <c r="P947" s="5"/>
      <c r="Q947" s="5"/>
      <c r="R947" s="5"/>
      <c r="S947" s="6"/>
      <c r="T947" s="6"/>
    </row>
    <row r="948">
      <c r="I948" s="4"/>
      <c r="J948" s="4"/>
      <c r="K948" s="4"/>
      <c r="L948" s="4"/>
      <c r="M948" s="4"/>
      <c r="N948" s="5"/>
      <c r="O948" s="5"/>
      <c r="P948" s="5"/>
      <c r="Q948" s="5"/>
      <c r="R948" s="5"/>
      <c r="S948" s="6"/>
      <c r="T948" s="6"/>
    </row>
    <row r="949">
      <c r="I949" s="4"/>
      <c r="J949" s="4"/>
      <c r="K949" s="4"/>
      <c r="L949" s="4"/>
      <c r="M949" s="4"/>
      <c r="N949" s="5"/>
      <c r="O949" s="5"/>
      <c r="P949" s="5"/>
      <c r="Q949" s="5"/>
      <c r="R949" s="5"/>
      <c r="S949" s="6"/>
      <c r="T949" s="6"/>
    </row>
    <row r="950">
      <c r="I950" s="4"/>
      <c r="J950" s="4"/>
      <c r="K950" s="4"/>
      <c r="L950" s="4"/>
      <c r="M950" s="4"/>
      <c r="N950" s="5"/>
      <c r="O950" s="5"/>
      <c r="P950" s="5"/>
      <c r="Q950" s="5"/>
      <c r="R950" s="5"/>
      <c r="S950" s="6"/>
      <c r="T950" s="6"/>
    </row>
    <row r="951">
      <c r="I951" s="4"/>
      <c r="J951" s="4"/>
      <c r="K951" s="4"/>
      <c r="L951" s="4"/>
      <c r="M951" s="4"/>
      <c r="N951" s="5"/>
      <c r="O951" s="5"/>
      <c r="P951" s="5"/>
      <c r="Q951" s="5"/>
      <c r="R951" s="5"/>
      <c r="S951" s="6"/>
      <c r="T951" s="6"/>
    </row>
    <row r="952">
      <c r="I952" s="4"/>
      <c r="J952" s="4"/>
      <c r="K952" s="4"/>
      <c r="L952" s="4"/>
      <c r="M952" s="4"/>
      <c r="N952" s="5"/>
      <c r="O952" s="5"/>
      <c r="P952" s="5"/>
      <c r="Q952" s="5"/>
      <c r="R952" s="5"/>
      <c r="S952" s="6"/>
      <c r="T952" s="6"/>
    </row>
    <row r="953">
      <c r="I953" s="4"/>
      <c r="J953" s="4"/>
      <c r="K953" s="4"/>
      <c r="L953" s="4"/>
      <c r="M953" s="4"/>
      <c r="N953" s="5"/>
      <c r="O953" s="5"/>
      <c r="P953" s="5"/>
      <c r="Q953" s="5"/>
      <c r="R953" s="5"/>
      <c r="S953" s="6"/>
      <c r="T953" s="6"/>
    </row>
    <row r="954">
      <c r="I954" s="4"/>
      <c r="J954" s="4"/>
      <c r="K954" s="4"/>
      <c r="L954" s="4"/>
      <c r="M954" s="4"/>
      <c r="N954" s="5"/>
      <c r="O954" s="5"/>
      <c r="P954" s="5"/>
      <c r="Q954" s="5"/>
      <c r="R954" s="5"/>
      <c r="S954" s="6"/>
      <c r="T954" s="6"/>
    </row>
    <row r="955">
      <c r="I955" s="4"/>
      <c r="J955" s="4"/>
      <c r="K955" s="4"/>
      <c r="L955" s="4"/>
      <c r="M955" s="4"/>
      <c r="N955" s="5"/>
      <c r="O955" s="5"/>
      <c r="P955" s="5"/>
      <c r="Q955" s="5"/>
      <c r="R955" s="5"/>
      <c r="S955" s="6"/>
      <c r="T955" s="6"/>
    </row>
    <row r="956">
      <c r="I956" s="4"/>
      <c r="J956" s="4"/>
      <c r="K956" s="4"/>
      <c r="L956" s="4"/>
      <c r="M956" s="4"/>
      <c r="N956" s="5"/>
      <c r="O956" s="5"/>
      <c r="P956" s="5"/>
      <c r="Q956" s="5"/>
      <c r="R956" s="5"/>
      <c r="S956" s="6"/>
      <c r="T956" s="6"/>
    </row>
    <row r="957">
      <c r="I957" s="4"/>
      <c r="J957" s="4"/>
      <c r="K957" s="4"/>
      <c r="L957" s="4"/>
      <c r="M957" s="4"/>
      <c r="N957" s="5"/>
      <c r="O957" s="5"/>
      <c r="P957" s="5"/>
      <c r="Q957" s="5"/>
      <c r="R957" s="5"/>
      <c r="S957" s="6"/>
      <c r="T957" s="6"/>
    </row>
    <row r="958">
      <c r="I958" s="4"/>
      <c r="J958" s="4"/>
      <c r="K958" s="4"/>
      <c r="L958" s="4"/>
      <c r="M958" s="4"/>
      <c r="N958" s="5"/>
      <c r="O958" s="5"/>
      <c r="P958" s="5"/>
      <c r="Q958" s="5"/>
      <c r="R958" s="5"/>
      <c r="S958" s="6"/>
      <c r="T958" s="6"/>
    </row>
    <row r="959">
      <c r="I959" s="4"/>
      <c r="J959" s="4"/>
      <c r="K959" s="4"/>
      <c r="L959" s="4"/>
      <c r="M959" s="4"/>
      <c r="N959" s="5"/>
      <c r="O959" s="5"/>
      <c r="P959" s="5"/>
      <c r="Q959" s="5"/>
      <c r="R959" s="5"/>
      <c r="S959" s="6"/>
      <c r="T959" s="6"/>
    </row>
    <row r="960">
      <c r="I960" s="4"/>
      <c r="J960" s="4"/>
      <c r="K960" s="4"/>
      <c r="L960" s="4"/>
      <c r="M960" s="4"/>
      <c r="N960" s="5"/>
      <c r="O960" s="5"/>
      <c r="P960" s="5"/>
      <c r="Q960" s="5"/>
      <c r="R960" s="5"/>
      <c r="S960" s="6"/>
      <c r="T960" s="6"/>
    </row>
    <row r="961">
      <c r="I961" s="4"/>
      <c r="J961" s="4"/>
      <c r="K961" s="4"/>
      <c r="L961" s="4"/>
      <c r="M961" s="4"/>
      <c r="N961" s="5"/>
      <c r="O961" s="5"/>
      <c r="P961" s="5"/>
      <c r="Q961" s="5"/>
      <c r="R961" s="5"/>
      <c r="S961" s="6"/>
      <c r="T961" s="6"/>
    </row>
    <row r="962">
      <c r="I962" s="4"/>
      <c r="J962" s="4"/>
      <c r="K962" s="4"/>
      <c r="L962" s="4"/>
      <c r="M962" s="4"/>
      <c r="N962" s="5"/>
      <c r="O962" s="5"/>
      <c r="P962" s="5"/>
      <c r="Q962" s="5"/>
      <c r="R962" s="5"/>
      <c r="S962" s="6"/>
      <c r="T962" s="6"/>
    </row>
    <row r="963">
      <c r="I963" s="4"/>
      <c r="J963" s="4"/>
      <c r="K963" s="4"/>
      <c r="L963" s="4"/>
      <c r="M963" s="4"/>
      <c r="N963" s="5"/>
      <c r="O963" s="5"/>
      <c r="P963" s="5"/>
      <c r="Q963" s="5"/>
      <c r="R963" s="5"/>
      <c r="S963" s="6"/>
      <c r="T963" s="6"/>
    </row>
    <row r="964">
      <c r="I964" s="4"/>
      <c r="J964" s="4"/>
      <c r="K964" s="4"/>
      <c r="L964" s="4"/>
      <c r="M964" s="4"/>
      <c r="N964" s="5"/>
      <c r="O964" s="5"/>
      <c r="P964" s="5"/>
      <c r="Q964" s="5"/>
      <c r="R964" s="5"/>
      <c r="S964" s="6"/>
      <c r="T964" s="6"/>
    </row>
    <row r="965">
      <c r="I965" s="4"/>
      <c r="J965" s="4"/>
      <c r="K965" s="4"/>
      <c r="L965" s="4"/>
      <c r="M965" s="4"/>
      <c r="N965" s="5"/>
      <c r="O965" s="5"/>
      <c r="P965" s="5"/>
      <c r="Q965" s="5"/>
      <c r="R965" s="5"/>
      <c r="S965" s="6"/>
      <c r="T965" s="6"/>
    </row>
    <row r="966">
      <c r="I966" s="4"/>
      <c r="J966" s="4"/>
      <c r="K966" s="4"/>
      <c r="L966" s="4"/>
      <c r="M966" s="4"/>
      <c r="N966" s="5"/>
      <c r="O966" s="5"/>
      <c r="P966" s="5"/>
      <c r="Q966" s="5"/>
      <c r="R966" s="5"/>
      <c r="S966" s="6"/>
      <c r="T966" s="6"/>
    </row>
    <row r="967">
      <c r="I967" s="4"/>
      <c r="J967" s="4"/>
      <c r="K967" s="4"/>
      <c r="L967" s="4"/>
      <c r="M967" s="4"/>
      <c r="N967" s="5"/>
      <c r="O967" s="5"/>
      <c r="P967" s="5"/>
      <c r="Q967" s="5"/>
      <c r="R967" s="5"/>
      <c r="S967" s="6"/>
      <c r="T967" s="6"/>
    </row>
    <row r="968">
      <c r="I968" s="4"/>
      <c r="J968" s="4"/>
      <c r="K968" s="4"/>
      <c r="L968" s="4"/>
      <c r="M968" s="4"/>
      <c r="N968" s="5"/>
      <c r="O968" s="5"/>
      <c r="P968" s="5"/>
      <c r="Q968" s="5"/>
      <c r="R968" s="5"/>
      <c r="S968" s="6"/>
      <c r="T968" s="6"/>
    </row>
    <row r="969">
      <c r="I969" s="4"/>
      <c r="J969" s="4"/>
      <c r="K969" s="4"/>
      <c r="L969" s="4"/>
      <c r="M969" s="4"/>
      <c r="N969" s="5"/>
      <c r="O969" s="5"/>
      <c r="P969" s="5"/>
      <c r="Q969" s="5"/>
      <c r="R969" s="5"/>
      <c r="S969" s="6"/>
      <c r="T969" s="6"/>
    </row>
    <row r="970">
      <c r="I970" s="4"/>
      <c r="J970" s="4"/>
      <c r="K970" s="4"/>
      <c r="L970" s="4"/>
      <c r="M970" s="4"/>
      <c r="N970" s="5"/>
      <c r="O970" s="5"/>
      <c r="P970" s="5"/>
      <c r="Q970" s="5"/>
      <c r="R970" s="5"/>
      <c r="S970" s="6"/>
      <c r="T970" s="6"/>
    </row>
    <row r="971">
      <c r="I971" s="4"/>
      <c r="J971" s="4"/>
      <c r="K971" s="4"/>
      <c r="L971" s="4"/>
      <c r="M971" s="4"/>
      <c r="N971" s="5"/>
      <c r="O971" s="5"/>
      <c r="P971" s="5"/>
      <c r="Q971" s="5"/>
      <c r="R971" s="5"/>
      <c r="S971" s="6"/>
      <c r="T971" s="6"/>
    </row>
    <row r="972">
      <c r="I972" s="4"/>
      <c r="J972" s="4"/>
      <c r="K972" s="4"/>
      <c r="L972" s="4"/>
      <c r="M972" s="4"/>
      <c r="N972" s="5"/>
      <c r="O972" s="5"/>
      <c r="P972" s="5"/>
      <c r="Q972" s="5"/>
      <c r="R972" s="5"/>
      <c r="S972" s="6"/>
      <c r="T972" s="6"/>
    </row>
    <row r="973">
      <c r="I973" s="4"/>
      <c r="J973" s="4"/>
      <c r="K973" s="4"/>
      <c r="L973" s="4"/>
      <c r="M973" s="4"/>
      <c r="N973" s="5"/>
      <c r="O973" s="5"/>
      <c r="P973" s="5"/>
      <c r="Q973" s="5"/>
      <c r="R973" s="5"/>
      <c r="S973" s="6"/>
      <c r="T973" s="6"/>
    </row>
    <row r="974">
      <c r="I974" s="4"/>
      <c r="J974" s="4"/>
      <c r="K974" s="4"/>
      <c r="L974" s="4"/>
      <c r="M974" s="4"/>
      <c r="N974" s="5"/>
      <c r="O974" s="5"/>
      <c r="P974" s="5"/>
      <c r="Q974" s="5"/>
      <c r="R974" s="5"/>
      <c r="S974" s="6"/>
      <c r="T974" s="6"/>
    </row>
    <row r="975">
      <c r="I975" s="4"/>
      <c r="J975" s="4"/>
      <c r="K975" s="4"/>
      <c r="L975" s="4"/>
      <c r="M975" s="4"/>
      <c r="N975" s="5"/>
      <c r="O975" s="5"/>
      <c r="P975" s="5"/>
      <c r="Q975" s="5"/>
      <c r="R975" s="5"/>
      <c r="S975" s="6"/>
      <c r="T975" s="6"/>
    </row>
    <row r="976">
      <c r="I976" s="4"/>
      <c r="J976" s="4"/>
      <c r="K976" s="4"/>
      <c r="L976" s="4"/>
      <c r="M976" s="4"/>
      <c r="N976" s="5"/>
      <c r="O976" s="5"/>
      <c r="P976" s="5"/>
      <c r="Q976" s="5"/>
      <c r="R976" s="5"/>
      <c r="S976" s="6"/>
      <c r="T976" s="6"/>
    </row>
    <row r="977">
      <c r="I977" s="4"/>
      <c r="J977" s="4"/>
      <c r="K977" s="4"/>
      <c r="L977" s="4"/>
      <c r="M977" s="4"/>
      <c r="N977" s="5"/>
      <c r="O977" s="5"/>
      <c r="P977" s="5"/>
      <c r="Q977" s="5"/>
      <c r="R977" s="5"/>
      <c r="S977" s="6"/>
      <c r="T977" s="6"/>
    </row>
    <row r="978">
      <c r="I978" s="4"/>
      <c r="J978" s="4"/>
      <c r="K978" s="4"/>
      <c r="L978" s="4"/>
      <c r="M978" s="4"/>
      <c r="N978" s="5"/>
      <c r="O978" s="5"/>
      <c r="P978" s="5"/>
      <c r="Q978" s="5"/>
      <c r="R978" s="5"/>
      <c r="S978" s="6"/>
      <c r="T978" s="6"/>
    </row>
    <row r="979">
      <c r="I979" s="4"/>
      <c r="J979" s="4"/>
      <c r="K979" s="4"/>
      <c r="L979" s="4"/>
      <c r="M979" s="4"/>
      <c r="N979" s="5"/>
      <c r="O979" s="5"/>
      <c r="P979" s="5"/>
      <c r="Q979" s="5"/>
      <c r="R979" s="5"/>
      <c r="S979" s="6"/>
      <c r="T979" s="6"/>
    </row>
    <row r="980">
      <c r="I980" s="4"/>
      <c r="J980" s="4"/>
      <c r="K980" s="4"/>
      <c r="L980" s="4"/>
      <c r="M980" s="4"/>
      <c r="N980" s="5"/>
      <c r="O980" s="5"/>
      <c r="P980" s="5"/>
      <c r="Q980" s="5"/>
      <c r="R980" s="5"/>
      <c r="S980" s="6"/>
      <c r="T980" s="6"/>
    </row>
    <row r="981">
      <c r="I981" s="4"/>
      <c r="J981" s="4"/>
      <c r="K981" s="4"/>
      <c r="L981" s="4"/>
      <c r="M981" s="4"/>
      <c r="N981" s="5"/>
      <c r="O981" s="5"/>
      <c r="P981" s="5"/>
      <c r="Q981" s="5"/>
      <c r="R981" s="5"/>
      <c r="S981" s="6"/>
      <c r="T981" s="6"/>
    </row>
    <row r="982">
      <c r="I982" s="4"/>
      <c r="J982" s="4"/>
      <c r="K982" s="4"/>
      <c r="L982" s="4"/>
      <c r="M982" s="4"/>
      <c r="N982" s="5"/>
      <c r="O982" s="5"/>
      <c r="P982" s="5"/>
      <c r="Q982" s="5"/>
      <c r="R982" s="5"/>
      <c r="S982" s="6"/>
      <c r="T982" s="6"/>
    </row>
    <row r="983">
      <c r="I983" s="4"/>
      <c r="J983" s="4"/>
      <c r="K983" s="4"/>
      <c r="L983" s="4"/>
      <c r="M983" s="4"/>
      <c r="N983" s="5"/>
      <c r="O983" s="5"/>
      <c r="P983" s="5"/>
      <c r="Q983" s="5"/>
      <c r="R983" s="5"/>
      <c r="S983" s="6"/>
      <c r="T983" s="6"/>
    </row>
    <row r="984">
      <c r="I984" s="4"/>
      <c r="J984" s="4"/>
      <c r="K984" s="4"/>
      <c r="L984" s="4"/>
      <c r="M984" s="4"/>
      <c r="N984" s="5"/>
      <c r="O984" s="5"/>
      <c r="P984" s="5"/>
      <c r="Q984" s="5"/>
      <c r="R984" s="5"/>
      <c r="S984" s="6"/>
      <c r="T984" s="6"/>
    </row>
    <row r="985">
      <c r="I985" s="4"/>
      <c r="J985" s="4"/>
      <c r="K985" s="4"/>
      <c r="L985" s="4"/>
      <c r="M985" s="4"/>
      <c r="N985" s="5"/>
      <c r="O985" s="5"/>
      <c r="P985" s="5"/>
      <c r="Q985" s="5"/>
      <c r="R985" s="5"/>
      <c r="S985" s="6"/>
      <c r="T985" s="6"/>
    </row>
    <row r="986">
      <c r="I986" s="4"/>
      <c r="J986" s="4"/>
      <c r="K986" s="4"/>
      <c r="L986" s="4"/>
      <c r="M986" s="4"/>
      <c r="N986" s="5"/>
      <c r="O986" s="5"/>
      <c r="P986" s="5"/>
      <c r="Q986" s="5"/>
      <c r="R986" s="5"/>
      <c r="S986" s="6"/>
      <c r="T986" s="6"/>
    </row>
    <row r="987">
      <c r="I987" s="4"/>
      <c r="J987" s="4"/>
      <c r="K987" s="4"/>
      <c r="L987" s="4"/>
      <c r="M987" s="4"/>
      <c r="N987" s="5"/>
      <c r="O987" s="5"/>
      <c r="P987" s="5"/>
      <c r="Q987" s="5"/>
      <c r="R987" s="5"/>
      <c r="S987" s="6"/>
      <c r="T987" s="6"/>
    </row>
    <row r="988">
      <c r="I988" s="4"/>
      <c r="J988" s="4"/>
      <c r="K988" s="4"/>
      <c r="L988" s="4"/>
      <c r="M988" s="4"/>
      <c r="N988" s="5"/>
      <c r="O988" s="5"/>
      <c r="P988" s="5"/>
      <c r="Q988" s="5"/>
      <c r="R988" s="5"/>
      <c r="S988" s="6"/>
      <c r="T988" s="6"/>
    </row>
    <row r="989">
      <c r="I989" s="4"/>
      <c r="J989" s="4"/>
      <c r="K989" s="4"/>
      <c r="L989" s="4"/>
      <c r="M989" s="4"/>
      <c r="N989" s="5"/>
      <c r="O989" s="5"/>
      <c r="P989" s="5"/>
      <c r="Q989" s="5"/>
      <c r="R989" s="5"/>
      <c r="S989" s="6"/>
      <c r="T989" s="6"/>
    </row>
    <row r="990">
      <c r="I990" s="4"/>
      <c r="J990" s="4"/>
      <c r="K990" s="4"/>
      <c r="L990" s="4"/>
      <c r="M990" s="4"/>
      <c r="N990" s="5"/>
      <c r="O990" s="5"/>
      <c r="P990" s="5"/>
      <c r="Q990" s="5"/>
      <c r="R990" s="5"/>
      <c r="S990" s="6"/>
      <c r="T990" s="6"/>
    </row>
    <row r="991">
      <c r="I991" s="4"/>
      <c r="J991" s="4"/>
      <c r="K991" s="4"/>
      <c r="L991" s="4"/>
      <c r="M991" s="4"/>
      <c r="N991" s="5"/>
      <c r="O991" s="5"/>
      <c r="P991" s="5"/>
      <c r="Q991" s="5"/>
      <c r="R991" s="5"/>
      <c r="S991" s="6"/>
      <c r="T991" s="6"/>
    </row>
    <row r="992">
      <c r="I992" s="4"/>
      <c r="J992" s="4"/>
      <c r="K992" s="4"/>
      <c r="L992" s="4"/>
      <c r="M992" s="4"/>
      <c r="N992" s="5"/>
      <c r="O992" s="5"/>
      <c r="P992" s="5"/>
      <c r="Q992" s="5"/>
      <c r="R992" s="5"/>
      <c r="S992" s="6"/>
      <c r="T992" s="6"/>
    </row>
    <row r="993">
      <c r="I993" s="4"/>
      <c r="J993" s="4"/>
      <c r="K993" s="4"/>
      <c r="L993" s="4"/>
      <c r="M993" s="4"/>
      <c r="N993" s="5"/>
      <c r="O993" s="5"/>
      <c r="P993" s="5"/>
      <c r="Q993" s="5"/>
      <c r="R993" s="5"/>
      <c r="S993" s="6"/>
      <c r="T993" s="6"/>
    </row>
    <row r="994">
      <c r="I994" s="4"/>
      <c r="J994" s="4"/>
      <c r="K994" s="4"/>
      <c r="L994" s="4"/>
      <c r="M994" s="4"/>
      <c r="N994" s="5"/>
      <c r="O994" s="5"/>
      <c r="P994" s="5"/>
      <c r="Q994" s="5"/>
      <c r="R994" s="5"/>
      <c r="S994" s="6"/>
      <c r="T994" s="6"/>
    </row>
    <row r="995">
      <c r="I995" s="4"/>
      <c r="J995" s="4"/>
      <c r="K995" s="4"/>
      <c r="L995" s="4"/>
      <c r="M995" s="4"/>
      <c r="N995" s="5"/>
      <c r="O995" s="5"/>
      <c r="P995" s="5"/>
      <c r="Q995" s="5"/>
      <c r="R995" s="5"/>
      <c r="S995" s="6"/>
      <c r="T995" s="6"/>
    </row>
    <row r="996">
      <c r="I996" s="4"/>
      <c r="J996" s="4"/>
      <c r="K996" s="4"/>
      <c r="L996" s="4"/>
      <c r="M996" s="4"/>
      <c r="N996" s="5"/>
      <c r="O996" s="5"/>
      <c r="P996" s="5"/>
      <c r="Q996" s="5"/>
      <c r="R996" s="5"/>
      <c r="S996" s="6"/>
      <c r="T996" s="6"/>
    </row>
    <row r="997">
      <c r="I997" s="4"/>
      <c r="J997" s="4"/>
      <c r="K997" s="4"/>
      <c r="L997" s="4"/>
      <c r="M997" s="4"/>
      <c r="N997" s="5"/>
      <c r="O997" s="5"/>
      <c r="P997" s="5"/>
      <c r="Q997" s="5"/>
      <c r="R997" s="5"/>
      <c r="S997" s="6"/>
      <c r="T997" s="6"/>
    </row>
    <row r="998">
      <c r="I998" s="4"/>
      <c r="J998" s="4"/>
      <c r="K998" s="4"/>
      <c r="L998" s="4"/>
      <c r="M998" s="4"/>
      <c r="N998" s="5"/>
      <c r="O998" s="5"/>
      <c r="P998" s="5"/>
      <c r="Q998" s="5"/>
      <c r="R998" s="5"/>
      <c r="S998" s="6"/>
      <c r="T998" s="6"/>
    </row>
    <row r="999">
      <c r="I999" s="4"/>
      <c r="J999" s="4"/>
      <c r="K999" s="4"/>
      <c r="L999" s="4"/>
      <c r="M999" s="4"/>
      <c r="N999" s="5"/>
      <c r="O999" s="5"/>
      <c r="P999" s="5"/>
      <c r="Q999" s="5"/>
      <c r="R999" s="5"/>
      <c r="S999" s="6"/>
      <c r="T999" s="6"/>
    </row>
    <row r="1000">
      <c r="I1000" s="4"/>
      <c r="J1000" s="4"/>
      <c r="K1000" s="4"/>
      <c r="L1000" s="4"/>
      <c r="M1000" s="4"/>
      <c r="N1000" s="5"/>
      <c r="O1000" s="5"/>
      <c r="P1000" s="5"/>
      <c r="Q1000" s="5"/>
      <c r="R1000" s="5"/>
      <c r="S1000" s="6"/>
      <c r="T1000" s="6"/>
    </row>
  </sheetData>
  <autoFilter ref="$A$1:$Z$614">
    <sortState ref="A1:Z614">
      <sortCondition ref="A1:A614"/>
      <sortCondition ref="T1:T614"/>
      <sortCondition descending="1" ref="L1:L614"/>
      <sortCondition ref="E1:E614"/>
      <sortCondition ref="M1:M614"/>
      <sortCondition descending="1" ref="I1:I614"/>
      <sortCondition descending="1" ref="J1:J614"/>
      <sortCondition ref="U1:U614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</cols>
  <sheetData>
    <row r="1">
      <c r="A1" s="10" t="s">
        <v>5</v>
      </c>
      <c r="B1" s="3">
        <v>1.0</v>
      </c>
      <c r="D1" s="11"/>
    </row>
    <row r="2">
      <c r="A2" s="12" t="s">
        <v>6</v>
      </c>
      <c r="B2" s="13">
        <v>2.0</v>
      </c>
      <c r="D2" s="11"/>
    </row>
    <row r="3">
      <c r="A3" s="12" t="s">
        <v>7</v>
      </c>
      <c r="B3" s="13">
        <v>3.0</v>
      </c>
      <c r="D3" s="11"/>
    </row>
    <row r="4">
      <c r="A4" s="12" t="s">
        <v>8</v>
      </c>
      <c r="B4" s="13">
        <v>4.0</v>
      </c>
      <c r="D4" s="11"/>
    </row>
    <row r="5">
      <c r="A5" s="12" t="s">
        <v>9</v>
      </c>
      <c r="B5" s="13">
        <v>5.0</v>
      </c>
      <c r="D5" s="11"/>
    </row>
    <row r="6">
      <c r="A6" s="10" t="s">
        <v>10</v>
      </c>
      <c r="B6" s="3">
        <v>6.0</v>
      </c>
      <c r="D6" s="11"/>
    </row>
    <row r="7">
      <c r="A7" s="12" t="s">
        <v>11</v>
      </c>
      <c r="B7" s="13">
        <v>7.0</v>
      </c>
      <c r="D7" s="14"/>
    </row>
    <row r="8">
      <c r="A8" s="10" t="s">
        <v>851</v>
      </c>
      <c r="B8" s="3">
        <v>8.0</v>
      </c>
      <c r="D8" s="15"/>
    </row>
    <row r="9">
      <c r="A9" s="16" t="s">
        <v>852</v>
      </c>
      <c r="B9" s="3">
        <v>9.0</v>
      </c>
      <c r="D9" s="15"/>
    </row>
    <row r="10">
      <c r="A10" s="17" t="s">
        <v>853</v>
      </c>
      <c r="B10" s="13">
        <v>10.0</v>
      </c>
      <c r="D10" s="18"/>
    </row>
    <row r="11">
      <c r="A11" s="17" t="s">
        <v>854</v>
      </c>
      <c r="B11" s="13">
        <v>11.0</v>
      </c>
      <c r="D11" s="18"/>
    </row>
    <row r="12">
      <c r="A12" s="17" t="s">
        <v>855</v>
      </c>
      <c r="B12" s="13">
        <v>12.0</v>
      </c>
      <c r="D12" s="14"/>
    </row>
    <row r="13">
      <c r="A13" s="17" t="s">
        <v>856</v>
      </c>
      <c r="B13" s="13">
        <v>13.0</v>
      </c>
      <c r="D13" s="14"/>
    </row>
    <row r="14">
      <c r="A14" s="17" t="s">
        <v>857</v>
      </c>
      <c r="B14" s="13">
        <v>14.0</v>
      </c>
      <c r="D14" s="14"/>
    </row>
    <row r="15">
      <c r="A15" s="17" t="s">
        <v>858</v>
      </c>
      <c r="B15" s="13">
        <v>15.0</v>
      </c>
      <c r="D15" s="14"/>
    </row>
    <row r="16">
      <c r="A16" s="17" t="s">
        <v>859</v>
      </c>
      <c r="B16" s="13">
        <v>16.0</v>
      </c>
      <c r="D16" s="14"/>
    </row>
    <row r="17">
      <c r="A17" s="17" t="s">
        <v>860</v>
      </c>
      <c r="B17" s="13">
        <v>17.0</v>
      </c>
      <c r="D17" s="14"/>
    </row>
    <row r="18">
      <c r="A18" s="17" t="s">
        <v>861</v>
      </c>
      <c r="B18" s="13">
        <v>18.0</v>
      </c>
      <c r="D18" s="14"/>
    </row>
    <row r="19">
      <c r="A19" s="17" t="s">
        <v>862</v>
      </c>
      <c r="B19" s="13">
        <v>19.0</v>
      </c>
      <c r="D19" s="11"/>
    </row>
    <row r="20">
      <c r="A20" s="17" t="s">
        <v>863</v>
      </c>
      <c r="B20" s="13">
        <v>20.0</v>
      </c>
      <c r="D20" s="19"/>
    </row>
    <row r="21">
      <c r="A21" s="12" t="s">
        <v>864</v>
      </c>
      <c r="B21" s="13">
        <v>21.0</v>
      </c>
      <c r="D21" s="19"/>
    </row>
    <row r="22">
      <c r="A22" s="12" t="s">
        <v>865</v>
      </c>
      <c r="B22" s="13">
        <v>22.0</v>
      </c>
      <c r="D22" s="19"/>
    </row>
    <row r="23">
      <c r="A23" s="12" t="s">
        <v>866</v>
      </c>
      <c r="B23" s="13">
        <v>23.0</v>
      </c>
      <c r="D23" s="19"/>
    </row>
    <row r="24">
      <c r="A24" s="12" t="s">
        <v>867</v>
      </c>
      <c r="B24" s="13">
        <v>24.0</v>
      </c>
      <c r="D24" s="19"/>
    </row>
    <row r="25">
      <c r="A25" s="12" t="s">
        <v>18</v>
      </c>
      <c r="B25" s="13">
        <v>25.0</v>
      </c>
      <c r="D25" s="20"/>
    </row>
    <row r="26">
      <c r="A26" s="10" t="s">
        <v>19</v>
      </c>
      <c r="B26" s="3">
        <v>26.0</v>
      </c>
      <c r="D26" s="20"/>
    </row>
    <row r="27">
      <c r="A27" s="12" t="s">
        <v>20</v>
      </c>
      <c r="B27" s="13">
        <v>27.0</v>
      </c>
      <c r="D27" s="20"/>
    </row>
    <row r="28">
      <c r="A28" s="12" t="s">
        <v>21</v>
      </c>
      <c r="B28" s="13">
        <v>28.0</v>
      </c>
      <c r="D28" s="20"/>
    </row>
    <row r="29">
      <c r="A29" s="12" t="s">
        <v>22</v>
      </c>
      <c r="B29" s="13">
        <v>29.0</v>
      </c>
      <c r="D29" s="20"/>
    </row>
    <row r="30">
      <c r="A30" s="12" t="s">
        <v>23</v>
      </c>
      <c r="B30" s="13">
        <v>30.0</v>
      </c>
      <c r="D30" s="20"/>
    </row>
    <row r="31">
      <c r="A31" s="12" t="s">
        <v>24</v>
      </c>
      <c r="B31" s="13">
        <v>31.0</v>
      </c>
      <c r="D31" s="11"/>
    </row>
    <row r="32">
      <c r="A32" s="12" t="s">
        <v>868</v>
      </c>
      <c r="B32" s="13">
        <v>32.0</v>
      </c>
      <c r="D32" s="21"/>
    </row>
    <row r="33">
      <c r="A33" s="10" t="s">
        <v>869</v>
      </c>
      <c r="B33" s="3">
        <v>33.0</v>
      </c>
      <c r="D33" s="21"/>
    </row>
    <row r="34">
      <c r="A34" s="12" t="s">
        <v>870</v>
      </c>
      <c r="B34" s="13">
        <v>34.0</v>
      </c>
      <c r="D34" s="21"/>
    </row>
    <row r="35">
      <c r="A35" s="12" t="s">
        <v>871</v>
      </c>
      <c r="B35" s="13">
        <v>35.0</v>
      </c>
      <c r="D35" s="21"/>
    </row>
    <row r="36">
      <c r="A36" s="12" t="s">
        <v>872</v>
      </c>
      <c r="B36" s="13">
        <v>36.0</v>
      </c>
      <c r="D36" s="21"/>
    </row>
    <row r="37">
      <c r="A37" s="10" t="s">
        <v>873</v>
      </c>
      <c r="B37" s="3">
        <v>37.0</v>
      </c>
      <c r="D37" s="21"/>
    </row>
    <row r="38">
      <c r="A38" s="10" t="s">
        <v>874</v>
      </c>
      <c r="B38" s="3">
        <v>38.0</v>
      </c>
      <c r="D38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88"/>
    <col customWidth="1" min="2" max="2" width="16.38"/>
    <col customWidth="1" min="3" max="3" width="51.75"/>
    <col customWidth="1" min="11" max="11" width="31.88"/>
    <col customWidth="1" min="12" max="12" width="24.25"/>
  </cols>
  <sheetData>
    <row r="1">
      <c r="A1" s="22"/>
      <c r="B1" s="23" t="s">
        <v>875</v>
      </c>
      <c r="C1" s="24"/>
      <c r="D1" s="25"/>
      <c r="E1" s="25"/>
      <c r="F1" s="25"/>
      <c r="G1" s="25"/>
      <c r="H1" s="25"/>
      <c r="I1" s="26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>
      <c r="A2" s="27"/>
      <c r="B2" s="24" t="s">
        <v>876</v>
      </c>
      <c r="C2" s="24" t="s">
        <v>877</v>
      </c>
      <c r="D2" s="25" t="s">
        <v>878</v>
      </c>
      <c r="I2" s="28" t="s">
        <v>879</v>
      </c>
      <c r="J2" s="27"/>
      <c r="K2" s="27" t="s">
        <v>880</v>
      </c>
      <c r="L2" s="27" t="s">
        <v>881</v>
      </c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>
      <c r="A3" s="27"/>
      <c r="B3" s="29"/>
      <c r="C3" s="29"/>
      <c r="D3" s="30">
        <v>1.0</v>
      </c>
      <c r="E3" s="31">
        <v>2.0</v>
      </c>
      <c r="F3" s="32">
        <v>3.0</v>
      </c>
      <c r="G3" s="33">
        <v>4.0</v>
      </c>
      <c r="H3" s="33">
        <v>5.0</v>
      </c>
      <c r="I3" s="34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>
      <c r="A4" s="35"/>
      <c r="B4" s="36" t="s">
        <v>882</v>
      </c>
      <c r="C4" s="37" t="s">
        <v>883</v>
      </c>
      <c r="D4" s="38" t="s">
        <v>884</v>
      </c>
      <c r="E4" s="38" t="s">
        <v>885</v>
      </c>
      <c r="F4" s="39" t="s">
        <v>886</v>
      </c>
      <c r="G4" s="40" t="s">
        <v>887</v>
      </c>
      <c r="H4" s="40" t="s">
        <v>888</v>
      </c>
      <c r="I4" s="41">
        <v>0.4</v>
      </c>
      <c r="J4" s="42"/>
      <c r="K4" s="43">
        <v>0.4</v>
      </c>
      <c r="L4" s="43">
        <v>0.4</v>
      </c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 ht="28.5" customHeight="1">
      <c r="A5" s="35"/>
      <c r="C5" s="44" t="s">
        <v>889</v>
      </c>
      <c r="D5" s="29"/>
      <c r="E5" s="29"/>
      <c r="F5" s="29"/>
      <c r="G5" s="29"/>
      <c r="H5" s="29"/>
      <c r="I5" s="45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 ht="24.0" customHeight="1">
      <c r="A6" s="35"/>
      <c r="C6" s="37" t="s">
        <v>890</v>
      </c>
      <c r="D6" s="38" t="s">
        <v>891</v>
      </c>
      <c r="E6" s="38" t="s">
        <v>892</v>
      </c>
      <c r="F6" s="39" t="s">
        <v>893</v>
      </c>
      <c r="G6" s="40" t="s">
        <v>894</v>
      </c>
      <c r="H6" s="40" t="s">
        <v>895</v>
      </c>
      <c r="I6" s="41">
        <v>0.25</v>
      </c>
      <c r="J6" s="42"/>
      <c r="K6" s="43">
        <v>0.3</v>
      </c>
      <c r="L6" s="43">
        <v>0.25</v>
      </c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>
      <c r="A7" s="35"/>
      <c r="C7" s="46" t="s">
        <v>896</v>
      </c>
      <c r="D7" s="47"/>
      <c r="E7" s="47"/>
      <c r="F7" s="47"/>
      <c r="G7" s="47"/>
      <c r="H7" s="47"/>
      <c r="I7" s="45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>
      <c r="A8" s="35"/>
      <c r="B8" s="48" t="s">
        <v>897</v>
      </c>
      <c r="C8" s="37" t="s">
        <v>898</v>
      </c>
      <c r="D8" s="38" t="s">
        <v>899</v>
      </c>
      <c r="E8" s="38" t="s">
        <v>900</v>
      </c>
      <c r="F8" s="39" t="s">
        <v>901</v>
      </c>
      <c r="G8" s="40" t="s">
        <v>902</v>
      </c>
      <c r="H8" s="40" t="s">
        <v>903</v>
      </c>
      <c r="I8" s="41">
        <v>0.05</v>
      </c>
      <c r="J8" s="42"/>
      <c r="K8" s="43">
        <v>0.05</v>
      </c>
      <c r="L8" s="43">
        <v>0.05</v>
      </c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 ht="28.5" customHeight="1">
      <c r="A9" s="35"/>
      <c r="C9" s="49" t="s">
        <v>904</v>
      </c>
      <c r="D9" s="47"/>
      <c r="E9" s="47"/>
      <c r="F9" s="47"/>
      <c r="G9" s="47"/>
      <c r="H9" s="47"/>
      <c r="I9" s="45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35"/>
      <c r="C10" s="50" t="s">
        <v>905</v>
      </c>
      <c r="D10" s="38" t="s">
        <v>906</v>
      </c>
      <c r="E10" s="38" t="s">
        <v>907</v>
      </c>
      <c r="F10" s="39" t="s">
        <v>908</v>
      </c>
      <c r="G10" s="40" t="s">
        <v>909</v>
      </c>
      <c r="H10" s="40" t="s">
        <v>910</v>
      </c>
      <c r="I10" s="41">
        <v>0.2</v>
      </c>
      <c r="J10" s="42"/>
      <c r="K10" s="43">
        <v>0.15</v>
      </c>
      <c r="L10" s="43">
        <v>0.2</v>
      </c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35"/>
      <c r="C11" s="49" t="s">
        <v>911</v>
      </c>
      <c r="D11" s="47"/>
      <c r="E11" s="47"/>
      <c r="F11" s="47"/>
      <c r="G11" s="47"/>
      <c r="H11" s="47"/>
      <c r="I11" s="51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 ht="24.0" customHeight="1">
      <c r="A12" s="35"/>
      <c r="B12" s="52" t="s">
        <v>912</v>
      </c>
      <c r="C12" s="53" t="s">
        <v>913</v>
      </c>
      <c r="D12" s="54" t="s">
        <v>914</v>
      </c>
      <c r="E12" s="54" t="s">
        <v>915</v>
      </c>
      <c r="F12" s="55" t="s">
        <v>916</v>
      </c>
      <c r="G12" s="56" t="s">
        <v>917</v>
      </c>
      <c r="H12" s="56" t="s">
        <v>918</v>
      </c>
      <c r="I12" s="41">
        <v>0.1</v>
      </c>
      <c r="J12" s="42"/>
      <c r="K12" s="43">
        <v>0.1</v>
      </c>
      <c r="L12" s="43">
        <v>0.1</v>
      </c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>
      <c r="A13" s="35"/>
      <c r="C13" s="49" t="s">
        <v>919</v>
      </c>
      <c r="D13" s="47"/>
      <c r="E13" s="47"/>
      <c r="F13" s="47"/>
      <c r="G13" s="47"/>
      <c r="H13" s="47"/>
      <c r="I13" s="45"/>
      <c r="J13" s="27"/>
      <c r="K13" s="43"/>
      <c r="L13" s="43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>
      <c r="A14" s="27"/>
      <c r="B14" s="57" t="s">
        <v>920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 ht="27.0" customHeight="1">
      <c r="A15" s="27"/>
      <c r="B15" s="57" t="s">
        <v>921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>
      <c r="A16" s="27"/>
      <c r="B16" s="5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>
      <c r="A17" s="27"/>
      <c r="B17" s="58" t="s">
        <v>922</v>
      </c>
      <c r="C17" s="59" t="s">
        <v>923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>
      <c r="A18" s="27"/>
      <c r="B18" s="27"/>
      <c r="C18" s="27"/>
      <c r="D18" s="27"/>
      <c r="E18" s="27"/>
      <c r="F18" s="27"/>
      <c r="G18" s="27"/>
      <c r="H18" s="60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>
      <c r="A20" s="27"/>
      <c r="B20" s="27"/>
      <c r="C20" s="60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>
      <c r="A25" s="27"/>
      <c r="B25" s="23" t="s">
        <v>924</v>
      </c>
      <c r="C25" s="24"/>
      <c r="D25" s="25"/>
      <c r="E25" s="25"/>
      <c r="F25" s="25"/>
      <c r="G25" s="25"/>
      <c r="H25" s="25"/>
      <c r="I25" s="26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>
      <c r="A26" s="27"/>
      <c r="B26" s="24" t="s">
        <v>876</v>
      </c>
      <c r="C26" s="24" t="s">
        <v>877</v>
      </c>
      <c r="D26" s="25" t="s">
        <v>878</v>
      </c>
      <c r="I26" s="28" t="s">
        <v>879</v>
      </c>
      <c r="J26" s="27"/>
      <c r="K26" s="61" t="s">
        <v>925</v>
      </c>
      <c r="L26" s="62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>
      <c r="A27" s="27"/>
      <c r="B27" s="29"/>
      <c r="C27" s="29"/>
      <c r="D27" s="30">
        <v>1.0</v>
      </c>
      <c r="E27" s="31">
        <v>2.0</v>
      </c>
      <c r="F27" s="32">
        <v>3.0</v>
      </c>
      <c r="G27" s="33">
        <v>4.0</v>
      </c>
      <c r="H27" s="33">
        <v>5.0</v>
      </c>
      <c r="I27" s="34"/>
      <c r="J27" s="27"/>
      <c r="K27" s="27" t="s">
        <v>926</v>
      </c>
      <c r="L27" s="27" t="s">
        <v>927</v>
      </c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27"/>
      <c r="B28" s="36" t="s">
        <v>882</v>
      </c>
      <c r="C28" s="37" t="s">
        <v>883</v>
      </c>
      <c r="D28" s="38" t="s">
        <v>884</v>
      </c>
      <c r="E28" s="38" t="s">
        <v>885</v>
      </c>
      <c r="F28" s="39" t="s">
        <v>886</v>
      </c>
      <c r="G28" s="40" t="s">
        <v>887</v>
      </c>
      <c r="H28" s="40" t="s">
        <v>888</v>
      </c>
      <c r="I28" s="41">
        <v>0.4</v>
      </c>
      <c r="J28" s="27"/>
      <c r="K28" s="27" t="s">
        <v>928</v>
      </c>
      <c r="L28" s="27" t="s">
        <v>929</v>
      </c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27"/>
      <c r="C29" s="44" t="s">
        <v>889</v>
      </c>
      <c r="D29" s="29"/>
      <c r="E29" s="29"/>
      <c r="F29" s="29"/>
      <c r="G29" s="29"/>
      <c r="H29" s="29"/>
      <c r="I29" s="45"/>
      <c r="J29" s="27"/>
      <c r="K29" s="27" t="s">
        <v>930</v>
      </c>
      <c r="L29" s="27" t="s">
        <v>931</v>
      </c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27"/>
      <c r="C30" s="37" t="s">
        <v>890</v>
      </c>
      <c r="D30" s="38" t="s">
        <v>891</v>
      </c>
      <c r="E30" s="38" t="s">
        <v>892</v>
      </c>
      <c r="F30" s="39" t="s">
        <v>893</v>
      </c>
      <c r="G30" s="40" t="s">
        <v>894</v>
      </c>
      <c r="H30" s="40" t="s">
        <v>895</v>
      </c>
      <c r="I30" s="41">
        <v>0.25</v>
      </c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27"/>
      <c r="C31" s="46" t="s">
        <v>896</v>
      </c>
      <c r="D31" s="47"/>
      <c r="E31" s="47"/>
      <c r="F31" s="47"/>
      <c r="G31" s="47"/>
      <c r="H31" s="47"/>
      <c r="I31" s="45"/>
      <c r="J31" s="27"/>
      <c r="K31" s="63" t="s">
        <v>932</v>
      </c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27"/>
      <c r="B32" s="48" t="s">
        <v>897</v>
      </c>
      <c r="C32" s="37" t="s">
        <v>898</v>
      </c>
      <c r="D32" s="38" t="s">
        <v>899</v>
      </c>
      <c r="E32" s="38" t="s">
        <v>900</v>
      </c>
      <c r="F32" s="39" t="s">
        <v>901</v>
      </c>
      <c r="G32" s="40" t="s">
        <v>902</v>
      </c>
      <c r="H32" s="40" t="s">
        <v>903</v>
      </c>
      <c r="I32" s="64">
        <v>0.1</v>
      </c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27"/>
      <c r="C33" s="49" t="s">
        <v>904</v>
      </c>
      <c r="D33" s="47"/>
      <c r="E33" s="47"/>
      <c r="F33" s="47"/>
      <c r="G33" s="47"/>
      <c r="H33" s="47"/>
      <c r="I33" s="45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27"/>
      <c r="C34" s="50" t="s">
        <v>905</v>
      </c>
      <c r="D34" s="38" t="s">
        <v>906</v>
      </c>
      <c r="E34" s="38" t="s">
        <v>907</v>
      </c>
      <c r="F34" s="39" t="s">
        <v>908</v>
      </c>
      <c r="G34" s="40" t="s">
        <v>909</v>
      </c>
      <c r="H34" s="40" t="s">
        <v>910</v>
      </c>
      <c r="I34" s="64">
        <v>0.25</v>
      </c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27"/>
      <c r="C35" s="49" t="s">
        <v>911</v>
      </c>
      <c r="D35" s="47"/>
      <c r="E35" s="47"/>
      <c r="F35" s="47"/>
      <c r="G35" s="47"/>
      <c r="H35" s="47"/>
      <c r="I35" s="51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27"/>
      <c r="B36" s="52" t="s">
        <v>912</v>
      </c>
      <c r="C36" s="53" t="s">
        <v>913</v>
      </c>
      <c r="D36" s="54" t="s">
        <v>914</v>
      </c>
      <c r="E36" s="54" t="s">
        <v>915</v>
      </c>
      <c r="F36" s="55" t="s">
        <v>916</v>
      </c>
      <c r="G36" s="56" t="s">
        <v>917</v>
      </c>
      <c r="H36" s="56" t="s">
        <v>918</v>
      </c>
      <c r="I36" s="65" t="s">
        <v>41</v>
      </c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27"/>
      <c r="C37" s="49" t="s">
        <v>919</v>
      </c>
      <c r="D37" s="47"/>
      <c r="E37" s="47"/>
      <c r="F37" s="47"/>
      <c r="G37" s="47"/>
      <c r="H37" s="47"/>
      <c r="I37" s="45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27"/>
      <c r="B38" s="57" t="s">
        <v>920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 ht="27.0" customHeight="1">
      <c r="A39" s="27"/>
      <c r="B39" s="57" t="s">
        <v>921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66" t="s">
        <v>933</v>
      </c>
      <c r="L41" s="67" t="s">
        <v>934</v>
      </c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68" t="s">
        <v>935</v>
      </c>
      <c r="L42" s="68" t="s">
        <v>936</v>
      </c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68" t="s">
        <v>937</v>
      </c>
      <c r="L43" s="68" t="s">
        <v>938</v>
      </c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68" t="s">
        <v>939</v>
      </c>
      <c r="L44" s="68" t="s">
        <v>940</v>
      </c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68" t="s">
        <v>941</v>
      </c>
      <c r="L45" s="68" t="s">
        <v>942</v>
      </c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68">
        <v>5.0</v>
      </c>
      <c r="L46" s="68" t="s">
        <v>943</v>
      </c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>
      <c r="A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>
      <c r="A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</sheetData>
  <mergeCells count="74">
    <mergeCell ref="F28:F29"/>
    <mergeCell ref="G28:G29"/>
    <mergeCell ref="H28:H29"/>
    <mergeCell ref="I28:I29"/>
    <mergeCell ref="F30:F31"/>
    <mergeCell ref="G30:G31"/>
    <mergeCell ref="F32:F33"/>
    <mergeCell ref="G32:G33"/>
    <mergeCell ref="F34:F35"/>
    <mergeCell ref="G34:G35"/>
    <mergeCell ref="F36:F37"/>
    <mergeCell ref="G36:G37"/>
    <mergeCell ref="H30:H31"/>
    <mergeCell ref="I30:I31"/>
    <mergeCell ref="H32:H33"/>
    <mergeCell ref="I32:I33"/>
    <mergeCell ref="H34:H35"/>
    <mergeCell ref="I34:I35"/>
    <mergeCell ref="H36:H37"/>
    <mergeCell ref="I36:I37"/>
    <mergeCell ref="D10:D11"/>
    <mergeCell ref="D12:D13"/>
    <mergeCell ref="B26:B27"/>
    <mergeCell ref="C26:C27"/>
    <mergeCell ref="D26:H26"/>
    <mergeCell ref="I26:I27"/>
    <mergeCell ref="B28:B31"/>
    <mergeCell ref="D34:D35"/>
    <mergeCell ref="D36:D37"/>
    <mergeCell ref="D30:D31"/>
    <mergeCell ref="E30:E31"/>
    <mergeCell ref="B32:B35"/>
    <mergeCell ref="D32:D33"/>
    <mergeCell ref="E32:E33"/>
    <mergeCell ref="E34:E35"/>
    <mergeCell ref="B36:B37"/>
    <mergeCell ref="E36:E37"/>
    <mergeCell ref="F4:F5"/>
    <mergeCell ref="G4:G5"/>
    <mergeCell ref="H4:H5"/>
    <mergeCell ref="I4:I5"/>
    <mergeCell ref="F6:F7"/>
    <mergeCell ref="G6:G7"/>
    <mergeCell ref="F8:F9"/>
    <mergeCell ref="G8:G9"/>
    <mergeCell ref="F10:F11"/>
    <mergeCell ref="G10:G11"/>
    <mergeCell ref="F12:F13"/>
    <mergeCell ref="G12:G13"/>
    <mergeCell ref="H6:H7"/>
    <mergeCell ref="I6:I7"/>
    <mergeCell ref="H8:H9"/>
    <mergeCell ref="I8:I9"/>
    <mergeCell ref="H10:H11"/>
    <mergeCell ref="I10:I11"/>
    <mergeCell ref="H12:H13"/>
    <mergeCell ref="I12:I13"/>
    <mergeCell ref="B2:B3"/>
    <mergeCell ref="C2:C3"/>
    <mergeCell ref="D2:H2"/>
    <mergeCell ref="I2:I3"/>
    <mergeCell ref="B4:B7"/>
    <mergeCell ref="D4:D5"/>
    <mergeCell ref="E4:E5"/>
    <mergeCell ref="D6:D7"/>
    <mergeCell ref="E6:E7"/>
    <mergeCell ref="B8:B11"/>
    <mergeCell ref="D8:D9"/>
    <mergeCell ref="E8:E9"/>
    <mergeCell ref="E10:E11"/>
    <mergeCell ref="B12:B13"/>
    <mergeCell ref="E12:E13"/>
    <mergeCell ref="D28:D29"/>
    <mergeCell ref="E28:E29"/>
  </mergeCells>
  <hyperlinks>
    <hyperlink r:id="rId1" location="gid=1628110430" ref="C17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23.25"/>
    <col customWidth="1" min="2" max="2" width="31.88"/>
    <col customWidth="1" min="3" max="3" width="21.63"/>
    <col customWidth="1" min="4" max="4" width="19.0"/>
    <col customWidth="1" min="5" max="5" width="17.88"/>
    <col customWidth="1" min="6" max="6" width="17.63"/>
    <col customWidth="1" min="7" max="7" width="20.75"/>
    <col customWidth="1" min="8" max="8" width="22.5"/>
  </cols>
  <sheetData>
    <row r="1" ht="28.5" customHeight="1">
      <c r="A1" s="69"/>
      <c r="E1" s="70" t="s">
        <v>944</v>
      </c>
    </row>
    <row r="2" ht="28.5" customHeight="1">
      <c r="A2" s="71" t="s">
        <v>945</v>
      </c>
      <c r="B2" s="72" t="s">
        <v>946</v>
      </c>
      <c r="C2" s="72" t="s">
        <v>947</v>
      </c>
      <c r="D2" s="72" t="s">
        <v>948</v>
      </c>
      <c r="E2" s="73" t="s">
        <v>949</v>
      </c>
      <c r="F2" s="73" t="s">
        <v>950</v>
      </c>
      <c r="G2" s="73" t="s">
        <v>951</v>
      </c>
      <c r="H2" s="73" t="s">
        <v>933</v>
      </c>
    </row>
    <row r="3">
      <c r="A3" s="74">
        <v>105.0</v>
      </c>
      <c r="B3" s="75" t="str">
        <f>VLOOKUP(A3, L6MGrowth!A2:AH1024, 4, FALSE) &amp;" "&amp;VLOOKUP(A3, L6MGrowth!A2:V1024, 5, FALSE)</f>
        <v>Matt Cohn</v>
      </c>
      <c r="C3" s="75" t="str">
        <f>VLOOKUP(A3, L6MGrowth!A2:AH1024, 2, FALSE)</f>
        <v>Roger Seier</v>
      </c>
      <c r="D3" s="76" t="str">
        <f>VLOOKUP(A3, L6MGrowth!A2:AI1024, 7, FALSE)</f>
        <v>South</v>
      </c>
      <c r="E3" s="77">
        <f>VLOOKUP(A3, L6MGrowth!A2:AQ1024, 30, FALSE)</f>
        <v>3.55</v>
      </c>
      <c r="F3" s="78">
        <f>VLOOKUP(A3, L6MGrowth!A2:AQ1024, 31, FALSE)</f>
        <v>167</v>
      </c>
      <c r="G3" s="77">
        <f>'Network Median'!K3</f>
        <v>2</v>
      </c>
      <c r="H3" s="79" t="str">
        <f>IFS(
    AND(E3 &gt;= 0, E3 &lt; 1.99), "Significantly Below Target",
    AND(E3 &gt;= 1.99, E3 &lt; 2.99), "Below Target",
    AND(E3 &gt;= 2.99, E3 &lt; 3.99), "On Target",
    AND(E3 &gt;= 3.99, E3 &lt; 4.99), "Above Target",
    E3 &gt;= 4.99, "Significantly Above Target"
)</f>
        <v>On Target</v>
      </c>
    </row>
    <row r="4">
      <c r="A4" s="80"/>
      <c r="B4" s="81"/>
      <c r="C4" s="81"/>
      <c r="D4" s="81"/>
      <c r="E4" s="81"/>
      <c r="F4" s="81"/>
      <c r="G4" s="81"/>
      <c r="H4" s="82"/>
    </row>
    <row r="5" ht="28.5" customHeight="1">
      <c r="A5" s="83" t="s">
        <v>952</v>
      </c>
    </row>
    <row r="6" ht="28.5" customHeight="1">
      <c r="A6" s="84" t="s">
        <v>877</v>
      </c>
      <c r="B6" s="85" t="s">
        <v>953</v>
      </c>
      <c r="C6" s="85" t="s">
        <v>954</v>
      </c>
      <c r="D6" s="84" t="s">
        <v>955</v>
      </c>
      <c r="E6" s="84" t="s">
        <v>956</v>
      </c>
      <c r="F6" s="84" t="s">
        <v>957</v>
      </c>
      <c r="G6" s="84" t="s">
        <v>958</v>
      </c>
      <c r="H6" s="84" t="s">
        <v>959</v>
      </c>
    </row>
    <row r="7" ht="36.75" customHeight="1">
      <c r="A7" s="86" t="s">
        <v>960</v>
      </c>
      <c r="B7" s="87">
        <f>VLOOKUP(A3, L6MGrowth!A2:AQ1024,12,FALSE)</f>
        <v>53947.37</v>
      </c>
      <c r="C7" s="87">
        <f>VLOOKUP(A3, L6MGrowth!A2:AQ1024,13,FALSE)</f>
        <v>44260.56</v>
      </c>
      <c r="D7" s="88" t="str">
        <f>VLOOKUP(A3, L6MGrowth!A2:AQ1024,23,FALSE)&amp;"%"</f>
        <v>21.89%</v>
      </c>
      <c r="E7" s="89" t="str">
        <f>'Network Median'!D3&amp;"%"</f>
        <v>3.97%</v>
      </c>
      <c r="F7" s="90">
        <f>VLOOKUP(A3, L6MGrowth!A2:AQ1024,28,FALSE)</f>
        <v>5</v>
      </c>
      <c r="G7" s="91">
        <f>IFS(
  'Network Median'!D3 &lt;= 3, 1,
  AND('Network Median'!D3 &gt; 3, 'Network Median'!D3 &lt;= 7), 2,
  AND('Network Median'!D3 &gt; 7, 'Network Median'!D3 &lt;= 13), 3,
  AND('Network Median'!D3 &gt; 13, 'Network Median'!D3 &lt;= 17), 4,
  'Network Median'!D3 &gt; 17, 5
)</f>
        <v>2</v>
      </c>
      <c r="H7" s="79" t="str">
        <f>IFS(
    AND(F7 &gt;= 0, F7 &lt; 1.99), "Significantly Below Target",
    AND(F7 &gt;= 1.99, F7 &lt; 2.99), "Below Target",
    AND(F7 &gt;= 2.99, F7 &lt; 3.99), "On Target",
    AND(F7 &gt;= 3.99, F7 &lt; 4.99), "Above Target",
    F7 &gt;= 4.99, "Significantly Above Target"
)</f>
        <v>Significantly Above Target</v>
      </c>
    </row>
    <row r="8" ht="28.5" customHeight="1">
      <c r="A8" s="92" t="s">
        <v>961</v>
      </c>
      <c r="B8" s="93" t="s">
        <v>962</v>
      </c>
      <c r="C8" s="93" t="s">
        <v>963</v>
      </c>
      <c r="D8" s="94" t="s">
        <v>964</v>
      </c>
      <c r="E8" s="94" t="s">
        <v>965</v>
      </c>
      <c r="F8" s="95" t="s">
        <v>966</v>
      </c>
      <c r="G8" s="95" t="s">
        <v>966</v>
      </c>
    </row>
    <row r="9" ht="34.5" customHeight="1">
      <c r="A9" s="86" t="s">
        <v>17</v>
      </c>
      <c r="B9" s="96">
        <f>VLOOKUP(A3, L6MGrowth!A2:AQ1024,10,FALSE)</f>
        <v>1561454.65</v>
      </c>
      <c r="C9" s="96">
        <f>VLOOKUP(A3, L6MGrowth!A2:AQ1024,11,FALSE)</f>
        <v>1202260.64</v>
      </c>
      <c r="D9" s="77" t="str">
        <f>VLOOKUP(A3, L6MGrowth!A2:AQ1024,24,FALSE)&amp;"%"</f>
        <v>29.88%</v>
      </c>
      <c r="E9" s="97" t="str">
        <f>'Network Median'!E3&amp;"%"</f>
        <v>10.23%</v>
      </c>
      <c r="F9" s="90">
        <f>VLOOKUP(A3, L6MGrowth!A2:AQ1024,29,FALSE)</f>
        <v>4</v>
      </c>
      <c r="G9" s="91">
        <f>IFS(
  'Network Median'!E3 &lt;= 6, 1,
  AND('Network Median'!E3 &gt; 6, 'Network Median'!E3 &lt;= 12), 2,
  AND('Network Median'!E3 &gt; 12, 'Network Median'!E3 &lt;= 21), 3,
  AND('Network Median'!E3 &gt; 21, 'Network Median'!E3 &lt;= 29), 4,
  'Network Median'!E3 &gt; 29, 5
)</f>
        <v>2</v>
      </c>
      <c r="H9" s="79" t="str">
        <f>IFS(
    AND(F9 &gt;= 0, F9 &lt; 1.99), "Significantly Below Target",
    AND(F9 &gt;= 1.99, F9 &lt; 2.99), "Below Target",
    AND(F9 &gt;= 2.99, F9 &lt; 3.99), "On Target",
    AND(F9 &gt;= 3.99, F9 &lt; 4.99), "Above Target",
    F9 &gt;= 4.99, "Significantly Above Target"
)</f>
        <v>Above Target</v>
      </c>
    </row>
    <row r="10" ht="24.0" customHeight="1">
      <c r="A10" s="92" t="s">
        <v>967</v>
      </c>
      <c r="B10" s="93" t="s">
        <v>968</v>
      </c>
      <c r="C10" s="93" t="s">
        <v>969</v>
      </c>
      <c r="D10" s="94" t="s">
        <v>964</v>
      </c>
      <c r="E10" s="94" t="s">
        <v>965</v>
      </c>
      <c r="F10" s="95" t="s">
        <v>966</v>
      </c>
      <c r="G10" s="95" t="s">
        <v>966</v>
      </c>
    </row>
    <row r="11" ht="18.0" customHeight="1">
      <c r="A11" s="98"/>
      <c r="B11" s="99"/>
      <c r="C11" s="99"/>
      <c r="D11" s="99"/>
      <c r="E11" s="100"/>
      <c r="F11" s="101"/>
      <c r="G11" s="101"/>
      <c r="H11" s="102"/>
    </row>
    <row r="12" ht="28.5" customHeight="1">
      <c r="A12" s="103" t="s">
        <v>897</v>
      </c>
    </row>
    <row r="13" ht="28.5" customHeight="1">
      <c r="A13" s="84" t="s">
        <v>877</v>
      </c>
      <c r="B13" s="85" t="s">
        <v>953</v>
      </c>
      <c r="C13" s="85" t="s">
        <v>954</v>
      </c>
      <c r="D13" s="84" t="s">
        <v>955</v>
      </c>
      <c r="E13" s="84" t="s">
        <v>956</v>
      </c>
      <c r="F13" s="84" t="s">
        <v>957</v>
      </c>
      <c r="G13" s="84" t="s">
        <v>958</v>
      </c>
      <c r="H13" s="84" t="s">
        <v>959</v>
      </c>
    </row>
    <row r="14" ht="36.0" customHeight="1">
      <c r="A14" s="86" t="s">
        <v>970</v>
      </c>
      <c r="B14" s="78">
        <f>VLOOKUP(A3, L6MGrowth!A2:AQ1024,14,FALSE)</f>
        <v>14</v>
      </c>
      <c r="C14" s="78">
        <f>VLOOKUP(A3, L6MGrowth!A2:AQ1024,15,FALSE)</f>
        <v>4</v>
      </c>
      <c r="D14" s="77" t="str">
        <f>VLOOKUP(A3, L6MGrowth!A2:AQ1024,20,FALSE) &amp;"%"</f>
        <v>250%</v>
      </c>
      <c r="E14" s="97" t="str">
        <f>'Network Median'!A3&amp;"%"</f>
        <v>14.22%</v>
      </c>
      <c r="F14" s="90">
        <f>VLOOKUP(A3, L6MGrowth!A2:AQ1024,25,FALSE)</f>
        <v>5</v>
      </c>
      <c r="G14" s="91">
        <f>IFS(
  'Network Median'!A3 &lt;= 29, 1,
  AND('Network Median'!A3 &gt;= 30, 'Network Median'!A3 &lt;= 59), 2,
  AND('Network Median'!A3 &gt;= 60, 'Network Median'!A3 &lt;= 89), 3,
  AND('Network Median'!A3 &gt;= 90, 'Network Median'!A3 &lt;= 119), 4,
  'Network Median'!A3 &gt;= 120, 5
)</f>
        <v>1</v>
      </c>
      <c r="H14" s="79" t="str">
        <f>IFS(
    AND(F14 &gt;= 0, F14 &lt; 1.99), "Significantly Below Target",
    AND(F14 &gt;= 1.99, F14 &lt; 2.99), "Below Target",
    AND(F14 &gt;= 2.99, F14 &lt; 3.99), "On Target",
    AND(F14 &gt;= 3.99, F14 &lt; 4.99), "Above Target",
    F14 &gt;= 4.99, "Significantly Above Target"
)</f>
        <v>Significantly Above Target</v>
      </c>
    </row>
    <row r="15" ht="22.5" customHeight="1">
      <c r="A15" s="92" t="s">
        <v>971</v>
      </c>
      <c r="B15" s="93" t="s">
        <v>972</v>
      </c>
      <c r="C15" s="93" t="s">
        <v>973</v>
      </c>
      <c r="D15" s="94" t="s">
        <v>964</v>
      </c>
      <c r="E15" s="94" t="s">
        <v>965</v>
      </c>
      <c r="F15" s="95" t="s">
        <v>966</v>
      </c>
      <c r="G15" s="95" t="s">
        <v>966</v>
      </c>
      <c r="H15" s="82"/>
    </row>
    <row r="16" ht="38.25" customHeight="1">
      <c r="A16" s="86" t="s">
        <v>974</v>
      </c>
      <c r="B16" s="104">
        <f>VLOOKUP(A3, L6MGrowth!A2:AQ1024,18,FALSE)</f>
        <v>29</v>
      </c>
      <c r="C16" s="78">
        <f>VLOOKUP(A3, L6MGrowth!A2:AQ1024, 19, FALSE)</f>
        <v>27</v>
      </c>
      <c r="D16" s="77" t="str">
        <f>VLOOKUP(A3, L6MGrowth!A2:AQ1024,22,FALSE)&amp;"%"</f>
        <v>7%</v>
      </c>
      <c r="E16" s="97" t="str">
        <f>'Network Median'!C3&amp;"%"</f>
        <v>17.7%</v>
      </c>
      <c r="F16" s="90">
        <f>VLOOKUP(A3, L6MGrowth!A2:AQ1024,27,FALSE)</f>
        <v>1</v>
      </c>
      <c r="G16" s="91">
        <f>IFS(
  'Network Median'!C3 &lt;= 19, 1,
  AND('Network Median'!C3 &gt;= 20, 'Network Median'!C3 &lt;= 39), 2,
  AND('Network Median'!C3 &gt;= 40, 'Network Median'!C3 &lt;= 59), 3,
  AND('Network Median'!C3 &gt;= 60, 'Network Median'!C3 &lt;= 79), 4,
  'Network Median'!C3 &gt;= 80, 5
)</f>
        <v>1</v>
      </c>
      <c r="H16" s="79" t="str">
        <f>IFS(
    AND(F16 &gt;= 0, F16 &lt; 1.99), "Significantly Below Target",
    AND(F16 &gt;= 1.99, F16 &lt; 2.99), "Below Target",
    AND(F16 &gt;= 2.99, F16 &lt; 3.99), "On Target",
    AND(F16 &gt;= 3.99, F16 &lt; 4.99), "Above Target",
    F16 &gt;= 4.99, "Significantly Above Target"
)</f>
        <v>Significantly Below Target</v>
      </c>
    </row>
    <row r="17" ht="27.75" customHeight="1">
      <c r="A17" s="92" t="s">
        <v>975</v>
      </c>
      <c r="B17" s="93" t="s">
        <v>976</v>
      </c>
      <c r="C17" s="93" t="s">
        <v>977</v>
      </c>
      <c r="D17" s="94" t="s">
        <v>964</v>
      </c>
      <c r="E17" s="94" t="s">
        <v>965</v>
      </c>
      <c r="F17" s="95" t="s">
        <v>966</v>
      </c>
      <c r="G17" s="95" t="s">
        <v>966</v>
      </c>
      <c r="H17" s="82"/>
    </row>
    <row r="18" ht="18.0" customHeight="1">
      <c r="A18" s="98"/>
      <c r="B18" s="101"/>
      <c r="C18" s="101"/>
      <c r="D18" s="101"/>
      <c r="E18" s="101"/>
      <c r="F18" s="101"/>
      <c r="G18" s="101"/>
      <c r="H18" s="102"/>
    </row>
    <row r="19" ht="28.5" customHeight="1">
      <c r="A19" s="105" t="s">
        <v>912</v>
      </c>
    </row>
    <row r="20" ht="28.5" customHeight="1">
      <c r="A20" s="84" t="s">
        <v>877</v>
      </c>
      <c r="B20" s="85" t="s">
        <v>953</v>
      </c>
      <c r="C20" s="85" t="s">
        <v>954</v>
      </c>
      <c r="D20" s="84" t="s">
        <v>955</v>
      </c>
      <c r="E20" s="84" t="s">
        <v>956</v>
      </c>
      <c r="F20" s="84" t="s">
        <v>957</v>
      </c>
      <c r="G20" s="84" t="s">
        <v>958</v>
      </c>
      <c r="H20" s="84" t="s">
        <v>959</v>
      </c>
    </row>
    <row r="21" ht="36.75" customHeight="1">
      <c r="A21" s="106" t="s">
        <v>978</v>
      </c>
      <c r="B21" s="104">
        <f>VLOOKUP(A3, L6MGrowth!A2:AQ1024,16,FALSE)</f>
        <v>499</v>
      </c>
      <c r="C21" s="78">
        <f>VLOOKUP(A3, L6MGrowth!A2:AQ1024,17,FALSE)</f>
        <v>489</v>
      </c>
      <c r="D21" s="77" t="str">
        <f>VLOOKUP(A3, L6MGrowth!A2:AQ1024,21,FALSE) &amp;"%"</f>
        <v>2%</v>
      </c>
      <c r="E21" s="97" t="str">
        <f>'Network Median'!B3&amp;"%"</f>
        <v>6.73%</v>
      </c>
      <c r="F21" s="90">
        <f>VLOOKUP(A3, L6MGrowth!A2:AQ1024,26,FALSE)</f>
        <v>1</v>
      </c>
      <c r="G21" s="91">
        <f>IFS(
  'Network Median'!B3 &lt;= 59, 1,
  AND('Network Median'!B3 &gt;= 60, 'Network Median'!B3 &lt;= 119), 2,
  AND('Network Median'!B3 &gt;= 120, 'Network Median'!B3 &lt;= 184), 3,
  AND('Network Median'!B3 &gt;= 185, 'Network Median'!B3 &lt;= 249), 4,
  'Network Median'!B3 &gt;= 250, 5
)
</f>
        <v>1</v>
      </c>
      <c r="H21" s="79" t="str">
        <f>IFS(
    AND(F21 &gt;= 0, F21 &lt; 1.99), "Significantly Below Target",
    AND(F21 &gt;= 1.99, F21 &lt; 2.99), "Below Target",
    AND(F21 &gt;= 2.99, F21 &lt; 3.99), "On Target",
    AND(F21 &gt;= 3.99, F21 &lt; 4.99), "Above Target",
    F21 &gt;= 4.99, "Significantly Above Target"
)</f>
        <v>Significantly Below Target</v>
      </c>
    </row>
    <row r="22" ht="27.75" customHeight="1">
      <c r="A22" s="107" t="s">
        <v>979</v>
      </c>
      <c r="B22" s="108" t="s">
        <v>980</v>
      </c>
      <c r="C22" s="109" t="s">
        <v>981</v>
      </c>
      <c r="D22" s="94" t="s">
        <v>964</v>
      </c>
      <c r="E22" s="94" t="s">
        <v>965</v>
      </c>
      <c r="F22" s="110" t="s">
        <v>966</v>
      </c>
      <c r="G22" s="95" t="s">
        <v>966</v>
      </c>
    </row>
    <row r="23" ht="18.0" customHeight="1">
      <c r="A23" s="98"/>
      <c r="B23" s="98"/>
      <c r="C23" s="101"/>
      <c r="D23" s="101"/>
      <c r="E23" s="101"/>
      <c r="F23" s="101"/>
      <c r="G23" s="101"/>
      <c r="H23" s="111"/>
    </row>
    <row r="24" ht="18.0" customHeight="1">
      <c r="A24" s="112" t="str">
        <f>"Data Refreshed: " &amp; TEXT(DATEVALUE(L6MGrowth!AL2), "mm/dd/yyyy")</f>
        <v>Data Refreshed: 08/22/2024</v>
      </c>
      <c r="B24" s="113" t="str">
        <f>"Current Year: " &amp; L6MGrowth!H2</f>
        <v>Current Year: 1/2024 - 7/2024</v>
      </c>
      <c r="C24" s="114" t="str">
        <f>"Previous Year: " &amp; L6MGrowth!I2</f>
        <v>Previous Year: 1/2023 - 7/2023</v>
      </c>
      <c r="D24" s="115"/>
      <c r="E24" s="115"/>
      <c r="F24" s="115"/>
      <c r="G24" s="115"/>
      <c r="H24" s="116"/>
    </row>
    <row r="25" ht="18.0" customHeight="1">
      <c r="A25" s="117"/>
      <c r="B25" s="117"/>
      <c r="C25" s="81"/>
      <c r="D25" s="81"/>
      <c r="E25" s="81"/>
      <c r="F25" s="81"/>
      <c r="G25" s="81"/>
      <c r="H25" s="82"/>
    </row>
    <row r="26" ht="18.0" customHeight="1">
      <c r="A26" s="118" t="s">
        <v>982</v>
      </c>
      <c r="B26" s="117"/>
      <c r="C26" s="81"/>
      <c r="D26" s="81"/>
      <c r="E26" s="81"/>
      <c r="F26" s="81"/>
      <c r="G26" s="81"/>
      <c r="H26" s="82"/>
    </row>
    <row r="27" ht="18.0" customHeight="1">
      <c r="A27" s="117"/>
      <c r="B27" s="117"/>
      <c r="C27" s="81"/>
      <c r="D27" s="81"/>
      <c r="E27" s="81"/>
      <c r="F27" s="81"/>
      <c r="G27" s="81"/>
      <c r="H27" s="82"/>
    </row>
    <row r="28" ht="18.0" customHeight="1">
      <c r="A28" s="117"/>
      <c r="B28" s="117"/>
      <c r="C28" s="81"/>
      <c r="D28" s="81"/>
      <c r="E28" s="81"/>
      <c r="F28" s="81"/>
      <c r="G28" s="81"/>
      <c r="H28" s="82"/>
    </row>
    <row r="29" ht="18.0" customHeight="1">
      <c r="A29" s="117"/>
      <c r="B29" s="117"/>
      <c r="C29" s="81"/>
      <c r="D29" s="81"/>
      <c r="E29" s="81"/>
      <c r="F29" s="81"/>
      <c r="G29" s="81"/>
      <c r="H29" s="82"/>
    </row>
    <row r="30" ht="18.0" customHeight="1">
      <c r="A30" s="117"/>
      <c r="B30" s="117"/>
      <c r="C30" s="81"/>
      <c r="D30" s="81"/>
      <c r="E30" s="81"/>
      <c r="F30" s="81"/>
      <c r="G30" s="81"/>
      <c r="H30" s="82"/>
    </row>
    <row r="31" ht="18.0" customHeight="1">
      <c r="A31" s="117"/>
      <c r="B31" s="117"/>
      <c r="C31" s="81"/>
      <c r="D31" s="81"/>
      <c r="E31" s="81"/>
      <c r="F31" s="81"/>
      <c r="G31" s="81"/>
      <c r="H31" s="82"/>
    </row>
    <row r="32" ht="18.0" customHeight="1">
      <c r="A32" s="117"/>
      <c r="B32" s="117"/>
      <c r="C32" s="81"/>
      <c r="D32" s="81"/>
      <c r="E32" s="81"/>
      <c r="F32" s="81"/>
      <c r="G32" s="81"/>
      <c r="H32" s="82"/>
    </row>
    <row r="33" ht="18.0" customHeight="1">
      <c r="A33" s="117"/>
      <c r="B33" s="117"/>
      <c r="C33" s="81"/>
      <c r="D33" s="81"/>
      <c r="E33" s="81"/>
      <c r="F33" s="81"/>
      <c r="G33" s="81"/>
      <c r="H33" s="82"/>
    </row>
    <row r="34" ht="18.0" customHeight="1">
      <c r="A34" s="117"/>
      <c r="B34" s="117"/>
      <c r="C34" s="81"/>
      <c r="D34" s="81"/>
      <c r="E34" s="81"/>
      <c r="F34" s="81"/>
      <c r="G34" s="81"/>
      <c r="H34" s="82"/>
    </row>
    <row r="35" ht="18.0" customHeight="1">
      <c r="A35" s="117"/>
      <c r="B35" s="117"/>
      <c r="C35" s="81"/>
      <c r="D35" s="81"/>
      <c r="E35" s="81"/>
      <c r="F35" s="81"/>
      <c r="G35" s="81"/>
      <c r="H35" s="82"/>
    </row>
    <row r="36" ht="18.0" customHeight="1">
      <c r="A36" s="117"/>
      <c r="B36" s="117"/>
      <c r="C36" s="81"/>
      <c r="D36" s="81"/>
      <c r="E36" s="81"/>
      <c r="F36" s="81"/>
      <c r="G36" s="81"/>
      <c r="H36" s="82"/>
    </row>
    <row r="37" ht="18.0" customHeight="1">
      <c r="A37" s="117"/>
      <c r="B37" s="117"/>
      <c r="C37" s="81"/>
      <c r="D37" s="81"/>
      <c r="E37" s="81"/>
      <c r="F37" s="81"/>
      <c r="G37" s="81"/>
      <c r="H37" s="82"/>
    </row>
    <row r="38" ht="18.0" customHeight="1">
      <c r="A38" s="117"/>
      <c r="B38" s="117"/>
      <c r="C38" s="81"/>
      <c r="D38" s="81"/>
      <c r="E38" s="81"/>
      <c r="F38" s="81"/>
      <c r="G38" s="81"/>
      <c r="H38" s="82"/>
    </row>
    <row r="39" ht="18.0" customHeight="1">
      <c r="A39" s="117"/>
      <c r="B39" s="117"/>
      <c r="C39" s="81"/>
      <c r="D39" s="81"/>
      <c r="E39" s="81"/>
      <c r="F39" s="81"/>
      <c r="G39" s="81"/>
      <c r="H39" s="82"/>
    </row>
    <row r="40" ht="18.0" customHeight="1">
      <c r="A40" s="117"/>
      <c r="B40" s="117"/>
      <c r="C40" s="81"/>
      <c r="D40" s="81"/>
      <c r="E40" s="81"/>
      <c r="F40" s="81"/>
      <c r="G40" s="81"/>
      <c r="H40" s="82"/>
    </row>
    <row r="41" ht="18.0" customHeight="1">
      <c r="A41" s="117"/>
      <c r="B41" s="117"/>
      <c r="C41" s="81"/>
      <c r="D41" s="81"/>
      <c r="E41" s="81"/>
      <c r="F41" s="81"/>
      <c r="G41" s="81"/>
      <c r="H41" s="82"/>
    </row>
    <row r="42" ht="18.0" customHeight="1">
      <c r="A42" s="117"/>
      <c r="B42" s="117"/>
      <c r="C42" s="81"/>
      <c r="D42" s="81"/>
      <c r="E42" s="81"/>
      <c r="F42" s="81"/>
      <c r="G42" s="81"/>
      <c r="H42" s="82"/>
    </row>
    <row r="43" ht="18.0" customHeight="1">
      <c r="A43" s="117"/>
      <c r="B43" s="117"/>
      <c r="C43" s="81"/>
      <c r="D43" s="81"/>
      <c r="E43" s="81"/>
      <c r="F43" s="81"/>
      <c r="G43" s="81"/>
      <c r="H43" s="82"/>
    </row>
    <row r="44" ht="18.0" customHeight="1">
      <c r="A44" s="117"/>
      <c r="B44" s="117"/>
      <c r="C44" s="81"/>
      <c r="D44" s="81"/>
      <c r="E44" s="81"/>
      <c r="F44" s="81"/>
      <c r="G44" s="81"/>
      <c r="H44" s="82"/>
    </row>
    <row r="45" ht="18.0" customHeight="1">
      <c r="A45" s="117"/>
      <c r="B45" s="117"/>
      <c r="C45" s="81"/>
      <c r="D45" s="81"/>
      <c r="E45" s="81"/>
      <c r="F45" s="81"/>
      <c r="G45" s="81"/>
      <c r="H45" s="82"/>
    </row>
    <row r="46" ht="18.0" customHeight="1">
      <c r="A46" s="117"/>
      <c r="B46" s="117"/>
      <c r="C46" s="81"/>
      <c r="D46" s="81"/>
      <c r="E46" s="81"/>
      <c r="F46" s="81"/>
      <c r="G46" s="81"/>
      <c r="H46" s="82"/>
    </row>
    <row r="47" ht="18.0" customHeight="1">
      <c r="A47" s="117"/>
      <c r="B47" s="117"/>
      <c r="C47" s="81"/>
      <c r="D47" s="81"/>
      <c r="E47" s="81"/>
      <c r="F47" s="81"/>
      <c r="G47" s="81"/>
      <c r="H47" s="82"/>
    </row>
    <row r="48" ht="18.0" customHeight="1">
      <c r="A48" s="117"/>
      <c r="B48" s="117"/>
      <c r="C48" s="81"/>
      <c r="D48" s="81"/>
      <c r="E48" s="81"/>
      <c r="F48" s="81"/>
      <c r="G48" s="81"/>
      <c r="H48" s="82"/>
    </row>
    <row r="49" ht="18.0" customHeight="1">
      <c r="A49" s="117"/>
      <c r="B49" s="117"/>
      <c r="C49" s="81"/>
      <c r="D49" s="81"/>
      <c r="E49" s="81"/>
      <c r="F49" s="81"/>
      <c r="G49" s="81"/>
      <c r="H49" s="82"/>
    </row>
    <row r="50" ht="18.0" customHeight="1">
      <c r="A50" s="117"/>
      <c r="B50" s="117"/>
      <c r="C50" s="81"/>
      <c r="D50" s="81"/>
      <c r="E50" s="81"/>
      <c r="F50" s="81"/>
      <c r="G50" s="81"/>
      <c r="H50" s="82"/>
    </row>
    <row r="51" ht="18.0" customHeight="1">
      <c r="A51" s="117"/>
      <c r="B51" s="117"/>
      <c r="C51" s="81"/>
      <c r="D51" s="81"/>
      <c r="E51" s="81"/>
      <c r="F51" s="81"/>
      <c r="G51" s="81"/>
      <c r="H51" s="82"/>
    </row>
    <row r="52" ht="18.0" customHeight="1">
      <c r="A52" s="117"/>
      <c r="B52" s="117"/>
      <c r="C52" s="81"/>
      <c r="D52" s="81"/>
      <c r="E52" s="81"/>
      <c r="F52" s="81"/>
      <c r="G52" s="81"/>
      <c r="H52" s="82"/>
    </row>
    <row r="53" ht="18.0" customHeight="1">
      <c r="A53" s="117"/>
      <c r="B53" s="117"/>
      <c r="C53" s="81"/>
      <c r="D53" s="81"/>
      <c r="E53" s="81"/>
      <c r="F53" s="81"/>
      <c r="G53" s="81"/>
      <c r="H53" s="82"/>
    </row>
    <row r="54" ht="18.0" customHeight="1">
      <c r="A54" s="117"/>
      <c r="B54" s="117"/>
      <c r="C54" s="81"/>
      <c r="D54" s="81"/>
      <c r="E54" s="81"/>
      <c r="F54" s="81"/>
      <c r="G54" s="81"/>
      <c r="H54" s="82"/>
    </row>
    <row r="55" ht="18.0" customHeight="1">
      <c r="A55" s="117"/>
      <c r="B55" s="117"/>
      <c r="C55" s="81"/>
      <c r="D55" s="81"/>
      <c r="E55" s="81"/>
      <c r="F55" s="81"/>
      <c r="G55" s="81"/>
      <c r="H55" s="82"/>
    </row>
    <row r="56" ht="18.0" customHeight="1">
      <c r="A56" s="117"/>
      <c r="B56" s="117"/>
      <c r="C56" s="81"/>
      <c r="D56" s="81"/>
      <c r="E56" s="81"/>
      <c r="F56" s="81"/>
      <c r="G56" s="81"/>
      <c r="H56" s="82"/>
    </row>
    <row r="57" ht="18.0" customHeight="1">
      <c r="A57" s="117"/>
      <c r="B57" s="117"/>
      <c r="C57" s="81"/>
      <c r="D57" s="81"/>
      <c r="E57" s="81"/>
      <c r="F57" s="81"/>
      <c r="G57" s="81"/>
      <c r="H57" s="82"/>
    </row>
    <row r="58" ht="18.0" customHeight="1">
      <c r="A58" s="117"/>
      <c r="B58" s="117"/>
      <c r="C58" s="81"/>
      <c r="D58" s="81"/>
      <c r="E58" s="81"/>
      <c r="F58" s="81"/>
      <c r="G58" s="81"/>
      <c r="H58" s="82"/>
    </row>
    <row r="59" ht="18.0" customHeight="1">
      <c r="A59" s="117"/>
      <c r="B59" s="117"/>
      <c r="C59" s="81"/>
      <c r="D59" s="81"/>
      <c r="E59" s="81"/>
      <c r="F59" s="81"/>
      <c r="G59" s="81"/>
      <c r="H59" s="82"/>
    </row>
    <row r="60" ht="18.0" customHeight="1">
      <c r="A60" s="117"/>
      <c r="B60" s="117"/>
      <c r="C60" s="81"/>
      <c r="D60" s="81"/>
      <c r="E60" s="81"/>
      <c r="F60" s="81"/>
      <c r="G60" s="81"/>
      <c r="H60" s="82"/>
    </row>
    <row r="61" ht="18.0" customHeight="1">
      <c r="A61" s="117"/>
      <c r="B61" s="117"/>
      <c r="C61" s="81"/>
      <c r="D61" s="81"/>
      <c r="E61" s="81"/>
      <c r="F61" s="81"/>
      <c r="G61" s="81"/>
      <c r="H61" s="82"/>
    </row>
    <row r="62" ht="18.0" customHeight="1">
      <c r="A62" s="117"/>
      <c r="B62" s="117"/>
      <c r="C62" s="81"/>
      <c r="D62" s="81"/>
      <c r="E62" s="81"/>
      <c r="F62" s="81"/>
      <c r="G62" s="81"/>
      <c r="H62" s="82"/>
    </row>
    <row r="63" ht="18.0" customHeight="1">
      <c r="A63" s="117"/>
      <c r="B63" s="117"/>
      <c r="C63" s="81"/>
      <c r="D63" s="81"/>
      <c r="E63" s="81"/>
      <c r="F63" s="81"/>
      <c r="G63" s="81"/>
      <c r="H63" s="82"/>
    </row>
    <row r="64" ht="18.0" customHeight="1">
      <c r="A64" s="117"/>
      <c r="B64" s="117"/>
      <c r="C64" s="81"/>
      <c r="D64" s="81"/>
      <c r="E64" s="81"/>
      <c r="F64" s="81"/>
      <c r="G64" s="81"/>
      <c r="H64" s="82"/>
    </row>
    <row r="65" ht="18.0" customHeight="1">
      <c r="A65" s="117"/>
      <c r="B65" s="117"/>
      <c r="C65" s="81"/>
      <c r="D65" s="81"/>
      <c r="E65" s="81"/>
      <c r="F65" s="81"/>
      <c r="G65" s="81"/>
      <c r="H65" s="82"/>
    </row>
    <row r="66" ht="18.0" customHeight="1">
      <c r="A66" s="117"/>
      <c r="B66" s="117"/>
      <c r="C66" s="81"/>
      <c r="D66" s="81"/>
      <c r="E66" s="81"/>
      <c r="F66" s="81"/>
      <c r="G66" s="81"/>
      <c r="H66" s="82"/>
    </row>
    <row r="67" ht="18.0" customHeight="1">
      <c r="A67" s="117"/>
      <c r="B67" s="117"/>
      <c r="C67" s="81"/>
      <c r="D67" s="81"/>
      <c r="E67" s="81"/>
      <c r="F67" s="81"/>
      <c r="G67" s="81"/>
      <c r="H67" s="82"/>
    </row>
    <row r="68" ht="18.0" customHeight="1">
      <c r="A68" s="117"/>
      <c r="B68" s="117"/>
      <c r="C68" s="81"/>
      <c r="D68" s="81"/>
      <c r="E68" s="81"/>
      <c r="F68" s="81"/>
      <c r="G68" s="81"/>
      <c r="H68" s="82"/>
    </row>
    <row r="69" ht="18.0" customHeight="1">
      <c r="A69" s="117"/>
      <c r="B69" s="117"/>
      <c r="C69" s="81"/>
      <c r="D69" s="81"/>
      <c r="E69" s="81"/>
      <c r="F69" s="81"/>
      <c r="G69" s="81"/>
      <c r="H69" s="82"/>
    </row>
    <row r="70" ht="18.0" customHeight="1">
      <c r="A70" s="117"/>
      <c r="B70" s="117"/>
      <c r="C70" s="81"/>
      <c r="D70" s="81"/>
      <c r="E70" s="81"/>
      <c r="F70" s="81"/>
      <c r="G70" s="81"/>
      <c r="H70" s="82"/>
    </row>
    <row r="71" ht="18.0" customHeight="1">
      <c r="A71" s="117"/>
      <c r="B71" s="117"/>
      <c r="C71" s="81"/>
      <c r="D71" s="81"/>
      <c r="E71" s="81"/>
      <c r="F71" s="81"/>
      <c r="G71" s="81"/>
      <c r="H71" s="82"/>
    </row>
    <row r="72" ht="18.0" customHeight="1">
      <c r="A72" s="117"/>
      <c r="B72" s="117"/>
      <c r="C72" s="81"/>
      <c r="D72" s="81"/>
      <c r="E72" s="81"/>
      <c r="F72" s="81"/>
      <c r="G72" s="81"/>
      <c r="H72" s="82"/>
    </row>
    <row r="73" ht="18.0" customHeight="1">
      <c r="A73" s="117"/>
      <c r="B73" s="117"/>
      <c r="C73" s="81"/>
      <c r="D73" s="81"/>
      <c r="E73" s="81"/>
      <c r="F73" s="81"/>
      <c r="G73" s="81"/>
      <c r="H73" s="82"/>
    </row>
    <row r="74" ht="18.0" customHeight="1">
      <c r="A74" s="117"/>
      <c r="B74" s="117"/>
      <c r="C74" s="81"/>
      <c r="D74" s="81"/>
      <c r="E74" s="81"/>
      <c r="F74" s="81"/>
      <c r="G74" s="81"/>
      <c r="H74" s="82"/>
    </row>
    <row r="75" ht="18.0" customHeight="1">
      <c r="A75" s="117"/>
      <c r="B75" s="117"/>
      <c r="C75" s="81"/>
      <c r="D75" s="81"/>
      <c r="E75" s="81"/>
      <c r="F75" s="81"/>
      <c r="G75" s="81"/>
      <c r="H75" s="82"/>
    </row>
    <row r="76" ht="18.0" customHeight="1">
      <c r="A76" s="117"/>
      <c r="B76" s="117"/>
      <c r="C76" s="81"/>
      <c r="D76" s="81"/>
      <c r="E76" s="81"/>
      <c r="F76" s="81"/>
      <c r="G76" s="81"/>
      <c r="H76" s="82"/>
    </row>
    <row r="77" ht="18.0" customHeight="1">
      <c r="A77" s="117"/>
      <c r="B77" s="117"/>
      <c r="C77" s="81"/>
      <c r="D77" s="81"/>
      <c r="E77" s="81"/>
      <c r="F77" s="81"/>
      <c r="G77" s="81"/>
      <c r="H77" s="82"/>
    </row>
    <row r="78" ht="18.0" customHeight="1">
      <c r="A78" s="117"/>
      <c r="B78" s="117"/>
      <c r="C78" s="81"/>
      <c r="D78" s="81"/>
      <c r="E78" s="81"/>
      <c r="F78" s="81"/>
      <c r="G78" s="81"/>
      <c r="H78" s="82"/>
    </row>
    <row r="79" ht="18.0" customHeight="1">
      <c r="A79" s="117"/>
      <c r="B79" s="117"/>
      <c r="C79" s="81"/>
      <c r="D79" s="81"/>
      <c r="E79" s="81"/>
      <c r="F79" s="81"/>
      <c r="G79" s="81"/>
      <c r="H79" s="82"/>
    </row>
    <row r="80" ht="18.0" customHeight="1">
      <c r="A80" s="117"/>
      <c r="B80" s="117"/>
      <c r="C80" s="81"/>
      <c r="D80" s="81"/>
      <c r="E80" s="81"/>
      <c r="F80" s="81"/>
      <c r="G80" s="81"/>
      <c r="H80" s="82"/>
    </row>
    <row r="81" ht="18.0" customHeight="1">
      <c r="A81" s="117"/>
      <c r="B81" s="117"/>
      <c r="C81" s="81"/>
      <c r="D81" s="81"/>
      <c r="E81" s="81"/>
      <c r="F81" s="81"/>
      <c r="G81" s="81"/>
      <c r="H81" s="82"/>
    </row>
    <row r="82" ht="18.0" customHeight="1">
      <c r="A82" s="117"/>
      <c r="B82" s="117"/>
      <c r="C82" s="81"/>
      <c r="D82" s="81"/>
      <c r="E82" s="81"/>
      <c r="F82" s="81"/>
      <c r="G82" s="81"/>
      <c r="H82" s="82"/>
    </row>
    <row r="83" ht="18.0" customHeight="1">
      <c r="A83" s="117"/>
      <c r="B83" s="117"/>
      <c r="C83" s="81"/>
      <c r="D83" s="81"/>
      <c r="E83" s="81"/>
      <c r="F83" s="81"/>
      <c r="G83" s="81"/>
      <c r="H83" s="82"/>
    </row>
    <row r="84" ht="18.0" customHeight="1">
      <c r="A84" s="117"/>
      <c r="B84" s="117"/>
      <c r="C84" s="81"/>
      <c r="D84" s="81"/>
      <c r="E84" s="81"/>
      <c r="F84" s="81"/>
      <c r="G84" s="81"/>
      <c r="H84" s="82"/>
    </row>
    <row r="85" ht="18.0" customHeight="1">
      <c r="A85" s="117"/>
      <c r="B85" s="117"/>
      <c r="C85" s="81"/>
      <c r="D85" s="81"/>
      <c r="E85" s="81"/>
      <c r="F85" s="81"/>
      <c r="G85" s="81"/>
      <c r="H85" s="82"/>
    </row>
    <row r="86" ht="18.0" customHeight="1">
      <c r="A86" s="117"/>
      <c r="B86" s="117"/>
      <c r="C86" s="81"/>
      <c r="D86" s="81"/>
      <c r="E86" s="81"/>
      <c r="F86" s="81"/>
      <c r="G86" s="81"/>
      <c r="H86" s="82"/>
    </row>
    <row r="87" ht="18.0" customHeight="1">
      <c r="A87" s="117"/>
      <c r="B87" s="117"/>
      <c r="C87" s="81"/>
      <c r="D87" s="81"/>
      <c r="E87" s="81"/>
      <c r="F87" s="81"/>
      <c r="G87" s="81"/>
      <c r="H87" s="82"/>
    </row>
    <row r="88" ht="18.0" customHeight="1">
      <c r="A88" s="117"/>
      <c r="B88" s="117"/>
      <c r="C88" s="81"/>
      <c r="D88" s="81"/>
      <c r="E88" s="81"/>
      <c r="F88" s="81"/>
      <c r="G88" s="81"/>
      <c r="H88" s="82"/>
    </row>
    <row r="89" ht="18.0" customHeight="1">
      <c r="A89" s="117"/>
      <c r="B89" s="117"/>
      <c r="C89" s="81"/>
      <c r="D89" s="81"/>
      <c r="E89" s="81"/>
      <c r="F89" s="81"/>
      <c r="G89" s="81"/>
      <c r="H89" s="82"/>
    </row>
    <row r="90" ht="18.0" customHeight="1">
      <c r="A90" s="117"/>
      <c r="B90" s="117"/>
      <c r="C90" s="81"/>
      <c r="D90" s="81"/>
      <c r="E90" s="81"/>
      <c r="F90" s="81"/>
      <c r="G90" s="81"/>
      <c r="H90" s="82"/>
    </row>
    <row r="91" ht="18.0" customHeight="1">
      <c r="A91" s="117"/>
      <c r="B91" s="117"/>
      <c r="C91" s="81"/>
      <c r="D91" s="81"/>
      <c r="E91" s="81"/>
      <c r="F91" s="81"/>
      <c r="G91" s="81"/>
      <c r="H91" s="82"/>
    </row>
    <row r="92" ht="18.0" customHeight="1">
      <c r="A92" s="117"/>
      <c r="B92" s="117"/>
      <c r="C92" s="81"/>
      <c r="D92" s="81"/>
      <c r="E92" s="81"/>
      <c r="F92" s="81"/>
      <c r="G92" s="81"/>
      <c r="H92" s="82"/>
    </row>
    <row r="93" ht="18.0" customHeight="1">
      <c r="A93" s="117"/>
      <c r="B93" s="117"/>
      <c r="C93" s="81"/>
      <c r="D93" s="81"/>
      <c r="E93" s="81"/>
      <c r="F93" s="81"/>
      <c r="G93" s="81"/>
      <c r="H93" s="82"/>
    </row>
    <row r="94" ht="18.0" customHeight="1">
      <c r="A94" s="117"/>
      <c r="B94" s="117"/>
      <c r="C94" s="81"/>
      <c r="D94" s="81"/>
      <c r="E94" s="81"/>
      <c r="F94" s="81"/>
      <c r="G94" s="81"/>
      <c r="H94" s="82"/>
    </row>
    <row r="95" ht="18.0" customHeight="1">
      <c r="A95" s="117"/>
      <c r="B95" s="117"/>
      <c r="C95" s="81"/>
      <c r="D95" s="81"/>
      <c r="E95" s="81"/>
      <c r="F95" s="81"/>
      <c r="G95" s="81"/>
      <c r="H95" s="82"/>
    </row>
    <row r="96" ht="18.0" customHeight="1">
      <c r="A96" s="117"/>
      <c r="B96" s="117"/>
      <c r="C96" s="81"/>
      <c r="D96" s="81"/>
      <c r="E96" s="81"/>
      <c r="F96" s="81"/>
      <c r="G96" s="81"/>
      <c r="H96" s="82"/>
    </row>
    <row r="97" ht="18.0" customHeight="1">
      <c r="A97" s="117"/>
      <c r="B97" s="117"/>
      <c r="C97" s="81"/>
      <c r="D97" s="81"/>
      <c r="E97" s="81"/>
      <c r="F97" s="81"/>
      <c r="G97" s="81"/>
      <c r="H97" s="82"/>
    </row>
    <row r="98" ht="18.0" customHeight="1">
      <c r="A98" s="117"/>
      <c r="B98" s="117"/>
      <c r="C98" s="81"/>
      <c r="D98" s="81"/>
      <c r="E98" s="81"/>
      <c r="F98" s="81"/>
      <c r="G98" s="81"/>
      <c r="H98" s="82"/>
    </row>
    <row r="99" ht="18.0" customHeight="1">
      <c r="A99" s="117"/>
      <c r="B99" s="117"/>
      <c r="C99" s="81"/>
      <c r="D99" s="81"/>
      <c r="E99" s="81"/>
      <c r="F99" s="81"/>
      <c r="G99" s="81"/>
      <c r="H99" s="82"/>
    </row>
    <row r="100" ht="18.0" customHeight="1">
      <c r="A100" s="117"/>
      <c r="B100" s="117"/>
      <c r="C100" s="81"/>
      <c r="D100" s="81"/>
      <c r="E100" s="81"/>
      <c r="F100" s="81"/>
      <c r="G100" s="81"/>
      <c r="H100" s="82"/>
    </row>
    <row r="101" ht="18.0" customHeight="1">
      <c r="A101" s="117"/>
      <c r="B101" s="117"/>
      <c r="C101" s="81"/>
      <c r="D101" s="81"/>
      <c r="E101" s="81"/>
      <c r="F101" s="81"/>
      <c r="G101" s="81"/>
      <c r="H101" s="82"/>
    </row>
    <row r="102" ht="18.0" customHeight="1">
      <c r="A102" s="117"/>
      <c r="B102" s="117"/>
      <c r="C102" s="81"/>
      <c r="D102" s="81"/>
      <c r="E102" s="81"/>
      <c r="F102" s="81"/>
      <c r="G102" s="81"/>
      <c r="H102" s="82"/>
    </row>
    <row r="103" ht="18.0" customHeight="1">
      <c r="A103" s="117"/>
      <c r="B103" s="117"/>
      <c r="C103" s="81"/>
      <c r="D103" s="81"/>
      <c r="E103" s="81"/>
      <c r="F103" s="81"/>
      <c r="G103" s="81"/>
      <c r="H103" s="82"/>
    </row>
    <row r="104" ht="18.0" customHeight="1">
      <c r="A104" s="117"/>
      <c r="B104" s="117"/>
      <c r="C104" s="81"/>
      <c r="D104" s="81"/>
      <c r="E104" s="81"/>
      <c r="F104" s="81"/>
      <c r="G104" s="81"/>
      <c r="H104" s="82"/>
    </row>
    <row r="105" ht="18.0" customHeight="1">
      <c r="A105" s="117"/>
      <c r="B105" s="117"/>
      <c r="C105" s="81"/>
      <c r="D105" s="81"/>
      <c r="E105" s="81"/>
      <c r="F105" s="81"/>
      <c r="G105" s="81"/>
      <c r="H105" s="82"/>
    </row>
    <row r="106" ht="18.0" customHeight="1">
      <c r="A106" s="117"/>
      <c r="B106" s="117"/>
      <c r="C106" s="81"/>
      <c r="D106" s="81"/>
      <c r="E106" s="81"/>
      <c r="F106" s="81"/>
      <c r="G106" s="81"/>
      <c r="H106" s="82"/>
    </row>
    <row r="107" ht="18.0" customHeight="1">
      <c r="A107" s="117"/>
      <c r="B107" s="117"/>
      <c r="C107" s="81"/>
      <c r="D107" s="81"/>
      <c r="E107" s="81"/>
      <c r="F107" s="81"/>
      <c r="G107" s="81"/>
      <c r="H107" s="82"/>
    </row>
    <row r="108" ht="18.0" customHeight="1">
      <c r="A108" s="117"/>
      <c r="B108" s="117"/>
      <c r="C108" s="81"/>
      <c r="D108" s="81"/>
      <c r="E108" s="81"/>
      <c r="F108" s="81"/>
      <c r="G108" s="81"/>
      <c r="H108" s="82"/>
    </row>
    <row r="109" ht="18.0" customHeight="1">
      <c r="A109" s="117"/>
      <c r="B109" s="117"/>
      <c r="C109" s="81"/>
      <c r="D109" s="81"/>
      <c r="E109" s="81"/>
      <c r="F109" s="81"/>
      <c r="G109" s="81"/>
      <c r="H109" s="82"/>
    </row>
    <row r="110" ht="18.0" customHeight="1">
      <c r="A110" s="117"/>
      <c r="B110" s="117"/>
      <c r="C110" s="81"/>
      <c r="D110" s="81"/>
      <c r="E110" s="81"/>
      <c r="F110" s="81"/>
      <c r="G110" s="81"/>
      <c r="H110" s="82"/>
    </row>
    <row r="111" ht="18.0" customHeight="1">
      <c r="A111" s="117"/>
      <c r="B111" s="117"/>
      <c r="C111" s="81"/>
      <c r="D111" s="81"/>
      <c r="E111" s="81"/>
      <c r="F111" s="81"/>
      <c r="G111" s="81"/>
      <c r="H111" s="82"/>
    </row>
    <row r="112" ht="18.0" customHeight="1">
      <c r="A112" s="117"/>
      <c r="B112" s="117"/>
      <c r="C112" s="81"/>
      <c r="D112" s="81"/>
      <c r="E112" s="81"/>
      <c r="F112" s="81"/>
      <c r="G112" s="81"/>
      <c r="H112" s="82"/>
    </row>
    <row r="113" ht="18.0" customHeight="1">
      <c r="A113" s="117"/>
      <c r="B113" s="117"/>
      <c r="C113" s="81"/>
      <c r="D113" s="81"/>
      <c r="E113" s="81"/>
      <c r="F113" s="81"/>
      <c r="G113" s="81"/>
      <c r="H113" s="82"/>
    </row>
    <row r="114" ht="18.0" customHeight="1">
      <c r="A114" s="117"/>
      <c r="B114" s="117"/>
      <c r="C114" s="81"/>
      <c r="D114" s="81"/>
      <c r="E114" s="81"/>
      <c r="F114" s="81"/>
      <c r="G114" s="81"/>
      <c r="H114" s="82"/>
    </row>
    <row r="115" ht="18.0" customHeight="1">
      <c r="A115" s="117"/>
      <c r="B115" s="117"/>
      <c r="C115" s="81"/>
      <c r="D115" s="81"/>
      <c r="E115" s="81"/>
      <c r="F115" s="81"/>
      <c r="G115" s="81"/>
      <c r="H115" s="82"/>
    </row>
    <row r="116" ht="18.0" customHeight="1">
      <c r="A116" s="117"/>
      <c r="B116" s="117"/>
      <c r="C116" s="81"/>
      <c r="D116" s="81"/>
      <c r="E116" s="81"/>
      <c r="F116" s="81"/>
      <c r="G116" s="81"/>
      <c r="H116" s="82"/>
    </row>
    <row r="117" ht="18.0" customHeight="1">
      <c r="A117" s="117"/>
      <c r="B117" s="117"/>
      <c r="C117" s="81"/>
      <c r="D117" s="81"/>
      <c r="E117" s="81"/>
      <c r="F117" s="81"/>
      <c r="G117" s="81"/>
      <c r="H117" s="82"/>
    </row>
    <row r="118" ht="18.0" customHeight="1">
      <c r="A118" s="117"/>
      <c r="B118" s="117"/>
      <c r="C118" s="81"/>
      <c r="D118" s="81"/>
      <c r="E118" s="81"/>
      <c r="F118" s="81"/>
      <c r="G118" s="81"/>
      <c r="H118" s="82"/>
    </row>
    <row r="119" ht="18.0" customHeight="1">
      <c r="A119" s="117"/>
      <c r="B119" s="117"/>
      <c r="C119" s="81"/>
      <c r="D119" s="81"/>
      <c r="E119" s="81"/>
      <c r="F119" s="81"/>
      <c r="G119" s="81"/>
      <c r="H119" s="82"/>
    </row>
    <row r="120" ht="18.0" customHeight="1">
      <c r="A120" s="117"/>
      <c r="B120" s="117"/>
      <c r="C120" s="81"/>
      <c r="D120" s="81"/>
      <c r="E120" s="81"/>
      <c r="F120" s="81"/>
      <c r="G120" s="81"/>
      <c r="H120" s="82"/>
    </row>
    <row r="121" ht="18.0" customHeight="1">
      <c r="A121" s="117"/>
      <c r="B121" s="117"/>
      <c r="C121" s="81"/>
      <c r="D121" s="81"/>
      <c r="E121" s="81"/>
      <c r="F121" s="81"/>
      <c r="G121" s="81"/>
      <c r="H121" s="82"/>
    </row>
    <row r="122" ht="18.0" customHeight="1">
      <c r="A122" s="117"/>
      <c r="B122" s="117"/>
      <c r="C122" s="81"/>
      <c r="D122" s="81"/>
      <c r="E122" s="81"/>
      <c r="F122" s="81"/>
      <c r="G122" s="81"/>
      <c r="H122" s="82"/>
    </row>
    <row r="123" ht="18.0" customHeight="1">
      <c r="A123" s="117"/>
      <c r="B123" s="117"/>
      <c r="C123" s="81"/>
      <c r="D123" s="81"/>
      <c r="E123" s="81"/>
      <c r="F123" s="81"/>
      <c r="G123" s="81"/>
      <c r="H123" s="82"/>
    </row>
    <row r="124" ht="18.0" customHeight="1">
      <c r="A124" s="117"/>
      <c r="B124" s="117"/>
      <c r="C124" s="81"/>
      <c r="D124" s="81"/>
      <c r="E124" s="81"/>
      <c r="F124" s="81"/>
      <c r="G124" s="81"/>
      <c r="H124" s="82"/>
    </row>
    <row r="125" ht="18.0" customHeight="1">
      <c r="A125" s="117"/>
      <c r="B125" s="117"/>
      <c r="C125" s="81"/>
      <c r="D125" s="81"/>
      <c r="E125" s="81"/>
      <c r="F125" s="81"/>
      <c r="G125" s="81"/>
      <c r="H125" s="82"/>
    </row>
    <row r="126" ht="18.0" customHeight="1">
      <c r="A126" s="117"/>
      <c r="B126" s="117"/>
      <c r="C126" s="81"/>
      <c r="D126" s="81"/>
      <c r="E126" s="81"/>
      <c r="F126" s="81"/>
      <c r="G126" s="81"/>
      <c r="H126" s="82"/>
    </row>
    <row r="127" ht="18.0" customHeight="1">
      <c r="A127" s="117"/>
      <c r="B127" s="117"/>
      <c r="C127" s="81"/>
      <c r="D127" s="81"/>
      <c r="E127" s="81"/>
      <c r="F127" s="81"/>
      <c r="G127" s="81"/>
      <c r="H127" s="82"/>
    </row>
    <row r="128" ht="18.0" customHeight="1">
      <c r="A128" s="117"/>
      <c r="B128" s="117"/>
      <c r="C128" s="81"/>
      <c r="D128" s="81"/>
      <c r="E128" s="81"/>
      <c r="F128" s="81"/>
      <c r="G128" s="81"/>
      <c r="H128" s="82"/>
    </row>
    <row r="129" ht="18.0" customHeight="1">
      <c r="A129" s="117"/>
      <c r="B129" s="117"/>
      <c r="C129" s="81"/>
      <c r="D129" s="81"/>
      <c r="E129" s="81"/>
      <c r="F129" s="81"/>
      <c r="G129" s="81"/>
      <c r="H129" s="82"/>
    </row>
    <row r="130" ht="18.0" customHeight="1">
      <c r="A130" s="117"/>
      <c r="B130" s="117"/>
      <c r="C130" s="81"/>
      <c r="D130" s="81"/>
      <c r="E130" s="81"/>
      <c r="F130" s="81"/>
      <c r="G130" s="81"/>
      <c r="H130" s="82"/>
    </row>
    <row r="131" ht="18.0" customHeight="1">
      <c r="A131" s="117"/>
      <c r="B131" s="117"/>
      <c r="C131" s="81"/>
      <c r="D131" s="81"/>
      <c r="E131" s="81"/>
      <c r="F131" s="81"/>
      <c r="G131" s="81"/>
      <c r="H131" s="82"/>
    </row>
    <row r="132" ht="18.0" customHeight="1">
      <c r="A132" s="117"/>
      <c r="B132" s="117"/>
      <c r="C132" s="81"/>
      <c r="D132" s="81"/>
      <c r="E132" s="81"/>
      <c r="F132" s="81"/>
      <c r="G132" s="81"/>
      <c r="H132" s="82"/>
    </row>
    <row r="133" ht="18.0" customHeight="1">
      <c r="A133" s="117"/>
      <c r="B133" s="117"/>
      <c r="C133" s="81"/>
      <c r="D133" s="81"/>
      <c r="E133" s="81"/>
      <c r="F133" s="81"/>
      <c r="G133" s="81"/>
      <c r="H133" s="82"/>
    </row>
    <row r="134" ht="18.0" customHeight="1">
      <c r="A134" s="117"/>
      <c r="B134" s="117"/>
      <c r="C134" s="81"/>
      <c r="D134" s="81"/>
      <c r="E134" s="81"/>
      <c r="F134" s="81"/>
      <c r="G134" s="81"/>
      <c r="H134" s="82"/>
    </row>
    <row r="135" ht="18.0" customHeight="1">
      <c r="A135" s="117"/>
      <c r="B135" s="117"/>
      <c r="C135" s="81"/>
      <c r="D135" s="81"/>
      <c r="E135" s="81"/>
      <c r="F135" s="81"/>
      <c r="G135" s="81"/>
      <c r="H135" s="82"/>
    </row>
    <row r="136" ht="18.0" customHeight="1">
      <c r="A136" s="117"/>
      <c r="B136" s="117"/>
      <c r="C136" s="81"/>
      <c r="D136" s="81"/>
      <c r="E136" s="81"/>
      <c r="F136" s="81"/>
      <c r="G136" s="81"/>
      <c r="H136" s="82"/>
    </row>
    <row r="137" ht="18.0" customHeight="1">
      <c r="A137" s="117"/>
      <c r="B137" s="117"/>
      <c r="C137" s="81"/>
      <c r="D137" s="81"/>
      <c r="E137" s="81"/>
      <c r="F137" s="81"/>
      <c r="G137" s="81"/>
      <c r="H137" s="82"/>
    </row>
    <row r="138" ht="18.0" customHeight="1">
      <c r="A138" s="117"/>
      <c r="B138" s="117"/>
      <c r="C138" s="81"/>
      <c r="D138" s="81"/>
      <c r="E138" s="81"/>
      <c r="F138" s="81"/>
      <c r="G138" s="81"/>
      <c r="H138" s="82"/>
    </row>
    <row r="139" ht="18.0" customHeight="1">
      <c r="A139" s="117"/>
      <c r="B139" s="117"/>
      <c r="C139" s="81"/>
      <c r="D139" s="81"/>
      <c r="E139" s="81"/>
      <c r="F139" s="81"/>
      <c r="G139" s="81"/>
      <c r="H139" s="82"/>
    </row>
    <row r="140" ht="18.0" customHeight="1">
      <c r="A140" s="117"/>
      <c r="B140" s="117"/>
      <c r="C140" s="81"/>
      <c r="D140" s="81"/>
      <c r="E140" s="81"/>
      <c r="F140" s="81"/>
      <c r="G140" s="81"/>
      <c r="H140" s="82"/>
    </row>
    <row r="141" ht="18.0" customHeight="1">
      <c r="A141" s="117"/>
      <c r="B141" s="117"/>
      <c r="C141" s="81"/>
      <c r="D141" s="81"/>
      <c r="E141" s="81"/>
      <c r="F141" s="81"/>
      <c r="G141" s="81"/>
      <c r="H141" s="82"/>
    </row>
    <row r="142" ht="18.0" customHeight="1">
      <c r="A142" s="117"/>
      <c r="B142" s="117"/>
      <c r="C142" s="81"/>
      <c r="D142" s="81"/>
      <c r="E142" s="81"/>
      <c r="F142" s="81"/>
      <c r="G142" s="81"/>
      <c r="H142" s="82"/>
    </row>
    <row r="143" ht="18.0" customHeight="1">
      <c r="A143" s="117"/>
      <c r="B143" s="117"/>
      <c r="C143" s="81"/>
      <c r="D143" s="81"/>
      <c r="E143" s="81"/>
      <c r="F143" s="81"/>
      <c r="G143" s="81"/>
      <c r="H143" s="82"/>
    </row>
    <row r="144" ht="18.0" customHeight="1">
      <c r="A144" s="117"/>
      <c r="B144" s="117"/>
      <c r="C144" s="81"/>
      <c r="D144" s="81"/>
      <c r="E144" s="81"/>
      <c r="F144" s="81"/>
      <c r="G144" s="81"/>
      <c r="H144" s="82"/>
    </row>
    <row r="145" ht="18.0" customHeight="1">
      <c r="A145" s="117"/>
      <c r="B145" s="117"/>
      <c r="C145" s="81"/>
      <c r="D145" s="81"/>
      <c r="E145" s="81"/>
      <c r="F145" s="81"/>
      <c r="G145" s="81"/>
      <c r="H145" s="82"/>
    </row>
    <row r="146" ht="18.0" customHeight="1">
      <c r="A146" s="117"/>
      <c r="B146" s="117"/>
      <c r="C146" s="81"/>
      <c r="D146" s="81"/>
      <c r="E146" s="81"/>
      <c r="F146" s="81"/>
      <c r="G146" s="81"/>
      <c r="H146" s="82"/>
    </row>
    <row r="147" ht="18.0" customHeight="1">
      <c r="A147" s="117"/>
      <c r="B147" s="117"/>
      <c r="C147" s="81"/>
      <c r="D147" s="81"/>
      <c r="E147" s="81"/>
      <c r="F147" s="81"/>
      <c r="G147" s="81"/>
      <c r="H147" s="82"/>
    </row>
    <row r="148" ht="18.0" customHeight="1">
      <c r="A148" s="117"/>
      <c r="B148" s="117"/>
      <c r="C148" s="81"/>
      <c r="D148" s="81"/>
      <c r="E148" s="81"/>
      <c r="F148" s="81"/>
      <c r="G148" s="81"/>
      <c r="H148" s="82"/>
    </row>
    <row r="149" ht="18.0" customHeight="1">
      <c r="A149" s="117"/>
      <c r="B149" s="117"/>
      <c r="C149" s="81"/>
      <c r="D149" s="81"/>
      <c r="E149" s="81"/>
      <c r="F149" s="81"/>
      <c r="G149" s="81"/>
      <c r="H149" s="82"/>
    </row>
    <row r="150" ht="18.0" customHeight="1">
      <c r="A150" s="117"/>
      <c r="B150" s="117"/>
      <c r="C150" s="81"/>
      <c r="D150" s="81"/>
      <c r="E150" s="81"/>
      <c r="F150" s="81"/>
      <c r="G150" s="81"/>
      <c r="H150" s="82"/>
    </row>
    <row r="151" ht="18.0" customHeight="1">
      <c r="A151" s="117"/>
      <c r="B151" s="117"/>
      <c r="C151" s="81"/>
      <c r="D151" s="81"/>
      <c r="E151" s="81"/>
      <c r="F151" s="81"/>
      <c r="G151" s="81"/>
      <c r="H151" s="82"/>
    </row>
    <row r="152" ht="18.0" customHeight="1">
      <c r="A152" s="117"/>
      <c r="B152" s="117"/>
      <c r="C152" s="81"/>
      <c r="D152" s="81"/>
      <c r="E152" s="81"/>
      <c r="F152" s="81"/>
      <c r="G152" s="81"/>
      <c r="H152" s="82"/>
    </row>
    <row r="153" ht="18.0" customHeight="1">
      <c r="A153" s="117"/>
      <c r="B153" s="117"/>
      <c r="C153" s="81"/>
      <c r="D153" s="81"/>
      <c r="E153" s="81"/>
      <c r="F153" s="81"/>
      <c r="G153" s="81"/>
      <c r="H153" s="82"/>
    </row>
    <row r="154" ht="18.0" customHeight="1">
      <c r="A154" s="117"/>
      <c r="B154" s="117"/>
      <c r="C154" s="81"/>
      <c r="D154" s="81"/>
      <c r="E154" s="81"/>
      <c r="F154" s="81"/>
      <c r="G154" s="81"/>
      <c r="H154" s="82"/>
    </row>
    <row r="155" ht="18.0" customHeight="1">
      <c r="A155" s="117"/>
      <c r="B155" s="117"/>
      <c r="C155" s="81"/>
      <c r="D155" s="81"/>
      <c r="E155" s="81"/>
      <c r="F155" s="81"/>
      <c r="G155" s="81"/>
      <c r="H155" s="82"/>
    </row>
    <row r="156" ht="18.0" customHeight="1">
      <c r="A156" s="117"/>
      <c r="B156" s="117"/>
      <c r="C156" s="81"/>
      <c r="D156" s="81"/>
      <c r="E156" s="81"/>
      <c r="F156" s="81"/>
      <c r="G156" s="81"/>
      <c r="H156" s="82"/>
    </row>
    <row r="157" ht="18.0" customHeight="1">
      <c r="A157" s="117"/>
      <c r="B157" s="117"/>
      <c r="C157" s="81"/>
      <c r="D157" s="81"/>
      <c r="E157" s="81"/>
      <c r="F157" s="81"/>
      <c r="G157" s="81"/>
      <c r="H157" s="82"/>
    </row>
    <row r="158" ht="18.0" customHeight="1">
      <c r="A158" s="117"/>
      <c r="B158" s="117"/>
      <c r="C158" s="81"/>
      <c r="D158" s="81"/>
      <c r="E158" s="81"/>
      <c r="F158" s="81"/>
      <c r="G158" s="81"/>
      <c r="H158" s="82"/>
    </row>
    <row r="159" ht="18.0" customHeight="1">
      <c r="A159" s="117"/>
      <c r="B159" s="117"/>
      <c r="C159" s="81"/>
      <c r="D159" s="81"/>
      <c r="E159" s="81"/>
      <c r="F159" s="81"/>
      <c r="G159" s="81"/>
      <c r="H159" s="82"/>
    </row>
    <row r="160" ht="18.0" customHeight="1">
      <c r="A160" s="117"/>
      <c r="B160" s="117"/>
      <c r="C160" s="81"/>
      <c r="D160" s="81"/>
      <c r="E160" s="81"/>
      <c r="F160" s="81"/>
      <c r="G160" s="81"/>
      <c r="H160" s="82"/>
    </row>
    <row r="161" ht="18.0" customHeight="1">
      <c r="A161" s="117"/>
      <c r="B161" s="117"/>
      <c r="C161" s="81"/>
      <c r="D161" s="81"/>
      <c r="E161" s="81"/>
      <c r="F161" s="81"/>
      <c r="G161" s="81"/>
      <c r="H161" s="82"/>
    </row>
    <row r="162" ht="18.0" customHeight="1">
      <c r="A162" s="117"/>
      <c r="B162" s="117"/>
      <c r="C162" s="81"/>
      <c r="D162" s="81"/>
      <c r="E162" s="81"/>
      <c r="F162" s="81"/>
      <c r="G162" s="81"/>
      <c r="H162" s="82"/>
    </row>
    <row r="163" ht="18.0" customHeight="1">
      <c r="A163" s="117"/>
      <c r="B163" s="117"/>
      <c r="C163" s="81"/>
      <c r="D163" s="81"/>
      <c r="E163" s="81"/>
      <c r="F163" s="81"/>
      <c r="G163" s="81"/>
      <c r="H163" s="82"/>
    </row>
    <row r="164" ht="18.0" customHeight="1">
      <c r="A164" s="117"/>
      <c r="B164" s="117"/>
      <c r="C164" s="81"/>
      <c r="D164" s="81"/>
      <c r="E164" s="81"/>
      <c r="F164" s="81"/>
      <c r="G164" s="81"/>
      <c r="H164" s="82"/>
    </row>
    <row r="165" ht="18.0" customHeight="1">
      <c r="A165" s="117"/>
      <c r="B165" s="117"/>
      <c r="C165" s="81"/>
      <c r="D165" s="81"/>
      <c r="E165" s="81"/>
      <c r="F165" s="81"/>
      <c r="G165" s="81"/>
      <c r="H165" s="82"/>
    </row>
    <row r="166" ht="18.0" customHeight="1">
      <c r="A166" s="117"/>
      <c r="B166" s="117"/>
      <c r="C166" s="81"/>
      <c r="D166" s="81"/>
      <c r="E166" s="81"/>
      <c r="F166" s="81"/>
      <c r="G166" s="81"/>
      <c r="H166" s="82"/>
    </row>
    <row r="167" ht="18.0" customHeight="1">
      <c r="A167" s="117"/>
      <c r="B167" s="117"/>
      <c r="C167" s="81"/>
      <c r="D167" s="81"/>
      <c r="E167" s="81"/>
      <c r="F167" s="81"/>
      <c r="G167" s="81"/>
      <c r="H167" s="82"/>
    </row>
    <row r="168" ht="18.0" customHeight="1">
      <c r="A168" s="117"/>
      <c r="B168" s="117"/>
      <c r="C168" s="81"/>
      <c r="D168" s="81"/>
      <c r="E168" s="81"/>
      <c r="F168" s="81"/>
      <c r="G168" s="81"/>
      <c r="H168" s="82"/>
    </row>
    <row r="169" ht="18.0" customHeight="1">
      <c r="A169" s="117"/>
      <c r="B169" s="117"/>
      <c r="C169" s="81"/>
      <c r="D169" s="81"/>
      <c r="E169" s="81"/>
      <c r="F169" s="81"/>
      <c r="G169" s="81"/>
      <c r="H169" s="82"/>
    </row>
    <row r="170" ht="18.0" customHeight="1">
      <c r="A170" s="117"/>
      <c r="B170" s="117"/>
      <c r="C170" s="81"/>
      <c r="D170" s="81"/>
      <c r="E170" s="81"/>
      <c r="F170" s="81"/>
      <c r="G170" s="81"/>
      <c r="H170" s="82"/>
    </row>
    <row r="171" ht="18.0" customHeight="1">
      <c r="A171" s="117"/>
      <c r="B171" s="117"/>
      <c r="C171" s="81"/>
      <c r="D171" s="81"/>
      <c r="E171" s="81"/>
      <c r="F171" s="81"/>
      <c r="G171" s="81"/>
      <c r="H171" s="82"/>
    </row>
    <row r="172" ht="18.0" customHeight="1">
      <c r="A172" s="117"/>
      <c r="B172" s="117"/>
      <c r="C172" s="81"/>
      <c r="D172" s="81"/>
      <c r="E172" s="81"/>
      <c r="F172" s="81"/>
      <c r="G172" s="81"/>
      <c r="H172" s="82"/>
    </row>
    <row r="173" ht="18.0" customHeight="1">
      <c r="A173" s="117"/>
      <c r="B173" s="117"/>
      <c r="C173" s="81"/>
      <c r="D173" s="81"/>
      <c r="E173" s="81"/>
      <c r="F173" s="81"/>
      <c r="G173" s="81"/>
      <c r="H173" s="82"/>
    </row>
    <row r="174" ht="18.0" customHeight="1">
      <c r="A174" s="117"/>
      <c r="B174" s="117"/>
      <c r="C174" s="81"/>
      <c r="D174" s="81"/>
      <c r="E174" s="81"/>
      <c r="F174" s="81"/>
      <c r="G174" s="81"/>
      <c r="H174" s="82"/>
    </row>
    <row r="175" ht="18.0" customHeight="1">
      <c r="A175" s="117"/>
      <c r="B175" s="117"/>
      <c r="C175" s="81"/>
      <c r="D175" s="81"/>
      <c r="E175" s="81"/>
      <c r="F175" s="81"/>
      <c r="G175" s="81"/>
      <c r="H175" s="82"/>
    </row>
    <row r="176" ht="18.0" customHeight="1">
      <c r="A176" s="117"/>
      <c r="B176" s="117"/>
      <c r="C176" s="81"/>
      <c r="D176" s="81"/>
      <c r="E176" s="81"/>
      <c r="F176" s="81"/>
      <c r="G176" s="81"/>
      <c r="H176" s="82"/>
    </row>
    <row r="177" ht="18.0" customHeight="1">
      <c r="A177" s="117"/>
      <c r="B177" s="117"/>
      <c r="C177" s="81"/>
      <c r="D177" s="81"/>
      <c r="E177" s="81"/>
      <c r="F177" s="81"/>
      <c r="G177" s="81"/>
      <c r="H177" s="82"/>
    </row>
    <row r="178" ht="18.0" customHeight="1">
      <c r="A178" s="117"/>
      <c r="B178" s="117"/>
      <c r="C178" s="81"/>
      <c r="D178" s="81"/>
      <c r="E178" s="81"/>
      <c r="F178" s="81"/>
      <c r="G178" s="81"/>
      <c r="H178" s="82"/>
    </row>
    <row r="179" ht="18.0" customHeight="1">
      <c r="A179" s="117"/>
      <c r="B179" s="117"/>
      <c r="C179" s="81"/>
      <c r="D179" s="81"/>
      <c r="E179" s="81"/>
      <c r="F179" s="81"/>
      <c r="G179" s="81"/>
      <c r="H179" s="82"/>
    </row>
    <row r="180" ht="18.0" customHeight="1">
      <c r="A180" s="117"/>
      <c r="B180" s="117"/>
      <c r="C180" s="81"/>
      <c r="D180" s="81"/>
      <c r="E180" s="81"/>
      <c r="F180" s="81"/>
      <c r="G180" s="81"/>
      <c r="H180" s="82"/>
    </row>
    <row r="181" ht="18.0" customHeight="1">
      <c r="A181" s="117"/>
      <c r="B181" s="117"/>
      <c r="C181" s="81"/>
      <c r="D181" s="81"/>
      <c r="E181" s="81"/>
      <c r="F181" s="81"/>
      <c r="G181" s="81"/>
      <c r="H181" s="82"/>
    </row>
    <row r="182" ht="18.0" customHeight="1">
      <c r="A182" s="117"/>
      <c r="B182" s="117"/>
      <c r="C182" s="81"/>
      <c r="D182" s="81"/>
      <c r="E182" s="81"/>
      <c r="F182" s="81"/>
      <c r="G182" s="81"/>
      <c r="H182" s="82"/>
    </row>
    <row r="183" ht="18.0" customHeight="1">
      <c r="A183" s="117"/>
      <c r="B183" s="117"/>
      <c r="C183" s="81"/>
      <c r="D183" s="81"/>
      <c r="E183" s="81"/>
      <c r="F183" s="81"/>
      <c r="G183" s="81"/>
      <c r="H183" s="82"/>
    </row>
    <row r="184" ht="18.0" customHeight="1">
      <c r="A184" s="117"/>
      <c r="B184" s="117"/>
      <c r="C184" s="81"/>
      <c r="D184" s="81"/>
      <c r="E184" s="81"/>
      <c r="F184" s="81"/>
      <c r="G184" s="81"/>
      <c r="H184" s="82"/>
    </row>
    <row r="185" ht="18.0" customHeight="1">
      <c r="A185" s="117"/>
      <c r="B185" s="117"/>
      <c r="C185" s="81"/>
      <c r="D185" s="81"/>
      <c r="E185" s="81"/>
      <c r="F185" s="81"/>
      <c r="G185" s="81"/>
      <c r="H185" s="82"/>
    </row>
    <row r="186" ht="18.0" customHeight="1">
      <c r="A186" s="117"/>
      <c r="B186" s="117"/>
      <c r="C186" s="81"/>
      <c r="D186" s="81"/>
      <c r="E186" s="81"/>
      <c r="F186" s="81"/>
      <c r="G186" s="81"/>
      <c r="H186" s="82"/>
    </row>
    <row r="187" ht="18.0" customHeight="1">
      <c r="A187" s="117"/>
      <c r="B187" s="117"/>
      <c r="C187" s="81"/>
      <c r="D187" s="81"/>
      <c r="E187" s="81"/>
      <c r="F187" s="81"/>
      <c r="G187" s="81"/>
      <c r="H187" s="82"/>
    </row>
    <row r="188" ht="18.0" customHeight="1">
      <c r="A188" s="117"/>
      <c r="B188" s="117"/>
      <c r="C188" s="81"/>
      <c r="D188" s="81"/>
      <c r="E188" s="81"/>
      <c r="F188" s="81"/>
      <c r="G188" s="81"/>
      <c r="H188" s="82"/>
    </row>
    <row r="189" ht="18.0" customHeight="1">
      <c r="A189" s="117"/>
      <c r="B189" s="117"/>
      <c r="C189" s="81"/>
      <c r="D189" s="81"/>
      <c r="E189" s="81"/>
      <c r="F189" s="81"/>
      <c r="G189" s="81"/>
      <c r="H189" s="82"/>
    </row>
    <row r="190" ht="18.0" customHeight="1">
      <c r="A190" s="117"/>
      <c r="B190" s="117"/>
      <c r="C190" s="81"/>
      <c r="D190" s="81"/>
      <c r="E190" s="81"/>
      <c r="F190" s="81"/>
      <c r="G190" s="81"/>
      <c r="H190" s="82"/>
    </row>
    <row r="191" ht="18.0" customHeight="1">
      <c r="A191" s="117"/>
      <c r="B191" s="117"/>
      <c r="C191" s="81"/>
      <c r="D191" s="81"/>
      <c r="E191" s="81"/>
      <c r="F191" s="81"/>
      <c r="G191" s="81"/>
      <c r="H191" s="82"/>
    </row>
    <row r="192" ht="18.0" customHeight="1">
      <c r="A192" s="117"/>
      <c r="B192" s="117"/>
      <c r="C192" s="81"/>
      <c r="D192" s="81"/>
      <c r="E192" s="81"/>
      <c r="F192" s="81"/>
      <c r="G192" s="81"/>
      <c r="H192" s="82"/>
    </row>
    <row r="193" ht="18.0" customHeight="1">
      <c r="A193" s="117"/>
      <c r="B193" s="117"/>
      <c r="C193" s="81"/>
      <c r="D193" s="81"/>
      <c r="E193" s="81"/>
      <c r="F193" s="81"/>
      <c r="G193" s="81"/>
      <c r="H193" s="82"/>
    </row>
    <row r="194" ht="18.0" customHeight="1">
      <c r="A194" s="117"/>
      <c r="B194" s="117"/>
      <c r="C194" s="81"/>
      <c r="D194" s="81"/>
      <c r="E194" s="81"/>
      <c r="F194" s="81"/>
      <c r="G194" s="81"/>
      <c r="H194" s="82"/>
    </row>
    <row r="195" ht="18.0" customHeight="1">
      <c r="A195" s="117"/>
      <c r="B195" s="117"/>
      <c r="C195" s="81"/>
      <c r="D195" s="81"/>
      <c r="E195" s="81"/>
      <c r="F195" s="81"/>
      <c r="G195" s="81"/>
      <c r="H195" s="82"/>
    </row>
    <row r="196" ht="18.0" customHeight="1">
      <c r="A196" s="117"/>
      <c r="B196" s="117"/>
      <c r="C196" s="81"/>
      <c r="D196" s="81"/>
      <c r="E196" s="81"/>
      <c r="F196" s="81"/>
      <c r="G196" s="81"/>
      <c r="H196" s="82"/>
    </row>
    <row r="197" ht="18.0" customHeight="1">
      <c r="A197" s="117"/>
      <c r="B197" s="117"/>
      <c r="C197" s="81"/>
      <c r="D197" s="81"/>
      <c r="E197" s="81"/>
      <c r="F197" s="81"/>
      <c r="G197" s="81"/>
      <c r="H197" s="82"/>
    </row>
    <row r="198" ht="18.0" customHeight="1">
      <c r="A198" s="117"/>
      <c r="B198" s="117"/>
      <c r="C198" s="81"/>
      <c r="D198" s="81"/>
      <c r="E198" s="81"/>
      <c r="F198" s="81"/>
      <c r="G198" s="81"/>
      <c r="H198" s="82"/>
    </row>
    <row r="199" ht="18.0" customHeight="1">
      <c r="A199" s="117"/>
      <c r="B199" s="117"/>
      <c r="C199" s="81"/>
      <c r="D199" s="81"/>
      <c r="E199" s="81"/>
      <c r="F199" s="81"/>
      <c r="G199" s="81"/>
      <c r="H199" s="82"/>
    </row>
    <row r="200" ht="18.0" customHeight="1">
      <c r="A200" s="117"/>
      <c r="B200" s="117"/>
      <c r="C200" s="81"/>
      <c r="D200" s="81"/>
      <c r="E200" s="81"/>
      <c r="F200" s="81"/>
      <c r="G200" s="81"/>
      <c r="H200" s="82"/>
    </row>
    <row r="201" ht="18.0" customHeight="1">
      <c r="A201" s="117"/>
      <c r="B201" s="117"/>
      <c r="C201" s="81"/>
      <c r="D201" s="81"/>
      <c r="E201" s="81"/>
      <c r="F201" s="81"/>
      <c r="G201" s="81"/>
      <c r="H201" s="82"/>
    </row>
    <row r="202" ht="18.0" customHeight="1">
      <c r="A202" s="117"/>
      <c r="B202" s="117"/>
      <c r="C202" s="81"/>
      <c r="D202" s="81"/>
      <c r="E202" s="81"/>
      <c r="F202" s="81"/>
      <c r="G202" s="81"/>
      <c r="H202" s="82"/>
    </row>
    <row r="203" ht="18.0" customHeight="1">
      <c r="A203" s="117"/>
      <c r="B203" s="117"/>
      <c r="C203" s="81"/>
      <c r="D203" s="81"/>
      <c r="E203" s="81"/>
      <c r="F203" s="81"/>
      <c r="G203" s="81"/>
      <c r="H203" s="82"/>
    </row>
    <row r="204" ht="18.0" customHeight="1">
      <c r="A204" s="117"/>
      <c r="B204" s="117"/>
      <c r="C204" s="81"/>
      <c r="D204" s="81"/>
      <c r="E204" s="81"/>
      <c r="F204" s="81"/>
      <c r="G204" s="81"/>
      <c r="H204" s="82"/>
    </row>
    <row r="205" ht="18.0" customHeight="1">
      <c r="A205" s="117"/>
      <c r="B205" s="117"/>
      <c r="C205" s="81"/>
      <c r="D205" s="81"/>
      <c r="E205" s="81"/>
      <c r="F205" s="81"/>
      <c r="G205" s="81"/>
      <c r="H205" s="82"/>
    </row>
    <row r="206" ht="18.0" customHeight="1">
      <c r="A206" s="117"/>
      <c r="B206" s="117"/>
      <c r="C206" s="81"/>
      <c r="D206" s="81"/>
      <c r="E206" s="81"/>
      <c r="F206" s="81"/>
      <c r="G206" s="81"/>
      <c r="H206" s="82"/>
    </row>
    <row r="207" ht="18.0" customHeight="1">
      <c r="A207" s="117"/>
      <c r="B207" s="117"/>
      <c r="C207" s="81"/>
      <c r="D207" s="81"/>
      <c r="E207" s="81"/>
      <c r="F207" s="81"/>
      <c r="G207" s="81"/>
      <c r="H207" s="82"/>
    </row>
    <row r="208" ht="18.0" customHeight="1">
      <c r="A208" s="117"/>
      <c r="B208" s="117"/>
      <c r="C208" s="81"/>
      <c r="D208" s="81"/>
      <c r="E208" s="81"/>
      <c r="F208" s="81"/>
      <c r="G208" s="81"/>
      <c r="H208" s="82"/>
    </row>
    <row r="209" ht="18.0" customHeight="1">
      <c r="A209" s="117"/>
      <c r="B209" s="117"/>
      <c r="C209" s="81"/>
      <c r="D209" s="81"/>
      <c r="E209" s="81"/>
      <c r="F209" s="81"/>
      <c r="G209" s="81"/>
      <c r="H209" s="82"/>
    </row>
    <row r="210" ht="18.0" customHeight="1">
      <c r="A210" s="117"/>
      <c r="B210" s="117"/>
      <c r="C210" s="81"/>
      <c r="D210" s="81"/>
      <c r="E210" s="81"/>
      <c r="F210" s="81"/>
      <c r="G210" s="81"/>
      <c r="H210" s="82"/>
    </row>
    <row r="211" ht="18.0" customHeight="1">
      <c r="A211" s="117"/>
      <c r="B211" s="117"/>
      <c r="C211" s="81"/>
      <c r="D211" s="81"/>
      <c r="E211" s="81"/>
      <c r="F211" s="81"/>
      <c r="G211" s="81"/>
      <c r="H211" s="82"/>
    </row>
    <row r="212" ht="18.0" customHeight="1">
      <c r="A212" s="117"/>
      <c r="B212" s="117"/>
      <c r="C212" s="81"/>
      <c r="D212" s="81"/>
      <c r="E212" s="81"/>
      <c r="F212" s="81"/>
      <c r="G212" s="81"/>
      <c r="H212" s="82"/>
    </row>
    <row r="213" ht="18.0" customHeight="1">
      <c r="A213" s="117"/>
      <c r="B213" s="117"/>
      <c r="C213" s="81"/>
      <c r="D213" s="81"/>
      <c r="E213" s="81"/>
      <c r="F213" s="81"/>
      <c r="G213" s="81"/>
      <c r="H213" s="82"/>
    </row>
    <row r="214" ht="18.0" customHeight="1">
      <c r="A214" s="117"/>
      <c r="B214" s="117"/>
      <c r="C214" s="81"/>
      <c r="D214" s="81"/>
      <c r="E214" s="81"/>
      <c r="F214" s="81"/>
      <c r="G214" s="81"/>
      <c r="H214" s="82"/>
    </row>
    <row r="215" ht="18.0" customHeight="1">
      <c r="A215" s="117"/>
      <c r="B215" s="117"/>
      <c r="C215" s="81"/>
      <c r="D215" s="81"/>
      <c r="E215" s="81"/>
      <c r="F215" s="81"/>
      <c r="G215" s="81"/>
      <c r="H215" s="82"/>
    </row>
    <row r="216" ht="18.0" customHeight="1">
      <c r="A216" s="117"/>
      <c r="B216" s="117"/>
      <c r="C216" s="81"/>
      <c r="D216" s="81"/>
      <c r="E216" s="81"/>
      <c r="F216" s="81"/>
      <c r="G216" s="81"/>
      <c r="H216" s="82"/>
    </row>
    <row r="217" ht="18.0" customHeight="1">
      <c r="A217" s="117"/>
      <c r="B217" s="117"/>
      <c r="C217" s="81"/>
      <c r="D217" s="81"/>
      <c r="E217" s="81"/>
      <c r="F217" s="81"/>
      <c r="G217" s="81"/>
      <c r="H217" s="82"/>
    </row>
    <row r="218" ht="18.0" customHeight="1">
      <c r="A218" s="117"/>
      <c r="B218" s="117"/>
      <c r="C218" s="81"/>
      <c r="D218" s="81"/>
      <c r="E218" s="81"/>
      <c r="F218" s="81"/>
      <c r="G218" s="81"/>
      <c r="H218" s="82"/>
    </row>
    <row r="219" ht="18.0" customHeight="1">
      <c r="A219" s="117"/>
      <c r="B219" s="117"/>
      <c r="C219" s="81"/>
      <c r="D219" s="81"/>
      <c r="E219" s="81"/>
      <c r="F219" s="81"/>
      <c r="G219" s="81"/>
      <c r="H219" s="82"/>
    </row>
    <row r="220" ht="18.0" customHeight="1">
      <c r="A220" s="117"/>
      <c r="B220" s="117"/>
      <c r="C220" s="81"/>
      <c r="D220" s="81"/>
      <c r="E220" s="81"/>
      <c r="F220" s="81"/>
      <c r="G220" s="81"/>
      <c r="H220" s="82"/>
    </row>
    <row r="221" ht="18.0" customHeight="1">
      <c r="A221" s="117"/>
      <c r="B221" s="117"/>
      <c r="C221" s="81"/>
      <c r="D221" s="81"/>
      <c r="E221" s="81"/>
      <c r="F221" s="81"/>
      <c r="G221" s="81"/>
      <c r="H221" s="82"/>
    </row>
    <row r="222" ht="18.0" customHeight="1">
      <c r="A222" s="117"/>
      <c r="B222" s="117"/>
      <c r="C222" s="81"/>
      <c r="D222" s="81"/>
      <c r="E222" s="81"/>
      <c r="F222" s="81"/>
      <c r="G222" s="81"/>
      <c r="H222" s="82"/>
    </row>
    <row r="223" ht="18.0" customHeight="1">
      <c r="A223" s="117"/>
      <c r="B223" s="117"/>
      <c r="C223" s="81"/>
      <c r="D223" s="81"/>
      <c r="E223" s="81"/>
      <c r="F223" s="81"/>
      <c r="G223" s="81"/>
      <c r="H223" s="82"/>
    </row>
    <row r="224" ht="18.0" customHeight="1">
      <c r="A224" s="117"/>
      <c r="B224" s="117"/>
      <c r="C224" s="81"/>
      <c r="D224" s="81"/>
      <c r="E224" s="81"/>
      <c r="F224" s="81"/>
      <c r="G224" s="81"/>
      <c r="H224" s="82"/>
    </row>
    <row r="225" ht="18.0" customHeight="1">
      <c r="A225" s="117"/>
      <c r="B225" s="117"/>
      <c r="C225" s="81"/>
      <c r="D225" s="81"/>
      <c r="E225" s="81"/>
      <c r="F225" s="81"/>
      <c r="G225" s="81"/>
      <c r="H225" s="82"/>
    </row>
    <row r="226" ht="18.0" customHeight="1">
      <c r="A226" s="117"/>
      <c r="B226" s="117"/>
      <c r="C226" s="81"/>
      <c r="D226" s="81"/>
      <c r="E226" s="81"/>
      <c r="F226" s="81"/>
      <c r="G226" s="81"/>
      <c r="H226" s="82"/>
    </row>
    <row r="227" ht="18.0" customHeight="1">
      <c r="A227" s="117"/>
      <c r="B227" s="117"/>
      <c r="C227" s="81"/>
      <c r="D227" s="81"/>
      <c r="E227" s="81"/>
      <c r="F227" s="81"/>
      <c r="G227" s="81"/>
      <c r="H227" s="82"/>
    </row>
    <row r="228" ht="18.0" customHeight="1">
      <c r="A228" s="117"/>
      <c r="B228" s="117"/>
      <c r="C228" s="81"/>
      <c r="D228" s="81"/>
      <c r="E228" s="81"/>
      <c r="F228" s="81"/>
      <c r="G228" s="81"/>
      <c r="H228" s="82"/>
    </row>
    <row r="229" ht="18.0" customHeight="1">
      <c r="A229" s="117"/>
      <c r="B229" s="117"/>
      <c r="C229" s="81"/>
      <c r="D229" s="81"/>
      <c r="E229" s="81"/>
      <c r="F229" s="81"/>
      <c r="G229" s="81"/>
      <c r="H229" s="82"/>
    </row>
    <row r="230" ht="18.0" customHeight="1">
      <c r="A230" s="117"/>
      <c r="B230" s="117"/>
      <c r="C230" s="81"/>
      <c r="D230" s="81"/>
      <c r="E230" s="81"/>
      <c r="F230" s="81"/>
      <c r="G230" s="81"/>
      <c r="H230" s="82"/>
    </row>
    <row r="231" ht="18.0" customHeight="1">
      <c r="A231" s="117"/>
      <c r="B231" s="117"/>
      <c r="C231" s="81"/>
      <c r="D231" s="81"/>
      <c r="E231" s="81"/>
      <c r="F231" s="81"/>
      <c r="G231" s="81"/>
      <c r="H231" s="82"/>
    </row>
    <row r="232" ht="18.0" customHeight="1">
      <c r="A232" s="117"/>
      <c r="B232" s="117"/>
      <c r="C232" s="81"/>
      <c r="D232" s="81"/>
      <c r="E232" s="81"/>
      <c r="F232" s="81"/>
      <c r="G232" s="81"/>
      <c r="H232" s="82"/>
    </row>
    <row r="233" ht="18.0" customHeight="1">
      <c r="A233" s="117"/>
      <c r="B233" s="117"/>
      <c r="C233" s="81"/>
      <c r="D233" s="81"/>
      <c r="E233" s="81"/>
      <c r="F233" s="81"/>
      <c r="G233" s="81"/>
      <c r="H233" s="82"/>
    </row>
    <row r="234" ht="18.0" customHeight="1">
      <c r="A234" s="117"/>
      <c r="B234" s="117"/>
      <c r="C234" s="81"/>
      <c r="D234" s="81"/>
      <c r="E234" s="81"/>
      <c r="F234" s="81"/>
      <c r="G234" s="81"/>
      <c r="H234" s="82"/>
    </row>
    <row r="235" ht="18.0" customHeight="1">
      <c r="A235" s="117"/>
      <c r="B235" s="117"/>
      <c r="C235" s="81"/>
      <c r="D235" s="81"/>
      <c r="E235" s="81"/>
      <c r="F235" s="81"/>
      <c r="G235" s="81"/>
      <c r="H235" s="82"/>
    </row>
    <row r="236" ht="18.0" customHeight="1">
      <c r="A236" s="117"/>
      <c r="B236" s="117"/>
      <c r="C236" s="81"/>
      <c r="D236" s="81"/>
      <c r="E236" s="81"/>
      <c r="F236" s="81"/>
      <c r="G236" s="81"/>
      <c r="H236" s="82"/>
    </row>
    <row r="237" ht="18.0" customHeight="1">
      <c r="A237" s="117"/>
      <c r="B237" s="117"/>
      <c r="C237" s="81"/>
      <c r="D237" s="81"/>
      <c r="E237" s="81"/>
      <c r="F237" s="81"/>
      <c r="G237" s="81"/>
      <c r="H237" s="82"/>
    </row>
    <row r="238" ht="18.0" customHeight="1">
      <c r="A238" s="117"/>
      <c r="B238" s="117"/>
      <c r="C238" s="81"/>
      <c r="D238" s="81"/>
      <c r="E238" s="81"/>
      <c r="F238" s="81"/>
      <c r="G238" s="81"/>
      <c r="H238" s="82"/>
    </row>
    <row r="239" ht="18.0" customHeight="1">
      <c r="A239" s="117"/>
      <c r="B239" s="117"/>
      <c r="C239" s="81"/>
      <c r="D239" s="81"/>
      <c r="E239" s="81"/>
      <c r="F239" s="81"/>
      <c r="G239" s="81"/>
      <c r="H239" s="82"/>
    </row>
    <row r="240" ht="18.0" customHeight="1">
      <c r="A240" s="117"/>
      <c r="B240" s="117"/>
      <c r="C240" s="81"/>
      <c r="D240" s="81"/>
      <c r="E240" s="81"/>
      <c r="F240" s="81"/>
      <c r="G240" s="81"/>
      <c r="H240" s="82"/>
    </row>
    <row r="241" ht="18.0" customHeight="1">
      <c r="A241" s="117"/>
      <c r="B241" s="117"/>
      <c r="C241" s="81"/>
      <c r="D241" s="81"/>
      <c r="E241" s="81"/>
      <c r="F241" s="81"/>
      <c r="G241" s="81"/>
      <c r="H241" s="82"/>
    </row>
    <row r="242" ht="18.0" customHeight="1">
      <c r="A242" s="117"/>
      <c r="B242" s="117"/>
      <c r="C242" s="81"/>
      <c r="D242" s="81"/>
      <c r="E242" s="81"/>
      <c r="F242" s="81"/>
      <c r="G242" s="81"/>
      <c r="H242" s="82"/>
    </row>
    <row r="243" ht="18.0" customHeight="1">
      <c r="A243" s="117"/>
      <c r="B243" s="117"/>
      <c r="C243" s="81"/>
      <c r="D243" s="81"/>
      <c r="E243" s="81"/>
      <c r="F243" s="81"/>
      <c r="G243" s="81"/>
      <c r="H243" s="82"/>
    </row>
    <row r="244" ht="18.0" customHeight="1">
      <c r="A244" s="117"/>
      <c r="B244" s="117"/>
      <c r="C244" s="81"/>
      <c r="D244" s="81"/>
      <c r="E244" s="81"/>
      <c r="F244" s="81"/>
      <c r="G244" s="81"/>
      <c r="H244" s="82"/>
    </row>
    <row r="245" ht="18.0" customHeight="1">
      <c r="A245" s="117"/>
      <c r="B245" s="117"/>
      <c r="C245" s="81"/>
      <c r="D245" s="81"/>
      <c r="E245" s="81"/>
      <c r="F245" s="81"/>
      <c r="G245" s="81"/>
      <c r="H245" s="82"/>
    </row>
    <row r="246" ht="18.0" customHeight="1">
      <c r="A246" s="117"/>
      <c r="B246" s="117"/>
      <c r="C246" s="81"/>
      <c r="D246" s="81"/>
      <c r="E246" s="81"/>
      <c r="F246" s="81"/>
      <c r="G246" s="81"/>
      <c r="H246" s="82"/>
    </row>
    <row r="247" ht="18.0" customHeight="1">
      <c r="A247" s="117"/>
      <c r="B247" s="117"/>
      <c r="C247" s="81"/>
      <c r="D247" s="81"/>
      <c r="E247" s="81"/>
      <c r="F247" s="81"/>
      <c r="G247" s="81"/>
      <c r="H247" s="82"/>
    </row>
    <row r="248" ht="18.0" customHeight="1">
      <c r="A248" s="117"/>
      <c r="B248" s="117"/>
      <c r="C248" s="81"/>
      <c r="D248" s="81"/>
      <c r="E248" s="81"/>
      <c r="F248" s="81"/>
      <c r="G248" s="81"/>
      <c r="H248" s="82"/>
    </row>
    <row r="249" ht="18.0" customHeight="1">
      <c r="A249" s="117"/>
      <c r="B249" s="117"/>
      <c r="C249" s="81"/>
      <c r="D249" s="81"/>
      <c r="E249" s="81"/>
      <c r="F249" s="81"/>
      <c r="G249" s="81"/>
      <c r="H249" s="82"/>
    </row>
    <row r="250" ht="18.0" customHeight="1">
      <c r="A250" s="117"/>
      <c r="B250" s="117"/>
      <c r="C250" s="81"/>
      <c r="D250" s="81"/>
      <c r="E250" s="81"/>
      <c r="F250" s="81"/>
      <c r="G250" s="81"/>
      <c r="H250" s="82"/>
    </row>
    <row r="251" ht="18.0" customHeight="1">
      <c r="A251" s="117"/>
      <c r="B251" s="117"/>
      <c r="C251" s="81"/>
      <c r="D251" s="81"/>
      <c r="E251" s="81"/>
      <c r="F251" s="81"/>
      <c r="G251" s="81"/>
      <c r="H251" s="82"/>
    </row>
    <row r="252" ht="18.0" customHeight="1">
      <c r="A252" s="117"/>
      <c r="B252" s="117"/>
      <c r="C252" s="81"/>
      <c r="D252" s="81"/>
      <c r="E252" s="81"/>
      <c r="F252" s="81"/>
      <c r="G252" s="81"/>
      <c r="H252" s="82"/>
    </row>
    <row r="253" ht="18.0" customHeight="1">
      <c r="A253" s="117"/>
      <c r="B253" s="117"/>
      <c r="C253" s="81"/>
      <c r="D253" s="81"/>
      <c r="E253" s="81"/>
      <c r="F253" s="81"/>
      <c r="G253" s="81"/>
      <c r="H253" s="82"/>
    </row>
    <row r="254" ht="18.0" customHeight="1">
      <c r="A254" s="117"/>
      <c r="B254" s="117"/>
      <c r="C254" s="81"/>
      <c r="D254" s="81"/>
      <c r="E254" s="81"/>
      <c r="F254" s="81"/>
      <c r="G254" s="81"/>
      <c r="H254" s="82"/>
    </row>
    <row r="255" ht="18.0" customHeight="1">
      <c r="A255" s="117"/>
      <c r="B255" s="117"/>
      <c r="C255" s="81"/>
      <c r="D255" s="81"/>
      <c r="E255" s="81"/>
      <c r="F255" s="81"/>
      <c r="G255" s="81"/>
      <c r="H255" s="82"/>
    </row>
    <row r="256" ht="18.0" customHeight="1">
      <c r="A256" s="117"/>
      <c r="B256" s="117"/>
      <c r="C256" s="81"/>
      <c r="D256" s="81"/>
      <c r="E256" s="81"/>
      <c r="F256" s="81"/>
      <c r="G256" s="81"/>
      <c r="H256" s="82"/>
    </row>
    <row r="257" ht="18.0" customHeight="1">
      <c r="A257" s="117"/>
      <c r="B257" s="117"/>
      <c r="C257" s="81"/>
      <c r="D257" s="81"/>
      <c r="E257" s="81"/>
      <c r="F257" s="81"/>
      <c r="G257" s="81"/>
      <c r="H257" s="82"/>
    </row>
    <row r="258" ht="18.0" customHeight="1">
      <c r="A258" s="117"/>
      <c r="B258" s="117"/>
      <c r="C258" s="81"/>
      <c r="D258" s="81"/>
      <c r="E258" s="81"/>
      <c r="F258" s="81"/>
      <c r="G258" s="81"/>
      <c r="H258" s="82"/>
    </row>
    <row r="259" ht="18.0" customHeight="1">
      <c r="A259" s="117"/>
      <c r="B259" s="117"/>
      <c r="C259" s="81"/>
      <c r="D259" s="81"/>
      <c r="E259" s="81"/>
      <c r="F259" s="81"/>
      <c r="G259" s="81"/>
      <c r="H259" s="82"/>
    </row>
    <row r="260" ht="18.0" customHeight="1">
      <c r="A260" s="117"/>
      <c r="B260" s="117"/>
      <c r="C260" s="81"/>
      <c r="D260" s="81"/>
      <c r="E260" s="81"/>
      <c r="F260" s="81"/>
      <c r="G260" s="81"/>
      <c r="H260" s="82"/>
    </row>
    <row r="261" ht="18.0" customHeight="1">
      <c r="A261" s="117"/>
      <c r="B261" s="117"/>
      <c r="C261" s="81"/>
      <c r="D261" s="81"/>
      <c r="E261" s="81"/>
      <c r="F261" s="81"/>
      <c r="G261" s="81"/>
      <c r="H261" s="82"/>
    </row>
    <row r="262" ht="18.0" customHeight="1">
      <c r="A262" s="117"/>
      <c r="B262" s="117"/>
      <c r="C262" s="81"/>
      <c r="D262" s="81"/>
      <c r="E262" s="81"/>
      <c r="F262" s="81"/>
      <c r="G262" s="81"/>
      <c r="H262" s="82"/>
    </row>
    <row r="263" ht="18.0" customHeight="1">
      <c r="A263" s="117"/>
      <c r="B263" s="117"/>
      <c r="C263" s="81"/>
      <c r="D263" s="81"/>
      <c r="E263" s="81"/>
      <c r="F263" s="81"/>
      <c r="G263" s="81"/>
      <c r="H263" s="82"/>
    </row>
    <row r="264" ht="18.0" customHeight="1">
      <c r="A264" s="117"/>
      <c r="B264" s="117"/>
      <c r="C264" s="81"/>
      <c r="D264" s="81"/>
      <c r="E264" s="81"/>
      <c r="F264" s="81"/>
      <c r="G264" s="81"/>
      <c r="H264" s="82"/>
    </row>
    <row r="265" ht="18.0" customHeight="1">
      <c r="A265" s="117"/>
      <c r="B265" s="117"/>
      <c r="C265" s="81"/>
      <c r="D265" s="81"/>
      <c r="E265" s="81"/>
      <c r="F265" s="81"/>
      <c r="G265" s="81"/>
      <c r="H265" s="82"/>
    </row>
    <row r="266" ht="18.0" customHeight="1">
      <c r="A266" s="117"/>
      <c r="B266" s="117"/>
      <c r="C266" s="81"/>
      <c r="D266" s="81"/>
      <c r="E266" s="81"/>
      <c r="F266" s="81"/>
      <c r="G266" s="81"/>
      <c r="H266" s="82"/>
    </row>
    <row r="267" ht="18.0" customHeight="1">
      <c r="A267" s="117"/>
      <c r="B267" s="117"/>
      <c r="C267" s="81"/>
      <c r="D267" s="81"/>
      <c r="E267" s="81"/>
      <c r="F267" s="81"/>
      <c r="G267" s="81"/>
      <c r="H267" s="82"/>
    </row>
    <row r="268" ht="18.0" customHeight="1">
      <c r="A268" s="117"/>
      <c r="B268" s="117"/>
      <c r="C268" s="81"/>
      <c r="D268" s="81"/>
      <c r="E268" s="81"/>
      <c r="F268" s="81"/>
      <c r="G268" s="81"/>
      <c r="H268" s="82"/>
    </row>
    <row r="269" ht="18.0" customHeight="1">
      <c r="A269" s="117"/>
      <c r="B269" s="117"/>
      <c r="C269" s="81"/>
      <c r="D269" s="81"/>
      <c r="E269" s="81"/>
      <c r="F269" s="81"/>
      <c r="G269" s="81"/>
      <c r="H269" s="82"/>
    </row>
    <row r="270" ht="18.0" customHeight="1">
      <c r="A270" s="117"/>
      <c r="B270" s="117"/>
      <c r="C270" s="81"/>
      <c r="D270" s="81"/>
      <c r="E270" s="81"/>
      <c r="F270" s="81"/>
      <c r="G270" s="81"/>
      <c r="H270" s="82"/>
    </row>
    <row r="271" ht="18.0" customHeight="1">
      <c r="A271" s="117"/>
      <c r="B271" s="117"/>
      <c r="C271" s="81"/>
      <c r="D271" s="81"/>
      <c r="E271" s="81"/>
      <c r="F271" s="81"/>
      <c r="G271" s="81"/>
      <c r="H271" s="82"/>
    </row>
    <row r="272" ht="18.0" customHeight="1">
      <c r="A272" s="117"/>
      <c r="B272" s="117"/>
      <c r="C272" s="81"/>
      <c r="D272" s="81"/>
      <c r="E272" s="81"/>
      <c r="F272" s="81"/>
      <c r="G272" s="81"/>
      <c r="H272" s="82"/>
    </row>
    <row r="273" ht="18.0" customHeight="1">
      <c r="A273" s="117"/>
      <c r="B273" s="117"/>
      <c r="C273" s="81"/>
      <c r="D273" s="81"/>
      <c r="E273" s="81"/>
      <c r="F273" s="81"/>
      <c r="G273" s="81"/>
      <c r="H273" s="82"/>
    </row>
    <row r="274" ht="18.0" customHeight="1">
      <c r="A274" s="117"/>
      <c r="B274" s="117"/>
      <c r="C274" s="81"/>
      <c r="D274" s="81"/>
      <c r="E274" s="81"/>
      <c r="F274" s="81"/>
      <c r="G274" s="81"/>
      <c r="H274" s="82"/>
    </row>
    <row r="275" ht="18.0" customHeight="1">
      <c r="A275" s="117"/>
      <c r="B275" s="117"/>
      <c r="C275" s="81"/>
      <c r="D275" s="81"/>
      <c r="E275" s="81"/>
      <c r="F275" s="81"/>
      <c r="G275" s="81"/>
      <c r="H275" s="82"/>
    </row>
    <row r="276" ht="18.0" customHeight="1">
      <c r="A276" s="117"/>
      <c r="B276" s="117"/>
      <c r="C276" s="81"/>
      <c r="D276" s="81"/>
      <c r="E276" s="81"/>
      <c r="F276" s="81"/>
      <c r="G276" s="81"/>
      <c r="H276" s="82"/>
    </row>
    <row r="277" ht="18.0" customHeight="1">
      <c r="A277" s="117"/>
      <c r="B277" s="117"/>
      <c r="C277" s="81"/>
      <c r="D277" s="81"/>
      <c r="E277" s="81"/>
      <c r="F277" s="81"/>
      <c r="G277" s="81"/>
      <c r="H277" s="82"/>
    </row>
    <row r="278" ht="18.0" customHeight="1">
      <c r="A278" s="117"/>
      <c r="B278" s="117"/>
      <c r="C278" s="81"/>
      <c r="D278" s="81"/>
      <c r="E278" s="81"/>
      <c r="F278" s="81"/>
      <c r="G278" s="81"/>
      <c r="H278" s="82"/>
    </row>
    <row r="279" ht="18.0" customHeight="1">
      <c r="A279" s="117"/>
      <c r="B279" s="117"/>
      <c r="C279" s="81"/>
      <c r="D279" s="81"/>
      <c r="E279" s="81"/>
      <c r="F279" s="81"/>
      <c r="G279" s="81"/>
      <c r="H279" s="82"/>
    </row>
    <row r="280" ht="18.0" customHeight="1">
      <c r="A280" s="117"/>
      <c r="B280" s="117"/>
      <c r="C280" s="81"/>
      <c r="D280" s="81"/>
      <c r="E280" s="81"/>
      <c r="F280" s="81"/>
      <c r="G280" s="81"/>
      <c r="H280" s="82"/>
    </row>
    <row r="281" ht="18.0" customHeight="1">
      <c r="A281" s="117"/>
      <c r="B281" s="117"/>
      <c r="C281" s="81"/>
      <c r="D281" s="81"/>
      <c r="E281" s="81"/>
      <c r="F281" s="81"/>
      <c r="G281" s="81"/>
      <c r="H281" s="82"/>
    </row>
    <row r="282" ht="18.0" customHeight="1">
      <c r="A282" s="117"/>
      <c r="B282" s="117"/>
      <c r="C282" s="81"/>
      <c r="D282" s="81"/>
      <c r="E282" s="81"/>
      <c r="F282" s="81"/>
      <c r="G282" s="81"/>
      <c r="H282" s="82"/>
    </row>
    <row r="283" ht="18.0" customHeight="1">
      <c r="A283" s="117"/>
      <c r="B283" s="117"/>
      <c r="C283" s="81"/>
      <c r="D283" s="81"/>
      <c r="E283" s="81"/>
      <c r="F283" s="81"/>
      <c r="G283" s="81"/>
      <c r="H283" s="82"/>
    </row>
    <row r="284" ht="18.0" customHeight="1">
      <c r="A284" s="117"/>
      <c r="B284" s="117"/>
      <c r="C284" s="81"/>
      <c r="D284" s="81"/>
      <c r="E284" s="81"/>
      <c r="F284" s="81"/>
      <c r="G284" s="81"/>
      <c r="H284" s="82"/>
    </row>
    <row r="285" ht="18.0" customHeight="1">
      <c r="A285" s="117"/>
      <c r="B285" s="117"/>
      <c r="C285" s="81"/>
      <c r="D285" s="81"/>
      <c r="E285" s="81"/>
      <c r="F285" s="81"/>
      <c r="G285" s="81"/>
      <c r="H285" s="82"/>
    </row>
    <row r="286" ht="18.0" customHeight="1">
      <c r="A286" s="117"/>
      <c r="B286" s="117"/>
      <c r="C286" s="81"/>
      <c r="D286" s="81"/>
      <c r="E286" s="81"/>
      <c r="F286" s="81"/>
      <c r="G286" s="81"/>
      <c r="H286" s="82"/>
    </row>
    <row r="287" ht="18.0" customHeight="1">
      <c r="A287" s="117"/>
      <c r="B287" s="117"/>
      <c r="C287" s="81"/>
      <c r="D287" s="81"/>
      <c r="E287" s="81"/>
      <c r="F287" s="81"/>
      <c r="G287" s="81"/>
      <c r="H287" s="82"/>
    </row>
    <row r="288" ht="18.0" customHeight="1">
      <c r="A288" s="117"/>
      <c r="B288" s="117"/>
      <c r="C288" s="81"/>
      <c r="D288" s="81"/>
      <c r="E288" s="81"/>
      <c r="F288" s="81"/>
      <c r="G288" s="81"/>
      <c r="H288" s="82"/>
    </row>
    <row r="289" ht="18.0" customHeight="1">
      <c r="A289" s="117"/>
      <c r="B289" s="117"/>
      <c r="C289" s="81"/>
      <c r="D289" s="81"/>
      <c r="E289" s="81"/>
      <c r="F289" s="81"/>
      <c r="G289" s="81"/>
      <c r="H289" s="82"/>
    </row>
    <row r="290" ht="18.0" customHeight="1">
      <c r="A290" s="117"/>
      <c r="B290" s="117"/>
      <c r="C290" s="81"/>
      <c r="D290" s="81"/>
      <c r="E290" s="81"/>
      <c r="F290" s="81"/>
      <c r="G290" s="81"/>
      <c r="H290" s="82"/>
    </row>
    <row r="291" ht="18.0" customHeight="1">
      <c r="A291" s="117"/>
      <c r="B291" s="117"/>
      <c r="C291" s="81"/>
      <c r="D291" s="81"/>
      <c r="E291" s="81"/>
      <c r="F291" s="81"/>
      <c r="G291" s="81"/>
      <c r="H291" s="82"/>
    </row>
    <row r="292" ht="18.0" customHeight="1">
      <c r="A292" s="117"/>
      <c r="B292" s="117"/>
      <c r="C292" s="81"/>
      <c r="D292" s="81"/>
      <c r="E292" s="81"/>
      <c r="F292" s="81"/>
      <c r="G292" s="81"/>
      <c r="H292" s="82"/>
    </row>
    <row r="293" ht="18.0" customHeight="1">
      <c r="A293" s="117"/>
      <c r="B293" s="117"/>
      <c r="C293" s="81"/>
      <c r="D293" s="81"/>
      <c r="E293" s="81"/>
      <c r="F293" s="81"/>
      <c r="G293" s="81"/>
      <c r="H293" s="82"/>
    </row>
    <row r="294" ht="18.0" customHeight="1">
      <c r="A294" s="117"/>
      <c r="B294" s="117"/>
      <c r="C294" s="81"/>
      <c r="D294" s="81"/>
      <c r="E294" s="81"/>
      <c r="F294" s="81"/>
      <c r="G294" s="81"/>
      <c r="H294" s="82"/>
    </row>
    <row r="295" ht="18.0" customHeight="1">
      <c r="A295" s="117"/>
      <c r="B295" s="117"/>
      <c r="C295" s="81"/>
      <c r="D295" s="81"/>
      <c r="E295" s="81"/>
      <c r="F295" s="81"/>
      <c r="G295" s="81"/>
      <c r="H295" s="82"/>
    </row>
    <row r="296" ht="18.0" customHeight="1">
      <c r="A296" s="117"/>
      <c r="B296" s="117"/>
      <c r="C296" s="81"/>
      <c r="D296" s="81"/>
      <c r="E296" s="81"/>
      <c r="F296" s="81"/>
      <c r="G296" s="81"/>
      <c r="H296" s="82"/>
    </row>
    <row r="297" ht="18.0" customHeight="1">
      <c r="A297" s="117"/>
      <c r="B297" s="117"/>
      <c r="C297" s="81"/>
      <c r="D297" s="81"/>
      <c r="E297" s="81"/>
      <c r="F297" s="81"/>
      <c r="G297" s="81"/>
      <c r="H297" s="82"/>
    </row>
    <row r="298" ht="18.0" customHeight="1">
      <c r="A298" s="117"/>
      <c r="B298" s="117"/>
      <c r="C298" s="81"/>
      <c r="D298" s="81"/>
      <c r="E298" s="81"/>
      <c r="F298" s="81"/>
      <c r="G298" s="81"/>
      <c r="H298" s="82"/>
    </row>
    <row r="299" ht="18.0" customHeight="1">
      <c r="A299" s="117"/>
      <c r="B299" s="117"/>
      <c r="C299" s="81"/>
      <c r="D299" s="81"/>
      <c r="E299" s="81"/>
      <c r="F299" s="81"/>
      <c r="G299" s="81"/>
      <c r="H299" s="82"/>
    </row>
    <row r="300" ht="18.0" customHeight="1">
      <c r="A300" s="117"/>
      <c r="B300" s="117"/>
      <c r="C300" s="81"/>
      <c r="D300" s="81"/>
      <c r="E300" s="81"/>
      <c r="F300" s="81"/>
      <c r="G300" s="81"/>
      <c r="H300" s="82"/>
    </row>
    <row r="301" ht="18.0" customHeight="1">
      <c r="A301" s="117"/>
      <c r="B301" s="117"/>
      <c r="C301" s="81"/>
      <c r="D301" s="81"/>
      <c r="E301" s="81"/>
      <c r="F301" s="81"/>
      <c r="G301" s="81"/>
      <c r="H301" s="82"/>
    </row>
    <row r="302" ht="18.0" customHeight="1">
      <c r="A302" s="117"/>
      <c r="B302" s="117"/>
      <c r="C302" s="81"/>
      <c r="D302" s="81"/>
      <c r="E302" s="81"/>
      <c r="F302" s="81"/>
      <c r="G302" s="81"/>
      <c r="H302" s="82"/>
    </row>
    <row r="303" ht="18.0" customHeight="1">
      <c r="A303" s="117"/>
      <c r="B303" s="117"/>
      <c r="C303" s="81"/>
      <c r="D303" s="81"/>
      <c r="E303" s="81"/>
      <c r="F303" s="81"/>
      <c r="G303" s="81"/>
      <c r="H303" s="82"/>
    </row>
    <row r="304" ht="18.0" customHeight="1">
      <c r="A304" s="117"/>
      <c r="B304" s="117"/>
      <c r="C304" s="81"/>
      <c r="D304" s="81"/>
      <c r="E304" s="81"/>
      <c r="F304" s="81"/>
      <c r="G304" s="81"/>
      <c r="H304" s="82"/>
    </row>
    <row r="305" ht="18.0" customHeight="1">
      <c r="A305" s="117"/>
      <c r="B305" s="117"/>
      <c r="C305" s="81"/>
      <c r="D305" s="81"/>
      <c r="E305" s="81"/>
      <c r="F305" s="81"/>
      <c r="G305" s="81"/>
      <c r="H305" s="82"/>
    </row>
    <row r="306" ht="18.0" customHeight="1">
      <c r="A306" s="117"/>
      <c r="B306" s="117"/>
      <c r="C306" s="81"/>
      <c r="D306" s="81"/>
      <c r="E306" s="81"/>
      <c r="F306" s="81"/>
      <c r="G306" s="81"/>
      <c r="H306" s="82"/>
    </row>
    <row r="307" ht="18.0" customHeight="1">
      <c r="A307" s="117"/>
      <c r="B307" s="117"/>
      <c r="C307" s="81"/>
      <c r="D307" s="81"/>
      <c r="E307" s="81"/>
      <c r="F307" s="81"/>
      <c r="G307" s="81"/>
      <c r="H307" s="82"/>
    </row>
    <row r="308" ht="18.0" customHeight="1">
      <c r="A308" s="117"/>
      <c r="B308" s="117"/>
      <c r="C308" s="81"/>
      <c r="D308" s="81"/>
      <c r="E308" s="81"/>
      <c r="F308" s="81"/>
      <c r="G308" s="81"/>
      <c r="H308" s="82"/>
    </row>
    <row r="309" ht="18.0" customHeight="1">
      <c r="A309" s="117"/>
      <c r="B309" s="117"/>
      <c r="C309" s="81"/>
      <c r="D309" s="81"/>
      <c r="E309" s="81"/>
      <c r="F309" s="81"/>
      <c r="G309" s="81"/>
      <c r="H309" s="82"/>
    </row>
    <row r="310" ht="18.0" customHeight="1">
      <c r="A310" s="117"/>
      <c r="B310" s="117"/>
      <c r="C310" s="81"/>
      <c r="D310" s="81"/>
      <c r="E310" s="81"/>
      <c r="F310" s="81"/>
      <c r="G310" s="81"/>
      <c r="H310" s="82"/>
    </row>
    <row r="311" ht="18.0" customHeight="1">
      <c r="A311" s="117"/>
      <c r="B311" s="117"/>
      <c r="C311" s="81"/>
      <c r="D311" s="81"/>
      <c r="E311" s="81"/>
      <c r="F311" s="81"/>
      <c r="G311" s="81"/>
      <c r="H311" s="82"/>
    </row>
    <row r="312" ht="18.0" customHeight="1">
      <c r="A312" s="117"/>
      <c r="B312" s="117"/>
      <c r="C312" s="81"/>
      <c r="D312" s="81"/>
      <c r="E312" s="81"/>
      <c r="F312" s="81"/>
      <c r="G312" s="81"/>
      <c r="H312" s="82"/>
    </row>
    <row r="313" ht="18.0" customHeight="1">
      <c r="A313" s="117"/>
      <c r="B313" s="117"/>
      <c r="C313" s="81"/>
      <c r="D313" s="81"/>
      <c r="E313" s="81"/>
      <c r="F313" s="81"/>
      <c r="G313" s="81"/>
      <c r="H313" s="82"/>
    </row>
    <row r="314" ht="18.0" customHeight="1">
      <c r="A314" s="117"/>
      <c r="B314" s="117"/>
      <c r="C314" s="81"/>
      <c r="D314" s="81"/>
      <c r="E314" s="81"/>
      <c r="F314" s="81"/>
      <c r="G314" s="81"/>
      <c r="H314" s="82"/>
    </row>
    <row r="315" ht="18.0" customHeight="1">
      <c r="A315" s="117"/>
      <c r="B315" s="117"/>
      <c r="C315" s="81"/>
      <c r="D315" s="81"/>
      <c r="E315" s="81"/>
      <c r="F315" s="81"/>
      <c r="G315" s="81"/>
      <c r="H315" s="82"/>
    </row>
    <row r="316" ht="18.0" customHeight="1">
      <c r="A316" s="117"/>
      <c r="B316" s="117"/>
      <c r="C316" s="81"/>
      <c r="D316" s="81"/>
      <c r="E316" s="81"/>
      <c r="F316" s="81"/>
      <c r="G316" s="81"/>
      <c r="H316" s="82"/>
    </row>
    <row r="317" ht="18.0" customHeight="1">
      <c r="A317" s="117"/>
      <c r="B317" s="117"/>
      <c r="C317" s="81"/>
      <c r="D317" s="81"/>
      <c r="E317" s="81"/>
      <c r="F317" s="81"/>
      <c r="G317" s="81"/>
      <c r="H317" s="82"/>
    </row>
    <row r="318" ht="18.0" customHeight="1">
      <c r="A318" s="117"/>
      <c r="B318" s="117"/>
      <c r="C318" s="81"/>
      <c r="D318" s="81"/>
      <c r="E318" s="81"/>
      <c r="F318" s="81"/>
      <c r="G318" s="81"/>
      <c r="H318" s="82"/>
    </row>
    <row r="319" ht="18.0" customHeight="1">
      <c r="A319" s="117"/>
      <c r="B319" s="117"/>
      <c r="C319" s="81"/>
      <c r="D319" s="81"/>
      <c r="E319" s="81"/>
      <c r="F319" s="81"/>
      <c r="G319" s="81"/>
      <c r="H319" s="82"/>
    </row>
    <row r="320" ht="18.0" customHeight="1">
      <c r="A320" s="117"/>
      <c r="B320" s="117"/>
      <c r="C320" s="81"/>
      <c r="D320" s="81"/>
      <c r="E320" s="81"/>
      <c r="F320" s="81"/>
      <c r="G320" s="81"/>
      <c r="H320" s="82"/>
    </row>
    <row r="321" ht="18.0" customHeight="1">
      <c r="A321" s="117"/>
      <c r="B321" s="117"/>
      <c r="C321" s="81"/>
      <c r="D321" s="81"/>
      <c r="E321" s="81"/>
      <c r="F321" s="81"/>
      <c r="G321" s="81"/>
      <c r="H321" s="82"/>
    </row>
    <row r="322" ht="18.0" customHeight="1">
      <c r="A322" s="117"/>
      <c r="B322" s="117"/>
      <c r="C322" s="81"/>
      <c r="D322" s="81"/>
      <c r="E322" s="81"/>
      <c r="F322" s="81"/>
      <c r="G322" s="81"/>
      <c r="H322" s="82"/>
    </row>
    <row r="323" ht="18.0" customHeight="1">
      <c r="A323" s="117"/>
      <c r="B323" s="117"/>
      <c r="C323" s="81"/>
      <c r="D323" s="81"/>
      <c r="E323" s="81"/>
      <c r="F323" s="81"/>
      <c r="G323" s="81"/>
      <c r="H323" s="82"/>
    </row>
    <row r="324" ht="18.0" customHeight="1">
      <c r="A324" s="117"/>
      <c r="B324" s="117"/>
      <c r="C324" s="81"/>
      <c r="D324" s="81"/>
      <c r="E324" s="81"/>
      <c r="F324" s="81"/>
      <c r="G324" s="81"/>
      <c r="H324" s="82"/>
    </row>
    <row r="325" ht="18.0" customHeight="1">
      <c r="A325" s="117"/>
      <c r="B325" s="117"/>
      <c r="C325" s="81"/>
      <c r="D325" s="81"/>
      <c r="E325" s="81"/>
      <c r="F325" s="81"/>
      <c r="G325" s="81"/>
      <c r="H325" s="82"/>
    </row>
    <row r="326" ht="18.0" customHeight="1">
      <c r="A326" s="117"/>
      <c r="B326" s="117"/>
      <c r="C326" s="81"/>
      <c r="D326" s="81"/>
      <c r="E326" s="81"/>
      <c r="F326" s="81"/>
      <c r="G326" s="81"/>
      <c r="H326" s="82"/>
    </row>
    <row r="327" ht="18.0" customHeight="1">
      <c r="A327" s="117"/>
      <c r="B327" s="117"/>
      <c r="C327" s="81"/>
      <c r="D327" s="81"/>
      <c r="E327" s="81"/>
      <c r="F327" s="81"/>
      <c r="G327" s="81"/>
      <c r="H327" s="82"/>
    </row>
    <row r="328" ht="18.0" customHeight="1">
      <c r="A328" s="117"/>
      <c r="B328" s="117"/>
      <c r="C328" s="81"/>
      <c r="D328" s="81"/>
      <c r="E328" s="81"/>
      <c r="F328" s="81"/>
      <c r="G328" s="81"/>
      <c r="H328" s="82"/>
    </row>
    <row r="329" ht="18.0" customHeight="1">
      <c r="A329" s="117"/>
      <c r="B329" s="117"/>
      <c r="C329" s="81"/>
      <c r="D329" s="81"/>
      <c r="E329" s="81"/>
      <c r="F329" s="81"/>
      <c r="G329" s="81"/>
      <c r="H329" s="82"/>
    </row>
    <row r="330" ht="18.0" customHeight="1">
      <c r="A330" s="117"/>
      <c r="B330" s="117"/>
      <c r="C330" s="81"/>
      <c r="D330" s="81"/>
      <c r="E330" s="81"/>
      <c r="F330" s="81"/>
      <c r="G330" s="81"/>
      <c r="H330" s="82"/>
    </row>
    <row r="331" ht="18.0" customHeight="1">
      <c r="A331" s="117"/>
      <c r="B331" s="117"/>
      <c r="C331" s="81"/>
      <c r="D331" s="81"/>
      <c r="E331" s="81"/>
      <c r="F331" s="81"/>
      <c r="G331" s="81"/>
      <c r="H331" s="82"/>
    </row>
    <row r="332" ht="18.0" customHeight="1">
      <c r="A332" s="117"/>
      <c r="B332" s="117"/>
      <c r="C332" s="81"/>
      <c r="D332" s="81"/>
      <c r="E332" s="81"/>
      <c r="F332" s="81"/>
      <c r="G332" s="81"/>
      <c r="H332" s="82"/>
    </row>
    <row r="333" ht="18.0" customHeight="1">
      <c r="A333" s="117"/>
      <c r="B333" s="117"/>
      <c r="C333" s="81"/>
      <c r="D333" s="81"/>
      <c r="E333" s="81"/>
      <c r="F333" s="81"/>
      <c r="G333" s="81"/>
      <c r="H333" s="82"/>
    </row>
    <row r="334" ht="18.0" customHeight="1">
      <c r="A334" s="117"/>
      <c r="B334" s="117"/>
      <c r="C334" s="81"/>
      <c r="D334" s="81"/>
      <c r="E334" s="81"/>
      <c r="F334" s="81"/>
      <c r="G334" s="81"/>
      <c r="H334" s="82"/>
    </row>
    <row r="335" ht="18.0" customHeight="1">
      <c r="A335" s="117"/>
      <c r="B335" s="117"/>
      <c r="C335" s="81"/>
      <c r="D335" s="81"/>
      <c r="E335" s="81"/>
      <c r="F335" s="81"/>
      <c r="G335" s="81"/>
      <c r="H335" s="82"/>
    </row>
    <row r="336" ht="18.0" customHeight="1">
      <c r="A336" s="117"/>
      <c r="B336" s="117"/>
      <c r="C336" s="81"/>
      <c r="D336" s="81"/>
      <c r="E336" s="81"/>
      <c r="F336" s="81"/>
      <c r="G336" s="81"/>
      <c r="H336" s="82"/>
    </row>
    <row r="337" ht="18.0" customHeight="1">
      <c r="A337" s="117"/>
      <c r="B337" s="117"/>
      <c r="C337" s="81"/>
      <c r="D337" s="81"/>
      <c r="E337" s="81"/>
      <c r="F337" s="81"/>
      <c r="G337" s="81"/>
      <c r="H337" s="82"/>
    </row>
    <row r="338" ht="18.0" customHeight="1">
      <c r="A338" s="117"/>
      <c r="B338" s="117"/>
      <c r="C338" s="81"/>
      <c r="D338" s="81"/>
      <c r="E338" s="81"/>
      <c r="F338" s="81"/>
      <c r="G338" s="81"/>
      <c r="H338" s="82"/>
    </row>
    <row r="339" ht="18.0" customHeight="1">
      <c r="A339" s="117"/>
      <c r="B339" s="117"/>
      <c r="C339" s="81"/>
      <c r="D339" s="81"/>
      <c r="E339" s="81"/>
      <c r="F339" s="81"/>
      <c r="G339" s="81"/>
      <c r="H339" s="82"/>
    </row>
    <row r="340" ht="18.0" customHeight="1">
      <c r="A340" s="117"/>
      <c r="B340" s="117"/>
      <c r="C340" s="81"/>
      <c r="D340" s="81"/>
      <c r="E340" s="81"/>
      <c r="F340" s="81"/>
      <c r="G340" s="81"/>
      <c r="H340" s="82"/>
    </row>
    <row r="341" ht="18.0" customHeight="1">
      <c r="A341" s="117"/>
      <c r="B341" s="117"/>
      <c r="C341" s="81"/>
      <c r="D341" s="81"/>
      <c r="E341" s="81"/>
      <c r="F341" s="81"/>
      <c r="G341" s="81"/>
      <c r="H341" s="82"/>
    </row>
    <row r="342" ht="18.0" customHeight="1">
      <c r="A342" s="117"/>
      <c r="B342" s="117"/>
      <c r="C342" s="81"/>
      <c r="D342" s="81"/>
      <c r="E342" s="81"/>
      <c r="F342" s="81"/>
      <c r="G342" s="81"/>
      <c r="H342" s="82"/>
    </row>
    <row r="343" ht="18.0" customHeight="1">
      <c r="A343" s="117"/>
      <c r="B343" s="117"/>
      <c r="C343" s="81"/>
      <c r="D343" s="81"/>
      <c r="E343" s="81"/>
      <c r="F343" s="81"/>
      <c r="G343" s="81"/>
      <c r="H343" s="82"/>
    </row>
    <row r="344" ht="18.0" customHeight="1">
      <c r="A344" s="117"/>
      <c r="B344" s="117"/>
      <c r="C344" s="81"/>
      <c r="D344" s="81"/>
      <c r="E344" s="81"/>
      <c r="F344" s="81"/>
      <c r="G344" s="81"/>
      <c r="H344" s="82"/>
    </row>
    <row r="345" ht="18.0" customHeight="1">
      <c r="A345" s="117"/>
      <c r="B345" s="117"/>
      <c r="C345" s="81"/>
      <c r="D345" s="81"/>
      <c r="E345" s="81"/>
      <c r="F345" s="81"/>
      <c r="G345" s="81"/>
      <c r="H345" s="82"/>
    </row>
    <row r="346" ht="18.0" customHeight="1">
      <c r="A346" s="117"/>
      <c r="B346" s="117"/>
      <c r="C346" s="81"/>
      <c r="D346" s="81"/>
      <c r="E346" s="81"/>
      <c r="F346" s="81"/>
      <c r="G346" s="81"/>
      <c r="H346" s="82"/>
    </row>
    <row r="347" ht="18.0" customHeight="1">
      <c r="A347" s="117"/>
      <c r="B347" s="117"/>
      <c r="C347" s="81"/>
      <c r="D347" s="81"/>
      <c r="E347" s="81"/>
      <c r="F347" s="81"/>
      <c r="G347" s="81"/>
      <c r="H347" s="82"/>
    </row>
    <row r="348" ht="18.0" customHeight="1">
      <c r="A348" s="117"/>
      <c r="B348" s="117"/>
      <c r="C348" s="81"/>
      <c r="D348" s="81"/>
      <c r="E348" s="81"/>
      <c r="F348" s="81"/>
      <c r="G348" s="81"/>
      <c r="H348" s="82"/>
    </row>
    <row r="349" ht="18.0" customHeight="1">
      <c r="A349" s="117"/>
      <c r="B349" s="117"/>
      <c r="C349" s="81"/>
      <c r="D349" s="81"/>
      <c r="E349" s="81"/>
      <c r="F349" s="81"/>
      <c r="G349" s="81"/>
      <c r="H349" s="82"/>
    </row>
    <row r="350" ht="18.0" customHeight="1">
      <c r="A350" s="117"/>
      <c r="B350" s="117"/>
      <c r="C350" s="81"/>
      <c r="D350" s="81"/>
      <c r="E350" s="81"/>
      <c r="F350" s="81"/>
      <c r="G350" s="81"/>
      <c r="H350" s="82"/>
    </row>
    <row r="351" ht="18.0" customHeight="1">
      <c r="A351" s="117"/>
      <c r="B351" s="117"/>
      <c r="C351" s="81"/>
      <c r="D351" s="81"/>
      <c r="E351" s="81"/>
      <c r="F351" s="81"/>
      <c r="G351" s="81"/>
      <c r="H351" s="82"/>
    </row>
    <row r="352" ht="18.0" customHeight="1">
      <c r="A352" s="117"/>
      <c r="B352" s="117"/>
      <c r="C352" s="81"/>
      <c r="D352" s="81"/>
      <c r="E352" s="81"/>
      <c r="F352" s="81"/>
      <c r="G352" s="81"/>
      <c r="H352" s="82"/>
    </row>
    <row r="353" ht="18.0" customHeight="1">
      <c r="A353" s="117"/>
      <c r="B353" s="117"/>
      <c r="C353" s="81"/>
      <c r="D353" s="81"/>
      <c r="E353" s="81"/>
      <c r="F353" s="81"/>
      <c r="G353" s="81"/>
      <c r="H353" s="82"/>
    </row>
    <row r="354" ht="18.0" customHeight="1">
      <c r="A354" s="117"/>
      <c r="B354" s="117"/>
      <c r="C354" s="81"/>
      <c r="D354" s="81"/>
      <c r="E354" s="81"/>
      <c r="F354" s="81"/>
      <c r="G354" s="81"/>
      <c r="H354" s="82"/>
    </row>
    <row r="355" ht="18.0" customHeight="1">
      <c r="A355" s="117"/>
      <c r="B355" s="117"/>
      <c r="C355" s="81"/>
      <c r="D355" s="81"/>
      <c r="E355" s="81"/>
      <c r="F355" s="81"/>
      <c r="G355" s="81"/>
      <c r="H355" s="82"/>
    </row>
    <row r="356" ht="18.0" customHeight="1">
      <c r="A356" s="117"/>
      <c r="B356" s="117"/>
      <c r="C356" s="81"/>
      <c r="D356" s="81"/>
      <c r="E356" s="81"/>
      <c r="F356" s="81"/>
      <c r="G356" s="81"/>
      <c r="H356" s="82"/>
    </row>
    <row r="357" ht="18.0" customHeight="1">
      <c r="A357" s="117"/>
      <c r="B357" s="117"/>
      <c r="C357" s="81"/>
      <c r="D357" s="81"/>
      <c r="E357" s="81"/>
      <c r="F357" s="81"/>
      <c r="G357" s="81"/>
      <c r="H357" s="82"/>
    </row>
    <row r="358" ht="18.0" customHeight="1">
      <c r="A358" s="117"/>
      <c r="B358" s="117"/>
      <c r="C358" s="81"/>
      <c r="D358" s="81"/>
      <c r="E358" s="81"/>
      <c r="F358" s="81"/>
      <c r="G358" s="81"/>
      <c r="H358" s="82"/>
    </row>
    <row r="359" ht="18.0" customHeight="1">
      <c r="A359" s="117"/>
      <c r="B359" s="117"/>
      <c r="C359" s="81"/>
      <c r="D359" s="81"/>
      <c r="E359" s="81"/>
      <c r="F359" s="81"/>
      <c r="G359" s="81"/>
      <c r="H359" s="82"/>
    </row>
    <row r="360" ht="18.0" customHeight="1">
      <c r="A360" s="117"/>
      <c r="B360" s="117"/>
      <c r="C360" s="81"/>
      <c r="D360" s="81"/>
      <c r="E360" s="81"/>
      <c r="F360" s="81"/>
      <c r="G360" s="81"/>
      <c r="H360" s="82"/>
    </row>
    <row r="361" ht="18.0" customHeight="1">
      <c r="A361" s="117"/>
      <c r="B361" s="117"/>
      <c r="C361" s="81"/>
      <c r="D361" s="81"/>
      <c r="E361" s="81"/>
      <c r="F361" s="81"/>
      <c r="G361" s="81"/>
      <c r="H361" s="82"/>
    </row>
    <row r="362" ht="18.0" customHeight="1">
      <c r="A362" s="117"/>
      <c r="B362" s="117"/>
      <c r="C362" s="81"/>
      <c r="D362" s="81"/>
      <c r="E362" s="81"/>
      <c r="F362" s="81"/>
      <c r="G362" s="81"/>
      <c r="H362" s="82"/>
    </row>
    <row r="363" ht="18.0" customHeight="1">
      <c r="A363" s="117"/>
      <c r="B363" s="117"/>
      <c r="C363" s="81"/>
      <c r="D363" s="81"/>
      <c r="E363" s="81"/>
      <c r="F363" s="81"/>
      <c r="G363" s="81"/>
      <c r="H363" s="82"/>
    </row>
    <row r="364" ht="18.0" customHeight="1">
      <c r="A364" s="117"/>
      <c r="B364" s="117"/>
      <c r="C364" s="81"/>
      <c r="D364" s="81"/>
      <c r="E364" s="81"/>
      <c r="F364" s="81"/>
      <c r="G364" s="81"/>
      <c r="H364" s="82"/>
    </row>
    <row r="365" ht="18.0" customHeight="1">
      <c r="A365" s="117"/>
      <c r="B365" s="117"/>
      <c r="C365" s="81"/>
      <c r="D365" s="81"/>
      <c r="E365" s="81"/>
      <c r="F365" s="81"/>
      <c r="G365" s="81"/>
      <c r="H365" s="82"/>
    </row>
    <row r="366" ht="18.0" customHeight="1">
      <c r="A366" s="117"/>
      <c r="B366" s="117"/>
      <c r="C366" s="81"/>
      <c r="D366" s="81"/>
      <c r="E366" s="81"/>
      <c r="F366" s="81"/>
      <c r="G366" s="81"/>
      <c r="H366" s="82"/>
    </row>
    <row r="367" ht="18.0" customHeight="1">
      <c r="A367" s="117"/>
      <c r="B367" s="117"/>
      <c r="C367" s="81"/>
      <c r="D367" s="81"/>
      <c r="E367" s="81"/>
      <c r="F367" s="81"/>
      <c r="G367" s="81"/>
      <c r="H367" s="82"/>
    </row>
    <row r="368" ht="18.0" customHeight="1">
      <c r="A368" s="117"/>
      <c r="B368" s="117"/>
      <c r="C368" s="81"/>
      <c r="D368" s="81"/>
      <c r="E368" s="81"/>
      <c r="F368" s="81"/>
      <c r="G368" s="81"/>
      <c r="H368" s="82"/>
    </row>
    <row r="369" ht="18.0" customHeight="1">
      <c r="A369" s="117"/>
      <c r="B369" s="117"/>
      <c r="C369" s="81"/>
      <c r="D369" s="81"/>
      <c r="E369" s="81"/>
      <c r="F369" s="81"/>
      <c r="G369" s="81"/>
      <c r="H369" s="82"/>
    </row>
    <row r="370" ht="18.0" customHeight="1">
      <c r="A370" s="117"/>
      <c r="B370" s="117"/>
      <c r="C370" s="81"/>
      <c r="D370" s="81"/>
      <c r="E370" s="81"/>
      <c r="F370" s="81"/>
      <c r="G370" s="81"/>
      <c r="H370" s="82"/>
    </row>
    <row r="371" ht="18.0" customHeight="1">
      <c r="A371" s="117"/>
      <c r="B371" s="117"/>
      <c r="C371" s="81"/>
      <c r="D371" s="81"/>
      <c r="E371" s="81"/>
      <c r="F371" s="81"/>
      <c r="G371" s="81"/>
      <c r="H371" s="82"/>
    </row>
    <row r="372" ht="18.0" customHeight="1">
      <c r="A372" s="117"/>
      <c r="B372" s="117"/>
      <c r="C372" s="81"/>
      <c r="D372" s="81"/>
      <c r="E372" s="81"/>
      <c r="F372" s="81"/>
      <c r="G372" s="81"/>
      <c r="H372" s="82"/>
    </row>
    <row r="373" ht="18.0" customHeight="1">
      <c r="A373" s="117"/>
      <c r="B373" s="117"/>
      <c r="C373" s="81"/>
      <c r="D373" s="81"/>
      <c r="E373" s="81"/>
      <c r="F373" s="81"/>
      <c r="G373" s="81"/>
      <c r="H373" s="82"/>
    </row>
    <row r="374" ht="18.0" customHeight="1">
      <c r="A374" s="117"/>
      <c r="B374" s="117"/>
      <c r="C374" s="81"/>
      <c r="D374" s="81"/>
      <c r="E374" s="81"/>
      <c r="F374" s="81"/>
      <c r="G374" s="81"/>
      <c r="H374" s="82"/>
    </row>
    <row r="375" ht="18.0" customHeight="1">
      <c r="A375" s="117"/>
      <c r="B375" s="117"/>
      <c r="C375" s="81"/>
      <c r="D375" s="81"/>
      <c r="E375" s="81"/>
      <c r="F375" s="81"/>
      <c r="G375" s="81"/>
      <c r="H375" s="82"/>
    </row>
    <row r="376" ht="18.0" customHeight="1">
      <c r="A376" s="117"/>
      <c r="B376" s="117"/>
      <c r="C376" s="81"/>
      <c r="D376" s="81"/>
      <c r="E376" s="81"/>
      <c r="F376" s="81"/>
      <c r="G376" s="81"/>
      <c r="H376" s="82"/>
    </row>
    <row r="377" ht="18.0" customHeight="1">
      <c r="A377" s="117"/>
      <c r="B377" s="117"/>
      <c r="C377" s="81"/>
      <c r="D377" s="81"/>
      <c r="E377" s="81"/>
      <c r="F377" s="81"/>
      <c r="G377" s="81"/>
      <c r="H377" s="82"/>
    </row>
    <row r="378" ht="18.0" customHeight="1">
      <c r="A378" s="117"/>
      <c r="B378" s="117"/>
      <c r="C378" s="81"/>
      <c r="D378" s="81"/>
      <c r="E378" s="81"/>
      <c r="F378" s="81"/>
      <c r="G378" s="81"/>
      <c r="H378" s="82"/>
    </row>
    <row r="379" ht="18.0" customHeight="1">
      <c r="A379" s="117"/>
      <c r="B379" s="117"/>
      <c r="C379" s="81"/>
      <c r="D379" s="81"/>
      <c r="E379" s="81"/>
      <c r="F379" s="81"/>
      <c r="G379" s="81"/>
      <c r="H379" s="82"/>
    </row>
    <row r="380" ht="18.0" customHeight="1">
      <c r="A380" s="117"/>
      <c r="B380" s="117"/>
      <c r="C380" s="81"/>
      <c r="D380" s="81"/>
      <c r="E380" s="81"/>
      <c r="F380" s="81"/>
      <c r="G380" s="81"/>
      <c r="H380" s="82"/>
    </row>
    <row r="381" ht="18.0" customHeight="1">
      <c r="A381" s="117"/>
      <c r="B381" s="117"/>
      <c r="C381" s="81"/>
      <c r="D381" s="81"/>
      <c r="E381" s="81"/>
      <c r="F381" s="81"/>
      <c r="G381" s="81"/>
      <c r="H381" s="82"/>
    </row>
    <row r="382" ht="18.0" customHeight="1">
      <c r="A382" s="117"/>
      <c r="B382" s="117"/>
      <c r="C382" s="81"/>
      <c r="D382" s="81"/>
      <c r="E382" s="81"/>
      <c r="F382" s="81"/>
      <c r="G382" s="81"/>
      <c r="H382" s="82"/>
    </row>
    <row r="383" ht="18.0" customHeight="1">
      <c r="A383" s="117"/>
      <c r="B383" s="117"/>
      <c r="C383" s="81"/>
      <c r="D383" s="81"/>
      <c r="E383" s="81"/>
      <c r="F383" s="81"/>
      <c r="G383" s="81"/>
      <c r="H383" s="82"/>
    </row>
    <row r="384" ht="18.0" customHeight="1">
      <c r="A384" s="117"/>
      <c r="B384" s="117"/>
      <c r="C384" s="81"/>
      <c r="D384" s="81"/>
      <c r="E384" s="81"/>
      <c r="F384" s="81"/>
      <c r="G384" s="81"/>
      <c r="H384" s="82"/>
    </row>
    <row r="385" ht="18.0" customHeight="1">
      <c r="A385" s="117"/>
      <c r="B385" s="117"/>
      <c r="C385" s="81"/>
      <c r="D385" s="81"/>
      <c r="E385" s="81"/>
      <c r="F385" s="81"/>
      <c r="G385" s="81"/>
      <c r="H385" s="82"/>
    </row>
    <row r="386" ht="18.0" customHeight="1">
      <c r="A386" s="117"/>
      <c r="B386" s="117"/>
      <c r="C386" s="81"/>
      <c r="D386" s="81"/>
      <c r="E386" s="81"/>
      <c r="F386" s="81"/>
      <c r="G386" s="81"/>
      <c r="H386" s="82"/>
    </row>
    <row r="387" ht="18.0" customHeight="1">
      <c r="A387" s="117"/>
      <c r="B387" s="117"/>
      <c r="C387" s="81"/>
      <c r="D387" s="81"/>
      <c r="E387" s="81"/>
      <c r="F387" s="81"/>
      <c r="G387" s="81"/>
      <c r="H387" s="82"/>
    </row>
    <row r="388" ht="18.0" customHeight="1">
      <c r="A388" s="117"/>
      <c r="B388" s="117"/>
      <c r="C388" s="81"/>
      <c r="D388" s="81"/>
      <c r="E388" s="81"/>
      <c r="F388" s="81"/>
      <c r="G388" s="81"/>
      <c r="H388" s="82"/>
    </row>
    <row r="389" ht="18.0" customHeight="1">
      <c r="A389" s="117"/>
      <c r="B389" s="117"/>
      <c r="C389" s="81"/>
      <c r="D389" s="81"/>
      <c r="E389" s="81"/>
      <c r="F389" s="81"/>
      <c r="G389" s="81"/>
      <c r="H389" s="82"/>
    </row>
    <row r="390" ht="18.0" customHeight="1">
      <c r="A390" s="117"/>
      <c r="B390" s="117"/>
      <c r="C390" s="81"/>
      <c r="D390" s="81"/>
      <c r="E390" s="81"/>
      <c r="F390" s="81"/>
      <c r="G390" s="81"/>
      <c r="H390" s="82"/>
    </row>
    <row r="391" ht="18.0" customHeight="1">
      <c r="A391" s="117"/>
      <c r="B391" s="117"/>
      <c r="C391" s="81"/>
      <c r="D391" s="81"/>
      <c r="E391" s="81"/>
      <c r="F391" s="81"/>
      <c r="G391" s="81"/>
      <c r="H391" s="82"/>
    </row>
    <row r="392" ht="18.0" customHeight="1">
      <c r="A392" s="117"/>
      <c r="B392" s="117"/>
      <c r="C392" s="81"/>
      <c r="D392" s="81"/>
      <c r="E392" s="81"/>
      <c r="F392" s="81"/>
      <c r="G392" s="81"/>
      <c r="H392" s="82"/>
    </row>
    <row r="393" ht="18.0" customHeight="1">
      <c r="A393" s="117"/>
      <c r="B393" s="117"/>
      <c r="C393" s="81"/>
      <c r="D393" s="81"/>
      <c r="E393" s="81"/>
      <c r="F393" s="81"/>
      <c r="G393" s="81"/>
      <c r="H393" s="82"/>
    </row>
    <row r="394" ht="18.0" customHeight="1">
      <c r="A394" s="117"/>
      <c r="B394" s="117"/>
      <c r="C394" s="81"/>
      <c r="D394" s="81"/>
      <c r="E394" s="81"/>
      <c r="F394" s="81"/>
      <c r="G394" s="81"/>
      <c r="H394" s="82"/>
    </row>
    <row r="395" ht="18.0" customHeight="1">
      <c r="A395" s="117"/>
      <c r="B395" s="117"/>
      <c r="C395" s="81"/>
      <c r="D395" s="81"/>
      <c r="E395" s="81"/>
      <c r="F395" s="81"/>
      <c r="G395" s="81"/>
      <c r="H395" s="82"/>
    </row>
    <row r="396" ht="18.0" customHeight="1">
      <c r="A396" s="117"/>
      <c r="B396" s="117"/>
      <c r="C396" s="81"/>
      <c r="D396" s="81"/>
      <c r="E396" s="81"/>
      <c r="F396" s="81"/>
      <c r="G396" s="81"/>
      <c r="H396" s="82"/>
    </row>
    <row r="397" ht="18.0" customHeight="1">
      <c r="A397" s="117"/>
      <c r="B397" s="117"/>
      <c r="C397" s="81"/>
      <c r="D397" s="81"/>
      <c r="E397" s="81"/>
      <c r="F397" s="81"/>
      <c r="G397" s="81"/>
      <c r="H397" s="82"/>
    </row>
    <row r="398" ht="18.0" customHeight="1">
      <c r="A398" s="117"/>
      <c r="B398" s="117"/>
      <c r="C398" s="81"/>
      <c r="D398" s="81"/>
      <c r="E398" s="81"/>
      <c r="F398" s="81"/>
      <c r="G398" s="81"/>
      <c r="H398" s="82"/>
    </row>
    <row r="399" ht="18.0" customHeight="1">
      <c r="A399" s="117"/>
      <c r="B399" s="117"/>
      <c r="C399" s="81"/>
      <c r="D399" s="81"/>
      <c r="E399" s="81"/>
      <c r="F399" s="81"/>
      <c r="G399" s="81"/>
      <c r="H399" s="82"/>
    </row>
    <row r="400" ht="18.0" customHeight="1">
      <c r="A400" s="117"/>
      <c r="B400" s="117"/>
      <c r="C400" s="81"/>
      <c r="D400" s="81"/>
      <c r="E400" s="81"/>
      <c r="F400" s="81"/>
      <c r="G400" s="81"/>
      <c r="H400" s="82"/>
    </row>
    <row r="401" ht="18.0" customHeight="1">
      <c r="A401" s="117"/>
      <c r="B401" s="117"/>
      <c r="C401" s="81"/>
      <c r="D401" s="81"/>
      <c r="E401" s="81"/>
      <c r="F401" s="81"/>
      <c r="G401" s="81"/>
      <c r="H401" s="82"/>
    </row>
    <row r="402" ht="18.0" customHeight="1">
      <c r="A402" s="117"/>
      <c r="B402" s="117"/>
      <c r="C402" s="81"/>
      <c r="D402" s="81"/>
      <c r="E402" s="81"/>
      <c r="F402" s="81"/>
      <c r="G402" s="81"/>
      <c r="H402" s="82"/>
    </row>
    <row r="403" ht="18.0" customHeight="1">
      <c r="A403" s="117"/>
      <c r="B403" s="117"/>
      <c r="C403" s="81"/>
      <c r="D403" s="81"/>
      <c r="E403" s="81"/>
      <c r="F403" s="81"/>
      <c r="G403" s="81"/>
      <c r="H403" s="82"/>
    </row>
    <row r="404" ht="18.0" customHeight="1">
      <c r="A404" s="117"/>
      <c r="B404" s="117"/>
      <c r="C404" s="81"/>
      <c r="D404" s="81"/>
      <c r="E404" s="81"/>
      <c r="F404" s="81"/>
      <c r="G404" s="81"/>
      <c r="H404" s="82"/>
    </row>
    <row r="405" ht="18.0" customHeight="1">
      <c r="A405" s="117"/>
      <c r="B405" s="117"/>
      <c r="C405" s="81"/>
      <c r="D405" s="81"/>
      <c r="E405" s="81"/>
      <c r="F405" s="81"/>
      <c r="G405" s="81"/>
      <c r="H405" s="82"/>
    </row>
    <row r="406" ht="18.0" customHeight="1">
      <c r="A406" s="117"/>
      <c r="B406" s="117"/>
      <c r="C406" s="81"/>
      <c r="D406" s="81"/>
      <c r="E406" s="81"/>
      <c r="F406" s="81"/>
      <c r="G406" s="81"/>
      <c r="H406" s="82"/>
    </row>
    <row r="407" ht="18.0" customHeight="1">
      <c r="A407" s="117"/>
      <c r="B407" s="117"/>
      <c r="C407" s="81"/>
      <c r="D407" s="81"/>
      <c r="E407" s="81"/>
      <c r="F407" s="81"/>
      <c r="G407" s="81"/>
      <c r="H407" s="82"/>
    </row>
    <row r="408" ht="18.0" customHeight="1">
      <c r="A408" s="117"/>
      <c r="B408" s="117"/>
      <c r="C408" s="81"/>
      <c r="D408" s="81"/>
      <c r="E408" s="81"/>
      <c r="F408" s="81"/>
      <c r="G408" s="81"/>
      <c r="H408" s="82"/>
    </row>
    <row r="409" ht="18.0" customHeight="1">
      <c r="A409" s="117"/>
      <c r="B409" s="117"/>
      <c r="C409" s="81"/>
      <c r="D409" s="81"/>
      <c r="E409" s="81"/>
      <c r="F409" s="81"/>
      <c r="G409" s="81"/>
      <c r="H409" s="82"/>
    </row>
    <row r="410" ht="18.0" customHeight="1">
      <c r="A410" s="117"/>
      <c r="B410" s="117"/>
      <c r="C410" s="81"/>
      <c r="D410" s="81"/>
      <c r="E410" s="81"/>
      <c r="F410" s="81"/>
      <c r="G410" s="81"/>
      <c r="H410" s="82"/>
    </row>
    <row r="411" ht="18.0" customHeight="1">
      <c r="A411" s="117"/>
      <c r="B411" s="117"/>
      <c r="C411" s="81"/>
      <c r="D411" s="81"/>
      <c r="E411" s="81"/>
      <c r="F411" s="81"/>
      <c r="G411" s="81"/>
      <c r="H411" s="82"/>
    </row>
    <row r="412" ht="18.0" customHeight="1">
      <c r="A412" s="117"/>
      <c r="B412" s="117"/>
      <c r="C412" s="81"/>
      <c r="D412" s="81"/>
      <c r="E412" s="81"/>
      <c r="F412" s="81"/>
      <c r="G412" s="81"/>
      <c r="H412" s="82"/>
    </row>
    <row r="413" ht="18.0" customHeight="1">
      <c r="A413" s="117"/>
      <c r="B413" s="117"/>
      <c r="C413" s="81"/>
      <c r="D413" s="81"/>
      <c r="E413" s="81"/>
      <c r="F413" s="81"/>
      <c r="G413" s="81"/>
      <c r="H413" s="82"/>
    </row>
    <row r="414" ht="18.0" customHeight="1">
      <c r="A414" s="117"/>
      <c r="B414" s="117"/>
      <c r="C414" s="81"/>
      <c r="D414" s="81"/>
      <c r="E414" s="81"/>
      <c r="F414" s="81"/>
      <c r="G414" s="81"/>
      <c r="H414" s="82"/>
    </row>
    <row r="415" ht="18.0" customHeight="1">
      <c r="A415" s="117"/>
      <c r="B415" s="117"/>
      <c r="C415" s="81"/>
      <c r="D415" s="81"/>
      <c r="E415" s="81"/>
      <c r="F415" s="81"/>
      <c r="G415" s="81"/>
      <c r="H415" s="82"/>
    </row>
    <row r="416" ht="18.0" customHeight="1">
      <c r="A416" s="117"/>
      <c r="B416" s="117"/>
      <c r="C416" s="81"/>
      <c r="D416" s="81"/>
      <c r="E416" s="81"/>
      <c r="F416" s="81"/>
      <c r="G416" s="81"/>
      <c r="H416" s="82"/>
    </row>
    <row r="417" ht="18.0" customHeight="1">
      <c r="A417" s="117"/>
      <c r="B417" s="117"/>
      <c r="C417" s="81"/>
      <c r="D417" s="81"/>
      <c r="E417" s="81"/>
      <c r="F417" s="81"/>
      <c r="G417" s="81"/>
      <c r="H417" s="82"/>
    </row>
    <row r="418" ht="18.0" customHeight="1">
      <c r="A418" s="117"/>
      <c r="B418" s="117"/>
      <c r="C418" s="81"/>
      <c r="D418" s="81"/>
      <c r="E418" s="81"/>
      <c r="F418" s="81"/>
      <c r="G418" s="81"/>
      <c r="H418" s="82"/>
    </row>
    <row r="419" ht="18.0" customHeight="1">
      <c r="A419" s="117"/>
      <c r="B419" s="117"/>
      <c r="C419" s="81"/>
      <c r="D419" s="81"/>
      <c r="E419" s="81"/>
      <c r="F419" s="81"/>
      <c r="G419" s="81"/>
      <c r="H419" s="82"/>
    </row>
    <row r="420" ht="18.0" customHeight="1">
      <c r="A420" s="117"/>
      <c r="B420" s="117"/>
      <c r="C420" s="81"/>
      <c r="D420" s="81"/>
      <c r="E420" s="81"/>
      <c r="F420" s="81"/>
      <c r="G420" s="81"/>
      <c r="H420" s="82"/>
    </row>
    <row r="421" ht="18.0" customHeight="1">
      <c r="A421" s="117"/>
      <c r="B421" s="117"/>
      <c r="C421" s="81"/>
      <c r="D421" s="81"/>
      <c r="E421" s="81"/>
      <c r="F421" s="81"/>
      <c r="G421" s="81"/>
      <c r="H421" s="82"/>
    </row>
    <row r="422" ht="18.0" customHeight="1">
      <c r="A422" s="117"/>
      <c r="B422" s="117"/>
      <c r="C422" s="81"/>
      <c r="D422" s="81"/>
      <c r="E422" s="81"/>
      <c r="F422" s="81"/>
      <c r="G422" s="81"/>
      <c r="H422" s="82"/>
    </row>
    <row r="423" ht="18.0" customHeight="1">
      <c r="A423" s="117"/>
      <c r="B423" s="117"/>
      <c r="C423" s="81"/>
      <c r="D423" s="81"/>
      <c r="E423" s="81"/>
      <c r="F423" s="81"/>
      <c r="G423" s="81"/>
      <c r="H423" s="82"/>
    </row>
    <row r="424" ht="18.0" customHeight="1">
      <c r="A424" s="117"/>
      <c r="B424" s="117"/>
      <c r="C424" s="81"/>
      <c r="D424" s="81"/>
      <c r="E424" s="81"/>
      <c r="F424" s="81"/>
      <c r="G424" s="81"/>
      <c r="H424" s="82"/>
    </row>
    <row r="425" ht="18.0" customHeight="1">
      <c r="A425" s="117"/>
      <c r="B425" s="117"/>
      <c r="C425" s="81"/>
      <c r="D425" s="81"/>
      <c r="E425" s="81"/>
      <c r="F425" s="81"/>
      <c r="G425" s="81"/>
      <c r="H425" s="82"/>
    </row>
    <row r="426" ht="18.0" customHeight="1">
      <c r="A426" s="117"/>
      <c r="B426" s="117"/>
      <c r="C426" s="81"/>
      <c r="D426" s="81"/>
      <c r="E426" s="81"/>
      <c r="F426" s="81"/>
      <c r="G426" s="81"/>
      <c r="H426" s="82"/>
    </row>
    <row r="427" ht="18.0" customHeight="1">
      <c r="A427" s="117"/>
      <c r="B427" s="117"/>
      <c r="C427" s="81"/>
      <c r="D427" s="81"/>
      <c r="E427" s="81"/>
      <c r="F427" s="81"/>
      <c r="G427" s="81"/>
      <c r="H427" s="82"/>
    </row>
    <row r="428" ht="18.0" customHeight="1">
      <c r="A428" s="117"/>
      <c r="B428" s="117"/>
      <c r="C428" s="81"/>
      <c r="D428" s="81"/>
      <c r="E428" s="81"/>
      <c r="F428" s="81"/>
      <c r="G428" s="81"/>
      <c r="H428" s="82"/>
    </row>
    <row r="429" ht="18.0" customHeight="1">
      <c r="A429" s="117"/>
      <c r="B429" s="117"/>
      <c r="C429" s="81"/>
      <c r="D429" s="81"/>
      <c r="E429" s="81"/>
      <c r="F429" s="81"/>
      <c r="G429" s="81"/>
      <c r="H429" s="82"/>
    </row>
    <row r="430" ht="18.0" customHeight="1">
      <c r="A430" s="117"/>
      <c r="B430" s="117"/>
      <c r="C430" s="81"/>
      <c r="D430" s="81"/>
      <c r="E430" s="81"/>
      <c r="F430" s="81"/>
      <c r="G430" s="81"/>
      <c r="H430" s="82"/>
    </row>
    <row r="431" ht="18.0" customHeight="1">
      <c r="A431" s="117"/>
      <c r="B431" s="117"/>
      <c r="C431" s="81"/>
      <c r="D431" s="81"/>
      <c r="E431" s="81"/>
      <c r="F431" s="81"/>
      <c r="G431" s="81"/>
      <c r="H431" s="82"/>
    </row>
    <row r="432" ht="18.0" customHeight="1">
      <c r="A432" s="117"/>
      <c r="B432" s="117"/>
      <c r="C432" s="81"/>
      <c r="D432" s="81"/>
      <c r="E432" s="81"/>
      <c r="F432" s="81"/>
      <c r="G432" s="81"/>
      <c r="H432" s="82"/>
    </row>
    <row r="433" ht="18.0" customHeight="1">
      <c r="A433" s="117"/>
      <c r="B433" s="117"/>
      <c r="C433" s="81"/>
      <c r="D433" s="81"/>
      <c r="E433" s="81"/>
      <c r="F433" s="81"/>
      <c r="G433" s="81"/>
      <c r="H433" s="82"/>
    </row>
    <row r="434" ht="18.0" customHeight="1">
      <c r="A434" s="117"/>
      <c r="B434" s="117"/>
      <c r="C434" s="81"/>
      <c r="D434" s="81"/>
      <c r="E434" s="81"/>
      <c r="F434" s="81"/>
      <c r="G434" s="81"/>
      <c r="H434" s="82"/>
    </row>
    <row r="435" ht="18.0" customHeight="1">
      <c r="A435" s="117"/>
      <c r="B435" s="117"/>
      <c r="C435" s="81"/>
      <c r="D435" s="81"/>
      <c r="E435" s="81"/>
      <c r="F435" s="81"/>
      <c r="G435" s="81"/>
      <c r="H435" s="82"/>
    </row>
    <row r="436" ht="18.0" customHeight="1">
      <c r="A436" s="117"/>
      <c r="B436" s="117"/>
      <c r="C436" s="81"/>
      <c r="D436" s="81"/>
      <c r="E436" s="81"/>
      <c r="F436" s="81"/>
      <c r="G436" s="81"/>
      <c r="H436" s="82"/>
    </row>
    <row r="437" ht="18.0" customHeight="1">
      <c r="A437" s="117"/>
      <c r="B437" s="117"/>
      <c r="C437" s="81"/>
      <c r="D437" s="81"/>
      <c r="E437" s="81"/>
      <c r="F437" s="81"/>
      <c r="G437" s="81"/>
      <c r="H437" s="82"/>
    </row>
    <row r="438" ht="18.0" customHeight="1">
      <c r="A438" s="117"/>
      <c r="B438" s="117"/>
      <c r="C438" s="81"/>
      <c r="D438" s="81"/>
      <c r="E438" s="81"/>
      <c r="F438" s="81"/>
      <c r="G438" s="81"/>
      <c r="H438" s="82"/>
    </row>
    <row r="439" ht="18.0" customHeight="1">
      <c r="A439" s="117"/>
      <c r="B439" s="117"/>
      <c r="C439" s="81"/>
      <c r="D439" s="81"/>
      <c r="E439" s="81"/>
      <c r="F439" s="81"/>
      <c r="G439" s="81"/>
      <c r="H439" s="82"/>
    </row>
    <row r="440" ht="18.0" customHeight="1">
      <c r="A440" s="117"/>
      <c r="B440" s="117"/>
      <c r="C440" s="81"/>
      <c r="D440" s="81"/>
      <c r="E440" s="81"/>
      <c r="F440" s="81"/>
      <c r="G440" s="81"/>
      <c r="H440" s="82"/>
    </row>
    <row r="441" ht="18.0" customHeight="1">
      <c r="A441" s="117"/>
      <c r="B441" s="117"/>
      <c r="C441" s="81"/>
      <c r="D441" s="81"/>
      <c r="E441" s="81"/>
      <c r="F441" s="81"/>
      <c r="G441" s="81"/>
      <c r="H441" s="82"/>
    </row>
    <row r="442" ht="18.0" customHeight="1">
      <c r="A442" s="117"/>
      <c r="B442" s="117"/>
      <c r="C442" s="81"/>
      <c r="D442" s="81"/>
      <c r="E442" s="81"/>
      <c r="F442" s="81"/>
      <c r="G442" s="81"/>
      <c r="H442" s="82"/>
    </row>
    <row r="443" ht="18.0" customHeight="1">
      <c r="A443" s="117"/>
      <c r="B443" s="117"/>
      <c r="C443" s="81"/>
      <c r="D443" s="81"/>
      <c r="E443" s="81"/>
      <c r="F443" s="81"/>
      <c r="G443" s="81"/>
      <c r="H443" s="82"/>
    </row>
    <row r="444" ht="18.0" customHeight="1">
      <c r="A444" s="117"/>
      <c r="B444" s="117"/>
      <c r="C444" s="81"/>
      <c r="D444" s="81"/>
      <c r="E444" s="81"/>
      <c r="F444" s="81"/>
      <c r="G444" s="81"/>
      <c r="H444" s="82"/>
    </row>
    <row r="445" ht="18.0" customHeight="1">
      <c r="A445" s="117"/>
      <c r="B445" s="117"/>
      <c r="C445" s="81"/>
      <c r="D445" s="81"/>
      <c r="E445" s="81"/>
      <c r="F445" s="81"/>
      <c r="G445" s="81"/>
      <c r="H445" s="82"/>
    </row>
    <row r="446" ht="18.0" customHeight="1">
      <c r="A446" s="117"/>
      <c r="B446" s="117"/>
      <c r="C446" s="81"/>
      <c r="D446" s="81"/>
      <c r="E446" s="81"/>
      <c r="F446" s="81"/>
      <c r="G446" s="81"/>
      <c r="H446" s="82"/>
    </row>
    <row r="447" ht="18.0" customHeight="1">
      <c r="A447" s="117"/>
      <c r="B447" s="117"/>
      <c r="C447" s="81"/>
      <c r="D447" s="81"/>
      <c r="E447" s="81"/>
      <c r="F447" s="81"/>
      <c r="G447" s="81"/>
      <c r="H447" s="82"/>
    </row>
    <row r="448" ht="18.0" customHeight="1">
      <c r="A448" s="117"/>
      <c r="B448" s="117"/>
      <c r="C448" s="81"/>
      <c r="D448" s="81"/>
      <c r="E448" s="81"/>
      <c r="F448" s="81"/>
      <c r="G448" s="81"/>
      <c r="H448" s="82"/>
    </row>
    <row r="449" ht="18.0" customHeight="1">
      <c r="A449" s="117"/>
      <c r="B449" s="117"/>
      <c r="C449" s="81"/>
      <c r="D449" s="81"/>
      <c r="E449" s="81"/>
      <c r="F449" s="81"/>
      <c r="G449" s="81"/>
      <c r="H449" s="82"/>
    </row>
    <row r="450" ht="18.0" customHeight="1">
      <c r="A450" s="117"/>
      <c r="B450" s="117"/>
      <c r="C450" s="81"/>
      <c r="D450" s="81"/>
      <c r="E450" s="81"/>
      <c r="F450" s="81"/>
      <c r="G450" s="81"/>
      <c r="H450" s="82"/>
    </row>
    <row r="451" ht="18.0" customHeight="1">
      <c r="A451" s="117"/>
      <c r="B451" s="117"/>
      <c r="C451" s="81"/>
      <c r="D451" s="81"/>
      <c r="E451" s="81"/>
      <c r="F451" s="81"/>
      <c r="G451" s="81"/>
      <c r="H451" s="82"/>
    </row>
    <row r="452" ht="18.0" customHeight="1">
      <c r="A452" s="117"/>
      <c r="B452" s="117"/>
      <c r="C452" s="81"/>
      <c r="D452" s="81"/>
      <c r="E452" s="81"/>
      <c r="F452" s="81"/>
      <c r="G452" s="81"/>
      <c r="H452" s="82"/>
    </row>
    <row r="453" ht="18.0" customHeight="1">
      <c r="A453" s="117"/>
      <c r="B453" s="117"/>
      <c r="C453" s="81"/>
      <c r="D453" s="81"/>
      <c r="E453" s="81"/>
      <c r="F453" s="81"/>
      <c r="G453" s="81"/>
      <c r="H453" s="82"/>
    </row>
    <row r="454" ht="18.0" customHeight="1">
      <c r="A454" s="117"/>
      <c r="B454" s="117"/>
      <c r="C454" s="81"/>
      <c r="D454" s="81"/>
      <c r="E454" s="81"/>
      <c r="F454" s="81"/>
      <c r="G454" s="81"/>
      <c r="H454" s="82"/>
    </row>
    <row r="455" ht="18.0" customHeight="1">
      <c r="A455" s="117"/>
      <c r="B455" s="117"/>
      <c r="C455" s="81"/>
      <c r="D455" s="81"/>
      <c r="E455" s="81"/>
      <c r="F455" s="81"/>
      <c r="G455" s="81"/>
      <c r="H455" s="82"/>
    </row>
    <row r="456" ht="18.0" customHeight="1">
      <c r="A456" s="117"/>
      <c r="B456" s="117"/>
      <c r="C456" s="81"/>
      <c r="D456" s="81"/>
      <c r="E456" s="81"/>
      <c r="F456" s="81"/>
      <c r="G456" s="81"/>
      <c r="H456" s="82"/>
    </row>
    <row r="457" ht="18.0" customHeight="1">
      <c r="A457" s="117"/>
      <c r="B457" s="117"/>
      <c r="C457" s="81"/>
      <c r="D457" s="81"/>
      <c r="E457" s="81"/>
      <c r="F457" s="81"/>
      <c r="G457" s="81"/>
      <c r="H457" s="82"/>
    </row>
    <row r="458" ht="18.0" customHeight="1">
      <c r="A458" s="117"/>
      <c r="B458" s="117"/>
      <c r="C458" s="81"/>
      <c r="D458" s="81"/>
      <c r="E458" s="81"/>
      <c r="F458" s="81"/>
      <c r="G458" s="81"/>
      <c r="H458" s="82"/>
    </row>
    <row r="459" ht="18.0" customHeight="1">
      <c r="A459" s="117"/>
      <c r="B459" s="117"/>
      <c r="C459" s="81"/>
      <c r="D459" s="81"/>
      <c r="E459" s="81"/>
      <c r="F459" s="81"/>
      <c r="G459" s="81"/>
      <c r="H459" s="82"/>
    </row>
    <row r="460" ht="18.0" customHeight="1">
      <c r="A460" s="117"/>
      <c r="B460" s="117"/>
      <c r="C460" s="81"/>
      <c r="D460" s="81"/>
      <c r="E460" s="81"/>
      <c r="F460" s="81"/>
      <c r="G460" s="81"/>
      <c r="H460" s="82"/>
    </row>
    <row r="461" ht="18.0" customHeight="1">
      <c r="A461" s="117"/>
      <c r="B461" s="117"/>
      <c r="C461" s="81"/>
      <c r="D461" s="81"/>
      <c r="E461" s="81"/>
      <c r="F461" s="81"/>
      <c r="G461" s="81"/>
      <c r="H461" s="82"/>
    </row>
    <row r="462" ht="18.0" customHeight="1">
      <c r="A462" s="117"/>
      <c r="B462" s="117"/>
      <c r="C462" s="81"/>
      <c r="D462" s="81"/>
      <c r="E462" s="81"/>
      <c r="F462" s="81"/>
      <c r="G462" s="81"/>
      <c r="H462" s="82"/>
    </row>
    <row r="463" ht="18.0" customHeight="1">
      <c r="A463" s="117"/>
      <c r="B463" s="117"/>
      <c r="C463" s="81"/>
      <c r="D463" s="81"/>
      <c r="E463" s="81"/>
      <c r="F463" s="81"/>
      <c r="G463" s="81"/>
      <c r="H463" s="82"/>
    </row>
    <row r="464" ht="18.0" customHeight="1">
      <c r="A464" s="117"/>
      <c r="B464" s="117"/>
      <c r="C464" s="81"/>
      <c r="D464" s="81"/>
      <c r="E464" s="81"/>
      <c r="F464" s="81"/>
      <c r="G464" s="81"/>
      <c r="H464" s="82"/>
    </row>
    <row r="465" ht="18.0" customHeight="1">
      <c r="A465" s="117"/>
      <c r="B465" s="117"/>
      <c r="C465" s="81"/>
      <c r="D465" s="81"/>
      <c r="E465" s="81"/>
      <c r="F465" s="81"/>
      <c r="G465" s="81"/>
      <c r="H465" s="82"/>
    </row>
    <row r="466" ht="18.0" customHeight="1">
      <c r="A466" s="117"/>
      <c r="B466" s="117"/>
      <c r="C466" s="81"/>
      <c r="D466" s="81"/>
      <c r="E466" s="81"/>
      <c r="F466" s="81"/>
      <c r="G466" s="81"/>
      <c r="H466" s="82"/>
    </row>
    <row r="467" ht="18.0" customHeight="1">
      <c r="A467" s="117"/>
      <c r="B467" s="117"/>
      <c r="C467" s="81"/>
      <c r="D467" s="81"/>
      <c r="E467" s="81"/>
      <c r="F467" s="81"/>
      <c r="G467" s="81"/>
      <c r="H467" s="82"/>
    </row>
    <row r="468" ht="18.0" customHeight="1">
      <c r="A468" s="117"/>
      <c r="B468" s="117"/>
      <c r="C468" s="81"/>
      <c r="D468" s="81"/>
      <c r="E468" s="81"/>
      <c r="F468" s="81"/>
      <c r="G468" s="81"/>
      <c r="H468" s="82"/>
    </row>
    <row r="469" ht="18.0" customHeight="1">
      <c r="A469" s="117"/>
      <c r="B469" s="117"/>
      <c r="C469" s="81"/>
      <c r="D469" s="81"/>
      <c r="E469" s="81"/>
      <c r="F469" s="81"/>
      <c r="G469" s="81"/>
      <c r="H469" s="82"/>
    </row>
    <row r="470" ht="18.0" customHeight="1">
      <c r="A470" s="117"/>
      <c r="B470" s="117"/>
      <c r="C470" s="81"/>
      <c r="D470" s="81"/>
      <c r="E470" s="81"/>
      <c r="F470" s="81"/>
      <c r="G470" s="81"/>
      <c r="H470" s="82"/>
    </row>
    <row r="471" ht="18.0" customHeight="1">
      <c r="A471" s="117"/>
      <c r="B471" s="117"/>
      <c r="C471" s="81"/>
      <c r="D471" s="81"/>
      <c r="E471" s="81"/>
      <c r="F471" s="81"/>
      <c r="G471" s="81"/>
      <c r="H471" s="82"/>
    </row>
    <row r="472" ht="18.0" customHeight="1">
      <c r="A472" s="117"/>
      <c r="B472" s="117"/>
      <c r="C472" s="81"/>
      <c r="D472" s="81"/>
      <c r="E472" s="81"/>
      <c r="F472" s="81"/>
      <c r="G472" s="81"/>
      <c r="H472" s="82"/>
    </row>
    <row r="473" ht="18.0" customHeight="1">
      <c r="A473" s="117"/>
      <c r="B473" s="117"/>
      <c r="C473" s="81"/>
      <c r="D473" s="81"/>
      <c r="E473" s="81"/>
      <c r="F473" s="81"/>
      <c r="G473" s="81"/>
      <c r="H473" s="82"/>
    </row>
    <row r="474" ht="18.0" customHeight="1">
      <c r="A474" s="117"/>
      <c r="B474" s="117"/>
      <c r="C474" s="81"/>
      <c r="D474" s="81"/>
      <c r="E474" s="81"/>
      <c r="F474" s="81"/>
      <c r="G474" s="81"/>
      <c r="H474" s="82"/>
    </row>
    <row r="475" ht="18.0" customHeight="1">
      <c r="A475" s="117"/>
      <c r="B475" s="117"/>
      <c r="C475" s="81"/>
      <c r="D475" s="81"/>
      <c r="E475" s="81"/>
      <c r="F475" s="81"/>
      <c r="G475" s="81"/>
      <c r="H475" s="82"/>
    </row>
    <row r="476" ht="18.0" customHeight="1">
      <c r="A476" s="117"/>
      <c r="B476" s="117"/>
      <c r="C476" s="81"/>
      <c r="D476" s="81"/>
      <c r="E476" s="81"/>
      <c r="F476" s="81"/>
      <c r="G476" s="81"/>
      <c r="H476" s="82"/>
    </row>
    <row r="477" ht="18.0" customHeight="1">
      <c r="A477" s="117"/>
      <c r="B477" s="117"/>
      <c r="C477" s="81"/>
      <c r="D477" s="81"/>
      <c r="E477" s="81"/>
      <c r="F477" s="81"/>
      <c r="G477" s="81"/>
      <c r="H477" s="82"/>
    </row>
    <row r="478" ht="18.0" customHeight="1">
      <c r="A478" s="117"/>
      <c r="B478" s="117"/>
      <c r="C478" s="81"/>
      <c r="D478" s="81"/>
      <c r="E478" s="81"/>
      <c r="F478" s="81"/>
      <c r="G478" s="81"/>
      <c r="H478" s="82"/>
    </row>
    <row r="479" ht="18.0" customHeight="1">
      <c r="A479" s="117"/>
      <c r="B479" s="117"/>
      <c r="C479" s="81"/>
      <c r="D479" s="81"/>
      <c r="E479" s="81"/>
      <c r="F479" s="81"/>
      <c r="G479" s="81"/>
      <c r="H479" s="82"/>
    </row>
    <row r="480" ht="18.0" customHeight="1">
      <c r="A480" s="117"/>
      <c r="B480" s="117"/>
      <c r="C480" s="81"/>
      <c r="D480" s="81"/>
      <c r="E480" s="81"/>
      <c r="F480" s="81"/>
      <c r="G480" s="81"/>
      <c r="H480" s="82"/>
    </row>
    <row r="481" ht="18.0" customHeight="1">
      <c r="A481" s="117"/>
      <c r="B481" s="117"/>
      <c r="C481" s="81"/>
      <c r="D481" s="81"/>
      <c r="E481" s="81"/>
      <c r="F481" s="81"/>
      <c r="G481" s="81"/>
      <c r="H481" s="82"/>
    </row>
    <row r="482" ht="18.0" customHeight="1">
      <c r="A482" s="117"/>
      <c r="B482" s="117"/>
      <c r="C482" s="81"/>
      <c r="D482" s="81"/>
      <c r="E482" s="81"/>
      <c r="F482" s="81"/>
      <c r="G482" s="81"/>
      <c r="H482" s="82"/>
    </row>
    <row r="483" ht="18.0" customHeight="1">
      <c r="A483" s="117"/>
      <c r="B483" s="117"/>
      <c r="C483" s="81"/>
      <c r="D483" s="81"/>
      <c r="E483" s="81"/>
      <c r="F483" s="81"/>
      <c r="G483" s="81"/>
      <c r="H483" s="82"/>
    </row>
    <row r="484" ht="18.0" customHeight="1">
      <c r="A484" s="117"/>
      <c r="B484" s="117"/>
      <c r="C484" s="81"/>
      <c r="D484" s="81"/>
      <c r="E484" s="81"/>
      <c r="F484" s="81"/>
      <c r="G484" s="81"/>
      <c r="H484" s="82"/>
    </row>
    <row r="485" ht="18.0" customHeight="1">
      <c r="A485" s="117"/>
      <c r="B485" s="117"/>
      <c r="C485" s="81"/>
      <c r="D485" s="81"/>
      <c r="E485" s="81"/>
      <c r="F485" s="81"/>
      <c r="G485" s="81"/>
      <c r="H485" s="82"/>
    </row>
    <row r="486" ht="18.0" customHeight="1">
      <c r="A486" s="117"/>
      <c r="B486" s="117"/>
      <c r="C486" s="81"/>
      <c r="D486" s="81"/>
      <c r="E486" s="81"/>
      <c r="F486" s="81"/>
      <c r="G486" s="81"/>
      <c r="H486" s="82"/>
    </row>
    <row r="487" ht="18.0" customHeight="1">
      <c r="A487" s="117"/>
      <c r="B487" s="117"/>
      <c r="C487" s="81"/>
      <c r="D487" s="81"/>
      <c r="E487" s="81"/>
      <c r="F487" s="81"/>
      <c r="G487" s="81"/>
      <c r="H487" s="82"/>
    </row>
    <row r="488" ht="18.0" customHeight="1">
      <c r="A488" s="117"/>
      <c r="B488" s="117"/>
      <c r="C488" s="81"/>
      <c r="D488" s="81"/>
      <c r="E488" s="81"/>
      <c r="F488" s="81"/>
      <c r="G488" s="81"/>
      <c r="H488" s="82"/>
    </row>
    <row r="489" ht="18.0" customHeight="1">
      <c r="A489" s="117"/>
      <c r="B489" s="117"/>
      <c r="C489" s="81"/>
      <c r="D489" s="81"/>
      <c r="E489" s="81"/>
      <c r="F489" s="81"/>
      <c r="G489" s="81"/>
      <c r="H489" s="82"/>
    </row>
    <row r="490" ht="18.0" customHeight="1">
      <c r="A490" s="117"/>
      <c r="B490" s="117"/>
      <c r="C490" s="81"/>
      <c r="D490" s="81"/>
      <c r="E490" s="81"/>
      <c r="F490" s="81"/>
      <c r="G490" s="81"/>
      <c r="H490" s="82"/>
    </row>
    <row r="491" ht="18.0" customHeight="1">
      <c r="A491" s="117"/>
      <c r="B491" s="117"/>
      <c r="C491" s="81"/>
      <c r="D491" s="81"/>
      <c r="E491" s="81"/>
      <c r="F491" s="81"/>
      <c r="G491" s="81"/>
      <c r="H491" s="82"/>
    </row>
    <row r="492" ht="18.0" customHeight="1">
      <c r="A492" s="117"/>
      <c r="B492" s="117"/>
      <c r="C492" s="81"/>
      <c r="D492" s="81"/>
      <c r="E492" s="81"/>
      <c r="F492" s="81"/>
      <c r="G492" s="81"/>
      <c r="H492" s="82"/>
    </row>
    <row r="493" ht="18.0" customHeight="1">
      <c r="A493" s="117"/>
      <c r="B493" s="117"/>
      <c r="C493" s="81"/>
      <c r="D493" s="81"/>
      <c r="E493" s="81"/>
      <c r="F493" s="81"/>
      <c r="G493" s="81"/>
      <c r="H493" s="82"/>
    </row>
    <row r="494" ht="18.0" customHeight="1">
      <c r="A494" s="117"/>
      <c r="B494" s="117"/>
      <c r="C494" s="81"/>
      <c r="D494" s="81"/>
      <c r="E494" s="81"/>
      <c r="F494" s="81"/>
      <c r="G494" s="81"/>
      <c r="H494" s="82"/>
    </row>
    <row r="495" ht="18.0" customHeight="1">
      <c r="A495" s="117"/>
      <c r="B495" s="117"/>
      <c r="C495" s="81"/>
      <c r="D495" s="81"/>
      <c r="E495" s="81"/>
      <c r="F495" s="81"/>
      <c r="G495" s="81"/>
      <c r="H495" s="82"/>
    </row>
    <row r="496" ht="18.0" customHeight="1">
      <c r="A496" s="117"/>
      <c r="B496" s="117"/>
      <c r="C496" s="81"/>
      <c r="D496" s="81"/>
      <c r="E496" s="81"/>
      <c r="F496" s="81"/>
      <c r="G496" s="81"/>
      <c r="H496" s="82"/>
    </row>
    <row r="497" ht="18.0" customHeight="1">
      <c r="A497" s="117"/>
      <c r="B497" s="117"/>
      <c r="C497" s="81"/>
      <c r="D497" s="81"/>
      <c r="E497" s="81"/>
      <c r="F497" s="81"/>
      <c r="G497" s="81"/>
      <c r="H497" s="82"/>
    </row>
    <row r="498" ht="18.0" customHeight="1">
      <c r="A498" s="117"/>
      <c r="B498" s="117"/>
      <c r="C498" s="81"/>
      <c r="D498" s="81"/>
      <c r="E498" s="81"/>
      <c r="F498" s="81"/>
      <c r="G498" s="81"/>
      <c r="H498" s="82"/>
    </row>
    <row r="499" ht="18.0" customHeight="1">
      <c r="A499" s="117"/>
      <c r="B499" s="117"/>
      <c r="C499" s="81"/>
      <c r="D499" s="81"/>
      <c r="E499" s="81"/>
      <c r="F499" s="81"/>
      <c r="G499" s="81"/>
      <c r="H499" s="82"/>
    </row>
    <row r="500" ht="18.0" customHeight="1">
      <c r="A500" s="117"/>
      <c r="B500" s="117"/>
      <c r="C500" s="81"/>
      <c r="D500" s="81"/>
      <c r="E500" s="81"/>
      <c r="F500" s="81"/>
      <c r="G500" s="81"/>
      <c r="H500" s="82"/>
    </row>
    <row r="501" ht="18.0" customHeight="1">
      <c r="A501" s="117"/>
      <c r="B501" s="117"/>
      <c r="C501" s="81"/>
      <c r="D501" s="81"/>
      <c r="E501" s="81"/>
      <c r="F501" s="81"/>
      <c r="G501" s="81"/>
      <c r="H501" s="82"/>
    </row>
    <row r="502" ht="18.0" customHeight="1">
      <c r="A502" s="117"/>
      <c r="B502" s="117"/>
      <c r="C502" s="81"/>
      <c r="D502" s="81"/>
      <c r="E502" s="81"/>
      <c r="F502" s="81"/>
      <c r="G502" s="81"/>
      <c r="H502" s="82"/>
    </row>
    <row r="503" ht="18.0" customHeight="1">
      <c r="A503" s="117"/>
      <c r="B503" s="117"/>
      <c r="C503" s="81"/>
      <c r="D503" s="81"/>
      <c r="E503" s="81"/>
      <c r="F503" s="81"/>
      <c r="G503" s="81"/>
      <c r="H503" s="82"/>
    </row>
    <row r="504" ht="18.0" customHeight="1">
      <c r="A504" s="117"/>
      <c r="B504" s="117"/>
      <c r="C504" s="81"/>
      <c r="D504" s="81"/>
      <c r="E504" s="81"/>
      <c r="F504" s="81"/>
      <c r="G504" s="81"/>
      <c r="H504" s="82"/>
    </row>
    <row r="505" ht="18.0" customHeight="1">
      <c r="A505" s="117"/>
      <c r="B505" s="117"/>
      <c r="C505" s="81"/>
      <c r="D505" s="81"/>
      <c r="E505" s="81"/>
      <c r="F505" s="81"/>
      <c r="G505" s="81"/>
      <c r="H505" s="82"/>
    </row>
    <row r="506" ht="18.0" customHeight="1">
      <c r="A506" s="117"/>
      <c r="B506" s="117"/>
      <c r="C506" s="81"/>
      <c r="D506" s="81"/>
      <c r="E506" s="81"/>
      <c r="F506" s="81"/>
      <c r="G506" s="81"/>
      <c r="H506" s="82"/>
    </row>
    <row r="507" ht="18.0" customHeight="1">
      <c r="A507" s="117"/>
      <c r="B507" s="117"/>
      <c r="C507" s="81"/>
      <c r="D507" s="81"/>
      <c r="E507" s="81"/>
      <c r="F507" s="81"/>
      <c r="G507" s="81"/>
      <c r="H507" s="82"/>
    </row>
    <row r="508" ht="18.0" customHeight="1">
      <c r="A508" s="117"/>
      <c r="B508" s="117"/>
      <c r="C508" s="81"/>
      <c r="D508" s="81"/>
      <c r="E508" s="81"/>
      <c r="F508" s="81"/>
      <c r="G508" s="81"/>
      <c r="H508" s="82"/>
    </row>
    <row r="509" ht="18.0" customHeight="1">
      <c r="A509" s="117"/>
      <c r="B509" s="117"/>
      <c r="C509" s="81"/>
      <c r="D509" s="81"/>
      <c r="E509" s="81"/>
      <c r="F509" s="81"/>
      <c r="G509" s="81"/>
      <c r="H509" s="82"/>
    </row>
    <row r="510" ht="18.0" customHeight="1">
      <c r="A510" s="117"/>
      <c r="B510" s="117"/>
      <c r="C510" s="81"/>
      <c r="D510" s="81"/>
      <c r="E510" s="81"/>
      <c r="F510" s="81"/>
      <c r="G510" s="81"/>
      <c r="H510" s="82"/>
    </row>
    <row r="511" ht="18.0" customHeight="1">
      <c r="A511" s="117"/>
      <c r="B511" s="117"/>
      <c r="C511" s="81"/>
      <c r="D511" s="81"/>
      <c r="E511" s="81"/>
      <c r="F511" s="81"/>
      <c r="G511" s="81"/>
      <c r="H511" s="82"/>
    </row>
    <row r="512" ht="18.0" customHeight="1">
      <c r="A512" s="117"/>
      <c r="B512" s="117"/>
      <c r="C512" s="81"/>
      <c r="D512" s="81"/>
      <c r="E512" s="81"/>
      <c r="F512" s="81"/>
      <c r="G512" s="81"/>
      <c r="H512" s="82"/>
    </row>
    <row r="513" ht="18.0" customHeight="1">
      <c r="A513" s="117"/>
      <c r="B513" s="117"/>
      <c r="C513" s="81"/>
      <c r="D513" s="81"/>
      <c r="E513" s="81"/>
      <c r="F513" s="81"/>
      <c r="G513" s="81"/>
      <c r="H513" s="82"/>
    </row>
    <row r="514" ht="18.0" customHeight="1">
      <c r="A514" s="117"/>
      <c r="B514" s="117"/>
      <c r="C514" s="81"/>
      <c r="D514" s="81"/>
      <c r="E514" s="81"/>
      <c r="F514" s="81"/>
      <c r="G514" s="81"/>
      <c r="H514" s="82"/>
    </row>
    <row r="515" ht="18.0" customHeight="1">
      <c r="A515" s="117"/>
      <c r="B515" s="117"/>
      <c r="C515" s="81"/>
      <c r="D515" s="81"/>
      <c r="E515" s="81"/>
      <c r="F515" s="81"/>
      <c r="G515" s="81"/>
      <c r="H515" s="82"/>
    </row>
    <row r="516" ht="18.0" customHeight="1">
      <c r="A516" s="117"/>
      <c r="B516" s="117"/>
      <c r="C516" s="81"/>
      <c r="D516" s="81"/>
      <c r="E516" s="81"/>
      <c r="F516" s="81"/>
      <c r="G516" s="81"/>
      <c r="H516" s="82"/>
    </row>
    <row r="517" ht="18.0" customHeight="1">
      <c r="A517" s="117"/>
      <c r="B517" s="117"/>
      <c r="C517" s="81"/>
      <c r="D517" s="81"/>
      <c r="E517" s="81"/>
      <c r="F517" s="81"/>
      <c r="G517" s="81"/>
      <c r="H517" s="82"/>
    </row>
    <row r="518" ht="18.0" customHeight="1">
      <c r="A518" s="117"/>
      <c r="B518" s="117"/>
      <c r="C518" s="81"/>
      <c r="D518" s="81"/>
      <c r="E518" s="81"/>
      <c r="F518" s="81"/>
      <c r="G518" s="81"/>
      <c r="H518" s="82"/>
    </row>
    <row r="519" ht="18.0" customHeight="1">
      <c r="A519" s="117"/>
      <c r="B519" s="117"/>
      <c r="C519" s="81"/>
      <c r="D519" s="81"/>
      <c r="E519" s="81"/>
      <c r="F519" s="81"/>
      <c r="G519" s="81"/>
      <c r="H519" s="82"/>
    </row>
    <row r="520" ht="18.0" customHeight="1">
      <c r="A520" s="117"/>
      <c r="B520" s="117"/>
      <c r="C520" s="81"/>
      <c r="D520" s="81"/>
      <c r="E520" s="81"/>
      <c r="F520" s="81"/>
      <c r="G520" s="81"/>
      <c r="H520" s="82"/>
    </row>
    <row r="521" ht="18.0" customHeight="1">
      <c r="A521" s="117"/>
      <c r="B521" s="117"/>
      <c r="C521" s="81"/>
      <c r="D521" s="81"/>
      <c r="E521" s="81"/>
      <c r="F521" s="81"/>
      <c r="G521" s="81"/>
      <c r="H521" s="82"/>
    </row>
    <row r="522" ht="18.0" customHeight="1">
      <c r="A522" s="117"/>
      <c r="B522" s="117"/>
      <c r="C522" s="81"/>
      <c r="D522" s="81"/>
      <c r="E522" s="81"/>
      <c r="F522" s="81"/>
      <c r="G522" s="81"/>
      <c r="H522" s="82"/>
    </row>
    <row r="523" ht="18.0" customHeight="1">
      <c r="A523" s="117"/>
      <c r="B523" s="117"/>
      <c r="C523" s="81"/>
      <c r="D523" s="81"/>
      <c r="E523" s="81"/>
      <c r="F523" s="81"/>
      <c r="G523" s="81"/>
      <c r="H523" s="82"/>
    </row>
    <row r="524" ht="18.0" customHeight="1">
      <c r="A524" s="117"/>
      <c r="B524" s="117"/>
      <c r="C524" s="81"/>
      <c r="D524" s="81"/>
      <c r="E524" s="81"/>
      <c r="F524" s="81"/>
      <c r="G524" s="81"/>
      <c r="H524" s="82"/>
    </row>
    <row r="525" ht="18.0" customHeight="1">
      <c r="A525" s="117"/>
      <c r="B525" s="117"/>
      <c r="C525" s="81"/>
      <c r="D525" s="81"/>
      <c r="E525" s="81"/>
      <c r="F525" s="81"/>
      <c r="G525" s="81"/>
      <c r="H525" s="82"/>
    </row>
    <row r="526" ht="18.0" customHeight="1">
      <c r="A526" s="117"/>
      <c r="B526" s="117"/>
      <c r="C526" s="81"/>
      <c r="D526" s="81"/>
      <c r="E526" s="81"/>
      <c r="F526" s="81"/>
      <c r="G526" s="81"/>
      <c r="H526" s="82"/>
    </row>
    <row r="527" ht="18.0" customHeight="1">
      <c r="A527" s="117"/>
      <c r="B527" s="117"/>
      <c r="C527" s="81"/>
      <c r="D527" s="81"/>
      <c r="E527" s="81"/>
      <c r="F527" s="81"/>
      <c r="G527" s="81"/>
      <c r="H527" s="82"/>
    </row>
    <row r="528" ht="18.0" customHeight="1">
      <c r="A528" s="117"/>
      <c r="B528" s="117"/>
      <c r="C528" s="81"/>
      <c r="D528" s="81"/>
      <c r="E528" s="81"/>
      <c r="F528" s="81"/>
      <c r="G528" s="81"/>
      <c r="H528" s="82"/>
    </row>
    <row r="529" ht="18.0" customHeight="1">
      <c r="A529" s="117"/>
      <c r="B529" s="117"/>
      <c r="C529" s="81"/>
      <c r="D529" s="81"/>
      <c r="E529" s="81"/>
      <c r="F529" s="81"/>
      <c r="G529" s="81"/>
      <c r="H529" s="82"/>
    </row>
    <row r="530" ht="18.0" customHeight="1">
      <c r="A530" s="117"/>
      <c r="B530" s="117"/>
      <c r="C530" s="81"/>
      <c r="D530" s="81"/>
      <c r="E530" s="81"/>
      <c r="F530" s="81"/>
      <c r="G530" s="81"/>
      <c r="H530" s="82"/>
    </row>
    <row r="531" ht="18.0" customHeight="1">
      <c r="A531" s="117"/>
      <c r="B531" s="117"/>
      <c r="C531" s="81"/>
      <c r="D531" s="81"/>
      <c r="E531" s="81"/>
      <c r="F531" s="81"/>
      <c r="G531" s="81"/>
      <c r="H531" s="82"/>
    </row>
    <row r="532" ht="18.0" customHeight="1">
      <c r="A532" s="117"/>
      <c r="B532" s="117"/>
      <c r="C532" s="81"/>
      <c r="D532" s="81"/>
      <c r="E532" s="81"/>
      <c r="F532" s="81"/>
      <c r="G532" s="81"/>
      <c r="H532" s="82"/>
    </row>
    <row r="533" ht="18.0" customHeight="1">
      <c r="A533" s="117"/>
      <c r="B533" s="117"/>
      <c r="C533" s="81"/>
      <c r="D533" s="81"/>
      <c r="E533" s="81"/>
      <c r="F533" s="81"/>
      <c r="G533" s="81"/>
      <c r="H533" s="82"/>
    </row>
    <row r="534" ht="18.0" customHeight="1">
      <c r="A534" s="117"/>
      <c r="B534" s="117"/>
      <c r="C534" s="81"/>
      <c r="D534" s="81"/>
      <c r="E534" s="81"/>
      <c r="F534" s="81"/>
      <c r="G534" s="81"/>
      <c r="H534" s="82"/>
    </row>
    <row r="535" ht="18.0" customHeight="1">
      <c r="A535" s="117"/>
      <c r="B535" s="117"/>
      <c r="C535" s="81"/>
      <c r="D535" s="81"/>
      <c r="E535" s="81"/>
      <c r="F535" s="81"/>
      <c r="G535" s="81"/>
      <c r="H535" s="82"/>
    </row>
    <row r="536" ht="18.0" customHeight="1">
      <c r="A536" s="117"/>
      <c r="B536" s="117"/>
      <c r="C536" s="81"/>
      <c r="D536" s="81"/>
      <c r="E536" s="81"/>
      <c r="F536" s="81"/>
      <c r="G536" s="81"/>
      <c r="H536" s="82"/>
    </row>
    <row r="537" ht="18.0" customHeight="1">
      <c r="A537" s="117"/>
      <c r="B537" s="117"/>
      <c r="C537" s="81"/>
      <c r="D537" s="81"/>
      <c r="E537" s="81"/>
      <c r="F537" s="81"/>
      <c r="G537" s="81"/>
      <c r="H537" s="82"/>
    </row>
    <row r="538" ht="18.0" customHeight="1">
      <c r="A538" s="117"/>
      <c r="B538" s="117"/>
      <c r="C538" s="81"/>
      <c r="D538" s="81"/>
      <c r="E538" s="81"/>
      <c r="F538" s="81"/>
      <c r="G538" s="81"/>
      <c r="H538" s="82"/>
    </row>
    <row r="539" ht="18.0" customHeight="1">
      <c r="A539" s="117"/>
      <c r="B539" s="117"/>
      <c r="C539" s="81"/>
      <c r="D539" s="81"/>
      <c r="E539" s="81"/>
      <c r="F539" s="81"/>
      <c r="G539" s="81"/>
      <c r="H539" s="82"/>
    </row>
    <row r="540" ht="18.0" customHeight="1">
      <c r="A540" s="117"/>
      <c r="B540" s="117"/>
      <c r="C540" s="81"/>
      <c r="D540" s="81"/>
      <c r="E540" s="81"/>
      <c r="F540" s="81"/>
      <c r="G540" s="81"/>
      <c r="H540" s="82"/>
    </row>
    <row r="541" ht="18.0" customHeight="1">
      <c r="A541" s="117"/>
      <c r="B541" s="117"/>
      <c r="C541" s="81"/>
      <c r="D541" s="81"/>
      <c r="E541" s="81"/>
      <c r="F541" s="81"/>
      <c r="G541" s="81"/>
      <c r="H541" s="82"/>
    </row>
    <row r="542" ht="18.0" customHeight="1">
      <c r="A542" s="117"/>
      <c r="B542" s="117"/>
      <c r="C542" s="81"/>
      <c r="D542" s="81"/>
      <c r="E542" s="81"/>
      <c r="F542" s="81"/>
      <c r="G542" s="81"/>
      <c r="H542" s="82"/>
    </row>
    <row r="543" ht="18.0" customHeight="1">
      <c r="A543" s="117"/>
      <c r="B543" s="117"/>
      <c r="C543" s="81"/>
      <c r="D543" s="81"/>
      <c r="E543" s="81"/>
      <c r="F543" s="81"/>
      <c r="G543" s="81"/>
      <c r="H543" s="82"/>
    </row>
    <row r="544" ht="18.0" customHeight="1">
      <c r="A544" s="117"/>
      <c r="B544" s="117"/>
      <c r="C544" s="81"/>
      <c r="D544" s="81"/>
      <c r="E544" s="81"/>
      <c r="F544" s="81"/>
      <c r="G544" s="81"/>
      <c r="H544" s="82"/>
    </row>
    <row r="545" ht="18.0" customHeight="1">
      <c r="A545" s="117"/>
      <c r="B545" s="117"/>
      <c r="C545" s="81"/>
      <c r="D545" s="81"/>
      <c r="E545" s="81"/>
      <c r="F545" s="81"/>
      <c r="G545" s="81"/>
      <c r="H545" s="82"/>
    </row>
    <row r="546" ht="18.0" customHeight="1">
      <c r="A546" s="117"/>
      <c r="B546" s="117"/>
      <c r="C546" s="81"/>
      <c r="D546" s="81"/>
      <c r="E546" s="81"/>
      <c r="F546" s="81"/>
      <c r="G546" s="81"/>
      <c r="H546" s="82"/>
    </row>
    <row r="547" ht="18.0" customHeight="1">
      <c r="A547" s="117"/>
      <c r="B547" s="117"/>
      <c r="C547" s="81"/>
      <c r="D547" s="81"/>
      <c r="E547" s="81"/>
      <c r="F547" s="81"/>
      <c r="G547" s="81"/>
      <c r="H547" s="82"/>
    </row>
    <row r="548" ht="18.0" customHeight="1">
      <c r="A548" s="117"/>
      <c r="B548" s="117"/>
      <c r="C548" s="81"/>
      <c r="D548" s="81"/>
      <c r="E548" s="81"/>
      <c r="F548" s="81"/>
      <c r="G548" s="81"/>
      <c r="H548" s="82"/>
    </row>
    <row r="549" ht="18.0" customHeight="1">
      <c r="A549" s="117"/>
      <c r="B549" s="117"/>
      <c r="C549" s="81"/>
      <c r="D549" s="81"/>
      <c r="E549" s="81"/>
      <c r="F549" s="81"/>
      <c r="G549" s="81"/>
      <c r="H549" s="82"/>
    </row>
    <row r="550" ht="18.0" customHeight="1">
      <c r="A550" s="117"/>
      <c r="B550" s="117"/>
      <c r="C550" s="81"/>
      <c r="D550" s="81"/>
      <c r="E550" s="81"/>
      <c r="F550" s="81"/>
      <c r="G550" s="81"/>
      <c r="H550" s="82"/>
    </row>
    <row r="551" ht="18.0" customHeight="1">
      <c r="A551" s="117"/>
      <c r="B551" s="117"/>
      <c r="C551" s="81"/>
      <c r="D551" s="81"/>
      <c r="E551" s="81"/>
      <c r="F551" s="81"/>
      <c r="G551" s="81"/>
      <c r="H551" s="82"/>
    </row>
    <row r="552" ht="18.0" customHeight="1">
      <c r="A552" s="117"/>
      <c r="B552" s="117"/>
      <c r="C552" s="81"/>
      <c r="D552" s="81"/>
      <c r="E552" s="81"/>
      <c r="F552" s="81"/>
      <c r="G552" s="81"/>
      <c r="H552" s="82"/>
    </row>
    <row r="553" ht="18.0" customHeight="1">
      <c r="A553" s="117"/>
      <c r="B553" s="117"/>
      <c r="C553" s="81"/>
      <c r="D553" s="81"/>
      <c r="E553" s="81"/>
      <c r="F553" s="81"/>
      <c r="G553" s="81"/>
      <c r="H553" s="82"/>
    </row>
    <row r="554" ht="18.0" customHeight="1">
      <c r="A554" s="117"/>
      <c r="B554" s="117"/>
      <c r="C554" s="81"/>
      <c r="D554" s="81"/>
      <c r="E554" s="81"/>
      <c r="F554" s="81"/>
      <c r="G554" s="81"/>
      <c r="H554" s="82"/>
    </row>
    <row r="555" ht="18.0" customHeight="1">
      <c r="A555" s="117"/>
      <c r="B555" s="117"/>
      <c r="C555" s="81"/>
      <c r="D555" s="81"/>
      <c r="E555" s="81"/>
      <c r="F555" s="81"/>
      <c r="G555" s="81"/>
      <c r="H555" s="82"/>
    </row>
    <row r="556" ht="18.0" customHeight="1">
      <c r="A556" s="117"/>
      <c r="B556" s="117"/>
      <c r="C556" s="81"/>
      <c r="D556" s="81"/>
      <c r="E556" s="81"/>
      <c r="F556" s="81"/>
      <c r="G556" s="81"/>
      <c r="H556" s="82"/>
    </row>
    <row r="557" ht="18.0" customHeight="1">
      <c r="A557" s="117"/>
      <c r="B557" s="117"/>
      <c r="C557" s="81"/>
      <c r="D557" s="81"/>
      <c r="E557" s="81"/>
      <c r="F557" s="81"/>
      <c r="G557" s="81"/>
      <c r="H557" s="82"/>
    </row>
    <row r="558" ht="18.0" customHeight="1">
      <c r="A558" s="117"/>
      <c r="B558" s="117"/>
      <c r="C558" s="81"/>
      <c r="D558" s="81"/>
      <c r="E558" s="81"/>
      <c r="F558" s="81"/>
      <c r="G558" s="81"/>
      <c r="H558" s="82"/>
    </row>
    <row r="559" ht="18.0" customHeight="1">
      <c r="A559" s="117"/>
      <c r="B559" s="117"/>
      <c r="C559" s="81"/>
      <c r="D559" s="81"/>
      <c r="E559" s="81"/>
      <c r="F559" s="81"/>
      <c r="G559" s="81"/>
      <c r="H559" s="82"/>
    </row>
    <row r="560" ht="18.0" customHeight="1">
      <c r="A560" s="117"/>
      <c r="B560" s="117"/>
      <c r="C560" s="81"/>
      <c r="D560" s="81"/>
      <c r="E560" s="81"/>
      <c r="F560" s="81"/>
      <c r="G560" s="81"/>
      <c r="H560" s="82"/>
    </row>
    <row r="561" ht="18.0" customHeight="1">
      <c r="A561" s="117"/>
      <c r="B561" s="117"/>
      <c r="C561" s="81"/>
      <c r="D561" s="81"/>
      <c r="E561" s="81"/>
      <c r="F561" s="81"/>
      <c r="G561" s="81"/>
      <c r="H561" s="82"/>
    </row>
    <row r="562" ht="18.0" customHeight="1">
      <c r="A562" s="117"/>
      <c r="B562" s="117"/>
      <c r="C562" s="81"/>
      <c r="D562" s="81"/>
      <c r="E562" s="81"/>
      <c r="F562" s="81"/>
      <c r="G562" s="81"/>
      <c r="H562" s="82"/>
    </row>
    <row r="563" ht="18.0" customHeight="1">
      <c r="A563" s="117"/>
      <c r="B563" s="117"/>
      <c r="C563" s="81"/>
      <c r="D563" s="81"/>
      <c r="E563" s="81"/>
      <c r="F563" s="81"/>
      <c r="G563" s="81"/>
      <c r="H563" s="82"/>
    </row>
    <row r="564" ht="18.0" customHeight="1">
      <c r="A564" s="117"/>
      <c r="B564" s="117"/>
      <c r="C564" s="81"/>
      <c r="D564" s="81"/>
      <c r="E564" s="81"/>
      <c r="F564" s="81"/>
      <c r="G564" s="81"/>
      <c r="H564" s="82"/>
    </row>
    <row r="565" ht="18.0" customHeight="1">
      <c r="A565" s="117"/>
      <c r="B565" s="117"/>
      <c r="C565" s="81"/>
      <c r="D565" s="81"/>
      <c r="E565" s="81"/>
      <c r="F565" s="81"/>
      <c r="G565" s="81"/>
      <c r="H565" s="82"/>
    </row>
    <row r="566" ht="18.0" customHeight="1">
      <c r="A566" s="117"/>
      <c r="B566" s="117"/>
      <c r="C566" s="81"/>
      <c r="D566" s="81"/>
      <c r="E566" s="81"/>
      <c r="F566" s="81"/>
      <c r="G566" s="81"/>
      <c r="H566" s="82"/>
    </row>
    <row r="567" ht="18.0" customHeight="1">
      <c r="A567" s="117"/>
      <c r="B567" s="117"/>
      <c r="C567" s="81"/>
      <c r="D567" s="81"/>
      <c r="E567" s="81"/>
      <c r="F567" s="81"/>
      <c r="G567" s="81"/>
      <c r="H567" s="82"/>
    </row>
    <row r="568" ht="18.0" customHeight="1">
      <c r="A568" s="117"/>
      <c r="B568" s="117"/>
      <c r="C568" s="81"/>
      <c r="D568" s="81"/>
      <c r="E568" s="81"/>
      <c r="F568" s="81"/>
      <c r="G568" s="81"/>
      <c r="H568" s="82"/>
    </row>
    <row r="569" ht="18.0" customHeight="1">
      <c r="A569" s="117"/>
      <c r="B569" s="117"/>
      <c r="C569" s="81"/>
      <c r="D569" s="81"/>
      <c r="E569" s="81"/>
      <c r="F569" s="81"/>
      <c r="G569" s="81"/>
      <c r="H569" s="82"/>
    </row>
    <row r="570" ht="18.0" customHeight="1">
      <c r="A570" s="117"/>
      <c r="B570" s="117"/>
      <c r="C570" s="81"/>
      <c r="D570" s="81"/>
      <c r="E570" s="81"/>
      <c r="F570" s="81"/>
      <c r="G570" s="81"/>
      <c r="H570" s="82"/>
    </row>
    <row r="571" ht="18.0" customHeight="1">
      <c r="A571" s="117"/>
      <c r="B571" s="117"/>
      <c r="C571" s="81"/>
      <c r="D571" s="81"/>
      <c r="E571" s="81"/>
      <c r="F571" s="81"/>
      <c r="G571" s="81"/>
      <c r="H571" s="82"/>
    </row>
    <row r="572" ht="18.0" customHeight="1">
      <c r="A572" s="117"/>
      <c r="B572" s="117"/>
      <c r="C572" s="81"/>
      <c r="D572" s="81"/>
      <c r="E572" s="81"/>
      <c r="F572" s="81"/>
      <c r="G572" s="81"/>
      <c r="H572" s="82"/>
    </row>
    <row r="573" ht="18.0" customHeight="1">
      <c r="A573" s="117"/>
      <c r="B573" s="117"/>
      <c r="C573" s="81"/>
      <c r="D573" s="81"/>
      <c r="E573" s="81"/>
      <c r="F573" s="81"/>
      <c r="G573" s="81"/>
      <c r="H573" s="82"/>
    </row>
    <row r="574" ht="18.0" customHeight="1">
      <c r="A574" s="117"/>
      <c r="B574" s="117"/>
      <c r="C574" s="81"/>
      <c r="D574" s="81"/>
      <c r="E574" s="81"/>
      <c r="F574" s="81"/>
      <c r="G574" s="81"/>
      <c r="H574" s="82"/>
    </row>
    <row r="575" ht="18.0" customHeight="1">
      <c r="A575" s="117"/>
      <c r="B575" s="117"/>
      <c r="C575" s="81"/>
      <c r="D575" s="81"/>
      <c r="E575" s="81"/>
      <c r="F575" s="81"/>
      <c r="G575" s="81"/>
      <c r="H575" s="82"/>
    </row>
    <row r="576" ht="18.0" customHeight="1">
      <c r="A576" s="117"/>
      <c r="B576" s="117"/>
      <c r="C576" s="81"/>
      <c r="D576" s="81"/>
      <c r="E576" s="81"/>
      <c r="F576" s="81"/>
      <c r="G576" s="81"/>
      <c r="H576" s="82"/>
    </row>
    <row r="577" ht="18.0" customHeight="1">
      <c r="A577" s="117"/>
      <c r="B577" s="117"/>
      <c r="C577" s="81"/>
      <c r="D577" s="81"/>
      <c r="E577" s="81"/>
      <c r="F577" s="81"/>
      <c r="G577" s="81"/>
      <c r="H577" s="82"/>
    </row>
    <row r="578" ht="18.0" customHeight="1">
      <c r="A578" s="117"/>
      <c r="B578" s="117"/>
      <c r="C578" s="81"/>
      <c r="D578" s="81"/>
      <c r="E578" s="81"/>
      <c r="F578" s="81"/>
      <c r="G578" s="81"/>
      <c r="H578" s="82"/>
    </row>
    <row r="579" ht="18.0" customHeight="1">
      <c r="A579" s="117"/>
      <c r="B579" s="117"/>
      <c r="C579" s="81"/>
      <c r="D579" s="81"/>
      <c r="E579" s="81"/>
      <c r="F579" s="81"/>
      <c r="G579" s="81"/>
      <c r="H579" s="82"/>
    </row>
    <row r="580" ht="18.0" customHeight="1">
      <c r="A580" s="117"/>
      <c r="B580" s="117"/>
      <c r="C580" s="81"/>
      <c r="D580" s="81"/>
      <c r="E580" s="81"/>
      <c r="F580" s="81"/>
      <c r="G580" s="81"/>
      <c r="H580" s="82"/>
    </row>
    <row r="581" ht="18.0" customHeight="1">
      <c r="A581" s="117"/>
      <c r="B581" s="117"/>
      <c r="C581" s="81"/>
      <c r="D581" s="81"/>
      <c r="E581" s="81"/>
      <c r="F581" s="81"/>
      <c r="G581" s="81"/>
      <c r="H581" s="82"/>
    </row>
    <row r="582" ht="18.0" customHeight="1">
      <c r="A582" s="117"/>
      <c r="B582" s="117"/>
      <c r="C582" s="81"/>
      <c r="D582" s="81"/>
      <c r="E582" s="81"/>
      <c r="F582" s="81"/>
      <c r="G582" s="81"/>
      <c r="H582" s="82"/>
    </row>
    <row r="583" ht="18.0" customHeight="1">
      <c r="A583" s="117"/>
      <c r="B583" s="117"/>
      <c r="C583" s="81"/>
      <c r="D583" s="81"/>
      <c r="E583" s="81"/>
      <c r="F583" s="81"/>
      <c r="G583" s="81"/>
      <c r="H583" s="82"/>
    </row>
    <row r="584" ht="18.0" customHeight="1">
      <c r="A584" s="117"/>
      <c r="B584" s="117"/>
      <c r="C584" s="81"/>
      <c r="D584" s="81"/>
      <c r="E584" s="81"/>
      <c r="F584" s="81"/>
      <c r="G584" s="81"/>
      <c r="H584" s="82"/>
    </row>
    <row r="585" ht="18.0" customHeight="1">
      <c r="A585" s="117"/>
      <c r="B585" s="117"/>
      <c r="C585" s="81"/>
      <c r="D585" s="81"/>
      <c r="E585" s="81"/>
      <c r="F585" s="81"/>
      <c r="G585" s="81"/>
      <c r="H585" s="82"/>
    </row>
    <row r="586" ht="18.0" customHeight="1">
      <c r="A586" s="117"/>
      <c r="B586" s="117"/>
      <c r="C586" s="81"/>
      <c r="D586" s="81"/>
      <c r="E586" s="81"/>
      <c r="F586" s="81"/>
      <c r="G586" s="81"/>
      <c r="H586" s="82"/>
    </row>
    <row r="587" ht="18.0" customHeight="1">
      <c r="A587" s="117"/>
      <c r="B587" s="117"/>
      <c r="C587" s="81"/>
      <c r="D587" s="81"/>
      <c r="E587" s="81"/>
      <c r="F587" s="81"/>
      <c r="G587" s="81"/>
      <c r="H587" s="82"/>
    </row>
    <row r="588" ht="18.0" customHeight="1">
      <c r="A588" s="117"/>
      <c r="B588" s="117"/>
      <c r="C588" s="81"/>
      <c r="D588" s="81"/>
      <c r="E588" s="81"/>
      <c r="F588" s="81"/>
      <c r="G588" s="81"/>
      <c r="H588" s="82"/>
    </row>
    <row r="589" ht="18.0" customHeight="1">
      <c r="A589" s="117"/>
      <c r="B589" s="117"/>
      <c r="C589" s="81"/>
      <c r="D589" s="81"/>
      <c r="E589" s="81"/>
      <c r="F589" s="81"/>
      <c r="G589" s="81"/>
      <c r="H589" s="82"/>
    </row>
    <row r="590" ht="18.0" customHeight="1">
      <c r="A590" s="117"/>
      <c r="B590" s="117"/>
      <c r="C590" s="81"/>
      <c r="D590" s="81"/>
      <c r="E590" s="81"/>
      <c r="F590" s="81"/>
      <c r="G590" s="81"/>
      <c r="H590" s="82"/>
    </row>
    <row r="591" ht="18.0" customHeight="1">
      <c r="A591" s="117"/>
      <c r="B591" s="117"/>
      <c r="C591" s="81"/>
      <c r="D591" s="81"/>
      <c r="E591" s="81"/>
      <c r="F591" s="81"/>
      <c r="G591" s="81"/>
      <c r="H591" s="82"/>
    </row>
    <row r="592" ht="18.0" customHeight="1">
      <c r="A592" s="117"/>
      <c r="B592" s="117"/>
      <c r="C592" s="81"/>
      <c r="D592" s="81"/>
      <c r="E592" s="81"/>
      <c r="F592" s="81"/>
      <c r="G592" s="81"/>
      <c r="H592" s="82"/>
    </row>
    <row r="593" ht="18.0" customHeight="1">
      <c r="A593" s="117"/>
      <c r="B593" s="117"/>
      <c r="C593" s="81"/>
      <c r="D593" s="81"/>
      <c r="E593" s="81"/>
      <c r="F593" s="81"/>
      <c r="G593" s="81"/>
      <c r="H593" s="82"/>
    </row>
    <row r="594" ht="18.0" customHeight="1">
      <c r="A594" s="117"/>
      <c r="B594" s="117"/>
      <c r="C594" s="81"/>
      <c r="D594" s="81"/>
      <c r="E594" s="81"/>
      <c r="F594" s="81"/>
      <c r="G594" s="81"/>
      <c r="H594" s="82"/>
    </row>
    <row r="595" ht="18.0" customHeight="1">
      <c r="A595" s="117"/>
      <c r="B595" s="117"/>
      <c r="C595" s="81"/>
      <c r="D595" s="81"/>
      <c r="E595" s="81"/>
      <c r="F595" s="81"/>
      <c r="G595" s="81"/>
      <c r="H595" s="82"/>
    </row>
    <row r="596" ht="18.0" customHeight="1">
      <c r="A596" s="117"/>
      <c r="B596" s="117"/>
      <c r="C596" s="81"/>
      <c r="D596" s="81"/>
      <c r="E596" s="81"/>
      <c r="F596" s="81"/>
      <c r="G596" s="81"/>
      <c r="H596" s="82"/>
    </row>
    <row r="597" ht="18.0" customHeight="1">
      <c r="A597" s="117"/>
      <c r="B597" s="117"/>
      <c r="C597" s="81"/>
      <c r="D597" s="81"/>
      <c r="E597" s="81"/>
      <c r="F597" s="81"/>
      <c r="G597" s="81"/>
      <c r="H597" s="82"/>
    </row>
    <row r="598" ht="18.0" customHeight="1">
      <c r="A598" s="117"/>
      <c r="B598" s="117"/>
      <c r="C598" s="81"/>
      <c r="D598" s="81"/>
      <c r="E598" s="81"/>
      <c r="F598" s="81"/>
      <c r="G598" s="81"/>
      <c r="H598" s="82"/>
    </row>
    <row r="599" ht="18.0" customHeight="1">
      <c r="A599" s="117"/>
      <c r="B599" s="117"/>
      <c r="C599" s="81"/>
      <c r="D599" s="81"/>
      <c r="E599" s="81"/>
      <c r="F599" s="81"/>
      <c r="G599" s="81"/>
      <c r="H599" s="82"/>
    </row>
    <row r="600" ht="18.0" customHeight="1">
      <c r="A600" s="117"/>
      <c r="B600" s="117"/>
      <c r="C600" s="81"/>
      <c r="D600" s="81"/>
      <c r="E600" s="81"/>
      <c r="F600" s="81"/>
      <c r="G600" s="81"/>
      <c r="H600" s="82"/>
    </row>
    <row r="601" ht="18.0" customHeight="1">
      <c r="A601" s="117"/>
      <c r="B601" s="117"/>
      <c r="C601" s="81"/>
      <c r="D601" s="81"/>
      <c r="E601" s="81"/>
      <c r="F601" s="81"/>
      <c r="G601" s="81"/>
      <c r="H601" s="82"/>
    </row>
    <row r="602" ht="18.0" customHeight="1">
      <c r="A602" s="117"/>
      <c r="B602" s="117"/>
      <c r="C602" s="81"/>
      <c r="D602" s="81"/>
      <c r="E602" s="81"/>
      <c r="F602" s="81"/>
      <c r="G602" s="81"/>
      <c r="H602" s="82"/>
    </row>
    <row r="603" ht="18.0" customHeight="1">
      <c r="A603" s="117"/>
      <c r="B603" s="117"/>
      <c r="C603" s="81"/>
      <c r="D603" s="81"/>
      <c r="E603" s="81"/>
      <c r="F603" s="81"/>
      <c r="G603" s="81"/>
      <c r="H603" s="82"/>
    </row>
    <row r="604" ht="18.0" customHeight="1">
      <c r="A604" s="117"/>
      <c r="B604" s="117"/>
      <c r="C604" s="81"/>
      <c r="D604" s="81"/>
      <c r="E604" s="81"/>
      <c r="F604" s="81"/>
      <c r="G604" s="81"/>
      <c r="H604" s="82"/>
    </row>
    <row r="605" ht="18.0" customHeight="1">
      <c r="A605" s="117"/>
      <c r="B605" s="117"/>
      <c r="C605" s="81"/>
      <c r="D605" s="81"/>
      <c r="E605" s="81"/>
      <c r="F605" s="81"/>
      <c r="G605" s="81"/>
      <c r="H605" s="82"/>
    </row>
    <row r="606" ht="18.0" customHeight="1">
      <c r="A606" s="117"/>
      <c r="B606" s="117"/>
      <c r="C606" s="81"/>
      <c r="D606" s="81"/>
      <c r="E606" s="81"/>
      <c r="F606" s="81"/>
      <c r="G606" s="81"/>
      <c r="H606" s="82"/>
    </row>
    <row r="607" ht="18.0" customHeight="1">
      <c r="A607" s="117"/>
      <c r="B607" s="117"/>
      <c r="C607" s="81"/>
      <c r="D607" s="81"/>
      <c r="E607" s="81"/>
      <c r="F607" s="81"/>
      <c r="G607" s="81"/>
      <c r="H607" s="82"/>
    </row>
    <row r="608" ht="18.0" customHeight="1">
      <c r="A608" s="117"/>
      <c r="B608" s="117"/>
      <c r="C608" s="81"/>
      <c r="D608" s="81"/>
      <c r="E608" s="81"/>
      <c r="F608" s="81"/>
      <c r="G608" s="81"/>
      <c r="H608" s="82"/>
    </row>
    <row r="609" ht="18.0" customHeight="1">
      <c r="A609" s="117"/>
      <c r="B609" s="117"/>
      <c r="C609" s="81"/>
      <c r="D609" s="81"/>
      <c r="E609" s="81"/>
      <c r="F609" s="81"/>
      <c r="G609" s="81"/>
      <c r="H609" s="82"/>
    </row>
    <row r="610" ht="18.0" customHeight="1">
      <c r="A610" s="117"/>
      <c r="B610" s="117"/>
      <c r="C610" s="81"/>
      <c r="D610" s="81"/>
      <c r="E610" s="81"/>
      <c r="F610" s="81"/>
      <c r="G610" s="81"/>
      <c r="H610" s="82"/>
    </row>
    <row r="611" ht="18.0" customHeight="1">
      <c r="A611" s="117"/>
      <c r="B611" s="117"/>
      <c r="C611" s="81"/>
      <c r="D611" s="81"/>
      <c r="E611" s="81"/>
      <c r="F611" s="81"/>
      <c r="G611" s="81"/>
      <c r="H611" s="82"/>
    </row>
    <row r="612" ht="18.0" customHeight="1">
      <c r="A612" s="117"/>
      <c r="B612" s="117"/>
      <c r="C612" s="81"/>
      <c r="D612" s="81"/>
      <c r="E612" s="81"/>
      <c r="F612" s="81"/>
      <c r="G612" s="81"/>
      <c r="H612" s="82"/>
    </row>
    <row r="613" ht="18.0" customHeight="1">
      <c r="A613" s="117"/>
      <c r="B613" s="117"/>
      <c r="C613" s="81"/>
      <c r="D613" s="81"/>
      <c r="E613" s="81"/>
      <c r="F613" s="81"/>
      <c r="G613" s="81"/>
      <c r="H613" s="82"/>
    </row>
    <row r="614" ht="18.0" customHeight="1">
      <c r="A614" s="117"/>
      <c r="B614" s="117"/>
      <c r="C614" s="81"/>
      <c r="D614" s="81"/>
      <c r="E614" s="81"/>
      <c r="F614" s="81"/>
      <c r="G614" s="81"/>
      <c r="H614" s="82"/>
    </row>
    <row r="615" ht="18.0" customHeight="1">
      <c r="A615" s="117"/>
      <c r="B615" s="117"/>
      <c r="C615" s="81"/>
      <c r="D615" s="81"/>
      <c r="E615" s="81"/>
      <c r="F615" s="81"/>
      <c r="G615" s="81"/>
      <c r="H615" s="82"/>
    </row>
    <row r="616" ht="18.0" customHeight="1">
      <c r="A616" s="117"/>
      <c r="B616" s="117"/>
      <c r="C616" s="81"/>
      <c r="D616" s="81"/>
      <c r="E616" s="81"/>
      <c r="F616" s="81"/>
      <c r="G616" s="81"/>
      <c r="H616" s="82"/>
    </row>
    <row r="617" ht="18.0" customHeight="1">
      <c r="A617" s="117"/>
      <c r="B617" s="117"/>
      <c r="C617" s="81"/>
      <c r="D617" s="81"/>
      <c r="E617" s="81"/>
      <c r="F617" s="81"/>
      <c r="G617" s="81"/>
      <c r="H617" s="82"/>
    </row>
    <row r="618" ht="18.0" customHeight="1">
      <c r="A618" s="117"/>
      <c r="B618" s="117"/>
      <c r="C618" s="81"/>
      <c r="D618" s="81"/>
      <c r="E618" s="81"/>
      <c r="F618" s="81"/>
      <c r="G618" s="81"/>
      <c r="H618" s="82"/>
    </row>
    <row r="619" ht="18.0" customHeight="1">
      <c r="A619" s="117"/>
      <c r="B619" s="117"/>
      <c r="C619" s="81"/>
      <c r="D619" s="81"/>
      <c r="E619" s="81"/>
      <c r="F619" s="81"/>
      <c r="G619" s="81"/>
      <c r="H619" s="82"/>
    </row>
    <row r="620" ht="18.0" customHeight="1">
      <c r="A620" s="117"/>
      <c r="B620" s="117"/>
      <c r="C620" s="81"/>
      <c r="D620" s="81"/>
      <c r="E620" s="81"/>
      <c r="F620" s="81"/>
      <c r="G620" s="81"/>
      <c r="H620" s="82"/>
    </row>
    <row r="621" ht="18.0" customHeight="1">
      <c r="A621" s="117"/>
      <c r="B621" s="117"/>
      <c r="C621" s="81"/>
      <c r="D621" s="81"/>
      <c r="E621" s="81"/>
      <c r="F621" s="81"/>
      <c r="G621" s="81"/>
      <c r="H621" s="82"/>
    </row>
    <row r="622" ht="18.0" customHeight="1">
      <c r="A622" s="117"/>
      <c r="B622" s="117"/>
      <c r="C622" s="81"/>
      <c r="D622" s="81"/>
      <c r="E622" s="81"/>
      <c r="F622" s="81"/>
      <c r="G622" s="81"/>
      <c r="H622" s="82"/>
    </row>
    <row r="623" ht="18.0" customHeight="1">
      <c r="A623" s="117"/>
      <c r="B623" s="117"/>
      <c r="C623" s="81"/>
      <c r="D623" s="81"/>
      <c r="E623" s="81"/>
      <c r="F623" s="81"/>
      <c r="G623" s="81"/>
      <c r="H623" s="82"/>
    </row>
    <row r="624" ht="18.0" customHeight="1">
      <c r="A624" s="117"/>
      <c r="B624" s="117"/>
      <c r="C624" s="81"/>
      <c r="D624" s="81"/>
      <c r="E624" s="81"/>
      <c r="F624" s="81"/>
      <c r="G624" s="81"/>
      <c r="H624" s="82"/>
    </row>
    <row r="625" ht="18.0" customHeight="1">
      <c r="A625" s="117"/>
      <c r="B625" s="117"/>
      <c r="C625" s="81"/>
      <c r="D625" s="81"/>
      <c r="E625" s="81"/>
      <c r="F625" s="81"/>
      <c r="G625" s="81"/>
      <c r="H625" s="82"/>
    </row>
    <row r="626" ht="18.0" customHeight="1">
      <c r="A626" s="117"/>
      <c r="B626" s="117"/>
      <c r="C626" s="81"/>
      <c r="D626" s="81"/>
      <c r="E626" s="81"/>
      <c r="F626" s="81"/>
      <c r="G626" s="81"/>
      <c r="H626" s="82"/>
    </row>
    <row r="627" ht="18.0" customHeight="1">
      <c r="A627" s="117"/>
      <c r="B627" s="117"/>
      <c r="C627" s="81"/>
      <c r="D627" s="81"/>
      <c r="E627" s="81"/>
      <c r="F627" s="81"/>
      <c r="G627" s="81"/>
      <c r="H627" s="82"/>
    </row>
    <row r="628" ht="18.0" customHeight="1">
      <c r="A628" s="117"/>
      <c r="B628" s="117"/>
      <c r="C628" s="81"/>
      <c r="D628" s="81"/>
      <c r="E628" s="81"/>
      <c r="F628" s="81"/>
      <c r="G628" s="81"/>
      <c r="H628" s="82"/>
    </row>
    <row r="629" ht="18.0" customHeight="1">
      <c r="A629" s="117"/>
      <c r="B629" s="117"/>
      <c r="C629" s="81"/>
      <c r="D629" s="81"/>
      <c r="E629" s="81"/>
      <c r="F629" s="81"/>
      <c r="G629" s="81"/>
      <c r="H629" s="82"/>
    </row>
    <row r="630" ht="18.0" customHeight="1">
      <c r="A630" s="117"/>
      <c r="B630" s="117"/>
      <c r="C630" s="81"/>
      <c r="D630" s="81"/>
      <c r="E630" s="81"/>
      <c r="F630" s="81"/>
      <c r="G630" s="81"/>
      <c r="H630" s="82"/>
    </row>
    <row r="631" ht="18.0" customHeight="1">
      <c r="A631" s="117"/>
      <c r="B631" s="117"/>
      <c r="C631" s="81"/>
      <c r="D631" s="81"/>
      <c r="E631" s="81"/>
      <c r="F631" s="81"/>
      <c r="G631" s="81"/>
      <c r="H631" s="82"/>
    </row>
    <row r="632" ht="18.0" customHeight="1">
      <c r="A632" s="117"/>
      <c r="B632" s="117"/>
      <c r="C632" s="81"/>
      <c r="D632" s="81"/>
      <c r="E632" s="81"/>
      <c r="F632" s="81"/>
      <c r="G632" s="81"/>
      <c r="H632" s="82"/>
    </row>
    <row r="633" ht="18.0" customHeight="1">
      <c r="A633" s="117"/>
      <c r="B633" s="117"/>
      <c r="C633" s="81"/>
      <c r="D633" s="81"/>
      <c r="E633" s="81"/>
      <c r="F633" s="81"/>
      <c r="G633" s="81"/>
      <c r="H633" s="82"/>
    </row>
    <row r="634" ht="18.0" customHeight="1">
      <c r="A634" s="117"/>
      <c r="B634" s="117"/>
      <c r="C634" s="81"/>
      <c r="D634" s="81"/>
      <c r="E634" s="81"/>
      <c r="F634" s="81"/>
      <c r="G634" s="81"/>
      <c r="H634" s="82"/>
    </row>
    <row r="635" ht="18.0" customHeight="1">
      <c r="A635" s="117"/>
      <c r="B635" s="117"/>
      <c r="C635" s="81"/>
      <c r="D635" s="81"/>
      <c r="E635" s="81"/>
      <c r="F635" s="81"/>
      <c r="G635" s="81"/>
      <c r="H635" s="82"/>
    </row>
    <row r="636" ht="18.0" customHeight="1">
      <c r="A636" s="117"/>
      <c r="B636" s="117"/>
      <c r="C636" s="81"/>
      <c r="D636" s="81"/>
      <c r="E636" s="81"/>
      <c r="F636" s="81"/>
      <c r="G636" s="81"/>
      <c r="H636" s="82"/>
    </row>
    <row r="637" ht="18.0" customHeight="1">
      <c r="A637" s="117"/>
      <c r="B637" s="117"/>
      <c r="C637" s="81"/>
      <c r="D637" s="81"/>
      <c r="E637" s="81"/>
      <c r="F637" s="81"/>
      <c r="G637" s="81"/>
      <c r="H637" s="82"/>
    </row>
    <row r="638" ht="18.0" customHeight="1">
      <c r="A638" s="117"/>
      <c r="B638" s="117"/>
      <c r="C638" s="81"/>
      <c r="D638" s="81"/>
      <c r="E638" s="81"/>
      <c r="F638" s="81"/>
      <c r="G638" s="81"/>
      <c r="H638" s="82"/>
    </row>
    <row r="639" ht="18.0" customHeight="1">
      <c r="A639" s="117"/>
      <c r="B639" s="117"/>
      <c r="C639" s="81"/>
      <c r="D639" s="81"/>
      <c r="E639" s="81"/>
      <c r="F639" s="81"/>
      <c r="G639" s="81"/>
      <c r="H639" s="82"/>
    </row>
    <row r="640" ht="18.0" customHeight="1">
      <c r="A640" s="117"/>
      <c r="B640" s="117"/>
      <c r="C640" s="81"/>
      <c r="D640" s="81"/>
      <c r="E640" s="81"/>
      <c r="F640" s="81"/>
      <c r="G640" s="81"/>
      <c r="H640" s="82"/>
    </row>
    <row r="641" ht="18.0" customHeight="1">
      <c r="A641" s="117"/>
      <c r="B641" s="117"/>
      <c r="C641" s="81"/>
      <c r="D641" s="81"/>
      <c r="E641" s="81"/>
      <c r="F641" s="81"/>
      <c r="G641" s="81"/>
      <c r="H641" s="82"/>
    </row>
    <row r="642" ht="18.0" customHeight="1">
      <c r="A642" s="117"/>
      <c r="B642" s="117"/>
      <c r="C642" s="81"/>
      <c r="D642" s="81"/>
      <c r="E642" s="81"/>
      <c r="F642" s="81"/>
      <c r="G642" s="81"/>
      <c r="H642" s="82"/>
    </row>
    <row r="643" ht="18.0" customHeight="1">
      <c r="A643" s="117"/>
      <c r="B643" s="117"/>
      <c r="C643" s="81"/>
      <c r="D643" s="81"/>
      <c r="E643" s="81"/>
      <c r="F643" s="81"/>
      <c r="G643" s="81"/>
      <c r="H643" s="82"/>
    </row>
    <row r="644" ht="18.0" customHeight="1">
      <c r="A644" s="117"/>
      <c r="B644" s="117"/>
      <c r="C644" s="81"/>
      <c r="D644" s="81"/>
      <c r="E644" s="81"/>
      <c r="F644" s="81"/>
      <c r="G644" s="81"/>
      <c r="H644" s="82"/>
    </row>
    <row r="645" ht="18.0" customHeight="1">
      <c r="A645" s="117"/>
      <c r="B645" s="117"/>
      <c r="C645" s="81"/>
      <c r="D645" s="81"/>
      <c r="E645" s="81"/>
      <c r="F645" s="81"/>
      <c r="G645" s="81"/>
      <c r="H645" s="82"/>
    </row>
    <row r="646" ht="18.0" customHeight="1">
      <c r="A646" s="117"/>
      <c r="B646" s="117"/>
      <c r="C646" s="81"/>
      <c r="D646" s="81"/>
      <c r="E646" s="81"/>
      <c r="F646" s="81"/>
      <c r="G646" s="81"/>
      <c r="H646" s="82"/>
    </row>
    <row r="647" ht="18.0" customHeight="1">
      <c r="A647" s="117"/>
      <c r="B647" s="117"/>
      <c r="C647" s="81"/>
      <c r="D647" s="81"/>
      <c r="E647" s="81"/>
      <c r="F647" s="81"/>
      <c r="G647" s="81"/>
      <c r="H647" s="82"/>
    </row>
    <row r="648" ht="18.0" customHeight="1">
      <c r="A648" s="117"/>
      <c r="B648" s="117"/>
      <c r="C648" s="81"/>
      <c r="D648" s="81"/>
      <c r="E648" s="81"/>
      <c r="F648" s="81"/>
      <c r="G648" s="81"/>
      <c r="H648" s="82"/>
    </row>
    <row r="649" ht="18.0" customHeight="1">
      <c r="A649" s="117"/>
      <c r="B649" s="117"/>
      <c r="C649" s="81"/>
      <c r="D649" s="81"/>
      <c r="E649" s="81"/>
      <c r="F649" s="81"/>
      <c r="G649" s="81"/>
      <c r="H649" s="82"/>
    </row>
    <row r="650" ht="18.0" customHeight="1">
      <c r="A650" s="117"/>
      <c r="B650" s="117"/>
      <c r="C650" s="81"/>
      <c r="D650" s="81"/>
      <c r="E650" s="81"/>
      <c r="F650" s="81"/>
      <c r="G650" s="81"/>
      <c r="H650" s="82"/>
    </row>
    <row r="651" ht="18.0" customHeight="1">
      <c r="A651" s="117"/>
      <c r="B651" s="117"/>
      <c r="C651" s="81"/>
      <c r="D651" s="81"/>
      <c r="E651" s="81"/>
      <c r="F651" s="81"/>
      <c r="G651" s="81"/>
      <c r="H651" s="82"/>
    </row>
    <row r="652" ht="18.0" customHeight="1">
      <c r="A652" s="117"/>
      <c r="B652" s="117"/>
      <c r="C652" s="81"/>
      <c r="D652" s="81"/>
      <c r="E652" s="81"/>
      <c r="F652" s="81"/>
      <c r="G652" s="81"/>
      <c r="H652" s="82"/>
    </row>
    <row r="653" ht="18.0" customHeight="1">
      <c r="A653" s="117"/>
      <c r="B653" s="117"/>
      <c r="C653" s="81"/>
      <c r="D653" s="81"/>
      <c r="E653" s="81"/>
      <c r="F653" s="81"/>
      <c r="G653" s="81"/>
      <c r="H653" s="82"/>
    </row>
    <row r="654" ht="18.0" customHeight="1">
      <c r="A654" s="117"/>
      <c r="B654" s="117"/>
      <c r="C654" s="81"/>
      <c r="D654" s="81"/>
      <c r="E654" s="81"/>
      <c r="F654" s="81"/>
      <c r="G654" s="81"/>
      <c r="H654" s="82"/>
    </row>
    <row r="655" ht="18.0" customHeight="1">
      <c r="A655" s="117"/>
      <c r="B655" s="117"/>
      <c r="C655" s="81"/>
      <c r="D655" s="81"/>
      <c r="E655" s="81"/>
      <c r="F655" s="81"/>
      <c r="G655" s="81"/>
      <c r="H655" s="82"/>
    </row>
    <row r="656" ht="18.0" customHeight="1">
      <c r="A656" s="117"/>
      <c r="B656" s="117"/>
      <c r="C656" s="81"/>
      <c r="D656" s="81"/>
      <c r="E656" s="81"/>
      <c r="F656" s="81"/>
      <c r="G656" s="81"/>
      <c r="H656" s="82"/>
    </row>
    <row r="657" ht="18.0" customHeight="1">
      <c r="A657" s="117"/>
      <c r="B657" s="117"/>
      <c r="C657" s="81"/>
      <c r="D657" s="81"/>
      <c r="E657" s="81"/>
      <c r="F657" s="81"/>
      <c r="G657" s="81"/>
      <c r="H657" s="82"/>
    </row>
    <row r="658" ht="18.0" customHeight="1">
      <c r="A658" s="117"/>
      <c r="B658" s="117"/>
      <c r="C658" s="81"/>
      <c r="D658" s="81"/>
      <c r="E658" s="81"/>
      <c r="F658" s="81"/>
      <c r="G658" s="81"/>
      <c r="H658" s="82"/>
    </row>
    <row r="659" ht="18.0" customHeight="1">
      <c r="A659" s="117"/>
      <c r="B659" s="117"/>
      <c r="C659" s="81"/>
      <c r="D659" s="81"/>
      <c r="E659" s="81"/>
      <c r="F659" s="81"/>
      <c r="G659" s="81"/>
      <c r="H659" s="82"/>
    </row>
    <row r="660" ht="18.0" customHeight="1">
      <c r="A660" s="117"/>
      <c r="B660" s="117"/>
      <c r="C660" s="81"/>
      <c r="D660" s="81"/>
      <c r="E660" s="81"/>
      <c r="F660" s="81"/>
      <c r="G660" s="81"/>
      <c r="H660" s="82"/>
    </row>
    <row r="661" ht="18.0" customHeight="1">
      <c r="A661" s="117"/>
      <c r="B661" s="117"/>
      <c r="C661" s="81"/>
      <c r="D661" s="81"/>
      <c r="E661" s="81"/>
      <c r="F661" s="81"/>
      <c r="G661" s="81"/>
      <c r="H661" s="82"/>
    </row>
    <row r="662" ht="18.0" customHeight="1">
      <c r="A662" s="117"/>
      <c r="B662" s="117"/>
      <c r="C662" s="81"/>
      <c r="D662" s="81"/>
      <c r="E662" s="81"/>
      <c r="F662" s="81"/>
      <c r="G662" s="81"/>
      <c r="H662" s="82"/>
    </row>
    <row r="663" ht="18.0" customHeight="1">
      <c r="A663" s="117"/>
      <c r="B663" s="117"/>
      <c r="C663" s="81"/>
      <c r="D663" s="81"/>
      <c r="E663" s="81"/>
      <c r="F663" s="81"/>
      <c r="G663" s="81"/>
      <c r="H663" s="82"/>
    </row>
    <row r="664" ht="18.0" customHeight="1">
      <c r="A664" s="117"/>
      <c r="B664" s="117"/>
      <c r="C664" s="81"/>
      <c r="D664" s="81"/>
      <c r="E664" s="81"/>
      <c r="F664" s="81"/>
      <c r="G664" s="81"/>
      <c r="H664" s="82"/>
    </row>
    <row r="665" ht="18.0" customHeight="1">
      <c r="A665" s="117"/>
      <c r="B665" s="117"/>
      <c r="C665" s="81"/>
      <c r="D665" s="81"/>
      <c r="E665" s="81"/>
      <c r="F665" s="81"/>
      <c r="G665" s="81"/>
      <c r="H665" s="82"/>
    </row>
    <row r="666" ht="18.0" customHeight="1">
      <c r="A666" s="117"/>
      <c r="B666" s="117"/>
      <c r="C666" s="81"/>
      <c r="D666" s="81"/>
      <c r="E666" s="81"/>
      <c r="F666" s="81"/>
      <c r="G666" s="81"/>
      <c r="H666" s="82"/>
    </row>
    <row r="667" ht="18.0" customHeight="1">
      <c r="A667" s="117"/>
      <c r="B667" s="117"/>
      <c r="C667" s="81"/>
      <c r="D667" s="81"/>
      <c r="E667" s="81"/>
      <c r="F667" s="81"/>
      <c r="G667" s="81"/>
      <c r="H667" s="82"/>
    </row>
    <row r="668" ht="18.0" customHeight="1">
      <c r="A668" s="117"/>
      <c r="B668" s="117"/>
      <c r="C668" s="81"/>
      <c r="D668" s="81"/>
      <c r="E668" s="81"/>
      <c r="F668" s="81"/>
      <c r="G668" s="81"/>
      <c r="H668" s="82"/>
    </row>
    <row r="669" ht="18.0" customHeight="1">
      <c r="A669" s="117"/>
      <c r="B669" s="117"/>
      <c r="C669" s="81"/>
      <c r="D669" s="81"/>
      <c r="E669" s="81"/>
      <c r="F669" s="81"/>
      <c r="G669" s="81"/>
      <c r="H669" s="82"/>
    </row>
    <row r="670" ht="18.0" customHeight="1">
      <c r="A670" s="117"/>
      <c r="B670" s="117"/>
      <c r="C670" s="81"/>
      <c r="D670" s="81"/>
      <c r="E670" s="81"/>
      <c r="F670" s="81"/>
      <c r="G670" s="81"/>
      <c r="H670" s="82"/>
    </row>
    <row r="671" ht="18.0" customHeight="1">
      <c r="A671" s="117"/>
      <c r="B671" s="117"/>
      <c r="C671" s="81"/>
      <c r="D671" s="81"/>
      <c r="E671" s="81"/>
      <c r="F671" s="81"/>
      <c r="G671" s="81"/>
      <c r="H671" s="82"/>
    </row>
    <row r="672" ht="18.0" customHeight="1">
      <c r="A672" s="117"/>
      <c r="B672" s="117"/>
      <c r="C672" s="81"/>
      <c r="D672" s="81"/>
      <c r="E672" s="81"/>
      <c r="F672" s="81"/>
      <c r="G672" s="81"/>
      <c r="H672" s="82"/>
    </row>
    <row r="673" ht="18.0" customHeight="1">
      <c r="A673" s="117"/>
      <c r="B673" s="117"/>
      <c r="C673" s="81"/>
      <c r="D673" s="81"/>
      <c r="E673" s="81"/>
      <c r="F673" s="81"/>
      <c r="G673" s="81"/>
      <c r="H673" s="82"/>
    </row>
    <row r="674" ht="18.0" customHeight="1">
      <c r="A674" s="117"/>
      <c r="B674" s="117"/>
      <c r="C674" s="81"/>
      <c r="D674" s="81"/>
      <c r="E674" s="81"/>
      <c r="F674" s="81"/>
      <c r="G674" s="81"/>
      <c r="H674" s="82"/>
    </row>
    <row r="675" ht="18.0" customHeight="1">
      <c r="A675" s="117"/>
      <c r="B675" s="117"/>
      <c r="C675" s="81"/>
      <c r="D675" s="81"/>
      <c r="E675" s="81"/>
      <c r="F675" s="81"/>
      <c r="G675" s="81"/>
      <c r="H675" s="82"/>
    </row>
    <row r="676" ht="18.0" customHeight="1">
      <c r="A676" s="117"/>
      <c r="B676" s="117"/>
      <c r="C676" s="81"/>
      <c r="D676" s="81"/>
      <c r="E676" s="81"/>
      <c r="F676" s="81"/>
      <c r="G676" s="81"/>
      <c r="H676" s="82"/>
    </row>
    <row r="677" ht="18.0" customHeight="1">
      <c r="A677" s="117"/>
      <c r="B677" s="117"/>
      <c r="C677" s="81"/>
      <c r="D677" s="81"/>
      <c r="E677" s="81"/>
      <c r="F677" s="81"/>
      <c r="G677" s="81"/>
      <c r="H677" s="82"/>
    </row>
    <row r="678" ht="18.0" customHeight="1">
      <c r="A678" s="117"/>
      <c r="B678" s="117"/>
      <c r="C678" s="81"/>
      <c r="D678" s="81"/>
      <c r="E678" s="81"/>
      <c r="F678" s="81"/>
      <c r="G678" s="81"/>
      <c r="H678" s="82"/>
    </row>
    <row r="679" ht="18.0" customHeight="1">
      <c r="A679" s="117"/>
      <c r="B679" s="117"/>
      <c r="C679" s="81"/>
      <c r="D679" s="81"/>
      <c r="E679" s="81"/>
      <c r="F679" s="81"/>
      <c r="G679" s="81"/>
      <c r="H679" s="82"/>
    </row>
    <row r="680" ht="18.0" customHeight="1">
      <c r="A680" s="117"/>
      <c r="B680" s="117"/>
      <c r="C680" s="81"/>
      <c r="D680" s="81"/>
      <c r="E680" s="81"/>
      <c r="F680" s="81"/>
      <c r="G680" s="81"/>
      <c r="H680" s="82"/>
    </row>
    <row r="681" ht="18.0" customHeight="1">
      <c r="A681" s="117"/>
      <c r="B681" s="117"/>
      <c r="C681" s="81"/>
      <c r="D681" s="81"/>
      <c r="E681" s="81"/>
      <c r="F681" s="81"/>
      <c r="G681" s="81"/>
      <c r="H681" s="82"/>
    </row>
    <row r="682" ht="18.0" customHeight="1">
      <c r="A682" s="117"/>
      <c r="B682" s="117"/>
      <c r="C682" s="81"/>
      <c r="D682" s="81"/>
      <c r="E682" s="81"/>
      <c r="F682" s="81"/>
      <c r="G682" s="81"/>
      <c r="H682" s="82"/>
    </row>
    <row r="683" ht="18.0" customHeight="1">
      <c r="A683" s="117"/>
      <c r="B683" s="117"/>
      <c r="C683" s="81"/>
      <c r="D683" s="81"/>
      <c r="E683" s="81"/>
      <c r="F683" s="81"/>
      <c r="G683" s="81"/>
      <c r="H683" s="82"/>
    </row>
    <row r="684" ht="18.0" customHeight="1">
      <c r="A684" s="117"/>
      <c r="B684" s="117"/>
      <c r="C684" s="81"/>
      <c r="D684" s="81"/>
      <c r="E684" s="81"/>
      <c r="F684" s="81"/>
      <c r="G684" s="81"/>
      <c r="H684" s="82"/>
    </row>
    <row r="685" ht="18.0" customHeight="1">
      <c r="A685" s="117"/>
      <c r="B685" s="117"/>
      <c r="C685" s="81"/>
      <c r="D685" s="81"/>
      <c r="E685" s="81"/>
      <c r="F685" s="81"/>
      <c r="G685" s="81"/>
      <c r="H685" s="82"/>
    </row>
    <row r="686" ht="18.0" customHeight="1">
      <c r="A686" s="117"/>
      <c r="B686" s="117"/>
      <c r="C686" s="81"/>
      <c r="D686" s="81"/>
      <c r="E686" s="81"/>
      <c r="F686" s="81"/>
      <c r="G686" s="81"/>
      <c r="H686" s="82"/>
    </row>
    <row r="687" ht="18.0" customHeight="1">
      <c r="A687" s="117"/>
      <c r="B687" s="117"/>
      <c r="C687" s="81"/>
      <c r="D687" s="81"/>
      <c r="E687" s="81"/>
      <c r="F687" s="81"/>
      <c r="G687" s="81"/>
      <c r="H687" s="82"/>
    </row>
    <row r="688" ht="18.0" customHeight="1">
      <c r="A688" s="117"/>
      <c r="B688" s="117"/>
      <c r="C688" s="81"/>
      <c r="D688" s="81"/>
      <c r="E688" s="81"/>
      <c r="F688" s="81"/>
      <c r="G688" s="81"/>
      <c r="H688" s="82"/>
    </row>
    <row r="689" ht="18.0" customHeight="1">
      <c r="A689" s="117"/>
      <c r="B689" s="117"/>
      <c r="C689" s="81"/>
      <c r="D689" s="81"/>
      <c r="E689" s="81"/>
      <c r="F689" s="81"/>
      <c r="G689" s="81"/>
      <c r="H689" s="82"/>
    </row>
    <row r="690" ht="18.0" customHeight="1">
      <c r="A690" s="117"/>
      <c r="B690" s="117"/>
      <c r="C690" s="81"/>
      <c r="D690" s="81"/>
      <c r="E690" s="81"/>
      <c r="F690" s="81"/>
      <c r="G690" s="81"/>
      <c r="H690" s="82"/>
    </row>
    <row r="691" ht="18.0" customHeight="1">
      <c r="A691" s="117"/>
      <c r="B691" s="117"/>
      <c r="C691" s="81"/>
      <c r="D691" s="81"/>
      <c r="E691" s="81"/>
      <c r="F691" s="81"/>
      <c r="G691" s="81"/>
      <c r="H691" s="82"/>
    </row>
    <row r="692" ht="18.0" customHeight="1">
      <c r="A692" s="117"/>
      <c r="B692" s="117"/>
      <c r="C692" s="81"/>
      <c r="D692" s="81"/>
      <c r="E692" s="81"/>
      <c r="F692" s="81"/>
      <c r="G692" s="81"/>
      <c r="H692" s="82"/>
    </row>
    <row r="693" ht="18.0" customHeight="1">
      <c r="A693" s="117"/>
      <c r="B693" s="117"/>
      <c r="C693" s="81"/>
      <c r="D693" s="81"/>
      <c r="E693" s="81"/>
      <c r="F693" s="81"/>
      <c r="G693" s="81"/>
      <c r="H693" s="82"/>
    </row>
    <row r="694" ht="18.0" customHeight="1">
      <c r="A694" s="117"/>
      <c r="B694" s="117"/>
      <c r="C694" s="81"/>
      <c r="D694" s="81"/>
      <c r="E694" s="81"/>
      <c r="F694" s="81"/>
      <c r="G694" s="81"/>
      <c r="H694" s="82"/>
    </row>
    <row r="695" ht="18.0" customHeight="1">
      <c r="A695" s="117"/>
      <c r="B695" s="117"/>
      <c r="C695" s="81"/>
      <c r="D695" s="81"/>
      <c r="E695" s="81"/>
      <c r="F695" s="81"/>
      <c r="G695" s="81"/>
      <c r="H695" s="82"/>
    </row>
    <row r="696" ht="18.0" customHeight="1">
      <c r="A696" s="117"/>
      <c r="B696" s="117"/>
      <c r="C696" s="81"/>
      <c r="D696" s="81"/>
      <c r="E696" s="81"/>
      <c r="F696" s="81"/>
      <c r="G696" s="81"/>
      <c r="H696" s="82"/>
    </row>
    <row r="697" ht="18.0" customHeight="1">
      <c r="A697" s="117"/>
      <c r="B697" s="117"/>
      <c r="C697" s="81"/>
      <c r="D697" s="81"/>
      <c r="E697" s="81"/>
      <c r="F697" s="81"/>
      <c r="G697" s="81"/>
      <c r="H697" s="82"/>
    </row>
    <row r="698" ht="18.0" customHeight="1">
      <c r="A698" s="117"/>
      <c r="B698" s="117"/>
      <c r="C698" s="81"/>
      <c r="D698" s="81"/>
      <c r="E698" s="81"/>
      <c r="F698" s="81"/>
      <c r="G698" s="81"/>
      <c r="H698" s="82"/>
    </row>
    <row r="699" ht="18.0" customHeight="1">
      <c r="A699" s="117"/>
      <c r="B699" s="117"/>
      <c r="C699" s="81"/>
      <c r="D699" s="81"/>
      <c r="E699" s="81"/>
      <c r="F699" s="81"/>
      <c r="G699" s="81"/>
      <c r="H699" s="82"/>
    </row>
    <row r="700" ht="18.0" customHeight="1">
      <c r="A700" s="117"/>
      <c r="B700" s="117"/>
      <c r="C700" s="81"/>
      <c r="D700" s="81"/>
      <c r="E700" s="81"/>
      <c r="F700" s="81"/>
      <c r="G700" s="81"/>
      <c r="H700" s="82"/>
    </row>
    <row r="701" ht="18.0" customHeight="1">
      <c r="A701" s="117"/>
      <c r="B701" s="117"/>
      <c r="C701" s="81"/>
      <c r="D701" s="81"/>
      <c r="E701" s="81"/>
      <c r="F701" s="81"/>
      <c r="G701" s="81"/>
      <c r="H701" s="82"/>
    </row>
    <row r="702" ht="18.0" customHeight="1">
      <c r="A702" s="117"/>
      <c r="B702" s="117"/>
      <c r="C702" s="81"/>
      <c r="D702" s="81"/>
      <c r="E702" s="81"/>
      <c r="F702" s="81"/>
      <c r="G702" s="81"/>
      <c r="H702" s="82"/>
    </row>
    <row r="703" ht="18.0" customHeight="1">
      <c r="A703" s="117"/>
      <c r="B703" s="117"/>
      <c r="C703" s="81"/>
      <c r="D703" s="81"/>
      <c r="E703" s="81"/>
      <c r="F703" s="81"/>
      <c r="G703" s="81"/>
      <c r="H703" s="82"/>
    </row>
    <row r="704" ht="18.0" customHeight="1">
      <c r="A704" s="117"/>
      <c r="B704" s="117"/>
      <c r="C704" s="81"/>
      <c r="D704" s="81"/>
      <c r="E704" s="81"/>
      <c r="F704" s="81"/>
      <c r="G704" s="81"/>
      <c r="H704" s="82"/>
    </row>
    <row r="705" ht="18.0" customHeight="1">
      <c r="A705" s="117"/>
      <c r="B705" s="117"/>
      <c r="C705" s="81"/>
      <c r="D705" s="81"/>
      <c r="E705" s="81"/>
      <c r="F705" s="81"/>
      <c r="G705" s="81"/>
      <c r="H705" s="82"/>
    </row>
    <row r="706" ht="18.0" customHeight="1">
      <c r="A706" s="117"/>
      <c r="B706" s="117"/>
      <c r="C706" s="81"/>
      <c r="D706" s="81"/>
      <c r="E706" s="81"/>
      <c r="F706" s="81"/>
      <c r="G706" s="81"/>
      <c r="H706" s="82"/>
    </row>
    <row r="707" ht="18.0" customHeight="1">
      <c r="A707" s="117"/>
      <c r="B707" s="117"/>
      <c r="C707" s="81"/>
      <c r="D707" s="81"/>
      <c r="E707" s="81"/>
      <c r="F707" s="81"/>
      <c r="G707" s="81"/>
      <c r="H707" s="82"/>
    </row>
    <row r="708" ht="18.0" customHeight="1">
      <c r="A708" s="117"/>
      <c r="B708" s="117"/>
      <c r="C708" s="81"/>
      <c r="D708" s="81"/>
      <c r="E708" s="81"/>
      <c r="F708" s="81"/>
      <c r="G708" s="81"/>
      <c r="H708" s="82"/>
    </row>
    <row r="709" ht="18.0" customHeight="1">
      <c r="A709" s="117"/>
      <c r="B709" s="117"/>
      <c r="C709" s="81"/>
      <c r="D709" s="81"/>
      <c r="E709" s="81"/>
      <c r="F709" s="81"/>
      <c r="G709" s="81"/>
      <c r="H709" s="82"/>
    </row>
    <row r="710" ht="18.0" customHeight="1">
      <c r="A710" s="117"/>
      <c r="B710" s="117"/>
      <c r="C710" s="81"/>
      <c r="D710" s="81"/>
      <c r="E710" s="81"/>
      <c r="F710" s="81"/>
      <c r="G710" s="81"/>
      <c r="H710" s="82"/>
    </row>
    <row r="711" ht="18.0" customHeight="1">
      <c r="A711" s="117"/>
      <c r="B711" s="117"/>
      <c r="C711" s="81"/>
      <c r="D711" s="81"/>
      <c r="E711" s="81"/>
      <c r="F711" s="81"/>
      <c r="G711" s="81"/>
      <c r="H711" s="82"/>
    </row>
    <row r="712" ht="18.0" customHeight="1">
      <c r="A712" s="117"/>
      <c r="B712" s="117"/>
      <c r="C712" s="81"/>
      <c r="D712" s="81"/>
      <c r="E712" s="81"/>
      <c r="F712" s="81"/>
      <c r="G712" s="81"/>
      <c r="H712" s="82"/>
    </row>
    <row r="713" ht="18.0" customHeight="1">
      <c r="A713" s="117"/>
      <c r="B713" s="117"/>
      <c r="C713" s="81"/>
      <c r="D713" s="81"/>
      <c r="E713" s="81"/>
      <c r="F713" s="81"/>
      <c r="G713" s="81"/>
      <c r="H713" s="82"/>
    </row>
    <row r="714" ht="18.0" customHeight="1">
      <c r="A714" s="117"/>
      <c r="B714" s="117"/>
      <c r="C714" s="81"/>
      <c r="D714" s="81"/>
      <c r="E714" s="81"/>
      <c r="F714" s="81"/>
      <c r="G714" s="81"/>
      <c r="H714" s="82"/>
    </row>
    <row r="715" ht="18.0" customHeight="1">
      <c r="A715" s="117"/>
      <c r="B715" s="117"/>
      <c r="C715" s="81"/>
      <c r="D715" s="81"/>
      <c r="E715" s="81"/>
      <c r="F715" s="81"/>
      <c r="G715" s="81"/>
      <c r="H715" s="82"/>
    </row>
    <row r="716" ht="18.0" customHeight="1">
      <c r="A716" s="117"/>
      <c r="B716" s="117"/>
      <c r="C716" s="81"/>
      <c r="D716" s="81"/>
      <c r="E716" s="81"/>
      <c r="F716" s="81"/>
      <c r="G716" s="81"/>
      <c r="H716" s="82"/>
    </row>
    <row r="717" ht="18.0" customHeight="1">
      <c r="A717" s="117"/>
      <c r="B717" s="117"/>
      <c r="C717" s="81"/>
      <c r="D717" s="81"/>
      <c r="E717" s="81"/>
      <c r="F717" s="81"/>
      <c r="G717" s="81"/>
      <c r="H717" s="82"/>
    </row>
    <row r="718" ht="18.0" customHeight="1">
      <c r="A718" s="117"/>
      <c r="B718" s="117"/>
      <c r="C718" s="81"/>
      <c r="D718" s="81"/>
      <c r="E718" s="81"/>
      <c r="F718" s="81"/>
      <c r="G718" s="81"/>
      <c r="H718" s="82"/>
    </row>
    <row r="719" ht="18.0" customHeight="1">
      <c r="A719" s="117"/>
      <c r="B719" s="117"/>
      <c r="C719" s="81"/>
      <c r="D719" s="81"/>
      <c r="E719" s="81"/>
      <c r="F719" s="81"/>
      <c r="G719" s="81"/>
      <c r="H719" s="82"/>
    </row>
    <row r="720" ht="18.0" customHeight="1">
      <c r="A720" s="117"/>
      <c r="B720" s="117"/>
      <c r="C720" s="81"/>
      <c r="D720" s="81"/>
      <c r="E720" s="81"/>
      <c r="F720" s="81"/>
      <c r="G720" s="81"/>
      <c r="H720" s="82"/>
    </row>
    <row r="721" ht="18.0" customHeight="1">
      <c r="A721" s="117"/>
      <c r="B721" s="117"/>
      <c r="C721" s="81"/>
      <c r="D721" s="81"/>
      <c r="E721" s="81"/>
      <c r="F721" s="81"/>
      <c r="G721" s="81"/>
      <c r="H721" s="82"/>
    </row>
    <row r="722" ht="18.0" customHeight="1">
      <c r="A722" s="117"/>
      <c r="B722" s="117"/>
      <c r="C722" s="81"/>
      <c r="D722" s="81"/>
      <c r="E722" s="81"/>
      <c r="F722" s="81"/>
      <c r="G722" s="81"/>
      <c r="H722" s="82"/>
    </row>
    <row r="723" ht="18.0" customHeight="1">
      <c r="A723" s="117"/>
      <c r="B723" s="117"/>
      <c r="C723" s="81"/>
      <c r="D723" s="81"/>
      <c r="E723" s="81"/>
      <c r="F723" s="81"/>
      <c r="G723" s="81"/>
      <c r="H723" s="82"/>
    </row>
    <row r="724" ht="18.0" customHeight="1">
      <c r="A724" s="117"/>
      <c r="B724" s="117"/>
      <c r="C724" s="81"/>
      <c r="D724" s="81"/>
      <c r="E724" s="81"/>
      <c r="F724" s="81"/>
      <c r="G724" s="81"/>
      <c r="H724" s="82"/>
    </row>
    <row r="725" ht="18.0" customHeight="1">
      <c r="A725" s="117"/>
      <c r="B725" s="117"/>
      <c r="C725" s="81"/>
      <c r="D725" s="81"/>
      <c r="E725" s="81"/>
      <c r="F725" s="81"/>
      <c r="G725" s="81"/>
      <c r="H725" s="82"/>
    </row>
    <row r="726" ht="18.0" customHeight="1">
      <c r="A726" s="117"/>
      <c r="B726" s="117"/>
      <c r="C726" s="81"/>
      <c r="D726" s="81"/>
      <c r="E726" s="81"/>
      <c r="F726" s="81"/>
      <c r="G726" s="81"/>
      <c r="H726" s="82"/>
    </row>
    <row r="727" ht="18.0" customHeight="1">
      <c r="A727" s="117"/>
      <c r="B727" s="117"/>
      <c r="C727" s="81"/>
      <c r="D727" s="81"/>
      <c r="E727" s="81"/>
      <c r="F727" s="81"/>
      <c r="G727" s="81"/>
      <c r="H727" s="82"/>
    </row>
    <row r="728" ht="18.0" customHeight="1">
      <c r="A728" s="117"/>
      <c r="B728" s="117"/>
      <c r="C728" s="81"/>
      <c r="D728" s="81"/>
      <c r="E728" s="81"/>
      <c r="F728" s="81"/>
      <c r="G728" s="81"/>
      <c r="H728" s="82"/>
    </row>
    <row r="729" ht="18.0" customHeight="1">
      <c r="A729" s="117"/>
      <c r="B729" s="117"/>
      <c r="C729" s="81"/>
      <c r="D729" s="81"/>
      <c r="E729" s="81"/>
      <c r="F729" s="81"/>
      <c r="G729" s="81"/>
      <c r="H729" s="82"/>
    </row>
    <row r="730" ht="18.0" customHeight="1">
      <c r="A730" s="117"/>
      <c r="B730" s="117"/>
      <c r="C730" s="81"/>
      <c r="D730" s="81"/>
      <c r="E730" s="81"/>
      <c r="F730" s="81"/>
      <c r="G730" s="81"/>
      <c r="H730" s="82"/>
    </row>
    <row r="731" ht="18.0" customHeight="1">
      <c r="A731" s="117"/>
      <c r="B731" s="117"/>
      <c r="C731" s="81"/>
      <c r="D731" s="81"/>
      <c r="E731" s="81"/>
      <c r="F731" s="81"/>
      <c r="G731" s="81"/>
      <c r="H731" s="82"/>
    </row>
    <row r="732" ht="18.0" customHeight="1">
      <c r="A732" s="117"/>
      <c r="B732" s="117"/>
      <c r="C732" s="81"/>
      <c r="D732" s="81"/>
      <c r="E732" s="81"/>
      <c r="F732" s="81"/>
      <c r="G732" s="81"/>
      <c r="H732" s="82"/>
    </row>
    <row r="733" ht="18.0" customHeight="1">
      <c r="A733" s="117"/>
      <c r="B733" s="117"/>
      <c r="C733" s="81"/>
      <c r="D733" s="81"/>
      <c r="E733" s="81"/>
      <c r="F733" s="81"/>
      <c r="G733" s="81"/>
      <c r="H733" s="82"/>
    </row>
    <row r="734" ht="18.0" customHeight="1">
      <c r="A734" s="117"/>
      <c r="B734" s="117"/>
      <c r="C734" s="81"/>
      <c r="D734" s="81"/>
      <c r="E734" s="81"/>
      <c r="F734" s="81"/>
      <c r="G734" s="81"/>
      <c r="H734" s="82"/>
    </row>
    <row r="735" ht="18.0" customHeight="1">
      <c r="A735" s="117"/>
      <c r="B735" s="117"/>
      <c r="C735" s="81"/>
      <c r="D735" s="81"/>
      <c r="E735" s="81"/>
      <c r="F735" s="81"/>
      <c r="G735" s="81"/>
      <c r="H735" s="82"/>
    </row>
    <row r="736" ht="18.0" customHeight="1">
      <c r="A736" s="117"/>
      <c r="B736" s="117"/>
      <c r="C736" s="81"/>
      <c r="D736" s="81"/>
      <c r="E736" s="81"/>
      <c r="F736" s="81"/>
      <c r="G736" s="81"/>
      <c r="H736" s="82"/>
    </row>
    <row r="737" ht="18.0" customHeight="1">
      <c r="A737" s="117"/>
      <c r="B737" s="117"/>
      <c r="C737" s="81"/>
      <c r="D737" s="81"/>
      <c r="E737" s="81"/>
      <c r="F737" s="81"/>
      <c r="G737" s="81"/>
      <c r="H737" s="82"/>
    </row>
    <row r="738" ht="18.0" customHeight="1">
      <c r="A738" s="117"/>
      <c r="B738" s="117"/>
      <c r="C738" s="81"/>
      <c r="D738" s="81"/>
      <c r="E738" s="81"/>
      <c r="F738" s="81"/>
      <c r="G738" s="81"/>
      <c r="H738" s="82"/>
    </row>
    <row r="739" ht="18.0" customHeight="1">
      <c r="A739" s="117"/>
      <c r="B739" s="117"/>
      <c r="C739" s="81"/>
      <c r="D739" s="81"/>
      <c r="E739" s="81"/>
      <c r="F739" s="81"/>
      <c r="G739" s="81"/>
      <c r="H739" s="82"/>
    </row>
    <row r="740" ht="18.0" customHeight="1">
      <c r="A740" s="117"/>
      <c r="B740" s="117"/>
      <c r="C740" s="81"/>
      <c r="D740" s="81"/>
      <c r="E740" s="81"/>
      <c r="F740" s="81"/>
      <c r="G740" s="81"/>
      <c r="H740" s="82"/>
    </row>
    <row r="741" ht="18.0" customHeight="1">
      <c r="A741" s="117"/>
      <c r="B741" s="117"/>
      <c r="C741" s="81"/>
      <c r="D741" s="81"/>
      <c r="E741" s="81"/>
      <c r="F741" s="81"/>
      <c r="G741" s="81"/>
      <c r="H741" s="82"/>
    </row>
    <row r="742" ht="18.0" customHeight="1">
      <c r="A742" s="117"/>
      <c r="B742" s="117"/>
      <c r="C742" s="81"/>
      <c r="D742" s="81"/>
      <c r="E742" s="81"/>
      <c r="F742" s="81"/>
      <c r="G742" s="81"/>
      <c r="H742" s="82"/>
    </row>
    <row r="743" ht="18.0" customHeight="1">
      <c r="A743" s="117"/>
      <c r="B743" s="117"/>
      <c r="C743" s="81"/>
      <c r="D743" s="81"/>
      <c r="E743" s="81"/>
      <c r="F743" s="81"/>
      <c r="G743" s="81"/>
      <c r="H743" s="82"/>
    </row>
    <row r="744" ht="18.0" customHeight="1">
      <c r="A744" s="117"/>
      <c r="B744" s="117"/>
      <c r="C744" s="81"/>
      <c r="D744" s="81"/>
      <c r="E744" s="81"/>
      <c r="F744" s="81"/>
      <c r="G744" s="81"/>
      <c r="H744" s="82"/>
    </row>
    <row r="745" ht="18.0" customHeight="1">
      <c r="A745" s="117"/>
      <c r="B745" s="117"/>
      <c r="C745" s="81"/>
      <c r="D745" s="81"/>
      <c r="E745" s="81"/>
      <c r="F745" s="81"/>
      <c r="G745" s="81"/>
      <c r="H745" s="82"/>
    </row>
    <row r="746" ht="18.0" customHeight="1">
      <c r="A746" s="117"/>
      <c r="B746" s="117"/>
      <c r="C746" s="81"/>
      <c r="D746" s="81"/>
      <c r="E746" s="81"/>
      <c r="F746" s="81"/>
      <c r="G746" s="81"/>
      <c r="H746" s="82"/>
    </row>
    <row r="747" ht="18.0" customHeight="1">
      <c r="A747" s="117"/>
      <c r="B747" s="117"/>
      <c r="C747" s="81"/>
      <c r="D747" s="81"/>
      <c r="E747" s="81"/>
      <c r="F747" s="81"/>
      <c r="G747" s="81"/>
      <c r="H747" s="82"/>
    </row>
    <row r="748" ht="18.0" customHeight="1">
      <c r="A748" s="117"/>
      <c r="B748" s="117"/>
      <c r="C748" s="81"/>
      <c r="D748" s="81"/>
      <c r="E748" s="81"/>
      <c r="F748" s="81"/>
      <c r="G748" s="81"/>
      <c r="H748" s="82"/>
    </row>
    <row r="749" ht="18.0" customHeight="1">
      <c r="A749" s="117"/>
      <c r="B749" s="117"/>
      <c r="C749" s="81"/>
      <c r="D749" s="81"/>
      <c r="E749" s="81"/>
      <c r="F749" s="81"/>
      <c r="G749" s="81"/>
      <c r="H749" s="82"/>
    </row>
    <row r="750" ht="18.0" customHeight="1">
      <c r="A750" s="117"/>
      <c r="B750" s="117"/>
      <c r="C750" s="81"/>
      <c r="D750" s="81"/>
      <c r="E750" s="81"/>
      <c r="F750" s="81"/>
      <c r="G750" s="81"/>
      <c r="H750" s="82"/>
    </row>
    <row r="751" ht="18.0" customHeight="1">
      <c r="A751" s="117"/>
      <c r="B751" s="117"/>
      <c r="C751" s="81"/>
      <c r="D751" s="81"/>
      <c r="E751" s="81"/>
      <c r="F751" s="81"/>
      <c r="G751" s="81"/>
      <c r="H751" s="82"/>
    </row>
    <row r="752" ht="18.0" customHeight="1">
      <c r="A752" s="117"/>
      <c r="B752" s="117"/>
      <c r="C752" s="81"/>
      <c r="D752" s="81"/>
      <c r="E752" s="81"/>
      <c r="F752" s="81"/>
      <c r="G752" s="81"/>
      <c r="H752" s="82"/>
    </row>
    <row r="753" ht="18.0" customHeight="1">
      <c r="A753" s="117"/>
      <c r="B753" s="117"/>
      <c r="C753" s="81"/>
      <c r="D753" s="81"/>
      <c r="E753" s="81"/>
      <c r="F753" s="81"/>
      <c r="G753" s="81"/>
      <c r="H753" s="82"/>
    </row>
    <row r="754" ht="18.0" customHeight="1">
      <c r="A754" s="117"/>
      <c r="B754" s="117"/>
      <c r="C754" s="81"/>
      <c r="D754" s="81"/>
      <c r="E754" s="81"/>
      <c r="F754" s="81"/>
      <c r="G754" s="81"/>
      <c r="H754" s="82"/>
    </row>
    <row r="755" ht="18.0" customHeight="1">
      <c r="A755" s="117"/>
      <c r="B755" s="117"/>
      <c r="C755" s="81"/>
      <c r="D755" s="81"/>
      <c r="E755" s="81"/>
      <c r="F755" s="81"/>
      <c r="G755" s="81"/>
      <c r="H755" s="82"/>
    </row>
    <row r="756" ht="18.0" customHeight="1">
      <c r="A756" s="117"/>
      <c r="B756" s="117"/>
      <c r="C756" s="81"/>
      <c r="D756" s="81"/>
      <c r="E756" s="81"/>
      <c r="F756" s="81"/>
      <c r="G756" s="81"/>
      <c r="H756" s="82"/>
    </row>
    <row r="757" ht="18.0" customHeight="1">
      <c r="A757" s="117"/>
      <c r="B757" s="117"/>
      <c r="C757" s="81"/>
      <c r="D757" s="81"/>
      <c r="E757" s="81"/>
      <c r="F757" s="81"/>
      <c r="G757" s="81"/>
      <c r="H757" s="82"/>
    </row>
    <row r="758" ht="18.0" customHeight="1">
      <c r="A758" s="117"/>
      <c r="B758" s="117"/>
      <c r="C758" s="81"/>
      <c r="D758" s="81"/>
      <c r="E758" s="81"/>
      <c r="F758" s="81"/>
      <c r="G758" s="81"/>
      <c r="H758" s="82"/>
    </row>
    <row r="759" ht="18.0" customHeight="1">
      <c r="A759" s="117"/>
      <c r="B759" s="117"/>
      <c r="C759" s="81"/>
      <c r="D759" s="81"/>
      <c r="E759" s="81"/>
      <c r="F759" s="81"/>
      <c r="G759" s="81"/>
      <c r="H759" s="82"/>
    </row>
    <row r="760" ht="18.0" customHeight="1">
      <c r="A760" s="117"/>
      <c r="B760" s="117"/>
      <c r="C760" s="81"/>
      <c r="D760" s="81"/>
      <c r="E760" s="81"/>
      <c r="F760" s="81"/>
      <c r="G760" s="81"/>
      <c r="H760" s="82"/>
    </row>
    <row r="761" ht="18.0" customHeight="1">
      <c r="A761" s="117"/>
      <c r="B761" s="117"/>
      <c r="C761" s="81"/>
      <c r="D761" s="81"/>
      <c r="E761" s="81"/>
      <c r="F761" s="81"/>
      <c r="G761" s="81"/>
      <c r="H761" s="82"/>
    </row>
    <row r="762" ht="18.0" customHeight="1">
      <c r="A762" s="117"/>
      <c r="B762" s="117"/>
      <c r="C762" s="81"/>
      <c r="D762" s="81"/>
      <c r="E762" s="81"/>
      <c r="F762" s="81"/>
      <c r="G762" s="81"/>
      <c r="H762" s="82"/>
    </row>
    <row r="763" ht="18.0" customHeight="1">
      <c r="A763" s="117"/>
      <c r="B763" s="117"/>
      <c r="C763" s="81"/>
      <c r="D763" s="81"/>
      <c r="E763" s="81"/>
      <c r="F763" s="81"/>
      <c r="G763" s="81"/>
      <c r="H763" s="82"/>
    </row>
    <row r="764" ht="18.0" customHeight="1">
      <c r="A764" s="117"/>
      <c r="B764" s="117"/>
      <c r="C764" s="81"/>
      <c r="D764" s="81"/>
      <c r="E764" s="81"/>
      <c r="F764" s="81"/>
      <c r="G764" s="81"/>
      <c r="H764" s="82"/>
    </row>
    <row r="765" ht="18.0" customHeight="1">
      <c r="A765" s="117"/>
      <c r="B765" s="117"/>
      <c r="C765" s="81"/>
      <c r="D765" s="81"/>
      <c r="E765" s="81"/>
      <c r="F765" s="81"/>
      <c r="G765" s="81"/>
      <c r="H765" s="82"/>
    </row>
    <row r="766" ht="18.0" customHeight="1">
      <c r="A766" s="117"/>
      <c r="B766" s="117"/>
      <c r="C766" s="81"/>
      <c r="D766" s="81"/>
      <c r="E766" s="81"/>
      <c r="F766" s="81"/>
      <c r="G766" s="81"/>
      <c r="H766" s="82"/>
    </row>
    <row r="767" ht="18.0" customHeight="1">
      <c r="A767" s="117"/>
      <c r="B767" s="117"/>
      <c r="C767" s="81"/>
      <c r="D767" s="81"/>
      <c r="E767" s="81"/>
      <c r="F767" s="81"/>
      <c r="G767" s="81"/>
      <c r="H767" s="82"/>
    </row>
    <row r="768" ht="18.0" customHeight="1">
      <c r="A768" s="117"/>
      <c r="B768" s="117"/>
      <c r="C768" s="81"/>
      <c r="D768" s="81"/>
      <c r="E768" s="81"/>
      <c r="F768" s="81"/>
      <c r="G768" s="81"/>
      <c r="H768" s="82"/>
    </row>
    <row r="769" ht="18.0" customHeight="1">
      <c r="A769" s="117"/>
      <c r="B769" s="117"/>
      <c r="C769" s="81"/>
      <c r="D769" s="81"/>
      <c r="E769" s="81"/>
      <c r="F769" s="81"/>
      <c r="G769" s="81"/>
      <c r="H769" s="82"/>
    </row>
    <row r="770" ht="18.0" customHeight="1">
      <c r="A770" s="117"/>
      <c r="B770" s="117"/>
      <c r="C770" s="81"/>
      <c r="D770" s="81"/>
      <c r="E770" s="81"/>
      <c r="F770" s="81"/>
      <c r="G770" s="81"/>
      <c r="H770" s="82"/>
    </row>
    <row r="771" ht="18.0" customHeight="1">
      <c r="A771" s="117"/>
      <c r="B771" s="117"/>
      <c r="C771" s="81"/>
      <c r="D771" s="81"/>
      <c r="E771" s="81"/>
      <c r="F771" s="81"/>
      <c r="G771" s="81"/>
      <c r="H771" s="82"/>
    </row>
    <row r="772" ht="18.0" customHeight="1">
      <c r="A772" s="117"/>
      <c r="B772" s="117"/>
      <c r="C772" s="81"/>
      <c r="D772" s="81"/>
      <c r="E772" s="81"/>
      <c r="F772" s="81"/>
      <c r="G772" s="81"/>
      <c r="H772" s="82"/>
    </row>
    <row r="773" ht="18.0" customHeight="1">
      <c r="A773" s="117"/>
      <c r="B773" s="117"/>
      <c r="C773" s="81"/>
      <c r="D773" s="81"/>
      <c r="E773" s="81"/>
      <c r="F773" s="81"/>
      <c r="G773" s="81"/>
      <c r="H773" s="82"/>
    </row>
    <row r="774" ht="18.0" customHeight="1">
      <c r="A774" s="117"/>
      <c r="B774" s="117"/>
      <c r="C774" s="81"/>
      <c r="D774" s="81"/>
      <c r="E774" s="81"/>
      <c r="F774" s="81"/>
      <c r="G774" s="81"/>
      <c r="H774" s="82"/>
    </row>
    <row r="775" ht="18.0" customHeight="1">
      <c r="A775" s="117"/>
      <c r="B775" s="117"/>
      <c r="C775" s="81"/>
      <c r="D775" s="81"/>
      <c r="E775" s="81"/>
      <c r="F775" s="81"/>
      <c r="G775" s="81"/>
      <c r="H775" s="82"/>
    </row>
    <row r="776" ht="18.0" customHeight="1">
      <c r="A776" s="117"/>
      <c r="B776" s="117"/>
      <c r="C776" s="81"/>
      <c r="D776" s="81"/>
      <c r="E776" s="81"/>
      <c r="F776" s="81"/>
      <c r="G776" s="81"/>
      <c r="H776" s="82"/>
    </row>
    <row r="777" ht="18.0" customHeight="1">
      <c r="A777" s="117"/>
      <c r="B777" s="117"/>
      <c r="C777" s="81"/>
      <c r="D777" s="81"/>
      <c r="E777" s="81"/>
      <c r="F777" s="81"/>
      <c r="G777" s="81"/>
      <c r="H777" s="82"/>
    </row>
    <row r="778" ht="18.0" customHeight="1">
      <c r="A778" s="117"/>
      <c r="B778" s="117"/>
      <c r="C778" s="81"/>
      <c r="D778" s="81"/>
      <c r="E778" s="81"/>
      <c r="F778" s="81"/>
      <c r="G778" s="81"/>
      <c r="H778" s="82"/>
    </row>
    <row r="779" ht="18.0" customHeight="1">
      <c r="A779" s="117"/>
      <c r="B779" s="117"/>
      <c r="C779" s="81"/>
      <c r="D779" s="81"/>
      <c r="E779" s="81"/>
      <c r="F779" s="81"/>
      <c r="G779" s="81"/>
      <c r="H779" s="82"/>
    </row>
    <row r="780" ht="18.0" customHeight="1">
      <c r="A780" s="117"/>
      <c r="B780" s="117"/>
      <c r="C780" s="81"/>
      <c r="D780" s="81"/>
      <c r="E780" s="81"/>
      <c r="F780" s="81"/>
      <c r="G780" s="81"/>
      <c r="H780" s="82"/>
    </row>
    <row r="781" ht="18.0" customHeight="1">
      <c r="A781" s="117"/>
      <c r="B781" s="117"/>
      <c r="C781" s="81"/>
      <c r="D781" s="81"/>
      <c r="E781" s="81"/>
      <c r="F781" s="81"/>
      <c r="G781" s="81"/>
      <c r="H781" s="82"/>
    </row>
    <row r="782" ht="18.0" customHeight="1">
      <c r="A782" s="117"/>
      <c r="B782" s="117"/>
      <c r="C782" s="81"/>
      <c r="D782" s="81"/>
      <c r="E782" s="81"/>
      <c r="F782" s="81"/>
      <c r="G782" s="81"/>
      <c r="H782" s="82"/>
    </row>
    <row r="783" ht="18.0" customHeight="1">
      <c r="A783" s="117"/>
      <c r="B783" s="117"/>
      <c r="C783" s="81"/>
      <c r="D783" s="81"/>
      <c r="E783" s="81"/>
      <c r="F783" s="81"/>
      <c r="G783" s="81"/>
      <c r="H783" s="82"/>
    </row>
    <row r="784" ht="18.0" customHeight="1">
      <c r="A784" s="117"/>
      <c r="B784" s="117"/>
      <c r="C784" s="81"/>
      <c r="D784" s="81"/>
      <c r="E784" s="81"/>
      <c r="F784" s="81"/>
      <c r="G784" s="81"/>
      <c r="H784" s="82"/>
    </row>
    <row r="785" ht="18.0" customHeight="1">
      <c r="A785" s="117"/>
      <c r="B785" s="117"/>
      <c r="C785" s="81"/>
      <c r="D785" s="81"/>
      <c r="E785" s="81"/>
      <c r="F785" s="81"/>
      <c r="G785" s="81"/>
      <c r="H785" s="82"/>
    </row>
    <row r="786" ht="18.0" customHeight="1">
      <c r="A786" s="117"/>
      <c r="B786" s="117"/>
      <c r="C786" s="81"/>
      <c r="D786" s="81"/>
      <c r="E786" s="81"/>
      <c r="F786" s="81"/>
      <c r="G786" s="81"/>
      <c r="H786" s="82"/>
    </row>
    <row r="787" ht="18.0" customHeight="1">
      <c r="A787" s="117"/>
      <c r="B787" s="117"/>
      <c r="C787" s="81"/>
      <c r="D787" s="81"/>
      <c r="E787" s="81"/>
      <c r="F787" s="81"/>
      <c r="G787" s="81"/>
      <c r="H787" s="82"/>
    </row>
    <row r="788" ht="18.0" customHeight="1">
      <c r="A788" s="117"/>
      <c r="B788" s="117"/>
      <c r="C788" s="81"/>
      <c r="D788" s="81"/>
      <c r="E788" s="81"/>
      <c r="F788" s="81"/>
      <c r="G788" s="81"/>
      <c r="H788" s="82"/>
    </row>
    <row r="789" ht="18.0" customHeight="1">
      <c r="A789" s="117"/>
      <c r="B789" s="117"/>
      <c r="C789" s="81"/>
      <c r="D789" s="81"/>
      <c r="E789" s="81"/>
      <c r="F789" s="81"/>
      <c r="G789" s="81"/>
      <c r="H789" s="82"/>
    </row>
    <row r="790" ht="18.0" customHeight="1">
      <c r="A790" s="117"/>
      <c r="B790" s="117"/>
      <c r="C790" s="81"/>
      <c r="D790" s="81"/>
      <c r="E790" s="81"/>
      <c r="F790" s="81"/>
      <c r="G790" s="81"/>
      <c r="H790" s="82"/>
    </row>
    <row r="791" ht="18.0" customHeight="1">
      <c r="A791" s="117"/>
      <c r="B791" s="117"/>
      <c r="C791" s="81"/>
      <c r="D791" s="81"/>
      <c r="E791" s="81"/>
      <c r="F791" s="81"/>
      <c r="G791" s="81"/>
      <c r="H791" s="82"/>
    </row>
    <row r="792" ht="18.0" customHeight="1">
      <c r="A792" s="117"/>
      <c r="B792" s="117"/>
      <c r="C792" s="81"/>
      <c r="D792" s="81"/>
      <c r="E792" s="81"/>
      <c r="F792" s="81"/>
      <c r="G792" s="81"/>
      <c r="H792" s="82"/>
    </row>
    <row r="793" ht="18.0" customHeight="1">
      <c r="A793" s="117"/>
      <c r="B793" s="117"/>
      <c r="C793" s="81"/>
      <c r="D793" s="81"/>
      <c r="E793" s="81"/>
      <c r="F793" s="81"/>
      <c r="G793" s="81"/>
      <c r="H793" s="82"/>
    </row>
    <row r="794" ht="18.0" customHeight="1">
      <c r="A794" s="117"/>
      <c r="B794" s="117"/>
      <c r="C794" s="81"/>
      <c r="D794" s="81"/>
      <c r="E794" s="81"/>
      <c r="F794" s="81"/>
      <c r="G794" s="81"/>
      <c r="H794" s="82"/>
    </row>
    <row r="795" ht="18.0" customHeight="1">
      <c r="A795" s="117"/>
      <c r="B795" s="117"/>
      <c r="C795" s="81"/>
      <c r="D795" s="81"/>
      <c r="E795" s="81"/>
      <c r="F795" s="81"/>
      <c r="G795" s="81"/>
      <c r="H795" s="82"/>
    </row>
    <row r="796" ht="18.0" customHeight="1">
      <c r="A796" s="117"/>
      <c r="B796" s="117"/>
      <c r="C796" s="81"/>
      <c r="D796" s="81"/>
      <c r="E796" s="81"/>
      <c r="F796" s="81"/>
      <c r="G796" s="81"/>
      <c r="H796" s="82"/>
    </row>
    <row r="797" ht="18.0" customHeight="1">
      <c r="A797" s="117"/>
      <c r="B797" s="117"/>
      <c r="C797" s="81"/>
      <c r="D797" s="81"/>
      <c r="E797" s="81"/>
      <c r="F797" s="81"/>
      <c r="G797" s="81"/>
      <c r="H797" s="82"/>
    </row>
    <row r="798" ht="18.0" customHeight="1">
      <c r="A798" s="117"/>
      <c r="B798" s="117"/>
      <c r="C798" s="81"/>
      <c r="D798" s="81"/>
      <c r="E798" s="81"/>
      <c r="F798" s="81"/>
      <c r="G798" s="81"/>
      <c r="H798" s="82"/>
    </row>
    <row r="799" ht="18.0" customHeight="1">
      <c r="A799" s="117"/>
      <c r="B799" s="117"/>
      <c r="C799" s="81"/>
      <c r="D799" s="81"/>
      <c r="E799" s="81"/>
      <c r="F799" s="81"/>
      <c r="G799" s="81"/>
      <c r="H799" s="82"/>
    </row>
    <row r="800" ht="18.0" customHeight="1">
      <c r="A800" s="117"/>
      <c r="B800" s="117"/>
      <c r="C800" s="81"/>
      <c r="D800" s="81"/>
      <c r="E800" s="81"/>
      <c r="F800" s="81"/>
      <c r="G800" s="81"/>
      <c r="H800" s="82"/>
    </row>
    <row r="801" ht="18.0" customHeight="1">
      <c r="A801" s="117"/>
      <c r="B801" s="117"/>
      <c r="C801" s="81"/>
      <c r="D801" s="81"/>
      <c r="E801" s="81"/>
      <c r="F801" s="81"/>
      <c r="G801" s="81"/>
      <c r="H801" s="82"/>
    </row>
    <row r="802" ht="18.0" customHeight="1">
      <c r="A802" s="117"/>
      <c r="B802" s="117"/>
      <c r="C802" s="81"/>
      <c r="D802" s="81"/>
      <c r="E802" s="81"/>
      <c r="F802" s="81"/>
      <c r="G802" s="81"/>
      <c r="H802" s="82"/>
    </row>
    <row r="803" ht="18.0" customHeight="1">
      <c r="A803" s="117"/>
      <c r="B803" s="117"/>
      <c r="C803" s="81"/>
      <c r="D803" s="81"/>
      <c r="E803" s="81"/>
      <c r="F803" s="81"/>
      <c r="G803" s="81"/>
      <c r="H803" s="82"/>
    </row>
    <row r="804" ht="18.0" customHeight="1">
      <c r="A804" s="117"/>
      <c r="B804" s="117"/>
      <c r="C804" s="81"/>
      <c r="D804" s="81"/>
      <c r="E804" s="81"/>
      <c r="F804" s="81"/>
      <c r="G804" s="81"/>
      <c r="H804" s="82"/>
    </row>
    <row r="805" ht="18.0" customHeight="1">
      <c r="A805" s="117"/>
      <c r="B805" s="117"/>
      <c r="C805" s="81"/>
      <c r="D805" s="81"/>
      <c r="E805" s="81"/>
      <c r="F805" s="81"/>
      <c r="G805" s="81"/>
      <c r="H805" s="82"/>
    </row>
    <row r="806" ht="18.0" customHeight="1">
      <c r="A806" s="117"/>
      <c r="B806" s="117"/>
      <c r="C806" s="81"/>
      <c r="D806" s="81"/>
      <c r="E806" s="81"/>
      <c r="F806" s="81"/>
      <c r="G806" s="81"/>
      <c r="H806" s="82"/>
    </row>
    <row r="807" ht="18.0" customHeight="1">
      <c r="A807" s="117"/>
      <c r="B807" s="117"/>
      <c r="C807" s="81"/>
      <c r="D807" s="81"/>
      <c r="E807" s="81"/>
      <c r="F807" s="81"/>
      <c r="G807" s="81"/>
      <c r="H807" s="82"/>
    </row>
    <row r="808" ht="18.0" customHeight="1">
      <c r="A808" s="117"/>
      <c r="B808" s="117"/>
      <c r="C808" s="81"/>
      <c r="D808" s="81"/>
      <c r="E808" s="81"/>
      <c r="F808" s="81"/>
      <c r="G808" s="81"/>
      <c r="H808" s="82"/>
    </row>
    <row r="809" ht="18.0" customHeight="1">
      <c r="A809" s="117"/>
      <c r="B809" s="117"/>
      <c r="C809" s="81"/>
      <c r="D809" s="81"/>
      <c r="E809" s="81"/>
      <c r="F809" s="81"/>
      <c r="G809" s="81"/>
      <c r="H809" s="82"/>
    </row>
    <row r="810" ht="18.0" customHeight="1">
      <c r="A810" s="117"/>
      <c r="B810" s="117"/>
      <c r="C810" s="81"/>
      <c r="D810" s="81"/>
      <c r="E810" s="81"/>
      <c r="F810" s="81"/>
      <c r="G810" s="81"/>
      <c r="H810" s="82"/>
    </row>
    <row r="811" ht="18.0" customHeight="1">
      <c r="A811" s="117"/>
      <c r="B811" s="117"/>
      <c r="C811" s="81"/>
      <c r="D811" s="81"/>
      <c r="E811" s="81"/>
      <c r="F811" s="81"/>
      <c r="G811" s="81"/>
      <c r="H811" s="82"/>
    </row>
    <row r="812" ht="18.0" customHeight="1">
      <c r="A812" s="117"/>
      <c r="B812" s="117"/>
      <c r="C812" s="81"/>
      <c r="D812" s="81"/>
      <c r="E812" s="81"/>
      <c r="F812" s="81"/>
      <c r="G812" s="81"/>
      <c r="H812" s="82"/>
    </row>
    <row r="813" ht="18.0" customHeight="1">
      <c r="A813" s="117"/>
      <c r="B813" s="117"/>
      <c r="C813" s="81"/>
      <c r="D813" s="81"/>
      <c r="E813" s="81"/>
      <c r="F813" s="81"/>
      <c r="G813" s="81"/>
      <c r="H813" s="82"/>
    </row>
    <row r="814" ht="18.0" customHeight="1">
      <c r="A814" s="117"/>
      <c r="B814" s="117"/>
      <c r="C814" s="81"/>
      <c r="D814" s="81"/>
      <c r="E814" s="81"/>
      <c r="F814" s="81"/>
      <c r="G814" s="81"/>
      <c r="H814" s="82"/>
    </row>
    <row r="815" ht="18.0" customHeight="1">
      <c r="A815" s="117"/>
      <c r="B815" s="117"/>
      <c r="C815" s="81"/>
      <c r="D815" s="81"/>
      <c r="E815" s="81"/>
      <c r="F815" s="81"/>
      <c r="G815" s="81"/>
      <c r="H815" s="82"/>
    </row>
    <row r="816" ht="18.0" customHeight="1">
      <c r="A816" s="117"/>
      <c r="B816" s="117"/>
      <c r="C816" s="81"/>
      <c r="D816" s="81"/>
      <c r="E816" s="81"/>
      <c r="F816" s="81"/>
      <c r="G816" s="81"/>
      <c r="H816" s="82"/>
    </row>
    <row r="817" ht="18.0" customHeight="1">
      <c r="A817" s="117"/>
      <c r="B817" s="117"/>
      <c r="C817" s="81"/>
      <c r="D817" s="81"/>
      <c r="E817" s="81"/>
      <c r="F817" s="81"/>
      <c r="G817" s="81"/>
      <c r="H817" s="82"/>
    </row>
    <row r="818" ht="18.0" customHeight="1">
      <c r="A818" s="117"/>
      <c r="B818" s="117"/>
      <c r="C818" s="81"/>
      <c r="D818" s="81"/>
      <c r="E818" s="81"/>
      <c r="F818" s="81"/>
      <c r="G818" s="81"/>
      <c r="H818" s="82"/>
    </row>
    <row r="819" ht="18.0" customHeight="1">
      <c r="A819" s="117"/>
      <c r="B819" s="117"/>
      <c r="C819" s="81"/>
      <c r="D819" s="81"/>
      <c r="E819" s="81"/>
      <c r="F819" s="81"/>
      <c r="G819" s="81"/>
      <c r="H819" s="82"/>
    </row>
    <row r="820" ht="18.0" customHeight="1">
      <c r="A820" s="117"/>
      <c r="B820" s="117"/>
      <c r="C820" s="81"/>
      <c r="D820" s="81"/>
      <c r="E820" s="81"/>
      <c r="F820" s="81"/>
      <c r="G820" s="81"/>
      <c r="H820" s="82"/>
    </row>
    <row r="821" ht="18.0" customHeight="1">
      <c r="A821" s="117"/>
      <c r="B821" s="117"/>
      <c r="C821" s="81"/>
      <c r="D821" s="81"/>
      <c r="E821" s="81"/>
      <c r="F821" s="81"/>
      <c r="G821" s="81"/>
      <c r="H821" s="82"/>
    </row>
    <row r="822" ht="18.0" customHeight="1">
      <c r="A822" s="117"/>
      <c r="B822" s="117"/>
      <c r="C822" s="81"/>
      <c r="D822" s="81"/>
      <c r="E822" s="81"/>
      <c r="F822" s="81"/>
      <c r="G822" s="81"/>
      <c r="H822" s="82"/>
    </row>
    <row r="823" ht="18.0" customHeight="1">
      <c r="A823" s="117"/>
      <c r="B823" s="117"/>
      <c r="C823" s="81"/>
      <c r="D823" s="81"/>
      <c r="E823" s="81"/>
      <c r="F823" s="81"/>
      <c r="G823" s="81"/>
      <c r="H823" s="82"/>
    </row>
    <row r="824" ht="18.0" customHeight="1">
      <c r="A824" s="117"/>
      <c r="B824" s="117"/>
      <c r="C824" s="81"/>
      <c r="D824" s="81"/>
      <c r="E824" s="81"/>
      <c r="F824" s="81"/>
      <c r="G824" s="81"/>
      <c r="H824" s="82"/>
    </row>
    <row r="825" ht="18.0" customHeight="1">
      <c r="A825" s="117"/>
      <c r="B825" s="117"/>
      <c r="C825" s="81"/>
      <c r="D825" s="81"/>
      <c r="E825" s="81"/>
      <c r="F825" s="81"/>
      <c r="G825" s="81"/>
      <c r="H825" s="82"/>
    </row>
    <row r="826" ht="18.0" customHeight="1">
      <c r="A826" s="117"/>
      <c r="B826" s="117"/>
      <c r="C826" s="81"/>
      <c r="D826" s="81"/>
      <c r="E826" s="81"/>
      <c r="F826" s="81"/>
      <c r="G826" s="81"/>
      <c r="H826" s="82"/>
    </row>
    <row r="827" ht="18.0" customHeight="1">
      <c r="A827" s="117"/>
      <c r="B827" s="117"/>
      <c r="C827" s="81"/>
      <c r="D827" s="81"/>
      <c r="E827" s="81"/>
      <c r="F827" s="81"/>
      <c r="G827" s="81"/>
      <c r="H827" s="82"/>
    </row>
    <row r="828" ht="18.0" customHeight="1">
      <c r="A828" s="117"/>
      <c r="B828" s="117"/>
      <c r="C828" s="81"/>
      <c r="D828" s="81"/>
      <c r="E828" s="81"/>
      <c r="F828" s="81"/>
      <c r="G828" s="81"/>
      <c r="H828" s="82"/>
    </row>
    <row r="829" ht="18.0" customHeight="1">
      <c r="A829" s="117"/>
      <c r="B829" s="117"/>
      <c r="C829" s="81"/>
      <c r="D829" s="81"/>
      <c r="E829" s="81"/>
      <c r="F829" s="81"/>
      <c r="G829" s="81"/>
      <c r="H829" s="82"/>
    </row>
    <row r="830" ht="18.0" customHeight="1">
      <c r="A830" s="117"/>
      <c r="B830" s="117"/>
      <c r="C830" s="81"/>
      <c r="D830" s="81"/>
      <c r="E830" s="81"/>
      <c r="F830" s="81"/>
      <c r="G830" s="81"/>
      <c r="H830" s="82"/>
    </row>
    <row r="831" ht="18.0" customHeight="1">
      <c r="A831" s="117"/>
      <c r="B831" s="117"/>
      <c r="C831" s="81"/>
      <c r="D831" s="81"/>
      <c r="E831" s="81"/>
      <c r="F831" s="81"/>
      <c r="G831" s="81"/>
      <c r="H831" s="82"/>
    </row>
    <row r="832" ht="18.0" customHeight="1">
      <c r="A832" s="117"/>
      <c r="B832" s="117"/>
      <c r="C832" s="81"/>
      <c r="D832" s="81"/>
      <c r="E832" s="81"/>
      <c r="F832" s="81"/>
      <c r="G832" s="81"/>
      <c r="H832" s="82"/>
    </row>
    <row r="833" ht="18.0" customHeight="1">
      <c r="A833" s="117"/>
      <c r="B833" s="117"/>
      <c r="C833" s="81"/>
      <c r="D833" s="81"/>
      <c r="E833" s="81"/>
      <c r="F833" s="81"/>
      <c r="G833" s="81"/>
      <c r="H833" s="82"/>
    </row>
    <row r="834" ht="18.0" customHeight="1">
      <c r="A834" s="117"/>
      <c r="B834" s="117"/>
      <c r="C834" s="81"/>
      <c r="D834" s="81"/>
      <c r="E834" s="81"/>
      <c r="F834" s="81"/>
      <c r="G834" s="81"/>
      <c r="H834" s="82"/>
    </row>
    <row r="835" ht="18.0" customHeight="1">
      <c r="A835" s="117"/>
      <c r="B835" s="117"/>
      <c r="C835" s="81"/>
      <c r="D835" s="81"/>
      <c r="E835" s="81"/>
      <c r="F835" s="81"/>
      <c r="G835" s="81"/>
      <c r="H835" s="82"/>
    </row>
    <row r="836" ht="18.0" customHeight="1">
      <c r="A836" s="117"/>
      <c r="B836" s="117"/>
      <c r="C836" s="81"/>
      <c r="D836" s="81"/>
      <c r="E836" s="81"/>
      <c r="F836" s="81"/>
      <c r="G836" s="81"/>
      <c r="H836" s="82"/>
    </row>
    <row r="837" ht="18.0" customHeight="1">
      <c r="A837" s="117"/>
      <c r="B837" s="117"/>
      <c r="C837" s="81"/>
      <c r="D837" s="81"/>
      <c r="E837" s="81"/>
      <c r="F837" s="81"/>
      <c r="G837" s="81"/>
      <c r="H837" s="82"/>
    </row>
    <row r="838" ht="18.0" customHeight="1">
      <c r="A838" s="117"/>
      <c r="B838" s="117"/>
      <c r="C838" s="81"/>
      <c r="D838" s="81"/>
      <c r="E838" s="81"/>
      <c r="F838" s="81"/>
      <c r="G838" s="81"/>
      <c r="H838" s="82"/>
    </row>
    <row r="839" ht="18.0" customHeight="1">
      <c r="A839" s="117"/>
      <c r="B839" s="117"/>
      <c r="C839" s="81"/>
      <c r="D839" s="81"/>
      <c r="E839" s="81"/>
      <c r="F839" s="81"/>
      <c r="G839" s="81"/>
      <c r="H839" s="82"/>
    </row>
    <row r="840" ht="18.0" customHeight="1">
      <c r="A840" s="117"/>
      <c r="B840" s="117"/>
      <c r="C840" s="81"/>
      <c r="D840" s="81"/>
      <c r="E840" s="81"/>
      <c r="F840" s="81"/>
      <c r="G840" s="81"/>
      <c r="H840" s="82"/>
    </row>
    <row r="841" ht="18.0" customHeight="1">
      <c r="A841" s="117"/>
      <c r="B841" s="117"/>
      <c r="C841" s="81"/>
      <c r="D841" s="81"/>
      <c r="E841" s="81"/>
      <c r="F841" s="81"/>
      <c r="G841" s="81"/>
      <c r="H841" s="82"/>
    </row>
    <row r="842" ht="18.0" customHeight="1">
      <c r="A842" s="117"/>
      <c r="B842" s="117"/>
      <c r="C842" s="81"/>
      <c r="D842" s="81"/>
      <c r="E842" s="81"/>
      <c r="F842" s="81"/>
      <c r="G842" s="81"/>
      <c r="H842" s="82"/>
    </row>
    <row r="843" ht="18.0" customHeight="1">
      <c r="A843" s="117"/>
      <c r="B843" s="117"/>
      <c r="C843" s="81"/>
      <c r="D843" s="81"/>
      <c r="E843" s="81"/>
      <c r="F843" s="81"/>
      <c r="G843" s="81"/>
      <c r="H843" s="82"/>
    </row>
    <row r="844" ht="18.0" customHeight="1">
      <c r="A844" s="117"/>
      <c r="B844" s="117"/>
      <c r="C844" s="81"/>
      <c r="D844" s="81"/>
      <c r="E844" s="81"/>
      <c r="F844" s="81"/>
      <c r="G844" s="81"/>
      <c r="H844" s="82"/>
    </row>
    <row r="845" ht="18.0" customHeight="1">
      <c r="A845" s="117"/>
      <c r="B845" s="117"/>
      <c r="C845" s="81"/>
      <c r="D845" s="81"/>
      <c r="E845" s="81"/>
      <c r="F845" s="81"/>
      <c r="G845" s="81"/>
      <c r="H845" s="82"/>
    </row>
    <row r="846" ht="18.0" customHeight="1">
      <c r="A846" s="117"/>
      <c r="B846" s="117"/>
      <c r="C846" s="81"/>
      <c r="D846" s="81"/>
      <c r="E846" s="81"/>
      <c r="F846" s="81"/>
      <c r="G846" s="81"/>
      <c r="H846" s="82"/>
    </row>
    <row r="847" ht="18.0" customHeight="1">
      <c r="A847" s="117"/>
      <c r="B847" s="117"/>
      <c r="C847" s="81"/>
      <c r="D847" s="81"/>
      <c r="E847" s="81"/>
      <c r="F847" s="81"/>
      <c r="G847" s="81"/>
      <c r="H847" s="82"/>
    </row>
    <row r="848" ht="18.0" customHeight="1">
      <c r="A848" s="117"/>
      <c r="B848" s="117"/>
      <c r="C848" s="81"/>
      <c r="D848" s="81"/>
      <c r="E848" s="81"/>
      <c r="F848" s="81"/>
      <c r="G848" s="81"/>
      <c r="H848" s="82"/>
    </row>
    <row r="849" ht="18.0" customHeight="1">
      <c r="A849" s="117"/>
      <c r="B849" s="117"/>
      <c r="C849" s="81"/>
      <c r="D849" s="81"/>
      <c r="E849" s="81"/>
      <c r="F849" s="81"/>
      <c r="G849" s="81"/>
      <c r="H849" s="82"/>
    </row>
    <row r="850" ht="18.0" customHeight="1">
      <c r="A850" s="117"/>
      <c r="B850" s="117"/>
      <c r="C850" s="81"/>
      <c r="D850" s="81"/>
      <c r="E850" s="81"/>
      <c r="F850" s="81"/>
      <c r="G850" s="81"/>
      <c r="H850" s="82"/>
    </row>
    <row r="851" ht="18.0" customHeight="1">
      <c r="A851" s="117"/>
      <c r="B851" s="117"/>
      <c r="C851" s="81"/>
      <c r="D851" s="81"/>
      <c r="E851" s="81"/>
      <c r="F851" s="81"/>
      <c r="G851" s="81"/>
      <c r="H851" s="82"/>
    </row>
    <row r="852" ht="18.0" customHeight="1">
      <c r="A852" s="117"/>
      <c r="B852" s="117"/>
      <c r="C852" s="81"/>
      <c r="D852" s="81"/>
      <c r="E852" s="81"/>
      <c r="F852" s="81"/>
      <c r="G852" s="81"/>
      <c r="H852" s="82"/>
    </row>
    <row r="853" ht="18.0" customHeight="1">
      <c r="A853" s="117"/>
      <c r="B853" s="117"/>
      <c r="C853" s="81"/>
      <c r="D853" s="81"/>
      <c r="E853" s="81"/>
      <c r="F853" s="81"/>
      <c r="G853" s="81"/>
      <c r="H853" s="82"/>
    </row>
    <row r="854" ht="18.0" customHeight="1">
      <c r="A854" s="117"/>
      <c r="B854" s="117"/>
      <c r="C854" s="81"/>
      <c r="D854" s="81"/>
      <c r="E854" s="81"/>
      <c r="F854" s="81"/>
      <c r="G854" s="81"/>
      <c r="H854" s="82"/>
    </row>
    <row r="855" ht="18.0" customHeight="1">
      <c r="A855" s="117"/>
      <c r="B855" s="117"/>
      <c r="C855" s="81"/>
      <c r="D855" s="81"/>
      <c r="E855" s="81"/>
      <c r="F855" s="81"/>
      <c r="G855" s="81"/>
      <c r="H855" s="82"/>
    </row>
    <row r="856" ht="18.0" customHeight="1">
      <c r="A856" s="117"/>
      <c r="B856" s="117"/>
      <c r="C856" s="81"/>
      <c r="D856" s="81"/>
      <c r="E856" s="81"/>
      <c r="F856" s="81"/>
      <c r="G856" s="81"/>
      <c r="H856" s="82"/>
    </row>
    <row r="857" ht="18.0" customHeight="1">
      <c r="A857" s="117"/>
      <c r="B857" s="117"/>
      <c r="C857" s="81"/>
      <c r="D857" s="81"/>
      <c r="E857" s="81"/>
      <c r="F857" s="81"/>
      <c r="G857" s="81"/>
      <c r="H857" s="82"/>
    </row>
    <row r="858" ht="18.0" customHeight="1">
      <c r="A858" s="117"/>
      <c r="B858" s="117"/>
      <c r="C858" s="81"/>
      <c r="D858" s="81"/>
      <c r="E858" s="81"/>
      <c r="F858" s="81"/>
      <c r="G858" s="81"/>
      <c r="H858" s="82"/>
    </row>
    <row r="859" ht="18.0" customHeight="1">
      <c r="A859" s="117"/>
      <c r="B859" s="117"/>
      <c r="C859" s="81"/>
      <c r="D859" s="81"/>
      <c r="E859" s="81"/>
      <c r="F859" s="81"/>
      <c r="G859" s="81"/>
      <c r="H859" s="82"/>
    </row>
    <row r="860" ht="18.0" customHeight="1">
      <c r="A860" s="117"/>
      <c r="B860" s="117"/>
      <c r="C860" s="81"/>
      <c r="D860" s="81"/>
      <c r="E860" s="81"/>
      <c r="F860" s="81"/>
      <c r="G860" s="81"/>
      <c r="H860" s="82"/>
    </row>
    <row r="861" ht="18.0" customHeight="1">
      <c r="A861" s="117"/>
      <c r="B861" s="117"/>
      <c r="C861" s="81"/>
      <c r="D861" s="81"/>
      <c r="E861" s="81"/>
      <c r="F861" s="81"/>
      <c r="G861" s="81"/>
      <c r="H861" s="82"/>
    </row>
    <row r="862" ht="18.0" customHeight="1">
      <c r="A862" s="117"/>
      <c r="B862" s="117"/>
      <c r="C862" s="81"/>
      <c r="D862" s="81"/>
      <c r="E862" s="81"/>
      <c r="F862" s="81"/>
      <c r="G862" s="81"/>
      <c r="H862" s="82"/>
    </row>
    <row r="863" ht="18.0" customHeight="1">
      <c r="A863" s="117"/>
      <c r="B863" s="117"/>
      <c r="C863" s="81"/>
      <c r="D863" s="81"/>
      <c r="E863" s="81"/>
      <c r="F863" s="81"/>
      <c r="G863" s="81"/>
      <c r="H863" s="82"/>
    </row>
    <row r="864" ht="18.0" customHeight="1">
      <c r="A864" s="117"/>
      <c r="B864" s="117"/>
      <c r="C864" s="81"/>
      <c r="D864" s="81"/>
      <c r="E864" s="81"/>
      <c r="F864" s="81"/>
      <c r="G864" s="81"/>
      <c r="H864" s="82"/>
    </row>
    <row r="865" ht="18.0" customHeight="1">
      <c r="A865" s="117"/>
      <c r="B865" s="117"/>
      <c r="C865" s="81"/>
      <c r="D865" s="81"/>
      <c r="E865" s="81"/>
      <c r="F865" s="81"/>
      <c r="G865" s="81"/>
      <c r="H865" s="82"/>
    </row>
    <row r="866" ht="18.0" customHeight="1">
      <c r="A866" s="117"/>
      <c r="B866" s="117"/>
      <c r="C866" s="81"/>
      <c r="D866" s="81"/>
      <c r="E866" s="81"/>
      <c r="F866" s="81"/>
      <c r="G866" s="81"/>
      <c r="H866" s="82"/>
    </row>
    <row r="867" ht="18.0" customHeight="1">
      <c r="A867" s="117"/>
      <c r="B867" s="117"/>
      <c r="C867" s="81"/>
      <c r="D867" s="81"/>
      <c r="E867" s="81"/>
      <c r="F867" s="81"/>
      <c r="G867" s="81"/>
      <c r="H867" s="82"/>
    </row>
    <row r="868" ht="18.0" customHeight="1">
      <c r="A868" s="117"/>
      <c r="B868" s="117"/>
      <c r="C868" s="81"/>
      <c r="D868" s="81"/>
      <c r="E868" s="81"/>
      <c r="F868" s="81"/>
      <c r="G868" s="81"/>
      <c r="H868" s="82"/>
    </row>
    <row r="869" ht="18.0" customHeight="1">
      <c r="A869" s="117"/>
      <c r="B869" s="117"/>
      <c r="C869" s="81"/>
      <c r="D869" s="81"/>
      <c r="E869" s="81"/>
      <c r="F869" s="81"/>
      <c r="G869" s="81"/>
      <c r="H869" s="82"/>
    </row>
    <row r="870" ht="18.0" customHeight="1">
      <c r="A870" s="117"/>
      <c r="B870" s="117"/>
      <c r="C870" s="81"/>
      <c r="D870" s="81"/>
      <c r="E870" s="81"/>
      <c r="F870" s="81"/>
      <c r="G870" s="81"/>
      <c r="H870" s="82"/>
    </row>
    <row r="871" ht="18.0" customHeight="1">
      <c r="A871" s="117"/>
      <c r="B871" s="117"/>
      <c r="C871" s="81"/>
      <c r="D871" s="81"/>
      <c r="E871" s="81"/>
      <c r="F871" s="81"/>
      <c r="G871" s="81"/>
      <c r="H871" s="82"/>
    </row>
    <row r="872" ht="18.0" customHeight="1">
      <c r="A872" s="117"/>
      <c r="B872" s="117"/>
      <c r="C872" s="81"/>
      <c r="D872" s="81"/>
      <c r="E872" s="81"/>
      <c r="F872" s="81"/>
      <c r="G872" s="81"/>
      <c r="H872" s="82"/>
    </row>
    <row r="873" ht="18.0" customHeight="1">
      <c r="A873" s="117"/>
      <c r="B873" s="117"/>
      <c r="C873" s="81"/>
      <c r="D873" s="81"/>
      <c r="E873" s="81"/>
      <c r="F873" s="81"/>
      <c r="G873" s="81"/>
      <c r="H873" s="82"/>
    </row>
    <row r="874" ht="18.0" customHeight="1">
      <c r="A874" s="117"/>
      <c r="B874" s="117"/>
      <c r="C874" s="81"/>
      <c r="D874" s="81"/>
      <c r="E874" s="81"/>
      <c r="F874" s="81"/>
      <c r="G874" s="81"/>
      <c r="H874" s="82"/>
    </row>
    <row r="875" ht="18.0" customHeight="1">
      <c r="A875" s="117"/>
      <c r="B875" s="117"/>
      <c r="C875" s="81"/>
      <c r="D875" s="81"/>
      <c r="E875" s="81"/>
      <c r="F875" s="81"/>
      <c r="G875" s="81"/>
      <c r="H875" s="82"/>
    </row>
    <row r="876" ht="18.0" customHeight="1">
      <c r="A876" s="117"/>
      <c r="B876" s="117"/>
      <c r="C876" s="81"/>
      <c r="D876" s="81"/>
      <c r="E876" s="81"/>
      <c r="F876" s="81"/>
      <c r="G876" s="81"/>
      <c r="H876" s="82"/>
    </row>
    <row r="877" ht="18.0" customHeight="1">
      <c r="A877" s="117"/>
      <c r="B877" s="117"/>
      <c r="C877" s="81"/>
      <c r="D877" s="81"/>
      <c r="E877" s="81"/>
      <c r="F877" s="81"/>
      <c r="G877" s="81"/>
      <c r="H877" s="82"/>
    </row>
    <row r="878" ht="18.0" customHeight="1">
      <c r="A878" s="117"/>
      <c r="B878" s="117"/>
      <c r="C878" s="81"/>
      <c r="D878" s="81"/>
      <c r="E878" s="81"/>
      <c r="F878" s="81"/>
      <c r="G878" s="81"/>
      <c r="H878" s="82"/>
    </row>
    <row r="879" ht="18.0" customHeight="1">
      <c r="A879" s="117"/>
      <c r="B879" s="117"/>
      <c r="C879" s="81"/>
      <c r="D879" s="81"/>
      <c r="E879" s="81"/>
      <c r="F879" s="81"/>
      <c r="G879" s="81"/>
      <c r="H879" s="82"/>
    </row>
    <row r="880" ht="18.0" customHeight="1">
      <c r="A880" s="117"/>
      <c r="B880" s="117"/>
      <c r="C880" s="81"/>
      <c r="D880" s="81"/>
      <c r="E880" s="81"/>
      <c r="F880" s="81"/>
      <c r="G880" s="81"/>
      <c r="H880" s="82"/>
    </row>
    <row r="881" ht="18.0" customHeight="1">
      <c r="A881" s="117"/>
      <c r="B881" s="117"/>
      <c r="C881" s="81"/>
      <c r="D881" s="81"/>
      <c r="E881" s="81"/>
      <c r="F881" s="81"/>
      <c r="G881" s="81"/>
      <c r="H881" s="82"/>
    </row>
    <row r="882" ht="18.0" customHeight="1">
      <c r="A882" s="117"/>
      <c r="B882" s="117"/>
      <c r="C882" s="81"/>
      <c r="D882" s="81"/>
      <c r="E882" s="81"/>
      <c r="F882" s="81"/>
      <c r="G882" s="81"/>
      <c r="H882" s="82"/>
    </row>
    <row r="883" ht="18.0" customHeight="1">
      <c r="A883" s="117"/>
      <c r="B883" s="117"/>
      <c r="C883" s="81"/>
      <c r="D883" s="81"/>
      <c r="E883" s="81"/>
      <c r="F883" s="81"/>
      <c r="G883" s="81"/>
      <c r="H883" s="82"/>
    </row>
    <row r="884" ht="18.0" customHeight="1">
      <c r="A884" s="117"/>
      <c r="B884" s="117"/>
      <c r="C884" s="81"/>
      <c r="D884" s="81"/>
      <c r="E884" s="81"/>
      <c r="F884" s="81"/>
      <c r="G884" s="81"/>
      <c r="H884" s="82"/>
    </row>
    <row r="885" ht="18.0" customHeight="1">
      <c r="A885" s="117"/>
      <c r="B885" s="117"/>
      <c r="C885" s="81"/>
      <c r="D885" s="81"/>
      <c r="E885" s="81"/>
      <c r="F885" s="81"/>
      <c r="G885" s="81"/>
      <c r="H885" s="82"/>
    </row>
    <row r="886" ht="18.0" customHeight="1">
      <c r="A886" s="117"/>
      <c r="B886" s="117"/>
      <c r="C886" s="81"/>
      <c r="D886" s="81"/>
      <c r="E886" s="81"/>
      <c r="F886" s="81"/>
      <c r="G886" s="81"/>
      <c r="H886" s="82"/>
    </row>
    <row r="887" ht="18.0" customHeight="1">
      <c r="A887" s="117"/>
      <c r="B887" s="117"/>
      <c r="C887" s="81"/>
      <c r="D887" s="81"/>
      <c r="E887" s="81"/>
      <c r="F887" s="81"/>
      <c r="G887" s="81"/>
      <c r="H887" s="82"/>
    </row>
    <row r="888" ht="18.0" customHeight="1">
      <c r="A888" s="117"/>
      <c r="B888" s="117"/>
      <c r="C888" s="81"/>
      <c r="D888" s="81"/>
      <c r="E888" s="81"/>
      <c r="F888" s="81"/>
      <c r="G888" s="81"/>
      <c r="H888" s="82"/>
    </row>
    <row r="889" ht="18.0" customHeight="1">
      <c r="A889" s="117"/>
      <c r="B889" s="117"/>
      <c r="C889" s="81"/>
      <c r="D889" s="81"/>
      <c r="E889" s="81"/>
      <c r="F889" s="81"/>
      <c r="G889" s="81"/>
      <c r="H889" s="82"/>
    </row>
    <row r="890" ht="18.0" customHeight="1">
      <c r="A890" s="117"/>
      <c r="B890" s="117"/>
      <c r="C890" s="81"/>
      <c r="D890" s="81"/>
      <c r="E890" s="81"/>
      <c r="F890" s="81"/>
      <c r="G890" s="81"/>
      <c r="H890" s="82"/>
    </row>
    <row r="891" ht="18.0" customHeight="1">
      <c r="A891" s="117"/>
      <c r="B891" s="117"/>
      <c r="C891" s="81"/>
      <c r="D891" s="81"/>
      <c r="E891" s="81"/>
      <c r="F891" s="81"/>
      <c r="G891" s="81"/>
      <c r="H891" s="82"/>
    </row>
    <row r="892" ht="18.0" customHeight="1">
      <c r="A892" s="117"/>
      <c r="B892" s="117"/>
      <c r="C892" s="81"/>
      <c r="D892" s="81"/>
      <c r="E892" s="81"/>
      <c r="F892" s="81"/>
      <c r="G892" s="81"/>
      <c r="H892" s="82"/>
    </row>
    <row r="893" ht="18.0" customHeight="1">
      <c r="A893" s="117"/>
      <c r="B893" s="117"/>
      <c r="C893" s="81"/>
      <c r="D893" s="81"/>
      <c r="E893" s="81"/>
      <c r="F893" s="81"/>
      <c r="G893" s="81"/>
      <c r="H893" s="82"/>
    </row>
    <row r="894" ht="18.0" customHeight="1">
      <c r="A894" s="117"/>
      <c r="B894" s="117"/>
      <c r="C894" s="81"/>
      <c r="D894" s="81"/>
      <c r="E894" s="81"/>
      <c r="F894" s="81"/>
      <c r="G894" s="81"/>
      <c r="H894" s="82"/>
    </row>
    <row r="895" ht="18.0" customHeight="1">
      <c r="A895" s="117"/>
      <c r="B895" s="117"/>
      <c r="C895" s="81"/>
      <c r="D895" s="81"/>
      <c r="E895" s="81"/>
      <c r="F895" s="81"/>
      <c r="G895" s="81"/>
      <c r="H895" s="82"/>
    </row>
    <row r="896" ht="18.0" customHeight="1">
      <c r="A896" s="117"/>
      <c r="B896" s="117"/>
      <c r="C896" s="81"/>
      <c r="D896" s="81"/>
      <c r="E896" s="81"/>
      <c r="F896" s="81"/>
      <c r="G896" s="81"/>
      <c r="H896" s="82"/>
    </row>
    <row r="897" ht="18.0" customHeight="1">
      <c r="A897" s="117"/>
      <c r="B897" s="117"/>
      <c r="C897" s="81"/>
      <c r="D897" s="81"/>
      <c r="E897" s="81"/>
      <c r="F897" s="81"/>
      <c r="G897" s="81"/>
      <c r="H897" s="82"/>
    </row>
    <row r="898" ht="18.0" customHeight="1">
      <c r="A898" s="117"/>
      <c r="B898" s="117"/>
      <c r="C898" s="81"/>
      <c r="D898" s="81"/>
      <c r="E898" s="81"/>
      <c r="F898" s="81"/>
      <c r="G898" s="81"/>
      <c r="H898" s="82"/>
    </row>
    <row r="899" ht="18.0" customHeight="1">
      <c r="A899" s="117"/>
      <c r="B899" s="117"/>
      <c r="C899" s="81"/>
      <c r="D899" s="81"/>
      <c r="E899" s="81"/>
      <c r="F899" s="81"/>
      <c r="G899" s="81"/>
      <c r="H899" s="82"/>
    </row>
    <row r="900" ht="18.0" customHeight="1">
      <c r="A900" s="117"/>
      <c r="B900" s="117"/>
      <c r="C900" s="81"/>
      <c r="D900" s="81"/>
      <c r="E900" s="81"/>
      <c r="F900" s="81"/>
      <c r="G900" s="81"/>
      <c r="H900" s="82"/>
    </row>
    <row r="901" ht="18.0" customHeight="1">
      <c r="A901" s="117"/>
      <c r="B901" s="117"/>
      <c r="C901" s="81"/>
      <c r="D901" s="81"/>
      <c r="E901" s="81"/>
      <c r="F901" s="81"/>
      <c r="G901" s="81"/>
      <c r="H901" s="82"/>
    </row>
    <row r="902" ht="18.0" customHeight="1">
      <c r="A902" s="117"/>
      <c r="B902" s="117"/>
      <c r="C902" s="81"/>
      <c r="D902" s="81"/>
      <c r="E902" s="81"/>
      <c r="F902" s="81"/>
      <c r="G902" s="81"/>
      <c r="H902" s="82"/>
    </row>
    <row r="903" ht="18.0" customHeight="1">
      <c r="A903" s="117"/>
      <c r="B903" s="117"/>
      <c r="C903" s="81"/>
      <c r="D903" s="81"/>
      <c r="E903" s="81"/>
      <c r="F903" s="81"/>
      <c r="G903" s="81"/>
      <c r="H903" s="82"/>
    </row>
    <row r="904" ht="18.0" customHeight="1">
      <c r="A904" s="117"/>
      <c r="B904" s="117"/>
      <c r="C904" s="81"/>
      <c r="D904" s="81"/>
      <c r="E904" s="81"/>
      <c r="F904" s="81"/>
      <c r="G904" s="81"/>
      <c r="H904" s="82"/>
    </row>
    <row r="905" ht="18.0" customHeight="1">
      <c r="A905" s="117"/>
      <c r="B905" s="117"/>
      <c r="C905" s="81"/>
      <c r="D905" s="81"/>
      <c r="E905" s="81"/>
      <c r="F905" s="81"/>
      <c r="G905" s="81"/>
      <c r="H905" s="82"/>
    </row>
    <row r="906" ht="18.0" customHeight="1">
      <c r="A906" s="117"/>
      <c r="B906" s="117"/>
      <c r="C906" s="81"/>
      <c r="D906" s="81"/>
      <c r="E906" s="81"/>
      <c r="F906" s="81"/>
      <c r="G906" s="81"/>
      <c r="H906" s="82"/>
    </row>
    <row r="907" ht="18.0" customHeight="1">
      <c r="A907" s="117"/>
      <c r="B907" s="117"/>
      <c r="C907" s="81"/>
      <c r="D907" s="81"/>
      <c r="E907" s="81"/>
      <c r="F907" s="81"/>
      <c r="G907" s="81"/>
      <c r="H907" s="82"/>
    </row>
    <row r="908" ht="18.0" customHeight="1">
      <c r="A908" s="117"/>
      <c r="B908" s="117"/>
      <c r="C908" s="81"/>
      <c r="D908" s="81"/>
      <c r="E908" s="81"/>
      <c r="F908" s="81"/>
      <c r="G908" s="81"/>
      <c r="H908" s="82"/>
    </row>
    <row r="909" ht="18.0" customHeight="1">
      <c r="A909" s="117"/>
      <c r="B909" s="117"/>
      <c r="C909" s="81"/>
      <c r="D909" s="81"/>
      <c r="E909" s="81"/>
      <c r="F909" s="81"/>
      <c r="G909" s="81"/>
      <c r="H909" s="82"/>
    </row>
    <row r="910" ht="18.0" customHeight="1">
      <c r="A910" s="117"/>
      <c r="B910" s="117"/>
      <c r="C910" s="81"/>
      <c r="D910" s="81"/>
      <c r="E910" s="81"/>
      <c r="F910" s="81"/>
      <c r="G910" s="81"/>
      <c r="H910" s="82"/>
    </row>
    <row r="911" ht="18.0" customHeight="1">
      <c r="A911" s="117"/>
      <c r="B911" s="117"/>
      <c r="C911" s="81"/>
      <c r="D911" s="81"/>
      <c r="E911" s="81"/>
      <c r="F911" s="81"/>
      <c r="G911" s="81"/>
      <c r="H911" s="82"/>
    </row>
    <row r="912" ht="18.0" customHeight="1">
      <c r="A912" s="117"/>
      <c r="B912" s="117"/>
      <c r="C912" s="81"/>
      <c r="D912" s="81"/>
      <c r="E912" s="81"/>
      <c r="F912" s="81"/>
      <c r="G912" s="81"/>
      <c r="H912" s="82"/>
    </row>
    <row r="913" ht="18.0" customHeight="1">
      <c r="A913" s="117"/>
      <c r="B913" s="117"/>
      <c r="C913" s="81"/>
      <c r="D913" s="81"/>
      <c r="E913" s="81"/>
      <c r="F913" s="81"/>
      <c r="G913" s="81"/>
      <c r="H913" s="82"/>
    </row>
    <row r="914" ht="18.0" customHeight="1">
      <c r="A914" s="117"/>
      <c r="B914" s="117"/>
      <c r="C914" s="81"/>
      <c r="D914" s="81"/>
      <c r="E914" s="81"/>
      <c r="F914" s="81"/>
      <c r="G914" s="81"/>
      <c r="H914" s="82"/>
    </row>
    <row r="915" ht="18.0" customHeight="1">
      <c r="A915" s="117"/>
      <c r="B915" s="117"/>
      <c r="C915" s="81"/>
      <c r="D915" s="81"/>
      <c r="E915" s="81"/>
      <c r="F915" s="81"/>
      <c r="G915" s="81"/>
      <c r="H915" s="82"/>
    </row>
    <row r="916" ht="18.0" customHeight="1">
      <c r="A916" s="117"/>
      <c r="B916" s="117"/>
      <c r="C916" s="81"/>
      <c r="D916" s="81"/>
      <c r="E916" s="81"/>
      <c r="F916" s="81"/>
      <c r="G916" s="81"/>
      <c r="H916" s="82"/>
    </row>
    <row r="917" ht="18.0" customHeight="1">
      <c r="A917" s="117"/>
      <c r="B917" s="117"/>
      <c r="C917" s="81"/>
      <c r="D917" s="81"/>
      <c r="E917" s="81"/>
      <c r="F917" s="81"/>
      <c r="G917" s="81"/>
      <c r="H917" s="82"/>
    </row>
    <row r="918" ht="18.0" customHeight="1">
      <c r="A918" s="117"/>
      <c r="B918" s="117"/>
      <c r="C918" s="81"/>
      <c r="D918" s="81"/>
      <c r="E918" s="81"/>
      <c r="F918" s="81"/>
      <c r="G918" s="81"/>
      <c r="H918" s="82"/>
    </row>
    <row r="919" ht="18.0" customHeight="1">
      <c r="A919" s="117"/>
      <c r="B919" s="117"/>
      <c r="C919" s="81"/>
      <c r="D919" s="81"/>
      <c r="E919" s="81"/>
      <c r="F919" s="81"/>
      <c r="G919" s="81"/>
      <c r="H919" s="82"/>
    </row>
    <row r="920" ht="18.0" customHeight="1">
      <c r="A920" s="117"/>
      <c r="B920" s="117"/>
      <c r="C920" s="81"/>
      <c r="D920" s="81"/>
      <c r="E920" s="81"/>
      <c r="F920" s="81"/>
      <c r="G920" s="81"/>
      <c r="H920" s="82"/>
    </row>
    <row r="921" ht="18.0" customHeight="1">
      <c r="A921" s="117"/>
      <c r="B921" s="117"/>
      <c r="C921" s="81"/>
      <c r="D921" s="81"/>
      <c r="E921" s="81"/>
      <c r="F921" s="81"/>
      <c r="G921" s="81"/>
      <c r="H921" s="82"/>
    </row>
    <row r="922" ht="18.0" customHeight="1">
      <c r="A922" s="117"/>
      <c r="B922" s="117"/>
      <c r="C922" s="81"/>
      <c r="D922" s="81"/>
      <c r="E922" s="81"/>
      <c r="F922" s="81"/>
      <c r="G922" s="81"/>
      <c r="H922" s="82"/>
    </row>
    <row r="923" ht="18.0" customHeight="1">
      <c r="A923" s="117"/>
      <c r="B923" s="117"/>
      <c r="C923" s="81"/>
      <c r="D923" s="81"/>
      <c r="E923" s="81"/>
      <c r="F923" s="81"/>
      <c r="G923" s="81"/>
      <c r="H923" s="82"/>
    </row>
    <row r="924" ht="18.0" customHeight="1">
      <c r="A924" s="117"/>
      <c r="B924" s="117"/>
      <c r="C924" s="81"/>
      <c r="D924" s="81"/>
      <c r="E924" s="81"/>
      <c r="F924" s="81"/>
      <c r="G924" s="81"/>
      <c r="H924" s="82"/>
    </row>
    <row r="925" ht="18.0" customHeight="1">
      <c r="A925" s="117"/>
      <c r="B925" s="117"/>
      <c r="C925" s="81"/>
      <c r="D925" s="81"/>
      <c r="E925" s="81"/>
      <c r="F925" s="81"/>
      <c r="G925" s="81"/>
      <c r="H925" s="82"/>
    </row>
    <row r="926" ht="18.0" customHeight="1">
      <c r="A926" s="117"/>
      <c r="B926" s="117"/>
      <c r="C926" s="81"/>
      <c r="D926" s="81"/>
      <c r="E926" s="81"/>
      <c r="F926" s="81"/>
      <c r="G926" s="81"/>
      <c r="H926" s="82"/>
    </row>
    <row r="927" ht="18.0" customHeight="1">
      <c r="A927" s="117"/>
      <c r="B927" s="117"/>
      <c r="C927" s="81"/>
      <c r="D927" s="81"/>
      <c r="E927" s="81"/>
      <c r="F927" s="81"/>
      <c r="G927" s="81"/>
      <c r="H927" s="82"/>
    </row>
    <row r="928" ht="18.0" customHeight="1">
      <c r="A928" s="117"/>
      <c r="B928" s="117"/>
      <c r="C928" s="81"/>
      <c r="D928" s="81"/>
      <c r="E928" s="81"/>
      <c r="F928" s="81"/>
      <c r="G928" s="81"/>
      <c r="H928" s="82"/>
    </row>
    <row r="929" ht="18.0" customHeight="1">
      <c r="A929" s="117"/>
      <c r="B929" s="117"/>
      <c r="C929" s="81"/>
      <c r="D929" s="81"/>
      <c r="E929" s="81"/>
      <c r="F929" s="81"/>
      <c r="G929" s="81"/>
      <c r="H929" s="82"/>
    </row>
    <row r="930" ht="18.0" customHeight="1">
      <c r="A930" s="117"/>
      <c r="B930" s="117"/>
      <c r="C930" s="81"/>
      <c r="D930" s="81"/>
      <c r="E930" s="81"/>
      <c r="F930" s="81"/>
      <c r="G930" s="81"/>
      <c r="H930" s="82"/>
    </row>
    <row r="931" ht="18.0" customHeight="1">
      <c r="A931" s="117"/>
      <c r="B931" s="117"/>
      <c r="C931" s="81"/>
      <c r="D931" s="81"/>
      <c r="E931" s="81"/>
      <c r="F931" s="81"/>
      <c r="G931" s="81"/>
      <c r="H931" s="82"/>
    </row>
    <row r="932" ht="18.0" customHeight="1">
      <c r="A932" s="117"/>
      <c r="B932" s="117"/>
      <c r="C932" s="81"/>
      <c r="D932" s="81"/>
      <c r="E932" s="81"/>
      <c r="F932" s="81"/>
      <c r="G932" s="81"/>
      <c r="H932" s="82"/>
    </row>
    <row r="933" ht="18.0" customHeight="1">
      <c r="A933" s="117"/>
      <c r="B933" s="117"/>
      <c r="C933" s="81"/>
      <c r="D933" s="81"/>
      <c r="E933" s="81"/>
      <c r="F933" s="81"/>
      <c r="G933" s="81"/>
      <c r="H933" s="82"/>
    </row>
    <row r="934" ht="18.0" customHeight="1">
      <c r="A934" s="117"/>
      <c r="B934" s="117"/>
      <c r="C934" s="81"/>
      <c r="D934" s="81"/>
      <c r="E934" s="81"/>
      <c r="F934" s="81"/>
      <c r="G934" s="81"/>
      <c r="H934" s="82"/>
    </row>
    <row r="935" ht="18.0" customHeight="1">
      <c r="A935" s="117"/>
      <c r="B935" s="117"/>
      <c r="C935" s="81"/>
      <c r="D935" s="81"/>
      <c r="E935" s="81"/>
      <c r="F935" s="81"/>
      <c r="G935" s="81"/>
      <c r="H935" s="82"/>
    </row>
    <row r="936" ht="18.0" customHeight="1">
      <c r="A936" s="117"/>
      <c r="B936" s="117"/>
      <c r="C936" s="81"/>
      <c r="D936" s="81"/>
      <c r="E936" s="81"/>
      <c r="F936" s="81"/>
      <c r="G936" s="81"/>
      <c r="H936" s="82"/>
    </row>
    <row r="937" ht="18.0" customHeight="1">
      <c r="A937" s="117"/>
      <c r="B937" s="117"/>
      <c r="C937" s="81"/>
      <c r="D937" s="81"/>
      <c r="E937" s="81"/>
      <c r="F937" s="81"/>
      <c r="G937" s="81"/>
      <c r="H937" s="82"/>
    </row>
    <row r="938" ht="18.0" customHeight="1">
      <c r="A938" s="117"/>
      <c r="B938" s="117"/>
      <c r="C938" s="81"/>
      <c r="D938" s="81"/>
      <c r="E938" s="81"/>
      <c r="F938" s="81"/>
      <c r="G938" s="81"/>
      <c r="H938" s="82"/>
    </row>
    <row r="939" ht="18.0" customHeight="1">
      <c r="A939" s="117"/>
      <c r="B939" s="117"/>
      <c r="C939" s="81"/>
      <c r="D939" s="81"/>
      <c r="E939" s="81"/>
      <c r="F939" s="81"/>
      <c r="G939" s="81"/>
      <c r="H939" s="82"/>
    </row>
    <row r="940" ht="18.0" customHeight="1">
      <c r="A940" s="117"/>
      <c r="B940" s="117"/>
      <c r="C940" s="81"/>
      <c r="D940" s="81"/>
      <c r="E940" s="81"/>
      <c r="F940" s="81"/>
      <c r="G940" s="81"/>
      <c r="H940" s="82"/>
    </row>
    <row r="941" ht="18.0" customHeight="1">
      <c r="A941" s="117"/>
      <c r="B941" s="117"/>
      <c r="C941" s="81"/>
      <c r="D941" s="81"/>
      <c r="E941" s="81"/>
      <c r="F941" s="81"/>
      <c r="G941" s="81"/>
      <c r="H941" s="82"/>
    </row>
    <row r="942" ht="18.0" customHeight="1">
      <c r="A942" s="117"/>
      <c r="B942" s="117"/>
      <c r="C942" s="81"/>
      <c r="D942" s="81"/>
      <c r="E942" s="81"/>
      <c r="F942" s="81"/>
      <c r="G942" s="81"/>
      <c r="H942" s="82"/>
    </row>
    <row r="943" ht="18.0" customHeight="1">
      <c r="A943" s="117"/>
      <c r="B943" s="117"/>
      <c r="C943" s="81"/>
      <c r="D943" s="81"/>
      <c r="E943" s="81"/>
      <c r="F943" s="81"/>
      <c r="G943" s="81"/>
      <c r="H943" s="82"/>
    </row>
    <row r="944" ht="18.0" customHeight="1">
      <c r="A944" s="117"/>
      <c r="B944" s="117"/>
      <c r="C944" s="81"/>
      <c r="D944" s="81"/>
      <c r="E944" s="81"/>
      <c r="F944" s="81"/>
      <c r="G944" s="81"/>
      <c r="H944" s="82"/>
    </row>
    <row r="945" ht="18.0" customHeight="1">
      <c r="A945" s="117"/>
      <c r="B945" s="117"/>
      <c r="C945" s="81"/>
      <c r="D945" s="81"/>
      <c r="E945" s="81"/>
      <c r="F945" s="81"/>
      <c r="G945" s="81"/>
      <c r="H945" s="82"/>
    </row>
    <row r="946" ht="18.0" customHeight="1">
      <c r="A946" s="117"/>
      <c r="B946" s="117"/>
      <c r="C946" s="81"/>
      <c r="D946" s="81"/>
      <c r="E946" s="81"/>
      <c r="F946" s="81"/>
      <c r="G946" s="81"/>
      <c r="H946" s="82"/>
    </row>
    <row r="947" ht="18.0" customHeight="1">
      <c r="A947" s="117"/>
      <c r="B947" s="117"/>
      <c r="C947" s="81"/>
      <c r="D947" s="81"/>
      <c r="E947" s="81"/>
      <c r="F947" s="81"/>
      <c r="G947" s="81"/>
      <c r="H947" s="82"/>
    </row>
    <row r="948" ht="18.0" customHeight="1">
      <c r="A948" s="117"/>
      <c r="B948" s="117"/>
      <c r="C948" s="81"/>
      <c r="D948" s="81"/>
      <c r="E948" s="81"/>
      <c r="F948" s="81"/>
      <c r="G948" s="81"/>
      <c r="H948" s="82"/>
    </row>
    <row r="949" ht="18.0" customHeight="1">
      <c r="A949" s="117"/>
      <c r="B949" s="117"/>
      <c r="C949" s="81"/>
      <c r="D949" s="81"/>
      <c r="E949" s="81"/>
      <c r="F949" s="81"/>
      <c r="G949" s="81"/>
      <c r="H949" s="82"/>
    </row>
    <row r="950" ht="18.0" customHeight="1">
      <c r="A950" s="117"/>
      <c r="B950" s="117"/>
      <c r="C950" s="81"/>
      <c r="D950" s="81"/>
      <c r="E950" s="81"/>
      <c r="F950" s="81"/>
      <c r="G950" s="81"/>
      <c r="H950" s="82"/>
    </row>
    <row r="951" ht="18.0" customHeight="1">
      <c r="A951" s="117"/>
      <c r="B951" s="117"/>
      <c r="C951" s="81"/>
      <c r="D951" s="81"/>
      <c r="E951" s="81"/>
      <c r="F951" s="81"/>
      <c r="G951" s="81"/>
      <c r="H951" s="82"/>
    </row>
    <row r="952" ht="18.0" customHeight="1">
      <c r="A952" s="117"/>
      <c r="B952" s="117"/>
      <c r="C952" s="81"/>
      <c r="D952" s="81"/>
      <c r="E952" s="81"/>
      <c r="F952" s="81"/>
      <c r="G952" s="81"/>
      <c r="H952" s="82"/>
    </row>
    <row r="953" ht="18.0" customHeight="1">
      <c r="A953" s="117"/>
      <c r="B953" s="117"/>
      <c r="C953" s="81"/>
      <c r="D953" s="81"/>
      <c r="E953" s="81"/>
      <c r="F953" s="81"/>
      <c r="G953" s="81"/>
      <c r="H953" s="82"/>
    </row>
    <row r="954" ht="18.0" customHeight="1">
      <c r="A954" s="117"/>
      <c r="B954" s="117"/>
      <c r="C954" s="81"/>
      <c r="D954" s="81"/>
      <c r="E954" s="81"/>
      <c r="F954" s="81"/>
      <c r="G954" s="81"/>
      <c r="H954" s="82"/>
    </row>
    <row r="955" ht="18.0" customHeight="1">
      <c r="A955" s="117"/>
      <c r="B955" s="117"/>
      <c r="C955" s="81"/>
      <c r="D955" s="81"/>
      <c r="E955" s="81"/>
      <c r="F955" s="81"/>
      <c r="G955" s="81"/>
      <c r="H955" s="82"/>
    </row>
    <row r="956" ht="18.0" customHeight="1">
      <c r="A956" s="117"/>
      <c r="B956" s="117"/>
      <c r="C956" s="81"/>
      <c r="D956" s="81"/>
      <c r="E956" s="81"/>
      <c r="F956" s="81"/>
      <c r="G956" s="81"/>
      <c r="H956" s="82"/>
    </row>
    <row r="957" ht="18.0" customHeight="1">
      <c r="A957" s="117"/>
      <c r="B957" s="117"/>
      <c r="C957" s="81"/>
      <c r="D957" s="81"/>
      <c r="E957" s="81"/>
      <c r="F957" s="81"/>
      <c r="G957" s="81"/>
      <c r="H957" s="82"/>
    </row>
    <row r="958" ht="18.0" customHeight="1">
      <c r="A958" s="117"/>
      <c r="B958" s="117"/>
      <c r="C958" s="81"/>
      <c r="D958" s="81"/>
      <c r="E958" s="81"/>
      <c r="F958" s="81"/>
      <c r="G958" s="81"/>
      <c r="H958" s="82"/>
    </row>
    <row r="959" ht="18.0" customHeight="1">
      <c r="A959" s="117"/>
      <c r="B959" s="117"/>
      <c r="C959" s="81"/>
      <c r="D959" s="81"/>
      <c r="E959" s="81"/>
      <c r="F959" s="81"/>
      <c r="G959" s="81"/>
      <c r="H959" s="82"/>
    </row>
    <row r="960" ht="18.0" customHeight="1">
      <c r="A960" s="117"/>
      <c r="B960" s="117"/>
      <c r="C960" s="81"/>
      <c r="D960" s="81"/>
      <c r="E960" s="81"/>
      <c r="F960" s="81"/>
      <c r="G960" s="81"/>
      <c r="H960" s="82"/>
    </row>
    <row r="961" ht="18.0" customHeight="1">
      <c r="A961" s="117"/>
      <c r="B961" s="117"/>
      <c r="C961" s="81"/>
      <c r="D961" s="81"/>
      <c r="E961" s="81"/>
      <c r="F961" s="81"/>
      <c r="G961" s="81"/>
      <c r="H961" s="82"/>
    </row>
    <row r="962" ht="18.0" customHeight="1">
      <c r="A962" s="117"/>
      <c r="B962" s="117"/>
      <c r="C962" s="81"/>
      <c r="D962" s="81"/>
      <c r="E962" s="81"/>
      <c r="F962" s="81"/>
      <c r="G962" s="81"/>
      <c r="H962" s="82"/>
    </row>
    <row r="963" ht="18.0" customHeight="1">
      <c r="A963" s="117"/>
      <c r="B963" s="117"/>
      <c r="C963" s="81"/>
      <c r="D963" s="81"/>
      <c r="E963" s="81"/>
      <c r="F963" s="81"/>
      <c r="G963" s="81"/>
      <c r="H963" s="82"/>
    </row>
    <row r="964" ht="18.0" customHeight="1">
      <c r="A964" s="117"/>
      <c r="B964" s="117"/>
      <c r="C964" s="81"/>
      <c r="D964" s="81"/>
      <c r="E964" s="81"/>
      <c r="F964" s="81"/>
      <c r="G964" s="81"/>
      <c r="H964" s="82"/>
    </row>
    <row r="965" ht="18.0" customHeight="1">
      <c r="A965" s="117"/>
      <c r="B965" s="117"/>
      <c r="C965" s="81"/>
      <c r="D965" s="81"/>
      <c r="E965" s="81"/>
      <c r="F965" s="81"/>
      <c r="G965" s="81"/>
      <c r="H965" s="82"/>
    </row>
    <row r="966" ht="18.0" customHeight="1">
      <c r="A966" s="117"/>
      <c r="B966" s="117"/>
      <c r="C966" s="81"/>
      <c r="D966" s="81"/>
      <c r="E966" s="81"/>
      <c r="F966" s="81"/>
      <c r="G966" s="81"/>
      <c r="H966" s="82"/>
    </row>
    <row r="967" ht="18.0" customHeight="1">
      <c r="A967" s="117"/>
      <c r="B967" s="117"/>
      <c r="C967" s="81"/>
      <c r="D967" s="81"/>
      <c r="E967" s="81"/>
      <c r="F967" s="81"/>
      <c r="G967" s="81"/>
      <c r="H967" s="82"/>
    </row>
    <row r="968" ht="18.0" customHeight="1">
      <c r="A968" s="117"/>
      <c r="B968" s="117"/>
      <c r="C968" s="81"/>
      <c r="D968" s="81"/>
      <c r="E968" s="81"/>
      <c r="F968" s="81"/>
      <c r="G968" s="81"/>
      <c r="H968" s="82"/>
    </row>
    <row r="969" ht="18.0" customHeight="1">
      <c r="A969" s="117"/>
      <c r="B969" s="117"/>
      <c r="C969" s="81"/>
      <c r="D969" s="81"/>
      <c r="E969" s="81"/>
      <c r="F969" s="81"/>
      <c r="G969" s="81"/>
      <c r="H969" s="82"/>
    </row>
    <row r="970" ht="18.0" customHeight="1">
      <c r="A970" s="117"/>
      <c r="B970" s="117"/>
      <c r="C970" s="81"/>
      <c r="D970" s="81"/>
      <c r="E970" s="81"/>
      <c r="F970" s="81"/>
      <c r="G970" s="81"/>
      <c r="H970" s="82"/>
    </row>
    <row r="971" ht="18.0" customHeight="1">
      <c r="A971" s="117"/>
      <c r="B971" s="117"/>
      <c r="C971" s="81"/>
      <c r="D971" s="81"/>
      <c r="E971" s="81"/>
      <c r="F971" s="81"/>
      <c r="G971" s="81"/>
      <c r="H971" s="82"/>
    </row>
    <row r="972" ht="18.0" customHeight="1">
      <c r="A972" s="117"/>
      <c r="B972" s="117"/>
      <c r="C972" s="81"/>
      <c r="D972" s="81"/>
      <c r="E972" s="81"/>
      <c r="F972" s="81"/>
      <c r="G972" s="81"/>
      <c r="H972" s="82"/>
    </row>
    <row r="973" ht="18.0" customHeight="1">
      <c r="A973" s="117"/>
      <c r="B973" s="117"/>
      <c r="C973" s="81"/>
      <c r="D973" s="81"/>
      <c r="E973" s="81"/>
      <c r="F973" s="81"/>
      <c r="G973" s="81"/>
      <c r="H973" s="82"/>
    </row>
    <row r="974" ht="18.0" customHeight="1">
      <c r="A974" s="117"/>
      <c r="B974" s="117"/>
      <c r="C974" s="81"/>
      <c r="D974" s="81"/>
      <c r="E974" s="81"/>
      <c r="F974" s="81"/>
      <c r="G974" s="81"/>
      <c r="H974" s="82"/>
    </row>
    <row r="975" ht="18.0" customHeight="1">
      <c r="A975" s="117"/>
      <c r="B975" s="117"/>
      <c r="C975" s="81"/>
      <c r="D975" s="81"/>
      <c r="E975" s="81"/>
      <c r="F975" s="81"/>
      <c r="G975" s="81"/>
      <c r="H975" s="82"/>
    </row>
    <row r="976" ht="18.0" customHeight="1">
      <c r="A976" s="117"/>
      <c r="B976" s="117"/>
      <c r="C976" s="81"/>
      <c r="D976" s="81"/>
      <c r="E976" s="81"/>
      <c r="F976" s="81"/>
      <c r="G976" s="81"/>
      <c r="H976" s="82"/>
    </row>
    <row r="977" ht="18.0" customHeight="1">
      <c r="A977" s="117"/>
      <c r="B977" s="117"/>
      <c r="C977" s="81"/>
      <c r="D977" s="81"/>
      <c r="E977" s="81"/>
      <c r="F977" s="81"/>
      <c r="G977" s="81"/>
      <c r="H977" s="82"/>
    </row>
    <row r="978" ht="18.0" customHeight="1">
      <c r="A978" s="117"/>
      <c r="B978" s="117"/>
      <c r="C978" s="81"/>
      <c r="D978" s="81"/>
      <c r="E978" s="81"/>
      <c r="F978" s="81"/>
      <c r="G978" s="81"/>
      <c r="H978" s="82"/>
    </row>
    <row r="979" ht="18.0" customHeight="1">
      <c r="A979" s="117"/>
      <c r="B979" s="117"/>
      <c r="C979" s="81"/>
      <c r="D979" s="81"/>
      <c r="E979" s="81"/>
      <c r="F979" s="81"/>
      <c r="G979" s="81"/>
      <c r="H979" s="82"/>
    </row>
    <row r="980" ht="18.0" customHeight="1">
      <c r="A980" s="117"/>
      <c r="B980" s="117"/>
      <c r="C980" s="81"/>
      <c r="D980" s="81"/>
      <c r="E980" s="81"/>
      <c r="F980" s="81"/>
      <c r="G980" s="81"/>
      <c r="H980" s="82"/>
    </row>
    <row r="981" ht="18.0" customHeight="1">
      <c r="A981" s="117"/>
      <c r="B981" s="117"/>
      <c r="C981" s="81"/>
      <c r="D981" s="81"/>
      <c r="E981" s="81"/>
      <c r="F981" s="81"/>
      <c r="G981" s="81"/>
      <c r="H981" s="82"/>
    </row>
    <row r="982" ht="18.0" customHeight="1">
      <c r="A982" s="117"/>
      <c r="B982" s="117"/>
      <c r="C982" s="81"/>
      <c r="D982" s="81"/>
      <c r="E982" s="81"/>
      <c r="F982" s="81"/>
      <c r="G982" s="81"/>
      <c r="H982" s="82"/>
    </row>
    <row r="983" ht="18.0" customHeight="1">
      <c r="A983" s="117"/>
      <c r="B983" s="117"/>
      <c r="C983" s="81"/>
      <c r="D983" s="81"/>
      <c r="E983" s="81"/>
      <c r="F983" s="81"/>
      <c r="G983" s="81"/>
      <c r="H983" s="82"/>
    </row>
    <row r="984" ht="18.0" customHeight="1">
      <c r="A984" s="117"/>
      <c r="B984" s="117"/>
      <c r="C984" s="81"/>
      <c r="D984" s="81"/>
      <c r="E984" s="81"/>
      <c r="F984" s="81"/>
      <c r="G984" s="81"/>
      <c r="H984" s="82"/>
    </row>
    <row r="985" ht="18.0" customHeight="1">
      <c r="A985" s="117"/>
      <c r="B985" s="117"/>
      <c r="C985" s="81"/>
      <c r="D985" s="81"/>
      <c r="E985" s="81"/>
      <c r="F985" s="81"/>
      <c r="G985" s="81"/>
      <c r="H985" s="82"/>
    </row>
    <row r="986" ht="18.0" customHeight="1">
      <c r="A986" s="117"/>
      <c r="B986" s="117"/>
      <c r="C986" s="81"/>
      <c r="D986" s="81"/>
      <c r="E986" s="81"/>
      <c r="F986" s="81"/>
      <c r="G986" s="81"/>
      <c r="H986" s="82"/>
    </row>
    <row r="987" ht="18.0" customHeight="1">
      <c r="A987" s="117"/>
      <c r="B987" s="117"/>
      <c r="C987" s="81"/>
      <c r="D987" s="81"/>
      <c r="E987" s="81"/>
      <c r="F987" s="81"/>
      <c r="G987" s="81"/>
      <c r="H987" s="82"/>
    </row>
    <row r="988" ht="18.0" customHeight="1">
      <c r="A988" s="117"/>
      <c r="B988" s="117"/>
      <c r="C988" s="81"/>
      <c r="D988" s="81"/>
      <c r="E988" s="81"/>
      <c r="F988" s="81"/>
      <c r="G988" s="81"/>
      <c r="H988" s="82"/>
    </row>
    <row r="989" ht="18.0" customHeight="1">
      <c r="A989" s="117"/>
      <c r="B989" s="117"/>
      <c r="C989" s="81"/>
      <c r="D989" s="81"/>
      <c r="E989" s="81"/>
      <c r="F989" s="81"/>
      <c r="G989" s="81"/>
      <c r="H989" s="82"/>
    </row>
    <row r="990" ht="18.0" customHeight="1">
      <c r="A990" s="117"/>
      <c r="B990" s="117"/>
      <c r="C990" s="81"/>
      <c r="D990" s="81"/>
      <c r="E990" s="81"/>
      <c r="F990" s="81"/>
      <c r="G990" s="81"/>
      <c r="H990" s="82"/>
    </row>
    <row r="991" ht="18.0" customHeight="1">
      <c r="A991" s="117"/>
      <c r="B991" s="117"/>
      <c r="C991" s="81"/>
      <c r="D991" s="81"/>
      <c r="E991" s="81"/>
      <c r="F991" s="81"/>
      <c r="G991" s="81"/>
      <c r="H991" s="82"/>
    </row>
    <row r="992" ht="18.0" customHeight="1">
      <c r="A992" s="117"/>
      <c r="B992" s="117"/>
      <c r="C992" s="81"/>
      <c r="D992" s="81"/>
      <c r="E992" s="81"/>
      <c r="F992" s="81"/>
      <c r="G992" s="81"/>
      <c r="H992" s="82"/>
    </row>
    <row r="993" ht="18.0" customHeight="1">
      <c r="A993" s="117"/>
      <c r="B993" s="117"/>
      <c r="C993" s="81"/>
      <c r="D993" s="81"/>
      <c r="E993" s="81"/>
      <c r="F993" s="81"/>
      <c r="G993" s="81"/>
      <c r="H993" s="82"/>
    </row>
    <row r="994" ht="18.0" customHeight="1">
      <c r="A994" s="117"/>
      <c r="B994" s="117"/>
      <c r="C994" s="81"/>
      <c r="D994" s="81"/>
      <c r="E994" s="81"/>
      <c r="F994" s="81"/>
      <c r="G994" s="81"/>
      <c r="H994" s="82"/>
    </row>
    <row r="995" ht="18.0" customHeight="1">
      <c r="A995" s="117"/>
      <c r="B995" s="117"/>
      <c r="C995" s="81"/>
      <c r="D995" s="81"/>
      <c r="E995" s="81"/>
      <c r="F995" s="81"/>
      <c r="G995" s="81"/>
      <c r="H995" s="82"/>
    </row>
    <row r="996" ht="18.0" customHeight="1">
      <c r="A996" s="117"/>
      <c r="B996" s="117"/>
      <c r="C996" s="81"/>
      <c r="D996" s="81"/>
      <c r="E996" s="81"/>
      <c r="F996" s="81"/>
      <c r="G996" s="81"/>
      <c r="H996" s="82"/>
    </row>
    <row r="997" ht="18.0" customHeight="1">
      <c r="A997" s="117"/>
      <c r="B997" s="117"/>
      <c r="C997" s="81"/>
      <c r="D997" s="81"/>
      <c r="E997" s="81"/>
      <c r="F997" s="81"/>
      <c r="G997" s="81"/>
      <c r="H997" s="82"/>
    </row>
    <row r="998" ht="18.0" customHeight="1">
      <c r="A998" s="117"/>
      <c r="B998" s="117"/>
      <c r="C998" s="81"/>
      <c r="D998" s="81"/>
      <c r="E998" s="81"/>
      <c r="F998" s="81"/>
      <c r="G998" s="81"/>
      <c r="H998" s="82"/>
    </row>
    <row r="999" ht="18.0" customHeight="1">
      <c r="A999" s="117"/>
      <c r="B999" s="117"/>
      <c r="C999" s="81"/>
      <c r="D999" s="81"/>
      <c r="E999" s="81"/>
      <c r="F999" s="81"/>
      <c r="G999" s="81"/>
      <c r="H999" s="82"/>
    </row>
    <row r="1000" ht="18.0" customHeight="1">
      <c r="A1000" s="117"/>
      <c r="B1000" s="117"/>
      <c r="C1000" s="81"/>
      <c r="D1000" s="81"/>
      <c r="E1000" s="81"/>
      <c r="F1000" s="81"/>
      <c r="G1000" s="81"/>
      <c r="H1000" s="82"/>
    </row>
    <row r="1001" ht="18.0" customHeight="1">
      <c r="A1001" s="117"/>
      <c r="B1001" s="117"/>
      <c r="C1001" s="81"/>
      <c r="D1001" s="81"/>
      <c r="E1001" s="81"/>
      <c r="F1001" s="81"/>
      <c r="G1001" s="81"/>
      <c r="H1001" s="82"/>
    </row>
    <row r="1002" ht="18.0" customHeight="1">
      <c r="A1002" s="117"/>
      <c r="B1002" s="117"/>
      <c r="C1002" s="81"/>
      <c r="D1002" s="81"/>
      <c r="E1002" s="81"/>
      <c r="F1002" s="81"/>
      <c r="G1002" s="81"/>
      <c r="H1002" s="82"/>
    </row>
    <row r="1003" ht="18.0" customHeight="1">
      <c r="A1003" s="117"/>
      <c r="B1003" s="117"/>
      <c r="C1003" s="81"/>
      <c r="D1003" s="81"/>
      <c r="E1003" s="81"/>
      <c r="F1003" s="81"/>
      <c r="G1003" s="81"/>
      <c r="H1003" s="82"/>
    </row>
    <row r="1004" ht="18.0" customHeight="1">
      <c r="A1004" s="117"/>
      <c r="B1004" s="117"/>
      <c r="C1004" s="81"/>
      <c r="D1004" s="81"/>
      <c r="E1004" s="81"/>
      <c r="F1004" s="81"/>
      <c r="G1004" s="81"/>
      <c r="H1004" s="82"/>
    </row>
    <row r="1005" ht="18.0" customHeight="1">
      <c r="A1005" s="117"/>
      <c r="B1005" s="117"/>
      <c r="C1005" s="81"/>
      <c r="D1005" s="81"/>
      <c r="E1005" s="81"/>
      <c r="F1005" s="81"/>
      <c r="G1005" s="81"/>
      <c r="H1005" s="82"/>
    </row>
    <row r="1006" ht="18.0" customHeight="1">
      <c r="A1006" s="117"/>
      <c r="B1006" s="117"/>
      <c r="C1006" s="81"/>
      <c r="D1006" s="81"/>
      <c r="E1006" s="81"/>
      <c r="F1006" s="81"/>
      <c r="G1006" s="81"/>
      <c r="H1006" s="82"/>
    </row>
    <row r="1007" ht="18.0" customHeight="1">
      <c r="A1007" s="117"/>
      <c r="B1007" s="117"/>
      <c r="C1007" s="81"/>
      <c r="D1007" s="81"/>
      <c r="E1007" s="81"/>
      <c r="F1007" s="81"/>
      <c r="G1007" s="81"/>
      <c r="H1007" s="82"/>
    </row>
    <row r="1008" ht="18.0" customHeight="1">
      <c r="A1008" s="117"/>
      <c r="B1008" s="117"/>
      <c r="C1008" s="81"/>
      <c r="D1008" s="81"/>
      <c r="E1008" s="81"/>
      <c r="F1008" s="81"/>
      <c r="G1008" s="81"/>
      <c r="H1008" s="82"/>
    </row>
    <row r="1009" ht="18.0" customHeight="1">
      <c r="A1009" s="117"/>
      <c r="B1009" s="117"/>
      <c r="C1009" s="81"/>
      <c r="D1009" s="81"/>
      <c r="E1009" s="81"/>
      <c r="F1009" s="81"/>
      <c r="G1009" s="81"/>
      <c r="H1009" s="82"/>
    </row>
    <row r="1010" ht="18.0" customHeight="1">
      <c r="A1010" s="117"/>
      <c r="B1010" s="117"/>
      <c r="C1010" s="81"/>
      <c r="D1010" s="81"/>
      <c r="E1010" s="81"/>
      <c r="F1010" s="81"/>
      <c r="G1010" s="81"/>
      <c r="H1010" s="82"/>
    </row>
    <row r="1011" ht="18.0" customHeight="1">
      <c r="A1011" s="117"/>
      <c r="B1011" s="117"/>
      <c r="C1011" s="81"/>
      <c r="D1011" s="81"/>
      <c r="E1011" s="81"/>
      <c r="F1011" s="81"/>
      <c r="G1011" s="81"/>
      <c r="H1011" s="82"/>
    </row>
    <row r="1012" ht="18.0" customHeight="1">
      <c r="A1012" s="117"/>
      <c r="B1012" s="117"/>
      <c r="C1012" s="81"/>
      <c r="D1012" s="81"/>
      <c r="E1012" s="81"/>
      <c r="F1012" s="81"/>
      <c r="G1012" s="81"/>
      <c r="H1012" s="82"/>
    </row>
    <row r="1013" ht="18.0" customHeight="1">
      <c r="A1013" s="117"/>
      <c r="B1013" s="117"/>
      <c r="C1013" s="81"/>
      <c r="D1013" s="81"/>
      <c r="E1013" s="81"/>
      <c r="F1013" s="81"/>
      <c r="G1013" s="81"/>
      <c r="H1013" s="82"/>
    </row>
    <row r="1014" ht="18.0" customHeight="1">
      <c r="A1014" s="117"/>
      <c r="B1014" s="117"/>
      <c r="C1014" s="81"/>
      <c r="D1014" s="81"/>
      <c r="E1014" s="81"/>
      <c r="F1014" s="81"/>
      <c r="G1014" s="81"/>
      <c r="H1014" s="82"/>
    </row>
    <row r="1015" ht="18.0" customHeight="1">
      <c r="A1015" s="117"/>
      <c r="B1015" s="117"/>
      <c r="C1015" s="81"/>
      <c r="D1015" s="81"/>
      <c r="E1015" s="81"/>
      <c r="F1015" s="81"/>
      <c r="G1015" s="81"/>
      <c r="H1015" s="82"/>
    </row>
    <row r="1016" ht="18.0" customHeight="1">
      <c r="A1016" s="117"/>
      <c r="B1016" s="117"/>
      <c r="C1016" s="81"/>
      <c r="D1016" s="81"/>
      <c r="E1016" s="81"/>
      <c r="F1016" s="81"/>
      <c r="G1016" s="81"/>
      <c r="H1016" s="82"/>
    </row>
    <row r="1017" ht="18.0" customHeight="1">
      <c r="A1017" s="117"/>
      <c r="B1017" s="117"/>
      <c r="C1017" s="81"/>
      <c r="D1017" s="81"/>
      <c r="E1017" s="81"/>
      <c r="F1017" s="81"/>
      <c r="G1017" s="81"/>
      <c r="H1017" s="82"/>
    </row>
    <row r="1018" ht="18.0" customHeight="1">
      <c r="A1018" s="117"/>
      <c r="B1018" s="117"/>
      <c r="C1018" s="81"/>
      <c r="D1018" s="81"/>
      <c r="E1018" s="81"/>
      <c r="F1018" s="81"/>
      <c r="G1018" s="81"/>
      <c r="H1018" s="82"/>
    </row>
    <row r="1019" ht="18.0" customHeight="1">
      <c r="A1019" s="117"/>
      <c r="B1019" s="117"/>
      <c r="C1019" s="81"/>
      <c r="D1019" s="81"/>
      <c r="E1019" s="81"/>
      <c r="F1019" s="81"/>
      <c r="G1019" s="81"/>
      <c r="H1019" s="82"/>
    </row>
    <row r="1020" ht="18.0" customHeight="1">
      <c r="A1020" s="117"/>
      <c r="B1020" s="117"/>
      <c r="C1020" s="81"/>
      <c r="D1020" s="81"/>
      <c r="E1020" s="81"/>
      <c r="F1020" s="81"/>
      <c r="G1020" s="81"/>
      <c r="H1020" s="82"/>
    </row>
    <row r="1021" ht="18.0" customHeight="1">
      <c r="A1021" s="117"/>
      <c r="B1021" s="117"/>
      <c r="C1021" s="81"/>
      <c r="D1021" s="81"/>
      <c r="E1021" s="81"/>
      <c r="F1021" s="81"/>
      <c r="G1021" s="81"/>
      <c r="H1021" s="82"/>
    </row>
    <row r="1022" ht="18.0" customHeight="1">
      <c r="A1022" s="117"/>
      <c r="B1022" s="117"/>
      <c r="C1022" s="81"/>
      <c r="D1022" s="81"/>
      <c r="E1022" s="81"/>
      <c r="F1022" s="81"/>
      <c r="G1022" s="81"/>
      <c r="H1022" s="82"/>
    </row>
    <row r="1023" ht="18.0" customHeight="1">
      <c r="A1023" s="117"/>
      <c r="B1023" s="117"/>
      <c r="C1023" s="81"/>
      <c r="D1023" s="81"/>
      <c r="E1023" s="81"/>
      <c r="F1023" s="81"/>
      <c r="G1023" s="81"/>
      <c r="H1023" s="82"/>
    </row>
    <row r="1024" ht="18.0" customHeight="1">
      <c r="A1024" s="117"/>
      <c r="B1024" s="117"/>
      <c r="C1024" s="81"/>
      <c r="D1024" s="81"/>
      <c r="E1024" s="81"/>
      <c r="F1024" s="81"/>
      <c r="G1024" s="81"/>
      <c r="H1024" s="82"/>
    </row>
  </sheetData>
  <mergeCells count="8">
    <mergeCell ref="A1:D1"/>
    <mergeCell ref="E1:H1"/>
    <mergeCell ref="A5:H5"/>
    <mergeCell ref="H7:H8"/>
    <mergeCell ref="H9:H10"/>
    <mergeCell ref="A12:H12"/>
    <mergeCell ref="A19:H19"/>
    <mergeCell ref="H21:H22"/>
  </mergeCells>
  <conditionalFormatting sqref="H18">
    <cfRule type="containsText" dxfId="0" priority="1" operator="containsText" text="Mid">
      <formula>NOT(ISERROR(SEARCH(("Mid"),(H18))))</formula>
    </cfRule>
  </conditionalFormatting>
  <conditionalFormatting sqref="H8">
    <cfRule type="containsText" dxfId="0" priority="2" operator="containsText" text="Mid">
      <formula>NOT(ISERROR(SEARCH(("Mid"),(H8))))</formula>
    </cfRule>
  </conditionalFormatting>
  <conditionalFormatting sqref="H10:H11">
    <cfRule type="containsText" dxfId="1" priority="3" operator="containsText" text="Top">
      <formula>NOT(ISERROR(SEARCH(("Top"),(H10))))</formula>
    </cfRule>
  </conditionalFormatting>
  <conditionalFormatting sqref="H22">
    <cfRule type="containsText" dxfId="1" priority="4" operator="containsText" text="Top">
      <formula>NOT(ISERROR(SEARCH(("Top"),(H22))))</formula>
    </cfRule>
  </conditionalFormatting>
  <conditionalFormatting sqref="H22">
    <cfRule type="containsText" dxfId="0" priority="5" operator="containsText" text="Middle">
      <formula>NOT(ISERROR(SEARCH(("Middle"),(H22))))</formula>
    </cfRule>
  </conditionalFormatting>
  <conditionalFormatting sqref="H8">
    <cfRule type="containsText" dxfId="1" priority="6" operator="containsText" text="Top">
      <formula>NOT(ISERROR(SEARCH(("Top"),(H8))))</formula>
    </cfRule>
  </conditionalFormatting>
  <conditionalFormatting sqref="H10:H11">
    <cfRule type="containsText" dxfId="0" priority="7" operator="containsText" text="Middle">
      <formula>NOT(ISERROR(SEARCH(("Middle"),(H10))))</formula>
    </cfRule>
  </conditionalFormatting>
  <conditionalFormatting sqref="E7 E9 E14 E16 E21">
    <cfRule type="beginsWith" dxfId="0" priority="8" operator="beginsWith" text="-">
      <formula>LEFT((E7),LEN("-"))=("-")</formula>
    </cfRule>
  </conditionalFormatting>
  <conditionalFormatting sqref="A3">
    <cfRule type="notContainsBlanks" dxfId="2" priority="9">
      <formula>LEN(TRIM(A3))&gt;0</formula>
    </cfRule>
  </conditionalFormatting>
  <dataValidations>
    <dataValidation type="list" allowBlank="1" showErrorMessage="1" sqref="A3">
      <formula1>L6MGrowth!$A$2:$A$700</formula1>
    </dataValidation>
  </dataValidations>
  <hyperlinks>
    <hyperlink display="Scoring matrix" location="'Scoring Matrix'!A1" ref="F8"/>
    <hyperlink display="Scoring matrix" location="'Scoring Matrix'!A1" ref="G8"/>
    <hyperlink display="Scoring matrix" location="'Scoring Matrix'!A1" ref="F10"/>
    <hyperlink display="Scoring matrix" location="'Scoring Matrix'!A1" ref="G10"/>
    <hyperlink display="Scoring matrix" location="'Scoring Matrix'!A1" ref="F15"/>
    <hyperlink display="Scoring matrix" location="'Scoring Matrix'!A1" ref="G15"/>
    <hyperlink display="Scoring matrix" location="'Scoring Matrix'!A1" ref="F17"/>
    <hyperlink display="Scoring matrix" location="'Scoring Matrix'!A1" ref="G17"/>
    <hyperlink display="Scoring matrix" location="'Scoring Matrix'!A1" ref="F22"/>
    <hyperlink display="Scoring matrix" location="'Scoring Matrix'!A1" ref="G22"/>
  </hyperlinks>
  <printOptions gridLines="1" horizontalCentered="1"/>
  <pageMargins bottom="0.75" footer="0.0" header="0.0" left="0.25" right="0.25" top="0.75"/>
  <pageSetup fitToHeight="0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5.75"/>
    <col customWidth="1" min="2" max="2" width="17.88"/>
    <col customWidth="1" min="3" max="3" width="11.25"/>
    <col customWidth="1" min="4" max="4" width="8.5"/>
    <col customWidth="1" min="5" max="5" width="12.0"/>
    <col customWidth="1" min="6" max="6" width="4.13"/>
    <col customWidth="1" min="7" max="7" width="6.75"/>
    <col customWidth="1" min="8" max="9" width="11.13"/>
    <col customWidth="1" min="10" max="10" width="16.25"/>
    <col customWidth="1" min="11" max="11" width="14.38"/>
    <col customWidth="1" min="12" max="12" width="18.75"/>
    <col customWidth="1" min="13" max="13" width="16.88"/>
    <col customWidth="1" min="14" max="14" width="18.75"/>
    <col customWidth="1" min="15" max="15" width="16.88"/>
    <col customWidth="1" min="16" max="16" width="13.13"/>
    <col customWidth="1" min="17" max="17" width="10.75"/>
    <col customWidth="1" min="18" max="18" width="18.5"/>
    <col customWidth="1" min="19" max="19" width="16.63"/>
    <col customWidth="1" min="20" max="20" width="11.75"/>
    <col customWidth="1" min="21" max="21" width="9.25"/>
    <col customWidth="1" min="22" max="22" width="8.13"/>
    <col customWidth="1" min="23" max="23" width="8.88"/>
    <col customWidth="1" min="24" max="24" width="10.63"/>
    <col customWidth="1" min="25" max="25" width="7.25"/>
    <col customWidth="1" min="26" max="26" width="9.0"/>
    <col customWidth="1" min="27" max="27" width="7.38"/>
    <col customWidth="1" min="28" max="28" width="9.25"/>
    <col customWidth="1" min="29" max="29" width="7.25"/>
    <col customWidth="1" min="30" max="30" width="15.75"/>
    <col customWidth="1" min="31" max="31" width="13.0"/>
    <col customWidth="1" min="32" max="32" width="8.5"/>
    <col customWidth="1" min="33" max="33" width="10.13"/>
    <col customWidth="1" min="34" max="34" width="8.5"/>
    <col customWidth="1" min="35" max="35" width="10.5"/>
    <col customWidth="1" min="36" max="36" width="8.38"/>
    <col customWidth="1" min="37" max="37" width="11.25"/>
    <col customWidth="1" min="38" max="42" width="13.38"/>
  </cols>
  <sheetData>
    <row r="1">
      <c r="A1" s="119" t="s">
        <v>5</v>
      </c>
      <c r="B1" s="119" t="s">
        <v>6</v>
      </c>
      <c r="C1" s="119" t="s">
        <v>7</v>
      </c>
      <c r="D1" s="119" t="s">
        <v>8</v>
      </c>
      <c r="E1" s="119" t="s">
        <v>9</v>
      </c>
      <c r="F1" s="120" t="s">
        <v>10</v>
      </c>
      <c r="G1" s="120" t="s">
        <v>11</v>
      </c>
      <c r="H1" s="121" t="s">
        <v>851</v>
      </c>
      <c r="I1" s="121" t="s">
        <v>852</v>
      </c>
      <c r="J1" s="119" t="s">
        <v>853</v>
      </c>
      <c r="K1" s="119" t="s">
        <v>854</v>
      </c>
      <c r="L1" s="119" t="s">
        <v>855</v>
      </c>
      <c r="M1" s="119" t="s">
        <v>856</v>
      </c>
      <c r="N1" s="119" t="s">
        <v>857</v>
      </c>
      <c r="O1" s="119" t="s">
        <v>858</v>
      </c>
      <c r="P1" s="119" t="s">
        <v>859</v>
      </c>
      <c r="Q1" s="119" t="s">
        <v>860</v>
      </c>
      <c r="R1" s="119" t="s">
        <v>861</v>
      </c>
      <c r="S1" s="119" t="s">
        <v>862</v>
      </c>
      <c r="T1" s="119" t="s">
        <v>983</v>
      </c>
      <c r="U1" s="119" t="s">
        <v>984</v>
      </c>
      <c r="V1" s="119" t="s">
        <v>985</v>
      </c>
      <c r="W1" s="119" t="s">
        <v>986</v>
      </c>
      <c r="X1" s="119" t="s">
        <v>987</v>
      </c>
      <c r="Y1" s="119" t="s">
        <v>18</v>
      </c>
      <c r="Z1" s="119" t="s">
        <v>19</v>
      </c>
      <c r="AA1" s="119" t="s">
        <v>20</v>
      </c>
      <c r="AB1" s="119" t="s">
        <v>21</v>
      </c>
      <c r="AC1" s="119" t="s">
        <v>22</v>
      </c>
      <c r="AD1" s="119" t="s">
        <v>23</v>
      </c>
      <c r="AE1" s="119" t="s">
        <v>24</v>
      </c>
      <c r="AF1" s="119" t="s">
        <v>25</v>
      </c>
      <c r="AG1" s="119" t="s">
        <v>26</v>
      </c>
      <c r="AH1" s="119" t="s">
        <v>27</v>
      </c>
      <c r="AI1" s="119" t="s">
        <v>28</v>
      </c>
      <c r="AJ1" s="119" t="s">
        <v>29</v>
      </c>
      <c r="AK1" s="119" t="s">
        <v>30</v>
      </c>
      <c r="AL1" s="119" t="s">
        <v>988</v>
      </c>
      <c r="AM1" s="122" t="s">
        <v>989</v>
      </c>
      <c r="AN1" s="123" t="s">
        <v>990</v>
      </c>
      <c r="AO1" s="124"/>
      <c r="AP1" s="124"/>
    </row>
    <row r="2">
      <c r="A2" s="125">
        <v>100.0</v>
      </c>
      <c r="B2" s="119" t="s">
        <v>991</v>
      </c>
      <c r="C2" s="119" t="s">
        <v>992</v>
      </c>
      <c r="D2" s="119" t="s">
        <v>427</v>
      </c>
      <c r="E2" s="119" t="s">
        <v>993</v>
      </c>
      <c r="F2" s="120" t="s">
        <v>35</v>
      </c>
      <c r="G2" s="120" t="s">
        <v>36</v>
      </c>
      <c r="H2" s="121" t="s">
        <v>994</v>
      </c>
      <c r="I2" s="121" t="s">
        <v>995</v>
      </c>
      <c r="J2" s="125">
        <v>2463715.05</v>
      </c>
      <c r="K2" s="125">
        <v>2482411.18</v>
      </c>
      <c r="L2" s="125">
        <v>70584.12</v>
      </c>
      <c r="M2" s="125">
        <v>75543.48</v>
      </c>
      <c r="N2" s="125">
        <v>40.0</v>
      </c>
      <c r="O2" s="125">
        <v>11.0</v>
      </c>
      <c r="P2" s="125">
        <v>821.0</v>
      </c>
      <c r="Q2" s="125">
        <v>1000.0</v>
      </c>
      <c r="R2" s="125">
        <v>622.0</v>
      </c>
      <c r="S2" s="125">
        <v>676.0</v>
      </c>
      <c r="T2" s="125">
        <v>263.0</v>
      </c>
      <c r="U2" s="125">
        <v>-17.0</v>
      </c>
      <c r="V2" s="125">
        <v>-7.0</v>
      </c>
      <c r="W2" s="125">
        <v>-6.56</v>
      </c>
      <c r="X2" s="125">
        <v>-0.75</v>
      </c>
      <c r="Y2" s="125">
        <v>5.0</v>
      </c>
      <c r="Z2" s="125">
        <v>1.0</v>
      </c>
      <c r="AA2" s="125">
        <v>1.0</v>
      </c>
      <c r="AB2" s="125">
        <v>1.0</v>
      </c>
      <c r="AC2" s="125">
        <v>1.0</v>
      </c>
      <c r="AD2" s="125">
        <v>1.4</v>
      </c>
      <c r="AE2" s="125">
        <v>434.0</v>
      </c>
      <c r="AF2" s="125">
        <v>4.0</v>
      </c>
      <c r="AG2" s="125">
        <v>1.0</v>
      </c>
      <c r="AH2" s="125">
        <v>1.0</v>
      </c>
      <c r="AI2" s="125">
        <v>1.0</v>
      </c>
      <c r="AJ2" s="125">
        <v>1.0</v>
      </c>
      <c r="AK2" s="125">
        <v>1.0</v>
      </c>
      <c r="AL2" s="126">
        <v>45526.76602858796</v>
      </c>
      <c r="AM2" s="127">
        <v>2456088.76</v>
      </c>
      <c r="AN2" s="127">
        <v>2470626.21</v>
      </c>
      <c r="AO2" s="124"/>
      <c r="AP2" s="124"/>
    </row>
    <row r="3">
      <c r="A3" s="125">
        <v>101.0</v>
      </c>
      <c r="B3" s="119" t="s">
        <v>31</v>
      </c>
      <c r="C3" s="119" t="s">
        <v>32</v>
      </c>
      <c r="D3" s="119" t="s">
        <v>33</v>
      </c>
      <c r="E3" s="119" t="s">
        <v>34</v>
      </c>
      <c r="F3" s="120" t="s">
        <v>35</v>
      </c>
      <c r="G3" s="120" t="s">
        <v>36</v>
      </c>
      <c r="H3" s="121" t="s">
        <v>994</v>
      </c>
      <c r="I3" s="121" t="s">
        <v>995</v>
      </c>
      <c r="J3" s="125">
        <v>2933919.15</v>
      </c>
      <c r="K3" s="125">
        <v>2594837.18</v>
      </c>
      <c r="L3" s="125">
        <v>81631.92</v>
      </c>
      <c r="M3" s="125">
        <v>72512.09</v>
      </c>
      <c r="N3" s="125">
        <v>33.0</v>
      </c>
      <c r="O3" s="125">
        <v>81.0</v>
      </c>
      <c r="P3" s="125">
        <v>912.0</v>
      </c>
      <c r="Q3" s="125">
        <v>863.0</v>
      </c>
      <c r="R3" s="125">
        <v>89.0</v>
      </c>
      <c r="S3" s="125">
        <v>58.0</v>
      </c>
      <c r="T3" s="125">
        <v>-59.0</v>
      </c>
      <c r="U3" s="125">
        <v>5.0</v>
      </c>
      <c r="V3" s="125">
        <v>53.0</v>
      </c>
      <c r="W3" s="125">
        <v>12.58</v>
      </c>
      <c r="X3" s="125">
        <v>13.07</v>
      </c>
      <c r="Y3" s="125">
        <v>1.0</v>
      </c>
      <c r="Z3" s="125">
        <v>2.0</v>
      </c>
      <c r="AA3" s="125">
        <v>3.0</v>
      </c>
      <c r="AB3" s="125">
        <v>3.0</v>
      </c>
      <c r="AC3" s="125">
        <v>3.0</v>
      </c>
      <c r="AD3" s="125">
        <v>2.8</v>
      </c>
      <c r="AE3" s="125">
        <v>225.0</v>
      </c>
      <c r="AF3" s="125">
        <v>1.0</v>
      </c>
      <c r="AG3" s="125">
        <v>1.0</v>
      </c>
      <c r="AH3" s="125">
        <v>2.0</v>
      </c>
      <c r="AI3" s="125">
        <v>2.0</v>
      </c>
      <c r="AJ3" s="125">
        <v>2.0</v>
      </c>
      <c r="AK3" s="125">
        <v>2.0</v>
      </c>
      <c r="AL3" s="126">
        <v>45526.76602858796</v>
      </c>
      <c r="AM3" s="127">
        <v>2927968.5</v>
      </c>
      <c r="AN3" s="127">
        <v>2590270.5</v>
      </c>
      <c r="AO3" s="124"/>
      <c r="AP3" s="124"/>
    </row>
    <row r="4">
      <c r="A4" s="125">
        <v>102.0</v>
      </c>
      <c r="B4" s="119" t="s">
        <v>31</v>
      </c>
      <c r="C4" s="119" t="s">
        <v>32</v>
      </c>
      <c r="D4" s="119" t="s">
        <v>38</v>
      </c>
      <c r="E4" s="119" t="s">
        <v>39</v>
      </c>
      <c r="F4" s="120" t="s">
        <v>40</v>
      </c>
      <c r="G4" s="120" t="s">
        <v>36</v>
      </c>
      <c r="H4" s="121" t="s">
        <v>994</v>
      </c>
      <c r="I4" s="121" t="s">
        <v>995</v>
      </c>
      <c r="J4" s="125">
        <v>716915.74</v>
      </c>
      <c r="K4" s="125">
        <v>538683.03</v>
      </c>
      <c r="L4" s="125">
        <v>21279.17</v>
      </c>
      <c r="M4" s="125">
        <v>16967.92</v>
      </c>
      <c r="N4" s="125">
        <v>1.0</v>
      </c>
      <c r="O4" s="119">
        <v>0.0</v>
      </c>
      <c r="P4" s="125">
        <v>332.0</v>
      </c>
      <c r="Q4" s="125">
        <v>319.0</v>
      </c>
      <c r="R4" s="125">
        <v>17.0</v>
      </c>
      <c r="S4" s="125">
        <v>15.0</v>
      </c>
      <c r="T4" s="119">
        <v>0.0</v>
      </c>
      <c r="U4" s="125">
        <v>4.0</v>
      </c>
      <c r="V4" s="125">
        <v>13.0</v>
      </c>
      <c r="W4" s="125">
        <v>25.41</v>
      </c>
      <c r="X4" s="125">
        <v>33.09</v>
      </c>
      <c r="Y4" s="119">
        <v>1.0</v>
      </c>
      <c r="Z4" s="125">
        <v>1.0</v>
      </c>
      <c r="AA4" s="125">
        <v>1.0</v>
      </c>
      <c r="AB4" s="125">
        <v>5.0</v>
      </c>
      <c r="AC4" s="125">
        <v>5.0</v>
      </c>
      <c r="AD4" s="125">
        <v>3.6</v>
      </c>
      <c r="AE4" s="125">
        <v>158.0</v>
      </c>
      <c r="AF4" s="119">
        <v>1.0</v>
      </c>
      <c r="AG4" s="125">
        <v>1.0</v>
      </c>
      <c r="AH4" s="125">
        <v>1.0</v>
      </c>
      <c r="AI4" s="125">
        <v>4.0</v>
      </c>
      <c r="AJ4" s="125">
        <v>4.0</v>
      </c>
      <c r="AK4" s="125">
        <v>3.0</v>
      </c>
      <c r="AL4" s="126">
        <v>45526.76602858796</v>
      </c>
      <c r="AM4" s="127">
        <v>716785.74</v>
      </c>
      <c r="AN4" s="127">
        <v>539412.31</v>
      </c>
      <c r="AO4" s="124"/>
      <c r="AP4" s="124"/>
    </row>
    <row r="5">
      <c r="A5" s="125">
        <v>103.0</v>
      </c>
      <c r="B5" s="119" t="s">
        <v>42</v>
      </c>
      <c r="C5" s="119" t="s">
        <v>32</v>
      </c>
      <c r="D5" s="119" t="s">
        <v>43</v>
      </c>
      <c r="E5" s="119" t="s">
        <v>44</v>
      </c>
      <c r="F5" s="120" t="s">
        <v>45</v>
      </c>
      <c r="G5" s="120" t="s">
        <v>46</v>
      </c>
      <c r="H5" s="121" t="s">
        <v>994</v>
      </c>
      <c r="I5" s="121" t="s">
        <v>995</v>
      </c>
      <c r="J5" s="125">
        <v>2164029.47</v>
      </c>
      <c r="K5" s="125">
        <v>1789055.59</v>
      </c>
      <c r="L5" s="125">
        <v>66808.54</v>
      </c>
      <c r="M5" s="125">
        <v>57940.97</v>
      </c>
      <c r="N5" s="125">
        <v>61.0</v>
      </c>
      <c r="O5" s="125">
        <v>39.0</v>
      </c>
      <c r="P5" s="125">
        <v>728.0</v>
      </c>
      <c r="Q5" s="125">
        <v>669.0</v>
      </c>
      <c r="R5" s="125">
        <v>82.0</v>
      </c>
      <c r="S5" s="125">
        <v>56.0</v>
      </c>
      <c r="T5" s="125">
        <v>56.0</v>
      </c>
      <c r="U5" s="125">
        <v>8.0</v>
      </c>
      <c r="V5" s="125">
        <v>46.0</v>
      </c>
      <c r="W5" s="125">
        <v>15.3</v>
      </c>
      <c r="X5" s="125">
        <v>20.96</v>
      </c>
      <c r="Y5" s="125">
        <v>2.0</v>
      </c>
      <c r="Z5" s="125">
        <v>2.0</v>
      </c>
      <c r="AA5" s="125">
        <v>3.0</v>
      </c>
      <c r="AB5" s="125">
        <v>4.0</v>
      </c>
      <c r="AC5" s="125">
        <v>3.0</v>
      </c>
      <c r="AD5" s="125">
        <v>3.25</v>
      </c>
      <c r="AE5" s="125">
        <v>190.0</v>
      </c>
      <c r="AF5" s="125">
        <v>1.0</v>
      </c>
      <c r="AG5" s="125">
        <v>1.0</v>
      </c>
      <c r="AH5" s="125">
        <v>2.0</v>
      </c>
      <c r="AI5" s="125">
        <v>3.0</v>
      </c>
      <c r="AJ5" s="125">
        <v>2.0</v>
      </c>
      <c r="AK5" s="125">
        <v>3.0</v>
      </c>
      <c r="AL5" s="126">
        <v>45526.76602858796</v>
      </c>
      <c r="AM5" s="127">
        <v>2164945.47</v>
      </c>
      <c r="AN5" s="127">
        <v>1789946.74</v>
      </c>
      <c r="AO5" s="124"/>
      <c r="AP5" s="124"/>
    </row>
    <row r="6">
      <c r="A6" s="125">
        <v>104.0</v>
      </c>
      <c r="B6" s="119" t="s">
        <v>47</v>
      </c>
      <c r="C6" s="119" t="s">
        <v>32</v>
      </c>
      <c r="D6" s="119" t="s">
        <v>48</v>
      </c>
      <c r="E6" s="119" t="s">
        <v>49</v>
      </c>
      <c r="F6" s="120" t="s">
        <v>35</v>
      </c>
      <c r="G6" s="120" t="s">
        <v>36</v>
      </c>
      <c r="H6" s="121" t="s">
        <v>994</v>
      </c>
      <c r="I6" s="121" t="s">
        <v>995</v>
      </c>
      <c r="J6" s="125">
        <v>1120510.94</v>
      </c>
      <c r="K6" s="125">
        <v>1254134.33</v>
      </c>
      <c r="L6" s="125">
        <v>33563.64</v>
      </c>
      <c r="M6" s="125">
        <v>39181.42</v>
      </c>
      <c r="N6" s="125">
        <v>21.0</v>
      </c>
      <c r="O6" s="125">
        <v>21.0</v>
      </c>
      <c r="P6" s="125">
        <v>395.0</v>
      </c>
      <c r="Q6" s="125">
        <v>390.0</v>
      </c>
      <c r="R6" s="125">
        <v>32.0</v>
      </c>
      <c r="S6" s="125">
        <v>25.0</v>
      </c>
      <c r="T6" s="125">
        <v>0.0</v>
      </c>
      <c r="U6" s="125">
        <v>1.0</v>
      </c>
      <c r="V6" s="125">
        <v>28.0</v>
      </c>
      <c r="W6" s="125">
        <v>-14.34</v>
      </c>
      <c r="X6" s="125">
        <v>-10.65</v>
      </c>
      <c r="Y6" s="125">
        <v>1.0</v>
      </c>
      <c r="Z6" s="125">
        <v>1.0</v>
      </c>
      <c r="AA6" s="125">
        <v>2.0</v>
      </c>
      <c r="AB6" s="125">
        <v>1.0</v>
      </c>
      <c r="AC6" s="125">
        <v>1.0</v>
      </c>
      <c r="AD6" s="125">
        <v>1.2</v>
      </c>
      <c r="AE6" s="125">
        <v>498.0</v>
      </c>
      <c r="AF6" s="125">
        <v>1.0</v>
      </c>
      <c r="AG6" s="125">
        <v>1.0</v>
      </c>
      <c r="AH6" s="125">
        <v>1.0</v>
      </c>
      <c r="AI6" s="125">
        <v>1.0</v>
      </c>
      <c r="AJ6" s="125">
        <v>1.0</v>
      </c>
      <c r="AK6" s="125">
        <v>1.0</v>
      </c>
      <c r="AL6" s="126">
        <v>45526.76602858796</v>
      </c>
      <c r="AM6" s="127">
        <v>1118966.94</v>
      </c>
      <c r="AN6" s="127">
        <v>1253102.22</v>
      </c>
      <c r="AO6" s="124"/>
      <c r="AP6" s="124"/>
    </row>
    <row r="7">
      <c r="A7" s="125">
        <v>105.0</v>
      </c>
      <c r="B7" s="119" t="s">
        <v>31</v>
      </c>
      <c r="C7" s="119" t="s">
        <v>32</v>
      </c>
      <c r="D7" s="119" t="s">
        <v>50</v>
      </c>
      <c r="E7" s="119" t="s">
        <v>51</v>
      </c>
      <c r="F7" s="120" t="s">
        <v>52</v>
      </c>
      <c r="G7" s="120" t="s">
        <v>46</v>
      </c>
      <c r="H7" s="121" t="s">
        <v>994</v>
      </c>
      <c r="I7" s="121" t="s">
        <v>995</v>
      </c>
      <c r="J7" s="125">
        <v>1561454.65</v>
      </c>
      <c r="K7" s="125">
        <v>1202260.64</v>
      </c>
      <c r="L7" s="125">
        <v>53947.37</v>
      </c>
      <c r="M7" s="125">
        <v>44260.56</v>
      </c>
      <c r="N7" s="125">
        <v>14.0</v>
      </c>
      <c r="O7" s="125">
        <v>4.0</v>
      </c>
      <c r="P7" s="125">
        <v>499.0</v>
      </c>
      <c r="Q7" s="125">
        <v>489.0</v>
      </c>
      <c r="R7" s="125">
        <v>29.0</v>
      </c>
      <c r="S7" s="125">
        <v>27.0</v>
      </c>
      <c r="T7" s="125">
        <v>250.0</v>
      </c>
      <c r="U7" s="125">
        <v>2.0</v>
      </c>
      <c r="V7" s="125">
        <v>7.0</v>
      </c>
      <c r="W7" s="125">
        <v>21.89</v>
      </c>
      <c r="X7" s="125">
        <v>29.88</v>
      </c>
      <c r="Y7" s="125">
        <v>5.0</v>
      </c>
      <c r="Z7" s="125">
        <v>1.0</v>
      </c>
      <c r="AA7" s="125">
        <v>1.0</v>
      </c>
      <c r="AB7" s="125">
        <v>5.0</v>
      </c>
      <c r="AC7" s="125">
        <v>4.0</v>
      </c>
      <c r="AD7" s="125">
        <v>3.55</v>
      </c>
      <c r="AE7" s="125">
        <v>167.0</v>
      </c>
      <c r="AF7" s="125">
        <v>4.0</v>
      </c>
      <c r="AG7" s="125">
        <v>1.0</v>
      </c>
      <c r="AH7" s="125">
        <v>1.0</v>
      </c>
      <c r="AI7" s="125">
        <v>4.0</v>
      </c>
      <c r="AJ7" s="125">
        <v>3.0</v>
      </c>
      <c r="AK7" s="125">
        <v>3.0</v>
      </c>
      <c r="AL7" s="126">
        <v>45526.76602858796</v>
      </c>
      <c r="AM7" s="127">
        <v>1561595.41</v>
      </c>
      <c r="AN7" s="127">
        <v>1201206.02</v>
      </c>
      <c r="AO7" s="124"/>
      <c r="AP7" s="124"/>
    </row>
    <row r="8">
      <c r="A8" s="125">
        <v>106.0</v>
      </c>
      <c r="B8" s="119" t="s">
        <v>414</v>
      </c>
      <c r="C8" s="119" t="s">
        <v>992</v>
      </c>
      <c r="D8" s="119" t="s">
        <v>415</v>
      </c>
      <c r="E8" s="119" t="s">
        <v>416</v>
      </c>
      <c r="F8" s="120" t="s">
        <v>45</v>
      </c>
      <c r="G8" s="120" t="s">
        <v>46</v>
      </c>
      <c r="H8" s="121" t="s">
        <v>994</v>
      </c>
      <c r="I8" s="121" t="s">
        <v>995</v>
      </c>
      <c r="J8" s="125">
        <v>2917536.33</v>
      </c>
      <c r="K8" s="125">
        <v>1734650.33</v>
      </c>
      <c r="L8" s="125">
        <v>83594.02</v>
      </c>
      <c r="M8" s="125">
        <v>53738.17</v>
      </c>
      <c r="N8" s="125">
        <v>46.0</v>
      </c>
      <c r="O8" s="125">
        <v>11.0</v>
      </c>
      <c r="P8" s="125">
        <v>1038.0</v>
      </c>
      <c r="Q8" s="125">
        <v>763.0</v>
      </c>
      <c r="R8" s="125">
        <v>557.0</v>
      </c>
      <c r="S8" s="125">
        <v>420.0</v>
      </c>
      <c r="T8" s="125">
        <v>318.0</v>
      </c>
      <c r="U8" s="125">
        <v>36.0</v>
      </c>
      <c r="V8" s="125">
        <v>32.0</v>
      </c>
      <c r="W8" s="125">
        <v>55.56</v>
      </c>
      <c r="X8" s="125">
        <v>68.19</v>
      </c>
      <c r="Y8" s="125">
        <v>5.0</v>
      </c>
      <c r="Z8" s="125">
        <v>5.0</v>
      </c>
      <c r="AA8" s="125">
        <v>2.0</v>
      </c>
      <c r="AB8" s="125">
        <v>5.0</v>
      </c>
      <c r="AC8" s="125">
        <v>5.0</v>
      </c>
      <c r="AD8" s="125">
        <v>4.25</v>
      </c>
      <c r="AE8" s="125">
        <v>59.0</v>
      </c>
      <c r="AF8" s="125">
        <v>4.0</v>
      </c>
      <c r="AG8" s="125">
        <v>4.0</v>
      </c>
      <c r="AH8" s="125">
        <v>1.0</v>
      </c>
      <c r="AI8" s="125">
        <v>4.0</v>
      </c>
      <c r="AJ8" s="125">
        <v>4.0</v>
      </c>
      <c r="AK8" s="125">
        <v>4.0</v>
      </c>
      <c r="AL8" s="126">
        <v>45526.76602858796</v>
      </c>
      <c r="AM8" s="127">
        <v>2916203.59</v>
      </c>
      <c r="AN8" s="127">
        <v>1737637.59</v>
      </c>
      <c r="AO8" s="124"/>
      <c r="AP8" s="124"/>
    </row>
    <row r="9">
      <c r="A9" s="125">
        <v>108.0</v>
      </c>
      <c r="B9" s="119" t="s">
        <v>31</v>
      </c>
      <c r="C9" s="119" t="s">
        <v>32</v>
      </c>
      <c r="D9" s="119" t="s">
        <v>53</v>
      </c>
      <c r="E9" s="119" t="s">
        <v>54</v>
      </c>
      <c r="F9" s="120" t="s">
        <v>55</v>
      </c>
      <c r="G9" s="120" t="s">
        <v>36</v>
      </c>
      <c r="H9" s="121" t="s">
        <v>994</v>
      </c>
      <c r="I9" s="121" t="s">
        <v>995</v>
      </c>
      <c r="J9" s="125">
        <v>1124884.25</v>
      </c>
      <c r="K9" s="125">
        <v>1231353.68</v>
      </c>
      <c r="L9" s="125">
        <v>33626.82</v>
      </c>
      <c r="M9" s="125">
        <v>39703.75</v>
      </c>
      <c r="N9" s="125">
        <v>26.0</v>
      </c>
      <c r="O9" s="125">
        <v>13.0</v>
      </c>
      <c r="P9" s="125">
        <v>428.0</v>
      </c>
      <c r="Q9" s="125">
        <v>463.0</v>
      </c>
      <c r="R9" s="125">
        <v>54.0</v>
      </c>
      <c r="S9" s="125">
        <v>41.0</v>
      </c>
      <c r="T9" s="125">
        <v>100.0</v>
      </c>
      <c r="U9" s="125">
        <v>-7.0</v>
      </c>
      <c r="V9" s="125">
        <v>31.0</v>
      </c>
      <c r="W9" s="125">
        <v>-15.31</v>
      </c>
      <c r="X9" s="125">
        <v>-8.65</v>
      </c>
      <c r="Y9" s="125">
        <v>4.0</v>
      </c>
      <c r="Z9" s="125">
        <v>1.0</v>
      </c>
      <c r="AA9" s="125">
        <v>2.0</v>
      </c>
      <c r="AB9" s="125">
        <v>1.0</v>
      </c>
      <c r="AC9" s="125">
        <v>1.0</v>
      </c>
      <c r="AD9" s="125">
        <v>1.35</v>
      </c>
      <c r="AE9" s="125">
        <v>437.0</v>
      </c>
      <c r="AF9" s="125">
        <v>3.0</v>
      </c>
      <c r="AG9" s="125">
        <v>1.0</v>
      </c>
      <c r="AH9" s="125">
        <v>1.0</v>
      </c>
      <c r="AI9" s="125">
        <v>1.0</v>
      </c>
      <c r="AJ9" s="125">
        <v>1.0</v>
      </c>
      <c r="AK9" s="125">
        <v>1.0</v>
      </c>
      <c r="AL9" s="126">
        <v>45526.76602858796</v>
      </c>
      <c r="AM9" s="127">
        <v>1125394.25</v>
      </c>
      <c r="AN9" s="127">
        <v>1231788.41</v>
      </c>
      <c r="AO9" s="124"/>
      <c r="AP9" s="124"/>
    </row>
    <row r="10">
      <c r="A10" s="125">
        <v>109.0</v>
      </c>
      <c r="B10" s="119" t="s">
        <v>47</v>
      </c>
      <c r="C10" s="119" t="s">
        <v>32</v>
      </c>
      <c r="D10" s="119" t="s">
        <v>996</v>
      </c>
      <c r="E10" s="119" t="s">
        <v>997</v>
      </c>
      <c r="F10" s="120" t="s">
        <v>58</v>
      </c>
      <c r="G10" s="120" t="s">
        <v>59</v>
      </c>
      <c r="H10" s="121" t="s">
        <v>994</v>
      </c>
      <c r="I10" s="121" t="s">
        <v>995</v>
      </c>
      <c r="J10" s="125">
        <v>694998.56</v>
      </c>
      <c r="K10" s="125">
        <v>765671.95</v>
      </c>
      <c r="L10" s="125">
        <v>21844.16</v>
      </c>
      <c r="M10" s="125">
        <v>23169.39</v>
      </c>
      <c r="N10" s="125">
        <v>9.0</v>
      </c>
      <c r="O10" s="125">
        <v>12.0</v>
      </c>
      <c r="P10" s="125">
        <v>343.0</v>
      </c>
      <c r="Q10" s="125">
        <v>336.0</v>
      </c>
      <c r="R10" s="125">
        <v>18.0</v>
      </c>
      <c r="S10" s="125">
        <v>15.0</v>
      </c>
      <c r="T10" s="125">
        <v>-25.0</v>
      </c>
      <c r="U10" s="125">
        <v>2.0</v>
      </c>
      <c r="V10" s="125">
        <v>20.0</v>
      </c>
      <c r="W10" s="125">
        <v>-5.72</v>
      </c>
      <c r="X10" s="125">
        <v>-9.23</v>
      </c>
      <c r="Y10" s="125">
        <v>1.0</v>
      </c>
      <c r="Z10" s="125">
        <v>1.0</v>
      </c>
      <c r="AA10" s="125">
        <v>2.0</v>
      </c>
      <c r="AB10" s="125">
        <v>1.0</v>
      </c>
      <c r="AC10" s="125">
        <v>1.0</v>
      </c>
      <c r="AD10" s="125">
        <v>1.2</v>
      </c>
      <c r="AE10" s="125">
        <v>486.0</v>
      </c>
      <c r="AF10" s="125">
        <v>1.0</v>
      </c>
      <c r="AG10" s="125">
        <v>1.0</v>
      </c>
      <c r="AH10" s="125">
        <v>1.0</v>
      </c>
      <c r="AI10" s="125">
        <v>1.0</v>
      </c>
      <c r="AJ10" s="125">
        <v>1.0</v>
      </c>
      <c r="AK10" s="125">
        <v>1.0</v>
      </c>
      <c r="AL10" s="126">
        <v>45526.76602858796</v>
      </c>
      <c r="AM10" s="127">
        <v>695472.76</v>
      </c>
      <c r="AN10" s="127">
        <v>713410.36</v>
      </c>
      <c r="AO10" s="124"/>
      <c r="AP10" s="124"/>
    </row>
    <row r="11">
      <c r="A11" s="125">
        <v>110.0</v>
      </c>
      <c r="B11" s="119" t="s">
        <v>60</v>
      </c>
      <c r="C11" s="119" t="s">
        <v>32</v>
      </c>
      <c r="D11" s="119" t="s">
        <v>61</v>
      </c>
      <c r="E11" s="119" t="s">
        <v>62</v>
      </c>
      <c r="F11" s="120" t="s">
        <v>35</v>
      </c>
      <c r="G11" s="120" t="s">
        <v>36</v>
      </c>
      <c r="H11" s="121" t="s">
        <v>994</v>
      </c>
      <c r="I11" s="121" t="s">
        <v>995</v>
      </c>
      <c r="J11" s="125">
        <v>816080.71</v>
      </c>
      <c r="K11" s="125">
        <v>814461.97</v>
      </c>
      <c r="L11" s="125">
        <v>23696.75</v>
      </c>
      <c r="M11" s="125">
        <v>25376.36</v>
      </c>
      <c r="N11" s="125">
        <v>4.0</v>
      </c>
      <c r="O11" s="125">
        <v>3.0</v>
      </c>
      <c r="P11" s="125">
        <v>365.0</v>
      </c>
      <c r="Q11" s="125">
        <v>303.0</v>
      </c>
      <c r="R11" s="125">
        <v>42.0</v>
      </c>
      <c r="S11" s="125">
        <v>32.0</v>
      </c>
      <c r="T11" s="125">
        <v>33.0</v>
      </c>
      <c r="U11" s="125">
        <v>20.0</v>
      </c>
      <c r="V11" s="125">
        <v>31.0</v>
      </c>
      <c r="W11" s="125">
        <v>-6.62</v>
      </c>
      <c r="X11" s="125">
        <v>0.2</v>
      </c>
      <c r="Y11" s="125">
        <v>2.0</v>
      </c>
      <c r="Z11" s="125">
        <v>5.0</v>
      </c>
      <c r="AA11" s="125">
        <v>2.0</v>
      </c>
      <c r="AB11" s="125">
        <v>1.0</v>
      </c>
      <c r="AC11" s="125">
        <v>1.0</v>
      </c>
      <c r="AD11" s="125">
        <v>1.65</v>
      </c>
      <c r="AE11" s="125">
        <v>369.0</v>
      </c>
      <c r="AF11" s="125">
        <v>1.0</v>
      </c>
      <c r="AG11" s="125">
        <v>4.0</v>
      </c>
      <c r="AH11" s="125">
        <v>1.0</v>
      </c>
      <c r="AI11" s="125">
        <v>1.0</v>
      </c>
      <c r="AJ11" s="125">
        <v>1.0</v>
      </c>
      <c r="AK11" s="125">
        <v>1.0</v>
      </c>
      <c r="AL11" s="126">
        <v>45526.76602858796</v>
      </c>
      <c r="AM11" s="127">
        <v>815978.71</v>
      </c>
      <c r="AN11" s="127">
        <v>800537.78</v>
      </c>
      <c r="AO11" s="124"/>
      <c r="AP11" s="124"/>
    </row>
    <row r="12">
      <c r="A12" s="125">
        <v>111.0</v>
      </c>
      <c r="B12" s="119" t="s">
        <v>63</v>
      </c>
      <c r="C12" s="119" t="s">
        <v>32</v>
      </c>
      <c r="D12" s="119" t="s">
        <v>64</v>
      </c>
      <c r="E12" s="119" t="s">
        <v>65</v>
      </c>
      <c r="F12" s="120" t="s">
        <v>66</v>
      </c>
      <c r="G12" s="120" t="s">
        <v>59</v>
      </c>
      <c r="H12" s="121" t="s">
        <v>994</v>
      </c>
      <c r="I12" s="121" t="s">
        <v>995</v>
      </c>
      <c r="J12" s="125">
        <v>1915124.79</v>
      </c>
      <c r="K12" s="125">
        <v>2067077.65</v>
      </c>
      <c r="L12" s="125">
        <v>54569.7</v>
      </c>
      <c r="M12" s="125">
        <v>65332.92</v>
      </c>
      <c r="N12" s="125">
        <v>20.0</v>
      </c>
      <c r="O12" s="125">
        <v>26.0</v>
      </c>
      <c r="P12" s="125">
        <v>661.0</v>
      </c>
      <c r="Q12" s="125">
        <v>710.0</v>
      </c>
      <c r="R12" s="125">
        <v>36.0</v>
      </c>
      <c r="S12" s="125">
        <v>42.0</v>
      </c>
      <c r="T12" s="125">
        <v>-23.0</v>
      </c>
      <c r="U12" s="125">
        <v>-6.0</v>
      </c>
      <c r="V12" s="125">
        <v>-14.0</v>
      </c>
      <c r="W12" s="125">
        <v>-16.47</v>
      </c>
      <c r="X12" s="125">
        <v>-7.35</v>
      </c>
      <c r="Y12" s="125">
        <v>1.0</v>
      </c>
      <c r="Z12" s="125">
        <v>1.0</v>
      </c>
      <c r="AA12" s="125">
        <v>1.0</v>
      </c>
      <c r="AB12" s="125">
        <v>1.0</v>
      </c>
      <c r="AC12" s="125">
        <v>1.0</v>
      </c>
      <c r="AD12" s="125">
        <v>1.0</v>
      </c>
      <c r="AE12" s="125">
        <v>625.0</v>
      </c>
      <c r="AF12" s="125">
        <v>1.0</v>
      </c>
      <c r="AG12" s="125">
        <v>1.0</v>
      </c>
      <c r="AH12" s="125">
        <v>1.0</v>
      </c>
      <c r="AI12" s="125">
        <v>1.0</v>
      </c>
      <c r="AJ12" s="125">
        <v>1.0</v>
      </c>
      <c r="AK12" s="125">
        <v>1.0</v>
      </c>
      <c r="AL12" s="126">
        <v>45526.76602858796</v>
      </c>
      <c r="AM12" s="127">
        <v>1919579.05</v>
      </c>
      <c r="AN12" s="127">
        <v>2070138.89</v>
      </c>
      <c r="AO12" s="124"/>
      <c r="AP12" s="124"/>
    </row>
    <row r="13">
      <c r="A13" s="125">
        <v>113.0</v>
      </c>
      <c r="B13" s="119" t="s">
        <v>998</v>
      </c>
      <c r="C13" s="119" t="s">
        <v>32</v>
      </c>
      <c r="D13" s="119" t="s">
        <v>68</v>
      </c>
      <c r="E13" s="119" t="s">
        <v>69</v>
      </c>
      <c r="F13" s="120" t="s">
        <v>70</v>
      </c>
      <c r="G13" s="120" t="s">
        <v>36</v>
      </c>
      <c r="H13" s="121" t="s">
        <v>994</v>
      </c>
      <c r="I13" s="121" t="s">
        <v>995</v>
      </c>
      <c r="J13" s="125">
        <v>596689.22</v>
      </c>
      <c r="K13" s="125">
        <v>597478.9</v>
      </c>
      <c r="L13" s="125">
        <v>19024.04</v>
      </c>
      <c r="M13" s="125">
        <v>19982.21</v>
      </c>
      <c r="N13" s="125">
        <v>7.0</v>
      </c>
      <c r="O13" s="119">
        <v>0.0</v>
      </c>
      <c r="P13" s="125">
        <v>305.0</v>
      </c>
      <c r="Q13" s="125">
        <v>259.0</v>
      </c>
      <c r="R13" s="125">
        <v>45.0</v>
      </c>
      <c r="S13" s="125">
        <v>44.0</v>
      </c>
      <c r="T13" s="119">
        <v>0.0</v>
      </c>
      <c r="U13" s="125">
        <v>17.0</v>
      </c>
      <c r="V13" s="125">
        <v>2.0</v>
      </c>
      <c r="W13" s="125">
        <v>-4.8</v>
      </c>
      <c r="X13" s="125">
        <v>-0.13</v>
      </c>
      <c r="Y13" s="119">
        <v>1.0</v>
      </c>
      <c r="Z13" s="125">
        <v>4.0</v>
      </c>
      <c r="AA13" s="125">
        <v>1.0</v>
      </c>
      <c r="AB13" s="125">
        <v>1.0</v>
      </c>
      <c r="AC13" s="125">
        <v>1.0</v>
      </c>
      <c r="AD13" s="125">
        <v>1.3</v>
      </c>
      <c r="AE13" s="125">
        <v>445.0</v>
      </c>
      <c r="AF13" s="119">
        <v>1.0</v>
      </c>
      <c r="AG13" s="125">
        <v>3.0</v>
      </c>
      <c r="AH13" s="125">
        <v>1.0</v>
      </c>
      <c r="AI13" s="125">
        <v>1.0</v>
      </c>
      <c r="AJ13" s="125">
        <v>1.0</v>
      </c>
      <c r="AK13" s="125">
        <v>1.0</v>
      </c>
      <c r="AL13" s="126">
        <v>45526.76602858796</v>
      </c>
      <c r="AM13" s="127">
        <v>596817.22</v>
      </c>
      <c r="AN13" s="127">
        <v>598285.56</v>
      </c>
      <c r="AO13" s="124"/>
      <c r="AP13" s="124"/>
    </row>
    <row r="14">
      <c r="A14" s="125">
        <v>114.0</v>
      </c>
      <c r="B14" s="119" t="s">
        <v>63</v>
      </c>
      <c r="C14" s="119" t="s">
        <v>32</v>
      </c>
      <c r="D14" s="119" t="s">
        <v>71</v>
      </c>
      <c r="E14" s="119" t="s">
        <v>72</v>
      </c>
      <c r="F14" s="120" t="s">
        <v>73</v>
      </c>
      <c r="G14" s="120" t="s">
        <v>36</v>
      </c>
      <c r="H14" s="121" t="s">
        <v>994</v>
      </c>
      <c r="I14" s="121" t="s">
        <v>995</v>
      </c>
      <c r="J14" s="125">
        <v>1219471.96</v>
      </c>
      <c r="K14" s="125">
        <v>882445.56</v>
      </c>
      <c r="L14" s="125">
        <v>40596.59</v>
      </c>
      <c r="M14" s="125">
        <v>29445.48</v>
      </c>
      <c r="N14" s="125">
        <v>24.0</v>
      </c>
      <c r="O14" s="125">
        <v>25.0</v>
      </c>
      <c r="P14" s="125">
        <v>511.0</v>
      </c>
      <c r="Q14" s="125">
        <v>367.0</v>
      </c>
      <c r="R14" s="125">
        <v>48.0</v>
      </c>
      <c r="S14" s="125">
        <v>25.0</v>
      </c>
      <c r="T14" s="125">
        <v>-4.0</v>
      </c>
      <c r="U14" s="125">
        <v>39.0</v>
      </c>
      <c r="V14" s="125">
        <v>92.0</v>
      </c>
      <c r="W14" s="125">
        <v>37.87</v>
      </c>
      <c r="X14" s="125">
        <v>38.19</v>
      </c>
      <c r="Y14" s="125">
        <v>1.0</v>
      </c>
      <c r="Z14" s="125">
        <v>5.0</v>
      </c>
      <c r="AA14" s="125">
        <v>5.0</v>
      </c>
      <c r="AB14" s="125">
        <v>5.0</v>
      </c>
      <c r="AC14" s="125">
        <v>5.0</v>
      </c>
      <c r="AD14" s="125">
        <v>4.8</v>
      </c>
      <c r="AE14" s="125">
        <v>14.0</v>
      </c>
      <c r="AF14" s="125">
        <v>1.0</v>
      </c>
      <c r="AG14" s="125">
        <v>4.0</v>
      </c>
      <c r="AH14" s="125">
        <v>4.0</v>
      </c>
      <c r="AI14" s="125">
        <v>4.0</v>
      </c>
      <c r="AJ14" s="125">
        <v>4.0</v>
      </c>
      <c r="AK14" s="125">
        <v>4.0</v>
      </c>
      <c r="AL14" s="126">
        <v>45526.76602858796</v>
      </c>
      <c r="AM14" s="127">
        <v>1220355.96</v>
      </c>
      <c r="AN14" s="127">
        <v>882723.32</v>
      </c>
      <c r="AO14" s="124"/>
      <c r="AP14" s="124"/>
    </row>
    <row r="15">
      <c r="A15" s="125">
        <v>115.0</v>
      </c>
      <c r="B15" s="119" t="s">
        <v>31</v>
      </c>
      <c r="C15" s="119" t="s">
        <v>32</v>
      </c>
      <c r="D15" s="119" t="s">
        <v>74</v>
      </c>
      <c r="E15" s="119" t="s">
        <v>75</v>
      </c>
      <c r="F15" s="120" t="s">
        <v>76</v>
      </c>
      <c r="G15" s="120" t="s">
        <v>59</v>
      </c>
      <c r="H15" s="121" t="s">
        <v>994</v>
      </c>
      <c r="I15" s="121" t="s">
        <v>995</v>
      </c>
      <c r="J15" s="125">
        <v>2376437.73</v>
      </c>
      <c r="K15" s="125">
        <v>3174569.21</v>
      </c>
      <c r="L15" s="125">
        <v>69763.58</v>
      </c>
      <c r="M15" s="125">
        <v>93677.61</v>
      </c>
      <c r="N15" s="125">
        <v>87.0</v>
      </c>
      <c r="O15" s="125">
        <v>31.0</v>
      </c>
      <c r="P15" s="125">
        <v>902.0</v>
      </c>
      <c r="Q15" s="125">
        <v>1012.0</v>
      </c>
      <c r="R15" s="125">
        <v>135.0</v>
      </c>
      <c r="S15" s="125">
        <v>69.0</v>
      </c>
      <c r="T15" s="125">
        <v>180.0</v>
      </c>
      <c r="U15" s="125">
        <v>-10.0</v>
      </c>
      <c r="V15" s="125">
        <v>95.0</v>
      </c>
      <c r="W15" s="125">
        <v>-25.53</v>
      </c>
      <c r="X15" s="125">
        <v>-25.14</v>
      </c>
      <c r="Y15" s="125">
        <v>5.0</v>
      </c>
      <c r="Z15" s="125">
        <v>1.0</v>
      </c>
      <c r="AA15" s="125">
        <v>5.0</v>
      </c>
      <c r="AB15" s="125">
        <v>1.0</v>
      </c>
      <c r="AC15" s="125">
        <v>1.0</v>
      </c>
      <c r="AD15" s="125">
        <v>2.0</v>
      </c>
      <c r="AE15" s="125">
        <v>329.0</v>
      </c>
      <c r="AF15" s="125">
        <v>4.0</v>
      </c>
      <c r="AG15" s="125">
        <v>1.0</v>
      </c>
      <c r="AH15" s="125">
        <v>4.0</v>
      </c>
      <c r="AI15" s="125">
        <v>1.0</v>
      </c>
      <c r="AJ15" s="125">
        <v>1.0</v>
      </c>
      <c r="AK15" s="125">
        <v>2.0</v>
      </c>
      <c r="AL15" s="126">
        <v>45526.76602858796</v>
      </c>
      <c r="AM15" s="127">
        <v>2376616.73</v>
      </c>
      <c r="AN15" s="127">
        <v>3169256.81</v>
      </c>
      <c r="AO15" s="124"/>
      <c r="AP15" s="124"/>
    </row>
    <row r="16">
      <c r="A16" s="125">
        <v>116.0</v>
      </c>
      <c r="B16" s="119" t="s">
        <v>42</v>
      </c>
      <c r="C16" s="119" t="s">
        <v>32</v>
      </c>
      <c r="D16" s="119" t="s">
        <v>77</v>
      </c>
      <c r="E16" s="119" t="s">
        <v>78</v>
      </c>
      <c r="F16" s="120" t="s">
        <v>70</v>
      </c>
      <c r="G16" s="120" t="s">
        <v>36</v>
      </c>
      <c r="H16" s="121" t="s">
        <v>994</v>
      </c>
      <c r="I16" s="121" t="s">
        <v>995</v>
      </c>
      <c r="J16" s="125">
        <v>2546105.25</v>
      </c>
      <c r="K16" s="125">
        <v>2446382.18</v>
      </c>
      <c r="L16" s="125">
        <v>82046.93</v>
      </c>
      <c r="M16" s="125">
        <v>76134.23</v>
      </c>
      <c r="N16" s="125">
        <v>120.0</v>
      </c>
      <c r="O16" s="125">
        <v>85.0</v>
      </c>
      <c r="P16" s="125">
        <v>1367.0</v>
      </c>
      <c r="Q16" s="125">
        <v>1074.0</v>
      </c>
      <c r="R16" s="125">
        <v>79.0</v>
      </c>
      <c r="S16" s="125">
        <v>65.0</v>
      </c>
      <c r="T16" s="125">
        <v>41.0</v>
      </c>
      <c r="U16" s="125">
        <v>27.0</v>
      </c>
      <c r="V16" s="125">
        <v>21.0</v>
      </c>
      <c r="W16" s="125">
        <v>7.77</v>
      </c>
      <c r="X16" s="125">
        <v>4.08</v>
      </c>
      <c r="Y16" s="125">
        <v>2.0</v>
      </c>
      <c r="Z16" s="125">
        <v>5.0</v>
      </c>
      <c r="AA16" s="125">
        <v>2.0</v>
      </c>
      <c r="AB16" s="125">
        <v>2.0</v>
      </c>
      <c r="AC16" s="125">
        <v>1.0</v>
      </c>
      <c r="AD16" s="125">
        <v>2.05</v>
      </c>
      <c r="AE16" s="125">
        <v>310.0</v>
      </c>
      <c r="AF16" s="125">
        <v>1.0</v>
      </c>
      <c r="AG16" s="125">
        <v>4.0</v>
      </c>
      <c r="AH16" s="125">
        <v>1.0</v>
      </c>
      <c r="AI16" s="125">
        <v>1.0</v>
      </c>
      <c r="AJ16" s="125">
        <v>1.0</v>
      </c>
      <c r="AK16" s="125">
        <v>2.0</v>
      </c>
      <c r="AL16" s="126">
        <v>45526.76602858796</v>
      </c>
      <c r="AM16" s="127">
        <v>2572968.61</v>
      </c>
      <c r="AN16" s="127">
        <v>2524016.46</v>
      </c>
      <c r="AO16" s="124"/>
      <c r="AP16" s="124"/>
    </row>
    <row r="17">
      <c r="A17" s="125">
        <v>117.0</v>
      </c>
      <c r="B17" s="119" t="s">
        <v>60</v>
      </c>
      <c r="C17" s="119" t="s">
        <v>32</v>
      </c>
      <c r="D17" s="119" t="s">
        <v>79</v>
      </c>
      <c r="E17" s="119" t="s">
        <v>80</v>
      </c>
      <c r="F17" s="120" t="s">
        <v>81</v>
      </c>
      <c r="G17" s="120" t="s">
        <v>36</v>
      </c>
      <c r="H17" s="121" t="s">
        <v>994</v>
      </c>
      <c r="I17" s="121" t="s">
        <v>995</v>
      </c>
      <c r="J17" s="125">
        <v>648377.82</v>
      </c>
      <c r="K17" s="125">
        <v>547716.45</v>
      </c>
      <c r="L17" s="125">
        <v>48376.91</v>
      </c>
      <c r="M17" s="125">
        <v>34061.17</v>
      </c>
      <c r="N17" s="125">
        <v>49.0</v>
      </c>
      <c r="O17" s="125">
        <v>42.0</v>
      </c>
      <c r="P17" s="125">
        <v>684.0</v>
      </c>
      <c r="Q17" s="125">
        <v>540.0</v>
      </c>
      <c r="R17" s="125">
        <v>53.0</v>
      </c>
      <c r="S17" s="125">
        <v>32.0</v>
      </c>
      <c r="T17" s="125">
        <v>16.0</v>
      </c>
      <c r="U17" s="125">
        <v>26.0</v>
      </c>
      <c r="V17" s="125">
        <v>65.0</v>
      </c>
      <c r="W17" s="125">
        <v>42.03</v>
      </c>
      <c r="X17" s="125">
        <v>18.38</v>
      </c>
      <c r="Y17" s="125">
        <v>1.0</v>
      </c>
      <c r="Z17" s="125">
        <v>5.0</v>
      </c>
      <c r="AA17" s="125">
        <v>4.0</v>
      </c>
      <c r="AB17" s="125">
        <v>5.0</v>
      </c>
      <c r="AC17" s="125">
        <v>3.0</v>
      </c>
      <c r="AD17" s="125">
        <v>4.1</v>
      </c>
      <c r="AE17" s="125">
        <v>80.0</v>
      </c>
      <c r="AF17" s="125">
        <v>1.0</v>
      </c>
      <c r="AG17" s="125">
        <v>4.0</v>
      </c>
      <c r="AH17" s="125">
        <v>3.0</v>
      </c>
      <c r="AI17" s="125">
        <v>4.0</v>
      </c>
      <c r="AJ17" s="125">
        <v>2.0</v>
      </c>
      <c r="AK17" s="125">
        <v>4.0</v>
      </c>
      <c r="AL17" s="126">
        <v>45526.76602858796</v>
      </c>
      <c r="AM17" s="127">
        <v>1772267.85</v>
      </c>
      <c r="AN17" s="127">
        <v>1199525.8</v>
      </c>
      <c r="AO17" s="124"/>
      <c r="AP17" s="124"/>
    </row>
    <row r="18">
      <c r="A18" s="125">
        <v>119.0</v>
      </c>
      <c r="B18" s="119" t="s">
        <v>47</v>
      </c>
      <c r="C18" s="119" t="s">
        <v>32</v>
      </c>
      <c r="D18" s="119" t="s">
        <v>996</v>
      </c>
      <c r="E18" s="119" t="s">
        <v>997</v>
      </c>
      <c r="F18" s="120" t="s">
        <v>58</v>
      </c>
      <c r="G18" s="120" t="s">
        <v>59</v>
      </c>
      <c r="H18" s="121" t="s">
        <v>994</v>
      </c>
      <c r="I18" s="121" t="s">
        <v>995</v>
      </c>
      <c r="J18" s="125">
        <v>787324.96</v>
      </c>
      <c r="K18" s="125">
        <v>544518.28</v>
      </c>
      <c r="L18" s="125">
        <v>24886.75</v>
      </c>
      <c r="M18" s="125">
        <v>21506.89</v>
      </c>
      <c r="N18" s="125">
        <v>23.0</v>
      </c>
      <c r="O18" s="125">
        <v>7.0</v>
      </c>
      <c r="P18" s="125">
        <v>338.0</v>
      </c>
      <c r="Q18" s="125">
        <v>314.0</v>
      </c>
      <c r="R18" s="125">
        <v>24.0</v>
      </c>
      <c r="S18" s="125">
        <v>20.0</v>
      </c>
      <c r="T18" s="125">
        <v>228.0</v>
      </c>
      <c r="U18" s="125">
        <v>7.0</v>
      </c>
      <c r="V18" s="125">
        <v>20.0</v>
      </c>
      <c r="W18" s="125">
        <v>15.72</v>
      </c>
      <c r="X18" s="125">
        <v>44.59</v>
      </c>
      <c r="Y18" s="125">
        <v>5.0</v>
      </c>
      <c r="Z18" s="125">
        <v>2.0</v>
      </c>
      <c r="AA18" s="125">
        <v>2.0</v>
      </c>
      <c r="AB18" s="125">
        <v>4.0</v>
      </c>
      <c r="AC18" s="125">
        <v>5.0</v>
      </c>
      <c r="AD18" s="125">
        <v>3.7</v>
      </c>
      <c r="AE18" s="125">
        <v>147.0</v>
      </c>
      <c r="AF18" s="125">
        <v>4.0</v>
      </c>
      <c r="AG18" s="125">
        <v>1.0</v>
      </c>
      <c r="AH18" s="125">
        <v>1.0</v>
      </c>
      <c r="AI18" s="125">
        <v>3.0</v>
      </c>
      <c r="AJ18" s="125">
        <v>4.0</v>
      </c>
      <c r="AK18" s="125">
        <v>3.0</v>
      </c>
      <c r="AL18" s="126">
        <v>45526.76602858796</v>
      </c>
      <c r="AM18" s="127">
        <v>787656.28</v>
      </c>
      <c r="AN18" s="127">
        <v>597832.77</v>
      </c>
      <c r="AO18" s="124"/>
      <c r="AP18" s="124"/>
    </row>
    <row r="19">
      <c r="A19" s="125">
        <v>122.0</v>
      </c>
      <c r="B19" s="119" t="s">
        <v>42</v>
      </c>
      <c r="C19" s="119" t="s">
        <v>32</v>
      </c>
      <c r="D19" s="119" t="s">
        <v>82</v>
      </c>
      <c r="E19" s="119" t="s">
        <v>83</v>
      </c>
      <c r="F19" s="120" t="s">
        <v>45</v>
      </c>
      <c r="G19" s="120" t="s">
        <v>46</v>
      </c>
      <c r="H19" s="121" t="s">
        <v>994</v>
      </c>
      <c r="I19" s="121" t="s">
        <v>995</v>
      </c>
      <c r="J19" s="125">
        <v>1548974.19</v>
      </c>
      <c r="K19" s="125">
        <v>1498184.4</v>
      </c>
      <c r="L19" s="125">
        <v>47148.12</v>
      </c>
      <c r="M19" s="125">
        <v>54197.18</v>
      </c>
      <c r="N19" s="125">
        <v>0.0</v>
      </c>
      <c r="O19" s="125">
        <v>0.0</v>
      </c>
      <c r="P19" s="125">
        <v>479.0</v>
      </c>
      <c r="Q19" s="125">
        <v>540.0</v>
      </c>
      <c r="R19" s="125">
        <v>47.0</v>
      </c>
      <c r="S19" s="125">
        <v>37.0</v>
      </c>
      <c r="T19" s="125">
        <v>0.0</v>
      </c>
      <c r="U19" s="125">
        <v>-11.0</v>
      </c>
      <c r="V19" s="125">
        <v>27.0</v>
      </c>
      <c r="W19" s="125">
        <v>-13.01</v>
      </c>
      <c r="X19" s="125">
        <v>3.39</v>
      </c>
      <c r="Y19" s="125">
        <v>1.0</v>
      </c>
      <c r="Z19" s="125">
        <v>1.0</v>
      </c>
      <c r="AA19" s="125">
        <v>2.0</v>
      </c>
      <c r="AB19" s="125">
        <v>1.0</v>
      </c>
      <c r="AC19" s="125">
        <v>1.0</v>
      </c>
      <c r="AD19" s="125">
        <v>1.2</v>
      </c>
      <c r="AE19" s="125">
        <v>513.0</v>
      </c>
      <c r="AF19" s="125">
        <v>1.0</v>
      </c>
      <c r="AG19" s="125">
        <v>1.0</v>
      </c>
      <c r="AH19" s="125">
        <v>1.0</v>
      </c>
      <c r="AI19" s="125">
        <v>1.0</v>
      </c>
      <c r="AJ19" s="125">
        <v>1.0</v>
      </c>
      <c r="AK19" s="125">
        <v>1.0</v>
      </c>
      <c r="AL19" s="126">
        <v>45526.76602858796</v>
      </c>
      <c r="AM19" s="127">
        <v>1549797.19</v>
      </c>
      <c r="AN19" s="127">
        <v>1499315.55</v>
      </c>
      <c r="AO19" s="124"/>
      <c r="AP19" s="124"/>
    </row>
    <row r="20">
      <c r="A20" s="125">
        <v>124.0</v>
      </c>
      <c r="B20" s="119" t="s">
        <v>31</v>
      </c>
      <c r="C20" s="119" t="s">
        <v>32</v>
      </c>
      <c r="D20" s="119" t="s">
        <v>393</v>
      </c>
      <c r="E20" s="119" t="s">
        <v>418</v>
      </c>
      <c r="F20" s="120" t="s">
        <v>70</v>
      </c>
      <c r="G20" s="120" t="s">
        <v>36</v>
      </c>
      <c r="H20" s="121" t="s">
        <v>994</v>
      </c>
      <c r="I20" s="121" t="s">
        <v>995</v>
      </c>
      <c r="J20" s="125">
        <v>772789.12</v>
      </c>
      <c r="K20" s="125">
        <v>515426.91</v>
      </c>
      <c r="L20" s="125">
        <v>21073.27</v>
      </c>
      <c r="M20" s="125">
        <v>15108.57</v>
      </c>
      <c r="N20" s="119">
        <v>3.0</v>
      </c>
      <c r="O20" s="119">
        <v>8.0</v>
      </c>
      <c r="P20" s="125">
        <v>364.0</v>
      </c>
      <c r="Q20" s="125">
        <v>343.0</v>
      </c>
      <c r="R20" s="125">
        <v>16.0</v>
      </c>
      <c r="S20" s="125">
        <v>19.0</v>
      </c>
      <c r="T20" s="119">
        <v>-62.0</v>
      </c>
      <c r="U20" s="125">
        <v>6.0</v>
      </c>
      <c r="V20" s="125">
        <v>-15.0</v>
      </c>
      <c r="W20" s="125">
        <v>39.48</v>
      </c>
      <c r="X20" s="125">
        <v>49.93</v>
      </c>
      <c r="Y20" s="119">
        <v>1.0</v>
      </c>
      <c r="Z20" s="125">
        <v>2.0</v>
      </c>
      <c r="AA20" s="125">
        <v>1.0</v>
      </c>
      <c r="AB20" s="125">
        <v>5.0</v>
      </c>
      <c r="AC20" s="125">
        <v>5.0</v>
      </c>
      <c r="AD20" s="125">
        <v>3.7</v>
      </c>
      <c r="AE20" s="125">
        <v>146.0</v>
      </c>
      <c r="AF20" s="119">
        <v>1.0</v>
      </c>
      <c r="AG20" s="125">
        <v>1.0</v>
      </c>
      <c r="AH20" s="125">
        <v>1.0</v>
      </c>
      <c r="AI20" s="125">
        <v>4.0</v>
      </c>
      <c r="AJ20" s="125">
        <v>4.0</v>
      </c>
      <c r="AK20" s="125">
        <v>3.0</v>
      </c>
      <c r="AL20" s="126">
        <v>45526.76602858796</v>
      </c>
      <c r="AM20" s="127">
        <v>771889.12</v>
      </c>
      <c r="AN20" s="127">
        <v>513572.89</v>
      </c>
      <c r="AO20" s="124"/>
      <c r="AP20" s="124"/>
    </row>
    <row r="21">
      <c r="A21" s="125">
        <v>126.0</v>
      </c>
      <c r="B21" s="119" t="s">
        <v>63</v>
      </c>
      <c r="C21" s="119" t="s">
        <v>32</v>
      </c>
      <c r="D21" s="119" t="s">
        <v>86</v>
      </c>
      <c r="E21" s="119" t="s">
        <v>87</v>
      </c>
      <c r="F21" s="120" t="s">
        <v>88</v>
      </c>
      <c r="G21" s="120" t="s">
        <v>59</v>
      </c>
      <c r="H21" s="121" t="s">
        <v>994</v>
      </c>
      <c r="I21" s="121" t="s">
        <v>995</v>
      </c>
      <c r="J21" s="125">
        <v>1507698.99</v>
      </c>
      <c r="K21" s="125">
        <v>1499010.46</v>
      </c>
      <c r="L21" s="125">
        <v>41252.5</v>
      </c>
      <c r="M21" s="125">
        <v>44938.39</v>
      </c>
      <c r="N21" s="125">
        <v>2.0</v>
      </c>
      <c r="O21" s="125">
        <v>18.0</v>
      </c>
      <c r="P21" s="125">
        <v>521.0</v>
      </c>
      <c r="Q21" s="125">
        <v>518.0</v>
      </c>
      <c r="R21" s="125">
        <v>38.0</v>
      </c>
      <c r="S21" s="125">
        <v>20.0</v>
      </c>
      <c r="T21" s="125">
        <v>-88.0</v>
      </c>
      <c r="U21" s="125">
        <v>0.0</v>
      </c>
      <c r="V21" s="125">
        <v>90.0</v>
      </c>
      <c r="W21" s="125">
        <v>-8.2</v>
      </c>
      <c r="X21" s="125">
        <v>0.58</v>
      </c>
      <c r="Y21" s="125">
        <v>1.0</v>
      </c>
      <c r="Z21" s="125">
        <v>1.0</v>
      </c>
      <c r="AA21" s="125">
        <v>5.0</v>
      </c>
      <c r="AB21" s="125">
        <v>1.0</v>
      </c>
      <c r="AC21" s="125">
        <v>1.0</v>
      </c>
      <c r="AD21" s="125">
        <v>1.8</v>
      </c>
      <c r="AE21" s="125">
        <v>357.0</v>
      </c>
      <c r="AF21" s="125">
        <v>1.0</v>
      </c>
      <c r="AG21" s="125">
        <v>1.0</v>
      </c>
      <c r="AH21" s="125">
        <v>4.0</v>
      </c>
      <c r="AI21" s="125">
        <v>1.0</v>
      </c>
      <c r="AJ21" s="125">
        <v>1.0</v>
      </c>
      <c r="AK21" s="125">
        <v>1.0</v>
      </c>
      <c r="AL21" s="126">
        <v>45526.76602858796</v>
      </c>
      <c r="AM21" s="127">
        <v>1507442.12</v>
      </c>
      <c r="AN21" s="127">
        <v>1494405.5</v>
      </c>
      <c r="AO21" s="124"/>
      <c r="AP21" s="124"/>
    </row>
    <row r="22">
      <c r="A22" s="125">
        <v>127.0</v>
      </c>
      <c r="B22" s="119" t="s">
        <v>42</v>
      </c>
      <c r="C22" s="119" t="s">
        <v>32</v>
      </c>
      <c r="D22" s="119" t="s">
        <v>89</v>
      </c>
      <c r="E22" s="119" t="s">
        <v>90</v>
      </c>
      <c r="F22" s="120" t="s">
        <v>52</v>
      </c>
      <c r="G22" s="120" t="s">
        <v>46</v>
      </c>
      <c r="H22" s="121" t="s">
        <v>994</v>
      </c>
      <c r="I22" s="121" t="s">
        <v>995</v>
      </c>
      <c r="J22" s="125">
        <v>2642654.57</v>
      </c>
      <c r="K22" s="125">
        <v>1986447.83</v>
      </c>
      <c r="L22" s="125">
        <v>97223.5</v>
      </c>
      <c r="M22" s="125">
        <v>73075.72</v>
      </c>
      <c r="N22" s="125">
        <v>25.0</v>
      </c>
      <c r="O22" s="125">
        <v>17.0</v>
      </c>
      <c r="P22" s="125">
        <v>1253.0</v>
      </c>
      <c r="Q22" s="125">
        <v>1055.0</v>
      </c>
      <c r="R22" s="125">
        <v>106.0</v>
      </c>
      <c r="S22" s="125">
        <v>67.0</v>
      </c>
      <c r="T22" s="125">
        <v>47.0</v>
      </c>
      <c r="U22" s="125">
        <v>18.0</v>
      </c>
      <c r="V22" s="125">
        <v>58.0</v>
      </c>
      <c r="W22" s="125">
        <v>33.04</v>
      </c>
      <c r="X22" s="125">
        <v>33.03</v>
      </c>
      <c r="Y22" s="125">
        <v>2.0</v>
      </c>
      <c r="Z22" s="125">
        <v>4.0</v>
      </c>
      <c r="AA22" s="125">
        <v>3.0</v>
      </c>
      <c r="AB22" s="125">
        <v>5.0</v>
      </c>
      <c r="AC22" s="125">
        <v>5.0</v>
      </c>
      <c r="AD22" s="125">
        <v>4.35</v>
      </c>
      <c r="AE22" s="125">
        <v>51.0</v>
      </c>
      <c r="AF22" s="125">
        <v>1.0</v>
      </c>
      <c r="AG22" s="125">
        <v>3.0</v>
      </c>
      <c r="AH22" s="125">
        <v>2.0</v>
      </c>
      <c r="AI22" s="125">
        <v>4.0</v>
      </c>
      <c r="AJ22" s="125">
        <v>4.0</v>
      </c>
      <c r="AK22" s="125">
        <v>4.0</v>
      </c>
      <c r="AL22" s="126">
        <v>45526.76602858796</v>
      </c>
      <c r="AM22" s="127">
        <v>2643034.55</v>
      </c>
      <c r="AN22" s="127">
        <v>1913699.77</v>
      </c>
      <c r="AO22" s="124"/>
      <c r="AP22" s="124"/>
    </row>
    <row r="23">
      <c r="A23" s="125">
        <v>128.0</v>
      </c>
      <c r="B23" s="119" t="s">
        <v>998</v>
      </c>
      <c r="C23" s="119" t="s">
        <v>32</v>
      </c>
      <c r="D23" s="119" t="s">
        <v>91</v>
      </c>
      <c r="E23" s="119" t="s">
        <v>92</v>
      </c>
      <c r="F23" s="120" t="s">
        <v>93</v>
      </c>
      <c r="G23" s="120" t="s">
        <v>46</v>
      </c>
      <c r="H23" s="121" t="s">
        <v>994</v>
      </c>
      <c r="I23" s="121" t="s">
        <v>995</v>
      </c>
      <c r="J23" s="125">
        <v>1631710.46</v>
      </c>
      <c r="K23" s="125">
        <v>1512786.87</v>
      </c>
      <c r="L23" s="125">
        <v>54460.26</v>
      </c>
      <c r="M23" s="125">
        <v>53598.75</v>
      </c>
      <c r="N23" s="125">
        <v>10.0</v>
      </c>
      <c r="O23" s="125">
        <v>8.0</v>
      </c>
      <c r="P23" s="125">
        <v>559.0</v>
      </c>
      <c r="Q23" s="125">
        <v>569.0</v>
      </c>
      <c r="R23" s="125">
        <v>49.0</v>
      </c>
      <c r="S23" s="125">
        <v>42.0</v>
      </c>
      <c r="T23" s="125">
        <v>25.0</v>
      </c>
      <c r="U23" s="125">
        <v>-1.0</v>
      </c>
      <c r="V23" s="125">
        <v>16.0</v>
      </c>
      <c r="W23" s="125">
        <v>1.61</v>
      </c>
      <c r="X23" s="125">
        <v>7.86</v>
      </c>
      <c r="Y23" s="125">
        <v>1.0</v>
      </c>
      <c r="Z23" s="125">
        <v>1.0</v>
      </c>
      <c r="AA23" s="125">
        <v>1.0</v>
      </c>
      <c r="AB23" s="125">
        <v>1.0</v>
      </c>
      <c r="AC23" s="125">
        <v>2.0</v>
      </c>
      <c r="AD23" s="125">
        <v>1.25</v>
      </c>
      <c r="AE23" s="125">
        <v>472.0</v>
      </c>
      <c r="AF23" s="125">
        <v>1.0</v>
      </c>
      <c r="AG23" s="125">
        <v>1.0</v>
      </c>
      <c r="AH23" s="125">
        <v>1.0</v>
      </c>
      <c r="AI23" s="125">
        <v>1.0</v>
      </c>
      <c r="AJ23" s="125">
        <v>1.0</v>
      </c>
      <c r="AK23" s="125">
        <v>1.0</v>
      </c>
      <c r="AL23" s="126">
        <v>45526.76602858796</v>
      </c>
      <c r="AM23" s="127">
        <v>1632157.96</v>
      </c>
      <c r="AN23" s="127">
        <v>1513340.84</v>
      </c>
      <c r="AO23" s="124"/>
      <c r="AP23" s="124"/>
    </row>
    <row r="24">
      <c r="A24" s="125">
        <v>130.0</v>
      </c>
      <c r="B24" s="119" t="s">
        <v>47</v>
      </c>
      <c r="C24" s="119" t="s">
        <v>32</v>
      </c>
      <c r="D24" s="119" t="s">
        <v>94</v>
      </c>
      <c r="E24" s="119" t="s">
        <v>95</v>
      </c>
      <c r="F24" s="120" t="s">
        <v>96</v>
      </c>
      <c r="G24" s="120" t="s">
        <v>59</v>
      </c>
      <c r="H24" s="121" t="s">
        <v>994</v>
      </c>
      <c r="I24" s="121" t="s">
        <v>995</v>
      </c>
      <c r="J24" s="125">
        <v>1444228.3</v>
      </c>
      <c r="K24" s="125">
        <v>1411822.2</v>
      </c>
      <c r="L24" s="125">
        <v>35491.75</v>
      </c>
      <c r="M24" s="125">
        <v>34787.25</v>
      </c>
      <c r="N24" s="125">
        <v>19.0</v>
      </c>
      <c r="O24" s="125">
        <v>4.0</v>
      </c>
      <c r="P24" s="125">
        <v>375.0</v>
      </c>
      <c r="Q24" s="125">
        <v>426.0</v>
      </c>
      <c r="R24" s="125">
        <v>27.0</v>
      </c>
      <c r="S24" s="125">
        <v>26.0</v>
      </c>
      <c r="T24" s="125">
        <v>375.0</v>
      </c>
      <c r="U24" s="125">
        <v>-11.0</v>
      </c>
      <c r="V24" s="125">
        <v>3.0</v>
      </c>
      <c r="W24" s="125">
        <v>2.03</v>
      </c>
      <c r="X24" s="125">
        <v>2.3</v>
      </c>
      <c r="Y24" s="125">
        <v>5.0</v>
      </c>
      <c r="Z24" s="125">
        <v>1.0</v>
      </c>
      <c r="AA24" s="125">
        <v>1.0</v>
      </c>
      <c r="AB24" s="125">
        <v>1.0</v>
      </c>
      <c r="AC24" s="125">
        <v>1.0</v>
      </c>
      <c r="AD24" s="125">
        <v>1.2</v>
      </c>
      <c r="AE24" s="125">
        <v>502.0</v>
      </c>
      <c r="AF24" s="125">
        <v>4.0</v>
      </c>
      <c r="AG24" s="125">
        <v>1.0</v>
      </c>
      <c r="AH24" s="125">
        <v>1.0</v>
      </c>
      <c r="AI24" s="125">
        <v>1.0</v>
      </c>
      <c r="AJ24" s="125">
        <v>1.0</v>
      </c>
      <c r="AK24" s="125">
        <v>1.0</v>
      </c>
      <c r="AL24" s="126">
        <v>45526.76602858796</v>
      </c>
      <c r="AM24" s="127">
        <v>1445106.05</v>
      </c>
      <c r="AN24" s="127">
        <v>1412640.7</v>
      </c>
      <c r="AO24" s="124"/>
      <c r="AP24" s="124"/>
    </row>
    <row r="25">
      <c r="A25" s="125">
        <v>131.0</v>
      </c>
      <c r="B25" s="119" t="s">
        <v>97</v>
      </c>
      <c r="C25" s="119" t="s">
        <v>32</v>
      </c>
      <c r="D25" s="119" t="s">
        <v>98</v>
      </c>
      <c r="E25" s="119" t="s">
        <v>99</v>
      </c>
      <c r="F25" s="120" t="s">
        <v>100</v>
      </c>
      <c r="G25" s="120" t="s">
        <v>101</v>
      </c>
      <c r="H25" s="121" t="s">
        <v>994</v>
      </c>
      <c r="I25" s="121" t="s">
        <v>995</v>
      </c>
      <c r="J25" s="125">
        <v>2102040.44</v>
      </c>
      <c r="K25" s="125">
        <v>1095772.85</v>
      </c>
      <c r="L25" s="125">
        <v>62384.5</v>
      </c>
      <c r="M25" s="125">
        <v>46686.95</v>
      </c>
      <c r="N25" s="125">
        <v>57.0</v>
      </c>
      <c r="O25" s="125">
        <v>47.0</v>
      </c>
      <c r="P25" s="125">
        <v>740.0</v>
      </c>
      <c r="Q25" s="125">
        <v>687.0</v>
      </c>
      <c r="R25" s="125">
        <v>61.0</v>
      </c>
      <c r="S25" s="125">
        <v>67.0</v>
      </c>
      <c r="T25" s="125">
        <v>21.0</v>
      </c>
      <c r="U25" s="125">
        <v>7.0</v>
      </c>
      <c r="V25" s="125">
        <v>-8.0</v>
      </c>
      <c r="W25" s="125">
        <v>33.62</v>
      </c>
      <c r="X25" s="125">
        <v>91.83</v>
      </c>
      <c r="Y25" s="125">
        <v>1.0</v>
      </c>
      <c r="Z25" s="125">
        <v>2.0</v>
      </c>
      <c r="AA25" s="125">
        <v>1.0</v>
      </c>
      <c r="AB25" s="125">
        <v>5.0</v>
      </c>
      <c r="AC25" s="125">
        <v>5.0</v>
      </c>
      <c r="AD25" s="125">
        <v>3.7</v>
      </c>
      <c r="AE25" s="125">
        <v>151.0</v>
      </c>
      <c r="AF25" s="125">
        <v>1.0</v>
      </c>
      <c r="AG25" s="125">
        <v>1.0</v>
      </c>
      <c r="AH25" s="125">
        <v>1.0</v>
      </c>
      <c r="AI25" s="125">
        <v>4.0</v>
      </c>
      <c r="AJ25" s="125">
        <v>4.0</v>
      </c>
      <c r="AK25" s="125">
        <v>3.0</v>
      </c>
      <c r="AL25" s="126">
        <v>45526.76602858796</v>
      </c>
      <c r="AM25" s="127">
        <v>2101873.2</v>
      </c>
      <c r="AN25" s="127">
        <v>1576513.71</v>
      </c>
      <c r="AO25" s="124"/>
      <c r="AP25" s="124"/>
    </row>
    <row r="26">
      <c r="A26" s="125">
        <v>132.0</v>
      </c>
      <c r="B26" s="119" t="s">
        <v>31</v>
      </c>
      <c r="C26" s="119" t="s">
        <v>32</v>
      </c>
      <c r="D26" s="119" t="s">
        <v>393</v>
      </c>
      <c r="E26" s="119" t="s">
        <v>418</v>
      </c>
      <c r="F26" s="120" t="s">
        <v>70</v>
      </c>
      <c r="G26" s="120" t="s">
        <v>36</v>
      </c>
      <c r="H26" s="121" t="s">
        <v>994</v>
      </c>
      <c r="I26" s="121" t="s">
        <v>995</v>
      </c>
      <c r="J26" s="125">
        <v>1611348.98</v>
      </c>
      <c r="K26" s="125">
        <v>1491697.62</v>
      </c>
      <c r="L26" s="125">
        <v>46621.93</v>
      </c>
      <c r="M26" s="125">
        <v>45517.38</v>
      </c>
      <c r="N26" s="125">
        <v>9.0</v>
      </c>
      <c r="O26" s="125">
        <v>16.0</v>
      </c>
      <c r="P26" s="125">
        <v>711.0</v>
      </c>
      <c r="Q26" s="125">
        <v>666.0</v>
      </c>
      <c r="R26" s="125">
        <v>27.0</v>
      </c>
      <c r="S26" s="125">
        <v>26.0</v>
      </c>
      <c r="T26" s="125">
        <v>-43.0</v>
      </c>
      <c r="U26" s="125">
        <v>6.0</v>
      </c>
      <c r="V26" s="125">
        <v>3.0</v>
      </c>
      <c r="W26" s="125">
        <v>2.43</v>
      </c>
      <c r="X26" s="125">
        <v>8.02</v>
      </c>
      <c r="Y26" s="125">
        <v>1.0</v>
      </c>
      <c r="Z26" s="125">
        <v>2.0</v>
      </c>
      <c r="AA26" s="125">
        <v>1.0</v>
      </c>
      <c r="AB26" s="125">
        <v>1.0</v>
      </c>
      <c r="AC26" s="125">
        <v>2.0</v>
      </c>
      <c r="AD26" s="125">
        <v>1.35</v>
      </c>
      <c r="AE26" s="125">
        <v>438.0</v>
      </c>
      <c r="AF26" s="125">
        <v>1.0</v>
      </c>
      <c r="AG26" s="125">
        <v>1.0</v>
      </c>
      <c r="AH26" s="125">
        <v>1.0</v>
      </c>
      <c r="AI26" s="125">
        <v>1.0</v>
      </c>
      <c r="AJ26" s="125">
        <v>1.0</v>
      </c>
      <c r="AK26" s="125">
        <v>1.0</v>
      </c>
      <c r="AL26" s="126">
        <v>45526.76602858796</v>
      </c>
      <c r="AM26" s="127">
        <v>1609410.11</v>
      </c>
      <c r="AN26" s="127">
        <v>1489282.87</v>
      </c>
      <c r="AO26" s="124"/>
      <c r="AP26" s="124"/>
    </row>
    <row r="27">
      <c r="A27" s="125">
        <v>133.0</v>
      </c>
      <c r="B27" s="119" t="s">
        <v>47</v>
      </c>
      <c r="C27" s="119" t="s">
        <v>32</v>
      </c>
      <c r="D27" s="119" t="s">
        <v>102</v>
      </c>
      <c r="E27" s="119" t="s">
        <v>103</v>
      </c>
      <c r="F27" s="120" t="s">
        <v>96</v>
      </c>
      <c r="G27" s="120" t="s">
        <v>59</v>
      </c>
      <c r="H27" s="121" t="s">
        <v>994</v>
      </c>
      <c r="I27" s="121" t="s">
        <v>995</v>
      </c>
      <c r="J27" s="125">
        <v>1049652.47</v>
      </c>
      <c r="K27" s="125">
        <v>676136.79</v>
      </c>
      <c r="L27" s="125">
        <v>20741.79</v>
      </c>
      <c r="M27" s="125">
        <v>15071.38</v>
      </c>
      <c r="N27" s="125">
        <v>12.0</v>
      </c>
      <c r="O27" s="125">
        <v>2.0</v>
      </c>
      <c r="P27" s="125">
        <v>333.0</v>
      </c>
      <c r="Q27" s="125">
        <v>246.0</v>
      </c>
      <c r="R27" s="125">
        <v>26.0</v>
      </c>
      <c r="S27" s="125">
        <v>18.0</v>
      </c>
      <c r="T27" s="125">
        <v>500.0</v>
      </c>
      <c r="U27" s="125">
        <v>35.0</v>
      </c>
      <c r="V27" s="125">
        <v>44.0</v>
      </c>
      <c r="W27" s="125">
        <v>37.62</v>
      </c>
      <c r="X27" s="125">
        <v>55.24</v>
      </c>
      <c r="Y27" s="125">
        <v>5.0</v>
      </c>
      <c r="Z27" s="125">
        <v>5.0</v>
      </c>
      <c r="AA27" s="125">
        <v>3.0</v>
      </c>
      <c r="AB27" s="125">
        <v>5.0</v>
      </c>
      <c r="AC27" s="125">
        <v>5.0</v>
      </c>
      <c r="AD27" s="125">
        <v>4.6</v>
      </c>
      <c r="AE27" s="125">
        <v>25.0</v>
      </c>
      <c r="AF27" s="125">
        <v>4.0</v>
      </c>
      <c r="AG27" s="125">
        <v>4.0</v>
      </c>
      <c r="AH27" s="125">
        <v>2.0</v>
      </c>
      <c r="AI27" s="125">
        <v>4.0</v>
      </c>
      <c r="AJ27" s="125">
        <v>4.0</v>
      </c>
      <c r="AK27" s="125">
        <v>4.0</v>
      </c>
      <c r="AL27" s="126">
        <v>45526.76602858796</v>
      </c>
      <c r="AM27" s="127">
        <v>1051880.47</v>
      </c>
      <c r="AN27" s="127">
        <v>682475.46</v>
      </c>
      <c r="AO27" s="124"/>
      <c r="AP27" s="124"/>
    </row>
    <row r="28">
      <c r="A28" s="125">
        <v>134.0</v>
      </c>
      <c r="B28" s="119" t="s">
        <v>47</v>
      </c>
      <c r="C28" s="119" t="s">
        <v>32</v>
      </c>
      <c r="D28" s="119" t="s">
        <v>104</v>
      </c>
      <c r="E28" s="119" t="s">
        <v>105</v>
      </c>
      <c r="F28" s="120" t="s">
        <v>88</v>
      </c>
      <c r="G28" s="120" t="s">
        <v>59</v>
      </c>
      <c r="H28" s="121" t="s">
        <v>994</v>
      </c>
      <c r="I28" s="121" t="s">
        <v>995</v>
      </c>
      <c r="J28" s="125">
        <v>3744096.67</v>
      </c>
      <c r="K28" s="125">
        <v>3126218.25</v>
      </c>
      <c r="L28" s="125">
        <v>107593.03</v>
      </c>
      <c r="M28" s="125">
        <v>93041.2</v>
      </c>
      <c r="N28" s="125">
        <v>58.0</v>
      </c>
      <c r="O28" s="125">
        <v>0.0</v>
      </c>
      <c r="P28" s="125">
        <v>1061.0</v>
      </c>
      <c r="Q28" s="125">
        <v>988.0</v>
      </c>
      <c r="R28" s="125">
        <v>149.0</v>
      </c>
      <c r="S28" s="125">
        <v>121.0</v>
      </c>
      <c r="T28" s="125">
        <v>0.0</v>
      </c>
      <c r="U28" s="125">
        <v>7.0</v>
      </c>
      <c r="V28" s="125">
        <v>23.0</v>
      </c>
      <c r="W28" s="125">
        <v>15.64</v>
      </c>
      <c r="X28" s="125">
        <v>19.76</v>
      </c>
      <c r="Y28" s="125">
        <v>1.0</v>
      </c>
      <c r="Z28" s="125">
        <v>2.0</v>
      </c>
      <c r="AA28" s="125">
        <v>2.0</v>
      </c>
      <c r="AB28" s="125">
        <v>4.0</v>
      </c>
      <c r="AC28" s="125">
        <v>3.0</v>
      </c>
      <c r="AD28" s="125">
        <v>3.0</v>
      </c>
      <c r="AE28" s="125">
        <v>209.0</v>
      </c>
      <c r="AF28" s="125">
        <v>1.0</v>
      </c>
      <c r="AG28" s="125">
        <v>1.0</v>
      </c>
      <c r="AH28" s="125">
        <v>1.0</v>
      </c>
      <c r="AI28" s="125">
        <v>3.0</v>
      </c>
      <c r="AJ28" s="125">
        <v>2.0</v>
      </c>
      <c r="AK28" s="125">
        <v>3.0</v>
      </c>
      <c r="AL28" s="126">
        <v>45526.76602858796</v>
      </c>
      <c r="AM28" s="127">
        <v>3747807.57</v>
      </c>
      <c r="AN28" s="127">
        <v>3127572.76</v>
      </c>
      <c r="AO28" s="124"/>
      <c r="AP28" s="124"/>
    </row>
    <row r="29">
      <c r="A29" s="125">
        <v>135.0</v>
      </c>
      <c r="B29" s="119" t="s">
        <v>42</v>
      </c>
      <c r="C29" s="119" t="s">
        <v>32</v>
      </c>
      <c r="D29" s="119" t="s">
        <v>106</v>
      </c>
      <c r="E29" s="119" t="s">
        <v>107</v>
      </c>
      <c r="F29" s="120" t="s">
        <v>108</v>
      </c>
      <c r="G29" s="120" t="s">
        <v>46</v>
      </c>
      <c r="H29" s="121" t="s">
        <v>994</v>
      </c>
      <c r="I29" s="121" t="s">
        <v>995</v>
      </c>
      <c r="J29" s="125">
        <v>1394787.98</v>
      </c>
      <c r="K29" s="125">
        <v>1104493.34</v>
      </c>
      <c r="L29" s="125">
        <v>43278.51</v>
      </c>
      <c r="M29" s="125">
        <v>35092.02</v>
      </c>
      <c r="N29" s="125">
        <v>8.0</v>
      </c>
      <c r="O29" s="119">
        <v>4.0</v>
      </c>
      <c r="P29" s="125">
        <v>531.0</v>
      </c>
      <c r="Q29" s="125">
        <v>419.0</v>
      </c>
      <c r="R29" s="125">
        <v>26.0</v>
      </c>
      <c r="S29" s="125">
        <v>19.0</v>
      </c>
      <c r="T29" s="119">
        <v>100.0</v>
      </c>
      <c r="U29" s="125">
        <v>26.0</v>
      </c>
      <c r="V29" s="125">
        <v>36.0</v>
      </c>
      <c r="W29" s="125">
        <v>23.33</v>
      </c>
      <c r="X29" s="125">
        <v>26.28</v>
      </c>
      <c r="Y29" s="119">
        <v>4.0</v>
      </c>
      <c r="Z29" s="125">
        <v>5.0</v>
      </c>
      <c r="AA29" s="125">
        <v>2.0</v>
      </c>
      <c r="AB29" s="125">
        <v>5.0</v>
      </c>
      <c r="AC29" s="125">
        <v>4.0</v>
      </c>
      <c r="AD29" s="125">
        <v>4.1</v>
      </c>
      <c r="AE29" s="125">
        <v>79.0</v>
      </c>
      <c r="AF29" s="119">
        <v>3.0</v>
      </c>
      <c r="AG29" s="125">
        <v>4.0</v>
      </c>
      <c r="AH29" s="125">
        <v>1.0</v>
      </c>
      <c r="AI29" s="125">
        <v>4.0</v>
      </c>
      <c r="AJ29" s="125">
        <v>3.0</v>
      </c>
      <c r="AK29" s="125">
        <v>4.0</v>
      </c>
      <c r="AL29" s="126">
        <v>45526.76602858796</v>
      </c>
      <c r="AM29" s="127">
        <v>1333061.97</v>
      </c>
      <c r="AN29" s="127">
        <v>1040160.26</v>
      </c>
      <c r="AO29" s="124"/>
      <c r="AP29" s="124"/>
    </row>
    <row r="30">
      <c r="A30" s="125">
        <v>136.0</v>
      </c>
      <c r="B30" s="119" t="s">
        <v>63</v>
      </c>
      <c r="C30" s="119" t="s">
        <v>32</v>
      </c>
      <c r="D30" s="119" t="s">
        <v>999</v>
      </c>
      <c r="E30" s="119" t="s">
        <v>1000</v>
      </c>
      <c r="F30" s="120" t="s">
        <v>88</v>
      </c>
      <c r="G30" s="120" t="s">
        <v>59</v>
      </c>
      <c r="H30" s="121" t="s">
        <v>994</v>
      </c>
      <c r="I30" s="121" t="s">
        <v>995</v>
      </c>
      <c r="J30" s="125">
        <v>1146207.76</v>
      </c>
      <c r="K30" s="125">
        <v>1043481.16</v>
      </c>
      <c r="L30" s="125">
        <v>29388.36</v>
      </c>
      <c r="M30" s="125">
        <v>24771.5</v>
      </c>
      <c r="N30" s="125">
        <v>0.0</v>
      </c>
      <c r="O30" s="125">
        <v>1.0</v>
      </c>
      <c r="P30" s="125">
        <v>405.0</v>
      </c>
      <c r="Q30" s="125">
        <v>300.0</v>
      </c>
      <c r="R30" s="125">
        <v>44.0</v>
      </c>
      <c r="S30" s="125">
        <v>39.0</v>
      </c>
      <c r="T30" s="125">
        <v>-100.0</v>
      </c>
      <c r="U30" s="125">
        <v>35.0</v>
      </c>
      <c r="V30" s="125">
        <v>12.0</v>
      </c>
      <c r="W30" s="125">
        <v>18.64</v>
      </c>
      <c r="X30" s="125">
        <v>9.84</v>
      </c>
      <c r="Y30" s="125">
        <v>1.0</v>
      </c>
      <c r="Z30" s="125">
        <v>5.0</v>
      </c>
      <c r="AA30" s="125">
        <v>1.0</v>
      </c>
      <c r="AB30" s="125">
        <v>5.0</v>
      </c>
      <c r="AC30" s="125">
        <v>2.0</v>
      </c>
      <c r="AD30" s="125">
        <v>3.25</v>
      </c>
      <c r="AE30" s="125">
        <v>185.0</v>
      </c>
      <c r="AF30" s="125">
        <v>1.0</v>
      </c>
      <c r="AG30" s="125">
        <v>4.0</v>
      </c>
      <c r="AH30" s="125">
        <v>1.0</v>
      </c>
      <c r="AI30" s="125">
        <v>4.0</v>
      </c>
      <c r="AJ30" s="125">
        <v>1.0</v>
      </c>
      <c r="AK30" s="125">
        <v>3.0</v>
      </c>
      <c r="AL30" s="126">
        <v>45526.76602858796</v>
      </c>
      <c r="AM30" s="127">
        <v>1172889.97</v>
      </c>
      <c r="AN30" s="127">
        <v>1028312.33</v>
      </c>
      <c r="AO30" s="124"/>
      <c r="AP30" s="124"/>
    </row>
    <row r="31">
      <c r="A31" s="125">
        <v>137.0</v>
      </c>
      <c r="B31" s="119" t="s">
        <v>47</v>
      </c>
      <c r="C31" s="119" t="s">
        <v>32</v>
      </c>
      <c r="D31" s="119" t="s">
        <v>111</v>
      </c>
      <c r="E31" s="119" t="s">
        <v>112</v>
      </c>
      <c r="F31" s="120" t="s">
        <v>88</v>
      </c>
      <c r="G31" s="120" t="s">
        <v>59</v>
      </c>
      <c r="H31" s="121" t="s">
        <v>994</v>
      </c>
      <c r="I31" s="121" t="s">
        <v>995</v>
      </c>
      <c r="J31" s="125">
        <v>2721420.52</v>
      </c>
      <c r="K31" s="125">
        <v>2230894.2</v>
      </c>
      <c r="L31" s="125">
        <v>65366.22</v>
      </c>
      <c r="M31" s="125">
        <v>53185.76</v>
      </c>
      <c r="N31" s="119">
        <v>0.0</v>
      </c>
      <c r="O31" s="125">
        <v>0.0</v>
      </c>
      <c r="P31" s="125">
        <v>402.0</v>
      </c>
      <c r="Q31" s="125">
        <v>342.0</v>
      </c>
      <c r="R31" s="125">
        <v>23.0</v>
      </c>
      <c r="S31" s="125">
        <v>10.0</v>
      </c>
      <c r="T31" s="119">
        <v>0.0</v>
      </c>
      <c r="U31" s="125">
        <v>17.0</v>
      </c>
      <c r="V31" s="125">
        <v>130.0</v>
      </c>
      <c r="W31" s="125">
        <v>22.9</v>
      </c>
      <c r="X31" s="125">
        <v>21.99</v>
      </c>
      <c r="Y31" s="119">
        <v>1.0</v>
      </c>
      <c r="Z31" s="125">
        <v>4.0</v>
      </c>
      <c r="AA31" s="125">
        <v>5.0</v>
      </c>
      <c r="AB31" s="125">
        <v>5.0</v>
      </c>
      <c r="AC31" s="125">
        <v>3.0</v>
      </c>
      <c r="AD31" s="125">
        <v>4.2</v>
      </c>
      <c r="AE31" s="125">
        <v>72.0</v>
      </c>
      <c r="AF31" s="119">
        <v>1.0</v>
      </c>
      <c r="AG31" s="125">
        <v>3.0</v>
      </c>
      <c r="AH31" s="125">
        <v>4.0</v>
      </c>
      <c r="AI31" s="125">
        <v>4.0</v>
      </c>
      <c r="AJ31" s="125">
        <v>2.0</v>
      </c>
      <c r="AK31" s="125">
        <v>4.0</v>
      </c>
      <c r="AL31" s="126">
        <v>45526.76602858796</v>
      </c>
      <c r="AM31" s="127">
        <v>2789913.77</v>
      </c>
      <c r="AN31" s="127">
        <v>2375904.75</v>
      </c>
      <c r="AO31" s="124"/>
      <c r="AP31" s="124"/>
    </row>
    <row r="32">
      <c r="A32" s="125">
        <v>138.0</v>
      </c>
      <c r="B32" s="119" t="s">
        <v>47</v>
      </c>
      <c r="C32" s="119" t="s">
        <v>32</v>
      </c>
      <c r="D32" s="119" t="s">
        <v>113</v>
      </c>
      <c r="E32" s="119" t="s">
        <v>114</v>
      </c>
      <c r="F32" s="120" t="s">
        <v>115</v>
      </c>
      <c r="G32" s="120" t="s">
        <v>59</v>
      </c>
      <c r="H32" s="121" t="s">
        <v>994</v>
      </c>
      <c r="I32" s="121" t="s">
        <v>995</v>
      </c>
      <c r="J32" s="125">
        <v>1887732.25</v>
      </c>
      <c r="K32" s="125">
        <v>1671624.72</v>
      </c>
      <c r="L32" s="125">
        <v>68420.99</v>
      </c>
      <c r="M32" s="125">
        <v>64009.61</v>
      </c>
      <c r="N32" s="119">
        <v>1.0</v>
      </c>
      <c r="O32" s="119">
        <v>0.0</v>
      </c>
      <c r="P32" s="125">
        <v>699.0</v>
      </c>
      <c r="Q32" s="125">
        <v>682.0</v>
      </c>
      <c r="R32" s="125">
        <v>41.0</v>
      </c>
      <c r="S32" s="125">
        <v>43.0</v>
      </c>
      <c r="T32" s="119">
        <v>0.0</v>
      </c>
      <c r="U32" s="125">
        <v>2.0</v>
      </c>
      <c r="V32" s="125">
        <v>-4.0</v>
      </c>
      <c r="W32" s="125">
        <v>6.89</v>
      </c>
      <c r="X32" s="125">
        <v>12.93</v>
      </c>
      <c r="Y32" s="119">
        <v>1.0</v>
      </c>
      <c r="Z32" s="125">
        <v>1.0</v>
      </c>
      <c r="AA32" s="125">
        <v>1.0</v>
      </c>
      <c r="AB32" s="125">
        <v>2.0</v>
      </c>
      <c r="AC32" s="125">
        <v>2.0</v>
      </c>
      <c r="AD32" s="125">
        <v>1.65</v>
      </c>
      <c r="AE32" s="125">
        <v>374.0</v>
      </c>
      <c r="AF32" s="119">
        <v>1.0</v>
      </c>
      <c r="AG32" s="125">
        <v>1.0</v>
      </c>
      <c r="AH32" s="125">
        <v>1.0</v>
      </c>
      <c r="AI32" s="125">
        <v>1.0</v>
      </c>
      <c r="AJ32" s="125">
        <v>1.0</v>
      </c>
      <c r="AK32" s="125">
        <v>1.0</v>
      </c>
      <c r="AL32" s="126">
        <v>45526.76602858796</v>
      </c>
      <c r="AM32" s="127">
        <v>1888106.89</v>
      </c>
      <c r="AN32" s="127">
        <v>1672668.2</v>
      </c>
      <c r="AO32" s="124"/>
      <c r="AP32" s="124"/>
    </row>
    <row r="33">
      <c r="A33" s="125">
        <v>139.0</v>
      </c>
      <c r="B33" s="119" t="s">
        <v>60</v>
      </c>
      <c r="C33" s="119" t="s">
        <v>32</v>
      </c>
      <c r="D33" s="119" t="s">
        <v>722</v>
      </c>
      <c r="E33" s="119" t="s">
        <v>723</v>
      </c>
      <c r="F33" s="120" t="s">
        <v>118</v>
      </c>
      <c r="G33" s="120" t="s">
        <v>59</v>
      </c>
      <c r="H33" s="121" t="s">
        <v>994</v>
      </c>
      <c r="I33" s="121" t="s">
        <v>995</v>
      </c>
      <c r="J33" s="125">
        <v>1048271.6</v>
      </c>
      <c r="K33" s="125">
        <v>951695.0</v>
      </c>
      <c r="L33" s="125">
        <v>26205.82</v>
      </c>
      <c r="M33" s="125">
        <v>27557.94</v>
      </c>
      <c r="N33" s="125">
        <v>6.0</v>
      </c>
      <c r="O33" s="119">
        <v>3.0</v>
      </c>
      <c r="P33" s="125">
        <v>315.0</v>
      </c>
      <c r="Q33" s="125">
        <v>281.0</v>
      </c>
      <c r="R33" s="125">
        <v>55.0</v>
      </c>
      <c r="S33" s="125">
        <v>21.0</v>
      </c>
      <c r="T33" s="119">
        <v>100.0</v>
      </c>
      <c r="U33" s="125">
        <v>12.0</v>
      </c>
      <c r="V33" s="125">
        <v>161.0</v>
      </c>
      <c r="W33" s="125">
        <v>-4.91</v>
      </c>
      <c r="X33" s="125">
        <v>10.15</v>
      </c>
      <c r="Y33" s="119">
        <v>4.0</v>
      </c>
      <c r="Z33" s="125">
        <v>3.0</v>
      </c>
      <c r="AA33" s="125">
        <v>5.0</v>
      </c>
      <c r="AB33" s="125">
        <v>1.0</v>
      </c>
      <c r="AC33" s="125">
        <v>2.0</v>
      </c>
      <c r="AD33" s="125">
        <v>2.4</v>
      </c>
      <c r="AE33" s="125">
        <v>270.0</v>
      </c>
      <c r="AF33" s="119">
        <v>3.0</v>
      </c>
      <c r="AG33" s="125">
        <v>2.0</v>
      </c>
      <c r="AH33" s="125">
        <v>4.0</v>
      </c>
      <c r="AI33" s="125">
        <v>1.0</v>
      </c>
      <c r="AJ33" s="125">
        <v>1.0</v>
      </c>
      <c r="AK33" s="125">
        <v>2.0</v>
      </c>
      <c r="AL33" s="126">
        <v>45526.76602858796</v>
      </c>
      <c r="AM33" s="127">
        <v>1048410.79</v>
      </c>
      <c r="AN33" s="127">
        <v>953320.43</v>
      </c>
      <c r="AO33" s="124"/>
      <c r="AP33" s="124"/>
    </row>
    <row r="34">
      <c r="A34" s="125">
        <v>141.0</v>
      </c>
      <c r="B34" s="119" t="s">
        <v>998</v>
      </c>
      <c r="C34" s="119" t="s">
        <v>32</v>
      </c>
      <c r="D34" s="119" t="s">
        <v>119</v>
      </c>
      <c r="E34" s="119" t="s">
        <v>120</v>
      </c>
      <c r="F34" s="120" t="s">
        <v>121</v>
      </c>
      <c r="G34" s="120" t="s">
        <v>36</v>
      </c>
      <c r="H34" s="121" t="s">
        <v>994</v>
      </c>
      <c r="I34" s="121" t="s">
        <v>995</v>
      </c>
      <c r="J34" s="125">
        <v>1558385.11</v>
      </c>
      <c r="K34" s="125">
        <v>1329944.78</v>
      </c>
      <c r="L34" s="125">
        <v>46482.25</v>
      </c>
      <c r="M34" s="125">
        <v>50069.25</v>
      </c>
      <c r="N34" s="125">
        <v>13.0</v>
      </c>
      <c r="O34" s="125">
        <v>20.0</v>
      </c>
      <c r="P34" s="125">
        <v>550.0</v>
      </c>
      <c r="Q34" s="125">
        <v>617.0</v>
      </c>
      <c r="R34" s="125">
        <v>25.0</v>
      </c>
      <c r="S34" s="125">
        <v>34.0</v>
      </c>
      <c r="T34" s="125">
        <v>-35.0</v>
      </c>
      <c r="U34" s="125">
        <v>-10.0</v>
      </c>
      <c r="V34" s="125">
        <v>-26.0</v>
      </c>
      <c r="W34" s="125">
        <v>-7.16</v>
      </c>
      <c r="X34" s="125">
        <v>17.18</v>
      </c>
      <c r="Y34" s="125">
        <v>1.0</v>
      </c>
      <c r="Z34" s="125">
        <v>1.0</v>
      </c>
      <c r="AA34" s="125">
        <v>1.0</v>
      </c>
      <c r="AB34" s="125">
        <v>1.0</v>
      </c>
      <c r="AC34" s="125">
        <v>3.0</v>
      </c>
      <c r="AD34" s="125">
        <v>1.5</v>
      </c>
      <c r="AE34" s="125">
        <v>399.0</v>
      </c>
      <c r="AF34" s="125">
        <v>1.0</v>
      </c>
      <c r="AG34" s="125">
        <v>1.0</v>
      </c>
      <c r="AH34" s="125">
        <v>1.0</v>
      </c>
      <c r="AI34" s="125">
        <v>1.0</v>
      </c>
      <c r="AJ34" s="125">
        <v>2.0</v>
      </c>
      <c r="AK34" s="125">
        <v>1.0</v>
      </c>
      <c r="AL34" s="126">
        <v>45526.76602858796</v>
      </c>
      <c r="AM34" s="127">
        <v>1558571.75</v>
      </c>
      <c r="AN34" s="127">
        <v>1329634.35</v>
      </c>
      <c r="AO34" s="124"/>
      <c r="AP34" s="124"/>
    </row>
    <row r="35">
      <c r="A35" s="125">
        <v>143.0</v>
      </c>
      <c r="B35" s="119" t="s">
        <v>122</v>
      </c>
      <c r="C35" s="119" t="s">
        <v>32</v>
      </c>
      <c r="D35" s="119" t="s">
        <v>123</v>
      </c>
      <c r="E35" s="119" t="s">
        <v>124</v>
      </c>
      <c r="F35" s="120" t="s">
        <v>93</v>
      </c>
      <c r="G35" s="120" t="s">
        <v>46</v>
      </c>
      <c r="H35" s="121" t="s">
        <v>994</v>
      </c>
      <c r="I35" s="121" t="s">
        <v>995</v>
      </c>
      <c r="J35" s="125">
        <v>2011161.72</v>
      </c>
      <c r="K35" s="125">
        <v>2073294.48</v>
      </c>
      <c r="L35" s="125">
        <v>60843.98</v>
      </c>
      <c r="M35" s="125">
        <v>66316.4</v>
      </c>
      <c r="N35" s="125">
        <v>15.0</v>
      </c>
      <c r="O35" s="125">
        <v>32.0</v>
      </c>
      <c r="P35" s="125">
        <v>562.0</v>
      </c>
      <c r="Q35" s="125">
        <v>633.0</v>
      </c>
      <c r="R35" s="125">
        <v>45.0</v>
      </c>
      <c r="S35" s="125">
        <v>55.0</v>
      </c>
      <c r="T35" s="125">
        <v>-53.0</v>
      </c>
      <c r="U35" s="125">
        <v>-11.0</v>
      </c>
      <c r="V35" s="125">
        <v>-18.0</v>
      </c>
      <c r="W35" s="125">
        <v>-8.25</v>
      </c>
      <c r="X35" s="125">
        <v>-3.0</v>
      </c>
      <c r="Y35" s="125">
        <v>1.0</v>
      </c>
      <c r="Z35" s="125">
        <v>1.0</v>
      </c>
      <c r="AA35" s="125">
        <v>1.0</v>
      </c>
      <c r="AB35" s="125">
        <v>1.0</v>
      </c>
      <c r="AC35" s="125">
        <v>1.0</v>
      </c>
      <c r="AD35" s="125">
        <v>1.0</v>
      </c>
      <c r="AE35" s="125">
        <v>628.0</v>
      </c>
      <c r="AF35" s="125">
        <v>1.0</v>
      </c>
      <c r="AG35" s="125">
        <v>1.0</v>
      </c>
      <c r="AH35" s="125">
        <v>1.0</v>
      </c>
      <c r="AI35" s="125">
        <v>1.0</v>
      </c>
      <c r="AJ35" s="125">
        <v>1.0</v>
      </c>
      <c r="AK35" s="125">
        <v>1.0</v>
      </c>
      <c r="AL35" s="126">
        <v>45526.76602858796</v>
      </c>
      <c r="AM35" s="127">
        <v>2011643.48</v>
      </c>
      <c r="AN35" s="127">
        <v>2076804.73</v>
      </c>
      <c r="AO35" s="124"/>
      <c r="AP35" s="124"/>
    </row>
    <row r="36">
      <c r="A36" s="125">
        <v>144.0</v>
      </c>
      <c r="B36" s="119" t="s">
        <v>47</v>
      </c>
      <c r="C36" s="119" t="s">
        <v>32</v>
      </c>
      <c r="D36" s="119" t="s">
        <v>125</v>
      </c>
      <c r="E36" s="119" t="s">
        <v>126</v>
      </c>
      <c r="F36" s="120" t="s">
        <v>115</v>
      </c>
      <c r="G36" s="120" t="s">
        <v>59</v>
      </c>
      <c r="H36" s="121" t="s">
        <v>994</v>
      </c>
      <c r="I36" s="121" t="s">
        <v>995</v>
      </c>
      <c r="J36" s="125">
        <v>1138335.55</v>
      </c>
      <c r="K36" s="125">
        <v>1298586.73</v>
      </c>
      <c r="L36" s="125">
        <v>37952.55</v>
      </c>
      <c r="M36" s="125">
        <v>42712.45</v>
      </c>
      <c r="N36" s="125">
        <v>0.0</v>
      </c>
      <c r="O36" s="125">
        <v>3.0</v>
      </c>
      <c r="P36" s="125">
        <v>335.0</v>
      </c>
      <c r="Q36" s="125">
        <v>414.0</v>
      </c>
      <c r="R36" s="125">
        <v>38.0</v>
      </c>
      <c r="S36" s="125">
        <v>33.0</v>
      </c>
      <c r="T36" s="125">
        <v>-100.0</v>
      </c>
      <c r="U36" s="125">
        <v>-19.0</v>
      </c>
      <c r="V36" s="125">
        <v>15.0</v>
      </c>
      <c r="W36" s="125">
        <v>-11.14</v>
      </c>
      <c r="X36" s="125">
        <v>-12.34</v>
      </c>
      <c r="Y36" s="125">
        <v>1.0</v>
      </c>
      <c r="Z36" s="125">
        <v>1.0</v>
      </c>
      <c r="AA36" s="125">
        <v>1.0</v>
      </c>
      <c r="AB36" s="125">
        <v>1.0</v>
      </c>
      <c r="AC36" s="125">
        <v>1.0</v>
      </c>
      <c r="AD36" s="125">
        <v>1.0</v>
      </c>
      <c r="AE36" s="125">
        <v>605.0</v>
      </c>
      <c r="AF36" s="125">
        <v>1.0</v>
      </c>
      <c r="AG36" s="125">
        <v>1.0</v>
      </c>
      <c r="AH36" s="125">
        <v>1.0</v>
      </c>
      <c r="AI36" s="125">
        <v>1.0</v>
      </c>
      <c r="AJ36" s="125">
        <v>1.0</v>
      </c>
      <c r="AK36" s="125">
        <v>1.0</v>
      </c>
      <c r="AL36" s="126">
        <v>45526.76602858796</v>
      </c>
      <c r="AM36" s="127">
        <v>1134432.21</v>
      </c>
      <c r="AN36" s="127">
        <v>1291352.69</v>
      </c>
      <c r="AO36" s="124"/>
      <c r="AP36" s="124"/>
    </row>
    <row r="37">
      <c r="A37" s="125">
        <v>145.0</v>
      </c>
      <c r="B37" s="119" t="s">
        <v>60</v>
      </c>
      <c r="C37" s="119" t="s">
        <v>32</v>
      </c>
      <c r="D37" s="119" t="s">
        <v>127</v>
      </c>
      <c r="E37" s="119" t="s">
        <v>128</v>
      </c>
      <c r="F37" s="120" t="s">
        <v>55</v>
      </c>
      <c r="G37" s="120" t="s">
        <v>36</v>
      </c>
      <c r="H37" s="121" t="s">
        <v>994</v>
      </c>
      <c r="I37" s="121" t="s">
        <v>995</v>
      </c>
      <c r="J37" s="125">
        <v>938787.99</v>
      </c>
      <c r="K37" s="125">
        <v>964964.5</v>
      </c>
      <c r="L37" s="125">
        <v>29209.23</v>
      </c>
      <c r="M37" s="125">
        <v>29953.41</v>
      </c>
      <c r="N37" s="119">
        <v>12.0</v>
      </c>
      <c r="O37" s="125">
        <v>14.0</v>
      </c>
      <c r="P37" s="125">
        <v>523.0</v>
      </c>
      <c r="Q37" s="125">
        <v>500.0</v>
      </c>
      <c r="R37" s="125">
        <v>25.0</v>
      </c>
      <c r="S37" s="125">
        <v>34.0</v>
      </c>
      <c r="T37" s="119">
        <v>-14.0</v>
      </c>
      <c r="U37" s="125">
        <v>4.0</v>
      </c>
      <c r="V37" s="125">
        <v>-26.0</v>
      </c>
      <c r="W37" s="125">
        <v>-2.48</v>
      </c>
      <c r="X37" s="125">
        <v>-2.71</v>
      </c>
      <c r="Y37" s="119">
        <v>1.0</v>
      </c>
      <c r="Z37" s="125">
        <v>1.0</v>
      </c>
      <c r="AA37" s="125">
        <v>1.0</v>
      </c>
      <c r="AB37" s="125">
        <v>1.0</v>
      </c>
      <c r="AC37" s="125">
        <v>1.0</v>
      </c>
      <c r="AD37" s="125">
        <v>1.0</v>
      </c>
      <c r="AE37" s="125">
        <v>589.0</v>
      </c>
      <c r="AF37" s="119">
        <v>1.0</v>
      </c>
      <c r="AG37" s="125">
        <v>1.0</v>
      </c>
      <c r="AH37" s="125">
        <v>1.0</v>
      </c>
      <c r="AI37" s="125">
        <v>1.0</v>
      </c>
      <c r="AJ37" s="125">
        <v>1.0</v>
      </c>
      <c r="AK37" s="125">
        <v>1.0</v>
      </c>
      <c r="AL37" s="126">
        <v>45526.76602858796</v>
      </c>
      <c r="AM37" s="127">
        <v>944744.95</v>
      </c>
      <c r="AN37" s="127">
        <v>952977.64</v>
      </c>
      <c r="AO37" s="124"/>
      <c r="AP37" s="124"/>
    </row>
    <row r="38">
      <c r="A38" s="125">
        <v>146.0</v>
      </c>
      <c r="B38" s="119" t="s">
        <v>60</v>
      </c>
      <c r="C38" s="119" t="s">
        <v>32</v>
      </c>
      <c r="D38" s="119" t="s">
        <v>129</v>
      </c>
      <c r="E38" s="119" t="s">
        <v>130</v>
      </c>
      <c r="F38" s="120" t="s">
        <v>88</v>
      </c>
      <c r="G38" s="120" t="s">
        <v>59</v>
      </c>
      <c r="H38" s="121" t="s">
        <v>994</v>
      </c>
      <c r="I38" s="121" t="s">
        <v>995</v>
      </c>
      <c r="J38" s="125">
        <v>819645.6</v>
      </c>
      <c r="K38" s="125">
        <v>1302364.2</v>
      </c>
      <c r="L38" s="125">
        <v>22653.76</v>
      </c>
      <c r="M38" s="125">
        <v>34970.12</v>
      </c>
      <c r="N38" s="125">
        <v>2.0</v>
      </c>
      <c r="O38" s="125">
        <v>4.0</v>
      </c>
      <c r="P38" s="125">
        <v>361.0</v>
      </c>
      <c r="Q38" s="125">
        <v>417.0</v>
      </c>
      <c r="R38" s="125">
        <v>44.0</v>
      </c>
      <c r="S38" s="125">
        <v>39.0</v>
      </c>
      <c r="T38" s="125">
        <v>-50.0</v>
      </c>
      <c r="U38" s="125">
        <v>-13.0</v>
      </c>
      <c r="V38" s="125">
        <v>12.0</v>
      </c>
      <c r="W38" s="125">
        <v>-35.22</v>
      </c>
      <c r="X38" s="125">
        <v>-37.06</v>
      </c>
      <c r="Y38" s="125">
        <v>1.0</v>
      </c>
      <c r="Z38" s="125">
        <v>1.0</v>
      </c>
      <c r="AA38" s="125">
        <v>1.0</v>
      </c>
      <c r="AB38" s="125">
        <v>1.0</v>
      </c>
      <c r="AC38" s="125">
        <v>1.0</v>
      </c>
      <c r="AD38" s="125">
        <v>1.0</v>
      </c>
      <c r="AE38" s="125">
        <v>576.0</v>
      </c>
      <c r="AF38" s="125">
        <v>1.0</v>
      </c>
      <c r="AG38" s="125">
        <v>1.0</v>
      </c>
      <c r="AH38" s="125">
        <v>1.0</v>
      </c>
      <c r="AI38" s="125">
        <v>1.0</v>
      </c>
      <c r="AJ38" s="125">
        <v>1.0</v>
      </c>
      <c r="AK38" s="125">
        <v>1.0</v>
      </c>
      <c r="AL38" s="126">
        <v>45526.76602858796</v>
      </c>
      <c r="AM38" s="127">
        <v>851449.09</v>
      </c>
      <c r="AN38" s="127">
        <v>1303768.16</v>
      </c>
      <c r="AO38" s="124"/>
      <c r="AP38" s="124"/>
    </row>
    <row r="39">
      <c r="A39" s="125">
        <v>147.0</v>
      </c>
      <c r="B39" s="119" t="s">
        <v>97</v>
      </c>
      <c r="C39" s="119" t="s">
        <v>32</v>
      </c>
      <c r="D39" s="119" t="s">
        <v>131</v>
      </c>
      <c r="E39" s="119" t="s">
        <v>132</v>
      </c>
      <c r="F39" s="120" t="s">
        <v>100</v>
      </c>
      <c r="G39" s="120" t="s">
        <v>101</v>
      </c>
      <c r="H39" s="121" t="s">
        <v>994</v>
      </c>
      <c r="I39" s="121" t="s">
        <v>995</v>
      </c>
      <c r="J39" s="125">
        <v>832757.09</v>
      </c>
      <c r="K39" s="125">
        <v>972653.7</v>
      </c>
      <c r="L39" s="125">
        <v>28152.12</v>
      </c>
      <c r="M39" s="125">
        <v>31503.89</v>
      </c>
      <c r="N39" s="119">
        <v>12.0</v>
      </c>
      <c r="O39" s="125">
        <v>14.0</v>
      </c>
      <c r="P39" s="125">
        <v>511.0</v>
      </c>
      <c r="Q39" s="125">
        <v>491.0</v>
      </c>
      <c r="R39" s="125">
        <v>20.0</v>
      </c>
      <c r="S39" s="125">
        <v>22.0</v>
      </c>
      <c r="T39" s="119">
        <v>-14.0</v>
      </c>
      <c r="U39" s="125">
        <v>4.0</v>
      </c>
      <c r="V39" s="125">
        <v>-9.0</v>
      </c>
      <c r="W39" s="125">
        <v>-10.64</v>
      </c>
      <c r="X39" s="125">
        <v>-14.38</v>
      </c>
      <c r="Y39" s="119">
        <v>1.0</v>
      </c>
      <c r="Z39" s="125">
        <v>1.0</v>
      </c>
      <c r="AA39" s="125">
        <v>1.0</v>
      </c>
      <c r="AB39" s="125">
        <v>1.0</v>
      </c>
      <c r="AC39" s="125">
        <v>1.0</v>
      </c>
      <c r="AD39" s="125">
        <v>1.0</v>
      </c>
      <c r="AE39" s="125">
        <v>587.0</v>
      </c>
      <c r="AF39" s="119">
        <v>1.0</v>
      </c>
      <c r="AG39" s="125">
        <v>1.0</v>
      </c>
      <c r="AH39" s="125">
        <v>1.0</v>
      </c>
      <c r="AI39" s="125">
        <v>1.0</v>
      </c>
      <c r="AJ39" s="125">
        <v>1.0</v>
      </c>
      <c r="AK39" s="125">
        <v>1.0</v>
      </c>
      <c r="AL39" s="126">
        <v>45526.76602858796</v>
      </c>
      <c r="AM39" s="127">
        <v>894619.0</v>
      </c>
      <c r="AN39" s="127">
        <v>1034023.65</v>
      </c>
      <c r="AO39" s="124"/>
      <c r="AP39" s="124"/>
    </row>
    <row r="40">
      <c r="A40" s="125">
        <v>148.0</v>
      </c>
      <c r="B40" s="119" t="s">
        <v>63</v>
      </c>
      <c r="C40" s="119" t="s">
        <v>32</v>
      </c>
      <c r="D40" s="119" t="s">
        <v>133</v>
      </c>
      <c r="E40" s="119" t="s">
        <v>134</v>
      </c>
      <c r="F40" s="120" t="s">
        <v>66</v>
      </c>
      <c r="G40" s="120" t="s">
        <v>59</v>
      </c>
      <c r="H40" s="121" t="s">
        <v>994</v>
      </c>
      <c r="I40" s="121" t="s">
        <v>995</v>
      </c>
      <c r="J40" s="125">
        <v>3517228.58</v>
      </c>
      <c r="K40" s="125">
        <v>3498895.73</v>
      </c>
      <c r="L40" s="125">
        <v>89063.5</v>
      </c>
      <c r="M40" s="125">
        <v>87156.98</v>
      </c>
      <c r="N40" s="125">
        <v>117.0</v>
      </c>
      <c r="O40" s="125">
        <v>84.0</v>
      </c>
      <c r="P40" s="125">
        <v>1180.0</v>
      </c>
      <c r="Q40" s="125">
        <v>1003.0</v>
      </c>
      <c r="R40" s="125">
        <v>113.0</v>
      </c>
      <c r="S40" s="125">
        <v>109.0</v>
      </c>
      <c r="T40" s="125">
        <v>39.0</v>
      </c>
      <c r="U40" s="125">
        <v>17.0</v>
      </c>
      <c r="V40" s="125">
        <v>3.0</v>
      </c>
      <c r="W40" s="125">
        <v>2.19</v>
      </c>
      <c r="X40" s="125">
        <v>0.52</v>
      </c>
      <c r="Y40" s="125">
        <v>2.0</v>
      </c>
      <c r="Z40" s="125">
        <v>4.0</v>
      </c>
      <c r="AA40" s="125">
        <v>1.0</v>
      </c>
      <c r="AB40" s="125">
        <v>1.0</v>
      </c>
      <c r="AC40" s="125">
        <v>1.0</v>
      </c>
      <c r="AD40" s="125">
        <v>1.35</v>
      </c>
      <c r="AE40" s="125">
        <v>443.0</v>
      </c>
      <c r="AF40" s="125">
        <v>1.0</v>
      </c>
      <c r="AG40" s="125">
        <v>3.0</v>
      </c>
      <c r="AH40" s="125">
        <v>1.0</v>
      </c>
      <c r="AI40" s="125">
        <v>1.0</v>
      </c>
      <c r="AJ40" s="125">
        <v>1.0</v>
      </c>
      <c r="AK40" s="125">
        <v>1.0</v>
      </c>
      <c r="AL40" s="126">
        <v>45526.76602858796</v>
      </c>
      <c r="AM40" s="127">
        <v>3532208.58</v>
      </c>
      <c r="AN40" s="127">
        <v>3398796.36</v>
      </c>
      <c r="AO40" s="124"/>
      <c r="AP40" s="124"/>
    </row>
    <row r="41">
      <c r="A41" s="125">
        <v>149.0</v>
      </c>
      <c r="B41" s="119" t="s">
        <v>31</v>
      </c>
      <c r="C41" s="119" t="s">
        <v>32</v>
      </c>
      <c r="D41" s="119" t="s">
        <v>135</v>
      </c>
      <c r="E41" s="119" t="s">
        <v>136</v>
      </c>
      <c r="F41" s="120" t="s">
        <v>137</v>
      </c>
      <c r="G41" s="120" t="s">
        <v>36</v>
      </c>
      <c r="H41" s="121" t="s">
        <v>994</v>
      </c>
      <c r="I41" s="121" t="s">
        <v>995</v>
      </c>
      <c r="J41" s="125">
        <v>4876560.74</v>
      </c>
      <c r="K41" s="125">
        <v>4701294.23</v>
      </c>
      <c r="L41" s="125">
        <v>166678.75</v>
      </c>
      <c r="M41" s="125">
        <v>169869.75</v>
      </c>
      <c r="N41" s="125">
        <v>131.0</v>
      </c>
      <c r="O41" s="125">
        <v>100.0</v>
      </c>
      <c r="P41" s="125">
        <v>1470.0</v>
      </c>
      <c r="Q41" s="125">
        <v>1436.0</v>
      </c>
      <c r="R41" s="125">
        <v>104.0</v>
      </c>
      <c r="S41" s="125">
        <v>84.0</v>
      </c>
      <c r="T41" s="125">
        <v>31.0</v>
      </c>
      <c r="U41" s="125">
        <v>2.0</v>
      </c>
      <c r="V41" s="125">
        <v>23.0</v>
      </c>
      <c r="W41" s="125">
        <v>-1.88</v>
      </c>
      <c r="X41" s="125">
        <v>3.73</v>
      </c>
      <c r="Y41" s="125">
        <v>2.0</v>
      </c>
      <c r="Z41" s="125">
        <v>1.0</v>
      </c>
      <c r="AA41" s="125">
        <v>2.0</v>
      </c>
      <c r="AB41" s="125">
        <v>1.0</v>
      </c>
      <c r="AC41" s="125">
        <v>1.0</v>
      </c>
      <c r="AD41" s="125">
        <v>1.25</v>
      </c>
      <c r="AE41" s="125">
        <v>477.0</v>
      </c>
      <c r="AF41" s="125">
        <v>1.0</v>
      </c>
      <c r="AG41" s="125">
        <v>1.0</v>
      </c>
      <c r="AH41" s="125">
        <v>1.0</v>
      </c>
      <c r="AI41" s="125">
        <v>1.0</v>
      </c>
      <c r="AJ41" s="125">
        <v>1.0</v>
      </c>
      <c r="AK41" s="125">
        <v>1.0</v>
      </c>
      <c r="AL41" s="126">
        <v>45526.76602858796</v>
      </c>
      <c r="AM41" s="127">
        <v>4854442.72</v>
      </c>
      <c r="AN41" s="127">
        <v>4695493.85</v>
      </c>
      <c r="AO41" s="124"/>
      <c r="AP41" s="124"/>
    </row>
    <row r="42">
      <c r="A42" s="125">
        <v>150.0</v>
      </c>
      <c r="B42" s="119" t="s">
        <v>47</v>
      </c>
      <c r="C42" s="119" t="s">
        <v>32</v>
      </c>
      <c r="D42" s="119" t="s">
        <v>138</v>
      </c>
      <c r="E42" s="119" t="s">
        <v>139</v>
      </c>
      <c r="F42" s="120" t="s">
        <v>140</v>
      </c>
      <c r="G42" s="120" t="s">
        <v>36</v>
      </c>
      <c r="H42" s="121" t="s">
        <v>994</v>
      </c>
      <c r="I42" s="121" t="s">
        <v>995</v>
      </c>
      <c r="J42" s="125">
        <v>1244419.33</v>
      </c>
      <c r="K42" s="125">
        <v>1008329.7</v>
      </c>
      <c r="L42" s="125">
        <v>33691.0</v>
      </c>
      <c r="M42" s="125">
        <v>28716.12</v>
      </c>
      <c r="N42" s="125">
        <v>111.0</v>
      </c>
      <c r="O42" s="125">
        <v>72.0</v>
      </c>
      <c r="P42" s="125">
        <v>873.0</v>
      </c>
      <c r="Q42" s="125">
        <v>784.0</v>
      </c>
      <c r="R42" s="125">
        <v>33.0</v>
      </c>
      <c r="S42" s="125">
        <v>48.0</v>
      </c>
      <c r="T42" s="125">
        <v>54.0</v>
      </c>
      <c r="U42" s="125">
        <v>11.0</v>
      </c>
      <c r="V42" s="125">
        <v>-31.0</v>
      </c>
      <c r="W42" s="125">
        <v>17.32</v>
      </c>
      <c r="X42" s="125">
        <v>23.41</v>
      </c>
      <c r="Y42" s="125">
        <v>2.0</v>
      </c>
      <c r="Z42" s="125">
        <v>3.0</v>
      </c>
      <c r="AA42" s="125">
        <v>1.0</v>
      </c>
      <c r="AB42" s="125">
        <v>4.0</v>
      </c>
      <c r="AC42" s="125">
        <v>4.0</v>
      </c>
      <c r="AD42" s="125">
        <v>3.2</v>
      </c>
      <c r="AE42" s="125">
        <v>194.0</v>
      </c>
      <c r="AF42" s="125">
        <v>1.0</v>
      </c>
      <c r="AG42" s="125">
        <v>2.0</v>
      </c>
      <c r="AH42" s="125">
        <v>1.0</v>
      </c>
      <c r="AI42" s="125">
        <v>3.0</v>
      </c>
      <c r="AJ42" s="125">
        <v>3.0</v>
      </c>
      <c r="AK42" s="125">
        <v>3.0</v>
      </c>
      <c r="AL42" s="126">
        <v>45526.76602858796</v>
      </c>
      <c r="AM42" s="127">
        <v>1244924.76</v>
      </c>
      <c r="AN42" s="127">
        <v>1020775.13</v>
      </c>
      <c r="AO42" s="124"/>
      <c r="AP42" s="124"/>
    </row>
    <row r="43">
      <c r="A43" s="125">
        <v>151.0</v>
      </c>
      <c r="B43" s="119" t="s">
        <v>97</v>
      </c>
      <c r="C43" s="119" t="s">
        <v>32</v>
      </c>
      <c r="D43" s="119" t="s">
        <v>141</v>
      </c>
      <c r="E43" s="119" t="s">
        <v>142</v>
      </c>
      <c r="F43" s="120" t="s">
        <v>143</v>
      </c>
      <c r="G43" s="120" t="s">
        <v>101</v>
      </c>
      <c r="H43" s="121" t="s">
        <v>994</v>
      </c>
      <c r="I43" s="121" t="s">
        <v>995</v>
      </c>
      <c r="J43" s="125">
        <v>1652621.86</v>
      </c>
      <c r="K43" s="125">
        <v>1114149.28</v>
      </c>
      <c r="L43" s="125">
        <v>44230.55</v>
      </c>
      <c r="M43" s="125">
        <v>29810.76</v>
      </c>
      <c r="N43" s="125">
        <v>95.0</v>
      </c>
      <c r="O43" s="125">
        <v>96.0</v>
      </c>
      <c r="P43" s="125">
        <v>914.0</v>
      </c>
      <c r="Q43" s="125">
        <v>786.0</v>
      </c>
      <c r="R43" s="125">
        <v>76.0</v>
      </c>
      <c r="S43" s="125">
        <v>76.0</v>
      </c>
      <c r="T43" s="125">
        <v>-1.0</v>
      </c>
      <c r="U43" s="125">
        <v>16.0</v>
      </c>
      <c r="V43" s="125">
        <v>0.0</v>
      </c>
      <c r="W43" s="125">
        <v>48.37</v>
      </c>
      <c r="X43" s="125">
        <v>48.33</v>
      </c>
      <c r="Y43" s="125">
        <v>1.0</v>
      </c>
      <c r="Z43" s="125">
        <v>4.0</v>
      </c>
      <c r="AA43" s="125">
        <v>1.0</v>
      </c>
      <c r="AB43" s="125">
        <v>5.0</v>
      </c>
      <c r="AC43" s="125">
        <v>5.0</v>
      </c>
      <c r="AD43" s="125">
        <v>3.9</v>
      </c>
      <c r="AE43" s="125">
        <v>121.0</v>
      </c>
      <c r="AF43" s="125">
        <v>1.0</v>
      </c>
      <c r="AG43" s="125">
        <v>3.0</v>
      </c>
      <c r="AH43" s="125">
        <v>1.0</v>
      </c>
      <c r="AI43" s="125">
        <v>4.0</v>
      </c>
      <c r="AJ43" s="125">
        <v>4.0</v>
      </c>
      <c r="AK43" s="125">
        <v>3.0</v>
      </c>
      <c r="AL43" s="126">
        <v>45526.76602858796</v>
      </c>
      <c r="AM43" s="127">
        <v>1653082.12</v>
      </c>
      <c r="AN43" s="127">
        <v>1095572.58</v>
      </c>
      <c r="AO43" s="124"/>
      <c r="AP43" s="124"/>
    </row>
    <row r="44">
      <c r="A44" s="125">
        <v>152.0</v>
      </c>
      <c r="B44" s="119" t="s">
        <v>60</v>
      </c>
      <c r="C44" s="119" t="s">
        <v>32</v>
      </c>
      <c r="D44" s="119" t="s">
        <v>144</v>
      </c>
      <c r="E44" s="119" t="s">
        <v>145</v>
      </c>
      <c r="F44" s="120" t="s">
        <v>96</v>
      </c>
      <c r="G44" s="120" t="s">
        <v>59</v>
      </c>
      <c r="H44" s="121" t="s">
        <v>994</v>
      </c>
      <c r="I44" s="121" t="s">
        <v>995</v>
      </c>
      <c r="J44" s="125">
        <v>1264081.34</v>
      </c>
      <c r="K44" s="125">
        <v>1217268.91</v>
      </c>
      <c r="L44" s="125">
        <v>28831.58</v>
      </c>
      <c r="M44" s="125">
        <v>29756.57</v>
      </c>
      <c r="N44" s="125">
        <v>4.0</v>
      </c>
      <c r="O44" s="125">
        <v>11.0</v>
      </c>
      <c r="P44" s="125">
        <v>284.0</v>
      </c>
      <c r="Q44" s="125">
        <v>321.0</v>
      </c>
      <c r="R44" s="125">
        <v>26.0</v>
      </c>
      <c r="S44" s="125">
        <v>35.0</v>
      </c>
      <c r="T44" s="125">
        <v>-63.0</v>
      </c>
      <c r="U44" s="125">
        <v>-11.0</v>
      </c>
      <c r="V44" s="125">
        <v>-25.0</v>
      </c>
      <c r="W44" s="125">
        <v>-3.11</v>
      </c>
      <c r="X44" s="125">
        <v>3.85</v>
      </c>
      <c r="Y44" s="125">
        <v>1.0</v>
      </c>
      <c r="Z44" s="125">
        <v>1.0</v>
      </c>
      <c r="AA44" s="125">
        <v>1.0</v>
      </c>
      <c r="AB44" s="125">
        <v>1.0</v>
      </c>
      <c r="AC44" s="125">
        <v>1.0</v>
      </c>
      <c r="AD44" s="125">
        <v>1.0</v>
      </c>
      <c r="AE44" s="125">
        <v>588.0</v>
      </c>
      <c r="AF44" s="125">
        <v>1.0</v>
      </c>
      <c r="AG44" s="125">
        <v>1.0</v>
      </c>
      <c r="AH44" s="125">
        <v>1.0</v>
      </c>
      <c r="AI44" s="125">
        <v>1.0</v>
      </c>
      <c r="AJ44" s="125">
        <v>1.0</v>
      </c>
      <c r="AK44" s="125">
        <v>1.0</v>
      </c>
      <c r="AL44" s="126">
        <v>45526.76602858796</v>
      </c>
      <c r="AM44" s="127">
        <v>1264740.06</v>
      </c>
      <c r="AN44" s="127">
        <v>1217211.05</v>
      </c>
      <c r="AO44" s="124"/>
      <c r="AP44" s="124"/>
    </row>
    <row r="45">
      <c r="A45" s="125">
        <v>156.0</v>
      </c>
      <c r="B45" s="119" t="s">
        <v>47</v>
      </c>
      <c r="C45" s="119" t="s">
        <v>32</v>
      </c>
      <c r="D45" s="119" t="s">
        <v>146</v>
      </c>
      <c r="E45" s="119" t="s">
        <v>147</v>
      </c>
      <c r="F45" s="120" t="s">
        <v>88</v>
      </c>
      <c r="G45" s="120" t="s">
        <v>59</v>
      </c>
      <c r="H45" s="121" t="s">
        <v>994</v>
      </c>
      <c r="I45" s="121" t="s">
        <v>995</v>
      </c>
      <c r="J45" s="125">
        <v>1078190.35</v>
      </c>
      <c r="K45" s="125">
        <v>1049460.05</v>
      </c>
      <c r="L45" s="125">
        <v>32851.61</v>
      </c>
      <c r="M45" s="125">
        <v>30168.15</v>
      </c>
      <c r="N45" s="125">
        <v>16.0</v>
      </c>
      <c r="O45" s="125">
        <v>16.0</v>
      </c>
      <c r="P45" s="125">
        <v>325.0</v>
      </c>
      <c r="Q45" s="125">
        <v>390.0</v>
      </c>
      <c r="R45" s="125">
        <v>22.0</v>
      </c>
      <c r="S45" s="125">
        <v>37.0</v>
      </c>
      <c r="T45" s="125">
        <v>0.0</v>
      </c>
      <c r="U45" s="125">
        <v>-16.0</v>
      </c>
      <c r="V45" s="125">
        <v>-40.0</v>
      </c>
      <c r="W45" s="125">
        <v>8.9</v>
      </c>
      <c r="X45" s="125">
        <v>2.74</v>
      </c>
      <c r="Y45" s="125">
        <v>1.0</v>
      </c>
      <c r="Z45" s="125">
        <v>1.0</v>
      </c>
      <c r="AA45" s="125">
        <v>1.0</v>
      </c>
      <c r="AB45" s="125">
        <v>3.0</v>
      </c>
      <c r="AC45" s="125">
        <v>1.0</v>
      </c>
      <c r="AD45" s="125">
        <v>1.8</v>
      </c>
      <c r="AE45" s="125">
        <v>353.0</v>
      </c>
      <c r="AF45" s="125">
        <v>1.0</v>
      </c>
      <c r="AG45" s="125">
        <v>1.0</v>
      </c>
      <c r="AH45" s="125">
        <v>1.0</v>
      </c>
      <c r="AI45" s="125">
        <v>2.0</v>
      </c>
      <c r="AJ45" s="125">
        <v>1.0</v>
      </c>
      <c r="AK45" s="125">
        <v>1.0</v>
      </c>
      <c r="AL45" s="126">
        <v>45526.76602858796</v>
      </c>
      <c r="AM45" s="127">
        <v>1078269.55</v>
      </c>
      <c r="AN45" s="127">
        <v>1050812.45</v>
      </c>
      <c r="AO45" s="124"/>
      <c r="AP45" s="124"/>
    </row>
    <row r="46">
      <c r="A46" s="125">
        <v>157.0</v>
      </c>
      <c r="B46" s="119" t="s">
        <v>1001</v>
      </c>
      <c r="C46" s="119" t="s">
        <v>992</v>
      </c>
      <c r="D46" s="119" t="s">
        <v>106</v>
      </c>
      <c r="E46" s="119" t="s">
        <v>1002</v>
      </c>
      <c r="F46" s="120" t="s">
        <v>45</v>
      </c>
      <c r="G46" s="120" t="s">
        <v>46</v>
      </c>
      <c r="H46" s="121" t="s">
        <v>994</v>
      </c>
      <c r="I46" s="121" t="s">
        <v>995</v>
      </c>
      <c r="J46" s="125">
        <v>757678.09</v>
      </c>
      <c r="K46" s="125">
        <v>802576.39</v>
      </c>
      <c r="L46" s="125">
        <v>21502.31</v>
      </c>
      <c r="M46" s="125">
        <v>24784.11</v>
      </c>
      <c r="N46" s="125">
        <v>2.0</v>
      </c>
      <c r="O46" s="125">
        <v>1.0</v>
      </c>
      <c r="P46" s="125">
        <v>503.0</v>
      </c>
      <c r="Q46" s="125">
        <v>437.0</v>
      </c>
      <c r="R46" s="125">
        <v>257.0</v>
      </c>
      <c r="S46" s="125">
        <v>237.0</v>
      </c>
      <c r="T46" s="125">
        <v>100.0</v>
      </c>
      <c r="U46" s="125">
        <v>15.0</v>
      </c>
      <c r="V46" s="125">
        <v>8.0</v>
      </c>
      <c r="W46" s="125">
        <v>-13.24</v>
      </c>
      <c r="X46" s="125">
        <v>-5.59</v>
      </c>
      <c r="Y46" s="125">
        <v>4.0</v>
      </c>
      <c r="Z46" s="125">
        <v>4.0</v>
      </c>
      <c r="AA46" s="125">
        <v>1.0</v>
      </c>
      <c r="AB46" s="125">
        <v>1.0</v>
      </c>
      <c r="AC46" s="125">
        <v>1.0</v>
      </c>
      <c r="AD46" s="125">
        <v>1.3</v>
      </c>
      <c r="AE46" s="125">
        <v>446.0</v>
      </c>
      <c r="AF46" s="125">
        <v>3.0</v>
      </c>
      <c r="AG46" s="125">
        <v>3.0</v>
      </c>
      <c r="AH46" s="125">
        <v>1.0</v>
      </c>
      <c r="AI46" s="125">
        <v>1.0</v>
      </c>
      <c r="AJ46" s="125">
        <v>1.0</v>
      </c>
      <c r="AK46" s="125">
        <v>1.0</v>
      </c>
      <c r="AL46" s="126">
        <v>45526.76602858796</v>
      </c>
      <c r="AM46" s="127">
        <v>752954.88</v>
      </c>
      <c r="AN46" s="127">
        <v>796741.6</v>
      </c>
      <c r="AO46" s="124"/>
      <c r="AP46" s="124"/>
    </row>
    <row r="47">
      <c r="A47" s="125">
        <v>158.0</v>
      </c>
      <c r="B47" s="119" t="s">
        <v>63</v>
      </c>
      <c r="C47" s="119" t="s">
        <v>32</v>
      </c>
      <c r="D47" s="119" t="s">
        <v>148</v>
      </c>
      <c r="E47" s="119" t="s">
        <v>149</v>
      </c>
      <c r="F47" s="120" t="s">
        <v>88</v>
      </c>
      <c r="G47" s="120" t="s">
        <v>59</v>
      </c>
      <c r="H47" s="121" t="s">
        <v>994</v>
      </c>
      <c r="I47" s="121" t="s">
        <v>995</v>
      </c>
      <c r="J47" s="125">
        <v>3067075.33</v>
      </c>
      <c r="K47" s="125">
        <v>2575582.96</v>
      </c>
      <c r="L47" s="125">
        <v>65947.6</v>
      </c>
      <c r="M47" s="125">
        <v>56674.96</v>
      </c>
      <c r="N47" s="125">
        <v>46.0</v>
      </c>
      <c r="O47" s="125">
        <v>50.0</v>
      </c>
      <c r="P47" s="125">
        <v>775.0</v>
      </c>
      <c r="Q47" s="125">
        <v>707.0</v>
      </c>
      <c r="R47" s="125">
        <v>71.0</v>
      </c>
      <c r="S47" s="125">
        <v>53.0</v>
      </c>
      <c r="T47" s="125">
        <v>-8.0</v>
      </c>
      <c r="U47" s="125">
        <v>9.0</v>
      </c>
      <c r="V47" s="125">
        <v>33.0</v>
      </c>
      <c r="W47" s="125">
        <v>16.36</v>
      </c>
      <c r="X47" s="125">
        <v>19.08</v>
      </c>
      <c r="Y47" s="125">
        <v>1.0</v>
      </c>
      <c r="Z47" s="125">
        <v>2.0</v>
      </c>
      <c r="AA47" s="125">
        <v>2.0</v>
      </c>
      <c r="AB47" s="125">
        <v>4.0</v>
      </c>
      <c r="AC47" s="125">
        <v>3.0</v>
      </c>
      <c r="AD47" s="125">
        <v>3.0</v>
      </c>
      <c r="AE47" s="125">
        <v>207.0</v>
      </c>
      <c r="AF47" s="125">
        <v>1.0</v>
      </c>
      <c r="AG47" s="125">
        <v>1.0</v>
      </c>
      <c r="AH47" s="125">
        <v>1.0</v>
      </c>
      <c r="AI47" s="125">
        <v>3.0</v>
      </c>
      <c r="AJ47" s="125">
        <v>2.0</v>
      </c>
      <c r="AK47" s="125">
        <v>3.0</v>
      </c>
      <c r="AL47" s="126">
        <v>45526.76602858796</v>
      </c>
      <c r="AM47" s="127">
        <v>3074403.15</v>
      </c>
      <c r="AN47" s="127">
        <v>2575712.77</v>
      </c>
      <c r="AO47" s="124"/>
      <c r="AP47" s="124"/>
    </row>
    <row r="48">
      <c r="A48" s="125">
        <v>159.0</v>
      </c>
      <c r="B48" s="119" t="s">
        <v>97</v>
      </c>
      <c r="C48" s="119" t="s">
        <v>32</v>
      </c>
      <c r="D48" s="119" t="s">
        <v>150</v>
      </c>
      <c r="E48" s="119" t="s">
        <v>151</v>
      </c>
      <c r="F48" s="120" t="s">
        <v>45</v>
      </c>
      <c r="G48" s="120" t="s">
        <v>46</v>
      </c>
      <c r="H48" s="121" t="s">
        <v>994</v>
      </c>
      <c r="I48" s="121" t="s">
        <v>995</v>
      </c>
      <c r="J48" s="125">
        <v>1501620.4</v>
      </c>
      <c r="K48" s="125">
        <v>1335361.37</v>
      </c>
      <c r="L48" s="125">
        <v>44219.16</v>
      </c>
      <c r="M48" s="125">
        <v>44567.35</v>
      </c>
      <c r="N48" s="125">
        <v>0.0</v>
      </c>
      <c r="O48" s="125">
        <v>0.0</v>
      </c>
      <c r="P48" s="125">
        <v>540.0</v>
      </c>
      <c r="Q48" s="125">
        <v>556.0</v>
      </c>
      <c r="R48" s="125">
        <v>29.0</v>
      </c>
      <c r="S48" s="125">
        <v>44.0</v>
      </c>
      <c r="T48" s="125">
        <v>0.0</v>
      </c>
      <c r="U48" s="125">
        <v>-2.0</v>
      </c>
      <c r="V48" s="125">
        <v>-34.0</v>
      </c>
      <c r="W48" s="125">
        <v>-0.78</v>
      </c>
      <c r="X48" s="125">
        <v>12.45</v>
      </c>
      <c r="Y48" s="125">
        <v>1.0</v>
      </c>
      <c r="Z48" s="125">
        <v>1.0</v>
      </c>
      <c r="AA48" s="125">
        <v>1.0</v>
      </c>
      <c r="AB48" s="125">
        <v>1.0</v>
      </c>
      <c r="AC48" s="125">
        <v>2.0</v>
      </c>
      <c r="AD48" s="125">
        <v>1.25</v>
      </c>
      <c r="AE48" s="125">
        <v>470.0</v>
      </c>
      <c r="AF48" s="125">
        <v>1.0</v>
      </c>
      <c r="AG48" s="125">
        <v>1.0</v>
      </c>
      <c r="AH48" s="125">
        <v>1.0</v>
      </c>
      <c r="AI48" s="125">
        <v>1.0</v>
      </c>
      <c r="AJ48" s="125">
        <v>1.0</v>
      </c>
      <c r="AK48" s="125">
        <v>1.0</v>
      </c>
      <c r="AL48" s="126">
        <v>45526.76602858796</v>
      </c>
      <c r="AM48" s="127">
        <v>1501752.87</v>
      </c>
      <c r="AN48" s="127">
        <v>1334927.53</v>
      </c>
      <c r="AO48" s="124"/>
      <c r="AP48" s="124"/>
    </row>
    <row r="49">
      <c r="A49" s="125">
        <v>160.0</v>
      </c>
      <c r="B49" s="119" t="s">
        <v>97</v>
      </c>
      <c r="C49" s="119" t="s">
        <v>32</v>
      </c>
      <c r="D49" s="119" t="s">
        <v>152</v>
      </c>
      <c r="E49" s="119" t="s">
        <v>153</v>
      </c>
      <c r="F49" s="120" t="s">
        <v>154</v>
      </c>
      <c r="G49" s="120" t="s">
        <v>101</v>
      </c>
      <c r="H49" s="121" t="s">
        <v>994</v>
      </c>
      <c r="I49" s="121" t="s">
        <v>995</v>
      </c>
      <c r="J49" s="125">
        <v>1908410.52</v>
      </c>
      <c r="K49" s="125">
        <v>1584922.1</v>
      </c>
      <c r="L49" s="125">
        <v>85473.58</v>
      </c>
      <c r="M49" s="125">
        <v>75797.25</v>
      </c>
      <c r="N49" s="119">
        <v>0.0</v>
      </c>
      <c r="O49" s="119">
        <v>0.0</v>
      </c>
      <c r="P49" s="125">
        <v>433.0</v>
      </c>
      <c r="Q49" s="125">
        <v>431.0</v>
      </c>
      <c r="R49" s="125">
        <v>5.0</v>
      </c>
      <c r="S49" s="125">
        <v>11.0</v>
      </c>
      <c r="T49" s="119">
        <v>0.0</v>
      </c>
      <c r="U49" s="125">
        <v>0.0</v>
      </c>
      <c r="V49" s="125">
        <v>-54.0</v>
      </c>
      <c r="W49" s="125">
        <v>12.77</v>
      </c>
      <c r="X49" s="125">
        <v>20.41</v>
      </c>
      <c r="Y49" s="119">
        <v>1.0</v>
      </c>
      <c r="Z49" s="125">
        <v>1.0</v>
      </c>
      <c r="AA49" s="125">
        <v>1.0</v>
      </c>
      <c r="AB49" s="125">
        <v>3.0</v>
      </c>
      <c r="AC49" s="125">
        <v>3.0</v>
      </c>
      <c r="AD49" s="125">
        <v>2.3</v>
      </c>
      <c r="AE49" s="125">
        <v>290.0</v>
      </c>
      <c r="AF49" s="119">
        <v>1.0</v>
      </c>
      <c r="AG49" s="125">
        <v>1.0</v>
      </c>
      <c r="AH49" s="125">
        <v>1.0</v>
      </c>
      <c r="AI49" s="125">
        <v>2.0</v>
      </c>
      <c r="AJ49" s="125">
        <v>2.0</v>
      </c>
      <c r="AK49" s="125">
        <v>2.0</v>
      </c>
      <c r="AL49" s="126">
        <v>45526.76602858796</v>
      </c>
      <c r="AM49" s="127">
        <v>1908470.02</v>
      </c>
      <c r="AN49" s="127">
        <v>1585064.73</v>
      </c>
      <c r="AO49" s="124"/>
      <c r="AP49" s="124"/>
    </row>
    <row r="50">
      <c r="A50" s="125">
        <v>161.0</v>
      </c>
      <c r="B50" s="119" t="s">
        <v>47</v>
      </c>
      <c r="C50" s="119" t="s">
        <v>32</v>
      </c>
      <c r="D50" s="119" t="s">
        <v>138</v>
      </c>
      <c r="E50" s="119" t="s">
        <v>139</v>
      </c>
      <c r="F50" s="120" t="s">
        <v>140</v>
      </c>
      <c r="G50" s="120" t="s">
        <v>36</v>
      </c>
      <c r="H50" s="121" t="s">
        <v>994</v>
      </c>
      <c r="I50" s="121" t="s">
        <v>995</v>
      </c>
      <c r="J50" s="125">
        <v>1684601.45</v>
      </c>
      <c r="K50" s="125">
        <v>1540078.6</v>
      </c>
      <c r="L50" s="125">
        <v>40698.25</v>
      </c>
      <c r="M50" s="125">
        <v>38944.04</v>
      </c>
      <c r="N50" s="119">
        <v>98.0</v>
      </c>
      <c r="O50" s="119">
        <v>80.0</v>
      </c>
      <c r="P50" s="125">
        <v>712.0</v>
      </c>
      <c r="Q50" s="125">
        <v>684.0</v>
      </c>
      <c r="R50" s="125">
        <v>46.0</v>
      </c>
      <c r="S50" s="125">
        <v>49.0</v>
      </c>
      <c r="T50" s="119">
        <v>22.0</v>
      </c>
      <c r="U50" s="125">
        <v>4.0</v>
      </c>
      <c r="V50" s="125">
        <v>-6.0</v>
      </c>
      <c r="W50" s="125">
        <v>4.5</v>
      </c>
      <c r="X50" s="125">
        <v>9.38</v>
      </c>
      <c r="Y50" s="119">
        <v>1.0</v>
      </c>
      <c r="Z50" s="125">
        <v>1.0</v>
      </c>
      <c r="AA50" s="125">
        <v>1.0</v>
      </c>
      <c r="AB50" s="125">
        <v>2.0</v>
      </c>
      <c r="AC50" s="125">
        <v>2.0</v>
      </c>
      <c r="AD50" s="125">
        <v>1.65</v>
      </c>
      <c r="AE50" s="125">
        <v>371.0</v>
      </c>
      <c r="AF50" s="119">
        <v>1.0</v>
      </c>
      <c r="AG50" s="125">
        <v>1.0</v>
      </c>
      <c r="AH50" s="125">
        <v>1.0</v>
      </c>
      <c r="AI50" s="125">
        <v>1.0</v>
      </c>
      <c r="AJ50" s="125">
        <v>1.0</v>
      </c>
      <c r="AK50" s="125">
        <v>1.0</v>
      </c>
      <c r="AL50" s="126">
        <v>45526.76602858796</v>
      </c>
      <c r="AM50" s="127">
        <v>1686234.65</v>
      </c>
      <c r="AN50" s="127">
        <v>1528948.88</v>
      </c>
      <c r="AO50" s="124"/>
      <c r="AP50" s="124"/>
    </row>
    <row r="51">
      <c r="A51" s="125">
        <v>162.0</v>
      </c>
      <c r="B51" s="119" t="s">
        <v>998</v>
      </c>
      <c r="C51" s="119" t="s">
        <v>32</v>
      </c>
      <c r="D51" s="119" t="s">
        <v>155</v>
      </c>
      <c r="E51" s="119" t="s">
        <v>156</v>
      </c>
      <c r="F51" s="120" t="s">
        <v>93</v>
      </c>
      <c r="G51" s="120" t="s">
        <v>46</v>
      </c>
      <c r="H51" s="121" t="s">
        <v>994</v>
      </c>
      <c r="I51" s="121" t="s">
        <v>995</v>
      </c>
      <c r="J51" s="125">
        <v>1647800.78</v>
      </c>
      <c r="K51" s="125">
        <v>1364203.15</v>
      </c>
      <c r="L51" s="125">
        <v>57423.34</v>
      </c>
      <c r="M51" s="125">
        <v>53575.17</v>
      </c>
      <c r="N51" s="125">
        <v>25.0</v>
      </c>
      <c r="O51" s="125">
        <v>15.0</v>
      </c>
      <c r="P51" s="125">
        <v>508.0</v>
      </c>
      <c r="Q51" s="125">
        <v>443.0</v>
      </c>
      <c r="R51" s="125">
        <v>57.0</v>
      </c>
      <c r="S51" s="125">
        <v>34.0</v>
      </c>
      <c r="T51" s="125">
        <v>66.0</v>
      </c>
      <c r="U51" s="125">
        <v>14.0</v>
      </c>
      <c r="V51" s="125">
        <v>67.0</v>
      </c>
      <c r="W51" s="125">
        <v>7.18</v>
      </c>
      <c r="X51" s="125">
        <v>20.79</v>
      </c>
      <c r="Y51" s="125">
        <v>3.0</v>
      </c>
      <c r="Z51" s="125">
        <v>3.0</v>
      </c>
      <c r="AA51" s="125">
        <v>4.0</v>
      </c>
      <c r="AB51" s="125">
        <v>2.0</v>
      </c>
      <c r="AC51" s="125">
        <v>3.0</v>
      </c>
      <c r="AD51" s="125">
        <v>2.8</v>
      </c>
      <c r="AE51" s="125">
        <v>224.0</v>
      </c>
      <c r="AF51" s="125">
        <v>2.0</v>
      </c>
      <c r="AG51" s="125">
        <v>2.0</v>
      </c>
      <c r="AH51" s="125">
        <v>3.0</v>
      </c>
      <c r="AI51" s="125">
        <v>1.0</v>
      </c>
      <c r="AJ51" s="125">
        <v>2.0</v>
      </c>
      <c r="AK51" s="125">
        <v>2.0</v>
      </c>
      <c r="AL51" s="126">
        <v>45526.76602858796</v>
      </c>
      <c r="AM51" s="127">
        <v>1653129.99</v>
      </c>
      <c r="AN51" s="127">
        <v>1368571.2</v>
      </c>
      <c r="AO51" s="124"/>
      <c r="AP51" s="124"/>
    </row>
    <row r="52">
      <c r="A52" s="125">
        <v>163.0</v>
      </c>
      <c r="B52" s="119" t="s">
        <v>998</v>
      </c>
      <c r="C52" s="119" t="s">
        <v>32</v>
      </c>
      <c r="D52" s="119" t="s">
        <v>157</v>
      </c>
      <c r="E52" s="119" t="s">
        <v>158</v>
      </c>
      <c r="F52" s="120" t="s">
        <v>159</v>
      </c>
      <c r="G52" s="120" t="s">
        <v>46</v>
      </c>
      <c r="H52" s="121" t="s">
        <v>994</v>
      </c>
      <c r="I52" s="121" t="s">
        <v>995</v>
      </c>
      <c r="J52" s="125">
        <v>2015047.96</v>
      </c>
      <c r="K52" s="125">
        <v>1927593.82</v>
      </c>
      <c r="L52" s="125">
        <v>70945.58</v>
      </c>
      <c r="M52" s="125">
        <v>75274.55</v>
      </c>
      <c r="N52" s="125">
        <v>17.0</v>
      </c>
      <c r="O52" s="125">
        <v>27.0</v>
      </c>
      <c r="P52" s="125">
        <v>936.0</v>
      </c>
      <c r="Q52" s="125">
        <v>973.0</v>
      </c>
      <c r="R52" s="125">
        <v>30.0</v>
      </c>
      <c r="S52" s="125">
        <v>23.0</v>
      </c>
      <c r="T52" s="125">
        <v>-37.0</v>
      </c>
      <c r="U52" s="125">
        <v>-3.0</v>
      </c>
      <c r="V52" s="125">
        <v>30.0</v>
      </c>
      <c r="W52" s="125">
        <v>-5.75</v>
      </c>
      <c r="X52" s="125">
        <v>4.54</v>
      </c>
      <c r="Y52" s="125">
        <v>1.0</v>
      </c>
      <c r="Z52" s="125">
        <v>1.0</v>
      </c>
      <c r="AA52" s="125">
        <v>2.0</v>
      </c>
      <c r="AB52" s="125">
        <v>1.0</v>
      </c>
      <c r="AC52" s="125">
        <v>1.0</v>
      </c>
      <c r="AD52" s="125">
        <v>1.2</v>
      </c>
      <c r="AE52" s="125">
        <v>522.0</v>
      </c>
      <c r="AF52" s="125">
        <v>1.0</v>
      </c>
      <c r="AG52" s="125">
        <v>1.0</v>
      </c>
      <c r="AH52" s="125">
        <v>1.0</v>
      </c>
      <c r="AI52" s="125">
        <v>1.0</v>
      </c>
      <c r="AJ52" s="125">
        <v>1.0</v>
      </c>
      <c r="AK52" s="125">
        <v>1.0</v>
      </c>
      <c r="AL52" s="126">
        <v>45526.76602858796</v>
      </c>
      <c r="AM52" s="127">
        <v>2014512.93</v>
      </c>
      <c r="AN52" s="127">
        <v>1917130.04</v>
      </c>
      <c r="AO52" s="124"/>
      <c r="AP52" s="124"/>
    </row>
    <row r="53">
      <c r="A53" s="125">
        <v>167.0</v>
      </c>
      <c r="B53" s="119" t="s">
        <v>47</v>
      </c>
      <c r="C53" s="119" t="s">
        <v>32</v>
      </c>
      <c r="D53" s="119" t="s">
        <v>160</v>
      </c>
      <c r="E53" s="119" t="s">
        <v>161</v>
      </c>
      <c r="F53" s="120" t="s">
        <v>140</v>
      </c>
      <c r="G53" s="120" t="s">
        <v>36</v>
      </c>
      <c r="H53" s="121" t="s">
        <v>994</v>
      </c>
      <c r="I53" s="121" t="s">
        <v>995</v>
      </c>
      <c r="J53" s="125">
        <v>1800612.85</v>
      </c>
      <c r="K53" s="125">
        <v>1363085.95</v>
      </c>
      <c r="L53" s="125">
        <v>45412.35</v>
      </c>
      <c r="M53" s="125">
        <v>33434.07</v>
      </c>
      <c r="N53" s="125">
        <v>59.0</v>
      </c>
      <c r="O53" s="125">
        <v>58.0</v>
      </c>
      <c r="P53" s="125">
        <v>578.0</v>
      </c>
      <c r="Q53" s="125">
        <v>495.0</v>
      </c>
      <c r="R53" s="125">
        <v>46.0</v>
      </c>
      <c r="S53" s="125">
        <v>31.0</v>
      </c>
      <c r="T53" s="125">
        <v>1.0</v>
      </c>
      <c r="U53" s="125">
        <v>16.0</v>
      </c>
      <c r="V53" s="125">
        <v>48.0</v>
      </c>
      <c r="W53" s="125">
        <v>35.83</v>
      </c>
      <c r="X53" s="125">
        <v>32.1</v>
      </c>
      <c r="Y53" s="125">
        <v>1.0</v>
      </c>
      <c r="Z53" s="125">
        <v>4.0</v>
      </c>
      <c r="AA53" s="125">
        <v>3.0</v>
      </c>
      <c r="AB53" s="125">
        <v>5.0</v>
      </c>
      <c r="AC53" s="125">
        <v>5.0</v>
      </c>
      <c r="AD53" s="125">
        <v>4.3</v>
      </c>
      <c r="AE53" s="125">
        <v>53.0</v>
      </c>
      <c r="AF53" s="125">
        <v>1.0</v>
      </c>
      <c r="AG53" s="125">
        <v>3.0</v>
      </c>
      <c r="AH53" s="125">
        <v>2.0</v>
      </c>
      <c r="AI53" s="125">
        <v>4.0</v>
      </c>
      <c r="AJ53" s="125">
        <v>4.0</v>
      </c>
      <c r="AK53" s="125">
        <v>4.0</v>
      </c>
      <c r="AL53" s="126">
        <v>45526.76602858796</v>
      </c>
      <c r="AM53" s="127">
        <v>1801510.85</v>
      </c>
      <c r="AN53" s="127">
        <v>1363452.29</v>
      </c>
      <c r="AO53" s="124"/>
      <c r="AP53" s="124"/>
    </row>
    <row r="54">
      <c r="A54" s="125">
        <v>168.0</v>
      </c>
      <c r="B54" s="119" t="s">
        <v>47</v>
      </c>
      <c r="C54" s="119" t="s">
        <v>32</v>
      </c>
      <c r="D54" s="119" t="s">
        <v>162</v>
      </c>
      <c r="E54" s="119" t="s">
        <v>163</v>
      </c>
      <c r="F54" s="120" t="s">
        <v>88</v>
      </c>
      <c r="G54" s="120" t="s">
        <v>59</v>
      </c>
      <c r="H54" s="121" t="s">
        <v>994</v>
      </c>
      <c r="I54" s="121" t="s">
        <v>995</v>
      </c>
      <c r="J54" s="125">
        <v>1106830.01</v>
      </c>
      <c r="K54" s="125">
        <v>788918.49</v>
      </c>
      <c r="L54" s="125">
        <v>23257.16</v>
      </c>
      <c r="M54" s="125">
        <v>16938.8</v>
      </c>
      <c r="N54" s="125">
        <v>23.0</v>
      </c>
      <c r="O54" s="125">
        <v>6.0</v>
      </c>
      <c r="P54" s="125">
        <v>691.0</v>
      </c>
      <c r="Q54" s="125">
        <v>552.0</v>
      </c>
      <c r="R54" s="125">
        <v>28.0</v>
      </c>
      <c r="S54" s="125">
        <v>17.0</v>
      </c>
      <c r="T54" s="125">
        <v>283.0</v>
      </c>
      <c r="U54" s="125">
        <v>25.0</v>
      </c>
      <c r="V54" s="125">
        <v>64.0</v>
      </c>
      <c r="W54" s="125">
        <v>37.3</v>
      </c>
      <c r="X54" s="125">
        <v>40.3</v>
      </c>
      <c r="Y54" s="125">
        <v>5.0</v>
      </c>
      <c r="Z54" s="125">
        <v>5.0</v>
      </c>
      <c r="AA54" s="125">
        <v>4.0</v>
      </c>
      <c r="AB54" s="125">
        <v>5.0</v>
      </c>
      <c r="AC54" s="125">
        <v>5.0</v>
      </c>
      <c r="AD54" s="125">
        <v>4.8</v>
      </c>
      <c r="AE54" s="125">
        <v>11.0</v>
      </c>
      <c r="AF54" s="125">
        <v>4.0</v>
      </c>
      <c r="AG54" s="125">
        <v>4.0</v>
      </c>
      <c r="AH54" s="125">
        <v>3.0</v>
      </c>
      <c r="AI54" s="125">
        <v>4.0</v>
      </c>
      <c r="AJ54" s="125">
        <v>4.0</v>
      </c>
      <c r="AK54" s="125">
        <v>4.0</v>
      </c>
      <c r="AL54" s="126">
        <v>45526.76602858796</v>
      </c>
      <c r="AM54" s="127">
        <v>1036177.11</v>
      </c>
      <c r="AN54" s="127">
        <v>701123.14</v>
      </c>
      <c r="AO54" s="124"/>
      <c r="AP54" s="124"/>
    </row>
    <row r="55">
      <c r="A55" s="125">
        <v>169.0</v>
      </c>
      <c r="B55" s="119" t="s">
        <v>97</v>
      </c>
      <c r="C55" s="119" t="s">
        <v>32</v>
      </c>
      <c r="D55" s="119" t="s">
        <v>164</v>
      </c>
      <c r="E55" s="119" t="s">
        <v>165</v>
      </c>
      <c r="F55" s="120" t="s">
        <v>166</v>
      </c>
      <c r="G55" s="120" t="s">
        <v>101</v>
      </c>
      <c r="H55" s="121" t="s">
        <v>994</v>
      </c>
      <c r="I55" s="121" t="s">
        <v>995</v>
      </c>
      <c r="J55" s="125">
        <v>1199167.6</v>
      </c>
      <c r="K55" s="125">
        <v>1421514.86</v>
      </c>
      <c r="L55" s="125">
        <v>36068.94</v>
      </c>
      <c r="M55" s="125">
        <v>41849.76</v>
      </c>
      <c r="N55" s="125">
        <v>55.0</v>
      </c>
      <c r="O55" s="125">
        <v>114.0</v>
      </c>
      <c r="P55" s="125">
        <v>594.0</v>
      </c>
      <c r="Q55" s="125">
        <v>634.0</v>
      </c>
      <c r="R55" s="125">
        <v>52.0</v>
      </c>
      <c r="S55" s="125">
        <v>30.0</v>
      </c>
      <c r="T55" s="125">
        <v>-51.0</v>
      </c>
      <c r="U55" s="125">
        <v>-6.0</v>
      </c>
      <c r="V55" s="125">
        <v>73.0</v>
      </c>
      <c r="W55" s="125">
        <v>-13.81</v>
      </c>
      <c r="X55" s="125">
        <v>-15.64</v>
      </c>
      <c r="Y55" s="125">
        <v>1.0</v>
      </c>
      <c r="Z55" s="125">
        <v>1.0</v>
      </c>
      <c r="AA55" s="125">
        <v>4.0</v>
      </c>
      <c r="AB55" s="125">
        <v>1.0</v>
      </c>
      <c r="AC55" s="125">
        <v>1.0</v>
      </c>
      <c r="AD55" s="125">
        <v>1.6</v>
      </c>
      <c r="AE55" s="125">
        <v>380.0</v>
      </c>
      <c r="AF55" s="125">
        <v>1.0</v>
      </c>
      <c r="AG55" s="125">
        <v>1.0</v>
      </c>
      <c r="AH55" s="125">
        <v>3.0</v>
      </c>
      <c r="AI55" s="125">
        <v>1.0</v>
      </c>
      <c r="AJ55" s="125">
        <v>1.0</v>
      </c>
      <c r="AK55" s="125">
        <v>1.0</v>
      </c>
      <c r="AL55" s="126">
        <v>45526.76602858796</v>
      </c>
      <c r="AM55" s="127">
        <v>1200264.59</v>
      </c>
      <c r="AN55" s="127">
        <v>1429794.94</v>
      </c>
      <c r="AO55" s="124"/>
      <c r="AP55" s="124"/>
    </row>
    <row r="56">
      <c r="A56" s="125">
        <v>171.0</v>
      </c>
      <c r="B56" s="119" t="s">
        <v>42</v>
      </c>
      <c r="C56" s="119" t="s">
        <v>32</v>
      </c>
      <c r="D56" s="119" t="s">
        <v>91</v>
      </c>
      <c r="E56" s="119" t="s">
        <v>167</v>
      </c>
      <c r="F56" s="120" t="s">
        <v>108</v>
      </c>
      <c r="G56" s="120" t="s">
        <v>46</v>
      </c>
      <c r="H56" s="121" t="s">
        <v>994</v>
      </c>
      <c r="I56" s="121" t="s">
        <v>995</v>
      </c>
      <c r="J56" s="125">
        <v>1555458.64</v>
      </c>
      <c r="K56" s="125">
        <v>1457527.24</v>
      </c>
      <c r="L56" s="125">
        <v>55599.0</v>
      </c>
      <c r="M56" s="125">
        <v>55226.8</v>
      </c>
      <c r="N56" s="125">
        <v>85.0</v>
      </c>
      <c r="O56" s="125">
        <v>111.0</v>
      </c>
      <c r="P56" s="125">
        <v>706.0</v>
      </c>
      <c r="Q56" s="125">
        <v>767.0</v>
      </c>
      <c r="R56" s="125">
        <v>58.0</v>
      </c>
      <c r="S56" s="125">
        <v>79.0</v>
      </c>
      <c r="T56" s="125">
        <v>-23.0</v>
      </c>
      <c r="U56" s="125">
        <v>-7.0</v>
      </c>
      <c r="V56" s="125">
        <v>-26.0</v>
      </c>
      <c r="W56" s="125">
        <v>0.67</v>
      </c>
      <c r="X56" s="125">
        <v>6.72</v>
      </c>
      <c r="Y56" s="125">
        <v>1.0</v>
      </c>
      <c r="Z56" s="125">
        <v>1.0</v>
      </c>
      <c r="AA56" s="125">
        <v>1.0</v>
      </c>
      <c r="AB56" s="125">
        <v>1.0</v>
      </c>
      <c r="AC56" s="125">
        <v>1.0</v>
      </c>
      <c r="AD56" s="125">
        <v>1.0</v>
      </c>
      <c r="AE56" s="125">
        <v>626.0</v>
      </c>
      <c r="AF56" s="125">
        <v>1.0</v>
      </c>
      <c r="AG56" s="125">
        <v>1.0</v>
      </c>
      <c r="AH56" s="125">
        <v>1.0</v>
      </c>
      <c r="AI56" s="125">
        <v>1.0</v>
      </c>
      <c r="AJ56" s="125">
        <v>1.0</v>
      </c>
      <c r="AK56" s="125">
        <v>1.0</v>
      </c>
      <c r="AL56" s="126">
        <v>45526.76602858796</v>
      </c>
      <c r="AM56" s="127">
        <v>1555816.78</v>
      </c>
      <c r="AN56" s="127">
        <v>1484142.71</v>
      </c>
      <c r="AO56" s="124"/>
      <c r="AP56" s="124"/>
    </row>
    <row r="57">
      <c r="A57" s="125">
        <v>173.0</v>
      </c>
      <c r="B57" s="119" t="s">
        <v>47</v>
      </c>
      <c r="C57" s="119" t="s">
        <v>32</v>
      </c>
      <c r="D57" s="119" t="s">
        <v>203</v>
      </c>
      <c r="E57" s="119" t="s">
        <v>1003</v>
      </c>
      <c r="F57" s="120" t="s">
        <v>170</v>
      </c>
      <c r="G57" s="120" t="s">
        <v>59</v>
      </c>
      <c r="H57" s="121" t="s">
        <v>994</v>
      </c>
      <c r="I57" s="121" t="s">
        <v>995</v>
      </c>
      <c r="J57" s="125">
        <v>1622577.08</v>
      </c>
      <c r="K57" s="125">
        <v>1358358.33</v>
      </c>
      <c r="L57" s="125">
        <v>50565.4</v>
      </c>
      <c r="M57" s="125">
        <v>45699.25</v>
      </c>
      <c r="N57" s="125">
        <v>40.0</v>
      </c>
      <c r="O57" s="125">
        <v>20.0</v>
      </c>
      <c r="P57" s="125">
        <v>462.0</v>
      </c>
      <c r="Q57" s="125">
        <v>471.0</v>
      </c>
      <c r="R57" s="125">
        <v>60.0</v>
      </c>
      <c r="S57" s="125">
        <v>56.0</v>
      </c>
      <c r="T57" s="125">
        <v>100.0</v>
      </c>
      <c r="U57" s="125">
        <v>-1.0</v>
      </c>
      <c r="V57" s="125">
        <v>7.0</v>
      </c>
      <c r="W57" s="125">
        <v>10.65</v>
      </c>
      <c r="X57" s="125">
        <v>19.45</v>
      </c>
      <c r="Y57" s="125">
        <v>4.0</v>
      </c>
      <c r="Z57" s="125">
        <v>1.0</v>
      </c>
      <c r="AA57" s="125">
        <v>1.0</v>
      </c>
      <c r="AB57" s="125">
        <v>3.0</v>
      </c>
      <c r="AC57" s="125">
        <v>3.0</v>
      </c>
      <c r="AD57" s="125">
        <v>2.45</v>
      </c>
      <c r="AE57" s="125">
        <v>265.0</v>
      </c>
      <c r="AF57" s="125">
        <v>3.0</v>
      </c>
      <c r="AG57" s="125">
        <v>1.0</v>
      </c>
      <c r="AH57" s="125">
        <v>1.0</v>
      </c>
      <c r="AI57" s="125">
        <v>2.0</v>
      </c>
      <c r="AJ57" s="125">
        <v>2.0</v>
      </c>
      <c r="AK57" s="125">
        <v>2.0</v>
      </c>
      <c r="AL57" s="126">
        <v>45526.76602858796</v>
      </c>
      <c r="AM57" s="127">
        <v>1622929.76</v>
      </c>
      <c r="AN57" s="127">
        <v>1358005.94</v>
      </c>
      <c r="AO57" s="124"/>
      <c r="AP57" s="124"/>
    </row>
    <row r="58">
      <c r="A58" s="125">
        <v>174.0</v>
      </c>
      <c r="B58" s="119" t="s">
        <v>97</v>
      </c>
      <c r="C58" s="119" t="s">
        <v>32</v>
      </c>
      <c r="D58" s="119" t="s">
        <v>171</v>
      </c>
      <c r="E58" s="119" t="s">
        <v>172</v>
      </c>
      <c r="F58" s="120" t="s">
        <v>108</v>
      </c>
      <c r="G58" s="120" t="s">
        <v>46</v>
      </c>
      <c r="H58" s="121" t="s">
        <v>994</v>
      </c>
      <c r="I58" s="121" t="s">
        <v>995</v>
      </c>
      <c r="J58" s="125">
        <v>2942017.1</v>
      </c>
      <c r="K58" s="125">
        <v>2752047.35</v>
      </c>
      <c r="L58" s="125">
        <v>92659.98</v>
      </c>
      <c r="M58" s="125">
        <v>93008.51</v>
      </c>
      <c r="N58" s="125">
        <v>72.0</v>
      </c>
      <c r="O58" s="125">
        <v>58.0</v>
      </c>
      <c r="P58" s="125">
        <v>1225.0</v>
      </c>
      <c r="Q58" s="125">
        <v>1165.0</v>
      </c>
      <c r="R58" s="125">
        <v>78.0</v>
      </c>
      <c r="S58" s="125">
        <v>61.0</v>
      </c>
      <c r="T58" s="125">
        <v>24.0</v>
      </c>
      <c r="U58" s="125">
        <v>5.0</v>
      </c>
      <c r="V58" s="125">
        <v>27.0</v>
      </c>
      <c r="W58" s="125">
        <v>-0.37</v>
      </c>
      <c r="X58" s="125">
        <v>6.9</v>
      </c>
      <c r="Y58" s="125">
        <v>1.0</v>
      </c>
      <c r="Z58" s="125">
        <v>2.0</v>
      </c>
      <c r="AA58" s="125">
        <v>2.0</v>
      </c>
      <c r="AB58" s="125">
        <v>1.0</v>
      </c>
      <c r="AC58" s="125">
        <v>1.0</v>
      </c>
      <c r="AD58" s="125">
        <v>1.3</v>
      </c>
      <c r="AE58" s="125">
        <v>459.0</v>
      </c>
      <c r="AF58" s="125">
        <v>1.0</v>
      </c>
      <c r="AG58" s="125">
        <v>1.0</v>
      </c>
      <c r="AH58" s="125">
        <v>1.0</v>
      </c>
      <c r="AI58" s="125">
        <v>1.0</v>
      </c>
      <c r="AJ58" s="125">
        <v>1.0</v>
      </c>
      <c r="AK58" s="125">
        <v>1.0</v>
      </c>
      <c r="AL58" s="126">
        <v>45526.76602858796</v>
      </c>
      <c r="AM58" s="127">
        <v>2942273.2</v>
      </c>
      <c r="AN58" s="127">
        <v>2751526.64</v>
      </c>
      <c r="AO58" s="124"/>
      <c r="AP58" s="124"/>
    </row>
    <row r="59">
      <c r="A59" s="125">
        <v>175.0</v>
      </c>
      <c r="B59" s="119" t="s">
        <v>414</v>
      </c>
      <c r="C59" s="119" t="s">
        <v>992</v>
      </c>
      <c r="D59" s="119" t="s">
        <v>173</v>
      </c>
      <c r="E59" s="119" t="s">
        <v>174</v>
      </c>
      <c r="F59" s="120" t="s">
        <v>88</v>
      </c>
      <c r="G59" s="120" t="s">
        <v>59</v>
      </c>
      <c r="H59" s="121" t="s">
        <v>994</v>
      </c>
      <c r="I59" s="121" t="s">
        <v>995</v>
      </c>
      <c r="J59" s="125">
        <v>1337167.76</v>
      </c>
      <c r="K59" s="125">
        <v>1355170.36</v>
      </c>
      <c r="L59" s="125">
        <v>30379.78</v>
      </c>
      <c r="M59" s="125">
        <v>32000.04</v>
      </c>
      <c r="N59" s="125">
        <v>14.0</v>
      </c>
      <c r="O59" s="125">
        <v>10.0</v>
      </c>
      <c r="P59" s="125">
        <v>611.0</v>
      </c>
      <c r="Q59" s="125">
        <v>708.0</v>
      </c>
      <c r="R59" s="125">
        <v>281.0</v>
      </c>
      <c r="S59" s="125">
        <v>280.0</v>
      </c>
      <c r="T59" s="125">
        <v>40.0</v>
      </c>
      <c r="U59" s="125">
        <v>-13.0</v>
      </c>
      <c r="V59" s="125">
        <v>0.0</v>
      </c>
      <c r="W59" s="125">
        <v>-5.06</v>
      </c>
      <c r="X59" s="125">
        <v>-1.33</v>
      </c>
      <c r="Y59" s="125">
        <v>2.0</v>
      </c>
      <c r="Z59" s="125">
        <v>1.0</v>
      </c>
      <c r="AA59" s="125">
        <v>1.0</v>
      </c>
      <c r="AB59" s="125">
        <v>1.0</v>
      </c>
      <c r="AC59" s="125">
        <v>1.0</v>
      </c>
      <c r="AD59" s="125">
        <v>1.1</v>
      </c>
      <c r="AE59" s="125">
        <v>540.0</v>
      </c>
      <c r="AF59" s="125">
        <v>1.0</v>
      </c>
      <c r="AG59" s="125">
        <v>1.0</v>
      </c>
      <c r="AH59" s="125">
        <v>1.0</v>
      </c>
      <c r="AI59" s="125">
        <v>1.0</v>
      </c>
      <c r="AJ59" s="125">
        <v>1.0</v>
      </c>
      <c r="AK59" s="125">
        <v>1.0</v>
      </c>
      <c r="AL59" s="126">
        <v>45526.76602858796</v>
      </c>
      <c r="AM59" s="127">
        <v>1333891.22</v>
      </c>
      <c r="AN59" s="127">
        <v>1353844.31</v>
      </c>
      <c r="AO59" s="124"/>
      <c r="AP59" s="124"/>
    </row>
    <row r="60">
      <c r="A60" s="125">
        <v>176.0</v>
      </c>
      <c r="B60" s="119" t="s">
        <v>414</v>
      </c>
      <c r="C60" s="119" t="s">
        <v>992</v>
      </c>
      <c r="D60" s="119" t="s">
        <v>173</v>
      </c>
      <c r="E60" s="119" t="s">
        <v>174</v>
      </c>
      <c r="F60" s="120" t="s">
        <v>88</v>
      </c>
      <c r="G60" s="120" t="s">
        <v>59</v>
      </c>
      <c r="H60" s="121" t="s">
        <v>994</v>
      </c>
      <c r="I60" s="121" t="s">
        <v>995</v>
      </c>
      <c r="J60" s="125">
        <v>670512.4</v>
      </c>
      <c r="K60" s="125">
        <v>659388.27</v>
      </c>
      <c r="L60" s="125">
        <v>15592.16</v>
      </c>
      <c r="M60" s="125">
        <v>14950.88</v>
      </c>
      <c r="N60" s="125">
        <v>14.0</v>
      </c>
      <c r="O60" s="125">
        <v>0.0</v>
      </c>
      <c r="P60" s="125">
        <v>340.0</v>
      </c>
      <c r="Q60" s="125">
        <v>339.0</v>
      </c>
      <c r="R60" s="125">
        <v>122.0</v>
      </c>
      <c r="S60" s="125">
        <v>124.0</v>
      </c>
      <c r="T60" s="125">
        <v>0.0</v>
      </c>
      <c r="U60" s="125">
        <v>0.0</v>
      </c>
      <c r="V60" s="125">
        <v>-1.0</v>
      </c>
      <c r="W60" s="125">
        <v>4.29</v>
      </c>
      <c r="X60" s="125">
        <v>1.69</v>
      </c>
      <c r="Y60" s="125">
        <v>1.0</v>
      </c>
      <c r="Z60" s="125">
        <v>1.0</v>
      </c>
      <c r="AA60" s="125">
        <v>1.0</v>
      </c>
      <c r="AB60" s="125">
        <v>2.0</v>
      </c>
      <c r="AC60" s="125">
        <v>1.0</v>
      </c>
      <c r="AD60" s="125">
        <v>1.4</v>
      </c>
      <c r="AE60" s="125">
        <v>418.0</v>
      </c>
      <c r="AF60" s="125">
        <v>1.0</v>
      </c>
      <c r="AG60" s="125">
        <v>1.0</v>
      </c>
      <c r="AH60" s="125">
        <v>1.0</v>
      </c>
      <c r="AI60" s="125">
        <v>1.0</v>
      </c>
      <c r="AJ60" s="125">
        <v>1.0</v>
      </c>
      <c r="AK60" s="125">
        <v>1.0</v>
      </c>
      <c r="AL60" s="126">
        <v>45526.76602858796</v>
      </c>
      <c r="AM60" s="127">
        <v>669623.27</v>
      </c>
      <c r="AN60" s="127">
        <v>658844.42</v>
      </c>
      <c r="AO60" s="124"/>
      <c r="AP60" s="124"/>
    </row>
    <row r="61">
      <c r="A61" s="125">
        <v>177.0</v>
      </c>
      <c r="B61" s="119" t="s">
        <v>47</v>
      </c>
      <c r="C61" s="119" t="s">
        <v>32</v>
      </c>
      <c r="D61" s="119" t="s">
        <v>173</v>
      </c>
      <c r="E61" s="119" t="s">
        <v>174</v>
      </c>
      <c r="F61" s="120" t="s">
        <v>88</v>
      </c>
      <c r="G61" s="120" t="s">
        <v>59</v>
      </c>
      <c r="H61" s="121" t="s">
        <v>994</v>
      </c>
      <c r="I61" s="121" t="s">
        <v>995</v>
      </c>
      <c r="J61" s="125">
        <v>566529.04</v>
      </c>
      <c r="K61" s="125">
        <v>558422.01</v>
      </c>
      <c r="L61" s="125">
        <v>14421.82</v>
      </c>
      <c r="M61" s="125">
        <v>15030.42</v>
      </c>
      <c r="N61" s="125">
        <v>25.0</v>
      </c>
      <c r="O61" s="119">
        <v>33.0</v>
      </c>
      <c r="P61" s="125">
        <v>226.0</v>
      </c>
      <c r="Q61" s="125">
        <v>219.0</v>
      </c>
      <c r="R61" s="125">
        <v>34.0</v>
      </c>
      <c r="S61" s="125">
        <v>33.0</v>
      </c>
      <c r="T61" s="119">
        <v>-24.0</v>
      </c>
      <c r="U61" s="125">
        <v>3.0</v>
      </c>
      <c r="V61" s="125">
        <v>3.0</v>
      </c>
      <c r="W61" s="125">
        <v>-4.05</v>
      </c>
      <c r="X61" s="125">
        <v>1.45</v>
      </c>
      <c r="Y61" s="119">
        <v>1.0</v>
      </c>
      <c r="Z61" s="125">
        <v>1.0</v>
      </c>
      <c r="AA61" s="125">
        <v>1.0</v>
      </c>
      <c r="AB61" s="125">
        <v>1.0</v>
      </c>
      <c r="AC61" s="125">
        <v>1.0</v>
      </c>
      <c r="AD61" s="125">
        <v>1.0</v>
      </c>
      <c r="AE61" s="125">
        <v>561.0</v>
      </c>
      <c r="AF61" s="119">
        <v>1.0</v>
      </c>
      <c r="AG61" s="125">
        <v>1.0</v>
      </c>
      <c r="AH61" s="125">
        <v>1.0</v>
      </c>
      <c r="AI61" s="125">
        <v>1.0</v>
      </c>
      <c r="AJ61" s="125">
        <v>1.0</v>
      </c>
      <c r="AK61" s="125">
        <v>1.0</v>
      </c>
      <c r="AL61" s="126">
        <v>45526.76602858796</v>
      </c>
      <c r="AM61" s="127">
        <v>566502.18</v>
      </c>
      <c r="AN61" s="127">
        <v>558918.34</v>
      </c>
      <c r="AO61" s="124"/>
      <c r="AP61" s="124"/>
    </row>
    <row r="62">
      <c r="A62" s="125">
        <v>178.0</v>
      </c>
      <c r="B62" s="119" t="s">
        <v>414</v>
      </c>
      <c r="C62" s="119" t="s">
        <v>992</v>
      </c>
      <c r="D62" s="119" t="s">
        <v>173</v>
      </c>
      <c r="E62" s="119" t="s">
        <v>174</v>
      </c>
      <c r="F62" s="120" t="s">
        <v>88</v>
      </c>
      <c r="G62" s="120" t="s">
        <v>59</v>
      </c>
      <c r="H62" s="121" t="s">
        <v>994</v>
      </c>
      <c r="I62" s="121" t="s">
        <v>995</v>
      </c>
      <c r="J62" s="125">
        <v>1114582.36</v>
      </c>
      <c r="K62" s="125">
        <v>1114186.87</v>
      </c>
      <c r="L62" s="125">
        <v>25718.08</v>
      </c>
      <c r="M62" s="125">
        <v>26825.17</v>
      </c>
      <c r="N62" s="125">
        <v>11.0</v>
      </c>
      <c r="O62" s="125">
        <v>15.0</v>
      </c>
      <c r="P62" s="125">
        <v>575.0</v>
      </c>
      <c r="Q62" s="125">
        <v>672.0</v>
      </c>
      <c r="R62" s="125">
        <v>248.0</v>
      </c>
      <c r="S62" s="125">
        <v>256.0</v>
      </c>
      <c r="T62" s="125">
        <v>-26.0</v>
      </c>
      <c r="U62" s="125">
        <v>-14.0</v>
      </c>
      <c r="V62" s="125">
        <v>-3.0</v>
      </c>
      <c r="W62" s="125">
        <v>-4.13</v>
      </c>
      <c r="X62" s="125">
        <v>0.04</v>
      </c>
      <c r="Y62" s="125">
        <v>1.0</v>
      </c>
      <c r="Z62" s="125">
        <v>1.0</v>
      </c>
      <c r="AA62" s="125">
        <v>1.0</v>
      </c>
      <c r="AB62" s="125">
        <v>1.0</v>
      </c>
      <c r="AC62" s="125">
        <v>1.0</v>
      </c>
      <c r="AD62" s="125">
        <v>1.0</v>
      </c>
      <c r="AE62" s="125">
        <v>582.0</v>
      </c>
      <c r="AF62" s="125">
        <v>1.0</v>
      </c>
      <c r="AG62" s="125">
        <v>1.0</v>
      </c>
      <c r="AH62" s="125">
        <v>1.0</v>
      </c>
      <c r="AI62" s="125">
        <v>1.0</v>
      </c>
      <c r="AJ62" s="125">
        <v>1.0</v>
      </c>
      <c r="AK62" s="125">
        <v>1.0</v>
      </c>
      <c r="AL62" s="126">
        <v>45526.76602858796</v>
      </c>
      <c r="AM62" s="127">
        <v>1113425.6</v>
      </c>
      <c r="AN62" s="127">
        <v>1115178.24</v>
      </c>
      <c r="AO62" s="124"/>
      <c r="AP62" s="124"/>
    </row>
    <row r="63">
      <c r="A63" s="125">
        <v>179.0</v>
      </c>
      <c r="B63" s="119" t="s">
        <v>122</v>
      </c>
      <c r="C63" s="119" t="s">
        <v>32</v>
      </c>
      <c r="D63" s="119" t="s">
        <v>175</v>
      </c>
      <c r="E63" s="119" t="s">
        <v>176</v>
      </c>
      <c r="F63" s="120" t="s">
        <v>177</v>
      </c>
      <c r="G63" s="120" t="s">
        <v>101</v>
      </c>
      <c r="H63" s="121" t="s">
        <v>994</v>
      </c>
      <c r="I63" s="121" t="s">
        <v>995</v>
      </c>
      <c r="J63" s="125">
        <v>1336241.08</v>
      </c>
      <c r="K63" s="125">
        <v>1209667.04</v>
      </c>
      <c r="L63" s="125">
        <v>42236.94</v>
      </c>
      <c r="M63" s="125">
        <v>39379.66</v>
      </c>
      <c r="N63" s="125">
        <v>9.0</v>
      </c>
      <c r="O63" s="125">
        <v>50.0</v>
      </c>
      <c r="P63" s="125">
        <v>536.0</v>
      </c>
      <c r="Q63" s="125">
        <v>494.0</v>
      </c>
      <c r="R63" s="125">
        <v>56.0</v>
      </c>
      <c r="S63" s="125">
        <v>42.0</v>
      </c>
      <c r="T63" s="125">
        <v>-82.0</v>
      </c>
      <c r="U63" s="125">
        <v>8.0</v>
      </c>
      <c r="V63" s="125">
        <v>33.0</v>
      </c>
      <c r="W63" s="125">
        <v>7.26</v>
      </c>
      <c r="X63" s="125">
        <v>10.46</v>
      </c>
      <c r="Y63" s="125">
        <v>1.0</v>
      </c>
      <c r="Z63" s="125">
        <v>2.0</v>
      </c>
      <c r="AA63" s="125">
        <v>2.0</v>
      </c>
      <c r="AB63" s="125">
        <v>2.0</v>
      </c>
      <c r="AC63" s="125">
        <v>2.0</v>
      </c>
      <c r="AD63" s="125">
        <v>1.95</v>
      </c>
      <c r="AE63" s="125">
        <v>332.0</v>
      </c>
      <c r="AF63" s="125">
        <v>1.0</v>
      </c>
      <c r="AG63" s="125">
        <v>1.0</v>
      </c>
      <c r="AH63" s="125">
        <v>1.0</v>
      </c>
      <c r="AI63" s="125">
        <v>1.0</v>
      </c>
      <c r="AJ63" s="125">
        <v>1.0</v>
      </c>
      <c r="AK63" s="125">
        <v>1.0</v>
      </c>
      <c r="AL63" s="126">
        <v>45526.76602858796</v>
      </c>
      <c r="AM63" s="127">
        <v>1339655.81</v>
      </c>
      <c r="AN63" s="127">
        <v>1213572.55</v>
      </c>
      <c r="AO63" s="124"/>
      <c r="AP63" s="124"/>
    </row>
    <row r="64">
      <c r="A64" s="125">
        <v>180.0</v>
      </c>
      <c r="B64" s="119" t="s">
        <v>63</v>
      </c>
      <c r="C64" s="119" t="s">
        <v>32</v>
      </c>
      <c r="D64" s="119" t="s">
        <v>999</v>
      </c>
      <c r="E64" s="119" t="s">
        <v>1000</v>
      </c>
      <c r="F64" s="120" t="s">
        <v>88</v>
      </c>
      <c r="G64" s="120" t="s">
        <v>59</v>
      </c>
      <c r="H64" s="121" t="s">
        <v>994</v>
      </c>
      <c r="I64" s="121" t="s">
        <v>995</v>
      </c>
      <c r="J64" s="125">
        <v>697464.56</v>
      </c>
      <c r="K64" s="125">
        <v>555202.52</v>
      </c>
      <c r="L64" s="125">
        <v>15772.84</v>
      </c>
      <c r="M64" s="125">
        <v>13777.25</v>
      </c>
      <c r="N64" s="125">
        <v>0.0</v>
      </c>
      <c r="O64" s="125">
        <v>0.0</v>
      </c>
      <c r="P64" s="125">
        <v>255.0</v>
      </c>
      <c r="Q64" s="125">
        <v>241.0</v>
      </c>
      <c r="R64" s="125">
        <v>13.0</v>
      </c>
      <c r="S64" s="125">
        <v>32.0</v>
      </c>
      <c r="T64" s="125">
        <v>0.0</v>
      </c>
      <c r="U64" s="125">
        <v>5.0</v>
      </c>
      <c r="V64" s="125">
        <v>-59.0</v>
      </c>
      <c r="W64" s="125">
        <v>14.48</v>
      </c>
      <c r="X64" s="125">
        <v>25.62</v>
      </c>
      <c r="Y64" s="125">
        <v>1.0</v>
      </c>
      <c r="Z64" s="125">
        <v>2.0</v>
      </c>
      <c r="AA64" s="125">
        <v>1.0</v>
      </c>
      <c r="AB64" s="125">
        <v>4.0</v>
      </c>
      <c r="AC64" s="125">
        <v>4.0</v>
      </c>
      <c r="AD64" s="125">
        <v>3.05</v>
      </c>
      <c r="AE64" s="125">
        <v>198.0</v>
      </c>
      <c r="AF64" s="125">
        <v>1.0</v>
      </c>
      <c r="AG64" s="125">
        <v>1.0</v>
      </c>
      <c r="AH64" s="125">
        <v>1.0</v>
      </c>
      <c r="AI64" s="125">
        <v>3.0</v>
      </c>
      <c r="AJ64" s="125">
        <v>3.0</v>
      </c>
      <c r="AK64" s="125">
        <v>3.0</v>
      </c>
      <c r="AL64" s="126">
        <v>45526.76602858796</v>
      </c>
      <c r="AM64" s="127">
        <v>671926.07</v>
      </c>
      <c r="AN64" s="127">
        <v>573943.13</v>
      </c>
      <c r="AO64" s="124"/>
      <c r="AP64" s="124"/>
    </row>
    <row r="65">
      <c r="A65" s="125">
        <v>181.0</v>
      </c>
      <c r="B65" s="119" t="s">
        <v>122</v>
      </c>
      <c r="C65" s="119" t="s">
        <v>32</v>
      </c>
      <c r="D65" s="119" t="s">
        <v>178</v>
      </c>
      <c r="E65" s="119" t="s">
        <v>179</v>
      </c>
      <c r="F65" s="120" t="s">
        <v>70</v>
      </c>
      <c r="G65" s="120" t="s">
        <v>36</v>
      </c>
      <c r="H65" s="121" t="s">
        <v>994</v>
      </c>
      <c r="I65" s="121" t="s">
        <v>995</v>
      </c>
      <c r="J65" s="125">
        <v>1059484.44</v>
      </c>
      <c r="K65" s="125">
        <v>861125.72</v>
      </c>
      <c r="L65" s="125">
        <v>32344.29</v>
      </c>
      <c r="M65" s="125">
        <v>24543.11</v>
      </c>
      <c r="N65" s="119">
        <v>44.0</v>
      </c>
      <c r="O65" s="119">
        <v>39.0</v>
      </c>
      <c r="P65" s="125">
        <v>524.0</v>
      </c>
      <c r="Q65" s="125">
        <v>462.0</v>
      </c>
      <c r="R65" s="125">
        <v>31.0</v>
      </c>
      <c r="S65" s="125">
        <v>28.0</v>
      </c>
      <c r="T65" s="119">
        <v>12.0</v>
      </c>
      <c r="U65" s="125">
        <v>13.0</v>
      </c>
      <c r="V65" s="125">
        <v>10.0</v>
      </c>
      <c r="W65" s="125">
        <v>31.79</v>
      </c>
      <c r="X65" s="125">
        <v>23.03</v>
      </c>
      <c r="Y65" s="119">
        <v>1.0</v>
      </c>
      <c r="Z65" s="125">
        <v>3.0</v>
      </c>
      <c r="AA65" s="125">
        <v>1.0</v>
      </c>
      <c r="AB65" s="125">
        <v>5.0</v>
      </c>
      <c r="AC65" s="125">
        <v>4.0</v>
      </c>
      <c r="AD65" s="125">
        <v>3.55</v>
      </c>
      <c r="AE65" s="125">
        <v>166.0</v>
      </c>
      <c r="AF65" s="119">
        <v>1.0</v>
      </c>
      <c r="AG65" s="125">
        <v>2.0</v>
      </c>
      <c r="AH65" s="125">
        <v>1.0</v>
      </c>
      <c r="AI65" s="125">
        <v>4.0</v>
      </c>
      <c r="AJ65" s="125">
        <v>3.0</v>
      </c>
      <c r="AK65" s="125">
        <v>3.0</v>
      </c>
      <c r="AL65" s="126">
        <v>45526.76602858796</v>
      </c>
      <c r="AM65" s="127">
        <v>1008838.96</v>
      </c>
      <c r="AN65" s="127">
        <v>722117.18</v>
      </c>
      <c r="AO65" s="124"/>
      <c r="AP65" s="124"/>
    </row>
    <row r="66">
      <c r="A66" s="125">
        <v>182.0</v>
      </c>
      <c r="B66" s="119" t="s">
        <v>47</v>
      </c>
      <c r="C66" s="119" t="s">
        <v>32</v>
      </c>
      <c r="D66" s="119" t="s">
        <v>180</v>
      </c>
      <c r="E66" s="119" t="s">
        <v>181</v>
      </c>
      <c r="F66" s="120" t="s">
        <v>88</v>
      </c>
      <c r="G66" s="120" t="s">
        <v>59</v>
      </c>
      <c r="H66" s="121" t="s">
        <v>994</v>
      </c>
      <c r="I66" s="121" t="s">
        <v>995</v>
      </c>
      <c r="J66" s="125">
        <v>566041.06</v>
      </c>
      <c r="K66" s="125">
        <v>617840.34</v>
      </c>
      <c r="L66" s="125">
        <v>15596.29</v>
      </c>
      <c r="M66" s="125">
        <v>16767.85</v>
      </c>
      <c r="N66" s="125">
        <v>0.0</v>
      </c>
      <c r="O66" s="125">
        <v>0.0</v>
      </c>
      <c r="P66" s="125">
        <v>176.0</v>
      </c>
      <c r="Q66" s="125">
        <v>212.0</v>
      </c>
      <c r="R66" s="125">
        <v>26.0</v>
      </c>
      <c r="S66" s="125">
        <v>19.0</v>
      </c>
      <c r="T66" s="125">
        <v>0.0</v>
      </c>
      <c r="U66" s="125">
        <v>-16.0</v>
      </c>
      <c r="V66" s="125">
        <v>36.0</v>
      </c>
      <c r="W66" s="125">
        <v>-6.99</v>
      </c>
      <c r="X66" s="125">
        <v>-8.38</v>
      </c>
      <c r="Y66" s="125">
        <v>1.0</v>
      </c>
      <c r="Z66" s="125">
        <v>1.0</v>
      </c>
      <c r="AA66" s="125">
        <v>2.0</v>
      </c>
      <c r="AB66" s="125">
        <v>1.0</v>
      </c>
      <c r="AC66" s="125">
        <v>1.0</v>
      </c>
      <c r="AD66" s="125">
        <v>1.2</v>
      </c>
      <c r="AE66" s="125">
        <v>482.0</v>
      </c>
      <c r="AF66" s="125">
        <v>1.0</v>
      </c>
      <c r="AG66" s="125">
        <v>1.0</v>
      </c>
      <c r="AH66" s="125">
        <v>1.0</v>
      </c>
      <c r="AI66" s="125">
        <v>1.0</v>
      </c>
      <c r="AJ66" s="125">
        <v>1.0</v>
      </c>
      <c r="AK66" s="125">
        <v>1.0</v>
      </c>
      <c r="AL66" s="126">
        <v>45526.76602858796</v>
      </c>
      <c r="AM66" s="127">
        <v>566531.56</v>
      </c>
      <c r="AN66" s="127">
        <v>618350.2</v>
      </c>
      <c r="AO66" s="124"/>
      <c r="AP66" s="124"/>
    </row>
    <row r="67">
      <c r="A67" s="125">
        <v>183.0</v>
      </c>
      <c r="B67" s="119" t="s">
        <v>42</v>
      </c>
      <c r="C67" s="119" t="s">
        <v>32</v>
      </c>
      <c r="D67" s="119" t="s">
        <v>91</v>
      </c>
      <c r="E67" s="119" t="s">
        <v>167</v>
      </c>
      <c r="F67" s="120" t="s">
        <v>108</v>
      </c>
      <c r="G67" s="120" t="s">
        <v>46</v>
      </c>
      <c r="H67" s="121" t="s">
        <v>994</v>
      </c>
      <c r="I67" s="121" t="s">
        <v>995</v>
      </c>
      <c r="J67" s="125">
        <v>3882789.62</v>
      </c>
      <c r="K67" s="125">
        <v>3486155.89</v>
      </c>
      <c r="L67" s="125">
        <v>133235.88</v>
      </c>
      <c r="M67" s="125">
        <v>118077.75</v>
      </c>
      <c r="N67" s="119">
        <v>71.0</v>
      </c>
      <c r="O67" s="119">
        <v>130.0</v>
      </c>
      <c r="P67" s="125">
        <v>1281.0</v>
      </c>
      <c r="Q67" s="125">
        <v>1143.0</v>
      </c>
      <c r="R67" s="125">
        <v>105.0</v>
      </c>
      <c r="S67" s="125">
        <v>113.0</v>
      </c>
      <c r="T67" s="119">
        <v>-45.0</v>
      </c>
      <c r="U67" s="125">
        <v>12.0</v>
      </c>
      <c r="V67" s="125">
        <v>-7.0</v>
      </c>
      <c r="W67" s="125">
        <v>12.84</v>
      </c>
      <c r="X67" s="125">
        <v>11.38</v>
      </c>
      <c r="Y67" s="119">
        <v>1.0</v>
      </c>
      <c r="Z67" s="125">
        <v>3.0</v>
      </c>
      <c r="AA67" s="125">
        <v>1.0</v>
      </c>
      <c r="AB67" s="125">
        <v>3.0</v>
      </c>
      <c r="AC67" s="125">
        <v>2.0</v>
      </c>
      <c r="AD67" s="125">
        <v>2.25</v>
      </c>
      <c r="AE67" s="125">
        <v>294.0</v>
      </c>
      <c r="AF67" s="119">
        <v>1.0</v>
      </c>
      <c r="AG67" s="125">
        <v>2.0</v>
      </c>
      <c r="AH67" s="125">
        <v>1.0</v>
      </c>
      <c r="AI67" s="125">
        <v>2.0</v>
      </c>
      <c r="AJ67" s="125">
        <v>1.0</v>
      </c>
      <c r="AK67" s="125">
        <v>2.0</v>
      </c>
      <c r="AL67" s="126">
        <v>45526.76602858796</v>
      </c>
      <c r="AM67" s="127">
        <v>3884250.99</v>
      </c>
      <c r="AN67" s="127">
        <v>3415310.79</v>
      </c>
      <c r="AO67" s="124"/>
      <c r="AP67" s="124"/>
    </row>
    <row r="68">
      <c r="A68" s="125">
        <v>185.0</v>
      </c>
      <c r="B68" s="119" t="s">
        <v>47</v>
      </c>
      <c r="C68" s="119" t="s">
        <v>32</v>
      </c>
      <c r="D68" s="119" t="s">
        <v>182</v>
      </c>
      <c r="E68" s="119" t="s">
        <v>183</v>
      </c>
      <c r="F68" s="120" t="s">
        <v>115</v>
      </c>
      <c r="G68" s="120" t="s">
        <v>59</v>
      </c>
      <c r="H68" s="121" t="s">
        <v>994</v>
      </c>
      <c r="I68" s="121" t="s">
        <v>995</v>
      </c>
      <c r="J68" s="125">
        <v>2058416.02</v>
      </c>
      <c r="K68" s="125">
        <v>1828936.91</v>
      </c>
      <c r="L68" s="125">
        <v>63352.5</v>
      </c>
      <c r="M68" s="125">
        <v>65617.25</v>
      </c>
      <c r="N68" s="125">
        <v>22.0</v>
      </c>
      <c r="O68" s="125">
        <v>22.0</v>
      </c>
      <c r="P68" s="125">
        <v>582.0</v>
      </c>
      <c r="Q68" s="125">
        <v>516.0</v>
      </c>
      <c r="R68" s="125">
        <v>30.0</v>
      </c>
      <c r="S68" s="125">
        <v>35.0</v>
      </c>
      <c r="T68" s="125">
        <v>0.0</v>
      </c>
      <c r="U68" s="125">
        <v>12.0</v>
      </c>
      <c r="V68" s="125">
        <v>-14.0</v>
      </c>
      <c r="W68" s="125">
        <v>-3.45</v>
      </c>
      <c r="X68" s="125">
        <v>12.55</v>
      </c>
      <c r="Y68" s="125">
        <v>1.0</v>
      </c>
      <c r="Z68" s="125">
        <v>3.0</v>
      </c>
      <c r="AA68" s="125">
        <v>1.0</v>
      </c>
      <c r="AB68" s="125">
        <v>1.0</v>
      </c>
      <c r="AC68" s="125">
        <v>2.0</v>
      </c>
      <c r="AD68" s="125">
        <v>1.45</v>
      </c>
      <c r="AE68" s="125">
        <v>414.0</v>
      </c>
      <c r="AF68" s="125">
        <v>1.0</v>
      </c>
      <c r="AG68" s="125">
        <v>2.0</v>
      </c>
      <c r="AH68" s="125">
        <v>1.0</v>
      </c>
      <c r="AI68" s="125">
        <v>1.0</v>
      </c>
      <c r="AJ68" s="125">
        <v>1.0</v>
      </c>
      <c r="AK68" s="125">
        <v>1.0</v>
      </c>
      <c r="AL68" s="126">
        <v>45526.76602858796</v>
      </c>
      <c r="AM68" s="127">
        <v>2059148.9</v>
      </c>
      <c r="AN68" s="127">
        <v>1829142.49</v>
      </c>
      <c r="AO68" s="124"/>
      <c r="AP68" s="124"/>
    </row>
    <row r="69">
      <c r="A69" s="125">
        <v>188.0</v>
      </c>
      <c r="B69" s="119" t="s">
        <v>42</v>
      </c>
      <c r="C69" s="119" t="s">
        <v>32</v>
      </c>
      <c r="D69" s="119" t="s">
        <v>91</v>
      </c>
      <c r="E69" s="119" t="s">
        <v>167</v>
      </c>
      <c r="F69" s="120" t="s">
        <v>52</v>
      </c>
      <c r="G69" s="120" t="s">
        <v>46</v>
      </c>
      <c r="H69" s="121" t="s">
        <v>994</v>
      </c>
      <c r="I69" s="121" t="s">
        <v>995</v>
      </c>
      <c r="J69" s="125">
        <v>1138980.1</v>
      </c>
      <c r="K69" s="125">
        <v>829609.44</v>
      </c>
      <c r="L69" s="125">
        <v>36797.75</v>
      </c>
      <c r="M69" s="125">
        <v>28548.13</v>
      </c>
      <c r="N69" s="125">
        <v>60.0</v>
      </c>
      <c r="O69" s="125">
        <v>21.0</v>
      </c>
      <c r="P69" s="125">
        <v>360.0</v>
      </c>
      <c r="Q69" s="125">
        <v>388.0</v>
      </c>
      <c r="R69" s="125">
        <v>52.0</v>
      </c>
      <c r="S69" s="125">
        <v>49.0</v>
      </c>
      <c r="T69" s="125">
        <v>185.0</v>
      </c>
      <c r="U69" s="125">
        <v>-7.0</v>
      </c>
      <c r="V69" s="125">
        <v>6.0</v>
      </c>
      <c r="W69" s="125">
        <v>28.9</v>
      </c>
      <c r="X69" s="125">
        <v>37.29</v>
      </c>
      <c r="Y69" s="125">
        <v>5.0</v>
      </c>
      <c r="Z69" s="125">
        <v>1.0</v>
      </c>
      <c r="AA69" s="125">
        <v>1.0</v>
      </c>
      <c r="AB69" s="125">
        <v>5.0</v>
      </c>
      <c r="AC69" s="125">
        <v>5.0</v>
      </c>
      <c r="AD69" s="125">
        <v>3.8</v>
      </c>
      <c r="AE69" s="125">
        <v>133.0</v>
      </c>
      <c r="AF69" s="125">
        <v>4.0</v>
      </c>
      <c r="AG69" s="125">
        <v>1.0</v>
      </c>
      <c r="AH69" s="125">
        <v>1.0</v>
      </c>
      <c r="AI69" s="125">
        <v>4.0</v>
      </c>
      <c r="AJ69" s="125">
        <v>4.0</v>
      </c>
      <c r="AK69" s="125">
        <v>3.0</v>
      </c>
      <c r="AL69" s="126">
        <v>45526.76602858796</v>
      </c>
      <c r="AM69" s="127">
        <v>1138844.91</v>
      </c>
      <c r="AN69" s="127">
        <v>828037.19</v>
      </c>
      <c r="AO69" s="124"/>
      <c r="AP69" s="124"/>
    </row>
    <row r="70">
      <c r="A70" s="125">
        <v>189.0</v>
      </c>
      <c r="B70" s="119" t="s">
        <v>42</v>
      </c>
      <c r="C70" s="119" t="s">
        <v>32</v>
      </c>
      <c r="D70" s="119" t="s">
        <v>129</v>
      </c>
      <c r="E70" s="119" t="s">
        <v>184</v>
      </c>
      <c r="F70" s="120" t="s">
        <v>185</v>
      </c>
      <c r="G70" s="120" t="s">
        <v>46</v>
      </c>
      <c r="H70" s="121" t="s">
        <v>994</v>
      </c>
      <c r="I70" s="121" t="s">
        <v>995</v>
      </c>
      <c r="J70" s="125">
        <v>2944922.26</v>
      </c>
      <c r="K70" s="125">
        <v>1860109.81</v>
      </c>
      <c r="L70" s="125">
        <v>85002.08</v>
      </c>
      <c r="M70" s="125">
        <v>58585.27</v>
      </c>
      <c r="N70" s="125">
        <v>62.0</v>
      </c>
      <c r="O70" s="125">
        <v>40.0</v>
      </c>
      <c r="P70" s="125">
        <v>1057.0</v>
      </c>
      <c r="Q70" s="125">
        <v>739.0</v>
      </c>
      <c r="R70" s="125">
        <v>77.0</v>
      </c>
      <c r="S70" s="125">
        <v>52.0</v>
      </c>
      <c r="T70" s="125">
        <v>55.0</v>
      </c>
      <c r="U70" s="125">
        <v>43.0</v>
      </c>
      <c r="V70" s="125">
        <v>48.0</v>
      </c>
      <c r="W70" s="125">
        <v>45.09</v>
      </c>
      <c r="X70" s="125">
        <v>58.32</v>
      </c>
      <c r="Y70" s="125">
        <v>2.0</v>
      </c>
      <c r="Z70" s="125">
        <v>5.0</v>
      </c>
      <c r="AA70" s="125">
        <v>3.0</v>
      </c>
      <c r="AB70" s="125">
        <v>5.0</v>
      </c>
      <c r="AC70" s="125">
        <v>5.0</v>
      </c>
      <c r="AD70" s="125">
        <v>4.45</v>
      </c>
      <c r="AE70" s="125">
        <v>41.0</v>
      </c>
      <c r="AF70" s="125">
        <v>1.0</v>
      </c>
      <c r="AG70" s="125">
        <v>4.0</v>
      </c>
      <c r="AH70" s="125">
        <v>2.0</v>
      </c>
      <c r="AI70" s="125">
        <v>4.0</v>
      </c>
      <c r="AJ70" s="125">
        <v>4.0</v>
      </c>
      <c r="AK70" s="125">
        <v>4.0</v>
      </c>
      <c r="AL70" s="126">
        <v>45526.76602858796</v>
      </c>
      <c r="AM70" s="127">
        <v>2944512.63</v>
      </c>
      <c r="AN70" s="127">
        <v>1933425.23</v>
      </c>
      <c r="AO70" s="124"/>
      <c r="AP70" s="124"/>
    </row>
    <row r="71">
      <c r="A71" s="125">
        <v>190.0</v>
      </c>
      <c r="B71" s="119" t="s">
        <v>60</v>
      </c>
      <c r="C71" s="119" t="s">
        <v>32</v>
      </c>
      <c r="D71" s="119" t="s">
        <v>186</v>
      </c>
      <c r="E71" s="119" t="s">
        <v>187</v>
      </c>
      <c r="F71" s="120" t="s">
        <v>88</v>
      </c>
      <c r="G71" s="120" t="s">
        <v>59</v>
      </c>
      <c r="H71" s="121" t="s">
        <v>994</v>
      </c>
      <c r="I71" s="121" t="s">
        <v>995</v>
      </c>
      <c r="J71" s="125">
        <v>1206484.96</v>
      </c>
      <c r="K71" s="125">
        <v>1212608.31</v>
      </c>
      <c r="L71" s="125">
        <v>29960.65</v>
      </c>
      <c r="M71" s="125">
        <v>31059.86</v>
      </c>
      <c r="N71" s="125">
        <v>14.0</v>
      </c>
      <c r="O71" s="125">
        <v>11.0</v>
      </c>
      <c r="P71" s="125">
        <v>469.0</v>
      </c>
      <c r="Q71" s="125">
        <v>455.0</v>
      </c>
      <c r="R71" s="125">
        <v>25.0</v>
      </c>
      <c r="S71" s="125">
        <v>25.0</v>
      </c>
      <c r="T71" s="125">
        <v>27.0</v>
      </c>
      <c r="U71" s="125">
        <v>3.0</v>
      </c>
      <c r="V71" s="125">
        <v>0.0</v>
      </c>
      <c r="W71" s="125">
        <v>-3.54</v>
      </c>
      <c r="X71" s="125">
        <v>-0.5</v>
      </c>
      <c r="Y71" s="125">
        <v>1.0</v>
      </c>
      <c r="Z71" s="125">
        <v>1.0</v>
      </c>
      <c r="AA71" s="125">
        <v>1.0</v>
      </c>
      <c r="AB71" s="125">
        <v>1.0</v>
      </c>
      <c r="AC71" s="125">
        <v>1.0</v>
      </c>
      <c r="AD71" s="125">
        <v>1.0</v>
      </c>
      <c r="AE71" s="125">
        <v>590.0</v>
      </c>
      <c r="AF71" s="125">
        <v>1.0</v>
      </c>
      <c r="AG71" s="125">
        <v>1.0</v>
      </c>
      <c r="AH71" s="125">
        <v>1.0</v>
      </c>
      <c r="AI71" s="125">
        <v>1.0</v>
      </c>
      <c r="AJ71" s="125">
        <v>1.0</v>
      </c>
      <c r="AK71" s="125">
        <v>1.0</v>
      </c>
      <c r="AL71" s="126">
        <v>45526.76602858796</v>
      </c>
      <c r="AM71" s="127">
        <v>1206105.87</v>
      </c>
      <c r="AN71" s="127">
        <v>1212265.97</v>
      </c>
      <c r="AO71" s="124"/>
      <c r="AP71" s="124"/>
    </row>
    <row r="72">
      <c r="A72" s="125">
        <v>191.0</v>
      </c>
      <c r="B72" s="119" t="s">
        <v>42</v>
      </c>
      <c r="C72" s="119" t="s">
        <v>32</v>
      </c>
      <c r="D72" s="119" t="s">
        <v>188</v>
      </c>
      <c r="E72" s="119" t="s">
        <v>189</v>
      </c>
      <c r="F72" s="120" t="s">
        <v>52</v>
      </c>
      <c r="G72" s="120" t="s">
        <v>46</v>
      </c>
      <c r="H72" s="121" t="s">
        <v>994</v>
      </c>
      <c r="I72" s="121" t="s">
        <v>995</v>
      </c>
      <c r="J72" s="125">
        <v>1705247.02</v>
      </c>
      <c r="K72" s="125">
        <v>1588693.66</v>
      </c>
      <c r="L72" s="125">
        <v>72910.33</v>
      </c>
      <c r="M72" s="125">
        <v>73225.32</v>
      </c>
      <c r="N72" s="125">
        <v>31.0</v>
      </c>
      <c r="O72" s="125">
        <v>31.0</v>
      </c>
      <c r="P72" s="125">
        <v>828.0</v>
      </c>
      <c r="Q72" s="125">
        <v>783.0</v>
      </c>
      <c r="R72" s="125">
        <v>60.0</v>
      </c>
      <c r="S72" s="125">
        <v>47.0</v>
      </c>
      <c r="T72" s="125">
        <v>0.0</v>
      </c>
      <c r="U72" s="125">
        <v>5.0</v>
      </c>
      <c r="V72" s="125">
        <v>27.0</v>
      </c>
      <c r="W72" s="125">
        <v>-0.43</v>
      </c>
      <c r="X72" s="125">
        <v>7.34</v>
      </c>
      <c r="Y72" s="125">
        <v>1.0</v>
      </c>
      <c r="Z72" s="125">
        <v>2.0</v>
      </c>
      <c r="AA72" s="125">
        <v>2.0</v>
      </c>
      <c r="AB72" s="125">
        <v>1.0</v>
      </c>
      <c r="AC72" s="125">
        <v>2.0</v>
      </c>
      <c r="AD72" s="125">
        <v>1.55</v>
      </c>
      <c r="AE72" s="125">
        <v>393.0</v>
      </c>
      <c r="AF72" s="125">
        <v>1.0</v>
      </c>
      <c r="AG72" s="125">
        <v>1.0</v>
      </c>
      <c r="AH72" s="125">
        <v>1.0</v>
      </c>
      <c r="AI72" s="125">
        <v>1.0</v>
      </c>
      <c r="AJ72" s="125">
        <v>1.0</v>
      </c>
      <c r="AK72" s="125">
        <v>1.0</v>
      </c>
      <c r="AL72" s="126">
        <v>45526.76602858796</v>
      </c>
      <c r="AM72" s="127">
        <v>1704333.34</v>
      </c>
      <c r="AN72" s="127">
        <v>1589193.21</v>
      </c>
      <c r="AO72" s="124"/>
      <c r="AP72" s="124"/>
    </row>
    <row r="73">
      <c r="A73" s="125">
        <v>192.0</v>
      </c>
      <c r="B73" s="119" t="s">
        <v>414</v>
      </c>
      <c r="C73" s="119" t="s">
        <v>992</v>
      </c>
      <c r="D73" s="119" t="s">
        <v>427</v>
      </c>
      <c r="E73" s="119" t="s">
        <v>993</v>
      </c>
      <c r="F73" s="120" t="s">
        <v>220</v>
      </c>
      <c r="G73" s="120" t="s">
        <v>59</v>
      </c>
      <c r="H73" s="121" t="s">
        <v>994</v>
      </c>
      <c r="I73" s="121" t="s">
        <v>995</v>
      </c>
      <c r="J73" s="125">
        <v>1100851.09</v>
      </c>
      <c r="K73" s="125">
        <v>1707899.59</v>
      </c>
      <c r="L73" s="125">
        <v>35862.21</v>
      </c>
      <c r="M73" s="125">
        <v>58929.9</v>
      </c>
      <c r="N73" s="125">
        <v>23.0</v>
      </c>
      <c r="O73" s="125">
        <v>8.0</v>
      </c>
      <c r="P73" s="125">
        <v>501.0</v>
      </c>
      <c r="Q73" s="125">
        <v>800.0</v>
      </c>
      <c r="R73" s="125">
        <v>239.0</v>
      </c>
      <c r="S73" s="125">
        <v>387.0</v>
      </c>
      <c r="T73" s="125">
        <v>187.0</v>
      </c>
      <c r="U73" s="125">
        <v>-37.0</v>
      </c>
      <c r="V73" s="125">
        <v>-38.0</v>
      </c>
      <c r="W73" s="125">
        <v>-39.14</v>
      </c>
      <c r="X73" s="125">
        <v>-35.54</v>
      </c>
      <c r="Y73" s="125">
        <v>5.0</v>
      </c>
      <c r="Z73" s="125">
        <v>1.0</v>
      </c>
      <c r="AA73" s="125">
        <v>1.0</v>
      </c>
      <c r="AB73" s="125">
        <v>1.0</v>
      </c>
      <c r="AC73" s="125">
        <v>1.0</v>
      </c>
      <c r="AD73" s="125">
        <v>1.4</v>
      </c>
      <c r="AE73" s="125">
        <v>430.0</v>
      </c>
      <c r="AF73" s="125">
        <v>4.0</v>
      </c>
      <c r="AG73" s="125">
        <v>1.0</v>
      </c>
      <c r="AH73" s="125">
        <v>1.0</v>
      </c>
      <c r="AI73" s="125">
        <v>1.0</v>
      </c>
      <c r="AJ73" s="125">
        <v>1.0</v>
      </c>
      <c r="AK73" s="125">
        <v>1.0</v>
      </c>
      <c r="AL73" s="126">
        <v>45526.76602858796</v>
      </c>
      <c r="AM73" s="127">
        <v>1097043.09</v>
      </c>
      <c r="AN73" s="127">
        <v>1708077.11</v>
      </c>
      <c r="AO73" s="124"/>
      <c r="AP73" s="124"/>
    </row>
    <row r="74">
      <c r="A74" s="125">
        <v>193.0</v>
      </c>
      <c r="B74" s="119" t="s">
        <v>42</v>
      </c>
      <c r="C74" s="119" t="s">
        <v>32</v>
      </c>
      <c r="D74" s="119" t="s">
        <v>190</v>
      </c>
      <c r="E74" s="119" t="s">
        <v>191</v>
      </c>
      <c r="F74" s="120" t="s">
        <v>108</v>
      </c>
      <c r="G74" s="120" t="s">
        <v>46</v>
      </c>
      <c r="H74" s="121" t="s">
        <v>994</v>
      </c>
      <c r="I74" s="121" t="s">
        <v>995</v>
      </c>
      <c r="J74" s="125">
        <v>1303909.3</v>
      </c>
      <c r="K74" s="125">
        <v>1552612.94</v>
      </c>
      <c r="L74" s="125">
        <v>39680.35</v>
      </c>
      <c r="M74" s="125">
        <v>44955.14</v>
      </c>
      <c r="N74" s="125">
        <v>17.0</v>
      </c>
      <c r="O74" s="125">
        <v>10.0</v>
      </c>
      <c r="P74" s="125">
        <v>403.0</v>
      </c>
      <c r="Q74" s="125">
        <v>423.0</v>
      </c>
      <c r="R74" s="125">
        <v>40.0</v>
      </c>
      <c r="S74" s="125">
        <v>42.0</v>
      </c>
      <c r="T74" s="125">
        <v>70.0</v>
      </c>
      <c r="U74" s="125">
        <v>-4.0</v>
      </c>
      <c r="V74" s="125">
        <v>-4.0</v>
      </c>
      <c r="W74" s="125">
        <v>-11.73</v>
      </c>
      <c r="X74" s="125">
        <v>-16.02</v>
      </c>
      <c r="Y74" s="125">
        <v>3.0</v>
      </c>
      <c r="Z74" s="125">
        <v>1.0</v>
      </c>
      <c r="AA74" s="125">
        <v>1.0</v>
      </c>
      <c r="AB74" s="125">
        <v>1.0</v>
      </c>
      <c r="AC74" s="125">
        <v>1.0</v>
      </c>
      <c r="AD74" s="125">
        <v>1.1</v>
      </c>
      <c r="AE74" s="125">
        <v>542.0</v>
      </c>
      <c r="AF74" s="125">
        <v>2.0</v>
      </c>
      <c r="AG74" s="125">
        <v>1.0</v>
      </c>
      <c r="AH74" s="125">
        <v>1.0</v>
      </c>
      <c r="AI74" s="125">
        <v>1.0</v>
      </c>
      <c r="AJ74" s="125">
        <v>1.0</v>
      </c>
      <c r="AK74" s="125">
        <v>1.0</v>
      </c>
      <c r="AL74" s="126">
        <v>45526.76602858796</v>
      </c>
      <c r="AM74" s="127">
        <v>1304398.58</v>
      </c>
      <c r="AN74" s="127">
        <v>1553484.92</v>
      </c>
      <c r="AO74" s="124"/>
      <c r="AP74" s="124"/>
    </row>
    <row r="75">
      <c r="A75" s="125">
        <v>194.0</v>
      </c>
      <c r="B75" s="119" t="s">
        <v>60</v>
      </c>
      <c r="C75" s="119" t="s">
        <v>32</v>
      </c>
      <c r="D75" s="119" t="s">
        <v>192</v>
      </c>
      <c r="E75" s="119" t="s">
        <v>147</v>
      </c>
      <c r="F75" s="120" t="s">
        <v>88</v>
      </c>
      <c r="G75" s="120" t="s">
        <v>59</v>
      </c>
      <c r="H75" s="121" t="s">
        <v>994</v>
      </c>
      <c r="I75" s="121" t="s">
        <v>995</v>
      </c>
      <c r="J75" s="125">
        <v>2317494.86</v>
      </c>
      <c r="K75" s="125">
        <v>1817361.22</v>
      </c>
      <c r="L75" s="125">
        <v>61299.98</v>
      </c>
      <c r="M75" s="125">
        <v>50318.1</v>
      </c>
      <c r="N75" s="125">
        <v>0.0</v>
      </c>
      <c r="O75" s="125">
        <v>0.0</v>
      </c>
      <c r="P75" s="125">
        <v>538.0</v>
      </c>
      <c r="Q75" s="125">
        <v>508.0</v>
      </c>
      <c r="R75" s="125">
        <v>33.0</v>
      </c>
      <c r="S75" s="125">
        <v>31.0</v>
      </c>
      <c r="T75" s="125">
        <v>0.0</v>
      </c>
      <c r="U75" s="125">
        <v>5.0</v>
      </c>
      <c r="V75" s="125">
        <v>6.0</v>
      </c>
      <c r="W75" s="125">
        <v>21.82</v>
      </c>
      <c r="X75" s="125">
        <v>27.52</v>
      </c>
      <c r="Y75" s="125">
        <v>1.0</v>
      </c>
      <c r="Z75" s="125">
        <v>2.0</v>
      </c>
      <c r="AA75" s="125">
        <v>1.0</v>
      </c>
      <c r="AB75" s="125">
        <v>5.0</v>
      </c>
      <c r="AC75" s="125">
        <v>4.0</v>
      </c>
      <c r="AD75" s="125">
        <v>3.45</v>
      </c>
      <c r="AE75" s="125">
        <v>174.0</v>
      </c>
      <c r="AF75" s="125">
        <v>1.0</v>
      </c>
      <c r="AG75" s="125">
        <v>1.0</v>
      </c>
      <c r="AH75" s="125">
        <v>1.0</v>
      </c>
      <c r="AI75" s="125">
        <v>4.0</v>
      </c>
      <c r="AJ75" s="125">
        <v>3.0</v>
      </c>
      <c r="AK75" s="125">
        <v>3.0</v>
      </c>
      <c r="AL75" s="126">
        <v>45526.76602858796</v>
      </c>
      <c r="AM75" s="127">
        <v>2317768.44</v>
      </c>
      <c r="AN75" s="127">
        <v>1820317.99</v>
      </c>
      <c r="AO75" s="124"/>
      <c r="AP75" s="124"/>
    </row>
    <row r="76">
      <c r="A76" s="125">
        <v>195.0</v>
      </c>
      <c r="B76" s="119" t="s">
        <v>47</v>
      </c>
      <c r="C76" s="119" t="s">
        <v>32</v>
      </c>
      <c r="D76" s="119" t="s">
        <v>193</v>
      </c>
      <c r="E76" s="119" t="s">
        <v>194</v>
      </c>
      <c r="F76" s="120" t="s">
        <v>76</v>
      </c>
      <c r="G76" s="120" t="s">
        <v>59</v>
      </c>
      <c r="H76" s="121" t="s">
        <v>994</v>
      </c>
      <c r="I76" s="121" t="s">
        <v>995</v>
      </c>
      <c r="J76" s="125">
        <v>2970446.46</v>
      </c>
      <c r="K76" s="125">
        <v>2804218.4</v>
      </c>
      <c r="L76" s="125">
        <v>85968.22</v>
      </c>
      <c r="M76" s="125">
        <v>86927.19</v>
      </c>
      <c r="N76" s="119">
        <v>81.0</v>
      </c>
      <c r="O76" s="119">
        <v>54.0</v>
      </c>
      <c r="P76" s="125">
        <v>1246.0</v>
      </c>
      <c r="Q76" s="125">
        <v>1175.0</v>
      </c>
      <c r="R76" s="125">
        <v>133.0</v>
      </c>
      <c r="S76" s="125">
        <v>123.0</v>
      </c>
      <c r="T76" s="119">
        <v>50.0</v>
      </c>
      <c r="U76" s="125">
        <v>6.0</v>
      </c>
      <c r="V76" s="125">
        <v>8.0</v>
      </c>
      <c r="W76" s="125">
        <v>-1.1</v>
      </c>
      <c r="X76" s="125">
        <v>5.93</v>
      </c>
      <c r="Y76" s="119">
        <v>2.0</v>
      </c>
      <c r="Z76" s="125">
        <v>2.0</v>
      </c>
      <c r="AA76" s="125">
        <v>1.0</v>
      </c>
      <c r="AB76" s="125">
        <v>1.0</v>
      </c>
      <c r="AC76" s="125">
        <v>1.0</v>
      </c>
      <c r="AD76" s="125">
        <v>1.15</v>
      </c>
      <c r="AE76" s="125">
        <v>533.0</v>
      </c>
      <c r="AF76" s="119">
        <v>1.0</v>
      </c>
      <c r="AG76" s="125">
        <v>1.0</v>
      </c>
      <c r="AH76" s="125">
        <v>1.0</v>
      </c>
      <c r="AI76" s="125">
        <v>1.0</v>
      </c>
      <c r="AJ76" s="125">
        <v>1.0</v>
      </c>
      <c r="AK76" s="125">
        <v>1.0</v>
      </c>
      <c r="AL76" s="126">
        <v>45526.76602858796</v>
      </c>
      <c r="AM76" s="127">
        <v>2958765.96</v>
      </c>
      <c r="AN76" s="127">
        <v>2844704.47</v>
      </c>
      <c r="AO76" s="124"/>
      <c r="AP76" s="124"/>
    </row>
    <row r="77">
      <c r="A77" s="125">
        <v>196.0</v>
      </c>
      <c r="B77" s="119" t="s">
        <v>63</v>
      </c>
      <c r="C77" s="119" t="s">
        <v>32</v>
      </c>
      <c r="D77" s="119" t="s">
        <v>129</v>
      </c>
      <c r="E77" s="119" t="s">
        <v>195</v>
      </c>
      <c r="F77" s="120" t="s">
        <v>196</v>
      </c>
      <c r="G77" s="120" t="s">
        <v>59</v>
      </c>
      <c r="H77" s="121" t="s">
        <v>994</v>
      </c>
      <c r="I77" s="121" t="s">
        <v>995</v>
      </c>
      <c r="J77" s="125">
        <v>759851.34</v>
      </c>
      <c r="K77" s="125">
        <v>555712.64</v>
      </c>
      <c r="L77" s="125">
        <v>24614.29</v>
      </c>
      <c r="M77" s="125">
        <v>21555.67</v>
      </c>
      <c r="N77" s="125">
        <v>17.0</v>
      </c>
      <c r="O77" s="125">
        <v>13.0</v>
      </c>
      <c r="P77" s="125">
        <v>380.0</v>
      </c>
      <c r="Q77" s="125">
        <v>291.0</v>
      </c>
      <c r="R77" s="125">
        <v>49.0</v>
      </c>
      <c r="S77" s="125">
        <v>22.0</v>
      </c>
      <c r="T77" s="125">
        <v>30.0</v>
      </c>
      <c r="U77" s="125">
        <v>30.0</v>
      </c>
      <c r="V77" s="125">
        <v>122.0</v>
      </c>
      <c r="W77" s="125">
        <v>14.19</v>
      </c>
      <c r="X77" s="125">
        <v>36.73</v>
      </c>
      <c r="Y77" s="125">
        <v>2.0</v>
      </c>
      <c r="Z77" s="125">
        <v>5.0</v>
      </c>
      <c r="AA77" s="125">
        <v>5.0</v>
      </c>
      <c r="AB77" s="125">
        <v>4.0</v>
      </c>
      <c r="AC77" s="125">
        <v>5.0</v>
      </c>
      <c r="AD77" s="125">
        <v>4.45</v>
      </c>
      <c r="AE77" s="125">
        <v>37.0</v>
      </c>
      <c r="AF77" s="125">
        <v>1.0</v>
      </c>
      <c r="AG77" s="125">
        <v>4.0</v>
      </c>
      <c r="AH77" s="125">
        <v>4.0</v>
      </c>
      <c r="AI77" s="125">
        <v>3.0</v>
      </c>
      <c r="AJ77" s="125">
        <v>4.0</v>
      </c>
      <c r="AK77" s="125">
        <v>4.0</v>
      </c>
      <c r="AL77" s="126">
        <v>45526.76602858796</v>
      </c>
      <c r="AM77" s="127">
        <v>785712.33</v>
      </c>
      <c r="AN77" s="127">
        <v>585615.14</v>
      </c>
      <c r="AO77" s="124"/>
      <c r="AP77" s="124"/>
    </row>
    <row r="78">
      <c r="A78" s="125">
        <v>197.0</v>
      </c>
      <c r="B78" s="119" t="s">
        <v>97</v>
      </c>
      <c r="C78" s="119" t="s">
        <v>32</v>
      </c>
      <c r="D78" s="119" t="s">
        <v>197</v>
      </c>
      <c r="E78" s="119" t="s">
        <v>132</v>
      </c>
      <c r="F78" s="120" t="s">
        <v>100</v>
      </c>
      <c r="G78" s="120" t="s">
        <v>101</v>
      </c>
      <c r="H78" s="121" t="s">
        <v>994</v>
      </c>
      <c r="I78" s="121" t="s">
        <v>995</v>
      </c>
      <c r="J78" s="125">
        <v>1398238.18</v>
      </c>
      <c r="K78" s="125">
        <v>1261990.12</v>
      </c>
      <c r="L78" s="125">
        <v>37769.82</v>
      </c>
      <c r="M78" s="125">
        <v>36689.89</v>
      </c>
      <c r="N78" s="125">
        <v>15.0</v>
      </c>
      <c r="O78" s="125">
        <v>1.0</v>
      </c>
      <c r="P78" s="125">
        <v>803.0</v>
      </c>
      <c r="Q78" s="125">
        <v>731.0</v>
      </c>
      <c r="R78" s="125">
        <v>33.0</v>
      </c>
      <c r="S78" s="125">
        <v>21.0</v>
      </c>
      <c r="T78" s="125">
        <v>1400.0</v>
      </c>
      <c r="U78" s="125">
        <v>9.0</v>
      </c>
      <c r="V78" s="125">
        <v>57.0</v>
      </c>
      <c r="W78" s="125">
        <v>2.94</v>
      </c>
      <c r="X78" s="125">
        <v>10.8</v>
      </c>
      <c r="Y78" s="125">
        <v>5.0</v>
      </c>
      <c r="Z78" s="125">
        <v>2.0</v>
      </c>
      <c r="AA78" s="125">
        <v>3.0</v>
      </c>
      <c r="AB78" s="125">
        <v>1.0</v>
      </c>
      <c r="AC78" s="125">
        <v>2.0</v>
      </c>
      <c r="AD78" s="125">
        <v>1.95</v>
      </c>
      <c r="AE78" s="125">
        <v>331.0</v>
      </c>
      <c r="AF78" s="125">
        <v>4.0</v>
      </c>
      <c r="AG78" s="125">
        <v>1.0</v>
      </c>
      <c r="AH78" s="125">
        <v>2.0</v>
      </c>
      <c r="AI78" s="125">
        <v>1.0</v>
      </c>
      <c r="AJ78" s="125">
        <v>1.0</v>
      </c>
      <c r="AK78" s="125">
        <v>1.0</v>
      </c>
      <c r="AL78" s="126">
        <v>45526.76602858796</v>
      </c>
      <c r="AM78" s="127">
        <v>1283419.39</v>
      </c>
      <c r="AN78" s="127">
        <v>1228180.41</v>
      </c>
      <c r="AO78" s="124"/>
      <c r="AP78" s="124"/>
    </row>
    <row r="79">
      <c r="A79" s="125">
        <v>199.0</v>
      </c>
      <c r="B79" s="119" t="s">
        <v>63</v>
      </c>
      <c r="C79" s="119" t="s">
        <v>32</v>
      </c>
      <c r="D79" s="119" t="s">
        <v>150</v>
      </c>
      <c r="E79" s="119" t="s">
        <v>198</v>
      </c>
      <c r="F79" s="120" t="s">
        <v>35</v>
      </c>
      <c r="G79" s="120" t="s">
        <v>36</v>
      </c>
      <c r="H79" s="121" t="s">
        <v>994</v>
      </c>
      <c r="I79" s="121" t="s">
        <v>995</v>
      </c>
      <c r="J79" s="125">
        <v>782448.37</v>
      </c>
      <c r="K79" s="125">
        <v>989514.58</v>
      </c>
      <c r="L79" s="125">
        <v>22820.36</v>
      </c>
      <c r="M79" s="125">
        <v>30392.44</v>
      </c>
      <c r="N79" s="125">
        <v>2.0</v>
      </c>
      <c r="O79" s="125">
        <v>0.0</v>
      </c>
      <c r="P79" s="125">
        <v>340.0</v>
      </c>
      <c r="Q79" s="125">
        <v>443.0</v>
      </c>
      <c r="R79" s="125">
        <v>22.0</v>
      </c>
      <c r="S79" s="125">
        <v>32.0</v>
      </c>
      <c r="T79" s="125">
        <v>0.0</v>
      </c>
      <c r="U79" s="125">
        <v>-23.0</v>
      </c>
      <c r="V79" s="125">
        <v>-31.0</v>
      </c>
      <c r="W79" s="125">
        <v>-24.91</v>
      </c>
      <c r="X79" s="125">
        <v>-20.93</v>
      </c>
      <c r="Y79" s="125">
        <v>1.0</v>
      </c>
      <c r="Z79" s="125">
        <v>1.0</v>
      </c>
      <c r="AA79" s="125">
        <v>1.0</v>
      </c>
      <c r="AB79" s="125">
        <v>1.0</v>
      </c>
      <c r="AC79" s="125">
        <v>1.0</v>
      </c>
      <c r="AD79" s="125">
        <v>1.0</v>
      </c>
      <c r="AE79" s="125">
        <v>577.0</v>
      </c>
      <c r="AF79" s="125">
        <v>1.0</v>
      </c>
      <c r="AG79" s="125">
        <v>1.0</v>
      </c>
      <c r="AH79" s="125">
        <v>1.0</v>
      </c>
      <c r="AI79" s="125">
        <v>1.0</v>
      </c>
      <c r="AJ79" s="125">
        <v>1.0</v>
      </c>
      <c r="AK79" s="125">
        <v>1.0</v>
      </c>
      <c r="AL79" s="126">
        <v>45526.76602858796</v>
      </c>
      <c r="AM79" s="127">
        <v>782482.37</v>
      </c>
      <c r="AN79" s="127">
        <v>989814.29</v>
      </c>
      <c r="AO79" s="124"/>
      <c r="AP79" s="124"/>
    </row>
    <row r="80">
      <c r="A80" s="125">
        <v>200.0</v>
      </c>
      <c r="B80" s="119" t="s">
        <v>122</v>
      </c>
      <c r="C80" s="119" t="s">
        <v>32</v>
      </c>
      <c r="D80" s="119" t="s">
        <v>199</v>
      </c>
      <c r="E80" s="119" t="s">
        <v>200</v>
      </c>
      <c r="F80" s="120" t="s">
        <v>159</v>
      </c>
      <c r="G80" s="120" t="s">
        <v>46</v>
      </c>
      <c r="H80" s="121" t="s">
        <v>994</v>
      </c>
      <c r="I80" s="121" t="s">
        <v>995</v>
      </c>
      <c r="J80" s="125">
        <v>654799.01</v>
      </c>
      <c r="K80" s="125">
        <v>588066.32</v>
      </c>
      <c r="L80" s="125">
        <v>25494.5</v>
      </c>
      <c r="M80" s="125">
        <v>26870.35</v>
      </c>
      <c r="N80" s="125">
        <v>0.0</v>
      </c>
      <c r="O80" s="119">
        <v>0.0</v>
      </c>
      <c r="P80" s="125">
        <v>301.0</v>
      </c>
      <c r="Q80" s="125">
        <v>288.0</v>
      </c>
      <c r="R80" s="125">
        <v>15.0</v>
      </c>
      <c r="S80" s="125">
        <v>19.0</v>
      </c>
      <c r="T80" s="119">
        <v>0.0</v>
      </c>
      <c r="U80" s="125">
        <v>4.0</v>
      </c>
      <c r="V80" s="125">
        <v>-21.0</v>
      </c>
      <c r="W80" s="125">
        <v>-5.12</v>
      </c>
      <c r="X80" s="125">
        <v>11.35</v>
      </c>
      <c r="Y80" s="119">
        <v>1.0</v>
      </c>
      <c r="Z80" s="125">
        <v>1.0</v>
      </c>
      <c r="AA80" s="125">
        <v>1.0</v>
      </c>
      <c r="AB80" s="125">
        <v>1.0</v>
      </c>
      <c r="AC80" s="125">
        <v>2.0</v>
      </c>
      <c r="AD80" s="125">
        <v>1.25</v>
      </c>
      <c r="AE80" s="125">
        <v>464.0</v>
      </c>
      <c r="AF80" s="119">
        <v>1.0</v>
      </c>
      <c r="AG80" s="125">
        <v>1.0</v>
      </c>
      <c r="AH80" s="125">
        <v>1.0</v>
      </c>
      <c r="AI80" s="125">
        <v>1.0</v>
      </c>
      <c r="AJ80" s="125">
        <v>1.0</v>
      </c>
      <c r="AK80" s="125">
        <v>1.0</v>
      </c>
      <c r="AL80" s="126">
        <v>45526.76602858796</v>
      </c>
      <c r="AM80" s="127">
        <v>655355.01</v>
      </c>
      <c r="AN80" s="127">
        <v>589091.36</v>
      </c>
      <c r="AO80" s="124"/>
      <c r="AP80" s="124"/>
    </row>
    <row r="81">
      <c r="A81" s="125">
        <v>201.0</v>
      </c>
      <c r="B81" s="119" t="s">
        <v>42</v>
      </c>
      <c r="C81" s="119" t="s">
        <v>32</v>
      </c>
      <c r="D81" s="119" t="s">
        <v>201</v>
      </c>
      <c r="E81" s="119" t="s">
        <v>202</v>
      </c>
      <c r="F81" s="120" t="s">
        <v>108</v>
      </c>
      <c r="G81" s="120" t="s">
        <v>46</v>
      </c>
      <c r="H81" s="121" t="s">
        <v>994</v>
      </c>
      <c r="I81" s="121" t="s">
        <v>995</v>
      </c>
      <c r="J81" s="125">
        <v>1695405.15</v>
      </c>
      <c r="K81" s="125">
        <v>1532861.39</v>
      </c>
      <c r="L81" s="125">
        <v>50536.75</v>
      </c>
      <c r="M81" s="125">
        <v>48400.73</v>
      </c>
      <c r="N81" s="119">
        <v>0.0</v>
      </c>
      <c r="O81" s="119">
        <v>0.0</v>
      </c>
      <c r="P81" s="125">
        <v>634.0</v>
      </c>
      <c r="Q81" s="125">
        <v>642.0</v>
      </c>
      <c r="R81" s="125">
        <v>36.0</v>
      </c>
      <c r="S81" s="125">
        <v>32.0</v>
      </c>
      <c r="T81" s="119">
        <v>0.0</v>
      </c>
      <c r="U81" s="125">
        <v>-1.0</v>
      </c>
      <c r="V81" s="125">
        <v>12.0</v>
      </c>
      <c r="W81" s="125">
        <v>4.41</v>
      </c>
      <c r="X81" s="125">
        <v>10.6</v>
      </c>
      <c r="Y81" s="119">
        <v>1.0</v>
      </c>
      <c r="Z81" s="125">
        <v>1.0</v>
      </c>
      <c r="AA81" s="125">
        <v>1.0</v>
      </c>
      <c r="AB81" s="125">
        <v>2.0</v>
      </c>
      <c r="AC81" s="125">
        <v>2.0</v>
      </c>
      <c r="AD81" s="125">
        <v>1.65</v>
      </c>
      <c r="AE81" s="125">
        <v>372.0</v>
      </c>
      <c r="AF81" s="119">
        <v>1.0</v>
      </c>
      <c r="AG81" s="125">
        <v>1.0</v>
      </c>
      <c r="AH81" s="125">
        <v>1.0</v>
      </c>
      <c r="AI81" s="125">
        <v>1.0</v>
      </c>
      <c r="AJ81" s="125">
        <v>1.0</v>
      </c>
      <c r="AK81" s="125">
        <v>1.0</v>
      </c>
      <c r="AL81" s="126">
        <v>45526.76602858796</v>
      </c>
      <c r="AM81" s="127">
        <v>1702084.15</v>
      </c>
      <c r="AN81" s="127">
        <v>1526932.51</v>
      </c>
      <c r="AO81" s="124"/>
      <c r="AP81" s="124"/>
    </row>
    <row r="82">
      <c r="A82" s="125">
        <v>202.0</v>
      </c>
      <c r="B82" s="119" t="s">
        <v>47</v>
      </c>
      <c r="C82" s="119" t="s">
        <v>32</v>
      </c>
      <c r="D82" s="119" t="s">
        <v>193</v>
      </c>
      <c r="E82" s="119" t="s">
        <v>194</v>
      </c>
      <c r="F82" s="120" t="s">
        <v>76</v>
      </c>
      <c r="G82" s="120" t="s">
        <v>59</v>
      </c>
      <c r="H82" s="121" t="s">
        <v>994</v>
      </c>
      <c r="I82" s="121" t="s">
        <v>995</v>
      </c>
      <c r="J82" s="125">
        <v>2258269.91</v>
      </c>
      <c r="K82" s="125">
        <v>2054417.16</v>
      </c>
      <c r="L82" s="125">
        <v>64911.91</v>
      </c>
      <c r="M82" s="125">
        <v>60343.22</v>
      </c>
      <c r="N82" s="119">
        <v>71.0</v>
      </c>
      <c r="O82" s="119">
        <v>34.0</v>
      </c>
      <c r="P82" s="125">
        <v>1080.0</v>
      </c>
      <c r="Q82" s="125">
        <v>985.0</v>
      </c>
      <c r="R82" s="125">
        <v>87.0</v>
      </c>
      <c r="S82" s="125">
        <v>41.0</v>
      </c>
      <c r="T82" s="119">
        <v>108.0</v>
      </c>
      <c r="U82" s="125">
        <v>9.0</v>
      </c>
      <c r="V82" s="125">
        <v>112.0</v>
      </c>
      <c r="W82" s="125">
        <v>7.57</v>
      </c>
      <c r="X82" s="125">
        <v>9.92</v>
      </c>
      <c r="Y82" s="119">
        <v>4.0</v>
      </c>
      <c r="Z82" s="125">
        <v>2.0</v>
      </c>
      <c r="AA82" s="125">
        <v>5.0</v>
      </c>
      <c r="AB82" s="125">
        <v>2.0</v>
      </c>
      <c r="AC82" s="125">
        <v>2.0</v>
      </c>
      <c r="AD82" s="125">
        <v>2.7</v>
      </c>
      <c r="AE82" s="125">
        <v>235.0</v>
      </c>
      <c r="AF82" s="119">
        <v>3.0</v>
      </c>
      <c r="AG82" s="125">
        <v>1.0</v>
      </c>
      <c r="AH82" s="125">
        <v>4.0</v>
      </c>
      <c r="AI82" s="125">
        <v>1.0</v>
      </c>
      <c r="AJ82" s="125">
        <v>1.0</v>
      </c>
      <c r="AK82" s="125">
        <v>2.0</v>
      </c>
      <c r="AL82" s="126">
        <v>45526.76602858796</v>
      </c>
      <c r="AM82" s="127">
        <v>2251056.41</v>
      </c>
      <c r="AN82" s="127">
        <v>1999282.88</v>
      </c>
      <c r="AO82" s="124"/>
      <c r="AP82" s="124"/>
    </row>
    <row r="83">
      <c r="A83" s="125">
        <v>203.0</v>
      </c>
      <c r="B83" s="119" t="s">
        <v>31</v>
      </c>
      <c r="C83" s="119" t="s">
        <v>32</v>
      </c>
      <c r="D83" s="119" t="s">
        <v>135</v>
      </c>
      <c r="E83" s="119" t="s">
        <v>136</v>
      </c>
      <c r="F83" s="120" t="s">
        <v>137</v>
      </c>
      <c r="G83" s="120" t="s">
        <v>36</v>
      </c>
      <c r="H83" s="121" t="s">
        <v>994</v>
      </c>
      <c r="I83" s="121" t="s">
        <v>995</v>
      </c>
      <c r="J83" s="125">
        <v>3966363.76</v>
      </c>
      <c r="K83" s="125">
        <v>3476165.94</v>
      </c>
      <c r="L83" s="125">
        <v>123531.25</v>
      </c>
      <c r="M83" s="125">
        <v>111309.25</v>
      </c>
      <c r="N83" s="125">
        <v>105.0</v>
      </c>
      <c r="O83" s="125">
        <v>128.0</v>
      </c>
      <c r="P83" s="125">
        <v>1076.0</v>
      </c>
      <c r="Q83" s="125">
        <v>892.0</v>
      </c>
      <c r="R83" s="125">
        <v>90.0</v>
      </c>
      <c r="S83" s="125">
        <v>88.0</v>
      </c>
      <c r="T83" s="125">
        <v>-17.0</v>
      </c>
      <c r="U83" s="125">
        <v>20.0</v>
      </c>
      <c r="V83" s="125">
        <v>2.0</v>
      </c>
      <c r="W83" s="125">
        <v>10.98</v>
      </c>
      <c r="X83" s="125">
        <v>14.1</v>
      </c>
      <c r="Y83" s="125">
        <v>1.0</v>
      </c>
      <c r="Z83" s="125">
        <v>5.0</v>
      </c>
      <c r="AA83" s="125">
        <v>1.0</v>
      </c>
      <c r="AB83" s="125">
        <v>3.0</v>
      </c>
      <c r="AC83" s="125">
        <v>3.0</v>
      </c>
      <c r="AD83" s="125">
        <v>2.7</v>
      </c>
      <c r="AE83" s="125">
        <v>237.0</v>
      </c>
      <c r="AF83" s="125">
        <v>1.0</v>
      </c>
      <c r="AG83" s="125">
        <v>4.0</v>
      </c>
      <c r="AH83" s="125">
        <v>1.0</v>
      </c>
      <c r="AI83" s="125">
        <v>2.0</v>
      </c>
      <c r="AJ83" s="125">
        <v>2.0</v>
      </c>
      <c r="AK83" s="125">
        <v>2.0</v>
      </c>
      <c r="AL83" s="126">
        <v>45526.76602858796</v>
      </c>
      <c r="AM83" s="127">
        <v>3956869.64</v>
      </c>
      <c r="AN83" s="127">
        <v>3466827.21</v>
      </c>
      <c r="AO83" s="124"/>
      <c r="AP83" s="124"/>
    </row>
    <row r="84">
      <c r="A84" s="125">
        <v>204.0</v>
      </c>
      <c r="B84" s="119" t="s">
        <v>42</v>
      </c>
      <c r="C84" s="119" t="s">
        <v>32</v>
      </c>
      <c r="D84" s="119" t="s">
        <v>1004</v>
      </c>
      <c r="E84" s="119" t="s">
        <v>1005</v>
      </c>
      <c r="F84" s="120" t="s">
        <v>108</v>
      </c>
      <c r="G84" s="120" t="s">
        <v>46</v>
      </c>
      <c r="H84" s="121" t="s">
        <v>994</v>
      </c>
      <c r="I84" s="121" t="s">
        <v>995</v>
      </c>
      <c r="J84" s="125">
        <v>1006298.07</v>
      </c>
      <c r="K84" s="125">
        <v>1180389.6</v>
      </c>
      <c r="L84" s="125">
        <v>34868.08</v>
      </c>
      <c r="M84" s="125">
        <v>46065.5</v>
      </c>
      <c r="N84" s="125">
        <v>16.0</v>
      </c>
      <c r="O84" s="125">
        <v>22.0</v>
      </c>
      <c r="P84" s="125">
        <v>517.0</v>
      </c>
      <c r="Q84" s="125">
        <v>632.0</v>
      </c>
      <c r="R84" s="125">
        <v>33.0</v>
      </c>
      <c r="S84" s="125">
        <v>31.0</v>
      </c>
      <c r="T84" s="125">
        <v>-27.0</v>
      </c>
      <c r="U84" s="125">
        <v>-18.0</v>
      </c>
      <c r="V84" s="125">
        <v>6.0</v>
      </c>
      <c r="W84" s="125">
        <v>-24.31</v>
      </c>
      <c r="X84" s="125">
        <v>-14.75</v>
      </c>
      <c r="Y84" s="125">
        <v>1.0</v>
      </c>
      <c r="Z84" s="125">
        <v>1.0</v>
      </c>
      <c r="AA84" s="125">
        <v>1.0</v>
      </c>
      <c r="AB84" s="125">
        <v>1.0</v>
      </c>
      <c r="AC84" s="125">
        <v>1.0</v>
      </c>
      <c r="AD84" s="125">
        <v>1.0</v>
      </c>
      <c r="AE84" s="125">
        <v>601.0</v>
      </c>
      <c r="AF84" s="125">
        <v>1.0</v>
      </c>
      <c r="AG84" s="125">
        <v>1.0</v>
      </c>
      <c r="AH84" s="125">
        <v>1.0</v>
      </c>
      <c r="AI84" s="125">
        <v>1.0</v>
      </c>
      <c r="AJ84" s="125">
        <v>1.0</v>
      </c>
      <c r="AK84" s="125">
        <v>1.0</v>
      </c>
      <c r="AL84" s="126">
        <v>45526.76602858796</v>
      </c>
      <c r="AM84" s="127">
        <v>1008669.88</v>
      </c>
      <c r="AN84" s="127">
        <v>1173268.78</v>
      </c>
      <c r="AO84" s="124"/>
      <c r="AP84" s="124"/>
    </row>
    <row r="85">
      <c r="A85" s="125">
        <v>205.0</v>
      </c>
      <c r="B85" s="119" t="s">
        <v>63</v>
      </c>
      <c r="C85" s="119" t="s">
        <v>32</v>
      </c>
      <c r="D85" s="119" t="s">
        <v>205</v>
      </c>
      <c r="E85" s="119" t="s">
        <v>206</v>
      </c>
      <c r="F85" s="120" t="s">
        <v>55</v>
      </c>
      <c r="G85" s="120" t="s">
        <v>36</v>
      </c>
      <c r="H85" s="121" t="s">
        <v>994</v>
      </c>
      <c r="I85" s="121" t="s">
        <v>995</v>
      </c>
      <c r="J85" s="125">
        <v>3638428.17</v>
      </c>
      <c r="K85" s="125">
        <v>3748293.55</v>
      </c>
      <c r="L85" s="125">
        <v>156031.68</v>
      </c>
      <c r="M85" s="125">
        <v>176512.97</v>
      </c>
      <c r="N85" s="125">
        <v>74.0</v>
      </c>
      <c r="O85" s="125">
        <v>107.0</v>
      </c>
      <c r="P85" s="125">
        <v>1023.0</v>
      </c>
      <c r="Q85" s="125">
        <v>1107.0</v>
      </c>
      <c r="R85" s="125">
        <v>85.0</v>
      </c>
      <c r="S85" s="125">
        <v>67.0</v>
      </c>
      <c r="T85" s="125">
        <v>-30.0</v>
      </c>
      <c r="U85" s="125">
        <v>-7.0</v>
      </c>
      <c r="V85" s="125">
        <v>26.0</v>
      </c>
      <c r="W85" s="125">
        <v>-11.6</v>
      </c>
      <c r="X85" s="125">
        <v>-2.93</v>
      </c>
      <c r="Y85" s="125">
        <v>1.0</v>
      </c>
      <c r="Z85" s="125">
        <v>1.0</v>
      </c>
      <c r="AA85" s="125">
        <v>2.0</v>
      </c>
      <c r="AB85" s="125">
        <v>1.0</v>
      </c>
      <c r="AC85" s="125">
        <v>1.0</v>
      </c>
      <c r="AD85" s="125">
        <v>1.2</v>
      </c>
      <c r="AE85" s="125">
        <v>525.0</v>
      </c>
      <c r="AF85" s="125">
        <v>1.0</v>
      </c>
      <c r="AG85" s="125">
        <v>1.0</v>
      </c>
      <c r="AH85" s="125">
        <v>1.0</v>
      </c>
      <c r="AI85" s="125">
        <v>1.0</v>
      </c>
      <c r="AJ85" s="125">
        <v>1.0</v>
      </c>
      <c r="AK85" s="125">
        <v>1.0</v>
      </c>
      <c r="AL85" s="126">
        <v>45526.76602858796</v>
      </c>
      <c r="AM85" s="127">
        <v>3639841.13</v>
      </c>
      <c r="AN85" s="127">
        <v>3764603.14</v>
      </c>
      <c r="AO85" s="124"/>
      <c r="AP85" s="124"/>
    </row>
    <row r="86">
      <c r="A86" s="125">
        <v>206.0</v>
      </c>
      <c r="B86" s="119" t="s">
        <v>97</v>
      </c>
      <c r="C86" s="119" t="s">
        <v>32</v>
      </c>
      <c r="D86" s="119" t="s">
        <v>141</v>
      </c>
      <c r="E86" s="119" t="s">
        <v>142</v>
      </c>
      <c r="F86" s="120" t="s">
        <v>143</v>
      </c>
      <c r="G86" s="120" t="s">
        <v>101</v>
      </c>
      <c r="H86" s="121" t="s">
        <v>994</v>
      </c>
      <c r="I86" s="121" t="s">
        <v>995</v>
      </c>
      <c r="J86" s="125">
        <v>1635291.38</v>
      </c>
      <c r="K86" s="125">
        <v>1473288.73</v>
      </c>
      <c r="L86" s="125">
        <v>40558.73</v>
      </c>
      <c r="M86" s="125">
        <v>39049.85</v>
      </c>
      <c r="N86" s="125">
        <v>57.0</v>
      </c>
      <c r="O86" s="125">
        <v>48.0</v>
      </c>
      <c r="P86" s="125">
        <v>733.0</v>
      </c>
      <c r="Q86" s="125">
        <v>720.0</v>
      </c>
      <c r="R86" s="125">
        <v>40.0</v>
      </c>
      <c r="S86" s="125">
        <v>38.0</v>
      </c>
      <c r="T86" s="125">
        <v>18.0</v>
      </c>
      <c r="U86" s="125">
        <v>1.0</v>
      </c>
      <c r="V86" s="125">
        <v>5.0</v>
      </c>
      <c r="W86" s="125">
        <v>3.86</v>
      </c>
      <c r="X86" s="125">
        <v>11.0</v>
      </c>
      <c r="Y86" s="125">
        <v>1.0</v>
      </c>
      <c r="Z86" s="125">
        <v>1.0</v>
      </c>
      <c r="AA86" s="125">
        <v>1.0</v>
      </c>
      <c r="AB86" s="125">
        <v>1.0</v>
      </c>
      <c r="AC86" s="125">
        <v>2.0</v>
      </c>
      <c r="AD86" s="125">
        <v>1.25</v>
      </c>
      <c r="AE86" s="125">
        <v>469.0</v>
      </c>
      <c r="AF86" s="125">
        <v>1.0</v>
      </c>
      <c r="AG86" s="125">
        <v>1.0</v>
      </c>
      <c r="AH86" s="125">
        <v>1.0</v>
      </c>
      <c r="AI86" s="125">
        <v>1.0</v>
      </c>
      <c r="AJ86" s="125">
        <v>1.0</v>
      </c>
      <c r="AK86" s="125">
        <v>1.0</v>
      </c>
      <c r="AL86" s="126">
        <v>45526.76602858796</v>
      </c>
      <c r="AM86" s="127">
        <v>1636021.88</v>
      </c>
      <c r="AN86" s="127">
        <v>1492900.37</v>
      </c>
      <c r="AO86" s="124"/>
      <c r="AP86" s="124"/>
    </row>
    <row r="87">
      <c r="A87" s="125">
        <v>207.0</v>
      </c>
      <c r="B87" s="119" t="s">
        <v>122</v>
      </c>
      <c r="C87" s="119" t="s">
        <v>32</v>
      </c>
      <c r="D87" s="119" t="s">
        <v>207</v>
      </c>
      <c r="E87" s="119" t="s">
        <v>208</v>
      </c>
      <c r="F87" s="120" t="s">
        <v>209</v>
      </c>
      <c r="G87" s="120" t="s">
        <v>101</v>
      </c>
      <c r="H87" s="121" t="s">
        <v>994</v>
      </c>
      <c r="I87" s="121" t="s">
        <v>995</v>
      </c>
      <c r="J87" s="125">
        <v>1315737.27</v>
      </c>
      <c r="K87" s="125">
        <v>1103738.27</v>
      </c>
      <c r="L87" s="125">
        <v>59768.16</v>
      </c>
      <c r="M87" s="125">
        <v>47517.26</v>
      </c>
      <c r="N87" s="125">
        <v>1.0</v>
      </c>
      <c r="O87" s="125">
        <v>0.0</v>
      </c>
      <c r="P87" s="125">
        <v>264.0</v>
      </c>
      <c r="Q87" s="125">
        <v>216.0</v>
      </c>
      <c r="R87" s="125">
        <v>21.0</v>
      </c>
      <c r="S87" s="125">
        <v>11.0</v>
      </c>
      <c r="T87" s="125">
        <v>0.0</v>
      </c>
      <c r="U87" s="125">
        <v>22.0</v>
      </c>
      <c r="V87" s="125">
        <v>90.0</v>
      </c>
      <c r="W87" s="125">
        <v>25.78</v>
      </c>
      <c r="X87" s="125">
        <v>19.21</v>
      </c>
      <c r="Y87" s="125">
        <v>1.0</v>
      </c>
      <c r="Z87" s="125">
        <v>5.0</v>
      </c>
      <c r="AA87" s="125">
        <v>5.0</v>
      </c>
      <c r="AB87" s="125">
        <v>5.0</v>
      </c>
      <c r="AC87" s="125">
        <v>3.0</v>
      </c>
      <c r="AD87" s="125">
        <v>4.3</v>
      </c>
      <c r="AE87" s="125">
        <v>54.0</v>
      </c>
      <c r="AF87" s="125">
        <v>1.0</v>
      </c>
      <c r="AG87" s="125">
        <v>4.0</v>
      </c>
      <c r="AH87" s="125">
        <v>4.0</v>
      </c>
      <c r="AI87" s="125">
        <v>4.0</v>
      </c>
      <c r="AJ87" s="125">
        <v>2.0</v>
      </c>
      <c r="AK87" s="125">
        <v>4.0</v>
      </c>
      <c r="AL87" s="126">
        <v>45526.76602858796</v>
      </c>
      <c r="AM87" s="127">
        <v>1316640.52</v>
      </c>
      <c r="AN87" s="127">
        <v>1111382.96</v>
      </c>
      <c r="AO87" s="124"/>
      <c r="AP87" s="124"/>
    </row>
    <row r="88">
      <c r="A88" s="125">
        <v>208.0</v>
      </c>
      <c r="B88" s="119" t="s">
        <v>998</v>
      </c>
      <c r="C88" s="119" t="s">
        <v>32</v>
      </c>
      <c r="D88" s="119" t="s">
        <v>210</v>
      </c>
      <c r="E88" s="119" t="s">
        <v>211</v>
      </c>
      <c r="F88" s="120" t="s">
        <v>70</v>
      </c>
      <c r="G88" s="120" t="s">
        <v>36</v>
      </c>
      <c r="H88" s="121" t="s">
        <v>994</v>
      </c>
      <c r="I88" s="121" t="s">
        <v>995</v>
      </c>
      <c r="J88" s="125">
        <v>465932.14</v>
      </c>
      <c r="K88" s="125">
        <v>684028.96</v>
      </c>
      <c r="L88" s="125">
        <v>19427.65</v>
      </c>
      <c r="M88" s="125">
        <v>23543.07</v>
      </c>
      <c r="N88" s="125">
        <v>4.0</v>
      </c>
      <c r="O88" s="119">
        <v>15.0</v>
      </c>
      <c r="P88" s="125">
        <v>231.0</v>
      </c>
      <c r="Q88" s="125">
        <v>282.0</v>
      </c>
      <c r="R88" s="125">
        <v>8.0</v>
      </c>
      <c r="S88" s="125">
        <v>18.0</v>
      </c>
      <c r="T88" s="119">
        <v>-73.0</v>
      </c>
      <c r="U88" s="125">
        <v>-18.0</v>
      </c>
      <c r="V88" s="125">
        <v>-55.0</v>
      </c>
      <c r="W88" s="125">
        <v>-17.48</v>
      </c>
      <c r="X88" s="125">
        <v>-31.88</v>
      </c>
      <c r="Y88" s="119">
        <v>1.0</v>
      </c>
      <c r="Z88" s="125">
        <v>1.0</v>
      </c>
      <c r="AA88" s="125">
        <v>1.0</v>
      </c>
      <c r="AB88" s="125">
        <v>1.0</v>
      </c>
      <c r="AC88" s="125">
        <v>1.0</v>
      </c>
      <c r="AD88" s="125">
        <v>1.0</v>
      </c>
      <c r="AE88" s="125">
        <v>567.0</v>
      </c>
      <c r="AF88" s="119">
        <v>1.0</v>
      </c>
      <c r="AG88" s="125">
        <v>1.0</v>
      </c>
      <c r="AH88" s="125">
        <v>1.0</v>
      </c>
      <c r="AI88" s="125">
        <v>1.0</v>
      </c>
      <c r="AJ88" s="125">
        <v>1.0</v>
      </c>
      <c r="AK88" s="125">
        <v>1.0</v>
      </c>
      <c r="AL88" s="126">
        <v>45526.76602858796</v>
      </c>
      <c r="AM88" s="127">
        <v>529320.83</v>
      </c>
      <c r="AN88" s="127">
        <v>617432.42</v>
      </c>
      <c r="AO88" s="124"/>
      <c r="AP88" s="124"/>
    </row>
    <row r="89">
      <c r="A89" s="125">
        <v>209.0</v>
      </c>
      <c r="B89" s="119" t="s">
        <v>998</v>
      </c>
      <c r="C89" s="119" t="s">
        <v>32</v>
      </c>
      <c r="D89" s="119" t="s">
        <v>157</v>
      </c>
      <c r="E89" s="119" t="s">
        <v>158</v>
      </c>
      <c r="F89" s="120" t="s">
        <v>159</v>
      </c>
      <c r="G89" s="120" t="s">
        <v>46</v>
      </c>
      <c r="H89" s="121" t="s">
        <v>994</v>
      </c>
      <c r="I89" s="121" t="s">
        <v>995</v>
      </c>
      <c r="J89" s="125">
        <v>1581133.28</v>
      </c>
      <c r="K89" s="125">
        <v>1440848.88</v>
      </c>
      <c r="L89" s="125">
        <v>56995.4</v>
      </c>
      <c r="M89" s="125">
        <v>56407.37</v>
      </c>
      <c r="N89" s="125">
        <v>16.0</v>
      </c>
      <c r="O89" s="125">
        <v>11.0</v>
      </c>
      <c r="P89" s="125">
        <v>661.0</v>
      </c>
      <c r="Q89" s="125">
        <v>668.0</v>
      </c>
      <c r="R89" s="125">
        <v>17.0</v>
      </c>
      <c r="S89" s="125">
        <v>14.0</v>
      </c>
      <c r="T89" s="125">
        <v>45.0</v>
      </c>
      <c r="U89" s="125">
        <v>-1.0</v>
      </c>
      <c r="V89" s="125">
        <v>21.0</v>
      </c>
      <c r="W89" s="125">
        <v>1.04</v>
      </c>
      <c r="X89" s="125">
        <v>9.74</v>
      </c>
      <c r="Y89" s="125">
        <v>2.0</v>
      </c>
      <c r="Z89" s="125">
        <v>1.0</v>
      </c>
      <c r="AA89" s="125">
        <v>2.0</v>
      </c>
      <c r="AB89" s="125">
        <v>1.0</v>
      </c>
      <c r="AC89" s="125">
        <v>2.0</v>
      </c>
      <c r="AD89" s="125">
        <v>1.5</v>
      </c>
      <c r="AE89" s="125">
        <v>403.0</v>
      </c>
      <c r="AF89" s="125">
        <v>1.0</v>
      </c>
      <c r="AG89" s="125">
        <v>1.0</v>
      </c>
      <c r="AH89" s="125">
        <v>1.0</v>
      </c>
      <c r="AI89" s="125">
        <v>1.0</v>
      </c>
      <c r="AJ89" s="125">
        <v>1.0</v>
      </c>
      <c r="AK89" s="125">
        <v>1.0</v>
      </c>
      <c r="AL89" s="126">
        <v>45526.76602858796</v>
      </c>
      <c r="AM89" s="127">
        <v>1581875.3</v>
      </c>
      <c r="AN89" s="127">
        <v>1452458.3</v>
      </c>
      <c r="AO89" s="124"/>
      <c r="AP89" s="124"/>
    </row>
    <row r="90">
      <c r="A90" s="125">
        <v>210.0</v>
      </c>
      <c r="B90" s="119" t="s">
        <v>1001</v>
      </c>
      <c r="C90" s="119" t="s">
        <v>992</v>
      </c>
      <c r="D90" s="119" t="s">
        <v>1006</v>
      </c>
      <c r="E90" s="119" t="s">
        <v>1007</v>
      </c>
      <c r="F90" s="120" t="s">
        <v>88</v>
      </c>
      <c r="G90" s="120" t="s">
        <v>59</v>
      </c>
      <c r="H90" s="121" t="s">
        <v>994</v>
      </c>
      <c r="I90" s="121" t="s">
        <v>995</v>
      </c>
      <c r="J90" s="125">
        <v>395118.99</v>
      </c>
      <c r="K90" s="125">
        <v>564556.3</v>
      </c>
      <c r="L90" s="125">
        <v>7161.15</v>
      </c>
      <c r="M90" s="125">
        <v>10057.26</v>
      </c>
      <c r="N90" s="125">
        <v>4.0</v>
      </c>
      <c r="O90" s="125">
        <v>0.0</v>
      </c>
      <c r="P90" s="125">
        <v>158.0</v>
      </c>
      <c r="Q90" s="125">
        <v>138.0</v>
      </c>
      <c r="R90" s="125">
        <v>96.0</v>
      </c>
      <c r="S90" s="125">
        <v>9.0</v>
      </c>
      <c r="T90" s="125">
        <v>0.0</v>
      </c>
      <c r="U90" s="125">
        <v>14.0</v>
      </c>
      <c r="V90" s="125">
        <v>966.0</v>
      </c>
      <c r="W90" s="125">
        <v>-28.8</v>
      </c>
      <c r="X90" s="125">
        <v>-30.01</v>
      </c>
      <c r="Y90" s="125">
        <v>1.0</v>
      </c>
      <c r="Z90" s="125">
        <v>3.0</v>
      </c>
      <c r="AA90" s="125">
        <v>5.0</v>
      </c>
      <c r="AB90" s="125">
        <v>1.0</v>
      </c>
      <c r="AC90" s="125">
        <v>1.0</v>
      </c>
      <c r="AD90" s="125">
        <v>2.0</v>
      </c>
      <c r="AE90" s="125">
        <v>314.0</v>
      </c>
      <c r="AF90" s="125">
        <v>1.0</v>
      </c>
      <c r="AG90" s="125">
        <v>2.0</v>
      </c>
      <c r="AH90" s="125">
        <v>4.0</v>
      </c>
      <c r="AI90" s="125">
        <v>1.0</v>
      </c>
      <c r="AJ90" s="125">
        <v>1.0</v>
      </c>
      <c r="AK90" s="125">
        <v>2.0</v>
      </c>
      <c r="AL90" s="126">
        <v>45526.76602858796</v>
      </c>
      <c r="AM90" s="127">
        <v>310392.14</v>
      </c>
      <c r="AN90" s="127">
        <v>421805.25</v>
      </c>
      <c r="AO90" s="124"/>
      <c r="AP90" s="124"/>
    </row>
    <row r="91">
      <c r="A91" s="125">
        <v>211.0</v>
      </c>
      <c r="B91" s="119" t="s">
        <v>97</v>
      </c>
      <c r="C91" s="119" t="s">
        <v>32</v>
      </c>
      <c r="D91" s="119" t="s">
        <v>197</v>
      </c>
      <c r="E91" s="119" t="s">
        <v>132</v>
      </c>
      <c r="F91" s="120" t="s">
        <v>212</v>
      </c>
      <c r="G91" s="120" t="s">
        <v>101</v>
      </c>
      <c r="H91" s="121" t="s">
        <v>994</v>
      </c>
      <c r="I91" s="121" t="s">
        <v>995</v>
      </c>
      <c r="J91" s="125">
        <v>1051608.66</v>
      </c>
      <c r="K91" s="125">
        <v>1190490.18</v>
      </c>
      <c r="L91" s="125">
        <v>32272.39</v>
      </c>
      <c r="M91" s="125">
        <v>34330.7</v>
      </c>
      <c r="N91" s="125">
        <v>9.0</v>
      </c>
      <c r="O91" s="119">
        <v>2.0</v>
      </c>
      <c r="P91" s="125">
        <v>598.0</v>
      </c>
      <c r="Q91" s="125">
        <v>549.0</v>
      </c>
      <c r="R91" s="125">
        <v>31.0</v>
      </c>
      <c r="S91" s="125">
        <v>23.0</v>
      </c>
      <c r="T91" s="119">
        <v>350.0</v>
      </c>
      <c r="U91" s="125">
        <v>8.0</v>
      </c>
      <c r="V91" s="125">
        <v>34.0</v>
      </c>
      <c r="W91" s="125">
        <v>-6.0</v>
      </c>
      <c r="X91" s="125">
        <v>-11.67</v>
      </c>
      <c r="Y91" s="119">
        <v>5.0</v>
      </c>
      <c r="Z91" s="125">
        <v>2.0</v>
      </c>
      <c r="AA91" s="125">
        <v>2.0</v>
      </c>
      <c r="AB91" s="125">
        <v>1.0</v>
      </c>
      <c r="AC91" s="125">
        <v>1.0</v>
      </c>
      <c r="AD91" s="125">
        <v>1.5</v>
      </c>
      <c r="AE91" s="125">
        <v>397.0</v>
      </c>
      <c r="AF91" s="119">
        <v>4.0</v>
      </c>
      <c r="AG91" s="125">
        <v>1.0</v>
      </c>
      <c r="AH91" s="125">
        <v>1.0</v>
      </c>
      <c r="AI91" s="125">
        <v>1.0</v>
      </c>
      <c r="AJ91" s="125">
        <v>1.0</v>
      </c>
      <c r="AK91" s="125">
        <v>1.0</v>
      </c>
      <c r="AL91" s="126">
        <v>45526.76602858796</v>
      </c>
      <c r="AM91" s="127">
        <v>1166110.43</v>
      </c>
      <c r="AN91" s="127">
        <v>1225691.75</v>
      </c>
      <c r="AO91" s="124"/>
      <c r="AP91" s="124"/>
    </row>
    <row r="92">
      <c r="A92" s="125">
        <v>212.0</v>
      </c>
      <c r="B92" s="119" t="s">
        <v>60</v>
      </c>
      <c r="C92" s="119" t="s">
        <v>32</v>
      </c>
      <c r="D92" s="119" t="s">
        <v>213</v>
      </c>
      <c r="E92" s="119" t="s">
        <v>214</v>
      </c>
      <c r="F92" s="120" t="s">
        <v>118</v>
      </c>
      <c r="G92" s="120" t="s">
        <v>59</v>
      </c>
      <c r="H92" s="121" t="s">
        <v>994</v>
      </c>
      <c r="I92" s="121" t="s">
        <v>995</v>
      </c>
      <c r="J92" s="125">
        <v>3033063.99</v>
      </c>
      <c r="K92" s="125">
        <v>2572088.38</v>
      </c>
      <c r="L92" s="125">
        <v>74207.92</v>
      </c>
      <c r="M92" s="125">
        <v>64224.75</v>
      </c>
      <c r="N92" s="125">
        <v>74.0</v>
      </c>
      <c r="O92" s="125">
        <v>26.0</v>
      </c>
      <c r="P92" s="125">
        <v>800.0</v>
      </c>
      <c r="Q92" s="125">
        <v>668.0</v>
      </c>
      <c r="R92" s="125">
        <v>78.0</v>
      </c>
      <c r="S92" s="125">
        <v>65.0</v>
      </c>
      <c r="T92" s="125">
        <v>184.0</v>
      </c>
      <c r="U92" s="125">
        <v>19.0</v>
      </c>
      <c r="V92" s="125">
        <v>20.0</v>
      </c>
      <c r="W92" s="125">
        <v>15.54</v>
      </c>
      <c r="X92" s="125">
        <v>17.92</v>
      </c>
      <c r="Y92" s="125">
        <v>5.0</v>
      </c>
      <c r="Z92" s="125">
        <v>4.0</v>
      </c>
      <c r="AA92" s="125">
        <v>2.0</v>
      </c>
      <c r="AB92" s="125">
        <v>4.0</v>
      </c>
      <c r="AC92" s="125">
        <v>3.0</v>
      </c>
      <c r="AD92" s="125">
        <v>3.4</v>
      </c>
      <c r="AE92" s="125">
        <v>179.0</v>
      </c>
      <c r="AF92" s="125">
        <v>4.0</v>
      </c>
      <c r="AG92" s="125">
        <v>3.0</v>
      </c>
      <c r="AH92" s="125">
        <v>1.0</v>
      </c>
      <c r="AI92" s="125">
        <v>3.0</v>
      </c>
      <c r="AJ92" s="125">
        <v>2.0</v>
      </c>
      <c r="AK92" s="125">
        <v>3.0</v>
      </c>
      <c r="AL92" s="126">
        <v>45526.76602858796</v>
      </c>
      <c r="AM92" s="127">
        <v>3032197.54</v>
      </c>
      <c r="AN92" s="127">
        <v>2571914.47</v>
      </c>
      <c r="AO92" s="124"/>
      <c r="AP92" s="124"/>
    </row>
    <row r="93">
      <c r="A93" s="125">
        <v>214.0</v>
      </c>
      <c r="B93" s="119" t="s">
        <v>122</v>
      </c>
      <c r="C93" s="119" t="s">
        <v>32</v>
      </c>
      <c r="D93" s="119" t="s">
        <v>215</v>
      </c>
      <c r="E93" s="119" t="s">
        <v>216</v>
      </c>
      <c r="F93" s="120" t="s">
        <v>143</v>
      </c>
      <c r="G93" s="120" t="s">
        <v>101</v>
      </c>
      <c r="H93" s="121" t="s">
        <v>994</v>
      </c>
      <c r="I93" s="121" t="s">
        <v>995</v>
      </c>
      <c r="J93" s="125">
        <v>1988549.25</v>
      </c>
      <c r="K93" s="125">
        <v>1781976.07</v>
      </c>
      <c r="L93" s="125">
        <v>49315.25</v>
      </c>
      <c r="M93" s="125">
        <v>48329.5</v>
      </c>
      <c r="N93" s="125">
        <v>11.0</v>
      </c>
      <c r="O93" s="125">
        <v>10.0</v>
      </c>
      <c r="P93" s="125">
        <v>597.0</v>
      </c>
      <c r="Q93" s="125">
        <v>616.0</v>
      </c>
      <c r="R93" s="125">
        <v>52.0</v>
      </c>
      <c r="S93" s="125">
        <v>45.0</v>
      </c>
      <c r="T93" s="125">
        <v>10.0</v>
      </c>
      <c r="U93" s="125">
        <v>-3.0</v>
      </c>
      <c r="V93" s="125">
        <v>15.0</v>
      </c>
      <c r="W93" s="125">
        <v>2.04</v>
      </c>
      <c r="X93" s="125">
        <v>11.59</v>
      </c>
      <c r="Y93" s="125">
        <v>1.0</v>
      </c>
      <c r="Z93" s="125">
        <v>1.0</v>
      </c>
      <c r="AA93" s="125">
        <v>1.0</v>
      </c>
      <c r="AB93" s="125">
        <v>1.0</v>
      </c>
      <c r="AC93" s="125">
        <v>2.0</v>
      </c>
      <c r="AD93" s="125">
        <v>1.25</v>
      </c>
      <c r="AE93" s="125">
        <v>471.0</v>
      </c>
      <c r="AF93" s="125">
        <v>1.0</v>
      </c>
      <c r="AG93" s="125">
        <v>1.0</v>
      </c>
      <c r="AH93" s="125">
        <v>1.0</v>
      </c>
      <c r="AI93" s="125">
        <v>1.0</v>
      </c>
      <c r="AJ93" s="125">
        <v>1.0</v>
      </c>
      <c r="AK93" s="125">
        <v>1.0</v>
      </c>
      <c r="AL93" s="126">
        <v>45526.76602858796</v>
      </c>
      <c r="AM93" s="127">
        <v>1988877.4</v>
      </c>
      <c r="AN93" s="127">
        <v>1782735.6</v>
      </c>
      <c r="AO93" s="124"/>
      <c r="AP93" s="124"/>
    </row>
    <row r="94">
      <c r="A94" s="125">
        <v>215.0</v>
      </c>
      <c r="B94" s="119" t="s">
        <v>60</v>
      </c>
      <c r="C94" s="119" t="s">
        <v>32</v>
      </c>
      <c r="D94" s="119" t="s">
        <v>249</v>
      </c>
      <c r="E94" s="119" t="s">
        <v>364</v>
      </c>
      <c r="F94" s="120" t="s">
        <v>73</v>
      </c>
      <c r="G94" s="120" t="s">
        <v>36</v>
      </c>
      <c r="H94" s="121" t="s">
        <v>994</v>
      </c>
      <c r="I94" s="121" t="s">
        <v>995</v>
      </c>
      <c r="J94" s="125">
        <v>1146147.49</v>
      </c>
      <c r="K94" s="125">
        <v>955550.4</v>
      </c>
      <c r="L94" s="125">
        <v>33351.77</v>
      </c>
      <c r="M94" s="125">
        <v>31160.57</v>
      </c>
      <c r="N94" s="125">
        <v>10.0</v>
      </c>
      <c r="O94" s="125">
        <v>10.0</v>
      </c>
      <c r="P94" s="125">
        <v>524.0</v>
      </c>
      <c r="Q94" s="125">
        <v>412.0</v>
      </c>
      <c r="R94" s="125">
        <v>25.0</v>
      </c>
      <c r="S94" s="125">
        <v>40.0</v>
      </c>
      <c r="T94" s="125">
        <v>0.0</v>
      </c>
      <c r="U94" s="125">
        <v>27.0</v>
      </c>
      <c r="V94" s="125">
        <v>-37.0</v>
      </c>
      <c r="W94" s="125">
        <v>7.03</v>
      </c>
      <c r="X94" s="125">
        <v>19.95</v>
      </c>
      <c r="Y94" s="125">
        <v>1.0</v>
      </c>
      <c r="Z94" s="125">
        <v>5.0</v>
      </c>
      <c r="AA94" s="125">
        <v>1.0</v>
      </c>
      <c r="AB94" s="125">
        <v>2.0</v>
      </c>
      <c r="AC94" s="125">
        <v>3.0</v>
      </c>
      <c r="AD94" s="125">
        <v>2.3</v>
      </c>
      <c r="AE94" s="125">
        <v>285.0</v>
      </c>
      <c r="AF94" s="125">
        <v>1.0</v>
      </c>
      <c r="AG94" s="125">
        <v>4.0</v>
      </c>
      <c r="AH94" s="125">
        <v>1.0</v>
      </c>
      <c r="AI94" s="125">
        <v>1.0</v>
      </c>
      <c r="AJ94" s="125">
        <v>2.0</v>
      </c>
      <c r="AK94" s="125">
        <v>2.0</v>
      </c>
      <c r="AL94" s="126">
        <v>45526.76602858796</v>
      </c>
      <c r="AM94" s="127">
        <v>1145969.49</v>
      </c>
      <c r="AN94" s="127">
        <v>956297.13</v>
      </c>
      <c r="AO94" s="124"/>
      <c r="AP94" s="124"/>
    </row>
    <row r="95">
      <c r="A95" s="125">
        <v>216.0</v>
      </c>
      <c r="B95" s="119" t="s">
        <v>63</v>
      </c>
      <c r="C95" s="119" t="s">
        <v>32</v>
      </c>
      <c r="D95" s="119" t="s">
        <v>218</v>
      </c>
      <c r="E95" s="119" t="s">
        <v>219</v>
      </c>
      <c r="F95" s="120" t="s">
        <v>220</v>
      </c>
      <c r="G95" s="120" t="s">
        <v>59</v>
      </c>
      <c r="H95" s="121" t="s">
        <v>994</v>
      </c>
      <c r="I95" s="121" t="s">
        <v>995</v>
      </c>
      <c r="J95" s="125">
        <v>1067702.88</v>
      </c>
      <c r="K95" s="125">
        <v>934563.2</v>
      </c>
      <c r="L95" s="125">
        <v>33067.11</v>
      </c>
      <c r="M95" s="125">
        <v>34981.86</v>
      </c>
      <c r="N95" s="125">
        <v>9.0</v>
      </c>
      <c r="O95" s="125">
        <v>13.0</v>
      </c>
      <c r="P95" s="125">
        <v>410.0</v>
      </c>
      <c r="Q95" s="125">
        <v>339.0</v>
      </c>
      <c r="R95" s="125">
        <v>43.0</v>
      </c>
      <c r="S95" s="125">
        <v>32.0</v>
      </c>
      <c r="T95" s="125">
        <v>-30.0</v>
      </c>
      <c r="U95" s="125">
        <v>20.0</v>
      </c>
      <c r="V95" s="125">
        <v>34.0</v>
      </c>
      <c r="W95" s="125">
        <v>-5.47</v>
      </c>
      <c r="X95" s="125">
        <v>14.25</v>
      </c>
      <c r="Y95" s="125">
        <v>1.0</v>
      </c>
      <c r="Z95" s="125">
        <v>5.0</v>
      </c>
      <c r="AA95" s="125">
        <v>2.0</v>
      </c>
      <c r="AB95" s="125">
        <v>1.0</v>
      </c>
      <c r="AC95" s="125">
        <v>3.0</v>
      </c>
      <c r="AD95" s="125">
        <v>2.1</v>
      </c>
      <c r="AE95" s="125">
        <v>305.0</v>
      </c>
      <c r="AF95" s="125">
        <v>1.0</v>
      </c>
      <c r="AG95" s="125">
        <v>4.0</v>
      </c>
      <c r="AH95" s="125">
        <v>1.0</v>
      </c>
      <c r="AI95" s="125">
        <v>1.0</v>
      </c>
      <c r="AJ95" s="125">
        <v>2.0</v>
      </c>
      <c r="AK95" s="125">
        <v>2.0</v>
      </c>
      <c r="AL95" s="126">
        <v>45526.76602858796</v>
      </c>
      <c r="AM95" s="127">
        <v>1072074.58</v>
      </c>
      <c r="AN95" s="127">
        <v>935886.38</v>
      </c>
      <c r="AO95" s="124"/>
      <c r="AP95" s="124"/>
    </row>
    <row r="96">
      <c r="A96" s="125">
        <v>217.0</v>
      </c>
      <c r="B96" s="119" t="s">
        <v>97</v>
      </c>
      <c r="C96" s="119" t="s">
        <v>992</v>
      </c>
      <c r="D96" s="119" t="s">
        <v>1008</v>
      </c>
      <c r="E96" s="119" t="s">
        <v>1009</v>
      </c>
      <c r="F96" s="120" t="s">
        <v>243</v>
      </c>
      <c r="G96" s="120" t="s">
        <v>101</v>
      </c>
      <c r="H96" s="121" t="s">
        <v>994</v>
      </c>
      <c r="I96" s="121" t="s">
        <v>995</v>
      </c>
      <c r="J96" s="125">
        <v>1135412.61</v>
      </c>
      <c r="K96" s="125">
        <v>1411712.04</v>
      </c>
      <c r="L96" s="125">
        <v>34379.58</v>
      </c>
      <c r="M96" s="125">
        <v>43820.3</v>
      </c>
      <c r="N96" s="125">
        <v>13.0</v>
      </c>
      <c r="O96" s="125">
        <v>27.0</v>
      </c>
      <c r="P96" s="125">
        <v>377.0</v>
      </c>
      <c r="Q96" s="125">
        <v>494.0</v>
      </c>
      <c r="R96" s="125">
        <v>312.0</v>
      </c>
      <c r="S96" s="125">
        <v>52.0</v>
      </c>
      <c r="T96" s="125">
        <v>-51.0</v>
      </c>
      <c r="U96" s="125">
        <v>-23.0</v>
      </c>
      <c r="V96" s="125">
        <v>500.0</v>
      </c>
      <c r="W96" s="125">
        <v>-21.54</v>
      </c>
      <c r="X96" s="125">
        <v>-19.57</v>
      </c>
      <c r="Y96" s="125">
        <v>1.0</v>
      </c>
      <c r="Z96" s="125">
        <v>1.0</v>
      </c>
      <c r="AA96" s="125">
        <v>5.0</v>
      </c>
      <c r="AB96" s="125">
        <v>1.0</v>
      </c>
      <c r="AC96" s="125">
        <v>1.0</v>
      </c>
      <c r="AD96" s="125">
        <v>2.0</v>
      </c>
      <c r="AE96" s="125">
        <v>323.0</v>
      </c>
      <c r="AF96" s="125">
        <v>1.0</v>
      </c>
      <c r="AG96" s="125">
        <v>1.0</v>
      </c>
      <c r="AH96" s="125">
        <v>4.0</v>
      </c>
      <c r="AI96" s="125">
        <v>1.0</v>
      </c>
      <c r="AJ96" s="125">
        <v>1.0</v>
      </c>
      <c r="AK96" s="125">
        <v>2.0</v>
      </c>
      <c r="AL96" s="126">
        <v>45526.76602858796</v>
      </c>
      <c r="AM96" s="127">
        <v>1135383.45</v>
      </c>
      <c r="AN96" s="127">
        <v>1412282.23</v>
      </c>
      <c r="AO96" s="124"/>
      <c r="AP96" s="124"/>
    </row>
    <row r="97">
      <c r="A97" s="125">
        <v>219.0</v>
      </c>
      <c r="B97" s="119" t="s">
        <v>97</v>
      </c>
      <c r="C97" s="119" t="s">
        <v>32</v>
      </c>
      <c r="D97" s="119" t="s">
        <v>221</v>
      </c>
      <c r="E97" s="119" t="s">
        <v>222</v>
      </c>
      <c r="F97" s="120" t="s">
        <v>223</v>
      </c>
      <c r="G97" s="120" t="s">
        <v>101</v>
      </c>
      <c r="H97" s="121" t="s">
        <v>994</v>
      </c>
      <c r="I97" s="121" t="s">
        <v>995</v>
      </c>
      <c r="J97" s="125">
        <v>1053360.19</v>
      </c>
      <c r="K97" s="125">
        <v>1034623.1</v>
      </c>
      <c r="L97" s="125">
        <v>31332.7</v>
      </c>
      <c r="M97" s="125">
        <v>33724.62</v>
      </c>
      <c r="N97" s="125">
        <v>0.0</v>
      </c>
      <c r="O97" s="125">
        <v>0.0</v>
      </c>
      <c r="P97" s="125">
        <v>332.0</v>
      </c>
      <c r="Q97" s="125">
        <v>341.0</v>
      </c>
      <c r="R97" s="125">
        <v>23.0</v>
      </c>
      <c r="S97" s="125">
        <v>27.0</v>
      </c>
      <c r="T97" s="125">
        <v>0.0</v>
      </c>
      <c r="U97" s="125">
        <v>-2.0</v>
      </c>
      <c r="V97" s="125">
        <v>-14.0</v>
      </c>
      <c r="W97" s="125">
        <v>-7.09</v>
      </c>
      <c r="X97" s="125">
        <v>1.81</v>
      </c>
      <c r="Y97" s="125">
        <v>1.0</v>
      </c>
      <c r="Z97" s="125">
        <v>1.0</v>
      </c>
      <c r="AA97" s="125">
        <v>1.0</v>
      </c>
      <c r="AB97" s="125">
        <v>1.0</v>
      </c>
      <c r="AC97" s="125">
        <v>1.0</v>
      </c>
      <c r="AD97" s="125">
        <v>1.0</v>
      </c>
      <c r="AE97" s="125">
        <v>593.0</v>
      </c>
      <c r="AF97" s="125">
        <v>1.0</v>
      </c>
      <c r="AG97" s="125">
        <v>1.0</v>
      </c>
      <c r="AH97" s="125">
        <v>1.0</v>
      </c>
      <c r="AI97" s="125">
        <v>1.0</v>
      </c>
      <c r="AJ97" s="125">
        <v>1.0</v>
      </c>
      <c r="AK97" s="125">
        <v>1.0</v>
      </c>
      <c r="AL97" s="126">
        <v>45526.76602858796</v>
      </c>
      <c r="AM97" s="127">
        <v>1054404.53</v>
      </c>
      <c r="AN97" s="127">
        <v>1037296.74</v>
      </c>
      <c r="AO97" s="124"/>
      <c r="AP97" s="124"/>
    </row>
    <row r="98">
      <c r="A98" s="125">
        <v>220.0</v>
      </c>
      <c r="B98" s="119" t="s">
        <v>63</v>
      </c>
      <c r="C98" s="119" t="s">
        <v>32</v>
      </c>
      <c r="D98" s="119" t="s">
        <v>91</v>
      </c>
      <c r="E98" s="119" t="s">
        <v>224</v>
      </c>
      <c r="F98" s="120" t="s">
        <v>88</v>
      </c>
      <c r="G98" s="120" t="s">
        <v>59</v>
      </c>
      <c r="H98" s="121" t="s">
        <v>994</v>
      </c>
      <c r="I98" s="121" t="s">
        <v>995</v>
      </c>
      <c r="J98" s="125">
        <v>1140034.23</v>
      </c>
      <c r="K98" s="125">
        <v>882349.47</v>
      </c>
      <c r="L98" s="125">
        <v>23804.91</v>
      </c>
      <c r="M98" s="125">
        <v>16507.75</v>
      </c>
      <c r="N98" s="119">
        <v>37.0</v>
      </c>
      <c r="O98" s="119">
        <v>57.0</v>
      </c>
      <c r="P98" s="125">
        <v>349.0</v>
      </c>
      <c r="Q98" s="125">
        <v>253.0</v>
      </c>
      <c r="R98" s="125">
        <v>30.0</v>
      </c>
      <c r="S98" s="125">
        <v>12.0</v>
      </c>
      <c r="T98" s="119">
        <v>-35.0</v>
      </c>
      <c r="U98" s="125">
        <v>37.0</v>
      </c>
      <c r="V98" s="125">
        <v>150.0</v>
      </c>
      <c r="W98" s="125">
        <v>44.2</v>
      </c>
      <c r="X98" s="125">
        <v>29.2</v>
      </c>
      <c r="Y98" s="119">
        <v>1.0</v>
      </c>
      <c r="Z98" s="125">
        <v>5.0</v>
      </c>
      <c r="AA98" s="125">
        <v>5.0</v>
      </c>
      <c r="AB98" s="125">
        <v>5.0</v>
      </c>
      <c r="AC98" s="125">
        <v>4.0</v>
      </c>
      <c r="AD98" s="125">
        <v>4.55</v>
      </c>
      <c r="AE98" s="125">
        <v>30.0</v>
      </c>
      <c r="AF98" s="119">
        <v>1.0</v>
      </c>
      <c r="AG98" s="125">
        <v>4.0</v>
      </c>
      <c r="AH98" s="125">
        <v>4.0</v>
      </c>
      <c r="AI98" s="125">
        <v>4.0</v>
      </c>
      <c r="AJ98" s="125">
        <v>3.0</v>
      </c>
      <c r="AK98" s="125">
        <v>4.0</v>
      </c>
      <c r="AL98" s="126">
        <v>45526.76602858796</v>
      </c>
      <c r="AM98" s="127">
        <v>1179600.59</v>
      </c>
      <c r="AN98" s="127">
        <v>746542.94</v>
      </c>
      <c r="AO98" s="124"/>
      <c r="AP98" s="124"/>
    </row>
    <row r="99">
      <c r="A99" s="125">
        <v>226.0</v>
      </c>
      <c r="B99" s="119" t="s">
        <v>42</v>
      </c>
      <c r="C99" s="119" t="s">
        <v>32</v>
      </c>
      <c r="D99" s="119" t="s">
        <v>150</v>
      </c>
      <c r="E99" s="119" t="s">
        <v>225</v>
      </c>
      <c r="F99" s="120" t="s">
        <v>45</v>
      </c>
      <c r="G99" s="120" t="s">
        <v>46</v>
      </c>
      <c r="H99" s="121" t="s">
        <v>994</v>
      </c>
      <c r="I99" s="121" t="s">
        <v>995</v>
      </c>
      <c r="J99" s="125">
        <v>3157082.54</v>
      </c>
      <c r="K99" s="125">
        <v>3054054.63</v>
      </c>
      <c r="L99" s="125">
        <v>109469.25</v>
      </c>
      <c r="M99" s="125">
        <v>110759.25</v>
      </c>
      <c r="N99" s="125">
        <v>152.0</v>
      </c>
      <c r="O99" s="125">
        <v>160.0</v>
      </c>
      <c r="P99" s="125">
        <v>1169.0</v>
      </c>
      <c r="Q99" s="125">
        <v>1038.0</v>
      </c>
      <c r="R99" s="125">
        <v>124.0</v>
      </c>
      <c r="S99" s="125">
        <v>103.0</v>
      </c>
      <c r="T99" s="125">
        <v>-5.0</v>
      </c>
      <c r="U99" s="125">
        <v>12.0</v>
      </c>
      <c r="V99" s="125">
        <v>20.0</v>
      </c>
      <c r="W99" s="125">
        <v>-1.16</v>
      </c>
      <c r="X99" s="125">
        <v>3.37</v>
      </c>
      <c r="Y99" s="125">
        <v>1.0</v>
      </c>
      <c r="Z99" s="125">
        <v>3.0</v>
      </c>
      <c r="AA99" s="125">
        <v>2.0</v>
      </c>
      <c r="AB99" s="125">
        <v>1.0</v>
      </c>
      <c r="AC99" s="125">
        <v>1.0</v>
      </c>
      <c r="AD99" s="125">
        <v>1.4</v>
      </c>
      <c r="AE99" s="125">
        <v>435.0</v>
      </c>
      <c r="AF99" s="125">
        <v>1.0</v>
      </c>
      <c r="AG99" s="125">
        <v>2.0</v>
      </c>
      <c r="AH99" s="125">
        <v>1.0</v>
      </c>
      <c r="AI99" s="125">
        <v>1.0</v>
      </c>
      <c r="AJ99" s="125">
        <v>1.0</v>
      </c>
      <c r="AK99" s="125">
        <v>1.0</v>
      </c>
      <c r="AL99" s="126">
        <v>45526.76602858796</v>
      </c>
      <c r="AM99" s="127">
        <v>3158516.79</v>
      </c>
      <c r="AN99" s="127">
        <v>3052231.13</v>
      </c>
      <c r="AO99" s="124"/>
      <c r="AP99" s="124"/>
    </row>
    <row r="100">
      <c r="A100" s="125">
        <v>227.0</v>
      </c>
      <c r="B100" s="119" t="s">
        <v>998</v>
      </c>
      <c r="C100" s="119" t="s">
        <v>32</v>
      </c>
      <c r="D100" s="119" t="s">
        <v>226</v>
      </c>
      <c r="E100" s="119" t="s">
        <v>227</v>
      </c>
      <c r="F100" s="120" t="s">
        <v>228</v>
      </c>
      <c r="G100" s="120" t="s">
        <v>36</v>
      </c>
      <c r="H100" s="121" t="s">
        <v>994</v>
      </c>
      <c r="I100" s="121" t="s">
        <v>995</v>
      </c>
      <c r="J100" s="125">
        <v>1544031.21</v>
      </c>
      <c r="K100" s="125">
        <v>1383251.72</v>
      </c>
      <c r="L100" s="125">
        <v>40922.5</v>
      </c>
      <c r="M100" s="125">
        <v>36519.25</v>
      </c>
      <c r="N100" s="125">
        <v>7.0</v>
      </c>
      <c r="O100" s="125">
        <v>4.0</v>
      </c>
      <c r="P100" s="125">
        <v>423.0</v>
      </c>
      <c r="Q100" s="125">
        <v>317.0</v>
      </c>
      <c r="R100" s="125">
        <v>14.0</v>
      </c>
      <c r="S100" s="125">
        <v>5.0</v>
      </c>
      <c r="T100" s="125">
        <v>75.0</v>
      </c>
      <c r="U100" s="125">
        <v>33.0</v>
      </c>
      <c r="V100" s="125">
        <v>180.0</v>
      </c>
      <c r="W100" s="125">
        <v>12.06</v>
      </c>
      <c r="X100" s="125">
        <v>11.62</v>
      </c>
      <c r="Y100" s="125">
        <v>3.0</v>
      </c>
      <c r="Z100" s="125">
        <v>5.0</v>
      </c>
      <c r="AA100" s="125">
        <v>5.0</v>
      </c>
      <c r="AB100" s="125">
        <v>3.0</v>
      </c>
      <c r="AC100" s="125">
        <v>2.0</v>
      </c>
      <c r="AD100" s="125">
        <v>3.35</v>
      </c>
      <c r="AE100" s="125">
        <v>181.0</v>
      </c>
      <c r="AF100" s="125">
        <v>2.0</v>
      </c>
      <c r="AG100" s="125">
        <v>4.0</v>
      </c>
      <c r="AH100" s="125">
        <v>4.0</v>
      </c>
      <c r="AI100" s="125">
        <v>2.0</v>
      </c>
      <c r="AJ100" s="125">
        <v>1.0</v>
      </c>
      <c r="AK100" s="125">
        <v>3.0</v>
      </c>
      <c r="AL100" s="126">
        <v>45526.76602858796</v>
      </c>
      <c r="AM100" s="127">
        <v>1544444.96</v>
      </c>
      <c r="AN100" s="127">
        <v>1384031.15</v>
      </c>
      <c r="AO100" s="124"/>
      <c r="AP100" s="124"/>
    </row>
    <row r="101">
      <c r="A101" s="125">
        <v>228.0</v>
      </c>
      <c r="B101" s="119" t="s">
        <v>998</v>
      </c>
      <c r="C101" s="119" t="s">
        <v>32</v>
      </c>
      <c r="D101" s="119" t="s">
        <v>229</v>
      </c>
      <c r="E101" s="119" t="s">
        <v>230</v>
      </c>
      <c r="F101" s="120" t="s">
        <v>159</v>
      </c>
      <c r="G101" s="120" t="s">
        <v>46</v>
      </c>
      <c r="H101" s="121" t="s">
        <v>994</v>
      </c>
      <c r="I101" s="121" t="s">
        <v>995</v>
      </c>
      <c r="J101" s="125">
        <v>929426.87</v>
      </c>
      <c r="K101" s="125">
        <v>1032011.61</v>
      </c>
      <c r="L101" s="125">
        <v>37303.86</v>
      </c>
      <c r="M101" s="125">
        <v>45639.03</v>
      </c>
      <c r="N101" s="125">
        <v>16.0</v>
      </c>
      <c r="O101" s="125">
        <v>10.0</v>
      </c>
      <c r="P101" s="125">
        <v>480.0</v>
      </c>
      <c r="Q101" s="125">
        <v>488.0</v>
      </c>
      <c r="R101" s="125">
        <v>49.0</v>
      </c>
      <c r="S101" s="125">
        <v>37.0</v>
      </c>
      <c r="T101" s="125">
        <v>60.0</v>
      </c>
      <c r="U101" s="125">
        <v>-1.0</v>
      </c>
      <c r="V101" s="125">
        <v>32.0</v>
      </c>
      <c r="W101" s="125">
        <v>-18.26</v>
      </c>
      <c r="X101" s="125">
        <v>-9.94</v>
      </c>
      <c r="Y101" s="125">
        <v>3.0</v>
      </c>
      <c r="Z101" s="125">
        <v>1.0</v>
      </c>
      <c r="AA101" s="125">
        <v>2.0</v>
      </c>
      <c r="AB101" s="125">
        <v>1.0</v>
      </c>
      <c r="AC101" s="125">
        <v>1.0</v>
      </c>
      <c r="AD101" s="125">
        <v>1.3</v>
      </c>
      <c r="AE101" s="125">
        <v>449.0</v>
      </c>
      <c r="AF101" s="125">
        <v>2.0</v>
      </c>
      <c r="AG101" s="125">
        <v>1.0</v>
      </c>
      <c r="AH101" s="125">
        <v>1.0</v>
      </c>
      <c r="AI101" s="125">
        <v>1.0</v>
      </c>
      <c r="AJ101" s="125">
        <v>1.0</v>
      </c>
      <c r="AK101" s="125">
        <v>1.0</v>
      </c>
      <c r="AL101" s="126">
        <v>45526.76602858796</v>
      </c>
      <c r="AM101" s="127">
        <v>929837.43</v>
      </c>
      <c r="AN101" s="127">
        <v>1032744.4</v>
      </c>
      <c r="AO101" s="124"/>
      <c r="AP101" s="124"/>
    </row>
    <row r="102">
      <c r="A102" s="125">
        <v>229.0</v>
      </c>
      <c r="B102" s="119" t="s">
        <v>60</v>
      </c>
      <c r="C102" s="119" t="s">
        <v>32</v>
      </c>
      <c r="D102" s="119" t="s">
        <v>61</v>
      </c>
      <c r="E102" s="119" t="s">
        <v>62</v>
      </c>
      <c r="F102" s="120" t="s">
        <v>81</v>
      </c>
      <c r="G102" s="120" t="s">
        <v>36</v>
      </c>
      <c r="H102" s="121" t="s">
        <v>994</v>
      </c>
      <c r="I102" s="121" t="s">
        <v>995</v>
      </c>
      <c r="J102" s="125">
        <v>285461.25</v>
      </c>
      <c r="K102" s="125">
        <v>244263.4</v>
      </c>
      <c r="L102" s="125">
        <v>7997.75</v>
      </c>
      <c r="M102" s="125">
        <v>7743.28</v>
      </c>
      <c r="N102" s="125">
        <v>2.0</v>
      </c>
      <c r="O102" s="125">
        <v>0.0</v>
      </c>
      <c r="P102" s="125">
        <v>185.0</v>
      </c>
      <c r="Q102" s="125">
        <v>152.0</v>
      </c>
      <c r="R102" s="125">
        <v>10.0</v>
      </c>
      <c r="S102" s="125">
        <v>11.0</v>
      </c>
      <c r="T102" s="125">
        <v>0.0</v>
      </c>
      <c r="U102" s="125">
        <v>21.0</v>
      </c>
      <c r="V102" s="125">
        <v>-9.0</v>
      </c>
      <c r="W102" s="125">
        <v>3.29</v>
      </c>
      <c r="X102" s="125">
        <v>16.87</v>
      </c>
      <c r="Y102" s="125">
        <v>1.0</v>
      </c>
      <c r="Z102" s="125">
        <v>5.0</v>
      </c>
      <c r="AA102" s="125">
        <v>1.0</v>
      </c>
      <c r="AB102" s="125">
        <v>1.0</v>
      </c>
      <c r="AC102" s="125">
        <v>3.0</v>
      </c>
      <c r="AD102" s="125">
        <v>1.9</v>
      </c>
      <c r="AE102" s="125">
        <v>334.0</v>
      </c>
      <c r="AF102" s="125">
        <v>1.0</v>
      </c>
      <c r="AG102" s="125">
        <v>4.0</v>
      </c>
      <c r="AH102" s="125">
        <v>1.0</v>
      </c>
      <c r="AI102" s="125">
        <v>1.0</v>
      </c>
      <c r="AJ102" s="125">
        <v>2.0</v>
      </c>
      <c r="AK102" s="125">
        <v>1.0</v>
      </c>
      <c r="AL102" s="126">
        <v>45526.76602858796</v>
      </c>
      <c r="AM102" s="127">
        <v>285461.25</v>
      </c>
      <c r="AN102" s="127">
        <v>258363.11</v>
      </c>
      <c r="AO102" s="124"/>
      <c r="AP102" s="124"/>
    </row>
    <row r="103">
      <c r="A103" s="125">
        <v>230.0</v>
      </c>
      <c r="B103" s="119" t="s">
        <v>47</v>
      </c>
      <c r="C103" s="119" t="s">
        <v>32</v>
      </c>
      <c r="D103" s="119" t="s">
        <v>150</v>
      </c>
      <c r="E103" s="119" t="s">
        <v>231</v>
      </c>
      <c r="F103" s="120" t="s">
        <v>140</v>
      </c>
      <c r="G103" s="120" t="s">
        <v>36</v>
      </c>
      <c r="H103" s="121" t="s">
        <v>994</v>
      </c>
      <c r="I103" s="121" t="s">
        <v>995</v>
      </c>
      <c r="J103" s="125">
        <v>1913029.41</v>
      </c>
      <c r="K103" s="125">
        <v>1821817.66</v>
      </c>
      <c r="L103" s="125">
        <v>43464.75</v>
      </c>
      <c r="M103" s="125">
        <v>44596.14</v>
      </c>
      <c r="N103" s="119">
        <v>54.0</v>
      </c>
      <c r="O103" s="119">
        <v>58.0</v>
      </c>
      <c r="P103" s="125">
        <v>608.0</v>
      </c>
      <c r="Q103" s="125">
        <v>560.0</v>
      </c>
      <c r="R103" s="125">
        <v>50.0</v>
      </c>
      <c r="S103" s="125">
        <v>41.0</v>
      </c>
      <c r="T103" s="119">
        <v>-6.0</v>
      </c>
      <c r="U103" s="125">
        <v>8.0</v>
      </c>
      <c r="V103" s="125">
        <v>21.0</v>
      </c>
      <c r="W103" s="125">
        <v>-2.54</v>
      </c>
      <c r="X103" s="125">
        <v>5.01</v>
      </c>
      <c r="Y103" s="119">
        <v>1.0</v>
      </c>
      <c r="Z103" s="125">
        <v>2.0</v>
      </c>
      <c r="AA103" s="125">
        <v>2.0</v>
      </c>
      <c r="AB103" s="125">
        <v>1.0</v>
      </c>
      <c r="AC103" s="125">
        <v>1.0</v>
      </c>
      <c r="AD103" s="125">
        <v>1.3</v>
      </c>
      <c r="AE103" s="125">
        <v>452.0</v>
      </c>
      <c r="AF103" s="119">
        <v>1.0</v>
      </c>
      <c r="AG103" s="125">
        <v>1.0</v>
      </c>
      <c r="AH103" s="125">
        <v>1.0</v>
      </c>
      <c r="AI103" s="125">
        <v>1.0</v>
      </c>
      <c r="AJ103" s="125">
        <v>1.0</v>
      </c>
      <c r="AK103" s="125">
        <v>1.0</v>
      </c>
      <c r="AL103" s="126">
        <v>45526.76602858796</v>
      </c>
      <c r="AM103" s="127">
        <v>1913271.41</v>
      </c>
      <c r="AN103" s="127">
        <v>1821731.32</v>
      </c>
      <c r="AO103" s="124"/>
      <c r="AP103" s="124"/>
    </row>
    <row r="104">
      <c r="A104" s="125">
        <v>232.0</v>
      </c>
      <c r="B104" s="119" t="s">
        <v>31</v>
      </c>
      <c r="C104" s="119" t="s">
        <v>32</v>
      </c>
      <c r="D104" s="119" t="s">
        <v>232</v>
      </c>
      <c r="E104" s="119" t="s">
        <v>233</v>
      </c>
      <c r="F104" s="120" t="s">
        <v>220</v>
      </c>
      <c r="G104" s="120" t="s">
        <v>59</v>
      </c>
      <c r="H104" s="121" t="s">
        <v>994</v>
      </c>
      <c r="I104" s="121" t="s">
        <v>995</v>
      </c>
      <c r="J104" s="125">
        <v>2003641.62</v>
      </c>
      <c r="K104" s="125">
        <v>1669971.97</v>
      </c>
      <c r="L104" s="125">
        <v>66300.02</v>
      </c>
      <c r="M104" s="125">
        <v>58250.35</v>
      </c>
      <c r="N104" s="125">
        <v>50.0</v>
      </c>
      <c r="O104" s="125">
        <v>69.0</v>
      </c>
      <c r="P104" s="125">
        <v>802.0</v>
      </c>
      <c r="Q104" s="125">
        <v>657.0</v>
      </c>
      <c r="R104" s="125">
        <v>70.0</v>
      </c>
      <c r="S104" s="125">
        <v>70.0</v>
      </c>
      <c r="T104" s="125">
        <v>-27.0</v>
      </c>
      <c r="U104" s="125">
        <v>22.0</v>
      </c>
      <c r="V104" s="125">
        <v>0.0</v>
      </c>
      <c r="W104" s="125">
        <v>13.82</v>
      </c>
      <c r="X104" s="125">
        <v>19.98</v>
      </c>
      <c r="Y104" s="125">
        <v>1.0</v>
      </c>
      <c r="Z104" s="125">
        <v>5.0</v>
      </c>
      <c r="AA104" s="125">
        <v>1.0</v>
      </c>
      <c r="AB104" s="125">
        <v>3.0</v>
      </c>
      <c r="AC104" s="125">
        <v>3.0</v>
      </c>
      <c r="AD104" s="125">
        <v>2.7</v>
      </c>
      <c r="AE104" s="125">
        <v>236.0</v>
      </c>
      <c r="AF104" s="125">
        <v>1.0</v>
      </c>
      <c r="AG104" s="125">
        <v>4.0</v>
      </c>
      <c r="AH104" s="125">
        <v>1.0</v>
      </c>
      <c r="AI104" s="125">
        <v>2.0</v>
      </c>
      <c r="AJ104" s="125">
        <v>2.0</v>
      </c>
      <c r="AK104" s="125">
        <v>2.0</v>
      </c>
      <c r="AL104" s="126">
        <v>45526.76602858796</v>
      </c>
      <c r="AM104" s="127">
        <v>2003958.0</v>
      </c>
      <c r="AN104" s="127">
        <v>1670302.38</v>
      </c>
      <c r="AO104" s="124"/>
      <c r="AP104" s="124"/>
    </row>
    <row r="105">
      <c r="A105" s="125">
        <v>233.0</v>
      </c>
      <c r="B105" s="119" t="s">
        <v>42</v>
      </c>
      <c r="C105" s="119" t="s">
        <v>32</v>
      </c>
      <c r="D105" s="119" t="s">
        <v>74</v>
      </c>
      <c r="E105" s="119" t="s">
        <v>234</v>
      </c>
      <c r="F105" s="120" t="s">
        <v>108</v>
      </c>
      <c r="G105" s="120" t="s">
        <v>46</v>
      </c>
      <c r="H105" s="121" t="s">
        <v>994</v>
      </c>
      <c r="I105" s="121" t="s">
        <v>995</v>
      </c>
      <c r="J105" s="125">
        <v>2455955.53</v>
      </c>
      <c r="K105" s="125">
        <v>2038023.22</v>
      </c>
      <c r="L105" s="125">
        <v>83135.27</v>
      </c>
      <c r="M105" s="125">
        <v>71037.52</v>
      </c>
      <c r="N105" s="125">
        <v>7.0</v>
      </c>
      <c r="O105" s="125">
        <v>7.0</v>
      </c>
      <c r="P105" s="125">
        <v>874.0</v>
      </c>
      <c r="Q105" s="125">
        <v>774.0</v>
      </c>
      <c r="R105" s="125">
        <v>45.0</v>
      </c>
      <c r="S105" s="125">
        <v>56.0</v>
      </c>
      <c r="T105" s="125">
        <v>0.0</v>
      </c>
      <c r="U105" s="125">
        <v>12.0</v>
      </c>
      <c r="V105" s="125">
        <v>-19.0</v>
      </c>
      <c r="W105" s="125">
        <v>17.03</v>
      </c>
      <c r="X105" s="125">
        <v>20.51</v>
      </c>
      <c r="Y105" s="125">
        <v>1.0</v>
      </c>
      <c r="Z105" s="125">
        <v>3.0</v>
      </c>
      <c r="AA105" s="125">
        <v>1.0</v>
      </c>
      <c r="AB105" s="125">
        <v>4.0</v>
      </c>
      <c r="AC105" s="125">
        <v>3.0</v>
      </c>
      <c r="AD105" s="125">
        <v>2.9</v>
      </c>
      <c r="AE105" s="125">
        <v>217.0</v>
      </c>
      <c r="AF105" s="125">
        <v>1.0</v>
      </c>
      <c r="AG105" s="125">
        <v>2.0</v>
      </c>
      <c r="AH105" s="125">
        <v>1.0</v>
      </c>
      <c r="AI105" s="125">
        <v>3.0</v>
      </c>
      <c r="AJ105" s="125">
        <v>2.0</v>
      </c>
      <c r="AK105" s="125">
        <v>2.0</v>
      </c>
      <c r="AL105" s="126">
        <v>45526.76602858796</v>
      </c>
      <c r="AM105" s="127">
        <v>2456339.19</v>
      </c>
      <c r="AN105" s="127">
        <v>2038065.22</v>
      </c>
      <c r="AO105" s="124"/>
      <c r="AP105" s="124"/>
    </row>
    <row r="106">
      <c r="A106" s="125">
        <v>234.0</v>
      </c>
      <c r="B106" s="119" t="s">
        <v>31</v>
      </c>
      <c r="C106" s="119" t="s">
        <v>32</v>
      </c>
      <c r="D106" s="119" t="s">
        <v>235</v>
      </c>
      <c r="E106" s="119" t="s">
        <v>236</v>
      </c>
      <c r="F106" s="120" t="s">
        <v>220</v>
      </c>
      <c r="G106" s="120" t="s">
        <v>59</v>
      </c>
      <c r="H106" s="121" t="s">
        <v>994</v>
      </c>
      <c r="I106" s="121" t="s">
        <v>995</v>
      </c>
      <c r="J106" s="125">
        <v>2003314.02</v>
      </c>
      <c r="K106" s="125">
        <v>1581771.87</v>
      </c>
      <c r="L106" s="125">
        <v>65628.87</v>
      </c>
      <c r="M106" s="125">
        <v>44114.27</v>
      </c>
      <c r="N106" s="125">
        <v>95.0</v>
      </c>
      <c r="O106" s="125">
        <v>91.0</v>
      </c>
      <c r="P106" s="125">
        <v>536.0</v>
      </c>
      <c r="Q106" s="125">
        <v>410.0</v>
      </c>
      <c r="R106" s="125">
        <v>60.0</v>
      </c>
      <c r="S106" s="125">
        <v>58.0</v>
      </c>
      <c r="T106" s="125">
        <v>4.0</v>
      </c>
      <c r="U106" s="125">
        <v>30.0</v>
      </c>
      <c r="V106" s="125">
        <v>3.0</v>
      </c>
      <c r="W106" s="125">
        <v>48.77</v>
      </c>
      <c r="X106" s="125">
        <v>26.65</v>
      </c>
      <c r="Y106" s="125">
        <v>1.0</v>
      </c>
      <c r="Z106" s="125">
        <v>5.0</v>
      </c>
      <c r="AA106" s="125">
        <v>1.0</v>
      </c>
      <c r="AB106" s="125">
        <v>5.0</v>
      </c>
      <c r="AC106" s="125">
        <v>4.0</v>
      </c>
      <c r="AD106" s="125">
        <v>3.75</v>
      </c>
      <c r="AE106" s="125">
        <v>143.0</v>
      </c>
      <c r="AF106" s="125">
        <v>1.0</v>
      </c>
      <c r="AG106" s="125">
        <v>4.0</v>
      </c>
      <c r="AH106" s="125">
        <v>1.0</v>
      </c>
      <c r="AI106" s="125">
        <v>4.0</v>
      </c>
      <c r="AJ106" s="125">
        <v>3.0</v>
      </c>
      <c r="AK106" s="125">
        <v>3.0</v>
      </c>
      <c r="AL106" s="126">
        <v>45526.76602858796</v>
      </c>
      <c r="AM106" s="127">
        <v>2003084.98</v>
      </c>
      <c r="AN106" s="127">
        <v>1584354.03</v>
      </c>
      <c r="AO106" s="124"/>
      <c r="AP106" s="124"/>
    </row>
    <row r="107">
      <c r="A107" s="125">
        <v>236.0</v>
      </c>
      <c r="B107" s="119" t="s">
        <v>97</v>
      </c>
      <c r="C107" s="119" t="s">
        <v>32</v>
      </c>
      <c r="D107" s="119" t="s">
        <v>237</v>
      </c>
      <c r="E107" s="119" t="s">
        <v>238</v>
      </c>
      <c r="F107" s="120" t="s">
        <v>223</v>
      </c>
      <c r="G107" s="120" t="s">
        <v>101</v>
      </c>
      <c r="H107" s="121" t="s">
        <v>994</v>
      </c>
      <c r="I107" s="121" t="s">
        <v>995</v>
      </c>
      <c r="J107" s="125">
        <v>1861859.89</v>
      </c>
      <c r="K107" s="125">
        <v>1380035.2</v>
      </c>
      <c r="L107" s="125">
        <v>54523.11</v>
      </c>
      <c r="M107" s="125">
        <v>43568.39</v>
      </c>
      <c r="N107" s="125">
        <v>0.0</v>
      </c>
      <c r="O107" s="125">
        <v>0.0</v>
      </c>
      <c r="P107" s="125">
        <v>704.0</v>
      </c>
      <c r="Q107" s="125">
        <v>569.0</v>
      </c>
      <c r="R107" s="125">
        <v>33.0</v>
      </c>
      <c r="S107" s="125">
        <v>32.0</v>
      </c>
      <c r="T107" s="125">
        <v>0.0</v>
      </c>
      <c r="U107" s="125">
        <v>23.0</v>
      </c>
      <c r="V107" s="125">
        <v>3.0</v>
      </c>
      <c r="W107" s="125">
        <v>25.14</v>
      </c>
      <c r="X107" s="125">
        <v>34.91</v>
      </c>
      <c r="Y107" s="125">
        <v>1.0</v>
      </c>
      <c r="Z107" s="125">
        <v>5.0</v>
      </c>
      <c r="AA107" s="125">
        <v>1.0</v>
      </c>
      <c r="AB107" s="125">
        <v>5.0</v>
      </c>
      <c r="AC107" s="125">
        <v>5.0</v>
      </c>
      <c r="AD107" s="125">
        <v>4.0</v>
      </c>
      <c r="AE107" s="125">
        <v>109.0</v>
      </c>
      <c r="AF107" s="125">
        <v>1.0</v>
      </c>
      <c r="AG107" s="125">
        <v>4.0</v>
      </c>
      <c r="AH107" s="125">
        <v>1.0</v>
      </c>
      <c r="AI107" s="125">
        <v>4.0</v>
      </c>
      <c r="AJ107" s="125">
        <v>4.0</v>
      </c>
      <c r="AK107" s="125">
        <v>4.0</v>
      </c>
      <c r="AL107" s="126">
        <v>45526.76602858796</v>
      </c>
      <c r="AM107" s="127">
        <v>1952203.82</v>
      </c>
      <c r="AN107" s="127">
        <v>1463970.64</v>
      </c>
      <c r="AO107" s="124"/>
      <c r="AP107" s="124"/>
    </row>
    <row r="108">
      <c r="A108" s="125">
        <v>237.0</v>
      </c>
      <c r="B108" s="119" t="s">
        <v>31</v>
      </c>
      <c r="C108" s="119" t="s">
        <v>32</v>
      </c>
      <c r="D108" s="119" t="s">
        <v>135</v>
      </c>
      <c r="E108" s="119" t="s">
        <v>136</v>
      </c>
      <c r="F108" s="120" t="s">
        <v>93</v>
      </c>
      <c r="G108" s="120" t="s">
        <v>46</v>
      </c>
      <c r="H108" s="121" t="s">
        <v>994</v>
      </c>
      <c r="I108" s="121" t="s">
        <v>995</v>
      </c>
      <c r="J108" s="125">
        <v>1642129.77</v>
      </c>
      <c r="K108" s="125">
        <v>1600972.5</v>
      </c>
      <c r="L108" s="125">
        <v>53502.27</v>
      </c>
      <c r="M108" s="125">
        <v>51616.25</v>
      </c>
      <c r="N108" s="119">
        <v>33.0</v>
      </c>
      <c r="O108" s="119">
        <v>25.0</v>
      </c>
      <c r="P108" s="125">
        <v>543.0</v>
      </c>
      <c r="Q108" s="125">
        <v>499.0</v>
      </c>
      <c r="R108" s="125">
        <v>33.0</v>
      </c>
      <c r="S108" s="125">
        <v>35.0</v>
      </c>
      <c r="T108" s="119">
        <v>32.0</v>
      </c>
      <c r="U108" s="125">
        <v>8.0</v>
      </c>
      <c r="V108" s="125">
        <v>-5.0</v>
      </c>
      <c r="W108" s="125">
        <v>3.65</v>
      </c>
      <c r="X108" s="125">
        <v>2.57</v>
      </c>
      <c r="Y108" s="119">
        <v>2.0</v>
      </c>
      <c r="Z108" s="125">
        <v>2.0</v>
      </c>
      <c r="AA108" s="125">
        <v>1.0</v>
      </c>
      <c r="AB108" s="125">
        <v>1.0</v>
      </c>
      <c r="AC108" s="125">
        <v>1.0</v>
      </c>
      <c r="AD108" s="125">
        <v>1.15</v>
      </c>
      <c r="AE108" s="125">
        <v>532.0</v>
      </c>
      <c r="AF108" s="119">
        <v>1.0</v>
      </c>
      <c r="AG108" s="125">
        <v>1.0</v>
      </c>
      <c r="AH108" s="125">
        <v>1.0</v>
      </c>
      <c r="AI108" s="125">
        <v>1.0</v>
      </c>
      <c r="AJ108" s="125">
        <v>1.0</v>
      </c>
      <c r="AK108" s="125">
        <v>1.0</v>
      </c>
      <c r="AL108" s="126">
        <v>45526.76602858796</v>
      </c>
      <c r="AM108" s="127">
        <v>1639624.77</v>
      </c>
      <c r="AN108" s="127">
        <v>1593847.36</v>
      </c>
      <c r="AO108" s="124"/>
      <c r="AP108" s="124"/>
    </row>
    <row r="109">
      <c r="A109" s="125">
        <v>238.0</v>
      </c>
      <c r="B109" s="119" t="s">
        <v>31</v>
      </c>
      <c r="C109" s="119" t="s">
        <v>32</v>
      </c>
      <c r="D109" s="119" t="s">
        <v>135</v>
      </c>
      <c r="E109" s="119" t="s">
        <v>136</v>
      </c>
      <c r="F109" s="120" t="s">
        <v>137</v>
      </c>
      <c r="G109" s="120" t="s">
        <v>36</v>
      </c>
      <c r="H109" s="121" t="s">
        <v>994</v>
      </c>
      <c r="I109" s="121" t="s">
        <v>995</v>
      </c>
      <c r="J109" s="125">
        <v>1654519.92</v>
      </c>
      <c r="K109" s="125">
        <v>1040946.71</v>
      </c>
      <c r="L109" s="125">
        <v>53633.01</v>
      </c>
      <c r="M109" s="125">
        <v>35103.5</v>
      </c>
      <c r="N109" s="125">
        <v>109.0</v>
      </c>
      <c r="O109" s="125">
        <v>102.0</v>
      </c>
      <c r="P109" s="125">
        <v>491.0</v>
      </c>
      <c r="Q109" s="125">
        <v>325.0</v>
      </c>
      <c r="R109" s="125">
        <v>58.0</v>
      </c>
      <c r="S109" s="125">
        <v>49.0</v>
      </c>
      <c r="T109" s="125">
        <v>6.0</v>
      </c>
      <c r="U109" s="125">
        <v>51.0</v>
      </c>
      <c r="V109" s="125">
        <v>18.0</v>
      </c>
      <c r="W109" s="125">
        <v>52.79</v>
      </c>
      <c r="X109" s="125">
        <v>58.94</v>
      </c>
      <c r="Y109" s="125">
        <v>1.0</v>
      </c>
      <c r="Z109" s="125">
        <v>5.0</v>
      </c>
      <c r="AA109" s="125">
        <v>1.0</v>
      </c>
      <c r="AB109" s="125">
        <v>5.0</v>
      </c>
      <c r="AC109" s="125">
        <v>5.0</v>
      </c>
      <c r="AD109" s="125">
        <v>4.0</v>
      </c>
      <c r="AE109" s="125">
        <v>108.0</v>
      </c>
      <c r="AF109" s="125">
        <v>1.0</v>
      </c>
      <c r="AG109" s="125">
        <v>4.0</v>
      </c>
      <c r="AH109" s="125">
        <v>1.0</v>
      </c>
      <c r="AI109" s="125">
        <v>4.0</v>
      </c>
      <c r="AJ109" s="125">
        <v>4.0</v>
      </c>
      <c r="AK109" s="125">
        <v>4.0</v>
      </c>
      <c r="AL109" s="126">
        <v>45526.76602858796</v>
      </c>
      <c r="AM109" s="127">
        <v>1662068.92</v>
      </c>
      <c r="AN109" s="127">
        <v>1053639.5</v>
      </c>
      <c r="AO109" s="124"/>
      <c r="AP109" s="124"/>
    </row>
    <row r="110">
      <c r="A110" s="125">
        <v>239.0</v>
      </c>
      <c r="B110" s="119" t="s">
        <v>42</v>
      </c>
      <c r="C110" s="119" t="s">
        <v>32</v>
      </c>
      <c r="D110" s="119" t="s">
        <v>129</v>
      </c>
      <c r="E110" s="119" t="s">
        <v>239</v>
      </c>
      <c r="F110" s="120" t="s">
        <v>108</v>
      </c>
      <c r="G110" s="120" t="s">
        <v>46</v>
      </c>
      <c r="H110" s="121" t="s">
        <v>994</v>
      </c>
      <c r="I110" s="121" t="s">
        <v>995</v>
      </c>
      <c r="J110" s="125">
        <v>1901267.75</v>
      </c>
      <c r="K110" s="125">
        <v>1561204.03</v>
      </c>
      <c r="L110" s="125">
        <v>55405.1</v>
      </c>
      <c r="M110" s="125">
        <v>49074.72</v>
      </c>
      <c r="N110" s="125">
        <v>0.0</v>
      </c>
      <c r="O110" s="125">
        <v>0.0</v>
      </c>
      <c r="P110" s="125">
        <v>623.0</v>
      </c>
      <c r="Q110" s="125">
        <v>550.0</v>
      </c>
      <c r="R110" s="125">
        <v>44.0</v>
      </c>
      <c r="S110" s="125">
        <v>45.0</v>
      </c>
      <c r="T110" s="125">
        <v>0.0</v>
      </c>
      <c r="U110" s="125">
        <v>13.0</v>
      </c>
      <c r="V110" s="125">
        <v>-2.0</v>
      </c>
      <c r="W110" s="125">
        <v>12.9</v>
      </c>
      <c r="X110" s="125">
        <v>21.78</v>
      </c>
      <c r="Y110" s="125">
        <v>1.0</v>
      </c>
      <c r="Z110" s="125">
        <v>3.0</v>
      </c>
      <c r="AA110" s="125">
        <v>1.0</v>
      </c>
      <c r="AB110" s="125">
        <v>3.0</v>
      </c>
      <c r="AC110" s="125">
        <v>3.0</v>
      </c>
      <c r="AD110" s="125">
        <v>2.5</v>
      </c>
      <c r="AE110" s="125">
        <v>260.0</v>
      </c>
      <c r="AF110" s="125">
        <v>1.0</v>
      </c>
      <c r="AG110" s="125">
        <v>2.0</v>
      </c>
      <c r="AH110" s="125">
        <v>1.0</v>
      </c>
      <c r="AI110" s="125">
        <v>2.0</v>
      </c>
      <c r="AJ110" s="125">
        <v>2.0</v>
      </c>
      <c r="AK110" s="125">
        <v>2.0</v>
      </c>
      <c r="AL110" s="126">
        <v>45526.76602858796</v>
      </c>
      <c r="AM110" s="127">
        <v>1903677.15</v>
      </c>
      <c r="AN110" s="127">
        <v>1562397.79</v>
      </c>
      <c r="AO110" s="124"/>
      <c r="AP110" s="124"/>
    </row>
    <row r="111">
      <c r="A111" s="125">
        <v>240.0</v>
      </c>
      <c r="B111" s="119" t="s">
        <v>42</v>
      </c>
      <c r="C111" s="119" t="s">
        <v>32</v>
      </c>
      <c r="D111" s="119" t="s">
        <v>690</v>
      </c>
      <c r="E111" s="119" t="s">
        <v>1010</v>
      </c>
      <c r="F111" s="120" t="s">
        <v>52</v>
      </c>
      <c r="G111" s="120" t="s">
        <v>46</v>
      </c>
      <c r="H111" s="121" t="s">
        <v>994</v>
      </c>
      <c r="I111" s="121" t="s">
        <v>995</v>
      </c>
      <c r="J111" s="125">
        <v>511298.5</v>
      </c>
      <c r="K111" s="125">
        <v>443851.5</v>
      </c>
      <c r="L111" s="125">
        <v>17832.83</v>
      </c>
      <c r="M111" s="125">
        <v>15973.26</v>
      </c>
      <c r="N111" s="119">
        <v>0.0</v>
      </c>
      <c r="O111" s="119">
        <v>0.0</v>
      </c>
      <c r="P111" s="125">
        <v>258.0</v>
      </c>
      <c r="Q111" s="125">
        <v>253.0</v>
      </c>
      <c r="R111" s="125">
        <v>20.0</v>
      </c>
      <c r="S111" s="125">
        <v>21.0</v>
      </c>
      <c r="T111" s="119">
        <v>0.0</v>
      </c>
      <c r="U111" s="125">
        <v>1.0</v>
      </c>
      <c r="V111" s="125">
        <v>-4.0</v>
      </c>
      <c r="W111" s="125">
        <v>11.64</v>
      </c>
      <c r="X111" s="125">
        <v>15.2</v>
      </c>
      <c r="Y111" s="119">
        <v>1.0</v>
      </c>
      <c r="Z111" s="125">
        <v>1.0</v>
      </c>
      <c r="AA111" s="125">
        <v>1.0</v>
      </c>
      <c r="AB111" s="125">
        <v>3.0</v>
      </c>
      <c r="AC111" s="125">
        <v>3.0</v>
      </c>
      <c r="AD111" s="125">
        <v>2.3</v>
      </c>
      <c r="AE111" s="125">
        <v>284.0</v>
      </c>
      <c r="AF111" s="119">
        <v>1.0</v>
      </c>
      <c r="AG111" s="125">
        <v>1.0</v>
      </c>
      <c r="AH111" s="125">
        <v>1.0</v>
      </c>
      <c r="AI111" s="125">
        <v>2.0</v>
      </c>
      <c r="AJ111" s="125">
        <v>2.0</v>
      </c>
      <c r="AK111" s="125">
        <v>2.0</v>
      </c>
      <c r="AL111" s="126">
        <v>45526.76602858796</v>
      </c>
      <c r="AM111" s="127">
        <v>511497.5</v>
      </c>
      <c r="AN111" s="127">
        <v>443810.0</v>
      </c>
      <c r="AO111" s="124"/>
      <c r="AP111" s="124"/>
    </row>
    <row r="112">
      <c r="A112" s="125">
        <v>241.0</v>
      </c>
      <c r="B112" s="119" t="s">
        <v>97</v>
      </c>
      <c r="C112" s="119" t="s">
        <v>32</v>
      </c>
      <c r="D112" s="119" t="s">
        <v>131</v>
      </c>
      <c r="E112" s="119" t="s">
        <v>132</v>
      </c>
      <c r="F112" s="120" t="s">
        <v>100</v>
      </c>
      <c r="G112" s="120" t="s">
        <v>101</v>
      </c>
      <c r="H112" s="121" t="s">
        <v>994</v>
      </c>
      <c r="I112" s="121" t="s">
        <v>995</v>
      </c>
      <c r="J112" s="125">
        <v>1956617.21</v>
      </c>
      <c r="K112" s="125">
        <v>2345391.97</v>
      </c>
      <c r="L112" s="125">
        <v>56261.44</v>
      </c>
      <c r="M112" s="125">
        <v>67801.45</v>
      </c>
      <c r="N112" s="119">
        <v>28.0</v>
      </c>
      <c r="O112" s="119">
        <v>37.0</v>
      </c>
      <c r="P112" s="125">
        <v>745.0</v>
      </c>
      <c r="Q112" s="125">
        <v>647.0</v>
      </c>
      <c r="R112" s="125">
        <v>43.0</v>
      </c>
      <c r="S112" s="125">
        <v>37.0</v>
      </c>
      <c r="T112" s="119">
        <v>-24.0</v>
      </c>
      <c r="U112" s="125">
        <v>15.0</v>
      </c>
      <c r="V112" s="125">
        <v>16.0</v>
      </c>
      <c r="W112" s="125">
        <v>-17.02</v>
      </c>
      <c r="X112" s="125">
        <v>-16.58</v>
      </c>
      <c r="Y112" s="119">
        <v>1.0</v>
      </c>
      <c r="Z112" s="125">
        <v>4.0</v>
      </c>
      <c r="AA112" s="125">
        <v>1.0</v>
      </c>
      <c r="AB112" s="125">
        <v>1.0</v>
      </c>
      <c r="AC112" s="125">
        <v>1.0</v>
      </c>
      <c r="AD112" s="125">
        <v>1.3</v>
      </c>
      <c r="AE112" s="125">
        <v>456.0</v>
      </c>
      <c r="AF112" s="119">
        <v>1.0</v>
      </c>
      <c r="AG112" s="125">
        <v>3.0</v>
      </c>
      <c r="AH112" s="125">
        <v>1.0</v>
      </c>
      <c r="AI112" s="125">
        <v>1.0</v>
      </c>
      <c r="AJ112" s="125">
        <v>1.0</v>
      </c>
      <c r="AK112" s="125">
        <v>1.0</v>
      </c>
      <c r="AL112" s="126">
        <v>45526.76602858796</v>
      </c>
      <c r="AM112" s="127">
        <v>1895447.05</v>
      </c>
      <c r="AN112" s="127">
        <v>2286414.16</v>
      </c>
      <c r="AO112" s="124"/>
      <c r="AP112" s="124"/>
    </row>
    <row r="113">
      <c r="A113" s="125">
        <v>242.0</v>
      </c>
      <c r="B113" s="119" t="s">
        <v>42</v>
      </c>
      <c r="C113" s="119" t="s">
        <v>32</v>
      </c>
      <c r="D113" s="119" t="s">
        <v>241</v>
      </c>
      <c r="E113" s="119" t="s">
        <v>242</v>
      </c>
      <c r="F113" s="120" t="s">
        <v>243</v>
      </c>
      <c r="G113" s="120" t="s">
        <v>101</v>
      </c>
      <c r="H113" s="121" t="s">
        <v>994</v>
      </c>
      <c r="I113" s="121" t="s">
        <v>995</v>
      </c>
      <c r="J113" s="125">
        <v>2961114.47</v>
      </c>
      <c r="K113" s="125">
        <v>1804736.03</v>
      </c>
      <c r="L113" s="125">
        <v>81619.25</v>
      </c>
      <c r="M113" s="125">
        <v>56805.15</v>
      </c>
      <c r="N113" s="125">
        <v>135.0</v>
      </c>
      <c r="O113" s="125">
        <v>102.0</v>
      </c>
      <c r="P113" s="125">
        <v>921.0</v>
      </c>
      <c r="Q113" s="125">
        <v>689.0</v>
      </c>
      <c r="R113" s="125">
        <v>117.0</v>
      </c>
      <c r="S113" s="125">
        <v>82.0</v>
      </c>
      <c r="T113" s="125">
        <v>32.0</v>
      </c>
      <c r="U113" s="125">
        <v>33.0</v>
      </c>
      <c r="V113" s="125">
        <v>42.0</v>
      </c>
      <c r="W113" s="125">
        <v>43.68</v>
      </c>
      <c r="X113" s="125">
        <v>64.07</v>
      </c>
      <c r="Y113" s="125">
        <v>2.0</v>
      </c>
      <c r="Z113" s="125">
        <v>5.0</v>
      </c>
      <c r="AA113" s="125">
        <v>3.0</v>
      </c>
      <c r="AB113" s="125">
        <v>5.0</v>
      </c>
      <c r="AC113" s="125">
        <v>5.0</v>
      </c>
      <c r="AD113" s="125">
        <v>4.45</v>
      </c>
      <c r="AE113" s="125">
        <v>40.0</v>
      </c>
      <c r="AF113" s="125">
        <v>1.0</v>
      </c>
      <c r="AG113" s="125">
        <v>4.0</v>
      </c>
      <c r="AH113" s="125">
        <v>2.0</v>
      </c>
      <c r="AI113" s="125">
        <v>4.0</v>
      </c>
      <c r="AJ113" s="125">
        <v>4.0</v>
      </c>
      <c r="AK113" s="125">
        <v>4.0</v>
      </c>
      <c r="AL113" s="126">
        <v>45526.76602858796</v>
      </c>
      <c r="AM113" s="127">
        <v>2962094.79</v>
      </c>
      <c r="AN113" s="127">
        <v>1805070.46</v>
      </c>
      <c r="AO113" s="124"/>
      <c r="AP113" s="124"/>
    </row>
    <row r="114">
      <c r="A114" s="125">
        <v>243.0</v>
      </c>
      <c r="B114" s="119" t="s">
        <v>42</v>
      </c>
      <c r="C114" s="119" t="s">
        <v>32</v>
      </c>
      <c r="D114" s="119" t="s">
        <v>77</v>
      </c>
      <c r="E114" s="119" t="s">
        <v>78</v>
      </c>
      <c r="F114" s="120" t="s">
        <v>70</v>
      </c>
      <c r="G114" s="120" t="s">
        <v>36</v>
      </c>
      <c r="H114" s="121" t="s">
        <v>994</v>
      </c>
      <c r="I114" s="121" t="s">
        <v>995</v>
      </c>
      <c r="J114" s="125">
        <v>3590910.74</v>
      </c>
      <c r="K114" s="125">
        <v>3355552.84</v>
      </c>
      <c r="L114" s="125">
        <v>109538.76</v>
      </c>
      <c r="M114" s="125">
        <v>100930.22</v>
      </c>
      <c r="N114" s="125">
        <v>169.0</v>
      </c>
      <c r="O114" s="125">
        <v>185.0</v>
      </c>
      <c r="P114" s="125">
        <v>1526.0</v>
      </c>
      <c r="Q114" s="125">
        <v>1394.0</v>
      </c>
      <c r="R114" s="125">
        <v>183.0</v>
      </c>
      <c r="S114" s="125">
        <v>163.0</v>
      </c>
      <c r="T114" s="125">
        <v>-8.0</v>
      </c>
      <c r="U114" s="125">
        <v>9.0</v>
      </c>
      <c r="V114" s="125">
        <v>12.0</v>
      </c>
      <c r="W114" s="125">
        <v>8.53</v>
      </c>
      <c r="X114" s="125">
        <v>7.01</v>
      </c>
      <c r="Y114" s="125">
        <v>1.0</v>
      </c>
      <c r="Z114" s="125">
        <v>2.0</v>
      </c>
      <c r="AA114" s="125">
        <v>1.0</v>
      </c>
      <c r="AB114" s="125">
        <v>3.0</v>
      </c>
      <c r="AC114" s="125">
        <v>2.0</v>
      </c>
      <c r="AD114" s="125">
        <v>2.15</v>
      </c>
      <c r="AE114" s="125">
        <v>301.0</v>
      </c>
      <c r="AF114" s="125">
        <v>1.0</v>
      </c>
      <c r="AG114" s="125">
        <v>1.0</v>
      </c>
      <c r="AH114" s="125">
        <v>1.0</v>
      </c>
      <c r="AI114" s="125">
        <v>2.0</v>
      </c>
      <c r="AJ114" s="125">
        <v>1.0</v>
      </c>
      <c r="AK114" s="125">
        <v>2.0</v>
      </c>
      <c r="AL114" s="126">
        <v>45526.76602858796</v>
      </c>
      <c r="AM114" s="127">
        <v>3567467.73</v>
      </c>
      <c r="AN114" s="127">
        <v>3297277.32</v>
      </c>
      <c r="AO114" s="124"/>
      <c r="AP114" s="124"/>
    </row>
    <row r="115">
      <c r="A115" s="125">
        <v>244.0</v>
      </c>
      <c r="B115" s="119" t="s">
        <v>97</v>
      </c>
      <c r="C115" s="119" t="s">
        <v>32</v>
      </c>
      <c r="D115" s="119" t="s">
        <v>138</v>
      </c>
      <c r="E115" s="119" t="s">
        <v>244</v>
      </c>
      <c r="F115" s="120" t="s">
        <v>223</v>
      </c>
      <c r="G115" s="120" t="s">
        <v>101</v>
      </c>
      <c r="H115" s="121" t="s">
        <v>994</v>
      </c>
      <c r="I115" s="121" t="s">
        <v>995</v>
      </c>
      <c r="J115" s="125">
        <v>2063499.79</v>
      </c>
      <c r="K115" s="125">
        <v>1885579.51</v>
      </c>
      <c r="L115" s="125">
        <v>57098.85</v>
      </c>
      <c r="M115" s="125">
        <v>52426.5</v>
      </c>
      <c r="N115" s="125">
        <v>24.0</v>
      </c>
      <c r="O115" s="125">
        <v>4.0</v>
      </c>
      <c r="P115" s="125">
        <v>883.0</v>
      </c>
      <c r="Q115" s="125">
        <v>794.0</v>
      </c>
      <c r="R115" s="125">
        <v>44.0</v>
      </c>
      <c r="S115" s="125">
        <v>44.0</v>
      </c>
      <c r="T115" s="125">
        <v>500.0</v>
      </c>
      <c r="U115" s="125">
        <v>11.0</v>
      </c>
      <c r="V115" s="125">
        <v>0.0</v>
      </c>
      <c r="W115" s="125">
        <v>8.91</v>
      </c>
      <c r="X115" s="125">
        <v>9.44</v>
      </c>
      <c r="Y115" s="125">
        <v>5.0</v>
      </c>
      <c r="Z115" s="125">
        <v>3.0</v>
      </c>
      <c r="AA115" s="125">
        <v>1.0</v>
      </c>
      <c r="AB115" s="125">
        <v>3.0</v>
      </c>
      <c r="AC115" s="125">
        <v>2.0</v>
      </c>
      <c r="AD115" s="125">
        <v>2.45</v>
      </c>
      <c r="AE115" s="125">
        <v>266.0</v>
      </c>
      <c r="AF115" s="125">
        <v>4.0</v>
      </c>
      <c r="AG115" s="125">
        <v>2.0</v>
      </c>
      <c r="AH115" s="125">
        <v>1.0</v>
      </c>
      <c r="AI115" s="125">
        <v>2.0</v>
      </c>
      <c r="AJ115" s="125">
        <v>1.0</v>
      </c>
      <c r="AK115" s="125">
        <v>2.0</v>
      </c>
      <c r="AL115" s="126">
        <v>45526.76602858796</v>
      </c>
      <c r="AM115" s="127">
        <v>2060151.79</v>
      </c>
      <c r="AN115" s="127">
        <v>1890078.14</v>
      </c>
      <c r="AO115" s="124"/>
      <c r="AP115" s="124"/>
    </row>
    <row r="116">
      <c r="A116" s="125">
        <v>245.0</v>
      </c>
      <c r="B116" s="119" t="s">
        <v>42</v>
      </c>
      <c r="C116" s="119" t="s">
        <v>32</v>
      </c>
      <c r="D116" s="119" t="s">
        <v>50</v>
      </c>
      <c r="E116" s="119" t="s">
        <v>189</v>
      </c>
      <c r="F116" s="120" t="s">
        <v>52</v>
      </c>
      <c r="G116" s="120" t="s">
        <v>46</v>
      </c>
      <c r="H116" s="121" t="s">
        <v>994</v>
      </c>
      <c r="I116" s="121" t="s">
        <v>995</v>
      </c>
      <c r="J116" s="125">
        <v>1610196.3</v>
      </c>
      <c r="K116" s="125">
        <v>1322370.42</v>
      </c>
      <c r="L116" s="125">
        <v>62041.53</v>
      </c>
      <c r="M116" s="125">
        <v>54019.37</v>
      </c>
      <c r="N116" s="125">
        <v>11.0</v>
      </c>
      <c r="O116" s="125">
        <v>5.0</v>
      </c>
      <c r="P116" s="125">
        <v>762.0</v>
      </c>
      <c r="Q116" s="125">
        <v>569.0</v>
      </c>
      <c r="R116" s="125">
        <v>65.0</v>
      </c>
      <c r="S116" s="125">
        <v>44.0</v>
      </c>
      <c r="T116" s="125">
        <v>120.0</v>
      </c>
      <c r="U116" s="125">
        <v>33.0</v>
      </c>
      <c r="V116" s="125">
        <v>47.0</v>
      </c>
      <c r="W116" s="125">
        <v>14.85</v>
      </c>
      <c r="X116" s="125">
        <v>21.77</v>
      </c>
      <c r="Y116" s="125">
        <v>5.0</v>
      </c>
      <c r="Z116" s="125">
        <v>5.0</v>
      </c>
      <c r="AA116" s="125">
        <v>3.0</v>
      </c>
      <c r="AB116" s="125">
        <v>4.0</v>
      </c>
      <c r="AC116" s="125">
        <v>3.0</v>
      </c>
      <c r="AD116" s="125">
        <v>3.7</v>
      </c>
      <c r="AE116" s="125">
        <v>150.0</v>
      </c>
      <c r="AF116" s="125">
        <v>4.0</v>
      </c>
      <c r="AG116" s="125">
        <v>4.0</v>
      </c>
      <c r="AH116" s="125">
        <v>2.0</v>
      </c>
      <c r="AI116" s="125">
        <v>3.0</v>
      </c>
      <c r="AJ116" s="125">
        <v>2.0</v>
      </c>
      <c r="AK116" s="125">
        <v>3.0</v>
      </c>
      <c r="AL116" s="126">
        <v>45526.76602858796</v>
      </c>
      <c r="AM116" s="127">
        <v>1610391.8</v>
      </c>
      <c r="AN116" s="127">
        <v>1322006.55</v>
      </c>
      <c r="AO116" s="124"/>
      <c r="AP116" s="124"/>
    </row>
    <row r="117">
      <c r="A117" s="125">
        <v>246.0</v>
      </c>
      <c r="B117" s="119" t="s">
        <v>60</v>
      </c>
      <c r="C117" s="119" t="s">
        <v>32</v>
      </c>
      <c r="D117" s="119" t="s">
        <v>245</v>
      </c>
      <c r="E117" s="119" t="s">
        <v>246</v>
      </c>
      <c r="F117" s="120" t="s">
        <v>220</v>
      </c>
      <c r="G117" s="120" t="s">
        <v>59</v>
      </c>
      <c r="H117" s="121" t="s">
        <v>994</v>
      </c>
      <c r="I117" s="121" t="s">
        <v>995</v>
      </c>
      <c r="J117" s="125">
        <v>1767921.86</v>
      </c>
      <c r="K117" s="125">
        <v>1573003.2</v>
      </c>
      <c r="L117" s="125">
        <v>56708.69</v>
      </c>
      <c r="M117" s="125">
        <v>51466.76</v>
      </c>
      <c r="N117" s="125">
        <v>27.0</v>
      </c>
      <c r="O117" s="125">
        <v>19.0</v>
      </c>
      <c r="P117" s="125">
        <v>646.0</v>
      </c>
      <c r="Q117" s="125">
        <v>582.0</v>
      </c>
      <c r="R117" s="125">
        <v>54.0</v>
      </c>
      <c r="S117" s="125">
        <v>69.0</v>
      </c>
      <c r="T117" s="125">
        <v>42.0</v>
      </c>
      <c r="U117" s="125">
        <v>10.0</v>
      </c>
      <c r="V117" s="125">
        <v>-21.0</v>
      </c>
      <c r="W117" s="125">
        <v>10.19</v>
      </c>
      <c r="X117" s="125">
        <v>12.39</v>
      </c>
      <c r="Y117" s="125">
        <v>2.0</v>
      </c>
      <c r="Z117" s="125">
        <v>3.0</v>
      </c>
      <c r="AA117" s="125">
        <v>1.0</v>
      </c>
      <c r="AB117" s="125">
        <v>3.0</v>
      </c>
      <c r="AC117" s="125">
        <v>2.0</v>
      </c>
      <c r="AD117" s="125">
        <v>2.3</v>
      </c>
      <c r="AE117" s="125">
        <v>288.0</v>
      </c>
      <c r="AF117" s="125">
        <v>1.0</v>
      </c>
      <c r="AG117" s="125">
        <v>2.0</v>
      </c>
      <c r="AH117" s="125">
        <v>1.0</v>
      </c>
      <c r="AI117" s="125">
        <v>2.0</v>
      </c>
      <c r="AJ117" s="125">
        <v>1.0</v>
      </c>
      <c r="AK117" s="125">
        <v>2.0</v>
      </c>
      <c r="AL117" s="126">
        <v>45526.76602858796</v>
      </c>
      <c r="AM117" s="127">
        <v>1768043.86</v>
      </c>
      <c r="AN117" s="127">
        <v>1572702.26</v>
      </c>
      <c r="AO117" s="124"/>
      <c r="AP117" s="124"/>
    </row>
    <row r="118">
      <c r="A118" s="125">
        <v>247.0</v>
      </c>
      <c r="B118" s="119" t="s">
        <v>998</v>
      </c>
      <c r="C118" s="119" t="s">
        <v>32</v>
      </c>
      <c r="D118" s="119" t="s">
        <v>247</v>
      </c>
      <c r="E118" s="119" t="s">
        <v>248</v>
      </c>
      <c r="F118" s="120" t="s">
        <v>185</v>
      </c>
      <c r="G118" s="120" t="s">
        <v>46</v>
      </c>
      <c r="H118" s="121" t="s">
        <v>994</v>
      </c>
      <c r="I118" s="121" t="s">
        <v>995</v>
      </c>
      <c r="J118" s="125">
        <v>2933968.34</v>
      </c>
      <c r="K118" s="125">
        <v>3268542.69</v>
      </c>
      <c r="L118" s="125">
        <v>109155.56</v>
      </c>
      <c r="M118" s="125">
        <v>123446.09</v>
      </c>
      <c r="N118" s="125">
        <v>4.0</v>
      </c>
      <c r="O118" s="125">
        <v>3.0</v>
      </c>
      <c r="P118" s="125">
        <v>1369.0</v>
      </c>
      <c r="Q118" s="125">
        <v>1425.0</v>
      </c>
      <c r="R118" s="125">
        <v>153.0</v>
      </c>
      <c r="S118" s="125">
        <v>174.0</v>
      </c>
      <c r="T118" s="125">
        <v>33.0</v>
      </c>
      <c r="U118" s="125">
        <v>-3.0</v>
      </c>
      <c r="V118" s="125">
        <v>-12.0</v>
      </c>
      <c r="W118" s="125">
        <v>-11.58</v>
      </c>
      <c r="X118" s="125">
        <v>-10.24</v>
      </c>
      <c r="Y118" s="125">
        <v>2.0</v>
      </c>
      <c r="Z118" s="125">
        <v>1.0</v>
      </c>
      <c r="AA118" s="125">
        <v>1.0</v>
      </c>
      <c r="AB118" s="125">
        <v>1.0</v>
      </c>
      <c r="AC118" s="125">
        <v>1.0</v>
      </c>
      <c r="AD118" s="125">
        <v>1.05</v>
      </c>
      <c r="AE118" s="125">
        <v>556.0</v>
      </c>
      <c r="AF118" s="125">
        <v>1.0</v>
      </c>
      <c r="AG118" s="125">
        <v>1.0</v>
      </c>
      <c r="AH118" s="125">
        <v>1.0</v>
      </c>
      <c r="AI118" s="125">
        <v>1.0</v>
      </c>
      <c r="AJ118" s="125">
        <v>1.0</v>
      </c>
      <c r="AK118" s="125">
        <v>1.0</v>
      </c>
      <c r="AL118" s="126">
        <v>45526.76602858796</v>
      </c>
      <c r="AM118" s="127">
        <v>2934182.13</v>
      </c>
      <c r="AN118" s="127">
        <v>3265194.16</v>
      </c>
      <c r="AO118" s="124"/>
      <c r="AP118" s="124"/>
    </row>
    <row r="119">
      <c r="A119" s="125">
        <v>248.0</v>
      </c>
      <c r="B119" s="119" t="s">
        <v>31</v>
      </c>
      <c r="C119" s="119" t="s">
        <v>32</v>
      </c>
      <c r="D119" s="119" t="s">
        <v>50</v>
      </c>
      <c r="E119" s="119" t="s">
        <v>51</v>
      </c>
      <c r="F119" s="120" t="s">
        <v>52</v>
      </c>
      <c r="G119" s="120" t="s">
        <v>46</v>
      </c>
      <c r="H119" s="121" t="s">
        <v>994</v>
      </c>
      <c r="I119" s="121" t="s">
        <v>995</v>
      </c>
      <c r="J119" s="125">
        <v>616484.13</v>
      </c>
      <c r="K119" s="125">
        <v>618507.33</v>
      </c>
      <c r="L119" s="125">
        <v>20804.82</v>
      </c>
      <c r="M119" s="125">
        <v>27245.69</v>
      </c>
      <c r="N119" s="125">
        <v>24.0</v>
      </c>
      <c r="O119" s="125">
        <v>1.0</v>
      </c>
      <c r="P119" s="125">
        <v>341.0</v>
      </c>
      <c r="Q119" s="125">
        <v>409.0</v>
      </c>
      <c r="R119" s="125">
        <v>37.0</v>
      </c>
      <c r="S119" s="125">
        <v>34.0</v>
      </c>
      <c r="T119" s="125">
        <v>2300.0</v>
      </c>
      <c r="U119" s="125">
        <v>-16.0</v>
      </c>
      <c r="V119" s="125">
        <v>8.0</v>
      </c>
      <c r="W119" s="125">
        <v>-23.64</v>
      </c>
      <c r="X119" s="125">
        <v>-0.33</v>
      </c>
      <c r="Y119" s="125">
        <v>5.0</v>
      </c>
      <c r="Z119" s="125">
        <v>1.0</v>
      </c>
      <c r="AA119" s="125">
        <v>1.0</v>
      </c>
      <c r="AB119" s="125">
        <v>1.0</v>
      </c>
      <c r="AC119" s="125">
        <v>1.0</v>
      </c>
      <c r="AD119" s="125">
        <v>1.2</v>
      </c>
      <c r="AE119" s="125">
        <v>485.0</v>
      </c>
      <c r="AF119" s="125">
        <v>4.0</v>
      </c>
      <c r="AG119" s="125">
        <v>1.0</v>
      </c>
      <c r="AH119" s="125">
        <v>1.0</v>
      </c>
      <c r="AI119" s="125">
        <v>1.0</v>
      </c>
      <c r="AJ119" s="125">
        <v>1.0</v>
      </c>
      <c r="AK119" s="125">
        <v>1.0</v>
      </c>
      <c r="AL119" s="126">
        <v>45526.76602858796</v>
      </c>
      <c r="AM119" s="127">
        <v>616520.13</v>
      </c>
      <c r="AN119" s="127">
        <v>693324.64</v>
      </c>
      <c r="AO119" s="124"/>
      <c r="AP119" s="124"/>
    </row>
    <row r="120">
      <c r="A120" s="125">
        <v>249.0</v>
      </c>
      <c r="B120" s="119" t="s">
        <v>47</v>
      </c>
      <c r="C120" s="119" t="s">
        <v>32</v>
      </c>
      <c r="D120" s="119" t="s">
        <v>162</v>
      </c>
      <c r="E120" s="119" t="s">
        <v>163</v>
      </c>
      <c r="F120" s="120" t="s">
        <v>88</v>
      </c>
      <c r="G120" s="120" t="s">
        <v>59</v>
      </c>
      <c r="H120" s="121" t="s">
        <v>994</v>
      </c>
      <c r="I120" s="121" t="s">
        <v>995</v>
      </c>
      <c r="J120" s="125">
        <v>1802059.81</v>
      </c>
      <c r="K120" s="125">
        <v>1612512.34</v>
      </c>
      <c r="L120" s="125">
        <v>44767.83</v>
      </c>
      <c r="M120" s="125">
        <v>41389.35</v>
      </c>
      <c r="N120" s="125">
        <v>8.0</v>
      </c>
      <c r="O120" s="119">
        <v>3.0</v>
      </c>
      <c r="P120" s="125">
        <v>657.0</v>
      </c>
      <c r="Q120" s="125">
        <v>539.0</v>
      </c>
      <c r="R120" s="125">
        <v>20.0</v>
      </c>
      <c r="S120" s="125">
        <v>17.0</v>
      </c>
      <c r="T120" s="119">
        <v>166.0</v>
      </c>
      <c r="U120" s="125">
        <v>21.0</v>
      </c>
      <c r="V120" s="125">
        <v>17.0</v>
      </c>
      <c r="W120" s="125">
        <v>8.16</v>
      </c>
      <c r="X120" s="125">
        <v>11.75</v>
      </c>
      <c r="Y120" s="119">
        <v>5.0</v>
      </c>
      <c r="Z120" s="125">
        <v>5.0</v>
      </c>
      <c r="AA120" s="125">
        <v>1.0</v>
      </c>
      <c r="AB120" s="125">
        <v>3.0</v>
      </c>
      <c r="AC120" s="125">
        <v>2.0</v>
      </c>
      <c r="AD120" s="125">
        <v>2.65</v>
      </c>
      <c r="AE120" s="125">
        <v>240.0</v>
      </c>
      <c r="AF120" s="119">
        <v>4.0</v>
      </c>
      <c r="AG120" s="125">
        <v>4.0</v>
      </c>
      <c r="AH120" s="125">
        <v>1.0</v>
      </c>
      <c r="AI120" s="125">
        <v>2.0</v>
      </c>
      <c r="AJ120" s="125">
        <v>1.0</v>
      </c>
      <c r="AK120" s="125">
        <v>2.0</v>
      </c>
      <c r="AL120" s="126">
        <v>45526.76602858796</v>
      </c>
      <c r="AM120" s="127">
        <v>1873939.93</v>
      </c>
      <c r="AN120" s="127">
        <v>1701454.21</v>
      </c>
      <c r="AO120" s="124"/>
      <c r="AP120" s="124"/>
    </row>
    <row r="121">
      <c r="A121" s="125">
        <v>250.0</v>
      </c>
      <c r="B121" s="119" t="s">
        <v>998</v>
      </c>
      <c r="C121" s="119" t="s">
        <v>32</v>
      </c>
      <c r="D121" s="119" t="s">
        <v>249</v>
      </c>
      <c r="E121" s="119" t="s">
        <v>250</v>
      </c>
      <c r="F121" s="120" t="s">
        <v>159</v>
      </c>
      <c r="G121" s="120" t="s">
        <v>46</v>
      </c>
      <c r="H121" s="121" t="s">
        <v>994</v>
      </c>
      <c r="I121" s="121" t="s">
        <v>995</v>
      </c>
      <c r="J121" s="125">
        <v>4651997.05</v>
      </c>
      <c r="K121" s="125">
        <v>4348421.22</v>
      </c>
      <c r="L121" s="125">
        <v>175769.48</v>
      </c>
      <c r="M121" s="125">
        <v>173835.33</v>
      </c>
      <c r="N121" s="125">
        <v>162.0</v>
      </c>
      <c r="O121" s="125">
        <v>176.0</v>
      </c>
      <c r="P121" s="125">
        <v>1689.0</v>
      </c>
      <c r="Q121" s="125">
        <v>1492.0</v>
      </c>
      <c r="R121" s="125">
        <v>179.0</v>
      </c>
      <c r="S121" s="125">
        <v>153.0</v>
      </c>
      <c r="T121" s="125">
        <v>-7.0</v>
      </c>
      <c r="U121" s="125">
        <v>13.0</v>
      </c>
      <c r="V121" s="125">
        <v>16.0</v>
      </c>
      <c r="W121" s="125">
        <v>1.11</v>
      </c>
      <c r="X121" s="125">
        <v>6.98</v>
      </c>
      <c r="Y121" s="125">
        <v>1.0</v>
      </c>
      <c r="Z121" s="125">
        <v>3.0</v>
      </c>
      <c r="AA121" s="125">
        <v>1.0</v>
      </c>
      <c r="AB121" s="125">
        <v>1.0</v>
      </c>
      <c r="AC121" s="125">
        <v>1.0</v>
      </c>
      <c r="AD121" s="125">
        <v>1.2</v>
      </c>
      <c r="AE121" s="125">
        <v>527.0</v>
      </c>
      <c r="AF121" s="125">
        <v>1.0</v>
      </c>
      <c r="AG121" s="125">
        <v>2.0</v>
      </c>
      <c r="AH121" s="125">
        <v>1.0</v>
      </c>
      <c r="AI121" s="125">
        <v>1.0</v>
      </c>
      <c r="AJ121" s="125">
        <v>1.0</v>
      </c>
      <c r="AK121" s="125">
        <v>1.0</v>
      </c>
      <c r="AL121" s="126">
        <v>45526.76602858796</v>
      </c>
      <c r="AM121" s="127">
        <v>4652513.14</v>
      </c>
      <c r="AN121" s="127">
        <v>4348857.87</v>
      </c>
      <c r="AO121" s="124"/>
      <c r="AP121" s="124"/>
    </row>
    <row r="122">
      <c r="A122" s="125">
        <v>252.0</v>
      </c>
      <c r="B122" s="119" t="s">
        <v>31</v>
      </c>
      <c r="C122" s="119" t="s">
        <v>32</v>
      </c>
      <c r="D122" s="119" t="s">
        <v>251</v>
      </c>
      <c r="E122" s="119" t="s">
        <v>252</v>
      </c>
      <c r="F122" s="120" t="s">
        <v>220</v>
      </c>
      <c r="G122" s="120" t="s">
        <v>59</v>
      </c>
      <c r="H122" s="121" t="s">
        <v>994</v>
      </c>
      <c r="I122" s="121" t="s">
        <v>995</v>
      </c>
      <c r="J122" s="125">
        <v>3128654.06</v>
      </c>
      <c r="K122" s="125">
        <v>2303034.76</v>
      </c>
      <c r="L122" s="125">
        <v>86866.07</v>
      </c>
      <c r="M122" s="125">
        <v>78022.32</v>
      </c>
      <c r="N122" s="125">
        <v>60.0</v>
      </c>
      <c r="O122" s="125">
        <v>10.0</v>
      </c>
      <c r="P122" s="125">
        <v>868.0</v>
      </c>
      <c r="Q122" s="125">
        <v>751.0</v>
      </c>
      <c r="R122" s="125">
        <v>74.0</v>
      </c>
      <c r="S122" s="125">
        <v>49.0</v>
      </c>
      <c r="T122" s="125">
        <v>500.0</v>
      </c>
      <c r="U122" s="125">
        <v>15.0</v>
      </c>
      <c r="V122" s="125">
        <v>51.0</v>
      </c>
      <c r="W122" s="125">
        <v>11.33</v>
      </c>
      <c r="X122" s="125">
        <v>35.85</v>
      </c>
      <c r="Y122" s="125">
        <v>5.0</v>
      </c>
      <c r="Z122" s="125">
        <v>4.0</v>
      </c>
      <c r="AA122" s="125">
        <v>3.0</v>
      </c>
      <c r="AB122" s="125">
        <v>3.0</v>
      </c>
      <c r="AC122" s="125">
        <v>5.0</v>
      </c>
      <c r="AD122" s="125">
        <v>3.7</v>
      </c>
      <c r="AE122" s="125">
        <v>153.0</v>
      </c>
      <c r="AF122" s="125">
        <v>4.0</v>
      </c>
      <c r="AG122" s="125">
        <v>3.0</v>
      </c>
      <c r="AH122" s="125">
        <v>2.0</v>
      </c>
      <c r="AI122" s="125">
        <v>2.0</v>
      </c>
      <c r="AJ122" s="125">
        <v>4.0</v>
      </c>
      <c r="AK122" s="125">
        <v>3.0</v>
      </c>
      <c r="AL122" s="126">
        <v>45526.76602858796</v>
      </c>
      <c r="AM122" s="127">
        <v>3131541.32</v>
      </c>
      <c r="AN122" s="127">
        <v>2303712.5</v>
      </c>
      <c r="AO122" s="124"/>
      <c r="AP122" s="124"/>
    </row>
    <row r="123">
      <c r="A123" s="125">
        <v>254.0</v>
      </c>
      <c r="B123" s="119" t="s">
        <v>998</v>
      </c>
      <c r="C123" s="119" t="s">
        <v>32</v>
      </c>
      <c r="D123" s="119" t="s">
        <v>253</v>
      </c>
      <c r="E123" s="119" t="s">
        <v>254</v>
      </c>
      <c r="F123" s="120" t="s">
        <v>93</v>
      </c>
      <c r="G123" s="120" t="s">
        <v>46</v>
      </c>
      <c r="H123" s="121" t="s">
        <v>994</v>
      </c>
      <c r="I123" s="121" t="s">
        <v>995</v>
      </c>
      <c r="J123" s="125">
        <v>1531676.02</v>
      </c>
      <c r="K123" s="125">
        <v>1128463.43</v>
      </c>
      <c r="L123" s="125">
        <v>50391.27</v>
      </c>
      <c r="M123" s="125">
        <v>40822.41</v>
      </c>
      <c r="N123" s="125">
        <v>26.0</v>
      </c>
      <c r="O123" s="125">
        <v>27.0</v>
      </c>
      <c r="P123" s="125">
        <v>609.0</v>
      </c>
      <c r="Q123" s="125">
        <v>558.0</v>
      </c>
      <c r="R123" s="125">
        <v>68.0</v>
      </c>
      <c r="S123" s="125">
        <v>54.0</v>
      </c>
      <c r="T123" s="125">
        <v>-3.0</v>
      </c>
      <c r="U123" s="125">
        <v>9.0</v>
      </c>
      <c r="V123" s="125">
        <v>25.0</v>
      </c>
      <c r="W123" s="125">
        <v>23.44</v>
      </c>
      <c r="X123" s="125">
        <v>35.73</v>
      </c>
      <c r="Y123" s="125">
        <v>1.0</v>
      </c>
      <c r="Z123" s="125">
        <v>2.0</v>
      </c>
      <c r="AA123" s="125">
        <v>2.0</v>
      </c>
      <c r="AB123" s="125">
        <v>5.0</v>
      </c>
      <c r="AC123" s="125">
        <v>5.0</v>
      </c>
      <c r="AD123" s="125">
        <v>3.9</v>
      </c>
      <c r="AE123" s="125">
        <v>124.0</v>
      </c>
      <c r="AF123" s="125">
        <v>1.0</v>
      </c>
      <c r="AG123" s="125">
        <v>1.0</v>
      </c>
      <c r="AH123" s="125">
        <v>1.0</v>
      </c>
      <c r="AI123" s="125">
        <v>4.0</v>
      </c>
      <c r="AJ123" s="125">
        <v>4.0</v>
      </c>
      <c r="AK123" s="125">
        <v>3.0</v>
      </c>
      <c r="AL123" s="126">
        <v>45526.76602858796</v>
      </c>
      <c r="AM123" s="127">
        <v>1531916.52</v>
      </c>
      <c r="AN123" s="127">
        <v>1128495.28</v>
      </c>
      <c r="AO123" s="124"/>
      <c r="AP123" s="124"/>
    </row>
    <row r="124">
      <c r="A124" s="125">
        <v>255.0</v>
      </c>
      <c r="B124" s="119" t="s">
        <v>63</v>
      </c>
      <c r="C124" s="119" t="s">
        <v>32</v>
      </c>
      <c r="D124" s="119" t="s">
        <v>255</v>
      </c>
      <c r="E124" s="119" t="s">
        <v>256</v>
      </c>
      <c r="F124" s="120" t="s">
        <v>88</v>
      </c>
      <c r="G124" s="120" t="s">
        <v>59</v>
      </c>
      <c r="H124" s="121" t="s">
        <v>994</v>
      </c>
      <c r="I124" s="121" t="s">
        <v>995</v>
      </c>
      <c r="J124" s="125">
        <v>1994057.43</v>
      </c>
      <c r="K124" s="125">
        <v>1617482.23</v>
      </c>
      <c r="L124" s="125">
        <v>43591.21</v>
      </c>
      <c r="M124" s="125">
        <v>37437.59</v>
      </c>
      <c r="N124" s="125">
        <v>37.0</v>
      </c>
      <c r="O124" s="125">
        <v>13.0</v>
      </c>
      <c r="P124" s="125">
        <v>374.0</v>
      </c>
      <c r="Q124" s="125">
        <v>352.0</v>
      </c>
      <c r="R124" s="125">
        <v>35.0</v>
      </c>
      <c r="S124" s="125">
        <v>33.0</v>
      </c>
      <c r="T124" s="125">
        <v>184.0</v>
      </c>
      <c r="U124" s="125">
        <v>6.0</v>
      </c>
      <c r="V124" s="125">
        <v>6.0</v>
      </c>
      <c r="W124" s="125">
        <v>16.44</v>
      </c>
      <c r="X124" s="125">
        <v>23.28</v>
      </c>
      <c r="Y124" s="125">
        <v>5.0</v>
      </c>
      <c r="Z124" s="125">
        <v>2.0</v>
      </c>
      <c r="AA124" s="125">
        <v>1.0</v>
      </c>
      <c r="AB124" s="125">
        <v>4.0</v>
      </c>
      <c r="AC124" s="125">
        <v>4.0</v>
      </c>
      <c r="AD124" s="125">
        <v>3.25</v>
      </c>
      <c r="AE124" s="125">
        <v>188.0</v>
      </c>
      <c r="AF124" s="125">
        <v>4.0</v>
      </c>
      <c r="AG124" s="125">
        <v>1.0</v>
      </c>
      <c r="AH124" s="125">
        <v>1.0</v>
      </c>
      <c r="AI124" s="125">
        <v>3.0</v>
      </c>
      <c r="AJ124" s="125">
        <v>3.0</v>
      </c>
      <c r="AK124" s="125">
        <v>3.0</v>
      </c>
      <c r="AL124" s="126">
        <v>45526.76602858796</v>
      </c>
      <c r="AM124" s="127">
        <v>1997530.96</v>
      </c>
      <c r="AN124" s="127">
        <v>1618768.46</v>
      </c>
      <c r="AO124" s="124"/>
      <c r="AP124" s="124"/>
    </row>
    <row r="125">
      <c r="A125" s="125">
        <v>256.0</v>
      </c>
      <c r="B125" s="119" t="s">
        <v>47</v>
      </c>
      <c r="C125" s="119" t="s">
        <v>32</v>
      </c>
      <c r="D125" s="119" t="s">
        <v>257</v>
      </c>
      <c r="E125" s="119" t="s">
        <v>258</v>
      </c>
      <c r="F125" s="120" t="s">
        <v>108</v>
      </c>
      <c r="G125" s="120" t="s">
        <v>46</v>
      </c>
      <c r="H125" s="121" t="s">
        <v>994</v>
      </c>
      <c r="I125" s="121" t="s">
        <v>995</v>
      </c>
      <c r="J125" s="125">
        <v>761348.77</v>
      </c>
      <c r="K125" s="125">
        <v>646664.44</v>
      </c>
      <c r="L125" s="125">
        <v>26509.0</v>
      </c>
      <c r="M125" s="125">
        <v>22896.25</v>
      </c>
      <c r="N125" s="125">
        <v>0.0</v>
      </c>
      <c r="O125" s="125">
        <v>0.0</v>
      </c>
      <c r="P125" s="125">
        <v>213.0</v>
      </c>
      <c r="Q125" s="125">
        <v>200.0</v>
      </c>
      <c r="R125" s="125">
        <v>14.0</v>
      </c>
      <c r="S125" s="125">
        <v>21.0</v>
      </c>
      <c r="T125" s="125">
        <v>0.0</v>
      </c>
      <c r="U125" s="125">
        <v>6.0</v>
      </c>
      <c r="V125" s="125">
        <v>-33.0</v>
      </c>
      <c r="W125" s="125">
        <v>15.78</v>
      </c>
      <c r="X125" s="125">
        <v>17.73</v>
      </c>
      <c r="Y125" s="125">
        <v>1.0</v>
      </c>
      <c r="Z125" s="125">
        <v>2.0</v>
      </c>
      <c r="AA125" s="125">
        <v>1.0</v>
      </c>
      <c r="AB125" s="125">
        <v>4.0</v>
      </c>
      <c r="AC125" s="125">
        <v>3.0</v>
      </c>
      <c r="AD125" s="125">
        <v>2.8</v>
      </c>
      <c r="AE125" s="125">
        <v>221.0</v>
      </c>
      <c r="AF125" s="125">
        <v>1.0</v>
      </c>
      <c r="AG125" s="125">
        <v>1.0</v>
      </c>
      <c r="AH125" s="125">
        <v>1.0</v>
      </c>
      <c r="AI125" s="125">
        <v>3.0</v>
      </c>
      <c r="AJ125" s="125">
        <v>2.0</v>
      </c>
      <c r="AK125" s="125">
        <v>2.0</v>
      </c>
      <c r="AL125" s="126">
        <v>45526.76602858796</v>
      </c>
      <c r="AM125" s="127">
        <v>762612.77</v>
      </c>
      <c r="AN125" s="127">
        <v>646846.52</v>
      </c>
      <c r="AO125" s="124"/>
      <c r="AP125" s="124"/>
    </row>
    <row r="126">
      <c r="A126" s="125">
        <v>257.0</v>
      </c>
      <c r="B126" s="119" t="s">
        <v>998</v>
      </c>
      <c r="C126" s="119" t="s">
        <v>32</v>
      </c>
      <c r="D126" s="119" t="s">
        <v>259</v>
      </c>
      <c r="E126" s="119" t="s">
        <v>260</v>
      </c>
      <c r="F126" s="120" t="s">
        <v>70</v>
      </c>
      <c r="G126" s="120" t="s">
        <v>36</v>
      </c>
      <c r="H126" s="121" t="s">
        <v>994</v>
      </c>
      <c r="I126" s="121" t="s">
        <v>995</v>
      </c>
      <c r="J126" s="125">
        <v>1015060.27</v>
      </c>
      <c r="K126" s="125">
        <v>1103920.55</v>
      </c>
      <c r="L126" s="125">
        <v>33391.82</v>
      </c>
      <c r="M126" s="125">
        <v>39669.52</v>
      </c>
      <c r="N126" s="119">
        <v>47.0</v>
      </c>
      <c r="O126" s="119">
        <v>64.0</v>
      </c>
      <c r="P126" s="125">
        <v>634.0</v>
      </c>
      <c r="Q126" s="125">
        <v>549.0</v>
      </c>
      <c r="R126" s="125">
        <v>47.0</v>
      </c>
      <c r="S126" s="125">
        <v>28.0</v>
      </c>
      <c r="T126" s="119">
        <v>-26.0</v>
      </c>
      <c r="U126" s="125">
        <v>15.0</v>
      </c>
      <c r="V126" s="125">
        <v>67.0</v>
      </c>
      <c r="W126" s="125">
        <v>-15.82</v>
      </c>
      <c r="X126" s="125">
        <v>-8.05</v>
      </c>
      <c r="Y126" s="119">
        <v>1.0</v>
      </c>
      <c r="Z126" s="125">
        <v>4.0</v>
      </c>
      <c r="AA126" s="125">
        <v>4.0</v>
      </c>
      <c r="AB126" s="125">
        <v>1.0</v>
      </c>
      <c r="AC126" s="125">
        <v>1.0</v>
      </c>
      <c r="AD126" s="125">
        <v>1.9</v>
      </c>
      <c r="AE126" s="125">
        <v>336.0</v>
      </c>
      <c r="AF126" s="119">
        <v>1.0</v>
      </c>
      <c r="AG126" s="125">
        <v>3.0</v>
      </c>
      <c r="AH126" s="125">
        <v>3.0</v>
      </c>
      <c r="AI126" s="125">
        <v>1.0</v>
      </c>
      <c r="AJ126" s="125">
        <v>1.0</v>
      </c>
      <c r="AK126" s="125">
        <v>1.0</v>
      </c>
      <c r="AL126" s="126">
        <v>45526.76602858796</v>
      </c>
      <c r="AM126" s="127">
        <v>998589.21</v>
      </c>
      <c r="AN126" s="127">
        <v>1105438.59</v>
      </c>
      <c r="AO126" s="124"/>
      <c r="AP126" s="124"/>
    </row>
    <row r="127">
      <c r="A127" s="125">
        <v>258.0</v>
      </c>
      <c r="B127" s="119" t="s">
        <v>998</v>
      </c>
      <c r="C127" s="119" t="s">
        <v>32</v>
      </c>
      <c r="D127" s="119" t="s">
        <v>61</v>
      </c>
      <c r="E127" s="119" t="s">
        <v>261</v>
      </c>
      <c r="F127" s="120" t="s">
        <v>70</v>
      </c>
      <c r="G127" s="120" t="s">
        <v>36</v>
      </c>
      <c r="H127" s="121" t="s">
        <v>994</v>
      </c>
      <c r="I127" s="121" t="s">
        <v>995</v>
      </c>
      <c r="J127" s="125">
        <v>993233.8</v>
      </c>
      <c r="K127" s="125">
        <v>937912.93</v>
      </c>
      <c r="L127" s="125">
        <v>30839.53</v>
      </c>
      <c r="M127" s="125">
        <v>30484.95</v>
      </c>
      <c r="N127" s="125">
        <v>32.0</v>
      </c>
      <c r="O127" s="125">
        <v>36.0</v>
      </c>
      <c r="P127" s="125">
        <v>573.0</v>
      </c>
      <c r="Q127" s="125">
        <v>514.0</v>
      </c>
      <c r="R127" s="125">
        <v>46.0</v>
      </c>
      <c r="S127" s="125">
        <v>31.0</v>
      </c>
      <c r="T127" s="125">
        <v>-11.0</v>
      </c>
      <c r="U127" s="125">
        <v>11.0</v>
      </c>
      <c r="V127" s="125">
        <v>48.0</v>
      </c>
      <c r="W127" s="125">
        <v>1.16</v>
      </c>
      <c r="X127" s="125">
        <v>5.9</v>
      </c>
      <c r="Y127" s="125">
        <v>1.0</v>
      </c>
      <c r="Z127" s="125">
        <v>3.0</v>
      </c>
      <c r="AA127" s="125">
        <v>3.0</v>
      </c>
      <c r="AB127" s="125">
        <v>1.0</v>
      </c>
      <c r="AC127" s="125">
        <v>1.0</v>
      </c>
      <c r="AD127" s="125">
        <v>1.6</v>
      </c>
      <c r="AE127" s="125">
        <v>378.0</v>
      </c>
      <c r="AF127" s="125">
        <v>1.0</v>
      </c>
      <c r="AG127" s="125">
        <v>2.0</v>
      </c>
      <c r="AH127" s="125">
        <v>2.0</v>
      </c>
      <c r="AI127" s="125">
        <v>1.0</v>
      </c>
      <c r="AJ127" s="125">
        <v>1.0</v>
      </c>
      <c r="AK127" s="125">
        <v>1.0</v>
      </c>
      <c r="AL127" s="126">
        <v>45526.76602858796</v>
      </c>
      <c r="AM127" s="127">
        <v>999236.3</v>
      </c>
      <c r="AN127" s="127">
        <v>938365.26</v>
      </c>
      <c r="AO127" s="124"/>
      <c r="AP127" s="124"/>
    </row>
    <row r="128">
      <c r="A128" s="125">
        <v>259.0</v>
      </c>
      <c r="B128" s="119" t="s">
        <v>97</v>
      </c>
      <c r="C128" s="119" t="s">
        <v>32</v>
      </c>
      <c r="D128" s="119" t="s">
        <v>262</v>
      </c>
      <c r="E128" s="119" t="s">
        <v>263</v>
      </c>
      <c r="F128" s="120" t="s">
        <v>108</v>
      </c>
      <c r="G128" s="120" t="s">
        <v>46</v>
      </c>
      <c r="H128" s="121" t="s">
        <v>994</v>
      </c>
      <c r="I128" s="121" t="s">
        <v>995</v>
      </c>
      <c r="J128" s="125">
        <v>1402627.7</v>
      </c>
      <c r="K128" s="125">
        <v>1128771.83</v>
      </c>
      <c r="L128" s="125">
        <v>40139.0</v>
      </c>
      <c r="M128" s="125">
        <v>35105.5</v>
      </c>
      <c r="N128" s="125">
        <v>6.0</v>
      </c>
      <c r="O128" s="125">
        <v>7.0</v>
      </c>
      <c r="P128" s="125">
        <v>439.0</v>
      </c>
      <c r="Q128" s="125">
        <v>418.0</v>
      </c>
      <c r="R128" s="125">
        <v>21.0</v>
      </c>
      <c r="S128" s="125">
        <v>33.0</v>
      </c>
      <c r="T128" s="125">
        <v>-14.0</v>
      </c>
      <c r="U128" s="125">
        <v>5.0</v>
      </c>
      <c r="V128" s="125">
        <v>-36.0</v>
      </c>
      <c r="W128" s="125">
        <v>14.34</v>
      </c>
      <c r="X128" s="125">
        <v>24.26</v>
      </c>
      <c r="Y128" s="125">
        <v>1.0</v>
      </c>
      <c r="Z128" s="125">
        <v>2.0</v>
      </c>
      <c r="AA128" s="125">
        <v>1.0</v>
      </c>
      <c r="AB128" s="125">
        <v>4.0</v>
      </c>
      <c r="AC128" s="125">
        <v>4.0</v>
      </c>
      <c r="AD128" s="125">
        <v>3.05</v>
      </c>
      <c r="AE128" s="125">
        <v>201.0</v>
      </c>
      <c r="AF128" s="125">
        <v>1.0</v>
      </c>
      <c r="AG128" s="125">
        <v>1.0</v>
      </c>
      <c r="AH128" s="125">
        <v>1.0</v>
      </c>
      <c r="AI128" s="125">
        <v>3.0</v>
      </c>
      <c r="AJ128" s="125">
        <v>3.0</v>
      </c>
      <c r="AK128" s="125">
        <v>3.0</v>
      </c>
      <c r="AL128" s="126">
        <v>45526.76602858796</v>
      </c>
      <c r="AM128" s="127">
        <v>1403889.7</v>
      </c>
      <c r="AN128" s="127">
        <v>1129512.79</v>
      </c>
      <c r="AO128" s="124"/>
      <c r="AP128" s="124"/>
    </row>
    <row r="129">
      <c r="A129" s="125">
        <v>260.0</v>
      </c>
      <c r="B129" s="119" t="s">
        <v>97</v>
      </c>
      <c r="C129" s="119" t="s">
        <v>32</v>
      </c>
      <c r="D129" s="119" t="s">
        <v>264</v>
      </c>
      <c r="E129" s="119" t="s">
        <v>265</v>
      </c>
      <c r="F129" s="120" t="s">
        <v>143</v>
      </c>
      <c r="G129" s="120" t="s">
        <v>101</v>
      </c>
      <c r="H129" s="121" t="s">
        <v>994</v>
      </c>
      <c r="I129" s="121" t="s">
        <v>995</v>
      </c>
      <c r="J129" s="125">
        <v>1818615.89</v>
      </c>
      <c r="K129" s="125">
        <v>2344987.56</v>
      </c>
      <c r="L129" s="125">
        <v>44845.17</v>
      </c>
      <c r="M129" s="125">
        <v>62541.16</v>
      </c>
      <c r="N129" s="125">
        <v>71.0</v>
      </c>
      <c r="O129" s="125">
        <v>53.0</v>
      </c>
      <c r="P129" s="125">
        <v>640.0</v>
      </c>
      <c r="Q129" s="125">
        <v>753.0</v>
      </c>
      <c r="R129" s="125">
        <v>53.0</v>
      </c>
      <c r="S129" s="125">
        <v>52.0</v>
      </c>
      <c r="T129" s="125">
        <v>33.0</v>
      </c>
      <c r="U129" s="125">
        <v>-15.0</v>
      </c>
      <c r="V129" s="125">
        <v>1.0</v>
      </c>
      <c r="W129" s="125">
        <v>-28.29</v>
      </c>
      <c r="X129" s="125">
        <v>-22.45</v>
      </c>
      <c r="Y129" s="125">
        <v>2.0</v>
      </c>
      <c r="Z129" s="125">
        <v>1.0</v>
      </c>
      <c r="AA129" s="125">
        <v>1.0</v>
      </c>
      <c r="AB129" s="125">
        <v>1.0</v>
      </c>
      <c r="AC129" s="125">
        <v>1.0</v>
      </c>
      <c r="AD129" s="125">
        <v>1.05</v>
      </c>
      <c r="AE129" s="125">
        <v>551.0</v>
      </c>
      <c r="AF129" s="125">
        <v>1.0</v>
      </c>
      <c r="AG129" s="125">
        <v>1.0</v>
      </c>
      <c r="AH129" s="125">
        <v>1.0</v>
      </c>
      <c r="AI129" s="125">
        <v>1.0</v>
      </c>
      <c r="AJ129" s="125">
        <v>1.0</v>
      </c>
      <c r="AK129" s="125">
        <v>1.0</v>
      </c>
      <c r="AL129" s="126">
        <v>45526.76602858796</v>
      </c>
      <c r="AM129" s="127">
        <v>1821089.64</v>
      </c>
      <c r="AN129" s="127">
        <v>2350799.66</v>
      </c>
      <c r="AO129" s="124"/>
      <c r="AP129" s="124"/>
    </row>
    <row r="130">
      <c r="A130" s="125">
        <v>261.0</v>
      </c>
      <c r="B130" s="119" t="s">
        <v>60</v>
      </c>
      <c r="C130" s="119" t="s">
        <v>32</v>
      </c>
      <c r="D130" s="119" t="s">
        <v>266</v>
      </c>
      <c r="E130" s="119" t="s">
        <v>267</v>
      </c>
      <c r="F130" s="120" t="s">
        <v>88</v>
      </c>
      <c r="G130" s="120" t="s">
        <v>59</v>
      </c>
      <c r="H130" s="121" t="s">
        <v>994</v>
      </c>
      <c r="I130" s="121" t="s">
        <v>995</v>
      </c>
      <c r="J130" s="125">
        <v>1928536.79</v>
      </c>
      <c r="K130" s="125">
        <v>2054141.0</v>
      </c>
      <c r="L130" s="125">
        <v>51393.18</v>
      </c>
      <c r="M130" s="125">
        <v>58330.7</v>
      </c>
      <c r="N130" s="125">
        <v>33.0</v>
      </c>
      <c r="O130" s="125">
        <v>30.0</v>
      </c>
      <c r="P130" s="125">
        <v>658.0</v>
      </c>
      <c r="Q130" s="125">
        <v>714.0</v>
      </c>
      <c r="R130" s="125">
        <v>60.0</v>
      </c>
      <c r="S130" s="125">
        <v>54.0</v>
      </c>
      <c r="T130" s="125">
        <v>10.0</v>
      </c>
      <c r="U130" s="125">
        <v>-7.0</v>
      </c>
      <c r="V130" s="125">
        <v>11.0</v>
      </c>
      <c r="W130" s="125">
        <v>-11.89</v>
      </c>
      <c r="X130" s="125">
        <v>-6.11</v>
      </c>
      <c r="Y130" s="125">
        <v>1.0</v>
      </c>
      <c r="Z130" s="125">
        <v>1.0</v>
      </c>
      <c r="AA130" s="125">
        <v>1.0</v>
      </c>
      <c r="AB130" s="125">
        <v>1.0</v>
      </c>
      <c r="AC130" s="125">
        <v>1.0</v>
      </c>
      <c r="AD130" s="125">
        <v>1.0</v>
      </c>
      <c r="AE130" s="125">
        <v>621.0</v>
      </c>
      <c r="AF130" s="125">
        <v>1.0</v>
      </c>
      <c r="AG130" s="125">
        <v>1.0</v>
      </c>
      <c r="AH130" s="125">
        <v>1.0</v>
      </c>
      <c r="AI130" s="125">
        <v>1.0</v>
      </c>
      <c r="AJ130" s="125">
        <v>1.0</v>
      </c>
      <c r="AK130" s="125">
        <v>1.0</v>
      </c>
      <c r="AL130" s="126">
        <v>45526.76602858796</v>
      </c>
      <c r="AM130" s="127">
        <v>1932223.32</v>
      </c>
      <c r="AN130" s="127">
        <v>2056437.51</v>
      </c>
      <c r="AO130" s="124"/>
      <c r="AP130" s="124"/>
    </row>
    <row r="131">
      <c r="A131" s="125">
        <v>262.0</v>
      </c>
      <c r="B131" s="119" t="s">
        <v>42</v>
      </c>
      <c r="C131" s="119" t="s">
        <v>32</v>
      </c>
      <c r="D131" s="119" t="s">
        <v>268</v>
      </c>
      <c r="E131" s="119" t="s">
        <v>269</v>
      </c>
      <c r="F131" s="120" t="s">
        <v>270</v>
      </c>
      <c r="G131" s="120" t="s">
        <v>46</v>
      </c>
      <c r="H131" s="121" t="s">
        <v>994</v>
      </c>
      <c r="I131" s="121" t="s">
        <v>995</v>
      </c>
      <c r="J131" s="125">
        <v>2477702.93</v>
      </c>
      <c r="K131" s="125">
        <v>1986105.48</v>
      </c>
      <c r="L131" s="125">
        <v>88691.75</v>
      </c>
      <c r="M131" s="125">
        <v>76155.12</v>
      </c>
      <c r="N131" s="125">
        <v>46.0</v>
      </c>
      <c r="O131" s="125">
        <v>15.0</v>
      </c>
      <c r="P131" s="125">
        <v>1239.0</v>
      </c>
      <c r="Q131" s="125">
        <v>1074.0</v>
      </c>
      <c r="R131" s="125">
        <v>96.0</v>
      </c>
      <c r="S131" s="125">
        <v>124.0</v>
      </c>
      <c r="T131" s="125">
        <v>206.0</v>
      </c>
      <c r="U131" s="125">
        <v>15.0</v>
      </c>
      <c r="V131" s="125">
        <v>-22.0</v>
      </c>
      <c r="W131" s="125">
        <v>16.46</v>
      </c>
      <c r="X131" s="125">
        <v>24.75</v>
      </c>
      <c r="Y131" s="125">
        <v>5.0</v>
      </c>
      <c r="Z131" s="125">
        <v>4.0</v>
      </c>
      <c r="AA131" s="125">
        <v>1.0</v>
      </c>
      <c r="AB131" s="125">
        <v>4.0</v>
      </c>
      <c r="AC131" s="125">
        <v>4.0</v>
      </c>
      <c r="AD131" s="125">
        <v>3.45</v>
      </c>
      <c r="AE131" s="125">
        <v>175.0</v>
      </c>
      <c r="AF131" s="125">
        <v>4.0</v>
      </c>
      <c r="AG131" s="125">
        <v>3.0</v>
      </c>
      <c r="AH131" s="125">
        <v>1.0</v>
      </c>
      <c r="AI131" s="125">
        <v>3.0</v>
      </c>
      <c r="AJ131" s="125">
        <v>3.0</v>
      </c>
      <c r="AK131" s="125">
        <v>3.0</v>
      </c>
      <c r="AL131" s="126">
        <v>45526.76602858796</v>
      </c>
      <c r="AM131" s="127">
        <v>2477815.67</v>
      </c>
      <c r="AN131" s="127">
        <v>1988077.33</v>
      </c>
      <c r="AO131" s="124"/>
      <c r="AP131" s="124"/>
    </row>
    <row r="132">
      <c r="A132" s="125">
        <v>263.0</v>
      </c>
      <c r="B132" s="119" t="s">
        <v>1011</v>
      </c>
      <c r="C132" s="119" t="s">
        <v>992</v>
      </c>
      <c r="D132" s="119" t="s">
        <v>1012</v>
      </c>
      <c r="E132" s="119" t="s">
        <v>1013</v>
      </c>
      <c r="F132" s="120" t="s">
        <v>220</v>
      </c>
      <c r="G132" s="120" t="s">
        <v>59</v>
      </c>
      <c r="H132" s="121" t="s">
        <v>994</v>
      </c>
      <c r="I132" s="121" t="s">
        <v>995</v>
      </c>
      <c r="J132" s="125">
        <v>991541.39</v>
      </c>
      <c r="K132" s="125">
        <v>921350.5</v>
      </c>
      <c r="L132" s="125">
        <v>29854.19</v>
      </c>
      <c r="M132" s="125">
        <v>29668.45</v>
      </c>
      <c r="N132" s="125">
        <v>7.0</v>
      </c>
      <c r="O132" s="125">
        <v>10.0</v>
      </c>
      <c r="P132" s="125">
        <v>409.0</v>
      </c>
      <c r="Q132" s="125">
        <v>253.0</v>
      </c>
      <c r="R132" s="125">
        <v>169.0</v>
      </c>
      <c r="S132" s="125">
        <v>20.0</v>
      </c>
      <c r="T132" s="125">
        <v>-30.0</v>
      </c>
      <c r="U132" s="125">
        <v>61.0</v>
      </c>
      <c r="V132" s="125">
        <v>745.0</v>
      </c>
      <c r="W132" s="125">
        <v>0.63</v>
      </c>
      <c r="X132" s="125">
        <v>7.62</v>
      </c>
      <c r="Y132" s="125">
        <v>1.0</v>
      </c>
      <c r="Z132" s="125">
        <v>5.0</v>
      </c>
      <c r="AA132" s="125">
        <v>5.0</v>
      </c>
      <c r="AB132" s="125">
        <v>1.0</v>
      </c>
      <c r="AC132" s="125">
        <v>2.0</v>
      </c>
      <c r="AD132" s="125">
        <v>2.25</v>
      </c>
      <c r="AE132" s="125">
        <v>292.0</v>
      </c>
      <c r="AF132" s="125">
        <v>1.0</v>
      </c>
      <c r="AG132" s="125">
        <v>4.0</v>
      </c>
      <c r="AH132" s="125">
        <v>4.0</v>
      </c>
      <c r="AI132" s="125">
        <v>1.0</v>
      </c>
      <c r="AJ132" s="125">
        <v>1.0</v>
      </c>
      <c r="AK132" s="125">
        <v>2.0</v>
      </c>
      <c r="AL132" s="126">
        <v>45526.76602858796</v>
      </c>
      <c r="AM132" s="127">
        <v>987698.17</v>
      </c>
      <c r="AN132" s="127">
        <v>916739.66</v>
      </c>
      <c r="AO132" s="124"/>
      <c r="AP132" s="124"/>
    </row>
    <row r="133">
      <c r="A133" s="125">
        <v>264.0</v>
      </c>
      <c r="B133" s="119" t="s">
        <v>42</v>
      </c>
      <c r="C133" s="119" t="s">
        <v>32</v>
      </c>
      <c r="D133" s="119" t="s">
        <v>271</v>
      </c>
      <c r="E133" s="119" t="s">
        <v>272</v>
      </c>
      <c r="F133" s="120" t="s">
        <v>270</v>
      </c>
      <c r="G133" s="120" t="s">
        <v>46</v>
      </c>
      <c r="H133" s="121" t="s">
        <v>994</v>
      </c>
      <c r="I133" s="121" t="s">
        <v>995</v>
      </c>
      <c r="J133" s="125">
        <v>2448526.17</v>
      </c>
      <c r="K133" s="125">
        <v>2802173.45</v>
      </c>
      <c r="L133" s="125">
        <v>75718.32</v>
      </c>
      <c r="M133" s="125">
        <v>92832.21</v>
      </c>
      <c r="N133" s="125">
        <v>126.0</v>
      </c>
      <c r="O133" s="125">
        <v>94.0</v>
      </c>
      <c r="P133" s="125">
        <v>1059.0</v>
      </c>
      <c r="Q133" s="125">
        <v>1149.0</v>
      </c>
      <c r="R133" s="125">
        <v>63.0</v>
      </c>
      <c r="S133" s="125">
        <v>70.0</v>
      </c>
      <c r="T133" s="125">
        <v>34.0</v>
      </c>
      <c r="U133" s="125">
        <v>-7.0</v>
      </c>
      <c r="V133" s="125">
        <v>-10.0</v>
      </c>
      <c r="W133" s="125">
        <v>-18.44</v>
      </c>
      <c r="X133" s="125">
        <v>-12.62</v>
      </c>
      <c r="Y133" s="125">
        <v>2.0</v>
      </c>
      <c r="Z133" s="125">
        <v>1.0</v>
      </c>
      <c r="AA133" s="125">
        <v>1.0</v>
      </c>
      <c r="AB133" s="125">
        <v>1.0</v>
      </c>
      <c r="AC133" s="125">
        <v>1.0</v>
      </c>
      <c r="AD133" s="125">
        <v>1.05</v>
      </c>
      <c r="AE133" s="125">
        <v>554.0</v>
      </c>
      <c r="AF133" s="125">
        <v>1.0</v>
      </c>
      <c r="AG133" s="125">
        <v>1.0</v>
      </c>
      <c r="AH133" s="125">
        <v>1.0</v>
      </c>
      <c r="AI133" s="125">
        <v>1.0</v>
      </c>
      <c r="AJ133" s="125">
        <v>1.0</v>
      </c>
      <c r="AK133" s="125">
        <v>1.0</v>
      </c>
      <c r="AL133" s="126">
        <v>45526.76602858796</v>
      </c>
      <c r="AM133" s="127">
        <v>2448488.67</v>
      </c>
      <c r="AN133" s="127">
        <v>2806216.99</v>
      </c>
      <c r="AO133" s="124"/>
      <c r="AP133" s="124"/>
    </row>
    <row r="134">
      <c r="A134" s="125">
        <v>265.0</v>
      </c>
      <c r="B134" s="119" t="s">
        <v>414</v>
      </c>
      <c r="C134" s="119" t="s">
        <v>992</v>
      </c>
      <c r="D134" s="119" t="s">
        <v>203</v>
      </c>
      <c r="E134" s="119" t="s">
        <v>1003</v>
      </c>
      <c r="F134" s="120" t="s">
        <v>243</v>
      </c>
      <c r="G134" s="120" t="s">
        <v>101</v>
      </c>
      <c r="H134" s="121" t="s">
        <v>994</v>
      </c>
      <c r="I134" s="121" t="s">
        <v>995</v>
      </c>
      <c r="J134" s="125">
        <v>1430979.91</v>
      </c>
      <c r="K134" s="125">
        <v>1811967.88</v>
      </c>
      <c r="L134" s="125">
        <v>39689.69</v>
      </c>
      <c r="M134" s="125">
        <v>50276.67</v>
      </c>
      <c r="N134" s="125">
        <v>13.0</v>
      </c>
      <c r="O134" s="125">
        <v>24.0</v>
      </c>
      <c r="P134" s="125">
        <v>607.0</v>
      </c>
      <c r="Q134" s="125">
        <v>479.0</v>
      </c>
      <c r="R134" s="125">
        <v>252.0</v>
      </c>
      <c r="S134" s="125">
        <v>62.0</v>
      </c>
      <c r="T134" s="125">
        <v>-45.0</v>
      </c>
      <c r="U134" s="125">
        <v>26.0</v>
      </c>
      <c r="V134" s="125">
        <v>306.0</v>
      </c>
      <c r="W134" s="125">
        <v>-21.06</v>
      </c>
      <c r="X134" s="125">
        <v>-21.03</v>
      </c>
      <c r="Y134" s="125">
        <v>1.0</v>
      </c>
      <c r="Z134" s="125">
        <v>5.0</v>
      </c>
      <c r="AA134" s="125">
        <v>5.0</v>
      </c>
      <c r="AB134" s="125">
        <v>1.0</v>
      </c>
      <c r="AC134" s="125">
        <v>1.0</v>
      </c>
      <c r="AD134" s="125">
        <v>2.0</v>
      </c>
      <c r="AE134" s="125">
        <v>325.0</v>
      </c>
      <c r="AF134" s="125">
        <v>1.0</v>
      </c>
      <c r="AG134" s="125">
        <v>4.0</v>
      </c>
      <c r="AH134" s="125">
        <v>4.0</v>
      </c>
      <c r="AI134" s="125">
        <v>1.0</v>
      </c>
      <c r="AJ134" s="125">
        <v>1.0</v>
      </c>
      <c r="AK134" s="125">
        <v>2.0</v>
      </c>
      <c r="AL134" s="126">
        <v>45526.76602858796</v>
      </c>
      <c r="AM134" s="127">
        <v>1426737.74</v>
      </c>
      <c r="AN134" s="127">
        <v>1651399.87</v>
      </c>
      <c r="AO134" s="124"/>
      <c r="AP134" s="124"/>
    </row>
    <row r="135">
      <c r="A135" s="125">
        <v>267.0</v>
      </c>
      <c r="B135" s="119" t="s">
        <v>42</v>
      </c>
      <c r="C135" s="119" t="s">
        <v>32</v>
      </c>
      <c r="D135" s="119" t="s">
        <v>1004</v>
      </c>
      <c r="E135" s="119" t="s">
        <v>1005</v>
      </c>
      <c r="F135" s="120" t="s">
        <v>108</v>
      </c>
      <c r="G135" s="120" t="s">
        <v>46</v>
      </c>
      <c r="H135" s="121" t="s">
        <v>994</v>
      </c>
      <c r="I135" s="121" t="s">
        <v>995</v>
      </c>
      <c r="J135" s="125">
        <v>1277065.4</v>
      </c>
      <c r="K135" s="125">
        <v>1163806.6</v>
      </c>
      <c r="L135" s="125">
        <v>45659.34</v>
      </c>
      <c r="M135" s="125">
        <v>45036.85</v>
      </c>
      <c r="N135" s="125">
        <v>14.0</v>
      </c>
      <c r="O135" s="125">
        <v>17.0</v>
      </c>
      <c r="P135" s="125">
        <v>767.0</v>
      </c>
      <c r="Q135" s="125">
        <v>782.0</v>
      </c>
      <c r="R135" s="125">
        <v>60.0</v>
      </c>
      <c r="S135" s="125">
        <v>48.0</v>
      </c>
      <c r="T135" s="125">
        <v>-17.0</v>
      </c>
      <c r="U135" s="125">
        <v>-1.0</v>
      </c>
      <c r="V135" s="125">
        <v>25.0</v>
      </c>
      <c r="W135" s="125">
        <v>1.38</v>
      </c>
      <c r="X135" s="125">
        <v>9.73</v>
      </c>
      <c r="Y135" s="125">
        <v>1.0</v>
      </c>
      <c r="Z135" s="125">
        <v>1.0</v>
      </c>
      <c r="AA135" s="125">
        <v>2.0</v>
      </c>
      <c r="AB135" s="125">
        <v>1.0</v>
      </c>
      <c r="AC135" s="125">
        <v>2.0</v>
      </c>
      <c r="AD135" s="125">
        <v>1.45</v>
      </c>
      <c r="AE135" s="125">
        <v>413.0</v>
      </c>
      <c r="AF135" s="125">
        <v>1.0</v>
      </c>
      <c r="AG135" s="125">
        <v>1.0</v>
      </c>
      <c r="AH135" s="125">
        <v>1.0</v>
      </c>
      <c r="AI135" s="125">
        <v>1.0</v>
      </c>
      <c r="AJ135" s="125">
        <v>1.0</v>
      </c>
      <c r="AK135" s="125">
        <v>1.0</v>
      </c>
      <c r="AL135" s="126">
        <v>45526.76602858796</v>
      </c>
      <c r="AM135" s="127">
        <v>1287404.9</v>
      </c>
      <c r="AN135" s="127">
        <v>1163893.52</v>
      </c>
      <c r="AO135" s="124"/>
      <c r="AP135" s="124"/>
    </row>
    <row r="136">
      <c r="A136" s="125">
        <v>269.0</v>
      </c>
      <c r="B136" s="119" t="s">
        <v>42</v>
      </c>
      <c r="C136" s="119" t="s">
        <v>32</v>
      </c>
      <c r="D136" s="119" t="s">
        <v>273</v>
      </c>
      <c r="E136" s="119" t="s">
        <v>274</v>
      </c>
      <c r="F136" s="120" t="s">
        <v>275</v>
      </c>
      <c r="G136" s="120" t="s">
        <v>46</v>
      </c>
      <c r="H136" s="121" t="s">
        <v>994</v>
      </c>
      <c r="I136" s="121" t="s">
        <v>995</v>
      </c>
      <c r="J136" s="125">
        <v>3498912.98</v>
      </c>
      <c r="K136" s="125">
        <v>4512000.23</v>
      </c>
      <c r="L136" s="125">
        <v>129855.83</v>
      </c>
      <c r="M136" s="125">
        <v>163314.36</v>
      </c>
      <c r="N136" s="125">
        <v>65.0</v>
      </c>
      <c r="O136" s="125">
        <v>143.0</v>
      </c>
      <c r="P136" s="125">
        <v>1402.0</v>
      </c>
      <c r="Q136" s="125">
        <v>1674.0</v>
      </c>
      <c r="R136" s="125">
        <v>85.0</v>
      </c>
      <c r="S136" s="125">
        <v>130.0</v>
      </c>
      <c r="T136" s="125">
        <v>-54.0</v>
      </c>
      <c r="U136" s="125">
        <v>-16.0</v>
      </c>
      <c r="V136" s="125">
        <v>-34.0</v>
      </c>
      <c r="W136" s="125">
        <v>-20.49</v>
      </c>
      <c r="X136" s="125">
        <v>-22.45</v>
      </c>
      <c r="Y136" s="125">
        <v>1.0</v>
      </c>
      <c r="Z136" s="125">
        <v>1.0</v>
      </c>
      <c r="AA136" s="125">
        <v>1.0</v>
      </c>
      <c r="AB136" s="125">
        <v>1.0</v>
      </c>
      <c r="AC136" s="125">
        <v>1.0</v>
      </c>
      <c r="AD136" s="125">
        <v>1.0</v>
      </c>
      <c r="AE136" s="125">
        <v>643.0</v>
      </c>
      <c r="AF136" s="125">
        <v>1.0</v>
      </c>
      <c r="AG136" s="125">
        <v>1.0</v>
      </c>
      <c r="AH136" s="125">
        <v>1.0</v>
      </c>
      <c r="AI136" s="125">
        <v>1.0</v>
      </c>
      <c r="AJ136" s="125">
        <v>1.0</v>
      </c>
      <c r="AK136" s="125">
        <v>1.0</v>
      </c>
      <c r="AL136" s="126">
        <v>45526.76602858796</v>
      </c>
      <c r="AM136" s="127">
        <v>3924012.41</v>
      </c>
      <c r="AN136" s="127">
        <v>4784788.95</v>
      </c>
      <c r="AO136" s="124"/>
      <c r="AP136" s="124"/>
    </row>
    <row r="137">
      <c r="A137" s="125">
        <v>270.0</v>
      </c>
      <c r="B137" s="119" t="s">
        <v>998</v>
      </c>
      <c r="C137" s="119" t="s">
        <v>32</v>
      </c>
      <c r="D137" s="119" t="s">
        <v>276</v>
      </c>
      <c r="E137" s="119" t="s">
        <v>277</v>
      </c>
      <c r="F137" s="120" t="s">
        <v>93</v>
      </c>
      <c r="G137" s="120" t="s">
        <v>46</v>
      </c>
      <c r="H137" s="121" t="s">
        <v>994</v>
      </c>
      <c r="I137" s="121" t="s">
        <v>995</v>
      </c>
      <c r="J137" s="125">
        <v>2986796.0</v>
      </c>
      <c r="K137" s="125">
        <v>2212779.76</v>
      </c>
      <c r="L137" s="125">
        <v>83107.15</v>
      </c>
      <c r="M137" s="125">
        <v>71261.0</v>
      </c>
      <c r="N137" s="125">
        <v>79.0</v>
      </c>
      <c r="O137" s="125">
        <v>46.0</v>
      </c>
      <c r="P137" s="125">
        <v>732.0</v>
      </c>
      <c r="Q137" s="125">
        <v>598.0</v>
      </c>
      <c r="R137" s="125">
        <v>105.0</v>
      </c>
      <c r="S137" s="125">
        <v>91.0</v>
      </c>
      <c r="T137" s="125">
        <v>71.0</v>
      </c>
      <c r="U137" s="125">
        <v>22.0</v>
      </c>
      <c r="V137" s="125">
        <v>15.0</v>
      </c>
      <c r="W137" s="125">
        <v>16.62</v>
      </c>
      <c r="X137" s="125">
        <v>34.98</v>
      </c>
      <c r="Y137" s="125">
        <v>3.0</v>
      </c>
      <c r="Z137" s="125">
        <v>5.0</v>
      </c>
      <c r="AA137" s="125">
        <v>1.0</v>
      </c>
      <c r="AB137" s="125">
        <v>4.0</v>
      </c>
      <c r="AC137" s="125">
        <v>5.0</v>
      </c>
      <c r="AD137" s="125">
        <v>3.7</v>
      </c>
      <c r="AE137" s="125">
        <v>152.0</v>
      </c>
      <c r="AF137" s="125">
        <v>2.0</v>
      </c>
      <c r="AG137" s="125">
        <v>4.0</v>
      </c>
      <c r="AH137" s="125">
        <v>1.0</v>
      </c>
      <c r="AI137" s="125">
        <v>3.0</v>
      </c>
      <c r="AJ137" s="125">
        <v>4.0</v>
      </c>
      <c r="AK137" s="125">
        <v>3.0</v>
      </c>
      <c r="AL137" s="126">
        <v>45526.76602858796</v>
      </c>
      <c r="AM137" s="127">
        <v>2991152.54</v>
      </c>
      <c r="AN137" s="127">
        <v>2216059.33</v>
      </c>
      <c r="AO137" s="124"/>
      <c r="AP137" s="124"/>
    </row>
    <row r="138">
      <c r="A138" s="125">
        <v>272.0</v>
      </c>
      <c r="B138" s="119" t="s">
        <v>414</v>
      </c>
      <c r="C138" s="119" t="s">
        <v>992</v>
      </c>
      <c r="D138" s="119" t="s">
        <v>1006</v>
      </c>
      <c r="E138" s="119" t="s">
        <v>1007</v>
      </c>
      <c r="F138" s="120" t="s">
        <v>88</v>
      </c>
      <c r="G138" s="120" t="s">
        <v>59</v>
      </c>
      <c r="H138" s="121" t="s">
        <v>994</v>
      </c>
      <c r="I138" s="121" t="s">
        <v>995</v>
      </c>
      <c r="J138" s="125">
        <v>1176851.97</v>
      </c>
      <c r="K138" s="125">
        <v>992605.75</v>
      </c>
      <c r="L138" s="125">
        <v>27592.12</v>
      </c>
      <c r="M138" s="125">
        <v>24454.48</v>
      </c>
      <c r="N138" s="125">
        <v>17.0</v>
      </c>
      <c r="O138" s="125">
        <v>1.0</v>
      </c>
      <c r="P138" s="125">
        <v>563.0</v>
      </c>
      <c r="Q138" s="125">
        <v>491.0</v>
      </c>
      <c r="R138" s="125">
        <v>288.0</v>
      </c>
      <c r="S138" s="125">
        <v>208.0</v>
      </c>
      <c r="T138" s="125">
        <v>1600.0</v>
      </c>
      <c r="U138" s="125">
        <v>14.0</v>
      </c>
      <c r="V138" s="125">
        <v>38.0</v>
      </c>
      <c r="W138" s="125">
        <v>12.83</v>
      </c>
      <c r="X138" s="125">
        <v>18.56</v>
      </c>
      <c r="Y138" s="125">
        <v>5.0</v>
      </c>
      <c r="Z138" s="125">
        <v>3.0</v>
      </c>
      <c r="AA138" s="125">
        <v>2.0</v>
      </c>
      <c r="AB138" s="125">
        <v>3.0</v>
      </c>
      <c r="AC138" s="125">
        <v>3.0</v>
      </c>
      <c r="AD138" s="125">
        <v>2.95</v>
      </c>
      <c r="AE138" s="125">
        <v>210.0</v>
      </c>
      <c r="AF138" s="125">
        <v>4.0</v>
      </c>
      <c r="AG138" s="125">
        <v>2.0</v>
      </c>
      <c r="AH138" s="125">
        <v>1.0</v>
      </c>
      <c r="AI138" s="125">
        <v>2.0</v>
      </c>
      <c r="AJ138" s="125">
        <v>2.0</v>
      </c>
      <c r="AK138" s="125">
        <v>2.0</v>
      </c>
      <c r="AL138" s="126">
        <v>45526.76602858796</v>
      </c>
      <c r="AM138" s="127">
        <v>1175631.99</v>
      </c>
      <c r="AN138" s="127">
        <v>992390.27</v>
      </c>
      <c r="AO138" s="124"/>
      <c r="AP138" s="124"/>
    </row>
    <row r="139">
      <c r="A139" s="125">
        <v>273.0</v>
      </c>
      <c r="B139" s="119" t="s">
        <v>414</v>
      </c>
      <c r="C139" s="119" t="s">
        <v>992</v>
      </c>
      <c r="D139" s="119" t="s">
        <v>1006</v>
      </c>
      <c r="E139" s="119" t="s">
        <v>1007</v>
      </c>
      <c r="F139" s="120" t="s">
        <v>88</v>
      </c>
      <c r="G139" s="120" t="s">
        <v>59</v>
      </c>
      <c r="H139" s="121" t="s">
        <v>994</v>
      </c>
      <c r="I139" s="121" t="s">
        <v>995</v>
      </c>
      <c r="J139" s="125">
        <v>433896.43</v>
      </c>
      <c r="K139" s="125">
        <v>413566.95</v>
      </c>
      <c r="L139" s="125">
        <v>10412.26</v>
      </c>
      <c r="M139" s="125">
        <v>10092.28</v>
      </c>
      <c r="N139" s="125">
        <v>2.0</v>
      </c>
      <c r="O139" s="119">
        <v>1.0</v>
      </c>
      <c r="P139" s="125">
        <v>260.0</v>
      </c>
      <c r="Q139" s="125">
        <v>306.0</v>
      </c>
      <c r="R139" s="125">
        <v>121.0</v>
      </c>
      <c r="S139" s="125">
        <v>153.0</v>
      </c>
      <c r="T139" s="119">
        <v>100.0</v>
      </c>
      <c r="U139" s="125">
        <v>-15.0</v>
      </c>
      <c r="V139" s="125">
        <v>-20.0</v>
      </c>
      <c r="W139" s="125">
        <v>3.17</v>
      </c>
      <c r="X139" s="125">
        <v>4.92</v>
      </c>
      <c r="Y139" s="119">
        <v>4.0</v>
      </c>
      <c r="Z139" s="125">
        <v>1.0</v>
      </c>
      <c r="AA139" s="125">
        <v>1.0</v>
      </c>
      <c r="AB139" s="125">
        <v>1.0</v>
      </c>
      <c r="AC139" s="125">
        <v>1.0</v>
      </c>
      <c r="AD139" s="125">
        <v>1.3</v>
      </c>
      <c r="AE139" s="125">
        <v>444.0</v>
      </c>
      <c r="AF139" s="119">
        <v>3.0</v>
      </c>
      <c r="AG139" s="125">
        <v>1.0</v>
      </c>
      <c r="AH139" s="125">
        <v>1.0</v>
      </c>
      <c r="AI139" s="125">
        <v>1.0</v>
      </c>
      <c r="AJ139" s="125">
        <v>1.0</v>
      </c>
      <c r="AK139" s="125">
        <v>1.0</v>
      </c>
      <c r="AL139" s="126">
        <v>45526.76602858796</v>
      </c>
      <c r="AM139" s="127">
        <v>431639.44</v>
      </c>
      <c r="AN139" s="127">
        <v>413775.2</v>
      </c>
      <c r="AO139" s="124"/>
      <c r="AP139" s="124"/>
    </row>
    <row r="140">
      <c r="A140" s="125">
        <v>274.0</v>
      </c>
      <c r="B140" s="119" t="s">
        <v>42</v>
      </c>
      <c r="C140" s="119" t="s">
        <v>32</v>
      </c>
      <c r="D140" s="119" t="s">
        <v>273</v>
      </c>
      <c r="E140" s="119" t="s">
        <v>274</v>
      </c>
      <c r="F140" s="120" t="s">
        <v>70</v>
      </c>
      <c r="G140" s="120" t="s">
        <v>36</v>
      </c>
      <c r="H140" s="121" t="s">
        <v>994</v>
      </c>
      <c r="I140" s="121" t="s">
        <v>995</v>
      </c>
      <c r="J140" s="125">
        <v>1332288.52</v>
      </c>
      <c r="K140" s="125">
        <v>987155.15</v>
      </c>
      <c r="L140" s="125">
        <v>40002.85</v>
      </c>
      <c r="M140" s="125">
        <v>28276.8</v>
      </c>
      <c r="N140" s="125">
        <v>8.0</v>
      </c>
      <c r="O140" s="119">
        <v>52.0</v>
      </c>
      <c r="P140" s="125">
        <v>454.0</v>
      </c>
      <c r="Q140" s="125">
        <v>434.0</v>
      </c>
      <c r="R140" s="125">
        <v>20.0</v>
      </c>
      <c r="S140" s="125">
        <v>41.0</v>
      </c>
      <c r="T140" s="119">
        <v>-84.0</v>
      </c>
      <c r="U140" s="125">
        <v>4.0</v>
      </c>
      <c r="V140" s="125">
        <v>-51.0</v>
      </c>
      <c r="W140" s="125">
        <v>41.47</v>
      </c>
      <c r="X140" s="125">
        <v>34.96</v>
      </c>
      <c r="Y140" s="119">
        <v>1.0</v>
      </c>
      <c r="Z140" s="125">
        <v>1.0</v>
      </c>
      <c r="AA140" s="125">
        <v>1.0</v>
      </c>
      <c r="AB140" s="125">
        <v>5.0</v>
      </c>
      <c r="AC140" s="125">
        <v>5.0</v>
      </c>
      <c r="AD140" s="125">
        <v>3.6</v>
      </c>
      <c r="AE140" s="125">
        <v>163.0</v>
      </c>
      <c r="AF140" s="119">
        <v>1.0</v>
      </c>
      <c r="AG140" s="125">
        <v>1.0</v>
      </c>
      <c r="AH140" s="125">
        <v>1.0</v>
      </c>
      <c r="AI140" s="125">
        <v>4.0</v>
      </c>
      <c r="AJ140" s="125">
        <v>4.0</v>
      </c>
      <c r="AK140" s="125">
        <v>3.0</v>
      </c>
      <c r="AL140" s="126">
        <v>45526.76602858796</v>
      </c>
      <c r="AM140" s="127">
        <v>1332429.02</v>
      </c>
      <c r="AN140" s="127">
        <v>927373.04</v>
      </c>
      <c r="AO140" s="124"/>
      <c r="AP140" s="124"/>
    </row>
    <row r="141">
      <c r="A141" s="125">
        <v>275.0</v>
      </c>
      <c r="B141" s="119" t="s">
        <v>60</v>
      </c>
      <c r="C141" s="119" t="s">
        <v>32</v>
      </c>
      <c r="D141" s="119" t="s">
        <v>278</v>
      </c>
      <c r="E141" s="119" t="s">
        <v>279</v>
      </c>
      <c r="F141" s="120" t="s">
        <v>88</v>
      </c>
      <c r="G141" s="120" t="s">
        <v>59</v>
      </c>
      <c r="H141" s="121" t="s">
        <v>994</v>
      </c>
      <c r="I141" s="121" t="s">
        <v>995</v>
      </c>
      <c r="J141" s="125">
        <v>2269229.16</v>
      </c>
      <c r="K141" s="125">
        <v>2384357.12</v>
      </c>
      <c r="L141" s="125">
        <v>56568.52</v>
      </c>
      <c r="M141" s="125">
        <v>65263.63</v>
      </c>
      <c r="N141" s="125">
        <v>65.0</v>
      </c>
      <c r="O141" s="125">
        <v>50.0</v>
      </c>
      <c r="P141" s="125">
        <v>713.0</v>
      </c>
      <c r="Q141" s="125">
        <v>684.0</v>
      </c>
      <c r="R141" s="125">
        <v>59.0</v>
      </c>
      <c r="S141" s="125">
        <v>57.0</v>
      </c>
      <c r="T141" s="125">
        <v>30.0</v>
      </c>
      <c r="U141" s="125">
        <v>4.0</v>
      </c>
      <c r="V141" s="125">
        <v>3.0</v>
      </c>
      <c r="W141" s="125">
        <v>-13.32</v>
      </c>
      <c r="X141" s="125">
        <v>-4.83</v>
      </c>
      <c r="Y141" s="125">
        <v>2.0</v>
      </c>
      <c r="Z141" s="125">
        <v>1.0</v>
      </c>
      <c r="AA141" s="125">
        <v>1.0</v>
      </c>
      <c r="AB141" s="125">
        <v>1.0</v>
      </c>
      <c r="AC141" s="125">
        <v>1.0</v>
      </c>
      <c r="AD141" s="125">
        <v>1.05</v>
      </c>
      <c r="AE141" s="125">
        <v>553.0</v>
      </c>
      <c r="AF141" s="125">
        <v>1.0</v>
      </c>
      <c r="AG141" s="125">
        <v>1.0</v>
      </c>
      <c r="AH141" s="125">
        <v>1.0</v>
      </c>
      <c r="AI141" s="125">
        <v>1.0</v>
      </c>
      <c r="AJ141" s="125">
        <v>1.0</v>
      </c>
      <c r="AK141" s="125">
        <v>1.0</v>
      </c>
      <c r="AL141" s="126">
        <v>45526.76602858796</v>
      </c>
      <c r="AM141" s="127">
        <v>2256827.04</v>
      </c>
      <c r="AN141" s="127">
        <v>2386721.2</v>
      </c>
      <c r="AO141" s="124"/>
      <c r="AP141" s="124"/>
    </row>
    <row r="142">
      <c r="A142" s="125">
        <v>278.0</v>
      </c>
      <c r="B142" s="119" t="s">
        <v>63</v>
      </c>
      <c r="C142" s="119" t="s">
        <v>32</v>
      </c>
      <c r="D142" s="119" t="s">
        <v>144</v>
      </c>
      <c r="E142" s="119" t="s">
        <v>280</v>
      </c>
      <c r="F142" s="120" t="s">
        <v>220</v>
      </c>
      <c r="G142" s="120" t="s">
        <v>59</v>
      </c>
      <c r="H142" s="121" t="s">
        <v>994</v>
      </c>
      <c r="I142" s="121" t="s">
        <v>995</v>
      </c>
      <c r="J142" s="125">
        <v>1360818.99</v>
      </c>
      <c r="K142" s="125">
        <v>1202833.4</v>
      </c>
      <c r="L142" s="125">
        <v>45475.5</v>
      </c>
      <c r="M142" s="125">
        <v>43406.75</v>
      </c>
      <c r="N142" s="125">
        <v>6.0</v>
      </c>
      <c r="O142" s="125">
        <v>10.0</v>
      </c>
      <c r="P142" s="125">
        <v>644.0</v>
      </c>
      <c r="Q142" s="125">
        <v>683.0</v>
      </c>
      <c r="R142" s="125">
        <v>18.0</v>
      </c>
      <c r="S142" s="125">
        <v>33.0</v>
      </c>
      <c r="T142" s="125">
        <v>-40.0</v>
      </c>
      <c r="U142" s="125">
        <v>-5.0</v>
      </c>
      <c r="V142" s="125">
        <v>-45.0</v>
      </c>
      <c r="W142" s="125">
        <v>4.77</v>
      </c>
      <c r="X142" s="125">
        <v>13.13</v>
      </c>
      <c r="Y142" s="125">
        <v>1.0</v>
      </c>
      <c r="Z142" s="125">
        <v>1.0</v>
      </c>
      <c r="AA142" s="125">
        <v>1.0</v>
      </c>
      <c r="AB142" s="125">
        <v>2.0</v>
      </c>
      <c r="AC142" s="125">
        <v>3.0</v>
      </c>
      <c r="AD142" s="125">
        <v>1.9</v>
      </c>
      <c r="AE142" s="125">
        <v>340.0</v>
      </c>
      <c r="AF142" s="125">
        <v>1.0</v>
      </c>
      <c r="AG142" s="125">
        <v>1.0</v>
      </c>
      <c r="AH142" s="125">
        <v>1.0</v>
      </c>
      <c r="AI142" s="125">
        <v>1.0</v>
      </c>
      <c r="AJ142" s="125">
        <v>2.0</v>
      </c>
      <c r="AK142" s="125">
        <v>1.0</v>
      </c>
      <c r="AL142" s="126">
        <v>45526.76602858796</v>
      </c>
      <c r="AM142" s="127">
        <v>1423845.08</v>
      </c>
      <c r="AN142" s="127">
        <v>1256002.64</v>
      </c>
      <c r="AO142" s="124"/>
      <c r="AP142" s="124"/>
    </row>
    <row r="143">
      <c r="A143" s="125">
        <v>279.0</v>
      </c>
      <c r="B143" s="119" t="s">
        <v>63</v>
      </c>
      <c r="C143" s="119" t="s">
        <v>32</v>
      </c>
      <c r="D143" s="119" t="s">
        <v>281</v>
      </c>
      <c r="E143" s="119" t="s">
        <v>282</v>
      </c>
      <c r="F143" s="120" t="s">
        <v>220</v>
      </c>
      <c r="G143" s="120" t="s">
        <v>59</v>
      </c>
      <c r="H143" s="121" t="s">
        <v>994</v>
      </c>
      <c r="I143" s="121" t="s">
        <v>995</v>
      </c>
      <c r="J143" s="125">
        <v>767638.15</v>
      </c>
      <c r="K143" s="125">
        <v>355797.49</v>
      </c>
      <c r="L143" s="125">
        <v>25964.76</v>
      </c>
      <c r="M143" s="125">
        <v>14399.77</v>
      </c>
      <c r="N143" s="125">
        <v>0.0</v>
      </c>
      <c r="O143" s="125">
        <v>0.0</v>
      </c>
      <c r="P143" s="125">
        <v>310.0</v>
      </c>
      <c r="Q143" s="125">
        <v>203.0</v>
      </c>
      <c r="R143" s="125">
        <v>18.0</v>
      </c>
      <c r="S143" s="125">
        <v>14.0</v>
      </c>
      <c r="T143" s="125">
        <v>0.0</v>
      </c>
      <c r="U143" s="125">
        <v>52.0</v>
      </c>
      <c r="V143" s="125">
        <v>28.0</v>
      </c>
      <c r="W143" s="125">
        <v>80.31</v>
      </c>
      <c r="X143" s="125">
        <v>115.75</v>
      </c>
      <c r="Y143" s="125">
        <v>1.0</v>
      </c>
      <c r="Z143" s="125">
        <v>5.0</v>
      </c>
      <c r="AA143" s="125">
        <v>2.0</v>
      </c>
      <c r="AB143" s="125">
        <v>5.0</v>
      </c>
      <c r="AC143" s="125">
        <v>5.0</v>
      </c>
      <c r="AD143" s="125">
        <v>4.2</v>
      </c>
      <c r="AE143" s="125">
        <v>66.0</v>
      </c>
      <c r="AF143" s="125">
        <v>1.0</v>
      </c>
      <c r="AG143" s="125">
        <v>4.0</v>
      </c>
      <c r="AH143" s="125">
        <v>1.0</v>
      </c>
      <c r="AI143" s="125">
        <v>4.0</v>
      </c>
      <c r="AJ143" s="125">
        <v>4.0</v>
      </c>
      <c r="AK143" s="125">
        <v>4.0</v>
      </c>
      <c r="AL143" s="126">
        <v>45526.76602858796</v>
      </c>
      <c r="AM143" s="127">
        <v>767801.65</v>
      </c>
      <c r="AN143" s="127">
        <v>356234.45</v>
      </c>
      <c r="AO143" s="124"/>
      <c r="AP143" s="124"/>
    </row>
    <row r="144">
      <c r="A144" s="125">
        <v>280.0</v>
      </c>
      <c r="B144" s="119" t="s">
        <v>63</v>
      </c>
      <c r="C144" s="119" t="s">
        <v>32</v>
      </c>
      <c r="D144" s="119" t="s">
        <v>89</v>
      </c>
      <c r="E144" s="119" t="s">
        <v>283</v>
      </c>
      <c r="F144" s="120" t="s">
        <v>88</v>
      </c>
      <c r="G144" s="120" t="s">
        <v>59</v>
      </c>
      <c r="H144" s="121" t="s">
        <v>994</v>
      </c>
      <c r="I144" s="121" t="s">
        <v>995</v>
      </c>
      <c r="J144" s="125">
        <v>954030.91</v>
      </c>
      <c r="K144" s="125">
        <v>910541.74</v>
      </c>
      <c r="L144" s="125">
        <v>26081.49</v>
      </c>
      <c r="M144" s="125">
        <v>26671.05</v>
      </c>
      <c r="N144" s="119">
        <v>7.0</v>
      </c>
      <c r="O144" s="119">
        <v>4.0</v>
      </c>
      <c r="P144" s="125">
        <v>305.0</v>
      </c>
      <c r="Q144" s="125">
        <v>274.0</v>
      </c>
      <c r="R144" s="125">
        <v>26.0</v>
      </c>
      <c r="S144" s="125">
        <v>31.0</v>
      </c>
      <c r="T144" s="119">
        <v>75.0</v>
      </c>
      <c r="U144" s="125">
        <v>11.0</v>
      </c>
      <c r="V144" s="125">
        <v>-16.0</v>
      </c>
      <c r="W144" s="125">
        <v>-2.21</v>
      </c>
      <c r="X144" s="125">
        <v>4.78</v>
      </c>
      <c r="Y144" s="119">
        <v>3.0</v>
      </c>
      <c r="Z144" s="125">
        <v>3.0</v>
      </c>
      <c r="AA144" s="125">
        <v>1.0</v>
      </c>
      <c r="AB144" s="125">
        <v>1.0</v>
      </c>
      <c r="AC144" s="125">
        <v>1.0</v>
      </c>
      <c r="AD144" s="125">
        <v>1.3</v>
      </c>
      <c r="AE144" s="125">
        <v>447.0</v>
      </c>
      <c r="AF144" s="119">
        <v>2.0</v>
      </c>
      <c r="AG144" s="125">
        <v>2.0</v>
      </c>
      <c r="AH144" s="125">
        <v>1.0</v>
      </c>
      <c r="AI144" s="125">
        <v>1.0</v>
      </c>
      <c r="AJ144" s="125">
        <v>1.0</v>
      </c>
      <c r="AK144" s="125">
        <v>1.0</v>
      </c>
      <c r="AL144" s="126">
        <v>45526.76602858796</v>
      </c>
      <c r="AM144" s="127">
        <v>954315.91</v>
      </c>
      <c r="AN144" s="127">
        <v>911331.89</v>
      </c>
      <c r="AO144" s="124"/>
      <c r="AP144" s="124"/>
    </row>
    <row r="145">
      <c r="A145" s="125">
        <v>281.0</v>
      </c>
      <c r="B145" s="119" t="s">
        <v>60</v>
      </c>
      <c r="C145" s="119" t="s">
        <v>32</v>
      </c>
      <c r="D145" s="119" t="s">
        <v>129</v>
      </c>
      <c r="E145" s="119" t="s">
        <v>130</v>
      </c>
      <c r="F145" s="120" t="s">
        <v>88</v>
      </c>
      <c r="G145" s="120" t="s">
        <v>59</v>
      </c>
      <c r="H145" s="121" t="s">
        <v>994</v>
      </c>
      <c r="I145" s="121" t="s">
        <v>995</v>
      </c>
      <c r="J145" s="125">
        <v>688395.61</v>
      </c>
      <c r="K145" s="125">
        <v>717704.82</v>
      </c>
      <c r="L145" s="125">
        <v>18576.17</v>
      </c>
      <c r="M145" s="125">
        <v>19491.55</v>
      </c>
      <c r="N145" s="125">
        <v>6.0</v>
      </c>
      <c r="O145" s="125">
        <v>3.0</v>
      </c>
      <c r="P145" s="125">
        <v>365.0</v>
      </c>
      <c r="Q145" s="125">
        <v>393.0</v>
      </c>
      <c r="R145" s="125">
        <v>54.0</v>
      </c>
      <c r="S145" s="125">
        <v>33.0</v>
      </c>
      <c r="T145" s="125">
        <v>100.0</v>
      </c>
      <c r="U145" s="125">
        <v>-7.0</v>
      </c>
      <c r="V145" s="125">
        <v>63.0</v>
      </c>
      <c r="W145" s="125">
        <v>-4.7</v>
      </c>
      <c r="X145" s="125">
        <v>-4.08</v>
      </c>
      <c r="Y145" s="125">
        <v>4.0</v>
      </c>
      <c r="Z145" s="125">
        <v>1.0</v>
      </c>
      <c r="AA145" s="125">
        <v>4.0</v>
      </c>
      <c r="AB145" s="125">
        <v>1.0</v>
      </c>
      <c r="AC145" s="125">
        <v>1.0</v>
      </c>
      <c r="AD145" s="125">
        <v>1.75</v>
      </c>
      <c r="AE145" s="125">
        <v>360.0</v>
      </c>
      <c r="AF145" s="125">
        <v>3.0</v>
      </c>
      <c r="AG145" s="125">
        <v>1.0</v>
      </c>
      <c r="AH145" s="125">
        <v>3.0</v>
      </c>
      <c r="AI145" s="125">
        <v>1.0</v>
      </c>
      <c r="AJ145" s="125">
        <v>1.0</v>
      </c>
      <c r="AK145" s="125">
        <v>1.0</v>
      </c>
      <c r="AL145" s="126">
        <v>45526.76602858796</v>
      </c>
      <c r="AM145" s="127">
        <v>687788.09</v>
      </c>
      <c r="AN145" s="127">
        <v>717933.64</v>
      </c>
      <c r="AO145" s="124"/>
      <c r="AP145" s="124"/>
    </row>
    <row r="146">
      <c r="A146" s="125">
        <v>282.0</v>
      </c>
      <c r="B146" s="119" t="s">
        <v>60</v>
      </c>
      <c r="C146" s="119" t="s">
        <v>32</v>
      </c>
      <c r="D146" s="119" t="s">
        <v>284</v>
      </c>
      <c r="E146" s="119" t="s">
        <v>285</v>
      </c>
      <c r="F146" s="120" t="s">
        <v>88</v>
      </c>
      <c r="G146" s="120" t="s">
        <v>59</v>
      </c>
      <c r="H146" s="121" t="s">
        <v>994</v>
      </c>
      <c r="I146" s="121" t="s">
        <v>995</v>
      </c>
      <c r="J146" s="125">
        <v>1494295.65</v>
      </c>
      <c r="K146" s="125">
        <v>1310033.59</v>
      </c>
      <c r="L146" s="125">
        <v>40535.15</v>
      </c>
      <c r="M146" s="125">
        <v>39532.56</v>
      </c>
      <c r="N146" s="125">
        <v>24.0</v>
      </c>
      <c r="O146" s="125">
        <v>30.0</v>
      </c>
      <c r="P146" s="125">
        <v>508.0</v>
      </c>
      <c r="Q146" s="125">
        <v>407.0</v>
      </c>
      <c r="R146" s="125">
        <v>61.0</v>
      </c>
      <c r="S146" s="125">
        <v>29.0</v>
      </c>
      <c r="T146" s="125">
        <v>-20.0</v>
      </c>
      <c r="U146" s="125">
        <v>24.0</v>
      </c>
      <c r="V146" s="125">
        <v>110.0</v>
      </c>
      <c r="W146" s="125">
        <v>2.54</v>
      </c>
      <c r="X146" s="125">
        <v>14.07</v>
      </c>
      <c r="Y146" s="125">
        <v>1.0</v>
      </c>
      <c r="Z146" s="125">
        <v>5.0</v>
      </c>
      <c r="AA146" s="125">
        <v>5.0</v>
      </c>
      <c r="AB146" s="125">
        <v>1.0</v>
      </c>
      <c r="AC146" s="125">
        <v>3.0</v>
      </c>
      <c r="AD146" s="125">
        <v>2.7</v>
      </c>
      <c r="AE146" s="125">
        <v>232.0</v>
      </c>
      <c r="AF146" s="125">
        <v>1.0</v>
      </c>
      <c r="AG146" s="125">
        <v>4.0</v>
      </c>
      <c r="AH146" s="125">
        <v>4.0</v>
      </c>
      <c r="AI146" s="125">
        <v>1.0</v>
      </c>
      <c r="AJ146" s="125">
        <v>2.0</v>
      </c>
      <c r="AK146" s="125">
        <v>2.0</v>
      </c>
      <c r="AL146" s="126">
        <v>45526.76602858796</v>
      </c>
      <c r="AM146" s="127">
        <v>1499803.26</v>
      </c>
      <c r="AN146" s="127">
        <v>1310203.02</v>
      </c>
      <c r="AO146" s="124"/>
      <c r="AP146" s="124"/>
    </row>
    <row r="147">
      <c r="A147" s="125">
        <v>283.0</v>
      </c>
      <c r="B147" s="119" t="s">
        <v>998</v>
      </c>
      <c r="C147" s="119" t="s">
        <v>32</v>
      </c>
      <c r="D147" s="119" t="s">
        <v>286</v>
      </c>
      <c r="E147" s="119" t="s">
        <v>287</v>
      </c>
      <c r="F147" s="120" t="s">
        <v>228</v>
      </c>
      <c r="G147" s="120" t="s">
        <v>36</v>
      </c>
      <c r="H147" s="121" t="s">
        <v>994</v>
      </c>
      <c r="I147" s="121" t="s">
        <v>995</v>
      </c>
      <c r="J147" s="125">
        <v>2059862.43</v>
      </c>
      <c r="K147" s="125">
        <v>2062372.71</v>
      </c>
      <c r="L147" s="125">
        <v>60936.25</v>
      </c>
      <c r="M147" s="125">
        <v>61261.86</v>
      </c>
      <c r="N147" s="125">
        <v>0.0</v>
      </c>
      <c r="O147" s="125">
        <v>15.0</v>
      </c>
      <c r="P147" s="125">
        <v>475.0</v>
      </c>
      <c r="Q147" s="125">
        <v>579.0</v>
      </c>
      <c r="R147" s="125">
        <v>37.0</v>
      </c>
      <c r="S147" s="125">
        <v>35.0</v>
      </c>
      <c r="T147" s="125">
        <v>-100.0</v>
      </c>
      <c r="U147" s="125">
        <v>-17.0</v>
      </c>
      <c r="V147" s="125">
        <v>5.0</v>
      </c>
      <c r="W147" s="125">
        <v>-0.53</v>
      </c>
      <c r="X147" s="125">
        <v>-0.12</v>
      </c>
      <c r="Y147" s="125">
        <v>1.0</v>
      </c>
      <c r="Z147" s="125">
        <v>1.0</v>
      </c>
      <c r="AA147" s="125">
        <v>1.0</v>
      </c>
      <c r="AB147" s="125">
        <v>1.0</v>
      </c>
      <c r="AC147" s="125">
        <v>1.0</v>
      </c>
      <c r="AD147" s="125">
        <v>1.0</v>
      </c>
      <c r="AE147" s="125">
        <v>629.0</v>
      </c>
      <c r="AF147" s="125">
        <v>1.0</v>
      </c>
      <c r="AG147" s="125">
        <v>1.0</v>
      </c>
      <c r="AH147" s="125">
        <v>1.0</v>
      </c>
      <c r="AI147" s="125">
        <v>1.0</v>
      </c>
      <c r="AJ147" s="125">
        <v>1.0</v>
      </c>
      <c r="AK147" s="125">
        <v>1.0</v>
      </c>
      <c r="AL147" s="126">
        <v>45526.76602858796</v>
      </c>
      <c r="AM147" s="127">
        <v>2060250.43</v>
      </c>
      <c r="AN147" s="127">
        <v>2061276.95</v>
      </c>
      <c r="AO147" s="124"/>
      <c r="AP147" s="124"/>
    </row>
    <row r="148">
      <c r="A148" s="125">
        <v>284.0</v>
      </c>
      <c r="B148" s="119" t="s">
        <v>63</v>
      </c>
      <c r="C148" s="119" t="s">
        <v>32</v>
      </c>
      <c r="D148" s="119" t="s">
        <v>288</v>
      </c>
      <c r="E148" s="119" t="s">
        <v>289</v>
      </c>
      <c r="F148" s="120" t="s">
        <v>88</v>
      </c>
      <c r="G148" s="120" t="s">
        <v>59</v>
      </c>
      <c r="H148" s="121" t="s">
        <v>994</v>
      </c>
      <c r="I148" s="121" t="s">
        <v>995</v>
      </c>
      <c r="J148" s="125">
        <v>1137218.73</v>
      </c>
      <c r="K148" s="125">
        <v>1201139.6</v>
      </c>
      <c r="L148" s="125">
        <v>27193.18</v>
      </c>
      <c r="M148" s="125">
        <v>29789.3</v>
      </c>
      <c r="N148" s="119">
        <v>30.0</v>
      </c>
      <c r="O148" s="125">
        <v>15.0</v>
      </c>
      <c r="P148" s="125">
        <v>290.0</v>
      </c>
      <c r="Q148" s="125">
        <v>340.0</v>
      </c>
      <c r="R148" s="125">
        <v>40.0</v>
      </c>
      <c r="S148" s="125">
        <v>49.0</v>
      </c>
      <c r="T148" s="119">
        <v>100.0</v>
      </c>
      <c r="U148" s="125">
        <v>-14.0</v>
      </c>
      <c r="V148" s="125">
        <v>-18.0</v>
      </c>
      <c r="W148" s="125">
        <v>-8.71</v>
      </c>
      <c r="X148" s="125">
        <v>-5.32</v>
      </c>
      <c r="Y148" s="119">
        <v>4.0</v>
      </c>
      <c r="Z148" s="125">
        <v>1.0</v>
      </c>
      <c r="AA148" s="125">
        <v>1.0</v>
      </c>
      <c r="AB148" s="125">
        <v>1.0</v>
      </c>
      <c r="AC148" s="125">
        <v>1.0</v>
      </c>
      <c r="AD148" s="125">
        <v>1.15</v>
      </c>
      <c r="AE148" s="125">
        <v>530.0</v>
      </c>
      <c r="AF148" s="119">
        <v>3.0</v>
      </c>
      <c r="AG148" s="125">
        <v>1.0</v>
      </c>
      <c r="AH148" s="125">
        <v>1.0</v>
      </c>
      <c r="AI148" s="125">
        <v>1.0</v>
      </c>
      <c r="AJ148" s="125">
        <v>1.0</v>
      </c>
      <c r="AK148" s="125">
        <v>1.0</v>
      </c>
      <c r="AL148" s="126">
        <v>45526.76602858796</v>
      </c>
      <c r="AM148" s="127">
        <v>1137159.42</v>
      </c>
      <c r="AN148" s="127">
        <v>1198406.33</v>
      </c>
      <c r="AO148" s="124"/>
      <c r="AP148" s="124"/>
    </row>
    <row r="149">
      <c r="A149" s="125">
        <v>286.0</v>
      </c>
      <c r="B149" s="119" t="s">
        <v>63</v>
      </c>
      <c r="C149" s="119" t="s">
        <v>32</v>
      </c>
      <c r="D149" s="119" t="s">
        <v>290</v>
      </c>
      <c r="E149" s="119" t="s">
        <v>291</v>
      </c>
      <c r="F149" s="120" t="s">
        <v>88</v>
      </c>
      <c r="G149" s="120" t="s">
        <v>59</v>
      </c>
      <c r="H149" s="121" t="s">
        <v>994</v>
      </c>
      <c r="I149" s="121" t="s">
        <v>995</v>
      </c>
      <c r="J149" s="125">
        <v>1344762.26</v>
      </c>
      <c r="K149" s="125">
        <v>1362778.33</v>
      </c>
      <c r="L149" s="125">
        <v>35485.26</v>
      </c>
      <c r="M149" s="125">
        <v>38608.66</v>
      </c>
      <c r="N149" s="125">
        <v>26.0</v>
      </c>
      <c r="O149" s="125">
        <v>6.0</v>
      </c>
      <c r="P149" s="125">
        <v>528.0</v>
      </c>
      <c r="Q149" s="125">
        <v>555.0</v>
      </c>
      <c r="R149" s="125">
        <v>26.0</v>
      </c>
      <c r="S149" s="125">
        <v>38.0</v>
      </c>
      <c r="T149" s="125">
        <v>333.0</v>
      </c>
      <c r="U149" s="125">
        <v>-4.0</v>
      </c>
      <c r="V149" s="125">
        <v>-31.0</v>
      </c>
      <c r="W149" s="125">
        <v>-8.09</v>
      </c>
      <c r="X149" s="125">
        <v>-1.32</v>
      </c>
      <c r="Y149" s="125">
        <v>5.0</v>
      </c>
      <c r="Z149" s="125">
        <v>1.0</v>
      </c>
      <c r="AA149" s="125">
        <v>1.0</v>
      </c>
      <c r="AB149" s="125">
        <v>1.0</v>
      </c>
      <c r="AC149" s="125">
        <v>1.0</v>
      </c>
      <c r="AD149" s="125">
        <v>1.2</v>
      </c>
      <c r="AE149" s="125">
        <v>501.0</v>
      </c>
      <c r="AF149" s="125">
        <v>4.0</v>
      </c>
      <c r="AG149" s="125">
        <v>1.0</v>
      </c>
      <c r="AH149" s="125">
        <v>1.0</v>
      </c>
      <c r="AI149" s="125">
        <v>1.0</v>
      </c>
      <c r="AJ149" s="125">
        <v>1.0</v>
      </c>
      <c r="AK149" s="125">
        <v>1.0</v>
      </c>
      <c r="AL149" s="126">
        <v>45526.76602858796</v>
      </c>
      <c r="AM149" s="127">
        <v>1346122.34</v>
      </c>
      <c r="AN149" s="127">
        <v>1354075.72</v>
      </c>
      <c r="AO149" s="124"/>
      <c r="AP149" s="124"/>
    </row>
    <row r="150">
      <c r="A150" s="125">
        <v>287.0</v>
      </c>
      <c r="B150" s="119" t="s">
        <v>998</v>
      </c>
      <c r="C150" s="119" t="s">
        <v>32</v>
      </c>
      <c r="D150" s="119" t="s">
        <v>292</v>
      </c>
      <c r="E150" s="119" t="s">
        <v>293</v>
      </c>
      <c r="F150" s="120" t="s">
        <v>275</v>
      </c>
      <c r="G150" s="120" t="s">
        <v>46</v>
      </c>
      <c r="H150" s="121" t="s">
        <v>994</v>
      </c>
      <c r="I150" s="121" t="s">
        <v>995</v>
      </c>
      <c r="J150" s="125">
        <v>1383272.44</v>
      </c>
      <c r="K150" s="125">
        <v>1244450.19</v>
      </c>
      <c r="L150" s="125">
        <v>43399.0</v>
      </c>
      <c r="M150" s="125">
        <v>40920.75</v>
      </c>
      <c r="N150" s="125">
        <v>107.0</v>
      </c>
      <c r="O150" s="125">
        <v>82.0</v>
      </c>
      <c r="P150" s="125">
        <v>559.0</v>
      </c>
      <c r="Q150" s="125">
        <v>450.0</v>
      </c>
      <c r="R150" s="125">
        <v>82.0</v>
      </c>
      <c r="S150" s="125">
        <v>54.0</v>
      </c>
      <c r="T150" s="125">
        <v>30.0</v>
      </c>
      <c r="U150" s="125">
        <v>24.0</v>
      </c>
      <c r="V150" s="125">
        <v>51.0</v>
      </c>
      <c r="W150" s="125">
        <v>6.06</v>
      </c>
      <c r="X150" s="125">
        <v>11.16</v>
      </c>
      <c r="Y150" s="125">
        <v>2.0</v>
      </c>
      <c r="Z150" s="125">
        <v>5.0</v>
      </c>
      <c r="AA150" s="125">
        <v>3.0</v>
      </c>
      <c r="AB150" s="125">
        <v>2.0</v>
      </c>
      <c r="AC150" s="125">
        <v>2.0</v>
      </c>
      <c r="AD150" s="125">
        <v>2.5</v>
      </c>
      <c r="AE150" s="125">
        <v>258.0</v>
      </c>
      <c r="AF150" s="125">
        <v>1.0</v>
      </c>
      <c r="AG150" s="125">
        <v>4.0</v>
      </c>
      <c r="AH150" s="125">
        <v>2.0</v>
      </c>
      <c r="AI150" s="125">
        <v>1.0</v>
      </c>
      <c r="AJ150" s="125">
        <v>1.0</v>
      </c>
      <c r="AK150" s="125">
        <v>2.0</v>
      </c>
      <c r="AL150" s="126">
        <v>45526.76602858796</v>
      </c>
      <c r="AM150" s="127">
        <v>1385107.02</v>
      </c>
      <c r="AN150" s="127">
        <v>1244335.44</v>
      </c>
      <c r="AO150" s="124"/>
      <c r="AP150" s="124"/>
    </row>
    <row r="151">
      <c r="A151" s="125">
        <v>288.0</v>
      </c>
      <c r="B151" s="119" t="s">
        <v>122</v>
      </c>
      <c r="C151" s="119" t="s">
        <v>32</v>
      </c>
      <c r="D151" s="119" t="s">
        <v>294</v>
      </c>
      <c r="E151" s="119" t="s">
        <v>295</v>
      </c>
      <c r="F151" s="120" t="s">
        <v>209</v>
      </c>
      <c r="G151" s="120" t="s">
        <v>101</v>
      </c>
      <c r="H151" s="121" t="s">
        <v>994</v>
      </c>
      <c r="I151" s="121" t="s">
        <v>995</v>
      </c>
      <c r="J151" s="125">
        <v>1339504.11</v>
      </c>
      <c r="K151" s="125">
        <v>1064015.84</v>
      </c>
      <c r="L151" s="125">
        <v>35575.57</v>
      </c>
      <c r="M151" s="125">
        <v>31515.16</v>
      </c>
      <c r="N151" s="125">
        <v>0.0</v>
      </c>
      <c r="O151" s="125">
        <v>1.0</v>
      </c>
      <c r="P151" s="125">
        <v>291.0</v>
      </c>
      <c r="Q151" s="125">
        <v>271.0</v>
      </c>
      <c r="R151" s="125">
        <v>28.0</v>
      </c>
      <c r="S151" s="125">
        <v>17.0</v>
      </c>
      <c r="T151" s="125">
        <v>-100.0</v>
      </c>
      <c r="U151" s="125">
        <v>7.0</v>
      </c>
      <c r="V151" s="125">
        <v>64.0</v>
      </c>
      <c r="W151" s="125">
        <v>12.88</v>
      </c>
      <c r="X151" s="125">
        <v>25.89</v>
      </c>
      <c r="Y151" s="125">
        <v>1.0</v>
      </c>
      <c r="Z151" s="125">
        <v>2.0</v>
      </c>
      <c r="AA151" s="125">
        <v>4.0</v>
      </c>
      <c r="AB151" s="125">
        <v>3.0</v>
      </c>
      <c r="AC151" s="125">
        <v>4.0</v>
      </c>
      <c r="AD151" s="125">
        <v>3.25</v>
      </c>
      <c r="AE151" s="125">
        <v>186.0</v>
      </c>
      <c r="AF151" s="125">
        <v>1.0</v>
      </c>
      <c r="AG151" s="125">
        <v>1.0</v>
      </c>
      <c r="AH151" s="125">
        <v>3.0</v>
      </c>
      <c r="AI151" s="125">
        <v>2.0</v>
      </c>
      <c r="AJ151" s="125">
        <v>3.0</v>
      </c>
      <c r="AK151" s="125">
        <v>3.0</v>
      </c>
      <c r="AL151" s="126">
        <v>45526.76602858796</v>
      </c>
      <c r="AM151" s="127">
        <v>1345409.45</v>
      </c>
      <c r="AN151" s="127">
        <v>1065551.3</v>
      </c>
      <c r="AO151" s="124"/>
      <c r="AP151" s="124"/>
    </row>
    <row r="152">
      <c r="A152" s="125">
        <v>289.0</v>
      </c>
      <c r="B152" s="119" t="s">
        <v>60</v>
      </c>
      <c r="C152" s="119" t="s">
        <v>32</v>
      </c>
      <c r="D152" s="119" t="s">
        <v>1014</v>
      </c>
      <c r="E152" s="119" t="s">
        <v>297</v>
      </c>
      <c r="F152" s="120" t="s">
        <v>118</v>
      </c>
      <c r="G152" s="120" t="s">
        <v>59</v>
      </c>
      <c r="H152" s="121" t="s">
        <v>994</v>
      </c>
      <c r="I152" s="121" t="s">
        <v>995</v>
      </c>
      <c r="J152" s="125">
        <v>1533976.1</v>
      </c>
      <c r="K152" s="125">
        <v>1524577.42</v>
      </c>
      <c r="L152" s="125">
        <v>40678.31</v>
      </c>
      <c r="M152" s="125">
        <v>43307.09</v>
      </c>
      <c r="N152" s="119">
        <v>28.0</v>
      </c>
      <c r="O152" s="125">
        <v>48.0</v>
      </c>
      <c r="P152" s="125">
        <v>959.0</v>
      </c>
      <c r="Q152" s="125">
        <v>953.0</v>
      </c>
      <c r="R152" s="125">
        <v>42.0</v>
      </c>
      <c r="S152" s="125">
        <v>37.0</v>
      </c>
      <c r="T152" s="119">
        <v>-41.0</v>
      </c>
      <c r="U152" s="125">
        <v>0.0</v>
      </c>
      <c r="V152" s="125">
        <v>13.0</v>
      </c>
      <c r="W152" s="125">
        <v>-6.07</v>
      </c>
      <c r="X152" s="125">
        <v>0.62</v>
      </c>
      <c r="Y152" s="119">
        <v>1.0</v>
      </c>
      <c r="Z152" s="125">
        <v>1.0</v>
      </c>
      <c r="AA152" s="125">
        <v>1.0</v>
      </c>
      <c r="AB152" s="125">
        <v>1.0</v>
      </c>
      <c r="AC152" s="125">
        <v>1.0</v>
      </c>
      <c r="AD152" s="125">
        <v>1.0</v>
      </c>
      <c r="AE152" s="125">
        <v>609.0</v>
      </c>
      <c r="AF152" s="119">
        <v>1.0</v>
      </c>
      <c r="AG152" s="125">
        <v>1.0</v>
      </c>
      <c r="AH152" s="125">
        <v>1.0</v>
      </c>
      <c r="AI152" s="125">
        <v>1.0</v>
      </c>
      <c r="AJ152" s="125">
        <v>1.0</v>
      </c>
      <c r="AK152" s="125">
        <v>1.0</v>
      </c>
      <c r="AL152" s="126">
        <v>45526.76602858796</v>
      </c>
      <c r="AM152" s="127">
        <v>1534676.73</v>
      </c>
      <c r="AN152" s="127">
        <v>1538707.93</v>
      </c>
      <c r="AO152" s="124"/>
      <c r="AP152" s="124"/>
    </row>
    <row r="153">
      <c r="A153" s="125">
        <v>290.0</v>
      </c>
      <c r="B153" s="119" t="s">
        <v>47</v>
      </c>
      <c r="C153" s="119" t="s">
        <v>32</v>
      </c>
      <c r="D153" s="119" t="s">
        <v>89</v>
      </c>
      <c r="E153" s="119" t="s">
        <v>298</v>
      </c>
      <c r="F153" s="120" t="s">
        <v>220</v>
      </c>
      <c r="G153" s="120" t="s">
        <v>59</v>
      </c>
      <c r="H153" s="121" t="s">
        <v>994</v>
      </c>
      <c r="I153" s="121" t="s">
        <v>995</v>
      </c>
      <c r="J153" s="125">
        <v>1127884.21</v>
      </c>
      <c r="K153" s="125">
        <v>1485216.84</v>
      </c>
      <c r="L153" s="125">
        <v>46882.5</v>
      </c>
      <c r="M153" s="125">
        <v>62624.75</v>
      </c>
      <c r="N153" s="125">
        <v>0.0</v>
      </c>
      <c r="O153" s="125">
        <v>0.0</v>
      </c>
      <c r="P153" s="125">
        <v>449.0</v>
      </c>
      <c r="Q153" s="125">
        <v>522.0</v>
      </c>
      <c r="R153" s="125">
        <v>26.0</v>
      </c>
      <c r="S153" s="125">
        <v>16.0</v>
      </c>
      <c r="T153" s="125">
        <v>0.0</v>
      </c>
      <c r="U153" s="125">
        <v>-13.0</v>
      </c>
      <c r="V153" s="125">
        <v>62.0</v>
      </c>
      <c r="W153" s="125">
        <v>-25.14</v>
      </c>
      <c r="X153" s="125">
        <v>-24.06</v>
      </c>
      <c r="Y153" s="125">
        <v>1.0</v>
      </c>
      <c r="Z153" s="125">
        <v>1.0</v>
      </c>
      <c r="AA153" s="125">
        <v>4.0</v>
      </c>
      <c r="AB153" s="125">
        <v>1.0</v>
      </c>
      <c r="AC153" s="125">
        <v>1.0</v>
      </c>
      <c r="AD153" s="125">
        <v>1.6</v>
      </c>
      <c r="AE153" s="125">
        <v>382.0</v>
      </c>
      <c r="AF153" s="125">
        <v>1.0</v>
      </c>
      <c r="AG153" s="125">
        <v>1.0</v>
      </c>
      <c r="AH153" s="125">
        <v>3.0</v>
      </c>
      <c r="AI153" s="125">
        <v>1.0</v>
      </c>
      <c r="AJ153" s="125">
        <v>1.0</v>
      </c>
      <c r="AK153" s="125">
        <v>1.0</v>
      </c>
      <c r="AL153" s="126">
        <v>45526.76602858796</v>
      </c>
      <c r="AM153" s="127">
        <v>1128433.09</v>
      </c>
      <c r="AN153" s="127">
        <v>1485692.94</v>
      </c>
      <c r="AO153" s="124"/>
      <c r="AP153" s="124"/>
    </row>
    <row r="154">
      <c r="A154" s="125">
        <v>291.0</v>
      </c>
      <c r="B154" s="119" t="s">
        <v>63</v>
      </c>
      <c r="C154" s="119" t="s">
        <v>32</v>
      </c>
      <c r="D154" s="119" t="s">
        <v>188</v>
      </c>
      <c r="E154" s="119" t="s">
        <v>299</v>
      </c>
      <c r="F154" s="120" t="s">
        <v>88</v>
      </c>
      <c r="G154" s="120" t="s">
        <v>59</v>
      </c>
      <c r="H154" s="121" t="s">
        <v>994</v>
      </c>
      <c r="I154" s="121" t="s">
        <v>995</v>
      </c>
      <c r="J154" s="125">
        <v>1347143.17</v>
      </c>
      <c r="K154" s="125">
        <v>961207.57</v>
      </c>
      <c r="L154" s="125">
        <v>31329.17</v>
      </c>
      <c r="M154" s="125">
        <v>23149.61</v>
      </c>
      <c r="N154" s="119">
        <v>3.0</v>
      </c>
      <c r="O154" s="119">
        <v>0.0</v>
      </c>
      <c r="P154" s="125">
        <v>297.0</v>
      </c>
      <c r="Q154" s="125">
        <v>255.0</v>
      </c>
      <c r="R154" s="125">
        <v>23.0</v>
      </c>
      <c r="S154" s="125">
        <v>13.0</v>
      </c>
      <c r="T154" s="119">
        <v>0.0</v>
      </c>
      <c r="U154" s="125">
        <v>16.0</v>
      </c>
      <c r="V154" s="125">
        <v>76.0</v>
      </c>
      <c r="W154" s="125">
        <v>35.33</v>
      </c>
      <c r="X154" s="125">
        <v>40.15</v>
      </c>
      <c r="Y154" s="119">
        <v>1.0</v>
      </c>
      <c r="Z154" s="125">
        <v>4.0</v>
      </c>
      <c r="AA154" s="125">
        <v>4.0</v>
      </c>
      <c r="AB154" s="125">
        <v>5.0</v>
      </c>
      <c r="AC154" s="125">
        <v>5.0</v>
      </c>
      <c r="AD154" s="125">
        <v>4.5</v>
      </c>
      <c r="AE154" s="125">
        <v>35.0</v>
      </c>
      <c r="AF154" s="119">
        <v>1.0</v>
      </c>
      <c r="AG154" s="125">
        <v>3.0</v>
      </c>
      <c r="AH154" s="125">
        <v>3.0</v>
      </c>
      <c r="AI154" s="125">
        <v>4.0</v>
      </c>
      <c r="AJ154" s="125">
        <v>4.0</v>
      </c>
      <c r="AK154" s="125">
        <v>4.0</v>
      </c>
      <c r="AL154" s="126">
        <v>45526.76602858796</v>
      </c>
      <c r="AM154" s="127">
        <v>1347065.1</v>
      </c>
      <c r="AN154" s="127">
        <v>941575.5</v>
      </c>
      <c r="AO154" s="124"/>
      <c r="AP154" s="124"/>
    </row>
    <row r="155">
      <c r="A155" s="125">
        <v>292.0</v>
      </c>
      <c r="B155" s="119" t="s">
        <v>63</v>
      </c>
      <c r="C155" s="119" t="s">
        <v>32</v>
      </c>
      <c r="D155" s="119" t="s">
        <v>300</v>
      </c>
      <c r="E155" s="119" t="s">
        <v>301</v>
      </c>
      <c r="F155" s="120" t="s">
        <v>66</v>
      </c>
      <c r="G155" s="120" t="s">
        <v>59</v>
      </c>
      <c r="H155" s="121" t="s">
        <v>994</v>
      </c>
      <c r="I155" s="121" t="s">
        <v>995</v>
      </c>
      <c r="J155" s="125">
        <v>1171193.53</v>
      </c>
      <c r="K155" s="125">
        <v>1448189.71</v>
      </c>
      <c r="L155" s="125">
        <v>31421.85</v>
      </c>
      <c r="M155" s="125">
        <v>41842.14</v>
      </c>
      <c r="N155" s="125">
        <v>20.0</v>
      </c>
      <c r="O155" s="119">
        <v>21.0</v>
      </c>
      <c r="P155" s="125">
        <v>589.0</v>
      </c>
      <c r="Q155" s="125">
        <v>593.0</v>
      </c>
      <c r="R155" s="125">
        <v>37.0</v>
      </c>
      <c r="S155" s="125">
        <v>34.0</v>
      </c>
      <c r="T155" s="119">
        <v>-4.0</v>
      </c>
      <c r="U155" s="125">
        <v>0.0</v>
      </c>
      <c r="V155" s="125">
        <v>8.0</v>
      </c>
      <c r="W155" s="125">
        <v>-24.9</v>
      </c>
      <c r="X155" s="125">
        <v>-19.13</v>
      </c>
      <c r="Y155" s="119">
        <v>1.0</v>
      </c>
      <c r="Z155" s="125">
        <v>1.0</v>
      </c>
      <c r="AA155" s="125">
        <v>1.0</v>
      </c>
      <c r="AB155" s="125">
        <v>1.0</v>
      </c>
      <c r="AC155" s="125">
        <v>1.0</v>
      </c>
      <c r="AD155" s="125">
        <v>1.0</v>
      </c>
      <c r="AE155" s="125">
        <v>594.0</v>
      </c>
      <c r="AF155" s="119">
        <v>1.0</v>
      </c>
      <c r="AG155" s="125">
        <v>1.0</v>
      </c>
      <c r="AH155" s="125">
        <v>1.0</v>
      </c>
      <c r="AI155" s="125">
        <v>1.0</v>
      </c>
      <c r="AJ155" s="125">
        <v>1.0</v>
      </c>
      <c r="AK155" s="125">
        <v>1.0</v>
      </c>
      <c r="AL155" s="126">
        <v>45526.76602858796</v>
      </c>
      <c r="AM155" s="127">
        <v>1189385.13</v>
      </c>
      <c r="AN155" s="127">
        <v>1427940.91</v>
      </c>
      <c r="AO155" s="124"/>
      <c r="AP155" s="124"/>
    </row>
    <row r="156">
      <c r="A156" s="125">
        <v>294.0</v>
      </c>
      <c r="B156" s="119" t="s">
        <v>47</v>
      </c>
      <c r="C156" s="119" t="s">
        <v>32</v>
      </c>
      <c r="D156" s="119" t="s">
        <v>91</v>
      </c>
      <c r="E156" s="119" t="s">
        <v>302</v>
      </c>
      <c r="F156" s="120" t="s">
        <v>137</v>
      </c>
      <c r="G156" s="120" t="s">
        <v>36</v>
      </c>
      <c r="H156" s="121" t="s">
        <v>994</v>
      </c>
      <c r="I156" s="121" t="s">
        <v>995</v>
      </c>
      <c r="J156" s="125">
        <v>970537.19</v>
      </c>
      <c r="K156" s="125">
        <v>966108.47</v>
      </c>
      <c r="L156" s="125">
        <v>27685.46</v>
      </c>
      <c r="M156" s="125">
        <v>28065.51</v>
      </c>
      <c r="N156" s="125">
        <v>0.0</v>
      </c>
      <c r="O156" s="125">
        <v>0.0</v>
      </c>
      <c r="P156" s="125">
        <v>660.0</v>
      </c>
      <c r="Q156" s="125">
        <v>610.0</v>
      </c>
      <c r="R156" s="125">
        <v>36.0</v>
      </c>
      <c r="S156" s="125">
        <v>39.0</v>
      </c>
      <c r="T156" s="125">
        <v>0.0</v>
      </c>
      <c r="U156" s="125">
        <v>8.0</v>
      </c>
      <c r="V156" s="125">
        <v>-7.0</v>
      </c>
      <c r="W156" s="125">
        <v>-1.35</v>
      </c>
      <c r="X156" s="125">
        <v>0.46</v>
      </c>
      <c r="Y156" s="125">
        <v>1.0</v>
      </c>
      <c r="Z156" s="125">
        <v>2.0</v>
      </c>
      <c r="AA156" s="125">
        <v>1.0</v>
      </c>
      <c r="AB156" s="125">
        <v>1.0</v>
      </c>
      <c r="AC156" s="125">
        <v>1.0</v>
      </c>
      <c r="AD156" s="125">
        <v>1.1</v>
      </c>
      <c r="AE156" s="125">
        <v>539.0</v>
      </c>
      <c r="AF156" s="125">
        <v>1.0</v>
      </c>
      <c r="AG156" s="125">
        <v>1.0</v>
      </c>
      <c r="AH156" s="125">
        <v>1.0</v>
      </c>
      <c r="AI156" s="125">
        <v>1.0</v>
      </c>
      <c r="AJ156" s="125">
        <v>1.0</v>
      </c>
      <c r="AK156" s="125">
        <v>1.0</v>
      </c>
      <c r="AL156" s="126">
        <v>45526.76602858796</v>
      </c>
      <c r="AM156" s="127">
        <v>981096.12</v>
      </c>
      <c r="AN156" s="127">
        <v>967451.09</v>
      </c>
      <c r="AO156" s="124"/>
      <c r="AP156" s="124"/>
    </row>
    <row r="157">
      <c r="A157" s="125">
        <v>295.0</v>
      </c>
      <c r="B157" s="119" t="s">
        <v>97</v>
      </c>
      <c r="C157" s="119" t="s">
        <v>32</v>
      </c>
      <c r="D157" s="119" t="s">
        <v>164</v>
      </c>
      <c r="E157" s="119" t="s">
        <v>165</v>
      </c>
      <c r="F157" s="120" t="s">
        <v>166</v>
      </c>
      <c r="G157" s="120" t="s">
        <v>101</v>
      </c>
      <c r="H157" s="121" t="s">
        <v>994</v>
      </c>
      <c r="I157" s="121" t="s">
        <v>995</v>
      </c>
      <c r="J157" s="125">
        <v>1139204.6</v>
      </c>
      <c r="K157" s="125">
        <v>1136101.48</v>
      </c>
      <c r="L157" s="125">
        <v>29784.08</v>
      </c>
      <c r="M157" s="125">
        <v>32046.94</v>
      </c>
      <c r="N157" s="119">
        <v>46.0</v>
      </c>
      <c r="O157" s="119">
        <v>67.0</v>
      </c>
      <c r="P157" s="125">
        <v>518.0</v>
      </c>
      <c r="Q157" s="125">
        <v>505.0</v>
      </c>
      <c r="R157" s="125">
        <v>35.0</v>
      </c>
      <c r="S157" s="125">
        <v>29.0</v>
      </c>
      <c r="T157" s="119">
        <v>-31.0</v>
      </c>
      <c r="U157" s="125">
        <v>2.0</v>
      </c>
      <c r="V157" s="125">
        <v>20.0</v>
      </c>
      <c r="W157" s="125">
        <v>-7.06</v>
      </c>
      <c r="X157" s="125">
        <v>0.27</v>
      </c>
      <c r="Y157" s="119">
        <v>1.0</v>
      </c>
      <c r="Z157" s="125">
        <v>1.0</v>
      </c>
      <c r="AA157" s="125">
        <v>2.0</v>
      </c>
      <c r="AB157" s="125">
        <v>1.0</v>
      </c>
      <c r="AC157" s="125">
        <v>1.0</v>
      </c>
      <c r="AD157" s="125">
        <v>1.2</v>
      </c>
      <c r="AE157" s="125">
        <v>491.0</v>
      </c>
      <c r="AF157" s="119">
        <v>1.0</v>
      </c>
      <c r="AG157" s="125">
        <v>1.0</v>
      </c>
      <c r="AH157" s="125">
        <v>1.0</v>
      </c>
      <c r="AI157" s="125">
        <v>1.0</v>
      </c>
      <c r="AJ157" s="125">
        <v>1.0</v>
      </c>
      <c r="AK157" s="125">
        <v>1.0</v>
      </c>
      <c r="AL157" s="126">
        <v>45526.76602858796</v>
      </c>
      <c r="AM157" s="127">
        <v>1142953.02</v>
      </c>
      <c r="AN157" s="127">
        <v>1127996.52</v>
      </c>
      <c r="AO157" s="124"/>
      <c r="AP157" s="124"/>
    </row>
    <row r="158">
      <c r="A158" s="125">
        <v>296.0</v>
      </c>
      <c r="B158" s="119" t="s">
        <v>998</v>
      </c>
      <c r="C158" s="119" t="s">
        <v>32</v>
      </c>
      <c r="D158" s="119" t="s">
        <v>303</v>
      </c>
      <c r="E158" s="119" t="s">
        <v>304</v>
      </c>
      <c r="F158" s="120" t="s">
        <v>121</v>
      </c>
      <c r="G158" s="120" t="s">
        <v>36</v>
      </c>
      <c r="H158" s="121" t="s">
        <v>994</v>
      </c>
      <c r="I158" s="121" t="s">
        <v>995</v>
      </c>
      <c r="J158" s="125">
        <v>1295316.95</v>
      </c>
      <c r="K158" s="125">
        <v>1395300.53</v>
      </c>
      <c r="L158" s="125">
        <v>39717.2</v>
      </c>
      <c r="M158" s="125">
        <v>45666.6</v>
      </c>
      <c r="N158" s="125">
        <v>69.0</v>
      </c>
      <c r="O158" s="125">
        <v>10.0</v>
      </c>
      <c r="P158" s="125">
        <v>444.0</v>
      </c>
      <c r="Q158" s="125">
        <v>459.0</v>
      </c>
      <c r="R158" s="125">
        <v>69.0</v>
      </c>
      <c r="S158" s="125">
        <v>27.0</v>
      </c>
      <c r="T158" s="125">
        <v>590.0</v>
      </c>
      <c r="U158" s="125">
        <v>-3.0</v>
      </c>
      <c r="V158" s="125">
        <v>155.0</v>
      </c>
      <c r="W158" s="125">
        <v>-13.03</v>
      </c>
      <c r="X158" s="125">
        <v>-7.17</v>
      </c>
      <c r="Y158" s="125">
        <v>5.0</v>
      </c>
      <c r="Z158" s="125">
        <v>1.0</v>
      </c>
      <c r="AA158" s="125">
        <v>5.0</v>
      </c>
      <c r="AB158" s="125">
        <v>1.0</v>
      </c>
      <c r="AC158" s="125">
        <v>1.0</v>
      </c>
      <c r="AD158" s="125">
        <v>2.0</v>
      </c>
      <c r="AE158" s="125">
        <v>326.0</v>
      </c>
      <c r="AF158" s="125">
        <v>4.0</v>
      </c>
      <c r="AG158" s="125">
        <v>1.0</v>
      </c>
      <c r="AH158" s="125">
        <v>4.0</v>
      </c>
      <c r="AI158" s="125">
        <v>1.0</v>
      </c>
      <c r="AJ158" s="125">
        <v>1.0</v>
      </c>
      <c r="AK158" s="125">
        <v>2.0</v>
      </c>
      <c r="AL158" s="126">
        <v>45526.76602858796</v>
      </c>
      <c r="AM158" s="127">
        <v>1297520.89</v>
      </c>
      <c r="AN158" s="127">
        <v>1395081.93</v>
      </c>
      <c r="AO158" s="124"/>
      <c r="AP158" s="124"/>
    </row>
    <row r="159">
      <c r="A159" s="125">
        <v>297.0</v>
      </c>
      <c r="B159" s="119" t="s">
        <v>1001</v>
      </c>
      <c r="C159" s="119" t="s">
        <v>992</v>
      </c>
      <c r="D159" s="119" t="s">
        <v>91</v>
      </c>
      <c r="E159" s="119" t="s">
        <v>1015</v>
      </c>
      <c r="F159" s="120" t="s">
        <v>220</v>
      </c>
      <c r="G159" s="120" t="s">
        <v>59</v>
      </c>
      <c r="H159" s="121" t="s">
        <v>994</v>
      </c>
      <c r="I159" s="121" t="s">
        <v>995</v>
      </c>
      <c r="J159" s="125">
        <v>1479582.58</v>
      </c>
      <c r="K159" s="125">
        <v>1889635.66</v>
      </c>
      <c r="L159" s="125">
        <v>43859.83</v>
      </c>
      <c r="M159" s="125">
        <v>61295.85</v>
      </c>
      <c r="N159" s="125">
        <v>6.0</v>
      </c>
      <c r="O159" s="125">
        <v>1.0</v>
      </c>
      <c r="P159" s="125">
        <v>581.0</v>
      </c>
      <c r="Q159" s="125">
        <v>502.0</v>
      </c>
      <c r="R159" s="125">
        <v>378.0</v>
      </c>
      <c r="S159" s="125">
        <v>46.0</v>
      </c>
      <c r="T159" s="125">
        <v>500.0</v>
      </c>
      <c r="U159" s="125">
        <v>15.0</v>
      </c>
      <c r="V159" s="125">
        <v>721.0</v>
      </c>
      <c r="W159" s="125">
        <v>-28.45</v>
      </c>
      <c r="X159" s="125">
        <v>-21.7</v>
      </c>
      <c r="Y159" s="125">
        <v>5.0</v>
      </c>
      <c r="Z159" s="125">
        <v>4.0</v>
      </c>
      <c r="AA159" s="125">
        <v>5.0</v>
      </c>
      <c r="AB159" s="125">
        <v>1.0</v>
      </c>
      <c r="AC159" s="125">
        <v>1.0</v>
      </c>
      <c r="AD159" s="125">
        <v>2.4</v>
      </c>
      <c r="AE159" s="125">
        <v>273.0</v>
      </c>
      <c r="AF159" s="125">
        <v>4.0</v>
      </c>
      <c r="AG159" s="125">
        <v>3.0</v>
      </c>
      <c r="AH159" s="125">
        <v>4.0</v>
      </c>
      <c r="AI159" s="125">
        <v>1.0</v>
      </c>
      <c r="AJ159" s="125">
        <v>1.0</v>
      </c>
      <c r="AK159" s="125">
        <v>2.0</v>
      </c>
      <c r="AL159" s="126">
        <v>45526.76602858796</v>
      </c>
      <c r="AM159" s="127">
        <v>1477611.81</v>
      </c>
      <c r="AN159" s="127">
        <v>1883106.22</v>
      </c>
      <c r="AO159" s="124"/>
      <c r="AP159" s="124"/>
    </row>
    <row r="160">
      <c r="A160" s="125">
        <v>298.0</v>
      </c>
      <c r="B160" s="119" t="s">
        <v>42</v>
      </c>
      <c r="C160" s="119" t="s">
        <v>32</v>
      </c>
      <c r="D160" s="119" t="s">
        <v>305</v>
      </c>
      <c r="E160" s="119" t="s">
        <v>306</v>
      </c>
      <c r="F160" s="120" t="s">
        <v>108</v>
      </c>
      <c r="G160" s="120" t="s">
        <v>46</v>
      </c>
      <c r="H160" s="121" t="s">
        <v>994</v>
      </c>
      <c r="I160" s="121" t="s">
        <v>995</v>
      </c>
      <c r="J160" s="125">
        <v>3506941.3</v>
      </c>
      <c r="K160" s="125">
        <v>3293701.51</v>
      </c>
      <c r="L160" s="125">
        <v>102158.32</v>
      </c>
      <c r="M160" s="125">
        <v>104258.42</v>
      </c>
      <c r="N160" s="125">
        <v>95.0</v>
      </c>
      <c r="O160" s="125">
        <v>15.0</v>
      </c>
      <c r="P160" s="125">
        <v>1046.0</v>
      </c>
      <c r="Q160" s="125">
        <v>993.0</v>
      </c>
      <c r="R160" s="125">
        <v>94.0</v>
      </c>
      <c r="S160" s="125">
        <v>90.0</v>
      </c>
      <c r="T160" s="125">
        <v>533.0</v>
      </c>
      <c r="U160" s="125">
        <v>5.0</v>
      </c>
      <c r="V160" s="125">
        <v>4.0</v>
      </c>
      <c r="W160" s="125">
        <v>-2.01</v>
      </c>
      <c r="X160" s="125">
        <v>6.47</v>
      </c>
      <c r="Y160" s="125">
        <v>5.0</v>
      </c>
      <c r="Z160" s="125">
        <v>2.0</v>
      </c>
      <c r="AA160" s="125">
        <v>1.0</v>
      </c>
      <c r="AB160" s="125">
        <v>1.0</v>
      </c>
      <c r="AC160" s="125">
        <v>1.0</v>
      </c>
      <c r="AD160" s="125">
        <v>1.3</v>
      </c>
      <c r="AE160" s="125">
        <v>460.0</v>
      </c>
      <c r="AF160" s="125">
        <v>4.0</v>
      </c>
      <c r="AG160" s="125">
        <v>1.0</v>
      </c>
      <c r="AH160" s="125">
        <v>1.0</v>
      </c>
      <c r="AI160" s="125">
        <v>1.0</v>
      </c>
      <c r="AJ160" s="125">
        <v>1.0</v>
      </c>
      <c r="AK160" s="125">
        <v>1.0</v>
      </c>
      <c r="AL160" s="126">
        <v>45526.76602858796</v>
      </c>
      <c r="AM160" s="127">
        <v>3507630.3</v>
      </c>
      <c r="AN160" s="127">
        <v>3296824.72</v>
      </c>
      <c r="AO160" s="124"/>
      <c r="AP160" s="124"/>
    </row>
    <row r="161">
      <c r="A161" s="125">
        <v>299.0</v>
      </c>
      <c r="B161" s="119" t="s">
        <v>47</v>
      </c>
      <c r="C161" s="119" t="s">
        <v>32</v>
      </c>
      <c r="D161" s="119" t="s">
        <v>307</v>
      </c>
      <c r="E161" s="119" t="s">
        <v>308</v>
      </c>
      <c r="F161" s="120" t="s">
        <v>55</v>
      </c>
      <c r="G161" s="120" t="s">
        <v>36</v>
      </c>
      <c r="H161" s="121" t="s">
        <v>994</v>
      </c>
      <c r="I161" s="121" t="s">
        <v>995</v>
      </c>
      <c r="J161" s="125">
        <v>1488357.52</v>
      </c>
      <c r="K161" s="125">
        <v>1516088.55</v>
      </c>
      <c r="L161" s="125">
        <v>41327.5</v>
      </c>
      <c r="M161" s="125">
        <v>44810.25</v>
      </c>
      <c r="N161" s="125">
        <v>61.0</v>
      </c>
      <c r="O161" s="125">
        <v>55.0</v>
      </c>
      <c r="P161" s="125">
        <v>550.0</v>
      </c>
      <c r="Q161" s="125">
        <v>522.0</v>
      </c>
      <c r="R161" s="125">
        <v>46.0</v>
      </c>
      <c r="S161" s="125">
        <v>40.0</v>
      </c>
      <c r="T161" s="125">
        <v>10.0</v>
      </c>
      <c r="U161" s="125">
        <v>5.0</v>
      </c>
      <c r="V161" s="125">
        <v>15.0</v>
      </c>
      <c r="W161" s="125">
        <v>-7.77</v>
      </c>
      <c r="X161" s="125">
        <v>-1.83</v>
      </c>
      <c r="Y161" s="125">
        <v>1.0</v>
      </c>
      <c r="Z161" s="125">
        <v>2.0</v>
      </c>
      <c r="AA161" s="125">
        <v>1.0</v>
      </c>
      <c r="AB161" s="125">
        <v>1.0</v>
      </c>
      <c r="AC161" s="125">
        <v>1.0</v>
      </c>
      <c r="AD161" s="125">
        <v>1.1</v>
      </c>
      <c r="AE161" s="125">
        <v>544.0</v>
      </c>
      <c r="AF161" s="125">
        <v>1.0</v>
      </c>
      <c r="AG161" s="125">
        <v>1.0</v>
      </c>
      <c r="AH161" s="125">
        <v>1.0</v>
      </c>
      <c r="AI161" s="125">
        <v>1.0</v>
      </c>
      <c r="AJ161" s="125">
        <v>1.0</v>
      </c>
      <c r="AK161" s="125">
        <v>1.0</v>
      </c>
      <c r="AL161" s="126">
        <v>45526.76602858796</v>
      </c>
      <c r="AM161" s="127">
        <v>1488572.52</v>
      </c>
      <c r="AN161" s="127">
        <v>1516191.86</v>
      </c>
      <c r="AO161" s="124"/>
      <c r="AP161" s="124"/>
    </row>
    <row r="162">
      <c r="A162" s="125">
        <v>300.0</v>
      </c>
      <c r="B162" s="119" t="s">
        <v>97</v>
      </c>
      <c r="C162" s="119" t="s">
        <v>32</v>
      </c>
      <c r="D162" s="119" t="s">
        <v>309</v>
      </c>
      <c r="E162" s="119" t="s">
        <v>310</v>
      </c>
      <c r="F162" s="120" t="s">
        <v>143</v>
      </c>
      <c r="G162" s="120" t="s">
        <v>101</v>
      </c>
      <c r="H162" s="121" t="s">
        <v>994</v>
      </c>
      <c r="I162" s="121" t="s">
        <v>995</v>
      </c>
      <c r="J162" s="125">
        <v>1011663.85</v>
      </c>
      <c r="K162" s="125">
        <v>991430.3</v>
      </c>
      <c r="L162" s="125">
        <v>26631.5</v>
      </c>
      <c r="M162" s="125">
        <v>26305.68</v>
      </c>
      <c r="N162" s="125">
        <v>26.0</v>
      </c>
      <c r="O162" s="125">
        <v>21.0</v>
      </c>
      <c r="P162" s="125">
        <v>510.0</v>
      </c>
      <c r="Q162" s="125">
        <v>466.0</v>
      </c>
      <c r="R162" s="125">
        <v>27.0</v>
      </c>
      <c r="S162" s="125">
        <v>34.0</v>
      </c>
      <c r="T162" s="125">
        <v>23.0</v>
      </c>
      <c r="U162" s="125">
        <v>9.0</v>
      </c>
      <c r="V162" s="125">
        <v>-20.0</v>
      </c>
      <c r="W162" s="125">
        <v>1.24</v>
      </c>
      <c r="X162" s="125">
        <v>2.04</v>
      </c>
      <c r="Y162" s="125">
        <v>1.0</v>
      </c>
      <c r="Z162" s="125">
        <v>2.0</v>
      </c>
      <c r="AA162" s="125">
        <v>1.0</v>
      </c>
      <c r="AB162" s="125">
        <v>1.0</v>
      </c>
      <c r="AC162" s="125">
        <v>1.0</v>
      </c>
      <c r="AD162" s="125">
        <v>1.1</v>
      </c>
      <c r="AE162" s="125">
        <v>538.0</v>
      </c>
      <c r="AF162" s="125">
        <v>1.0</v>
      </c>
      <c r="AG162" s="125">
        <v>1.0</v>
      </c>
      <c r="AH162" s="125">
        <v>1.0</v>
      </c>
      <c r="AI162" s="125">
        <v>1.0</v>
      </c>
      <c r="AJ162" s="125">
        <v>1.0</v>
      </c>
      <c r="AK162" s="125">
        <v>1.0</v>
      </c>
      <c r="AL162" s="126">
        <v>45526.76602858796</v>
      </c>
      <c r="AM162" s="127">
        <v>1012484.69</v>
      </c>
      <c r="AN162" s="127">
        <v>986635.06</v>
      </c>
      <c r="AO162" s="124"/>
      <c r="AP162" s="124"/>
    </row>
    <row r="163">
      <c r="A163" s="125">
        <v>301.0</v>
      </c>
      <c r="B163" s="119" t="s">
        <v>60</v>
      </c>
      <c r="C163" s="119" t="s">
        <v>32</v>
      </c>
      <c r="D163" s="119" t="s">
        <v>138</v>
      </c>
      <c r="E163" s="119" t="s">
        <v>311</v>
      </c>
      <c r="F163" s="120" t="s">
        <v>88</v>
      </c>
      <c r="G163" s="120" t="s">
        <v>59</v>
      </c>
      <c r="H163" s="121" t="s">
        <v>994</v>
      </c>
      <c r="I163" s="121" t="s">
        <v>995</v>
      </c>
      <c r="J163" s="125">
        <v>1704659.5</v>
      </c>
      <c r="K163" s="125">
        <v>1491184.48</v>
      </c>
      <c r="L163" s="125">
        <v>48625.96</v>
      </c>
      <c r="M163" s="125">
        <v>41254.78</v>
      </c>
      <c r="N163" s="125">
        <v>12.0</v>
      </c>
      <c r="O163" s="125">
        <v>19.0</v>
      </c>
      <c r="P163" s="125">
        <v>542.0</v>
      </c>
      <c r="Q163" s="125">
        <v>567.0</v>
      </c>
      <c r="R163" s="125">
        <v>44.0</v>
      </c>
      <c r="S163" s="125">
        <v>51.0</v>
      </c>
      <c r="T163" s="125">
        <v>-36.0</v>
      </c>
      <c r="U163" s="125">
        <v>-4.0</v>
      </c>
      <c r="V163" s="125">
        <v>-13.0</v>
      </c>
      <c r="W163" s="125">
        <v>17.87</v>
      </c>
      <c r="X163" s="125">
        <v>14.32</v>
      </c>
      <c r="Y163" s="125">
        <v>1.0</v>
      </c>
      <c r="Z163" s="125">
        <v>1.0</v>
      </c>
      <c r="AA163" s="125">
        <v>1.0</v>
      </c>
      <c r="AB163" s="125">
        <v>4.0</v>
      </c>
      <c r="AC163" s="125">
        <v>3.0</v>
      </c>
      <c r="AD163" s="125">
        <v>2.7</v>
      </c>
      <c r="AE163" s="125">
        <v>234.0</v>
      </c>
      <c r="AF163" s="125">
        <v>1.0</v>
      </c>
      <c r="AG163" s="125">
        <v>1.0</v>
      </c>
      <c r="AH163" s="125">
        <v>1.0</v>
      </c>
      <c r="AI163" s="125">
        <v>3.0</v>
      </c>
      <c r="AJ163" s="125">
        <v>2.0</v>
      </c>
      <c r="AK163" s="125">
        <v>2.0</v>
      </c>
      <c r="AL163" s="126">
        <v>45526.76602858796</v>
      </c>
      <c r="AM163" s="127">
        <v>1704118.96</v>
      </c>
      <c r="AN163" s="127">
        <v>1488653.26</v>
      </c>
      <c r="AO163" s="124"/>
      <c r="AP163" s="124"/>
    </row>
    <row r="164">
      <c r="A164" s="125">
        <v>302.0</v>
      </c>
      <c r="B164" s="119" t="s">
        <v>122</v>
      </c>
      <c r="C164" s="119" t="s">
        <v>32</v>
      </c>
      <c r="D164" s="119" t="s">
        <v>312</v>
      </c>
      <c r="E164" s="119" t="s">
        <v>313</v>
      </c>
      <c r="F164" s="120" t="s">
        <v>154</v>
      </c>
      <c r="G164" s="120" t="s">
        <v>101</v>
      </c>
      <c r="H164" s="121" t="s">
        <v>994</v>
      </c>
      <c r="I164" s="121" t="s">
        <v>995</v>
      </c>
      <c r="J164" s="125">
        <v>662143.38</v>
      </c>
      <c r="K164" s="125">
        <v>513406.23</v>
      </c>
      <c r="L164" s="125">
        <v>18952.65</v>
      </c>
      <c r="M164" s="125">
        <v>15556.85</v>
      </c>
      <c r="N164" s="125">
        <v>0.0</v>
      </c>
      <c r="O164" s="125">
        <v>2.0</v>
      </c>
      <c r="P164" s="125">
        <v>194.0</v>
      </c>
      <c r="Q164" s="125">
        <v>178.0</v>
      </c>
      <c r="R164" s="125">
        <v>5.0</v>
      </c>
      <c r="S164" s="125">
        <v>13.0</v>
      </c>
      <c r="T164" s="125">
        <v>-100.0</v>
      </c>
      <c r="U164" s="125">
        <v>8.0</v>
      </c>
      <c r="V164" s="125">
        <v>-61.0</v>
      </c>
      <c r="W164" s="125">
        <v>21.83</v>
      </c>
      <c r="X164" s="125">
        <v>28.97</v>
      </c>
      <c r="Y164" s="125">
        <v>1.0</v>
      </c>
      <c r="Z164" s="125">
        <v>2.0</v>
      </c>
      <c r="AA164" s="125">
        <v>1.0</v>
      </c>
      <c r="AB164" s="125">
        <v>5.0</v>
      </c>
      <c r="AC164" s="125">
        <v>4.0</v>
      </c>
      <c r="AD164" s="125">
        <v>3.45</v>
      </c>
      <c r="AE164" s="125">
        <v>172.0</v>
      </c>
      <c r="AF164" s="125">
        <v>1.0</v>
      </c>
      <c r="AG164" s="125">
        <v>1.0</v>
      </c>
      <c r="AH164" s="125">
        <v>1.0</v>
      </c>
      <c r="AI164" s="125">
        <v>4.0</v>
      </c>
      <c r="AJ164" s="125">
        <v>3.0</v>
      </c>
      <c r="AK164" s="125">
        <v>3.0</v>
      </c>
      <c r="AL164" s="126">
        <v>45526.76602858796</v>
      </c>
      <c r="AM164" s="127">
        <v>664636.79</v>
      </c>
      <c r="AN164" s="127">
        <v>514845.95</v>
      </c>
      <c r="AO164" s="124"/>
      <c r="AP164" s="124"/>
    </row>
    <row r="165">
      <c r="A165" s="125">
        <v>303.0</v>
      </c>
      <c r="B165" s="119" t="s">
        <v>122</v>
      </c>
      <c r="C165" s="119" t="s">
        <v>32</v>
      </c>
      <c r="D165" s="119" t="s">
        <v>150</v>
      </c>
      <c r="E165" s="119" t="s">
        <v>314</v>
      </c>
      <c r="F165" s="120" t="s">
        <v>45</v>
      </c>
      <c r="G165" s="120" t="s">
        <v>46</v>
      </c>
      <c r="H165" s="121" t="s">
        <v>994</v>
      </c>
      <c r="I165" s="121" t="s">
        <v>995</v>
      </c>
      <c r="J165" s="125">
        <v>1606889.53</v>
      </c>
      <c r="K165" s="125">
        <v>1723976.4</v>
      </c>
      <c r="L165" s="125">
        <v>51114.81</v>
      </c>
      <c r="M165" s="125">
        <v>67190.96</v>
      </c>
      <c r="N165" s="119">
        <v>19.0</v>
      </c>
      <c r="O165" s="125">
        <v>21.0</v>
      </c>
      <c r="P165" s="125">
        <v>801.0</v>
      </c>
      <c r="Q165" s="125">
        <v>829.0</v>
      </c>
      <c r="R165" s="125">
        <v>38.0</v>
      </c>
      <c r="S165" s="125">
        <v>30.0</v>
      </c>
      <c r="T165" s="119">
        <v>-9.0</v>
      </c>
      <c r="U165" s="125">
        <v>-3.0</v>
      </c>
      <c r="V165" s="125">
        <v>26.0</v>
      </c>
      <c r="W165" s="125">
        <v>-23.93</v>
      </c>
      <c r="X165" s="125">
        <v>-6.79</v>
      </c>
      <c r="Y165" s="119">
        <v>1.0</v>
      </c>
      <c r="Z165" s="125">
        <v>1.0</v>
      </c>
      <c r="AA165" s="125">
        <v>2.0</v>
      </c>
      <c r="AB165" s="125">
        <v>1.0</v>
      </c>
      <c r="AC165" s="125">
        <v>1.0</v>
      </c>
      <c r="AD165" s="125">
        <v>1.2</v>
      </c>
      <c r="AE165" s="125">
        <v>517.0</v>
      </c>
      <c r="AF165" s="119">
        <v>1.0</v>
      </c>
      <c r="AG165" s="125">
        <v>1.0</v>
      </c>
      <c r="AH165" s="125">
        <v>1.0</v>
      </c>
      <c r="AI165" s="125">
        <v>1.0</v>
      </c>
      <c r="AJ165" s="125">
        <v>1.0</v>
      </c>
      <c r="AK165" s="125">
        <v>1.0</v>
      </c>
      <c r="AL165" s="126">
        <v>45526.76602858796</v>
      </c>
      <c r="AM165" s="127">
        <v>1608136.88</v>
      </c>
      <c r="AN165" s="127">
        <v>1756902.64</v>
      </c>
      <c r="AO165" s="124"/>
      <c r="AP165" s="124"/>
    </row>
    <row r="166">
      <c r="A166" s="125">
        <v>304.0</v>
      </c>
      <c r="B166" s="119" t="s">
        <v>60</v>
      </c>
      <c r="C166" s="119" t="s">
        <v>32</v>
      </c>
      <c r="D166" s="119" t="s">
        <v>315</v>
      </c>
      <c r="E166" s="119" t="s">
        <v>316</v>
      </c>
      <c r="F166" s="120" t="s">
        <v>88</v>
      </c>
      <c r="G166" s="120" t="s">
        <v>59</v>
      </c>
      <c r="H166" s="121" t="s">
        <v>994</v>
      </c>
      <c r="I166" s="121" t="s">
        <v>995</v>
      </c>
      <c r="J166" s="125">
        <v>1191628.76</v>
      </c>
      <c r="K166" s="125">
        <v>722154.8</v>
      </c>
      <c r="L166" s="125">
        <v>30972.54</v>
      </c>
      <c r="M166" s="125">
        <v>21394.69</v>
      </c>
      <c r="N166" s="125">
        <v>80.0</v>
      </c>
      <c r="O166" s="125">
        <v>60.0</v>
      </c>
      <c r="P166" s="125">
        <v>616.0</v>
      </c>
      <c r="Q166" s="125">
        <v>443.0</v>
      </c>
      <c r="R166" s="125">
        <v>43.0</v>
      </c>
      <c r="S166" s="125">
        <v>32.0</v>
      </c>
      <c r="T166" s="125">
        <v>33.0</v>
      </c>
      <c r="U166" s="125">
        <v>39.0</v>
      </c>
      <c r="V166" s="125">
        <v>34.0</v>
      </c>
      <c r="W166" s="125">
        <v>44.77</v>
      </c>
      <c r="X166" s="125">
        <v>65.01</v>
      </c>
      <c r="Y166" s="125">
        <v>2.0</v>
      </c>
      <c r="Z166" s="125">
        <v>5.0</v>
      </c>
      <c r="AA166" s="125">
        <v>2.0</v>
      </c>
      <c r="AB166" s="125">
        <v>5.0</v>
      </c>
      <c r="AC166" s="125">
        <v>5.0</v>
      </c>
      <c r="AD166" s="125">
        <v>4.25</v>
      </c>
      <c r="AE166" s="125">
        <v>56.0</v>
      </c>
      <c r="AF166" s="125">
        <v>1.0</v>
      </c>
      <c r="AG166" s="125">
        <v>4.0</v>
      </c>
      <c r="AH166" s="125">
        <v>1.0</v>
      </c>
      <c r="AI166" s="125">
        <v>4.0</v>
      </c>
      <c r="AJ166" s="125">
        <v>4.0</v>
      </c>
      <c r="AK166" s="125">
        <v>4.0</v>
      </c>
      <c r="AL166" s="126">
        <v>45526.76602858796</v>
      </c>
      <c r="AM166" s="127">
        <v>1192005.28</v>
      </c>
      <c r="AN166" s="127">
        <v>786652.84</v>
      </c>
      <c r="AO166" s="124"/>
      <c r="AP166" s="124"/>
    </row>
    <row r="167">
      <c r="A167" s="125">
        <v>306.0</v>
      </c>
      <c r="B167" s="119" t="s">
        <v>998</v>
      </c>
      <c r="C167" s="119" t="s">
        <v>32</v>
      </c>
      <c r="D167" s="119" t="s">
        <v>259</v>
      </c>
      <c r="E167" s="119" t="s">
        <v>260</v>
      </c>
      <c r="F167" s="120" t="s">
        <v>70</v>
      </c>
      <c r="G167" s="120" t="s">
        <v>36</v>
      </c>
      <c r="H167" s="121" t="s">
        <v>994</v>
      </c>
      <c r="I167" s="121" t="s">
        <v>995</v>
      </c>
      <c r="J167" s="125">
        <v>945860.6</v>
      </c>
      <c r="K167" s="125">
        <v>905972.35</v>
      </c>
      <c r="L167" s="125">
        <v>32416.83</v>
      </c>
      <c r="M167" s="125">
        <v>32946.11</v>
      </c>
      <c r="N167" s="125">
        <v>47.0</v>
      </c>
      <c r="O167" s="125">
        <v>46.0</v>
      </c>
      <c r="P167" s="125">
        <v>551.0</v>
      </c>
      <c r="Q167" s="125">
        <v>530.0</v>
      </c>
      <c r="R167" s="125">
        <v>46.0</v>
      </c>
      <c r="S167" s="125">
        <v>33.0</v>
      </c>
      <c r="T167" s="125">
        <v>2.0</v>
      </c>
      <c r="U167" s="125">
        <v>3.0</v>
      </c>
      <c r="V167" s="125">
        <v>39.0</v>
      </c>
      <c r="W167" s="125">
        <v>-1.61</v>
      </c>
      <c r="X167" s="125">
        <v>4.4</v>
      </c>
      <c r="Y167" s="125">
        <v>1.0</v>
      </c>
      <c r="Z167" s="125">
        <v>1.0</v>
      </c>
      <c r="AA167" s="125">
        <v>2.0</v>
      </c>
      <c r="AB167" s="125">
        <v>1.0</v>
      </c>
      <c r="AC167" s="125">
        <v>1.0</v>
      </c>
      <c r="AD167" s="125">
        <v>1.2</v>
      </c>
      <c r="AE167" s="125">
        <v>495.0</v>
      </c>
      <c r="AF167" s="125">
        <v>1.0</v>
      </c>
      <c r="AG167" s="125">
        <v>1.0</v>
      </c>
      <c r="AH167" s="125">
        <v>1.0</v>
      </c>
      <c r="AI167" s="125">
        <v>1.0</v>
      </c>
      <c r="AJ167" s="125">
        <v>1.0</v>
      </c>
      <c r="AK167" s="125">
        <v>1.0</v>
      </c>
      <c r="AL167" s="126">
        <v>45526.76602858796</v>
      </c>
      <c r="AM167" s="127">
        <v>962894.85</v>
      </c>
      <c r="AN167" s="127">
        <v>905351.54</v>
      </c>
      <c r="AO167" s="124"/>
      <c r="AP167" s="124"/>
    </row>
    <row r="168">
      <c r="A168" s="125">
        <v>307.0</v>
      </c>
      <c r="B168" s="119" t="s">
        <v>97</v>
      </c>
      <c r="C168" s="119" t="s">
        <v>32</v>
      </c>
      <c r="D168" s="119" t="s">
        <v>317</v>
      </c>
      <c r="E168" s="119" t="s">
        <v>318</v>
      </c>
      <c r="F168" s="120" t="s">
        <v>154</v>
      </c>
      <c r="G168" s="120" t="s">
        <v>101</v>
      </c>
      <c r="H168" s="121" t="s">
        <v>994</v>
      </c>
      <c r="I168" s="121" t="s">
        <v>995</v>
      </c>
      <c r="J168" s="125">
        <v>1427623.58</v>
      </c>
      <c r="K168" s="125">
        <v>1449965.23</v>
      </c>
      <c r="L168" s="125">
        <v>45305.0</v>
      </c>
      <c r="M168" s="125">
        <v>48820.25</v>
      </c>
      <c r="N168" s="125">
        <v>18.0</v>
      </c>
      <c r="O168" s="125">
        <v>25.0</v>
      </c>
      <c r="P168" s="125">
        <v>515.0</v>
      </c>
      <c r="Q168" s="125">
        <v>514.0</v>
      </c>
      <c r="R168" s="125">
        <v>30.0</v>
      </c>
      <c r="S168" s="125">
        <v>35.0</v>
      </c>
      <c r="T168" s="125">
        <v>-28.0</v>
      </c>
      <c r="U168" s="125">
        <v>0.0</v>
      </c>
      <c r="V168" s="125">
        <v>-14.0</v>
      </c>
      <c r="W168" s="125">
        <v>-7.2</v>
      </c>
      <c r="X168" s="125">
        <v>-1.54</v>
      </c>
      <c r="Y168" s="125">
        <v>1.0</v>
      </c>
      <c r="Z168" s="125">
        <v>1.0</v>
      </c>
      <c r="AA168" s="125">
        <v>1.0</v>
      </c>
      <c r="AB168" s="125">
        <v>1.0</v>
      </c>
      <c r="AC168" s="125">
        <v>1.0</v>
      </c>
      <c r="AD168" s="125">
        <v>1.0</v>
      </c>
      <c r="AE168" s="125">
        <v>613.0</v>
      </c>
      <c r="AF168" s="125">
        <v>1.0</v>
      </c>
      <c r="AG168" s="125">
        <v>1.0</v>
      </c>
      <c r="AH168" s="125">
        <v>1.0</v>
      </c>
      <c r="AI168" s="125">
        <v>1.0</v>
      </c>
      <c r="AJ168" s="125">
        <v>1.0</v>
      </c>
      <c r="AK168" s="125">
        <v>1.0</v>
      </c>
      <c r="AL168" s="126">
        <v>45526.76602858796</v>
      </c>
      <c r="AM168" s="127">
        <v>1427550.58</v>
      </c>
      <c r="AN168" s="127">
        <v>1450391.64</v>
      </c>
      <c r="AO168" s="124"/>
      <c r="AP168" s="124"/>
    </row>
    <row r="169">
      <c r="A169" s="125">
        <v>308.0</v>
      </c>
      <c r="B169" s="119" t="s">
        <v>998</v>
      </c>
      <c r="C169" s="119" t="s">
        <v>32</v>
      </c>
      <c r="D169" s="119" t="s">
        <v>319</v>
      </c>
      <c r="E169" s="119" t="s">
        <v>320</v>
      </c>
      <c r="F169" s="120" t="s">
        <v>70</v>
      </c>
      <c r="G169" s="120" t="s">
        <v>36</v>
      </c>
      <c r="H169" s="121" t="s">
        <v>994</v>
      </c>
      <c r="I169" s="121" t="s">
        <v>995</v>
      </c>
      <c r="J169" s="125">
        <v>829447.81</v>
      </c>
      <c r="K169" s="125">
        <v>737790.31</v>
      </c>
      <c r="L169" s="125">
        <v>26340.82</v>
      </c>
      <c r="M169" s="125">
        <v>23177.03</v>
      </c>
      <c r="N169" s="125">
        <v>26.0</v>
      </c>
      <c r="O169" s="125">
        <v>25.0</v>
      </c>
      <c r="P169" s="125">
        <v>411.0</v>
      </c>
      <c r="Q169" s="125">
        <v>317.0</v>
      </c>
      <c r="R169" s="125">
        <v>18.0</v>
      </c>
      <c r="S169" s="125">
        <v>18.0</v>
      </c>
      <c r="T169" s="125">
        <v>4.0</v>
      </c>
      <c r="U169" s="125">
        <v>29.0</v>
      </c>
      <c r="V169" s="125">
        <v>0.0</v>
      </c>
      <c r="W169" s="125">
        <v>13.65</v>
      </c>
      <c r="X169" s="125">
        <v>12.42</v>
      </c>
      <c r="Y169" s="125">
        <v>1.0</v>
      </c>
      <c r="Z169" s="125">
        <v>5.0</v>
      </c>
      <c r="AA169" s="125">
        <v>1.0</v>
      </c>
      <c r="AB169" s="125">
        <v>3.0</v>
      </c>
      <c r="AC169" s="125">
        <v>2.0</v>
      </c>
      <c r="AD169" s="125">
        <v>2.45</v>
      </c>
      <c r="AE169" s="125">
        <v>264.0</v>
      </c>
      <c r="AF169" s="125">
        <v>1.0</v>
      </c>
      <c r="AG169" s="125">
        <v>4.0</v>
      </c>
      <c r="AH169" s="125">
        <v>1.0</v>
      </c>
      <c r="AI169" s="125">
        <v>2.0</v>
      </c>
      <c r="AJ169" s="125">
        <v>1.0</v>
      </c>
      <c r="AK169" s="125">
        <v>2.0</v>
      </c>
      <c r="AL169" s="126">
        <v>45526.76602858796</v>
      </c>
      <c r="AM169" s="127">
        <v>829420.81</v>
      </c>
      <c r="AN169" s="127">
        <v>737827.26</v>
      </c>
      <c r="AO169" s="124"/>
      <c r="AP169" s="124"/>
    </row>
    <row r="170">
      <c r="A170" s="125">
        <v>309.0</v>
      </c>
      <c r="B170" s="119" t="s">
        <v>122</v>
      </c>
      <c r="C170" s="119" t="s">
        <v>32</v>
      </c>
      <c r="D170" s="119" t="s">
        <v>178</v>
      </c>
      <c r="E170" s="119" t="s">
        <v>179</v>
      </c>
      <c r="F170" s="120" t="s">
        <v>70</v>
      </c>
      <c r="G170" s="120" t="s">
        <v>36</v>
      </c>
      <c r="H170" s="121" t="s">
        <v>994</v>
      </c>
      <c r="I170" s="121" t="s">
        <v>995</v>
      </c>
      <c r="J170" s="125">
        <v>930354.83</v>
      </c>
      <c r="K170" s="125">
        <v>1010630.55</v>
      </c>
      <c r="L170" s="125">
        <v>31950.93</v>
      </c>
      <c r="M170" s="125">
        <v>39247.36</v>
      </c>
      <c r="N170" s="125">
        <v>32.0</v>
      </c>
      <c r="O170" s="125">
        <v>39.0</v>
      </c>
      <c r="P170" s="125">
        <v>447.0</v>
      </c>
      <c r="Q170" s="125">
        <v>457.0</v>
      </c>
      <c r="R170" s="125">
        <v>44.0</v>
      </c>
      <c r="S170" s="125">
        <v>42.0</v>
      </c>
      <c r="T170" s="125">
        <v>-17.0</v>
      </c>
      <c r="U170" s="125">
        <v>-2.0</v>
      </c>
      <c r="V170" s="125">
        <v>4.0</v>
      </c>
      <c r="W170" s="125">
        <v>-18.59</v>
      </c>
      <c r="X170" s="125">
        <v>-7.94</v>
      </c>
      <c r="Y170" s="125">
        <v>1.0</v>
      </c>
      <c r="Z170" s="125">
        <v>1.0</v>
      </c>
      <c r="AA170" s="125">
        <v>1.0</v>
      </c>
      <c r="AB170" s="125">
        <v>1.0</v>
      </c>
      <c r="AC170" s="125">
        <v>1.0</v>
      </c>
      <c r="AD170" s="125">
        <v>1.0</v>
      </c>
      <c r="AE170" s="125">
        <v>595.0</v>
      </c>
      <c r="AF170" s="125">
        <v>1.0</v>
      </c>
      <c r="AG170" s="125">
        <v>1.0</v>
      </c>
      <c r="AH170" s="125">
        <v>1.0</v>
      </c>
      <c r="AI170" s="125">
        <v>1.0</v>
      </c>
      <c r="AJ170" s="125">
        <v>1.0</v>
      </c>
      <c r="AK170" s="125">
        <v>1.0</v>
      </c>
      <c r="AL170" s="126">
        <v>45526.76602858796</v>
      </c>
      <c r="AM170" s="127">
        <v>981388.9</v>
      </c>
      <c r="AN170" s="127">
        <v>1151663.53</v>
      </c>
      <c r="AO170" s="124"/>
      <c r="AP170" s="124"/>
    </row>
    <row r="171">
      <c r="A171" s="125">
        <v>310.0</v>
      </c>
      <c r="B171" s="119" t="s">
        <v>42</v>
      </c>
      <c r="C171" s="119" t="s">
        <v>32</v>
      </c>
      <c r="D171" s="119" t="s">
        <v>321</v>
      </c>
      <c r="E171" s="119" t="s">
        <v>322</v>
      </c>
      <c r="F171" s="120" t="s">
        <v>243</v>
      </c>
      <c r="G171" s="120" t="s">
        <v>101</v>
      </c>
      <c r="H171" s="121" t="s">
        <v>994</v>
      </c>
      <c r="I171" s="121" t="s">
        <v>995</v>
      </c>
      <c r="J171" s="125">
        <v>2427058.23</v>
      </c>
      <c r="K171" s="125">
        <v>2434929.75</v>
      </c>
      <c r="L171" s="125">
        <v>66827.42</v>
      </c>
      <c r="M171" s="125">
        <v>77358.0</v>
      </c>
      <c r="N171" s="125">
        <v>57.0</v>
      </c>
      <c r="O171" s="125">
        <v>67.0</v>
      </c>
      <c r="P171" s="125">
        <v>850.0</v>
      </c>
      <c r="Q171" s="125">
        <v>850.0</v>
      </c>
      <c r="R171" s="125">
        <v>55.0</v>
      </c>
      <c r="S171" s="125">
        <v>60.0</v>
      </c>
      <c r="T171" s="125">
        <v>-14.0</v>
      </c>
      <c r="U171" s="125">
        <v>0.0</v>
      </c>
      <c r="V171" s="125">
        <v>-8.0</v>
      </c>
      <c r="W171" s="125">
        <v>-13.61</v>
      </c>
      <c r="X171" s="125">
        <v>-0.32</v>
      </c>
      <c r="Y171" s="125">
        <v>1.0</v>
      </c>
      <c r="Z171" s="125">
        <v>1.0</v>
      </c>
      <c r="AA171" s="125">
        <v>1.0</v>
      </c>
      <c r="AB171" s="125">
        <v>1.0</v>
      </c>
      <c r="AC171" s="125">
        <v>1.0</v>
      </c>
      <c r="AD171" s="125">
        <v>1.0</v>
      </c>
      <c r="AE171" s="125">
        <v>632.0</v>
      </c>
      <c r="AF171" s="125">
        <v>1.0</v>
      </c>
      <c r="AG171" s="125">
        <v>1.0</v>
      </c>
      <c r="AH171" s="125">
        <v>1.0</v>
      </c>
      <c r="AI171" s="125">
        <v>1.0</v>
      </c>
      <c r="AJ171" s="125">
        <v>1.0</v>
      </c>
      <c r="AK171" s="125">
        <v>1.0</v>
      </c>
      <c r="AL171" s="126">
        <v>45526.76602858796</v>
      </c>
      <c r="AM171" s="127">
        <v>2427295.23</v>
      </c>
      <c r="AN171" s="127">
        <v>2434652.73</v>
      </c>
      <c r="AO171" s="124"/>
      <c r="AP171" s="124"/>
    </row>
    <row r="172">
      <c r="A172" s="125">
        <v>311.0</v>
      </c>
      <c r="B172" s="119" t="s">
        <v>42</v>
      </c>
      <c r="C172" s="119" t="s">
        <v>32</v>
      </c>
      <c r="D172" s="119" t="s">
        <v>323</v>
      </c>
      <c r="E172" s="119" t="s">
        <v>324</v>
      </c>
      <c r="F172" s="120" t="s">
        <v>45</v>
      </c>
      <c r="G172" s="120" t="s">
        <v>46</v>
      </c>
      <c r="H172" s="121" t="s">
        <v>994</v>
      </c>
      <c r="I172" s="121" t="s">
        <v>995</v>
      </c>
      <c r="J172" s="125">
        <v>1035021.5</v>
      </c>
      <c r="K172" s="125">
        <v>995722.06</v>
      </c>
      <c r="L172" s="125">
        <v>35384.53</v>
      </c>
      <c r="M172" s="125">
        <v>31150.51</v>
      </c>
      <c r="N172" s="125">
        <v>23.0</v>
      </c>
      <c r="O172" s="125">
        <v>47.0</v>
      </c>
      <c r="P172" s="125">
        <v>638.0</v>
      </c>
      <c r="Q172" s="125">
        <v>546.0</v>
      </c>
      <c r="R172" s="125">
        <v>25.0</v>
      </c>
      <c r="S172" s="125">
        <v>17.0</v>
      </c>
      <c r="T172" s="125">
        <v>-51.0</v>
      </c>
      <c r="U172" s="125">
        <v>16.0</v>
      </c>
      <c r="V172" s="125">
        <v>47.0</v>
      </c>
      <c r="W172" s="125">
        <v>13.59</v>
      </c>
      <c r="X172" s="125">
        <v>3.95</v>
      </c>
      <c r="Y172" s="125">
        <v>1.0</v>
      </c>
      <c r="Z172" s="125">
        <v>4.0</v>
      </c>
      <c r="AA172" s="125">
        <v>3.0</v>
      </c>
      <c r="AB172" s="125">
        <v>3.0</v>
      </c>
      <c r="AC172" s="125">
        <v>1.0</v>
      </c>
      <c r="AD172" s="125">
        <v>2.5</v>
      </c>
      <c r="AE172" s="125">
        <v>256.0</v>
      </c>
      <c r="AF172" s="125">
        <v>1.0</v>
      </c>
      <c r="AG172" s="125">
        <v>3.0</v>
      </c>
      <c r="AH172" s="125">
        <v>2.0</v>
      </c>
      <c r="AI172" s="125">
        <v>2.0</v>
      </c>
      <c r="AJ172" s="125">
        <v>1.0</v>
      </c>
      <c r="AK172" s="125">
        <v>2.0</v>
      </c>
      <c r="AL172" s="126">
        <v>45526.76602858796</v>
      </c>
      <c r="AM172" s="127">
        <v>1001920.52</v>
      </c>
      <c r="AN172" s="127">
        <v>843611.02</v>
      </c>
      <c r="AO172" s="124"/>
      <c r="AP172" s="124"/>
    </row>
    <row r="173">
      <c r="A173" s="125">
        <v>312.0</v>
      </c>
      <c r="B173" s="119" t="s">
        <v>998</v>
      </c>
      <c r="C173" s="119" t="s">
        <v>32</v>
      </c>
      <c r="D173" s="119" t="s">
        <v>284</v>
      </c>
      <c r="E173" s="119" t="s">
        <v>325</v>
      </c>
      <c r="F173" s="120" t="s">
        <v>275</v>
      </c>
      <c r="G173" s="120" t="s">
        <v>46</v>
      </c>
      <c r="H173" s="121" t="s">
        <v>994</v>
      </c>
      <c r="I173" s="121" t="s">
        <v>995</v>
      </c>
      <c r="J173" s="125">
        <v>2149863.51</v>
      </c>
      <c r="K173" s="125">
        <v>1992706.25</v>
      </c>
      <c r="L173" s="125">
        <v>70829.45</v>
      </c>
      <c r="M173" s="125">
        <v>68744.38</v>
      </c>
      <c r="N173" s="125">
        <v>34.0</v>
      </c>
      <c r="O173" s="125">
        <v>39.0</v>
      </c>
      <c r="P173" s="125">
        <v>775.0</v>
      </c>
      <c r="Q173" s="125">
        <v>654.0</v>
      </c>
      <c r="R173" s="125">
        <v>49.0</v>
      </c>
      <c r="S173" s="125">
        <v>45.0</v>
      </c>
      <c r="T173" s="125">
        <v>-12.0</v>
      </c>
      <c r="U173" s="125">
        <v>18.0</v>
      </c>
      <c r="V173" s="125">
        <v>8.0</v>
      </c>
      <c r="W173" s="125">
        <v>3.03</v>
      </c>
      <c r="X173" s="125">
        <v>7.89</v>
      </c>
      <c r="Y173" s="125">
        <v>1.0</v>
      </c>
      <c r="Z173" s="125">
        <v>4.0</v>
      </c>
      <c r="AA173" s="125">
        <v>1.0</v>
      </c>
      <c r="AB173" s="125">
        <v>1.0</v>
      </c>
      <c r="AC173" s="125">
        <v>2.0</v>
      </c>
      <c r="AD173" s="125">
        <v>1.55</v>
      </c>
      <c r="AE173" s="125">
        <v>392.0</v>
      </c>
      <c r="AF173" s="125">
        <v>1.0</v>
      </c>
      <c r="AG173" s="125">
        <v>3.0</v>
      </c>
      <c r="AH173" s="125">
        <v>1.0</v>
      </c>
      <c r="AI173" s="125">
        <v>1.0</v>
      </c>
      <c r="AJ173" s="125">
        <v>1.0</v>
      </c>
      <c r="AK173" s="125">
        <v>1.0</v>
      </c>
      <c r="AL173" s="126">
        <v>45526.76602858796</v>
      </c>
      <c r="AM173" s="127">
        <v>2150832.13</v>
      </c>
      <c r="AN173" s="127">
        <v>1993589.61</v>
      </c>
      <c r="AO173" s="124"/>
      <c r="AP173" s="124"/>
    </row>
    <row r="174">
      <c r="A174" s="125">
        <v>314.0</v>
      </c>
      <c r="B174" s="119" t="s">
        <v>60</v>
      </c>
      <c r="C174" s="119" t="s">
        <v>32</v>
      </c>
      <c r="D174" s="119" t="s">
        <v>173</v>
      </c>
      <c r="E174" s="119" t="s">
        <v>326</v>
      </c>
      <c r="F174" s="120" t="s">
        <v>81</v>
      </c>
      <c r="G174" s="120" t="s">
        <v>36</v>
      </c>
      <c r="H174" s="121" t="s">
        <v>994</v>
      </c>
      <c r="I174" s="121" t="s">
        <v>995</v>
      </c>
      <c r="J174" s="125">
        <v>478174.26</v>
      </c>
      <c r="K174" s="125">
        <v>790131.9</v>
      </c>
      <c r="L174" s="125">
        <v>17326.67</v>
      </c>
      <c r="M174" s="125">
        <v>29043.34</v>
      </c>
      <c r="N174" s="125">
        <v>0.0</v>
      </c>
      <c r="O174" s="125">
        <v>0.0</v>
      </c>
      <c r="P174" s="125">
        <v>239.0</v>
      </c>
      <c r="Q174" s="125">
        <v>329.0</v>
      </c>
      <c r="R174" s="125">
        <v>27.0</v>
      </c>
      <c r="S174" s="125">
        <v>7.0</v>
      </c>
      <c r="T174" s="125">
        <v>0.0</v>
      </c>
      <c r="U174" s="125">
        <v>-27.0</v>
      </c>
      <c r="V174" s="125">
        <v>285.0</v>
      </c>
      <c r="W174" s="125">
        <v>-40.34</v>
      </c>
      <c r="X174" s="125">
        <v>-39.48</v>
      </c>
      <c r="Y174" s="125">
        <v>1.0</v>
      </c>
      <c r="Z174" s="125">
        <v>1.0</v>
      </c>
      <c r="AA174" s="125">
        <v>5.0</v>
      </c>
      <c r="AB174" s="125">
        <v>1.0</v>
      </c>
      <c r="AC174" s="125">
        <v>1.0</v>
      </c>
      <c r="AD174" s="125">
        <v>1.8</v>
      </c>
      <c r="AE174" s="125">
        <v>349.0</v>
      </c>
      <c r="AF174" s="125">
        <v>1.0</v>
      </c>
      <c r="AG174" s="125">
        <v>1.0</v>
      </c>
      <c r="AH174" s="125">
        <v>4.0</v>
      </c>
      <c r="AI174" s="125">
        <v>1.0</v>
      </c>
      <c r="AJ174" s="125">
        <v>1.0</v>
      </c>
      <c r="AK174" s="125">
        <v>1.0</v>
      </c>
      <c r="AL174" s="126">
        <v>45526.76602858796</v>
      </c>
      <c r="AM174" s="127">
        <v>478390.26</v>
      </c>
      <c r="AN174" s="127">
        <v>789997.62</v>
      </c>
      <c r="AO174" s="124"/>
      <c r="AP174" s="124"/>
    </row>
    <row r="175">
      <c r="A175" s="125">
        <v>315.0</v>
      </c>
      <c r="B175" s="119" t="s">
        <v>47</v>
      </c>
      <c r="C175" s="119" t="s">
        <v>32</v>
      </c>
      <c r="D175" s="119" t="s">
        <v>327</v>
      </c>
      <c r="E175" s="119" t="s">
        <v>328</v>
      </c>
      <c r="F175" s="120" t="s">
        <v>137</v>
      </c>
      <c r="G175" s="120" t="s">
        <v>36</v>
      </c>
      <c r="H175" s="121" t="s">
        <v>994</v>
      </c>
      <c r="I175" s="121" t="s">
        <v>995</v>
      </c>
      <c r="J175" s="125">
        <v>1219602.47</v>
      </c>
      <c r="K175" s="125">
        <v>1190694.53</v>
      </c>
      <c r="L175" s="125">
        <v>32270.75</v>
      </c>
      <c r="M175" s="125">
        <v>34171.91</v>
      </c>
      <c r="N175" s="119">
        <v>0.0</v>
      </c>
      <c r="O175" s="119">
        <v>1.0</v>
      </c>
      <c r="P175" s="125">
        <v>381.0</v>
      </c>
      <c r="Q175" s="125">
        <v>417.0</v>
      </c>
      <c r="R175" s="125">
        <v>23.0</v>
      </c>
      <c r="S175" s="125">
        <v>20.0</v>
      </c>
      <c r="T175" s="119">
        <v>-100.0</v>
      </c>
      <c r="U175" s="125">
        <v>-8.0</v>
      </c>
      <c r="V175" s="125">
        <v>15.0</v>
      </c>
      <c r="W175" s="125">
        <v>-5.56</v>
      </c>
      <c r="X175" s="125">
        <v>2.43</v>
      </c>
      <c r="Y175" s="119">
        <v>1.0</v>
      </c>
      <c r="Z175" s="125">
        <v>1.0</v>
      </c>
      <c r="AA175" s="125">
        <v>1.0</v>
      </c>
      <c r="AB175" s="125">
        <v>1.0</v>
      </c>
      <c r="AC175" s="125">
        <v>1.0</v>
      </c>
      <c r="AD175" s="125">
        <v>1.0</v>
      </c>
      <c r="AE175" s="125">
        <v>597.0</v>
      </c>
      <c r="AF175" s="119">
        <v>1.0</v>
      </c>
      <c r="AG175" s="125">
        <v>1.0</v>
      </c>
      <c r="AH175" s="125">
        <v>1.0</v>
      </c>
      <c r="AI175" s="125">
        <v>1.0</v>
      </c>
      <c r="AJ175" s="125">
        <v>1.0</v>
      </c>
      <c r="AK175" s="125">
        <v>1.0</v>
      </c>
      <c r="AL175" s="126">
        <v>45526.76602858796</v>
      </c>
      <c r="AM175" s="127">
        <v>1219058.41</v>
      </c>
      <c r="AN175" s="127">
        <v>1191129.57</v>
      </c>
      <c r="AO175" s="124"/>
      <c r="AP175" s="124"/>
    </row>
    <row r="176">
      <c r="A176" s="125">
        <v>316.0</v>
      </c>
      <c r="B176" s="119" t="s">
        <v>97</v>
      </c>
      <c r="C176" s="119" t="s">
        <v>32</v>
      </c>
      <c r="D176" s="119" t="s">
        <v>329</v>
      </c>
      <c r="E176" s="119" t="s">
        <v>330</v>
      </c>
      <c r="F176" s="120" t="s">
        <v>100</v>
      </c>
      <c r="G176" s="120" t="s">
        <v>101</v>
      </c>
      <c r="H176" s="121" t="s">
        <v>994</v>
      </c>
      <c r="I176" s="121" t="s">
        <v>995</v>
      </c>
      <c r="J176" s="125">
        <v>914966.63</v>
      </c>
      <c r="K176" s="125">
        <v>977889.83</v>
      </c>
      <c r="L176" s="125">
        <v>26388.75</v>
      </c>
      <c r="M176" s="125">
        <v>30325.75</v>
      </c>
      <c r="N176" s="119">
        <v>26.0</v>
      </c>
      <c r="O176" s="125">
        <v>13.0</v>
      </c>
      <c r="P176" s="125">
        <v>369.0</v>
      </c>
      <c r="Q176" s="125">
        <v>412.0</v>
      </c>
      <c r="R176" s="125">
        <v>36.0</v>
      </c>
      <c r="S176" s="125">
        <v>29.0</v>
      </c>
      <c r="T176" s="119">
        <v>100.0</v>
      </c>
      <c r="U176" s="125">
        <v>-10.0</v>
      </c>
      <c r="V176" s="125">
        <v>24.0</v>
      </c>
      <c r="W176" s="125">
        <v>-12.98</v>
      </c>
      <c r="X176" s="125">
        <v>-6.43</v>
      </c>
      <c r="Y176" s="119">
        <v>4.0</v>
      </c>
      <c r="Z176" s="125">
        <v>1.0</v>
      </c>
      <c r="AA176" s="125">
        <v>2.0</v>
      </c>
      <c r="AB176" s="125">
        <v>1.0</v>
      </c>
      <c r="AC176" s="125">
        <v>1.0</v>
      </c>
      <c r="AD176" s="125">
        <v>1.35</v>
      </c>
      <c r="AE176" s="125">
        <v>436.0</v>
      </c>
      <c r="AF176" s="119">
        <v>3.0</v>
      </c>
      <c r="AG176" s="125">
        <v>1.0</v>
      </c>
      <c r="AH176" s="125">
        <v>1.0</v>
      </c>
      <c r="AI176" s="125">
        <v>1.0</v>
      </c>
      <c r="AJ176" s="125">
        <v>1.0</v>
      </c>
      <c r="AK176" s="125">
        <v>1.0</v>
      </c>
      <c r="AL176" s="126">
        <v>45526.76602858796</v>
      </c>
      <c r="AM176" s="127">
        <v>914781.63</v>
      </c>
      <c r="AN176" s="127">
        <v>978039.64</v>
      </c>
      <c r="AO176" s="124"/>
      <c r="AP176" s="124"/>
    </row>
    <row r="177">
      <c r="A177" s="125">
        <v>317.0</v>
      </c>
      <c r="B177" s="119" t="s">
        <v>63</v>
      </c>
      <c r="C177" s="119" t="s">
        <v>32</v>
      </c>
      <c r="D177" s="119" t="s">
        <v>300</v>
      </c>
      <c r="E177" s="119" t="s">
        <v>301</v>
      </c>
      <c r="F177" s="120" t="s">
        <v>66</v>
      </c>
      <c r="G177" s="120" t="s">
        <v>59</v>
      </c>
      <c r="H177" s="121" t="s">
        <v>994</v>
      </c>
      <c r="I177" s="121" t="s">
        <v>995</v>
      </c>
      <c r="J177" s="125">
        <v>1168605.33</v>
      </c>
      <c r="K177" s="125">
        <v>757400.49</v>
      </c>
      <c r="L177" s="125">
        <v>31894.33</v>
      </c>
      <c r="M177" s="125">
        <v>20325.8</v>
      </c>
      <c r="N177" s="125">
        <v>18.0</v>
      </c>
      <c r="O177" s="125">
        <v>17.0</v>
      </c>
      <c r="P177" s="125">
        <v>497.0</v>
      </c>
      <c r="Q177" s="125">
        <v>426.0</v>
      </c>
      <c r="R177" s="125">
        <v>44.0</v>
      </c>
      <c r="S177" s="125">
        <v>21.0</v>
      </c>
      <c r="T177" s="125">
        <v>5.0</v>
      </c>
      <c r="U177" s="125">
        <v>16.0</v>
      </c>
      <c r="V177" s="125">
        <v>109.0</v>
      </c>
      <c r="W177" s="125">
        <v>56.92</v>
      </c>
      <c r="X177" s="125">
        <v>54.29</v>
      </c>
      <c r="Y177" s="125">
        <v>1.0</v>
      </c>
      <c r="Z177" s="125">
        <v>4.0</v>
      </c>
      <c r="AA177" s="125">
        <v>5.0</v>
      </c>
      <c r="AB177" s="125">
        <v>5.0</v>
      </c>
      <c r="AC177" s="125">
        <v>5.0</v>
      </c>
      <c r="AD177" s="125">
        <v>4.7</v>
      </c>
      <c r="AE177" s="125">
        <v>20.0</v>
      </c>
      <c r="AF177" s="125">
        <v>1.0</v>
      </c>
      <c r="AG177" s="125">
        <v>3.0</v>
      </c>
      <c r="AH177" s="125">
        <v>4.0</v>
      </c>
      <c r="AI177" s="125">
        <v>4.0</v>
      </c>
      <c r="AJ177" s="125">
        <v>4.0</v>
      </c>
      <c r="AK177" s="125">
        <v>4.0</v>
      </c>
      <c r="AL177" s="126">
        <v>45526.76602858796</v>
      </c>
      <c r="AM177" s="127">
        <v>1210776.24</v>
      </c>
      <c r="AN177" s="127">
        <v>779105.97</v>
      </c>
      <c r="AO177" s="124"/>
      <c r="AP177" s="124"/>
    </row>
    <row r="178">
      <c r="A178" s="125">
        <v>318.0</v>
      </c>
      <c r="B178" s="119" t="s">
        <v>1011</v>
      </c>
      <c r="C178" s="119" t="s">
        <v>992</v>
      </c>
      <c r="D178" s="119" t="s">
        <v>555</v>
      </c>
      <c r="E178" s="119" t="s">
        <v>1016</v>
      </c>
      <c r="F178" s="120" t="s">
        <v>76</v>
      </c>
      <c r="G178" s="120" t="s">
        <v>59</v>
      </c>
      <c r="H178" s="121" t="s">
        <v>994</v>
      </c>
      <c r="I178" s="121" t="s">
        <v>995</v>
      </c>
      <c r="J178" s="125">
        <v>648527.14</v>
      </c>
      <c r="K178" s="125">
        <v>611608.5</v>
      </c>
      <c r="L178" s="125">
        <v>17043.01</v>
      </c>
      <c r="M178" s="125">
        <v>18074.75</v>
      </c>
      <c r="N178" s="125">
        <v>17.0</v>
      </c>
      <c r="O178" s="125">
        <v>4.0</v>
      </c>
      <c r="P178" s="125">
        <v>244.0</v>
      </c>
      <c r="Q178" s="125">
        <v>246.0</v>
      </c>
      <c r="R178" s="125">
        <v>209.0</v>
      </c>
      <c r="S178" s="125">
        <v>23.0</v>
      </c>
      <c r="T178" s="125">
        <v>325.0</v>
      </c>
      <c r="U178" s="125">
        <v>0.0</v>
      </c>
      <c r="V178" s="125">
        <v>808.0</v>
      </c>
      <c r="W178" s="125">
        <v>-5.71</v>
      </c>
      <c r="X178" s="125">
        <v>6.04</v>
      </c>
      <c r="Y178" s="125">
        <v>5.0</v>
      </c>
      <c r="Z178" s="125">
        <v>1.0</v>
      </c>
      <c r="AA178" s="125">
        <v>5.0</v>
      </c>
      <c r="AB178" s="125">
        <v>1.0</v>
      </c>
      <c r="AC178" s="125">
        <v>1.0</v>
      </c>
      <c r="AD178" s="125">
        <v>2.4</v>
      </c>
      <c r="AE178" s="125">
        <v>267.0</v>
      </c>
      <c r="AF178" s="125">
        <v>4.0</v>
      </c>
      <c r="AG178" s="125">
        <v>1.0</v>
      </c>
      <c r="AH178" s="125">
        <v>4.0</v>
      </c>
      <c r="AI178" s="125">
        <v>1.0</v>
      </c>
      <c r="AJ178" s="125">
        <v>1.0</v>
      </c>
      <c r="AK178" s="125">
        <v>2.0</v>
      </c>
      <c r="AL178" s="126">
        <v>45526.76602858796</v>
      </c>
      <c r="AM178" s="127">
        <v>649718.6</v>
      </c>
      <c r="AN178" s="127">
        <v>611456.25</v>
      </c>
      <c r="AO178" s="124"/>
      <c r="AP178" s="124"/>
    </row>
    <row r="179">
      <c r="A179" s="125">
        <v>319.0</v>
      </c>
      <c r="B179" s="119" t="s">
        <v>122</v>
      </c>
      <c r="C179" s="119" t="s">
        <v>32</v>
      </c>
      <c r="D179" s="119" t="s">
        <v>199</v>
      </c>
      <c r="E179" s="119" t="s">
        <v>117</v>
      </c>
      <c r="F179" s="120" t="s">
        <v>185</v>
      </c>
      <c r="G179" s="120" t="s">
        <v>46</v>
      </c>
      <c r="H179" s="121" t="s">
        <v>994</v>
      </c>
      <c r="I179" s="121" t="s">
        <v>995</v>
      </c>
      <c r="J179" s="125">
        <v>1188984.85</v>
      </c>
      <c r="K179" s="125">
        <v>1263114.32</v>
      </c>
      <c r="L179" s="125">
        <v>34738.34</v>
      </c>
      <c r="M179" s="125">
        <v>38553.24</v>
      </c>
      <c r="N179" s="125">
        <v>6.0</v>
      </c>
      <c r="O179" s="125">
        <v>14.0</v>
      </c>
      <c r="P179" s="125">
        <v>475.0</v>
      </c>
      <c r="Q179" s="125">
        <v>498.0</v>
      </c>
      <c r="R179" s="125">
        <v>33.0</v>
      </c>
      <c r="S179" s="125">
        <v>33.0</v>
      </c>
      <c r="T179" s="125">
        <v>-57.0</v>
      </c>
      <c r="U179" s="125">
        <v>-4.0</v>
      </c>
      <c r="V179" s="125">
        <v>0.0</v>
      </c>
      <c r="W179" s="125">
        <v>-9.9</v>
      </c>
      <c r="X179" s="125">
        <v>-5.87</v>
      </c>
      <c r="Y179" s="125">
        <v>1.0</v>
      </c>
      <c r="Z179" s="125">
        <v>1.0</v>
      </c>
      <c r="AA179" s="125">
        <v>1.0</v>
      </c>
      <c r="AB179" s="125">
        <v>1.0</v>
      </c>
      <c r="AC179" s="125">
        <v>1.0</v>
      </c>
      <c r="AD179" s="125">
        <v>1.0</v>
      </c>
      <c r="AE179" s="125">
        <v>600.0</v>
      </c>
      <c r="AF179" s="125">
        <v>1.0</v>
      </c>
      <c r="AG179" s="125">
        <v>1.0</v>
      </c>
      <c r="AH179" s="125">
        <v>1.0</v>
      </c>
      <c r="AI179" s="125">
        <v>1.0</v>
      </c>
      <c r="AJ179" s="125">
        <v>1.0</v>
      </c>
      <c r="AK179" s="125">
        <v>1.0</v>
      </c>
      <c r="AL179" s="126">
        <v>45526.76602858796</v>
      </c>
      <c r="AM179" s="127">
        <v>1188945.85</v>
      </c>
      <c r="AN179" s="127">
        <v>1262991.63</v>
      </c>
      <c r="AO179" s="124"/>
      <c r="AP179" s="124"/>
    </row>
    <row r="180">
      <c r="A180" s="125">
        <v>320.0</v>
      </c>
      <c r="B180" s="119" t="s">
        <v>60</v>
      </c>
      <c r="C180" s="119" t="s">
        <v>32</v>
      </c>
      <c r="D180" s="119" t="s">
        <v>331</v>
      </c>
      <c r="E180" s="119" t="s">
        <v>332</v>
      </c>
      <c r="F180" s="120" t="s">
        <v>88</v>
      </c>
      <c r="G180" s="120" t="s">
        <v>59</v>
      </c>
      <c r="H180" s="121" t="s">
        <v>994</v>
      </c>
      <c r="I180" s="121" t="s">
        <v>995</v>
      </c>
      <c r="J180" s="125">
        <v>1374605.83</v>
      </c>
      <c r="K180" s="125">
        <v>1230380.6</v>
      </c>
      <c r="L180" s="125">
        <v>36597.26</v>
      </c>
      <c r="M180" s="125">
        <v>34145.02</v>
      </c>
      <c r="N180" s="125">
        <v>40.0</v>
      </c>
      <c r="O180" s="125">
        <v>25.0</v>
      </c>
      <c r="P180" s="125">
        <v>487.0</v>
      </c>
      <c r="Q180" s="125">
        <v>451.0</v>
      </c>
      <c r="R180" s="125">
        <v>52.0</v>
      </c>
      <c r="S180" s="125">
        <v>44.0</v>
      </c>
      <c r="T180" s="125">
        <v>60.0</v>
      </c>
      <c r="U180" s="125">
        <v>7.0</v>
      </c>
      <c r="V180" s="125">
        <v>18.0</v>
      </c>
      <c r="W180" s="125">
        <v>7.18</v>
      </c>
      <c r="X180" s="125">
        <v>11.72</v>
      </c>
      <c r="Y180" s="125">
        <v>3.0</v>
      </c>
      <c r="Z180" s="125">
        <v>2.0</v>
      </c>
      <c r="AA180" s="125">
        <v>1.0</v>
      </c>
      <c r="AB180" s="125">
        <v>2.0</v>
      </c>
      <c r="AC180" s="125">
        <v>2.0</v>
      </c>
      <c r="AD180" s="125">
        <v>1.85</v>
      </c>
      <c r="AE180" s="125">
        <v>345.0</v>
      </c>
      <c r="AF180" s="125">
        <v>2.0</v>
      </c>
      <c r="AG180" s="125">
        <v>1.0</v>
      </c>
      <c r="AH180" s="125">
        <v>1.0</v>
      </c>
      <c r="AI180" s="125">
        <v>1.0</v>
      </c>
      <c r="AJ180" s="125">
        <v>1.0</v>
      </c>
      <c r="AK180" s="125">
        <v>1.0</v>
      </c>
      <c r="AL180" s="126">
        <v>45526.76602858796</v>
      </c>
      <c r="AM180" s="127">
        <v>1375161.89</v>
      </c>
      <c r="AN180" s="127">
        <v>1236794.39</v>
      </c>
      <c r="AO180" s="124"/>
      <c r="AP180" s="124"/>
    </row>
    <row r="181">
      <c r="A181" s="125">
        <v>321.0</v>
      </c>
      <c r="B181" s="119" t="s">
        <v>97</v>
      </c>
      <c r="C181" s="119" t="s">
        <v>32</v>
      </c>
      <c r="D181" s="119" t="s">
        <v>333</v>
      </c>
      <c r="E181" s="119" t="s">
        <v>334</v>
      </c>
      <c r="F181" s="120" t="s">
        <v>335</v>
      </c>
      <c r="G181" s="120" t="s">
        <v>101</v>
      </c>
      <c r="H181" s="121" t="s">
        <v>994</v>
      </c>
      <c r="I181" s="121" t="s">
        <v>995</v>
      </c>
      <c r="J181" s="125">
        <v>1755370.25</v>
      </c>
      <c r="K181" s="125">
        <v>1652247.15</v>
      </c>
      <c r="L181" s="125">
        <v>41542.67</v>
      </c>
      <c r="M181" s="125">
        <v>39830.25</v>
      </c>
      <c r="N181" s="125">
        <v>68.0</v>
      </c>
      <c r="O181" s="125">
        <v>58.0</v>
      </c>
      <c r="P181" s="125">
        <v>561.0</v>
      </c>
      <c r="Q181" s="125">
        <v>496.0</v>
      </c>
      <c r="R181" s="125">
        <v>85.0</v>
      </c>
      <c r="S181" s="125">
        <v>64.0</v>
      </c>
      <c r="T181" s="125">
        <v>17.0</v>
      </c>
      <c r="U181" s="125">
        <v>13.0</v>
      </c>
      <c r="V181" s="125">
        <v>32.0</v>
      </c>
      <c r="W181" s="125">
        <v>4.3</v>
      </c>
      <c r="X181" s="125">
        <v>6.24</v>
      </c>
      <c r="Y181" s="125">
        <v>1.0</v>
      </c>
      <c r="Z181" s="125">
        <v>3.0</v>
      </c>
      <c r="AA181" s="125">
        <v>2.0</v>
      </c>
      <c r="AB181" s="125">
        <v>2.0</v>
      </c>
      <c r="AC181" s="125">
        <v>1.0</v>
      </c>
      <c r="AD181" s="125">
        <v>1.8</v>
      </c>
      <c r="AE181" s="125">
        <v>358.0</v>
      </c>
      <c r="AF181" s="125">
        <v>1.0</v>
      </c>
      <c r="AG181" s="125">
        <v>2.0</v>
      </c>
      <c r="AH181" s="125">
        <v>1.0</v>
      </c>
      <c r="AI181" s="125">
        <v>1.0</v>
      </c>
      <c r="AJ181" s="125">
        <v>1.0</v>
      </c>
      <c r="AK181" s="125">
        <v>1.0</v>
      </c>
      <c r="AL181" s="126">
        <v>45526.76602858796</v>
      </c>
      <c r="AM181" s="127">
        <v>1755250.25</v>
      </c>
      <c r="AN181" s="127">
        <v>1652622.75</v>
      </c>
      <c r="AO181" s="124"/>
      <c r="AP181" s="124"/>
    </row>
    <row r="182">
      <c r="A182" s="125">
        <v>322.0</v>
      </c>
      <c r="B182" s="119" t="s">
        <v>97</v>
      </c>
      <c r="C182" s="119" t="s">
        <v>32</v>
      </c>
      <c r="D182" s="119" t="s">
        <v>48</v>
      </c>
      <c r="E182" s="119" t="s">
        <v>336</v>
      </c>
      <c r="F182" s="120" t="s">
        <v>209</v>
      </c>
      <c r="G182" s="120" t="s">
        <v>101</v>
      </c>
      <c r="H182" s="121" t="s">
        <v>994</v>
      </c>
      <c r="I182" s="121" t="s">
        <v>995</v>
      </c>
      <c r="J182" s="125">
        <v>1523112.09</v>
      </c>
      <c r="K182" s="125">
        <v>1442381.4</v>
      </c>
      <c r="L182" s="125">
        <v>39688.27</v>
      </c>
      <c r="M182" s="125">
        <v>39669.52</v>
      </c>
      <c r="N182" s="125">
        <v>9.0</v>
      </c>
      <c r="O182" s="125">
        <v>18.0</v>
      </c>
      <c r="P182" s="125">
        <v>309.0</v>
      </c>
      <c r="Q182" s="125">
        <v>311.0</v>
      </c>
      <c r="R182" s="125">
        <v>23.0</v>
      </c>
      <c r="S182" s="125">
        <v>24.0</v>
      </c>
      <c r="T182" s="125">
        <v>-50.0</v>
      </c>
      <c r="U182" s="125">
        <v>0.0</v>
      </c>
      <c r="V182" s="125">
        <v>-4.0</v>
      </c>
      <c r="W182" s="125">
        <v>0.05</v>
      </c>
      <c r="X182" s="125">
        <v>5.6</v>
      </c>
      <c r="Y182" s="125">
        <v>1.0</v>
      </c>
      <c r="Z182" s="125">
        <v>1.0</v>
      </c>
      <c r="AA182" s="125">
        <v>1.0</v>
      </c>
      <c r="AB182" s="125">
        <v>1.0</v>
      </c>
      <c r="AC182" s="125">
        <v>1.0</v>
      </c>
      <c r="AD182" s="125">
        <v>1.0</v>
      </c>
      <c r="AE182" s="125">
        <v>607.0</v>
      </c>
      <c r="AF182" s="125">
        <v>1.0</v>
      </c>
      <c r="AG182" s="125">
        <v>1.0</v>
      </c>
      <c r="AH182" s="125">
        <v>1.0</v>
      </c>
      <c r="AI182" s="125">
        <v>1.0</v>
      </c>
      <c r="AJ182" s="125">
        <v>1.0</v>
      </c>
      <c r="AK182" s="125">
        <v>1.0</v>
      </c>
      <c r="AL182" s="126">
        <v>45526.76602858796</v>
      </c>
      <c r="AM182" s="127">
        <v>1523460.09</v>
      </c>
      <c r="AN182" s="127">
        <v>1443035.25</v>
      </c>
      <c r="AO182" s="124"/>
      <c r="AP182" s="124"/>
    </row>
    <row r="183">
      <c r="A183" s="125">
        <v>324.0</v>
      </c>
      <c r="B183" s="119" t="s">
        <v>998</v>
      </c>
      <c r="C183" s="119" t="s">
        <v>32</v>
      </c>
      <c r="D183" s="119" t="s">
        <v>337</v>
      </c>
      <c r="E183" s="119" t="s">
        <v>338</v>
      </c>
      <c r="F183" s="120" t="s">
        <v>70</v>
      </c>
      <c r="G183" s="120" t="s">
        <v>36</v>
      </c>
      <c r="H183" s="121" t="s">
        <v>994</v>
      </c>
      <c r="I183" s="121" t="s">
        <v>995</v>
      </c>
      <c r="J183" s="125">
        <v>1972978.79</v>
      </c>
      <c r="K183" s="125">
        <v>1450636.41</v>
      </c>
      <c r="L183" s="125">
        <v>55341.75</v>
      </c>
      <c r="M183" s="125">
        <v>45780.0</v>
      </c>
      <c r="N183" s="125">
        <v>74.0</v>
      </c>
      <c r="O183" s="125">
        <v>51.0</v>
      </c>
      <c r="P183" s="125">
        <v>628.0</v>
      </c>
      <c r="Q183" s="125">
        <v>543.0</v>
      </c>
      <c r="R183" s="125">
        <v>39.0</v>
      </c>
      <c r="S183" s="125">
        <v>23.0</v>
      </c>
      <c r="T183" s="125">
        <v>45.0</v>
      </c>
      <c r="U183" s="125">
        <v>15.0</v>
      </c>
      <c r="V183" s="125">
        <v>69.0</v>
      </c>
      <c r="W183" s="125">
        <v>20.89</v>
      </c>
      <c r="X183" s="125">
        <v>36.01</v>
      </c>
      <c r="Y183" s="125">
        <v>2.0</v>
      </c>
      <c r="Z183" s="125">
        <v>4.0</v>
      </c>
      <c r="AA183" s="125">
        <v>4.0</v>
      </c>
      <c r="AB183" s="125">
        <v>5.0</v>
      </c>
      <c r="AC183" s="125">
        <v>5.0</v>
      </c>
      <c r="AD183" s="125">
        <v>4.55</v>
      </c>
      <c r="AE183" s="125">
        <v>33.0</v>
      </c>
      <c r="AF183" s="125">
        <v>1.0</v>
      </c>
      <c r="AG183" s="125">
        <v>3.0</v>
      </c>
      <c r="AH183" s="125">
        <v>3.0</v>
      </c>
      <c r="AI183" s="125">
        <v>4.0</v>
      </c>
      <c r="AJ183" s="125">
        <v>4.0</v>
      </c>
      <c r="AK183" s="125">
        <v>4.0</v>
      </c>
      <c r="AL183" s="126">
        <v>45526.76602858796</v>
      </c>
      <c r="AM183" s="127">
        <v>1971319.05</v>
      </c>
      <c r="AN183" s="127">
        <v>1450617.57</v>
      </c>
      <c r="AO183" s="124"/>
      <c r="AP183" s="124"/>
    </row>
    <row r="184">
      <c r="A184" s="125">
        <v>325.0</v>
      </c>
      <c r="B184" s="119" t="s">
        <v>97</v>
      </c>
      <c r="C184" s="119" t="s">
        <v>32</v>
      </c>
      <c r="D184" s="119" t="s">
        <v>339</v>
      </c>
      <c r="E184" s="119" t="s">
        <v>340</v>
      </c>
      <c r="F184" s="120" t="s">
        <v>209</v>
      </c>
      <c r="G184" s="120" t="s">
        <v>101</v>
      </c>
      <c r="H184" s="121" t="s">
        <v>994</v>
      </c>
      <c r="I184" s="121" t="s">
        <v>995</v>
      </c>
      <c r="J184" s="125">
        <v>1645923.78</v>
      </c>
      <c r="K184" s="125">
        <v>1544993.07</v>
      </c>
      <c r="L184" s="125">
        <v>49166.5</v>
      </c>
      <c r="M184" s="125">
        <v>47425.22</v>
      </c>
      <c r="N184" s="125">
        <v>3.0</v>
      </c>
      <c r="O184" s="125">
        <v>6.0</v>
      </c>
      <c r="P184" s="125">
        <v>385.0</v>
      </c>
      <c r="Q184" s="125">
        <v>380.0</v>
      </c>
      <c r="R184" s="125">
        <v>25.0</v>
      </c>
      <c r="S184" s="125">
        <v>22.0</v>
      </c>
      <c r="T184" s="125">
        <v>-50.0</v>
      </c>
      <c r="U184" s="125">
        <v>1.0</v>
      </c>
      <c r="V184" s="125">
        <v>13.0</v>
      </c>
      <c r="W184" s="125">
        <v>3.67</v>
      </c>
      <c r="X184" s="125">
        <v>6.53</v>
      </c>
      <c r="Y184" s="125">
        <v>1.0</v>
      </c>
      <c r="Z184" s="125">
        <v>1.0</v>
      </c>
      <c r="AA184" s="125">
        <v>1.0</v>
      </c>
      <c r="AB184" s="125">
        <v>1.0</v>
      </c>
      <c r="AC184" s="125">
        <v>1.0</v>
      </c>
      <c r="AD184" s="125">
        <v>1.0</v>
      </c>
      <c r="AE184" s="125">
        <v>617.0</v>
      </c>
      <c r="AF184" s="125">
        <v>1.0</v>
      </c>
      <c r="AG184" s="125">
        <v>1.0</v>
      </c>
      <c r="AH184" s="125">
        <v>1.0</v>
      </c>
      <c r="AI184" s="125">
        <v>1.0</v>
      </c>
      <c r="AJ184" s="125">
        <v>1.0</v>
      </c>
      <c r="AK184" s="125">
        <v>1.0</v>
      </c>
      <c r="AL184" s="126">
        <v>45526.76602858796</v>
      </c>
      <c r="AM184" s="127">
        <v>1645923.78</v>
      </c>
      <c r="AN184" s="127">
        <v>1545269.24</v>
      </c>
      <c r="AO184" s="124"/>
      <c r="AP184" s="124"/>
    </row>
    <row r="185">
      <c r="A185" s="125">
        <v>327.0</v>
      </c>
      <c r="B185" s="119" t="s">
        <v>47</v>
      </c>
      <c r="C185" s="119" t="s">
        <v>32</v>
      </c>
      <c r="D185" s="119" t="s">
        <v>341</v>
      </c>
      <c r="E185" s="119" t="s">
        <v>342</v>
      </c>
      <c r="F185" s="120" t="s">
        <v>96</v>
      </c>
      <c r="G185" s="120" t="s">
        <v>59</v>
      </c>
      <c r="H185" s="121" t="s">
        <v>994</v>
      </c>
      <c r="I185" s="121" t="s">
        <v>995</v>
      </c>
      <c r="J185" s="125">
        <v>851025.77</v>
      </c>
      <c r="K185" s="125">
        <v>526737.34</v>
      </c>
      <c r="L185" s="125">
        <v>20840.77</v>
      </c>
      <c r="M185" s="125">
        <v>14340.5</v>
      </c>
      <c r="N185" s="125">
        <v>8.0</v>
      </c>
      <c r="O185" s="125">
        <v>8.0</v>
      </c>
      <c r="P185" s="125">
        <v>377.0</v>
      </c>
      <c r="Q185" s="125">
        <v>275.0</v>
      </c>
      <c r="R185" s="125">
        <v>28.0</v>
      </c>
      <c r="S185" s="125">
        <v>32.0</v>
      </c>
      <c r="T185" s="125">
        <v>0.0</v>
      </c>
      <c r="U185" s="125">
        <v>37.0</v>
      </c>
      <c r="V185" s="125">
        <v>-12.0</v>
      </c>
      <c r="W185" s="125">
        <v>45.33</v>
      </c>
      <c r="X185" s="125">
        <v>61.57</v>
      </c>
      <c r="Y185" s="125">
        <v>1.0</v>
      </c>
      <c r="Z185" s="125">
        <v>5.0</v>
      </c>
      <c r="AA185" s="125">
        <v>1.0</v>
      </c>
      <c r="AB185" s="125">
        <v>5.0</v>
      </c>
      <c r="AC185" s="125">
        <v>5.0</v>
      </c>
      <c r="AD185" s="125">
        <v>4.0</v>
      </c>
      <c r="AE185" s="125">
        <v>87.0</v>
      </c>
      <c r="AF185" s="125">
        <v>1.0</v>
      </c>
      <c r="AG185" s="125">
        <v>4.0</v>
      </c>
      <c r="AH185" s="125">
        <v>1.0</v>
      </c>
      <c r="AI185" s="125">
        <v>4.0</v>
      </c>
      <c r="AJ185" s="125">
        <v>4.0</v>
      </c>
      <c r="AK185" s="125">
        <v>4.0</v>
      </c>
      <c r="AL185" s="126">
        <v>45526.76602858796</v>
      </c>
      <c r="AM185" s="127">
        <v>868170.27</v>
      </c>
      <c r="AN185" s="127">
        <v>526426.36</v>
      </c>
      <c r="AO185" s="124"/>
      <c r="AP185" s="124"/>
    </row>
    <row r="186">
      <c r="A186" s="125">
        <v>328.0</v>
      </c>
      <c r="B186" s="119" t="s">
        <v>31</v>
      </c>
      <c r="C186" s="119" t="s">
        <v>32</v>
      </c>
      <c r="D186" s="119" t="s">
        <v>50</v>
      </c>
      <c r="E186" s="119" t="s">
        <v>51</v>
      </c>
      <c r="F186" s="120" t="s">
        <v>343</v>
      </c>
      <c r="G186" s="120" t="s">
        <v>46</v>
      </c>
      <c r="H186" s="121" t="s">
        <v>994</v>
      </c>
      <c r="I186" s="121" t="s">
        <v>995</v>
      </c>
      <c r="J186" s="125">
        <v>4509127.89</v>
      </c>
      <c r="K186" s="125">
        <v>4495113.34</v>
      </c>
      <c r="L186" s="125">
        <v>187193.49</v>
      </c>
      <c r="M186" s="125">
        <v>191407.46</v>
      </c>
      <c r="N186" s="125">
        <v>152.0</v>
      </c>
      <c r="O186" s="125">
        <v>34.0</v>
      </c>
      <c r="P186" s="125">
        <v>1741.0</v>
      </c>
      <c r="Q186" s="125">
        <v>1696.0</v>
      </c>
      <c r="R186" s="125">
        <v>142.0</v>
      </c>
      <c r="S186" s="125">
        <v>173.0</v>
      </c>
      <c r="T186" s="125">
        <v>347.0</v>
      </c>
      <c r="U186" s="125">
        <v>2.0</v>
      </c>
      <c r="V186" s="125">
        <v>-17.0</v>
      </c>
      <c r="W186" s="125">
        <v>-2.2</v>
      </c>
      <c r="X186" s="125">
        <v>0.31</v>
      </c>
      <c r="Y186" s="125">
        <v>5.0</v>
      </c>
      <c r="Z186" s="125">
        <v>1.0</v>
      </c>
      <c r="AA186" s="125">
        <v>1.0</v>
      </c>
      <c r="AB186" s="125">
        <v>1.0</v>
      </c>
      <c r="AC186" s="125">
        <v>1.0</v>
      </c>
      <c r="AD186" s="125">
        <v>1.2</v>
      </c>
      <c r="AE186" s="125">
        <v>528.0</v>
      </c>
      <c r="AF186" s="125">
        <v>4.0</v>
      </c>
      <c r="AG186" s="125">
        <v>1.0</v>
      </c>
      <c r="AH186" s="125">
        <v>1.0</v>
      </c>
      <c r="AI186" s="125">
        <v>1.0</v>
      </c>
      <c r="AJ186" s="125">
        <v>1.0</v>
      </c>
      <c r="AK186" s="125">
        <v>1.0</v>
      </c>
      <c r="AL186" s="126">
        <v>45526.76602858796</v>
      </c>
      <c r="AM186" s="127">
        <v>4509507.14</v>
      </c>
      <c r="AN186" s="127">
        <v>4494609.84</v>
      </c>
      <c r="AO186" s="124"/>
      <c r="AP186" s="124"/>
    </row>
    <row r="187">
      <c r="A187" s="125">
        <v>329.0</v>
      </c>
      <c r="B187" s="119" t="s">
        <v>414</v>
      </c>
      <c r="C187" s="119" t="s">
        <v>992</v>
      </c>
      <c r="D187" s="119" t="s">
        <v>203</v>
      </c>
      <c r="E187" s="119" t="s">
        <v>1003</v>
      </c>
      <c r="F187" s="120" t="s">
        <v>243</v>
      </c>
      <c r="G187" s="120" t="s">
        <v>101</v>
      </c>
      <c r="H187" s="121" t="s">
        <v>994</v>
      </c>
      <c r="I187" s="121" t="s">
        <v>995</v>
      </c>
      <c r="J187" s="125">
        <v>1223977.83</v>
      </c>
      <c r="K187" s="125">
        <v>1312004.06</v>
      </c>
      <c r="L187" s="125">
        <v>35064.56</v>
      </c>
      <c r="M187" s="125">
        <v>39116.24</v>
      </c>
      <c r="N187" s="125">
        <v>17.0</v>
      </c>
      <c r="O187" s="125">
        <v>24.0</v>
      </c>
      <c r="P187" s="125">
        <v>525.0</v>
      </c>
      <c r="Q187" s="125">
        <v>427.0</v>
      </c>
      <c r="R187" s="125">
        <v>266.0</v>
      </c>
      <c r="S187" s="125">
        <v>52.0</v>
      </c>
      <c r="T187" s="125">
        <v>-29.0</v>
      </c>
      <c r="U187" s="125">
        <v>22.0</v>
      </c>
      <c r="V187" s="125">
        <v>411.0</v>
      </c>
      <c r="W187" s="125">
        <v>-10.36</v>
      </c>
      <c r="X187" s="125">
        <v>-6.71</v>
      </c>
      <c r="Y187" s="125">
        <v>1.0</v>
      </c>
      <c r="Z187" s="125">
        <v>5.0</v>
      </c>
      <c r="AA187" s="125">
        <v>5.0</v>
      </c>
      <c r="AB187" s="125">
        <v>1.0</v>
      </c>
      <c r="AC187" s="125">
        <v>1.0</v>
      </c>
      <c r="AD187" s="125">
        <v>2.0</v>
      </c>
      <c r="AE187" s="125">
        <v>324.0</v>
      </c>
      <c r="AF187" s="125">
        <v>1.0</v>
      </c>
      <c r="AG187" s="125">
        <v>4.0</v>
      </c>
      <c r="AH187" s="125">
        <v>4.0</v>
      </c>
      <c r="AI187" s="125">
        <v>1.0</v>
      </c>
      <c r="AJ187" s="125">
        <v>1.0</v>
      </c>
      <c r="AK187" s="125">
        <v>2.0</v>
      </c>
      <c r="AL187" s="126">
        <v>45526.76602858796</v>
      </c>
      <c r="AM187" s="127">
        <v>1221314.02</v>
      </c>
      <c r="AN187" s="127">
        <v>1218840.69</v>
      </c>
      <c r="AO187" s="124"/>
      <c r="AP187" s="124"/>
    </row>
    <row r="188">
      <c r="A188" s="125">
        <v>330.0</v>
      </c>
      <c r="B188" s="119" t="s">
        <v>122</v>
      </c>
      <c r="C188" s="119" t="s">
        <v>992</v>
      </c>
      <c r="D188" s="119" t="s">
        <v>484</v>
      </c>
      <c r="E188" s="119" t="s">
        <v>1017</v>
      </c>
      <c r="F188" s="120" t="s">
        <v>270</v>
      </c>
      <c r="G188" s="120" t="s">
        <v>46</v>
      </c>
      <c r="H188" s="121" t="s">
        <v>994</v>
      </c>
      <c r="I188" s="121" t="s">
        <v>995</v>
      </c>
      <c r="J188" s="125">
        <v>602097.38</v>
      </c>
      <c r="K188" s="125">
        <v>733029.54</v>
      </c>
      <c r="L188" s="125">
        <v>17585.51</v>
      </c>
      <c r="M188" s="125">
        <v>28572.43</v>
      </c>
      <c r="N188" s="125">
        <v>12.0</v>
      </c>
      <c r="O188" s="125">
        <v>53.0</v>
      </c>
      <c r="P188" s="125">
        <v>289.0</v>
      </c>
      <c r="Q188" s="125">
        <v>504.0</v>
      </c>
      <c r="R188" s="125">
        <v>194.0</v>
      </c>
      <c r="S188" s="125">
        <v>56.0</v>
      </c>
      <c r="T188" s="125">
        <v>-77.0</v>
      </c>
      <c r="U188" s="125">
        <v>-42.0</v>
      </c>
      <c r="V188" s="125">
        <v>246.0</v>
      </c>
      <c r="W188" s="125">
        <v>-38.45</v>
      </c>
      <c r="X188" s="125">
        <v>-17.86</v>
      </c>
      <c r="Y188" s="125">
        <v>1.0</v>
      </c>
      <c r="Z188" s="125">
        <v>1.0</v>
      </c>
      <c r="AA188" s="125">
        <v>5.0</v>
      </c>
      <c r="AB188" s="125">
        <v>1.0</v>
      </c>
      <c r="AC188" s="125">
        <v>1.0</v>
      </c>
      <c r="AD188" s="125">
        <v>2.0</v>
      </c>
      <c r="AE188" s="125">
        <v>317.0</v>
      </c>
      <c r="AF188" s="125">
        <v>1.0</v>
      </c>
      <c r="AG188" s="125">
        <v>1.0</v>
      </c>
      <c r="AH188" s="125">
        <v>4.0</v>
      </c>
      <c r="AI188" s="125">
        <v>1.0</v>
      </c>
      <c r="AJ188" s="125">
        <v>1.0</v>
      </c>
      <c r="AK188" s="125">
        <v>2.0</v>
      </c>
      <c r="AL188" s="126">
        <v>45526.76602858796</v>
      </c>
      <c r="AM188" s="127">
        <v>539609.5</v>
      </c>
      <c r="AN188" s="127">
        <v>729342.86</v>
      </c>
      <c r="AO188" s="124"/>
      <c r="AP188" s="124"/>
    </row>
    <row r="189">
      <c r="A189" s="125">
        <v>332.0</v>
      </c>
      <c r="B189" s="119" t="s">
        <v>122</v>
      </c>
      <c r="C189" s="119" t="s">
        <v>32</v>
      </c>
      <c r="D189" s="119" t="s">
        <v>91</v>
      </c>
      <c r="E189" s="119" t="s">
        <v>344</v>
      </c>
      <c r="F189" s="120" t="s">
        <v>243</v>
      </c>
      <c r="G189" s="120" t="s">
        <v>101</v>
      </c>
      <c r="H189" s="121" t="s">
        <v>994</v>
      </c>
      <c r="I189" s="121" t="s">
        <v>995</v>
      </c>
      <c r="J189" s="125">
        <v>1056912.26</v>
      </c>
      <c r="K189" s="125">
        <v>747237.36</v>
      </c>
      <c r="L189" s="125">
        <v>30980.25</v>
      </c>
      <c r="M189" s="125">
        <v>23407.17</v>
      </c>
      <c r="N189" s="125">
        <v>34.0</v>
      </c>
      <c r="O189" s="125">
        <v>24.0</v>
      </c>
      <c r="P189" s="125">
        <v>435.0</v>
      </c>
      <c r="Q189" s="125">
        <v>371.0</v>
      </c>
      <c r="R189" s="125">
        <v>47.0</v>
      </c>
      <c r="S189" s="125">
        <v>83.0</v>
      </c>
      <c r="T189" s="125">
        <v>41.0</v>
      </c>
      <c r="U189" s="125">
        <v>17.0</v>
      </c>
      <c r="V189" s="125">
        <v>-43.0</v>
      </c>
      <c r="W189" s="125">
        <v>32.35</v>
      </c>
      <c r="X189" s="125">
        <v>41.44</v>
      </c>
      <c r="Y189" s="125">
        <v>2.0</v>
      </c>
      <c r="Z189" s="125">
        <v>4.0</v>
      </c>
      <c r="AA189" s="125">
        <v>1.0</v>
      </c>
      <c r="AB189" s="125">
        <v>5.0</v>
      </c>
      <c r="AC189" s="125">
        <v>5.0</v>
      </c>
      <c r="AD189" s="125">
        <v>3.95</v>
      </c>
      <c r="AE189" s="125">
        <v>116.0</v>
      </c>
      <c r="AF189" s="125">
        <v>1.0</v>
      </c>
      <c r="AG189" s="125">
        <v>3.0</v>
      </c>
      <c r="AH189" s="125">
        <v>1.0</v>
      </c>
      <c r="AI189" s="125">
        <v>4.0</v>
      </c>
      <c r="AJ189" s="125">
        <v>4.0</v>
      </c>
      <c r="AK189" s="125">
        <v>3.0</v>
      </c>
      <c r="AL189" s="126">
        <v>45526.76602858796</v>
      </c>
      <c r="AM189" s="127">
        <v>1055994.66</v>
      </c>
      <c r="AN189" s="127">
        <v>747469.34</v>
      </c>
      <c r="AO189" s="124"/>
      <c r="AP189" s="124"/>
    </row>
    <row r="190">
      <c r="A190" s="125">
        <v>333.0</v>
      </c>
      <c r="B190" s="119" t="s">
        <v>42</v>
      </c>
      <c r="C190" s="119" t="s">
        <v>32</v>
      </c>
      <c r="D190" s="119" t="s">
        <v>237</v>
      </c>
      <c r="E190" s="119" t="s">
        <v>345</v>
      </c>
      <c r="F190" s="120" t="s">
        <v>108</v>
      </c>
      <c r="G190" s="120" t="s">
        <v>46</v>
      </c>
      <c r="H190" s="121" t="s">
        <v>994</v>
      </c>
      <c r="I190" s="121" t="s">
        <v>995</v>
      </c>
      <c r="J190" s="125">
        <v>2017780.24</v>
      </c>
      <c r="K190" s="125">
        <v>2050540.86</v>
      </c>
      <c r="L190" s="125">
        <v>68403.0</v>
      </c>
      <c r="M190" s="125">
        <v>72036.3</v>
      </c>
      <c r="N190" s="125">
        <v>8.0</v>
      </c>
      <c r="O190" s="125">
        <v>6.0</v>
      </c>
      <c r="P190" s="125">
        <v>706.0</v>
      </c>
      <c r="Q190" s="125">
        <v>669.0</v>
      </c>
      <c r="R190" s="125">
        <v>66.0</v>
      </c>
      <c r="S190" s="125">
        <v>42.0</v>
      </c>
      <c r="T190" s="125">
        <v>33.0</v>
      </c>
      <c r="U190" s="125">
        <v>5.0</v>
      </c>
      <c r="V190" s="125">
        <v>57.0</v>
      </c>
      <c r="W190" s="125">
        <v>-5.04</v>
      </c>
      <c r="X190" s="125">
        <v>-1.6</v>
      </c>
      <c r="Y190" s="125">
        <v>2.0</v>
      </c>
      <c r="Z190" s="125">
        <v>2.0</v>
      </c>
      <c r="AA190" s="125">
        <v>3.0</v>
      </c>
      <c r="AB190" s="125">
        <v>1.0</v>
      </c>
      <c r="AC190" s="125">
        <v>1.0</v>
      </c>
      <c r="AD190" s="125">
        <v>1.55</v>
      </c>
      <c r="AE190" s="125">
        <v>391.0</v>
      </c>
      <c r="AF190" s="125">
        <v>1.0</v>
      </c>
      <c r="AG190" s="125">
        <v>1.0</v>
      </c>
      <c r="AH190" s="125">
        <v>2.0</v>
      </c>
      <c r="AI190" s="125">
        <v>1.0</v>
      </c>
      <c r="AJ190" s="125">
        <v>1.0</v>
      </c>
      <c r="AK190" s="125">
        <v>1.0</v>
      </c>
      <c r="AL190" s="126">
        <v>45526.76602858796</v>
      </c>
      <c r="AM190" s="127">
        <v>2019209.24</v>
      </c>
      <c r="AN190" s="127">
        <v>2052464.9</v>
      </c>
      <c r="AO190" s="124"/>
      <c r="AP190" s="124"/>
    </row>
    <row r="191">
      <c r="A191" s="125">
        <v>334.0</v>
      </c>
      <c r="B191" s="119" t="s">
        <v>97</v>
      </c>
      <c r="C191" s="119" t="s">
        <v>32</v>
      </c>
      <c r="D191" s="119" t="s">
        <v>138</v>
      </c>
      <c r="E191" s="119" t="s">
        <v>244</v>
      </c>
      <c r="F191" s="120" t="s">
        <v>223</v>
      </c>
      <c r="G191" s="120" t="s">
        <v>101</v>
      </c>
      <c r="H191" s="121" t="s">
        <v>994</v>
      </c>
      <c r="I191" s="121" t="s">
        <v>995</v>
      </c>
      <c r="J191" s="125">
        <v>1636466.63</v>
      </c>
      <c r="K191" s="125">
        <v>1913803.98</v>
      </c>
      <c r="L191" s="125">
        <v>45487.8</v>
      </c>
      <c r="M191" s="125">
        <v>52918.5</v>
      </c>
      <c r="N191" s="125">
        <v>21.0</v>
      </c>
      <c r="O191" s="125">
        <v>7.0</v>
      </c>
      <c r="P191" s="125">
        <v>875.0</v>
      </c>
      <c r="Q191" s="125">
        <v>812.0</v>
      </c>
      <c r="R191" s="125">
        <v>46.0</v>
      </c>
      <c r="S191" s="125">
        <v>42.0</v>
      </c>
      <c r="T191" s="125">
        <v>200.0</v>
      </c>
      <c r="U191" s="125">
        <v>7.0</v>
      </c>
      <c r="V191" s="125">
        <v>9.0</v>
      </c>
      <c r="W191" s="125">
        <v>-14.04</v>
      </c>
      <c r="X191" s="125">
        <v>-14.49</v>
      </c>
      <c r="Y191" s="125">
        <v>5.0</v>
      </c>
      <c r="Z191" s="125">
        <v>2.0</v>
      </c>
      <c r="AA191" s="125">
        <v>1.0</v>
      </c>
      <c r="AB191" s="125">
        <v>1.0</v>
      </c>
      <c r="AC191" s="125">
        <v>1.0</v>
      </c>
      <c r="AD191" s="125">
        <v>1.3</v>
      </c>
      <c r="AE191" s="125">
        <v>453.0</v>
      </c>
      <c r="AF191" s="125">
        <v>4.0</v>
      </c>
      <c r="AG191" s="125">
        <v>1.0</v>
      </c>
      <c r="AH191" s="125">
        <v>1.0</v>
      </c>
      <c r="AI191" s="125">
        <v>1.0</v>
      </c>
      <c r="AJ191" s="125">
        <v>1.0</v>
      </c>
      <c r="AK191" s="125">
        <v>1.0</v>
      </c>
      <c r="AL191" s="126">
        <v>45526.76602858796</v>
      </c>
      <c r="AM191" s="127">
        <v>1640857.63</v>
      </c>
      <c r="AN191" s="127">
        <v>1912938.37</v>
      </c>
      <c r="AO191" s="124"/>
      <c r="AP191" s="124"/>
    </row>
    <row r="192">
      <c r="A192" s="125">
        <v>336.0</v>
      </c>
      <c r="B192" s="119" t="s">
        <v>97</v>
      </c>
      <c r="C192" s="119" t="s">
        <v>32</v>
      </c>
      <c r="D192" s="119" t="s">
        <v>346</v>
      </c>
      <c r="E192" s="119" t="s">
        <v>347</v>
      </c>
      <c r="F192" s="120" t="s">
        <v>243</v>
      </c>
      <c r="G192" s="120" t="s">
        <v>101</v>
      </c>
      <c r="H192" s="121" t="s">
        <v>994</v>
      </c>
      <c r="I192" s="121" t="s">
        <v>995</v>
      </c>
      <c r="J192" s="125">
        <v>2349997.8</v>
      </c>
      <c r="K192" s="125">
        <v>1730008.6</v>
      </c>
      <c r="L192" s="125">
        <v>89079.65</v>
      </c>
      <c r="M192" s="125">
        <v>66096.62</v>
      </c>
      <c r="N192" s="125">
        <v>6.0</v>
      </c>
      <c r="O192" s="125">
        <v>26.0</v>
      </c>
      <c r="P192" s="125">
        <v>1078.0</v>
      </c>
      <c r="Q192" s="125">
        <v>825.0</v>
      </c>
      <c r="R192" s="125">
        <v>129.0</v>
      </c>
      <c r="S192" s="125">
        <v>190.0</v>
      </c>
      <c r="T192" s="125">
        <v>-76.0</v>
      </c>
      <c r="U192" s="125">
        <v>30.0</v>
      </c>
      <c r="V192" s="125">
        <v>-32.0</v>
      </c>
      <c r="W192" s="125">
        <v>34.77</v>
      </c>
      <c r="X192" s="125">
        <v>35.84</v>
      </c>
      <c r="Y192" s="125">
        <v>1.0</v>
      </c>
      <c r="Z192" s="125">
        <v>5.0</v>
      </c>
      <c r="AA192" s="125">
        <v>1.0</v>
      </c>
      <c r="AB192" s="125">
        <v>5.0</v>
      </c>
      <c r="AC192" s="125">
        <v>5.0</v>
      </c>
      <c r="AD192" s="125">
        <v>4.0</v>
      </c>
      <c r="AE192" s="125">
        <v>114.0</v>
      </c>
      <c r="AF192" s="125">
        <v>1.0</v>
      </c>
      <c r="AG192" s="125">
        <v>4.0</v>
      </c>
      <c r="AH192" s="125">
        <v>1.0</v>
      </c>
      <c r="AI192" s="125">
        <v>4.0</v>
      </c>
      <c r="AJ192" s="125">
        <v>4.0</v>
      </c>
      <c r="AK192" s="125">
        <v>4.0</v>
      </c>
      <c r="AL192" s="126">
        <v>45526.76602858796</v>
      </c>
      <c r="AM192" s="127">
        <v>2351120.43</v>
      </c>
      <c r="AN192" s="127">
        <v>1730819.74</v>
      </c>
      <c r="AO192" s="124"/>
      <c r="AP192" s="124"/>
    </row>
    <row r="193">
      <c r="A193" s="125">
        <v>337.0</v>
      </c>
      <c r="B193" s="119" t="s">
        <v>63</v>
      </c>
      <c r="C193" s="119" t="s">
        <v>32</v>
      </c>
      <c r="D193" s="119" t="s">
        <v>133</v>
      </c>
      <c r="E193" s="119" t="s">
        <v>134</v>
      </c>
      <c r="F193" s="120" t="s">
        <v>66</v>
      </c>
      <c r="G193" s="120" t="s">
        <v>59</v>
      </c>
      <c r="H193" s="121" t="s">
        <v>994</v>
      </c>
      <c r="I193" s="121" t="s">
        <v>995</v>
      </c>
      <c r="J193" s="125">
        <v>1879963.28</v>
      </c>
      <c r="K193" s="125">
        <v>1126537.31</v>
      </c>
      <c r="L193" s="125">
        <v>47458.75</v>
      </c>
      <c r="M193" s="125">
        <v>31433.67</v>
      </c>
      <c r="N193" s="125">
        <v>35.0</v>
      </c>
      <c r="O193" s="125">
        <v>36.0</v>
      </c>
      <c r="P193" s="125">
        <v>989.0</v>
      </c>
      <c r="Q193" s="125">
        <v>717.0</v>
      </c>
      <c r="R193" s="125">
        <v>54.0</v>
      </c>
      <c r="S193" s="125">
        <v>56.0</v>
      </c>
      <c r="T193" s="125">
        <v>-2.0</v>
      </c>
      <c r="U193" s="125">
        <v>37.0</v>
      </c>
      <c r="V193" s="125">
        <v>-3.0</v>
      </c>
      <c r="W193" s="125">
        <v>50.98</v>
      </c>
      <c r="X193" s="125">
        <v>66.88</v>
      </c>
      <c r="Y193" s="125">
        <v>1.0</v>
      </c>
      <c r="Z193" s="125">
        <v>5.0</v>
      </c>
      <c r="AA193" s="125">
        <v>1.0</v>
      </c>
      <c r="AB193" s="125">
        <v>5.0</v>
      </c>
      <c r="AC193" s="125">
        <v>5.0</v>
      </c>
      <c r="AD193" s="125">
        <v>4.0</v>
      </c>
      <c r="AE193" s="125">
        <v>103.0</v>
      </c>
      <c r="AF193" s="125">
        <v>1.0</v>
      </c>
      <c r="AG193" s="125">
        <v>4.0</v>
      </c>
      <c r="AH193" s="125">
        <v>1.0</v>
      </c>
      <c r="AI193" s="125">
        <v>4.0</v>
      </c>
      <c r="AJ193" s="125">
        <v>4.0</v>
      </c>
      <c r="AK193" s="125">
        <v>4.0</v>
      </c>
      <c r="AL193" s="126">
        <v>45526.76602858796</v>
      </c>
      <c r="AM193" s="127">
        <v>1865981.95</v>
      </c>
      <c r="AN193" s="127">
        <v>1225921.18</v>
      </c>
      <c r="AO193" s="124"/>
      <c r="AP193" s="124"/>
    </row>
    <row r="194">
      <c r="A194" s="125">
        <v>339.0</v>
      </c>
      <c r="B194" s="119" t="s">
        <v>63</v>
      </c>
      <c r="C194" s="119" t="s">
        <v>32</v>
      </c>
      <c r="D194" s="119" t="s">
        <v>337</v>
      </c>
      <c r="E194" s="119" t="s">
        <v>348</v>
      </c>
      <c r="F194" s="120" t="s">
        <v>343</v>
      </c>
      <c r="G194" s="120" t="s">
        <v>46</v>
      </c>
      <c r="H194" s="121" t="s">
        <v>994</v>
      </c>
      <c r="I194" s="121" t="s">
        <v>995</v>
      </c>
      <c r="J194" s="125">
        <v>3056100.5</v>
      </c>
      <c r="K194" s="125">
        <v>3103925.01</v>
      </c>
      <c r="L194" s="125">
        <v>112479.5</v>
      </c>
      <c r="M194" s="125">
        <v>118630.83</v>
      </c>
      <c r="N194" s="125">
        <v>225.0</v>
      </c>
      <c r="O194" s="125">
        <v>217.0</v>
      </c>
      <c r="P194" s="125">
        <v>1044.0</v>
      </c>
      <c r="Q194" s="125">
        <v>1088.0</v>
      </c>
      <c r="R194" s="125">
        <v>98.0</v>
      </c>
      <c r="S194" s="125">
        <v>90.0</v>
      </c>
      <c r="T194" s="125">
        <v>3.0</v>
      </c>
      <c r="U194" s="125">
        <v>-4.0</v>
      </c>
      <c r="V194" s="125">
        <v>8.0</v>
      </c>
      <c r="W194" s="125">
        <v>-5.19</v>
      </c>
      <c r="X194" s="125">
        <v>-1.54</v>
      </c>
      <c r="Y194" s="125">
        <v>1.0</v>
      </c>
      <c r="Z194" s="125">
        <v>1.0</v>
      </c>
      <c r="AA194" s="125">
        <v>1.0</v>
      </c>
      <c r="AB194" s="125">
        <v>1.0</v>
      </c>
      <c r="AC194" s="125">
        <v>1.0</v>
      </c>
      <c r="AD194" s="125">
        <v>1.0</v>
      </c>
      <c r="AE194" s="125">
        <v>640.0</v>
      </c>
      <c r="AF194" s="125">
        <v>1.0</v>
      </c>
      <c r="AG194" s="125">
        <v>1.0</v>
      </c>
      <c r="AH194" s="125">
        <v>1.0</v>
      </c>
      <c r="AI194" s="125">
        <v>1.0</v>
      </c>
      <c r="AJ194" s="125">
        <v>1.0</v>
      </c>
      <c r="AK194" s="125">
        <v>1.0</v>
      </c>
      <c r="AL194" s="126">
        <v>45526.76602858796</v>
      </c>
      <c r="AM194" s="127">
        <v>3055620.49</v>
      </c>
      <c r="AN194" s="127">
        <v>3104260.09</v>
      </c>
      <c r="AO194" s="124"/>
      <c r="AP194" s="124"/>
    </row>
    <row r="195">
      <c r="A195" s="125">
        <v>340.0</v>
      </c>
      <c r="B195" s="119" t="s">
        <v>63</v>
      </c>
      <c r="C195" s="119" t="s">
        <v>32</v>
      </c>
      <c r="D195" s="119" t="s">
        <v>349</v>
      </c>
      <c r="E195" s="119" t="s">
        <v>350</v>
      </c>
      <c r="F195" s="120" t="s">
        <v>55</v>
      </c>
      <c r="G195" s="120" t="s">
        <v>36</v>
      </c>
      <c r="H195" s="121" t="s">
        <v>994</v>
      </c>
      <c r="I195" s="121" t="s">
        <v>995</v>
      </c>
      <c r="J195" s="125">
        <v>1581242.07</v>
      </c>
      <c r="K195" s="125">
        <v>1576120.59</v>
      </c>
      <c r="L195" s="125">
        <v>62822.95</v>
      </c>
      <c r="M195" s="125">
        <v>62337.86</v>
      </c>
      <c r="N195" s="125">
        <v>28.0</v>
      </c>
      <c r="O195" s="125">
        <v>47.0</v>
      </c>
      <c r="P195" s="125">
        <v>454.0</v>
      </c>
      <c r="Q195" s="125">
        <v>486.0</v>
      </c>
      <c r="R195" s="125">
        <v>37.0</v>
      </c>
      <c r="S195" s="125">
        <v>42.0</v>
      </c>
      <c r="T195" s="125">
        <v>-40.0</v>
      </c>
      <c r="U195" s="125">
        <v>-6.0</v>
      </c>
      <c r="V195" s="125">
        <v>-11.0</v>
      </c>
      <c r="W195" s="125">
        <v>0.78</v>
      </c>
      <c r="X195" s="125">
        <v>0.32</v>
      </c>
      <c r="Y195" s="125">
        <v>1.0</v>
      </c>
      <c r="Z195" s="125">
        <v>1.0</v>
      </c>
      <c r="AA195" s="125">
        <v>1.0</v>
      </c>
      <c r="AB195" s="125">
        <v>1.0</v>
      </c>
      <c r="AC195" s="125">
        <v>1.0</v>
      </c>
      <c r="AD195" s="125">
        <v>1.0</v>
      </c>
      <c r="AE195" s="125">
        <v>630.0</v>
      </c>
      <c r="AF195" s="125">
        <v>1.0</v>
      </c>
      <c r="AG195" s="125">
        <v>1.0</v>
      </c>
      <c r="AH195" s="125">
        <v>1.0</v>
      </c>
      <c r="AI195" s="125">
        <v>1.0</v>
      </c>
      <c r="AJ195" s="125">
        <v>1.0</v>
      </c>
      <c r="AK195" s="125">
        <v>1.0</v>
      </c>
      <c r="AL195" s="126">
        <v>45526.76602858796</v>
      </c>
      <c r="AM195" s="127">
        <v>1581622.32</v>
      </c>
      <c r="AN195" s="127">
        <v>1576444.51</v>
      </c>
      <c r="AO195" s="124"/>
      <c r="AP195" s="124"/>
    </row>
    <row r="196">
      <c r="A196" s="125">
        <v>341.0</v>
      </c>
      <c r="B196" s="119" t="s">
        <v>97</v>
      </c>
      <c r="C196" s="119" t="s">
        <v>32</v>
      </c>
      <c r="D196" s="119" t="s">
        <v>351</v>
      </c>
      <c r="E196" s="119" t="s">
        <v>352</v>
      </c>
      <c r="F196" s="120" t="s">
        <v>223</v>
      </c>
      <c r="G196" s="120" t="s">
        <v>101</v>
      </c>
      <c r="H196" s="121" t="s">
        <v>994</v>
      </c>
      <c r="I196" s="121" t="s">
        <v>995</v>
      </c>
      <c r="J196" s="125">
        <v>1807292.27</v>
      </c>
      <c r="K196" s="125">
        <v>1741709.21</v>
      </c>
      <c r="L196" s="125">
        <v>46571.18</v>
      </c>
      <c r="M196" s="125">
        <v>47963.01</v>
      </c>
      <c r="N196" s="125">
        <v>92.0</v>
      </c>
      <c r="O196" s="125">
        <v>75.0</v>
      </c>
      <c r="P196" s="125">
        <v>633.0</v>
      </c>
      <c r="Q196" s="125">
        <v>618.0</v>
      </c>
      <c r="R196" s="125">
        <v>61.0</v>
      </c>
      <c r="S196" s="125">
        <v>47.0</v>
      </c>
      <c r="T196" s="125">
        <v>22.0</v>
      </c>
      <c r="U196" s="125">
        <v>2.0</v>
      </c>
      <c r="V196" s="125">
        <v>29.0</v>
      </c>
      <c r="W196" s="125">
        <v>-2.9</v>
      </c>
      <c r="X196" s="125">
        <v>3.77</v>
      </c>
      <c r="Y196" s="125">
        <v>1.0</v>
      </c>
      <c r="Z196" s="125">
        <v>1.0</v>
      </c>
      <c r="AA196" s="125">
        <v>2.0</v>
      </c>
      <c r="AB196" s="125">
        <v>1.0</v>
      </c>
      <c r="AC196" s="125">
        <v>1.0</v>
      </c>
      <c r="AD196" s="125">
        <v>1.2</v>
      </c>
      <c r="AE196" s="125">
        <v>512.0</v>
      </c>
      <c r="AF196" s="125">
        <v>1.0</v>
      </c>
      <c r="AG196" s="125">
        <v>1.0</v>
      </c>
      <c r="AH196" s="125">
        <v>1.0</v>
      </c>
      <c r="AI196" s="125">
        <v>1.0</v>
      </c>
      <c r="AJ196" s="125">
        <v>1.0</v>
      </c>
      <c r="AK196" s="125">
        <v>1.0</v>
      </c>
      <c r="AL196" s="126">
        <v>45526.76602858796</v>
      </c>
      <c r="AM196" s="127">
        <v>1809251.87</v>
      </c>
      <c r="AN196" s="127">
        <v>1743176.34</v>
      </c>
      <c r="AO196" s="124"/>
      <c r="AP196" s="124"/>
    </row>
    <row r="197">
      <c r="A197" s="125">
        <v>342.0</v>
      </c>
      <c r="B197" s="119" t="s">
        <v>97</v>
      </c>
      <c r="C197" s="119" t="s">
        <v>32</v>
      </c>
      <c r="D197" s="119" t="s">
        <v>135</v>
      </c>
      <c r="E197" s="119" t="s">
        <v>353</v>
      </c>
      <c r="F197" s="120" t="s">
        <v>243</v>
      </c>
      <c r="G197" s="120" t="s">
        <v>101</v>
      </c>
      <c r="H197" s="121" t="s">
        <v>994</v>
      </c>
      <c r="I197" s="121" t="s">
        <v>995</v>
      </c>
      <c r="J197" s="125">
        <v>995214.78</v>
      </c>
      <c r="K197" s="125">
        <v>1057012.84</v>
      </c>
      <c r="L197" s="125">
        <v>35169.19</v>
      </c>
      <c r="M197" s="125">
        <v>37694.69</v>
      </c>
      <c r="N197" s="125">
        <v>0.0</v>
      </c>
      <c r="O197" s="125">
        <v>0.0</v>
      </c>
      <c r="P197" s="125">
        <v>378.0</v>
      </c>
      <c r="Q197" s="125">
        <v>411.0</v>
      </c>
      <c r="R197" s="125">
        <v>38.0</v>
      </c>
      <c r="S197" s="125">
        <v>19.0</v>
      </c>
      <c r="T197" s="125">
        <v>0.0</v>
      </c>
      <c r="U197" s="125">
        <v>-8.0</v>
      </c>
      <c r="V197" s="125">
        <v>100.0</v>
      </c>
      <c r="W197" s="125">
        <v>-6.7</v>
      </c>
      <c r="X197" s="125">
        <v>-5.85</v>
      </c>
      <c r="Y197" s="125">
        <v>1.0</v>
      </c>
      <c r="Z197" s="125">
        <v>1.0</v>
      </c>
      <c r="AA197" s="125">
        <v>5.0</v>
      </c>
      <c r="AB197" s="125">
        <v>1.0</v>
      </c>
      <c r="AC197" s="125">
        <v>1.0</v>
      </c>
      <c r="AD197" s="125">
        <v>1.8</v>
      </c>
      <c r="AE197" s="125">
        <v>355.0</v>
      </c>
      <c r="AF197" s="125">
        <v>1.0</v>
      </c>
      <c r="AG197" s="125">
        <v>1.0</v>
      </c>
      <c r="AH197" s="125">
        <v>4.0</v>
      </c>
      <c r="AI197" s="125">
        <v>1.0</v>
      </c>
      <c r="AJ197" s="125">
        <v>1.0</v>
      </c>
      <c r="AK197" s="125">
        <v>1.0</v>
      </c>
      <c r="AL197" s="126">
        <v>45526.76602858796</v>
      </c>
      <c r="AM197" s="127">
        <v>995072.48</v>
      </c>
      <c r="AN197" s="127">
        <v>1056849.61</v>
      </c>
      <c r="AO197" s="124"/>
      <c r="AP197" s="124"/>
    </row>
    <row r="198">
      <c r="A198" s="125">
        <v>343.0</v>
      </c>
      <c r="B198" s="119" t="s">
        <v>122</v>
      </c>
      <c r="C198" s="119" t="s">
        <v>32</v>
      </c>
      <c r="D198" s="119" t="s">
        <v>292</v>
      </c>
      <c r="E198" s="119" t="s">
        <v>354</v>
      </c>
      <c r="F198" s="120" t="s">
        <v>121</v>
      </c>
      <c r="G198" s="120" t="s">
        <v>36</v>
      </c>
      <c r="H198" s="121" t="s">
        <v>994</v>
      </c>
      <c r="I198" s="121" t="s">
        <v>995</v>
      </c>
      <c r="J198" s="125">
        <v>3054892.33</v>
      </c>
      <c r="K198" s="125">
        <v>2370873.19</v>
      </c>
      <c r="L198" s="125">
        <v>91128.31</v>
      </c>
      <c r="M198" s="125">
        <v>72854.75</v>
      </c>
      <c r="N198" s="119">
        <v>44.0</v>
      </c>
      <c r="O198" s="119">
        <v>57.0</v>
      </c>
      <c r="P198" s="125">
        <v>1056.0</v>
      </c>
      <c r="Q198" s="125">
        <v>764.0</v>
      </c>
      <c r="R198" s="125">
        <v>56.0</v>
      </c>
      <c r="S198" s="125">
        <v>99.0</v>
      </c>
      <c r="T198" s="119">
        <v>-22.0</v>
      </c>
      <c r="U198" s="125">
        <v>38.0</v>
      </c>
      <c r="V198" s="125">
        <v>-43.0</v>
      </c>
      <c r="W198" s="125">
        <v>25.08</v>
      </c>
      <c r="X198" s="125">
        <v>28.85</v>
      </c>
      <c r="Y198" s="119">
        <v>1.0</v>
      </c>
      <c r="Z198" s="125">
        <v>5.0</v>
      </c>
      <c r="AA198" s="125">
        <v>1.0</v>
      </c>
      <c r="AB198" s="125">
        <v>5.0</v>
      </c>
      <c r="AC198" s="125">
        <v>4.0</v>
      </c>
      <c r="AD198" s="125">
        <v>3.75</v>
      </c>
      <c r="AE198" s="125">
        <v>144.0</v>
      </c>
      <c r="AF198" s="119">
        <v>1.0</v>
      </c>
      <c r="AG198" s="125">
        <v>4.0</v>
      </c>
      <c r="AH198" s="125">
        <v>1.0</v>
      </c>
      <c r="AI198" s="125">
        <v>4.0</v>
      </c>
      <c r="AJ198" s="125">
        <v>3.0</v>
      </c>
      <c r="AK198" s="125">
        <v>3.0</v>
      </c>
      <c r="AL198" s="126">
        <v>45526.76602858796</v>
      </c>
      <c r="AM198" s="127">
        <v>3060165.65</v>
      </c>
      <c r="AN198" s="127">
        <v>2373304.24</v>
      </c>
      <c r="AO198" s="124"/>
      <c r="AP198" s="124"/>
    </row>
    <row r="199">
      <c r="A199" s="125">
        <v>344.0</v>
      </c>
      <c r="B199" s="119" t="s">
        <v>63</v>
      </c>
      <c r="C199" s="119" t="s">
        <v>32</v>
      </c>
      <c r="D199" s="119" t="s">
        <v>355</v>
      </c>
      <c r="E199" s="119" t="s">
        <v>356</v>
      </c>
      <c r="F199" s="120" t="s">
        <v>55</v>
      </c>
      <c r="G199" s="120" t="s">
        <v>36</v>
      </c>
      <c r="H199" s="121" t="s">
        <v>994</v>
      </c>
      <c r="I199" s="121" t="s">
        <v>995</v>
      </c>
      <c r="J199" s="125">
        <v>5264184.74</v>
      </c>
      <c r="K199" s="125">
        <v>5035000.99</v>
      </c>
      <c r="L199" s="125">
        <v>188190.01</v>
      </c>
      <c r="M199" s="125">
        <v>189936.82</v>
      </c>
      <c r="N199" s="125">
        <v>30.0</v>
      </c>
      <c r="O199" s="125">
        <v>37.0</v>
      </c>
      <c r="P199" s="125">
        <v>1017.0</v>
      </c>
      <c r="Q199" s="125">
        <v>1043.0</v>
      </c>
      <c r="R199" s="125">
        <v>42.0</v>
      </c>
      <c r="S199" s="125">
        <v>65.0</v>
      </c>
      <c r="T199" s="125">
        <v>-18.0</v>
      </c>
      <c r="U199" s="125">
        <v>-2.0</v>
      </c>
      <c r="V199" s="125">
        <v>-35.0</v>
      </c>
      <c r="W199" s="125">
        <v>-0.92</v>
      </c>
      <c r="X199" s="125">
        <v>4.55</v>
      </c>
      <c r="Y199" s="125">
        <v>1.0</v>
      </c>
      <c r="Z199" s="125">
        <v>1.0</v>
      </c>
      <c r="AA199" s="125">
        <v>1.0</v>
      </c>
      <c r="AB199" s="125">
        <v>1.0</v>
      </c>
      <c r="AC199" s="125">
        <v>1.0</v>
      </c>
      <c r="AD199" s="125">
        <v>1.0</v>
      </c>
      <c r="AE199" s="125">
        <v>645.0</v>
      </c>
      <c r="AF199" s="125">
        <v>1.0</v>
      </c>
      <c r="AG199" s="125">
        <v>1.0</v>
      </c>
      <c r="AH199" s="125">
        <v>1.0</v>
      </c>
      <c r="AI199" s="125">
        <v>1.0</v>
      </c>
      <c r="AJ199" s="125">
        <v>1.0</v>
      </c>
      <c r="AK199" s="125">
        <v>1.0</v>
      </c>
      <c r="AL199" s="126">
        <v>45526.76602858796</v>
      </c>
      <c r="AM199" s="127">
        <v>5265315.98</v>
      </c>
      <c r="AN199" s="127">
        <v>5036930.84</v>
      </c>
      <c r="AO199" s="124"/>
      <c r="AP199" s="124"/>
    </row>
    <row r="200">
      <c r="A200" s="125">
        <v>345.0</v>
      </c>
      <c r="B200" s="119" t="s">
        <v>63</v>
      </c>
      <c r="C200" s="119" t="s">
        <v>32</v>
      </c>
      <c r="D200" s="119" t="s">
        <v>50</v>
      </c>
      <c r="E200" s="119" t="s">
        <v>357</v>
      </c>
      <c r="F200" s="120" t="s">
        <v>88</v>
      </c>
      <c r="G200" s="120" t="s">
        <v>59</v>
      </c>
      <c r="H200" s="121" t="s">
        <v>994</v>
      </c>
      <c r="I200" s="121" t="s">
        <v>995</v>
      </c>
      <c r="J200" s="125">
        <v>1042194.54</v>
      </c>
      <c r="K200" s="125">
        <v>870797.14</v>
      </c>
      <c r="L200" s="125">
        <v>24830.12</v>
      </c>
      <c r="M200" s="125">
        <v>21546.18</v>
      </c>
      <c r="N200" s="125">
        <v>18.0</v>
      </c>
      <c r="O200" s="125">
        <v>36.0</v>
      </c>
      <c r="P200" s="125">
        <v>251.0</v>
      </c>
      <c r="Q200" s="125">
        <v>233.0</v>
      </c>
      <c r="R200" s="125">
        <v>33.0</v>
      </c>
      <c r="S200" s="125">
        <v>36.0</v>
      </c>
      <c r="T200" s="125">
        <v>-50.0</v>
      </c>
      <c r="U200" s="125">
        <v>7.0</v>
      </c>
      <c r="V200" s="125">
        <v>-8.0</v>
      </c>
      <c r="W200" s="125">
        <v>15.24</v>
      </c>
      <c r="X200" s="125">
        <v>19.68</v>
      </c>
      <c r="Y200" s="125">
        <v>1.0</v>
      </c>
      <c r="Z200" s="125">
        <v>2.0</v>
      </c>
      <c r="AA200" s="125">
        <v>1.0</v>
      </c>
      <c r="AB200" s="125">
        <v>4.0</v>
      </c>
      <c r="AC200" s="125">
        <v>3.0</v>
      </c>
      <c r="AD200" s="125">
        <v>2.8</v>
      </c>
      <c r="AE200" s="125">
        <v>220.0</v>
      </c>
      <c r="AF200" s="125">
        <v>1.0</v>
      </c>
      <c r="AG200" s="125">
        <v>1.0</v>
      </c>
      <c r="AH200" s="125">
        <v>1.0</v>
      </c>
      <c r="AI200" s="125">
        <v>3.0</v>
      </c>
      <c r="AJ200" s="125">
        <v>2.0</v>
      </c>
      <c r="AK200" s="125">
        <v>2.0</v>
      </c>
      <c r="AL200" s="126">
        <v>45526.76602858796</v>
      </c>
      <c r="AM200" s="127">
        <v>1042353.02</v>
      </c>
      <c r="AN200" s="127">
        <v>871229.21</v>
      </c>
      <c r="AO200" s="124"/>
      <c r="AP200" s="124"/>
    </row>
    <row r="201">
      <c r="A201" s="125">
        <v>346.0</v>
      </c>
      <c r="B201" s="119" t="s">
        <v>47</v>
      </c>
      <c r="C201" s="119" t="s">
        <v>32</v>
      </c>
      <c r="D201" s="119" t="s">
        <v>160</v>
      </c>
      <c r="E201" s="119" t="s">
        <v>358</v>
      </c>
      <c r="F201" s="120" t="s">
        <v>88</v>
      </c>
      <c r="G201" s="120" t="s">
        <v>59</v>
      </c>
      <c r="H201" s="121" t="s">
        <v>994</v>
      </c>
      <c r="I201" s="121" t="s">
        <v>995</v>
      </c>
      <c r="J201" s="125">
        <v>2467878.04</v>
      </c>
      <c r="K201" s="125">
        <v>1616173.95</v>
      </c>
      <c r="L201" s="125">
        <v>60920.71</v>
      </c>
      <c r="M201" s="125">
        <v>42679.9</v>
      </c>
      <c r="N201" s="125">
        <v>9.0</v>
      </c>
      <c r="O201" s="125">
        <v>1.0</v>
      </c>
      <c r="P201" s="125">
        <v>627.0</v>
      </c>
      <c r="Q201" s="125">
        <v>431.0</v>
      </c>
      <c r="R201" s="125">
        <v>69.0</v>
      </c>
      <c r="S201" s="125">
        <v>41.0</v>
      </c>
      <c r="T201" s="125">
        <v>800.0</v>
      </c>
      <c r="U201" s="125">
        <v>45.0</v>
      </c>
      <c r="V201" s="125">
        <v>68.0</v>
      </c>
      <c r="W201" s="125">
        <v>42.74</v>
      </c>
      <c r="X201" s="125">
        <v>52.7</v>
      </c>
      <c r="Y201" s="125">
        <v>5.0</v>
      </c>
      <c r="Z201" s="125">
        <v>5.0</v>
      </c>
      <c r="AA201" s="125">
        <v>4.0</v>
      </c>
      <c r="AB201" s="125">
        <v>5.0</v>
      </c>
      <c r="AC201" s="125">
        <v>5.0</v>
      </c>
      <c r="AD201" s="125">
        <v>4.8</v>
      </c>
      <c r="AE201" s="125">
        <v>17.0</v>
      </c>
      <c r="AF201" s="125">
        <v>4.0</v>
      </c>
      <c r="AG201" s="125">
        <v>4.0</v>
      </c>
      <c r="AH201" s="125">
        <v>3.0</v>
      </c>
      <c r="AI201" s="125">
        <v>4.0</v>
      </c>
      <c r="AJ201" s="125">
        <v>4.0</v>
      </c>
      <c r="AK201" s="125">
        <v>4.0</v>
      </c>
      <c r="AL201" s="126">
        <v>45526.76602858796</v>
      </c>
      <c r="AM201" s="127">
        <v>2467814.28</v>
      </c>
      <c r="AN201" s="127">
        <v>1619486.53</v>
      </c>
      <c r="AO201" s="124"/>
      <c r="AP201" s="124"/>
    </row>
    <row r="202">
      <c r="A202" s="125">
        <v>347.0</v>
      </c>
      <c r="B202" s="119" t="s">
        <v>63</v>
      </c>
      <c r="C202" s="119" t="s">
        <v>32</v>
      </c>
      <c r="D202" s="119" t="s">
        <v>359</v>
      </c>
      <c r="E202" s="119" t="s">
        <v>360</v>
      </c>
      <c r="F202" s="120" t="s">
        <v>343</v>
      </c>
      <c r="G202" s="120" t="s">
        <v>46</v>
      </c>
      <c r="H202" s="121" t="s">
        <v>994</v>
      </c>
      <c r="I202" s="121" t="s">
        <v>995</v>
      </c>
      <c r="J202" s="125">
        <v>1218298.86</v>
      </c>
      <c r="K202" s="125">
        <v>1240585.0</v>
      </c>
      <c r="L202" s="125">
        <v>47171.25</v>
      </c>
      <c r="M202" s="125">
        <v>48616.34</v>
      </c>
      <c r="N202" s="125">
        <v>27.0</v>
      </c>
      <c r="O202" s="125">
        <v>36.0</v>
      </c>
      <c r="P202" s="125">
        <v>504.0</v>
      </c>
      <c r="Q202" s="125">
        <v>500.0</v>
      </c>
      <c r="R202" s="125">
        <v>33.0</v>
      </c>
      <c r="S202" s="125">
        <v>39.0</v>
      </c>
      <c r="T202" s="125">
        <v>-25.0</v>
      </c>
      <c r="U202" s="125">
        <v>0.0</v>
      </c>
      <c r="V202" s="125">
        <v>-15.0</v>
      </c>
      <c r="W202" s="125">
        <v>-2.97</v>
      </c>
      <c r="X202" s="125">
        <v>-1.8</v>
      </c>
      <c r="Y202" s="125">
        <v>1.0</v>
      </c>
      <c r="Z202" s="125">
        <v>1.0</v>
      </c>
      <c r="AA202" s="125">
        <v>1.0</v>
      </c>
      <c r="AB202" s="125">
        <v>1.0</v>
      </c>
      <c r="AC202" s="125">
        <v>1.0</v>
      </c>
      <c r="AD202" s="125">
        <v>1.0</v>
      </c>
      <c r="AE202" s="125">
        <v>615.0</v>
      </c>
      <c r="AF202" s="125">
        <v>1.0</v>
      </c>
      <c r="AG202" s="125">
        <v>1.0</v>
      </c>
      <c r="AH202" s="125">
        <v>1.0</v>
      </c>
      <c r="AI202" s="125">
        <v>1.0</v>
      </c>
      <c r="AJ202" s="125">
        <v>1.0</v>
      </c>
      <c r="AK202" s="125">
        <v>1.0</v>
      </c>
      <c r="AL202" s="126">
        <v>45526.76602858796</v>
      </c>
      <c r="AM202" s="127">
        <v>1219124.38</v>
      </c>
      <c r="AN202" s="127">
        <v>1241297.01</v>
      </c>
      <c r="AO202" s="124"/>
      <c r="AP202" s="124"/>
    </row>
    <row r="203">
      <c r="A203" s="125">
        <v>350.0</v>
      </c>
      <c r="B203" s="119" t="s">
        <v>47</v>
      </c>
      <c r="C203" s="119" t="s">
        <v>32</v>
      </c>
      <c r="D203" s="119" t="s">
        <v>361</v>
      </c>
      <c r="E203" s="119" t="s">
        <v>362</v>
      </c>
      <c r="F203" s="120" t="s">
        <v>35</v>
      </c>
      <c r="G203" s="120" t="s">
        <v>36</v>
      </c>
      <c r="H203" s="121" t="s">
        <v>994</v>
      </c>
      <c r="I203" s="121" t="s">
        <v>995</v>
      </c>
      <c r="J203" s="125">
        <v>828087.79</v>
      </c>
      <c r="K203" s="125">
        <v>599732.48</v>
      </c>
      <c r="L203" s="125">
        <v>23483.57</v>
      </c>
      <c r="M203" s="125">
        <v>15184.54</v>
      </c>
      <c r="N203" s="125">
        <v>1.0</v>
      </c>
      <c r="O203" s="125">
        <v>0.0</v>
      </c>
      <c r="P203" s="125">
        <v>337.0</v>
      </c>
      <c r="Q203" s="125">
        <v>274.0</v>
      </c>
      <c r="R203" s="125">
        <v>24.0</v>
      </c>
      <c r="S203" s="125">
        <v>31.0</v>
      </c>
      <c r="T203" s="125">
        <v>0.0</v>
      </c>
      <c r="U203" s="125">
        <v>22.0</v>
      </c>
      <c r="V203" s="125">
        <v>-22.0</v>
      </c>
      <c r="W203" s="125">
        <v>54.65</v>
      </c>
      <c r="X203" s="125">
        <v>38.08</v>
      </c>
      <c r="Y203" s="125">
        <v>1.0</v>
      </c>
      <c r="Z203" s="125">
        <v>5.0</v>
      </c>
      <c r="AA203" s="125">
        <v>1.0</v>
      </c>
      <c r="AB203" s="125">
        <v>5.0</v>
      </c>
      <c r="AC203" s="125">
        <v>5.0</v>
      </c>
      <c r="AD203" s="125">
        <v>4.0</v>
      </c>
      <c r="AE203" s="125">
        <v>88.0</v>
      </c>
      <c r="AF203" s="125">
        <v>1.0</v>
      </c>
      <c r="AG203" s="125">
        <v>4.0</v>
      </c>
      <c r="AH203" s="125">
        <v>1.0</v>
      </c>
      <c r="AI203" s="125">
        <v>4.0</v>
      </c>
      <c r="AJ203" s="125">
        <v>4.0</v>
      </c>
      <c r="AK203" s="125">
        <v>4.0</v>
      </c>
      <c r="AL203" s="126">
        <v>45526.76602858796</v>
      </c>
      <c r="AM203" s="127">
        <v>827464.71</v>
      </c>
      <c r="AN203" s="127">
        <v>599536.99</v>
      </c>
      <c r="AO203" s="124"/>
      <c r="AP203" s="124"/>
    </row>
    <row r="204">
      <c r="A204" s="125">
        <v>352.0</v>
      </c>
      <c r="B204" s="119" t="s">
        <v>60</v>
      </c>
      <c r="C204" s="119" t="s">
        <v>32</v>
      </c>
      <c r="D204" s="119" t="s">
        <v>144</v>
      </c>
      <c r="E204" s="119" t="s">
        <v>363</v>
      </c>
      <c r="F204" s="120" t="s">
        <v>118</v>
      </c>
      <c r="G204" s="120" t="s">
        <v>59</v>
      </c>
      <c r="H204" s="121" t="s">
        <v>994</v>
      </c>
      <c r="I204" s="121" t="s">
        <v>995</v>
      </c>
      <c r="J204" s="125">
        <v>2249854.37</v>
      </c>
      <c r="K204" s="125">
        <v>1981813.69</v>
      </c>
      <c r="L204" s="125">
        <v>51064.2</v>
      </c>
      <c r="M204" s="125">
        <v>48289.7</v>
      </c>
      <c r="N204" s="119">
        <v>72.0</v>
      </c>
      <c r="O204" s="119">
        <v>121.0</v>
      </c>
      <c r="P204" s="125">
        <v>582.0</v>
      </c>
      <c r="Q204" s="125">
        <v>570.0</v>
      </c>
      <c r="R204" s="125">
        <v>56.0</v>
      </c>
      <c r="S204" s="125">
        <v>47.0</v>
      </c>
      <c r="T204" s="119">
        <v>-40.0</v>
      </c>
      <c r="U204" s="125">
        <v>2.0</v>
      </c>
      <c r="V204" s="125">
        <v>19.0</v>
      </c>
      <c r="W204" s="125">
        <v>5.75</v>
      </c>
      <c r="X204" s="125">
        <v>13.53</v>
      </c>
      <c r="Y204" s="119">
        <v>1.0</v>
      </c>
      <c r="Z204" s="125">
        <v>1.0</v>
      </c>
      <c r="AA204" s="125">
        <v>1.0</v>
      </c>
      <c r="AB204" s="125">
        <v>2.0</v>
      </c>
      <c r="AC204" s="125">
        <v>3.0</v>
      </c>
      <c r="AD204" s="125">
        <v>1.9</v>
      </c>
      <c r="AE204" s="125">
        <v>341.0</v>
      </c>
      <c r="AF204" s="119">
        <v>1.0</v>
      </c>
      <c r="AG204" s="125">
        <v>1.0</v>
      </c>
      <c r="AH204" s="125">
        <v>1.0</v>
      </c>
      <c r="AI204" s="125">
        <v>1.0</v>
      </c>
      <c r="AJ204" s="125">
        <v>2.0</v>
      </c>
      <c r="AK204" s="125">
        <v>1.0</v>
      </c>
      <c r="AL204" s="126">
        <v>45526.76602858796</v>
      </c>
      <c r="AM204" s="127">
        <v>2249835.01</v>
      </c>
      <c r="AN204" s="127">
        <v>1982500.33</v>
      </c>
      <c r="AO204" s="124"/>
      <c r="AP204" s="124"/>
    </row>
    <row r="205">
      <c r="A205" s="125">
        <v>353.0</v>
      </c>
      <c r="B205" s="119" t="s">
        <v>42</v>
      </c>
      <c r="C205" s="119" t="s">
        <v>32</v>
      </c>
      <c r="D205" s="119" t="s">
        <v>89</v>
      </c>
      <c r="E205" s="119" t="s">
        <v>90</v>
      </c>
      <c r="F205" s="120" t="s">
        <v>52</v>
      </c>
      <c r="G205" s="120" t="s">
        <v>46</v>
      </c>
      <c r="H205" s="121" t="s">
        <v>994</v>
      </c>
      <c r="I205" s="121" t="s">
        <v>995</v>
      </c>
      <c r="J205" s="125">
        <v>1116280.22</v>
      </c>
      <c r="K205" s="125">
        <v>1157982.92</v>
      </c>
      <c r="L205" s="125">
        <v>39140.0</v>
      </c>
      <c r="M205" s="125">
        <v>47041.25</v>
      </c>
      <c r="N205" s="125">
        <v>28.0</v>
      </c>
      <c r="O205" s="125">
        <v>41.0</v>
      </c>
      <c r="P205" s="125">
        <v>573.0</v>
      </c>
      <c r="Q205" s="125">
        <v>675.0</v>
      </c>
      <c r="R205" s="125">
        <v>59.0</v>
      </c>
      <c r="S205" s="125">
        <v>63.0</v>
      </c>
      <c r="T205" s="125">
        <v>-31.0</v>
      </c>
      <c r="U205" s="125">
        <v>-15.0</v>
      </c>
      <c r="V205" s="125">
        <v>-6.0</v>
      </c>
      <c r="W205" s="125">
        <v>-16.8</v>
      </c>
      <c r="X205" s="125">
        <v>-3.6</v>
      </c>
      <c r="Y205" s="125">
        <v>1.0</v>
      </c>
      <c r="Z205" s="125">
        <v>1.0</v>
      </c>
      <c r="AA205" s="125">
        <v>1.0</v>
      </c>
      <c r="AB205" s="125">
        <v>1.0</v>
      </c>
      <c r="AC205" s="125">
        <v>1.0</v>
      </c>
      <c r="AD205" s="125">
        <v>1.0</v>
      </c>
      <c r="AE205" s="125">
        <v>606.0</v>
      </c>
      <c r="AF205" s="125">
        <v>1.0</v>
      </c>
      <c r="AG205" s="125">
        <v>1.0</v>
      </c>
      <c r="AH205" s="125">
        <v>1.0</v>
      </c>
      <c r="AI205" s="125">
        <v>1.0</v>
      </c>
      <c r="AJ205" s="125">
        <v>1.0</v>
      </c>
      <c r="AK205" s="125">
        <v>1.0</v>
      </c>
      <c r="AL205" s="126">
        <v>45526.76602858796</v>
      </c>
      <c r="AM205" s="127">
        <v>1120013.5</v>
      </c>
      <c r="AN205" s="127">
        <v>1223423.57</v>
      </c>
      <c r="AO205" s="124"/>
      <c r="AP205" s="124"/>
    </row>
    <row r="206">
      <c r="A206" s="125">
        <v>354.0</v>
      </c>
      <c r="B206" s="119" t="s">
        <v>60</v>
      </c>
      <c r="C206" s="119" t="s">
        <v>32</v>
      </c>
      <c r="D206" s="119" t="s">
        <v>249</v>
      </c>
      <c r="E206" s="119" t="s">
        <v>364</v>
      </c>
      <c r="F206" s="120" t="s">
        <v>81</v>
      </c>
      <c r="G206" s="120" t="s">
        <v>36</v>
      </c>
      <c r="H206" s="121" t="s">
        <v>994</v>
      </c>
      <c r="I206" s="121" t="s">
        <v>995</v>
      </c>
      <c r="J206" s="125">
        <v>1131628.34</v>
      </c>
      <c r="K206" s="125">
        <v>1287107.27</v>
      </c>
      <c r="L206" s="125">
        <v>31116.93</v>
      </c>
      <c r="M206" s="125">
        <v>39049.67</v>
      </c>
      <c r="N206" s="125">
        <v>45.0</v>
      </c>
      <c r="O206" s="125">
        <v>8.0</v>
      </c>
      <c r="P206" s="125">
        <v>395.0</v>
      </c>
      <c r="Q206" s="125">
        <v>423.0</v>
      </c>
      <c r="R206" s="125">
        <v>45.0</v>
      </c>
      <c r="S206" s="125">
        <v>39.0</v>
      </c>
      <c r="T206" s="125">
        <v>462.0</v>
      </c>
      <c r="U206" s="125">
        <v>-6.0</v>
      </c>
      <c r="V206" s="125">
        <v>15.0</v>
      </c>
      <c r="W206" s="125">
        <v>-20.31</v>
      </c>
      <c r="X206" s="125">
        <v>-12.08</v>
      </c>
      <c r="Y206" s="125">
        <v>5.0</v>
      </c>
      <c r="Z206" s="125">
        <v>1.0</v>
      </c>
      <c r="AA206" s="125">
        <v>1.0</v>
      </c>
      <c r="AB206" s="125">
        <v>1.0</v>
      </c>
      <c r="AC206" s="125">
        <v>1.0</v>
      </c>
      <c r="AD206" s="125">
        <v>1.2</v>
      </c>
      <c r="AE206" s="125">
        <v>492.0</v>
      </c>
      <c r="AF206" s="125">
        <v>4.0</v>
      </c>
      <c r="AG206" s="125">
        <v>1.0</v>
      </c>
      <c r="AH206" s="125">
        <v>1.0</v>
      </c>
      <c r="AI206" s="125">
        <v>1.0</v>
      </c>
      <c r="AJ206" s="125">
        <v>1.0</v>
      </c>
      <c r="AK206" s="125">
        <v>1.0</v>
      </c>
      <c r="AL206" s="126">
        <v>45526.76602858796</v>
      </c>
      <c r="AM206" s="127">
        <v>1132510.24</v>
      </c>
      <c r="AN206" s="127">
        <v>1287289.87</v>
      </c>
      <c r="AO206" s="124"/>
      <c r="AP206" s="124"/>
    </row>
    <row r="207">
      <c r="A207" s="125">
        <v>355.0</v>
      </c>
      <c r="B207" s="119" t="s">
        <v>63</v>
      </c>
      <c r="C207" s="119" t="s">
        <v>32</v>
      </c>
      <c r="D207" s="119" t="s">
        <v>50</v>
      </c>
      <c r="E207" s="119" t="s">
        <v>365</v>
      </c>
      <c r="F207" s="120" t="s">
        <v>366</v>
      </c>
      <c r="G207" s="120" t="s">
        <v>46</v>
      </c>
      <c r="H207" s="121" t="s">
        <v>994</v>
      </c>
      <c r="I207" s="121" t="s">
        <v>995</v>
      </c>
      <c r="J207" s="125">
        <v>2561504.07</v>
      </c>
      <c r="K207" s="125">
        <v>2489384.3</v>
      </c>
      <c r="L207" s="125">
        <v>99367.89</v>
      </c>
      <c r="M207" s="125">
        <v>110534.36</v>
      </c>
      <c r="N207" s="125">
        <v>292.0</v>
      </c>
      <c r="O207" s="125">
        <v>21.0</v>
      </c>
      <c r="P207" s="125">
        <v>1033.0</v>
      </c>
      <c r="Q207" s="125">
        <v>1173.0</v>
      </c>
      <c r="R207" s="125">
        <v>133.0</v>
      </c>
      <c r="S207" s="125">
        <v>113.0</v>
      </c>
      <c r="T207" s="125">
        <v>1290.0</v>
      </c>
      <c r="U207" s="125">
        <v>-11.0</v>
      </c>
      <c r="V207" s="125">
        <v>17.0</v>
      </c>
      <c r="W207" s="125">
        <v>-10.1</v>
      </c>
      <c r="X207" s="125">
        <v>2.9</v>
      </c>
      <c r="Y207" s="125">
        <v>5.0</v>
      </c>
      <c r="Z207" s="125">
        <v>1.0</v>
      </c>
      <c r="AA207" s="125">
        <v>1.0</v>
      </c>
      <c r="AB207" s="125">
        <v>1.0</v>
      </c>
      <c r="AC207" s="125">
        <v>1.0</v>
      </c>
      <c r="AD207" s="125">
        <v>1.2</v>
      </c>
      <c r="AE207" s="125">
        <v>523.0</v>
      </c>
      <c r="AF207" s="125">
        <v>4.0</v>
      </c>
      <c r="AG207" s="125">
        <v>1.0</v>
      </c>
      <c r="AH207" s="125">
        <v>1.0</v>
      </c>
      <c r="AI207" s="125">
        <v>1.0</v>
      </c>
      <c r="AJ207" s="125">
        <v>1.0</v>
      </c>
      <c r="AK207" s="125">
        <v>1.0</v>
      </c>
      <c r="AL207" s="126">
        <v>45526.76602858796</v>
      </c>
      <c r="AM207" s="127">
        <v>2561625.34</v>
      </c>
      <c r="AN207" s="127">
        <v>2489623.74</v>
      </c>
      <c r="AO207" s="124"/>
      <c r="AP207" s="124"/>
    </row>
    <row r="208">
      <c r="A208" s="125">
        <v>357.0</v>
      </c>
      <c r="B208" s="119" t="s">
        <v>97</v>
      </c>
      <c r="C208" s="119" t="s">
        <v>32</v>
      </c>
      <c r="D208" s="119" t="s">
        <v>367</v>
      </c>
      <c r="E208" s="119" t="s">
        <v>358</v>
      </c>
      <c r="F208" s="120" t="s">
        <v>209</v>
      </c>
      <c r="G208" s="120" t="s">
        <v>101</v>
      </c>
      <c r="H208" s="121" t="s">
        <v>994</v>
      </c>
      <c r="I208" s="121" t="s">
        <v>995</v>
      </c>
      <c r="J208" s="125">
        <v>3112799.49</v>
      </c>
      <c r="K208" s="125">
        <v>3031340.4</v>
      </c>
      <c r="L208" s="125">
        <v>81902.21</v>
      </c>
      <c r="M208" s="125">
        <v>83885.05</v>
      </c>
      <c r="N208" s="125">
        <v>29.0</v>
      </c>
      <c r="O208" s="125">
        <v>24.0</v>
      </c>
      <c r="P208" s="125">
        <v>754.0</v>
      </c>
      <c r="Q208" s="125">
        <v>723.0</v>
      </c>
      <c r="R208" s="125">
        <v>53.0</v>
      </c>
      <c r="S208" s="125">
        <v>53.0</v>
      </c>
      <c r="T208" s="125">
        <v>20.0</v>
      </c>
      <c r="U208" s="125">
        <v>4.0</v>
      </c>
      <c r="V208" s="125">
        <v>0.0</v>
      </c>
      <c r="W208" s="125">
        <v>-2.36</v>
      </c>
      <c r="X208" s="125">
        <v>2.69</v>
      </c>
      <c r="Y208" s="125">
        <v>1.0</v>
      </c>
      <c r="Z208" s="125">
        <v>1.0</v>
      </c>
      <c r="AA208" s="125">
        <v>1.0</v>
      </c>
      <c r="AB208" s="125">
        <v>1.0</v>
      </c>
      <c r="AC208" s="125">
        <v>1.0</v>
      </c>
      <c r="AD208" s="125">
        <v>1.0</v>
      </c>
      <c r="AE208" s="125">
        <v>636.0</v>
      </c>
      <c r="AF208" s="125">
        <v>1.0</v>
      </c>
      <c r="AG208" s="125">
        <v>1.0</v>
      </c>
      <c r="AH208" s="125">
        <v>1.0</v>
      </c>
      <c r="AI208" s="125">
        <v>1.0</v>
      </c>
      <c r="AJ208" s="125">
        <v>1.0</v>
      </c>
      <c r="AK208" s="125">
        <v>1.0</v>
      </c>
      <c r="AL208" s="126">
        <v>45526.76602858796</v>
      </c>
      <c r="AM208" s="127">
        <v>3115560.05</v>
      </c>
      <c r="AN208" s="127">
        <v>3043322.1</v>
      </c>
      <c r="AO208" s="124"/>
      <c r="AP208" s="124"/>
    </row>
    <row r="209">
      <c r="A209" s="125">
        <v>358.0</v>
      </c>
      <c r="B209" s="119" t="s">
        <v>60</v>
      </c>
      <c r="C209" s="119" t="s">
        <v>32</v>
      </c>
      <c r="D209" s="119" t="s">
        <v>91</v>
      </c>
      <c r="E209" s="119" t="s">
        <v>368</v>
      </c>
      <c r="F209" s="120" t="s">
        <v>88</v>
      </c>
      <c r="G209" s="120" t="s">
        <v>59</v>
      </c>
      <c r="H209" s="121" t="s">
        <v>994</v>
      </c>
      <c r="I209" s="121" t="s">
        <v>995</v>
      </c>
      <c r="J209" s="125">
        <v>1823468.06</v>
      </c>
      <c r="K209" s="125">
        <v>1513171.56</v>
      </c>
      <c r="L209" s="125">
        <v>41588.73</v>
      </c>
      <c r="M209" s="125">
        <v>41219.7</v>
      </c>
      <c r="N209" s="125">
        <v>10.0</v>
      </c>
      <c r="O209" s="125">
        <v>1.0</v>
      </c>
      <c r="P209" s="125">
        <v>444.0</v>
      </c>
      <c r="Q209" s="125">
        <v>438.0</v>
      </c>
      <c r="R209" s="125">
        <v>38.0</v>
      </c>
      <c r="S209" s="125">
        <v>34.0</v>
      </c>
      <c r="T209" s="125">
        <v>900.0</v>
      </c>
      <c r="U209" s="125">
        <v>1.0</v>
      </c>
      <c r="V209" s="125">
        <v>11.0</v>
      </c>
      <c r="W209" s="125">
        <v>0.9</v>
      </c>
      <c r="X209" s="125">
        <v>20.51</v>
      </c>
      <c r="Y209" s="125">
        <v>5.0</v>
      </c>
      <c r="Z209" s="125">
        <v>1.0</v>
      </c>
      <c r="AA209" s="125">
        <v>1.0</v>
      </c>
      <c r="AB209" s="125">
        <v>1.0</v>
      </c>
      <c r="AC209" s="125">
        <v>3.0</v>
      </c>
      <c r="AD209" s="125">
        <v>1.7</v>
      </c>
      <c r="AE209" s="125">
        <v>365.0</v>
      </c>
      <c r="AF209" s="125">
        <v>4.0</v>
      </c>
      <c r="AG209" s="125">
        <v>1.0</v>
      </c>
      <c r="AH209" s="125">
        <v>1.0</v>
      </c>
      <c r="AI209" s="125">
        <v>1.0</v>
      </c>
      <c r="AJ209" s="125">
        <v>2.0</v>
      </c>
      <c r="AK209" s="125">
        <v>1.0</v>
      </c>
      <c r="AL209" s="126">
        <v>45526.76602858796</v>
      </c>
      <c r="AM209" s="127">
        <v>1826383.3</v>
      </c>
      <c r="AN209" s="127">
        <v>1514802.14</v>
      </c>
      <c r="AO209" s="124"/>
      <c r="AP209" s="124"/>
    </row>
    <row r="210">
      <c r="A210" s="125">
        <v>359.0</v>
      </c>
      <c r="B210" s="119" t="s">
        <v>47</v>
      </c>
      <c r="C210" s="119" t="s">
        <v>32</v>
      </c>
      <c r="D210" s="119" t="s">
        <v>91</v>
      </c>
      <c r="E210" s="119" t="s">
        <v>302</v>
      </c>
      <c r="F210" s="120" t="s">
        <v>137</v>
      </c>
      <c r="G210" s="120" t="s">
        <v>36</v>
      </c>
      <c r="H210" s="121" t="s">
        <v>994</v>
      </c>
      <c r="I210" s="121" t="s">
        <v>995</v>
      </c>
      <c r="J210" s="125">
        <v>865302.19</v>
      </c>
      <c r="K210" s="125">
        <v>693467.65</v>
      </c>
      <c r="L210" s="125">
        <v>24549.12</v>
      </c>
      <c r="M210" s="125">
        <v>20570.01</v>
      </c>
      <c r="N210" s="125">
        <v>0.0</v>
      </c>
      <c r="O210" s="125">
        <v>0.0</v>
      </c>
      <c r="P210" s="125">
        <v>512.0</v>
      </c>
      <c r="Q210" s="125">
        <v>442.0</v>
      </c>
      <c r="R210" s="125">
        <v>39.0</v>
      </c>
      <c r="S210" s="125">
        <v>37.0</v>
      </c>
      <c r="T210" s="125">
        <v>0.0</v>
      </c>
      <c r="U210" s="125">
        <v>15.0</v>
      </c>
      <c r="V210" s="125">
        <v>5.0</v>
      </c>
      <c r="W210" s="125">
        <v>19.34</v>
      </c>
      <c r="X210" s="125">
        <v>24.78</v>
      </c>
      <c r="Y210" s="125">
        <v>1.0</v>
      </c>
      <c r="Z210" s="125">
        <v>4.0</v>
      </c>
      <c r="AA210" s="125">
        <v>1.0</v>
      </c>
      <c r="AB210" s="125">
        <v>5.0</v>
      </c>
      <c r="AC210" s="125">
        <v>4.0</v>
      </c>
      <c r="AD210" s="125">
        <v>3.65</v>
      </c>
      <c r="AE210" s="125">
        <v>155.0</v>
      </c>
      <c r="AF210" s="125">
        <v>1.0</v>
      </c>
      <c r="AG210" s="125">
        <v>3.0</v>
      </c>
      <c r="AH210" s="125">
        <v>1.0</v>
      </c>
      <c r="AI210" s="125">
        <v>4.0</v>
      </c>
      <c r="AJ210" s="125">
        <v>3.0</v>
      </c>
      <c r="AK210" s="125">
        <v>3.0</v>
      </c>
      <c r="AL210" s="126">
        <v>45526.76602858796</v>
      </c>
      <c r="AM210" s="127">
        <v>868417.24</v>
      </c>
      <c r="AN210" s="127">
        <v>694489.43</v>
      </c>
      <c r="AO210" s="124"/>
      <c r="AP210" s="124"/>
    </row>
    <row r="211">
      <c r="A211" s="125">
        <v>363.0</v>
      </c>
      <c r="B211" s="119" t="s">
        <v>31</v>
      </c>
      <c r="C211" s="119" t="s">
        <v>32</v>
      </c>
      <c r="D211" s="119" t="s">
        <v>135</v>
      </c>
      <c r="E211" s="119" t="s">
        <v>136</v>
      </c>
      <c r="F211" s="120" t="s">
        <v>137</v>
      </c>
      <c r="G211" s="120" t="s">
        <v>36</v>
      </c>
      <c r="H211" s="121" t="s">
        <v>994</v>
      </c>
      <c r="I211" s="121" t="s">
        <v>995</v>
      </c>
      <c r="J211" s="125">
        <v>6207500.71</v>
      </c>
      <c r="K211" s="125">
        <v>5261601.38</v>
      </c>
      <c r="L211" s="125">
        <v>184891.5</v>
      </c>
      <c r="M211" s="125">
        <v>161207.5</v>
      </c>
      <c r="N211" s="119">
        <v>112.0</v>
      </c>
      <c r="O211" s="119">
        <v>106.0</v>
      </c>
      <c r="P211" s="125">
        <v>1273.0</v>
      </c>
      <c r="Q211" s="125">
        <v>1118.0</v>
      </c>
      <c r="R211" s="125">
        <v>64.0</v>
      </c>
      <c r="S211" s="125">
        <v>40.0</v>
      </c>
      <c r="T211" s="119">
        <v>5.0</v>
      </c>
      <c r="U211" s="125">
        <v>13.0</v>
      </c>
      <c r="V211" s="125">
        <v>60.0</v>
      </c>
      <c r="W211" s="125">
        <v>14.69</v>
      </c>
      <c r="X211" s="125">
        <v>17.98</v>
      </c>
      <c r="Y211" s="119">
        <v>1.0</v>
      </c>
      <c r="Z211" s="125">
        <v>3.0</v>
      </c>
      <c r="AA211" s="125">
        <v>4.0</v>
      </c>
      <c r="AB211" s="125">
        <v>4.0</v>
      </c>
      <c r="AC211" s="125">
        <v>3.0</v>
      </c>
      <c r="AD211" s="125">
        <v>3.5</v>
      </c>
      <c r="AE211" s="125">
        <v>170.0</v>
      </c>
      <c r="AF211" s="119">
        <v>1.0</v>
      </c>
      <c r="AG211" s="125">
        <v>2.0</v>
      </c>
      <c r="AH211" s="125">
        <v>3.0</v>
      </c>
      <c r="AI211" s="125">
        <v>3.0</v>
      </c>
      <c r="AJ211" s="125">
        <v>2.0</v>
      </c>
      <c r="AK211" s="125">
        <v>3.0</v>
      </c>
      <c r="AL211" s="126">
        <v>45526.76602858796</v>
      </c>
      <c r="AM211" s="127">
        <v>6204323.71</v>
      </c>
      <c r="AN211" s="127">
        <v>5256911.79</v>
      </c>
      <c r="AO211" s="124"/>
      <c r="AP211" s="124"/>
    </row>
    <row r="212">
      <c r="A212" s="125">
        <v>364.0</v>
      </c>
      <c r="B212" s="119" t="s">
        <v>122</v>
      </c>
      <c r="C212" s="119" t="s">
        <v>32</v>
      </c>
      <c r="D212" s="119" t="s">
        <v>369</v>
      </c>
      <c r="E212" s="119" t="s">
        <v>370</v>
      </c>
      <c r="F212" s="120" t="s">
        <v>108</v>
      </c>
      <c r="G212" s="120" t="s">
        <v>46</v>
      </c>
      <c r="H212" s="121" t="s">
        <v>994</v>
      </c>
      <c r="I212" s="121" t="s">
        <v>995</v>
      </c>
      <c r="J212" s="125">
        <v>998094.75</v>
      </c>
      <c r="K212" s="125">
        <v>1128552.8</v>
      </c>
      <c r="L212" s="125">
        <v>35512.16</v>
      </c>
      <c r="M212" s="125">
        <v>41940.21</v>
      </c>
      <c r="N212" s="125">
        <v>1.0</v>
      </c>
      <c r="O212" s="125">
        <v>0.0</v>
      </c>
      <c r="P212" s="125">
        <v>294.0</v>
      </c>
      <c r="Q212" s="125">
        <v>321.0</v>
      </c>
      <c r="R212" s="125">
        <v>34.0</v>
      </c>
      <c r="S212" s="125">
        <v>28.0</v>
      </c>
      <c r="T212" s="125">
        <v>0.0</v>
      </c>
      <c r="U212" s="125">
        <v>-8.0</v>
      </c>
      <c r="V212" s="125">
        <v>21.0</v>
      </c>
      <c r="W212" s="125">
        <v>-15.33</v>
      </c>
      <c r="X212" s="125">
        <v>-11.56</v>
      </c>
      <c r="Y212" s="125">
        <v>1.0</v>
      </c>
      <c r="Z212" s="125">
        <v>1.0</v>
      </c>
      <c r="AA212" s="125">
        <v>2.0</v>
      </c>
      <c r="AB212" s="125">
        <v>1.0</v>
      </c>
      <c r="AC212" s="125">
        <v>1.0</v>
      </c>
      <c r="AD212" s="125">
        <v>1.2</v>
      </c>
      <c r="AE212" s="125">
        <v>503.0</v>
      </c>
      <c r="AF212" s="125">
        <v>1.0</v>
      </c>
      <c r="AG212" s="125">
        <v>1.0</v>
      </c>
      <c r="AH212" s="125">
        <v>1.0</v>
      </c>
      <c r="AI212" s="125">
        <v>1.0</v>
      </c>
      <c r="AJ212" s="125">
        <v>1.0</v>
      </c>
      <c r="AK212" s="125">
        <v>1.0</v>
      </c>
      <c r="AL212" s="126">
        <v>45526.76602858796</v>
      </c>
      <c r="AM212" s="127">
        <v>1001407.75</v>
      </c>
      <c r="AN212" s="127">
        <v>1130558.06</v>
      </c>
      <c r="AO212" s="124"/>
      <c r="AP212" s="124"/>
    </row>
    <row r="213">
      <c r="A213" s="125">
        <v>365.0</v>
      </c>
      <c r="B213" s="119" t="s">
        <v>63</v>
      </c>
      <c r="C213" s="119" t="s">
        <v>32</v>
      </c>
      <c r="D213" s="119" t="s">
        <v>371</v>
      </c>
      <c r="E213" s="119" t="s">
        <v>372</v>
      </c>
      <c r="F213" s="120" t="s">
        <v>66</v>
      </c>
      <c r="G213" s="120" t="s">
        <v>59</v>
      </c>
      <c r="H213" s="121" t="s">
        <v>994</v>
      </c>
      <c r="I213" s="121" t="s">
        <v>995</v>
      </c>
      <c r="J213" s="125">
        <v>3215223.07</v>
      </c>
      <c r="K213" s="125">
        <v>2488874.81</v>
      </c>
      <c r="L213" s="125">
        <v>75780.75</v>
      </c>
      <c r="M213" s="125">
        <v>65976.5</v>
      </c>
      <c r="N213" s="119">
        <v>152.0</v>
      </c>
      <c r="O213" s="119">
        <v>0.0</v>
      </c>
      <c r="P213" s="125">
        <v>1156.0</v>
      </c>
      <c r="Q213" s="125">
        <v>985.0</v>
      </c>
      <c r="R213" s="125">
        <v>95.0</v>
      </c>
      <c r="S213" s="125">
        <v>89.0</v>
      </c>
      <c r="T213" s="119">
        <v>0.0</v>
      </c>
      <c r="U213" s="125">
        <v>17.0</v>
      </c>
      <c r="V213" s="125">
        <v>6.0</v>
      </c>
      <c r="W213" s="125">
        <v>14.86</v>
      </c>
      <c r="X213" s="125">
        <v>29.18</v>
      </c>
      <c r="Y213" s="119">
        <v>1.0</v>
      </c>
      <c r="Z213" s="125">
        <v>4.0</v>
      </c>
      <c r="AA213" s="125">
        <v>1.0</v>
      </c>
      <c r="AB213" s="125">
        <v>4.0</v>
      </c>
      <c r="AC213" s="125">
        <v>4.0</v>
      </c>
      <c r="AD213" s="125">
        <v>3.25</v>
      </c>
      <c r="AE213" s="125">
        <v>191.0</v>
      </c>
      <c r="AF213" s="119">
        <v>1.0</v>
      </c>
      <c r="AG213" s="125">
        <v>3.0</v>
      </c>
      <c r="AH213" s="125">
        <v>1.0</v>
      </c>
      <c r="AI213" s="125">
        <v>3.0</v>
      </c>
      <c r="AJ213" s="125">
        <v>3.0</v>
      </c>
      <c r="AK213" s="125">
        <v>3.0</v>
      </c>
      <c r="AL213" s="126">
        <v>45526.76602858796</v>
      </c>
      <c r="AM213" s="127">
        <v>3215319.32</v>
      </c>
      <c r="AN213" s="127">
        <v>2488559.75</v>
      </c>
      <c r="AO213" s="124"/>
      <c r="AP213" s="124"/>
    </row>
    <row r="214">
      <c r="A214" s="125">
        <v>366.0</v>
      </c>
      <c r="B214" s="119" t="s">
        <v>31</v>
      </c>
      <c r="C214" s="119" t="s">
        <v>32</v>
      </c>
      <c r="D214" s="119" t="s">
        <v>373</v>
      </c>
      <c r="E214" s="119" t="s">
        <v>374</v>
      </c>
      <c r="F214" s="120" t="s">
        <v>220</v>
      </c>
      <c r="G214" s="120" t="s">
        <v>59</v>
      </c>
      <c r="H214" s="121" t="s">
        <v>994</v>
      </c>
      <c r="I214" s="121" t="s">
        <v>995</v>
      </c>
      <c r="J214" s="125">
        <v>2613777.2</v>
      </c>
      <c r="K214" s="125">
        <v>2125970.3</v>
      </c>
      <c r="L214" s="125">
        <v>72205.04</v>
      </c>
      <c r="M214" s="125">
        <v>68259.75</v>
      </c>
      <c r="N214" s="125">
        <v>76.0</v>
      </c>
      <c r="O214" s="119">
        <v>86.0</v>
      </c>
      <c r="P214" s="125">
        <v>754.0</v>
      </c>
      <c r="Q214" s="125">
        <v>660.0</v>
      </c>
      <c r="R214" s="125">
        <v>72.0</v>
      </c>
      <c r="S214" s="125">
        <v>87.0</v>
      </c>
      <c r="T214" s="119">
        <v>-11.0</v>
      </c>
      <c r="U214" s="125">
        <v>14.0</v>
      </c>
      <c r="V214" s="125">
        <v>-17.0</v>
      </c>
      <c r="W214" s="125">
        <v>5.78</v>
      </c>
      <c r="X214" s="125">
        <v>22.95</v>
      </c>
      <c r="Y214" s="119">
        <v>1.0</v>
      </c>
      <c r="Z214" s="125">
        <v>3.0</v>
      </c>
      <c r="AA214" s="125">
        <v>1.0</v>
      </c>
      <c r="AB214" s="125">
        <v>2.0</v>
      </c>
      <c r="AC214" s="125">
        <v>4.0</v>
      </c>
      <c r="AD214" s="125">
        <v>2.35</v>
      </c>
      <c r="AE214" s="125">
        <v>282.0</v>
      </c>
      <c r="AF214" s="119">
        <v>1.0</v>
      </c>
      <c r="AG214" s="125">
        <v>2.0</v>
      </c>
      <c r="AH214" s="125">
        <v>1.0</v>
      </c>
      <c r="AI214" s="125">
        <v>1.0</v>
      </c>
      <c r="AJ214" s="125">
        <v>3.0</v>
      </c>
      <c r="AK214" s="125">
        <v>2.0</v>
      </c>
      <c r="AL214" s="126">
        <v>45526.76602858796</v>
      </c>
      <c r="AM214" s="127">
        <v>2613922.95</v>
      </c>
      <c r="AN214" s="127">
        <v>2126120.74</v>
      </c>
      <c r="AO214" s="124"/>
      <c r="AP214" s="124"/>
    </row>
    <row r="215">
      <c r="A215" s="125">
        <v>368.0</v>
      </c>
      <c r="B215" s="119" t="s">
        <v>97</v>
      </c>
      <c r="C215" s="119" t="s">
        <v>32</v>
      </c>
      <c r="D215" s="119" t="s">
        <v>375</v>
      </c>
      <c r="E215" s="119" t="s">
        <v>376</v>
      </c>
      <c r="F215" s="120" t="s">
        <v>223</v>
      </c>
      <c r="G215" s="120" t="s">
        <v>101</v>
      </c>
      <c r="H215" s="121" t="s">
        <v>994</v>
      </c>
      <c r="I215" s="121" t="s">
        <v>995</v>
      </c>
      <c r="J215" s="125">
        <v>5472650.54</v>
      </c>
      <c r="K215" s="125">
        <v>4676513.96</v>
      </c>
      <c r="L215" s="125">
        <v>126082.0</v>
      </c>
      <c r="M215" s="125">
        <v>112658.1</v>
      </c>
      <c r="N215" s="125">
        <v>70.0</v>
      </c>
      <c r="O215" s="125">
        <v>86.0</v>
      </c>
      <c r="P215" s="125">
        <v>1114.0</v>
      </c>
      <c r="Q215" s="125">
        <v>1084.0</v>
      </c>
      <c r="R215" s="125">
        <v>47.0</v>
      </c>
      <c r="S215" s="125">
        <v>65.0</v>
      </c>
      <c r="T215" s="125">
        <v>-18.0</v>
      </c>
      <c r="U215" s="125">
        <v>2.0</v>
      </c>
      <c r="V215" s="125">
        <v>-27.0</v>
      </c>
      <c r="W215" s="125">
        <v>11.92</v>
      </c>
      <c r="X215" s="125">
        <v>17.02</v>
      </c>
      <c r="Y215" s="125">
        <v>1.0</v>
      </c>
      <c r="Z215" s="125">
        <v>1.0</v>
      </c>
      <c r="AA215" s="125">
        <v>1.0</v>
      </c>
      <c r="AB215" s="125">
        <v>3.0</v>
      </c>
      <c r="AC215" s="125">
        <v>3.0</v>
      </c>
      <c r="AD215" s="125">
        <v>2.3</v>
      </c>
      <c r="AE215" s="125">
        <v>291.0</v>
      </c>
      <c r="AF215" s="125">
        <v>1.0</v>
      </c>
      <c r="AG215" s="125">
        <v>1.0</v>
      </c>
      <c r="AH215" s="125">
        <v>1.0</v>
      </c>
      <c r="AI215" s="125">
        <v>2.0</v>
      </c>
      <c r="AJ215" s="125">
        <v>2.0</v>
      </c>
      <c r="AK215" s="125">
        <v>2.0</v>
      </c>
      <c r="AL215" s="126">
        <v>45526.76602858796</v>
      </c>
      <c r="AM215" s="127">
        <v>5472845.8</v>
      </c>
      <c r="AN215" s="127">
        <v>4683298.16</v>
      </c>
      <c r="AO215" s="124"/>
      <c r="AP215" s="124"/>
    </row>
    <row r="216">
      <c r="A216" s="125">
        <v>369.0</v>
      </c>
      <c r="B216" s="119" t="s">
        <v>97</v>
      </c>
      <c r="C216" s="119" t="s">
        <v>32</v>
      </c>
      <c r="D216" s="119" t="s">
        <v>377</v>
      </c>
      <c r="E216" s="119" t="s">
        <v>378</v>
      </c>
      <c r="F216" s="120" t="s">
        <v>143</v>
      </c>
      <c r="G216" s="120" t="s">
        <v>101</v>
      </c>
      <c r="H216" s="121" t="s">
        <v>994</v>
      </c>
      <c r="I216" s="121" t="s">
        <v>995</v>
      </c>
      <c r="J216" s="125">
        <v>979233.54</v>
      </c>
      <c r="K216" s="125">
        <v>754563.06</v>
      </c>
      <c r="L216" s="125">
        <v>26713.34</v>
      </c>
      <c r="M216" s="125">
        <v>20416.38</v>
      </c>
      <c r="N216" s="125">
        <v>14.0</v>
      </c>
      <c r="O216" s="125">
        <v>46.0</v>
      </c>
      <c r="P216" s="125">
        <v>405.0</v>
      </c>
      <c r="Q216" s="125">
        <v>331.0</v>
      </c>
      <c r="R216" s="125">
        <v>25.0</v>
      </c>
      <c r="S216" s="125">
        <v>22.0</v>
      </c>
      <c r="T216" s="125">
        <v>-69.0</v>
      </c>
      <c r="U216" s="125">
        <v>22.0</v>
      </c>
      <c r="V216" s="125">
        <v>13.0</v>
      </c>
      <c r="W216" s="125">
        <v>30.84</v>
      </c>
      <c r="X216" s="125">
        <v>29.77</v>
      </c>
      <c r="Y216" s="125">
        <v>1.0</v>
      </c>
      <c r="Z216" s="125">
        <v>5.0</v>
      </c>
      <c r="AA216" s="125">
        <v>1.0</v>
      </c>
      <c r="AB216" s="125">
        <v>5.0</v>
      </c>
      <c r="AC216" s="125">
        <v>4.0</v>
      </c>
      <c r="AD216" s="125">
        <v>3.75</v>
      </c>
      <c r="AE216" s="125">
        <v>139.0</v>
      </c>
      <c r="AF216" s="125">
        <v>1.0</v>
      </c>
      <c r="AG216" s="125">
        <v>4.0</v>
      </c>
      <c r="AH216" s="125">
        <v>1.0</v>
      </c>
      <c r="AI216" s="125">
        <v>4.0</v>
      </c>
      <c r="AJ216" s="125">
        <v>3.0</v>
      </c>
      <c r="AK216" s="125">
        <v>3.0</v>
      </c>
      <c r="AL216" s="126">
        <v>45526.76602858796</v>
      </c>
      <c r="AM216" s="127">
        <v>979198.54</v>
      </c>
      <c r="AN216" s="127">
        <v>754393.31</v>
      </c>
      <c r="AO216" s="124"/>
      <c r="AP216" s="124"/>
    </row>
    <row r="217">
      <c r="A217" s="125">
        <v>370.0</v>
      </c>
      <c r="B217" s="119" t="s">
        <v>60</v>
      </c>
      <c r="C217" s="119" t="s">
        <v>32</v>
      </c>
      <c r="D217" s="119" t="s">
        <v>379</v>
      </c>
      <c r="E217" s="119" t="s">
        <v>380</v>
      </c>
      <c r="F217" s="120" t="s">
        <v>55</v>
      </c>
      <c r="G217" s="120" t="s">
        <v>36</v>
      </c>
      <c r="H217" s="121" t="s">
        <v>994</v>
      </c>
      <c r="I217" s="121" t="s">
        <v>995</v>
      </c>
      <c r="J217" s="125">
        <v>1432207.94</v>
      </c>
      <c r="K217" s="125">
        <v>1339492.87</v>
      </c>
      <c r="L217" s="125">
        <v>43895.56</v>
      </c>
      <c r="M217" s="125">
        <v>40426.3</v>
      </c>
      <c r="N217" s="125">
        <v>30.0</v>
      </c>
      <c r="O217" s="125">
        <v>28.0</v>
      </c>
      <c r="P217" s="125">
        <v>520.0</v>
      </c>
      <c r="Q217" s="125">
        <v>413.0</v>
      </c>
      <c r="R217" s="125">
        <v>123.0</v>
      </c>
      <c r="S217" s="125">
        <v>51.0</v>
      </c>
      <c r="T217" s="125">
        <v>7.0</v>
      </c>
      <c r="U217" s="125">
        <v>25.0</v>
      </c>
      <c r="V217" s="125">
        <v>141.0</v>
      </c>
      <c r="W217" s="125">
        <v>8.58</v>
      </c>
      <c r="X217" s="125">
        <v>6.92</v>
      </c>
      <c r="Y217" s="125">
        <v>1.0</v>
      </c>
      <c r="Z217" s="125">
        <v>5.0</v>
      </c>
      <c r="AA217" s="125">
        <v>5.0</v>
      </c>
      <c r="AB217" s="125">
        <v>3.0</v>
      </c>
      <c r="AC217" s="125">
        <v>1.0</v>
      </c>
      <c r="AD217" s="125">
        <v>3.0</v>
      </c>
      <c r="AE217" s="125">
        <v>204.0</v>
      </c>
      <c r="AF217" s="125">
        <v>1.0</v>
      </c>
      <c r="AG217" s="125">
        <v>4.0</v>
      </c>
      <c r="AH217" s="125">
        <v>4.0</v>
      </c>
      <c r="AI217" s="125">
        <v>2.0</v>
      </c>
      <c r="AJ217" s="125">
        <v>1.0</v>
      </c>
      <c r="AK217" s="125">
        <v>3.0</v>
      </c>
      <c r="AL217" s="126">
        <v>45526.76602858796</v>
      </c>
      <c r="AM217" s="127">
        <v>1553510.12</v>
      </c>
      <c r="AN217" s="127">
        <v>1340613.11</v>
      </c>
      <c r="AO217" s="124"/>
      <c r="AP217" s="124"/>
    </row>
    <row r="218">
      <c r="A218" s="125">
        <v>371.0</v>
      </c>
      <c r="B218" s="119" t="s">
        <v>42</v>
      </c>
      <c r="C218" s="119" t="s">
        <v>32</v>
      </c>
      <c r="D218" s="119" t="s">
        <v>150</v>
      </c>
      <c r="E218" s="119" t="s">
        <v>381</v>
      </c>
      <c r="F218" s="120" t="s">
        <v>108</v>
      </c>
      <c r="G218" s="120" t="s">
        <v>46</v>
      </c>
      <c r="H218" s="121" t="s">
        <v>994</v>
      </c>
      <c r="I218" s="121" t="s">
        <v>995</v>
      </c>
      <c r="J218" s="125">
        <v>1803375.66</v>
      </c>
      <c r="K218" s="125">
        <v>1659007.75</v>
      </c>
      <c r="L218" s="125">
        <v>60392.38</v>
      </c>
      <c r="M218" s="125">
        <v>56468.08</v>
      </c>
      <c r="N218" s="125">
        <v>70.0</v>
      </c>
      <c r="O218" s="125">
        <v>6.0</v>
      </c>
      <c r="P218" s="125">
        <v>755.0</v>
      </c>
      <c r="Q218" s="125">
        <v>711.0</v>
      </c>
      <c r="R218" s="125">
        <v>113.0</v>
      </c>
      <c r="S218" s="125">
        <v>84.0</v>
      </c>
      <c r="T218" s="125">
        <v>1066.0</v>
      </c>
      <c r="U218" s="125">
        <v>6.0</v>
      </c>
      <c r="V218" s="125">
        <v>34.0</v>
      </c>
      <c r="W218" s="125">
        <v>6.95</v>
      </c>
      <c r="X218" s="125">
        <v>8.7</v>
      </c>
      <c r="Y218" s="125">
        <v>5.0</v>
      </c>
      <c r="Z218" s="125">
        <v>2.0</v>
      </c>
      <c r="AA218" s="125">
        <v>2.0</v>
      </c>
      <c r="AB218" s="125">
        <v>2.0</v>
      </c>
      <c r="AC218" s="125">
        <v>2.0</v>
      </c>
      <c r="AD218" s="125">
        <v>2.15</v>
      </c>
      <c r="AE218" s="125">
        <v>300.0</v>
      </c>
      <c r="AF218" s="125">
        <v>4.0</v>
      </c>
      <c r="AG218" s="125">
        <v>1.0</v>
      </c>
      <c r="AH218" s="125">
        <v>1.0</v>
      </c>
      <c r="AI218" s="125">
        <v>1.0</v>
      </c>
      <c r="AJ218" s="125">
        <v>1.0</v>
      </c>
      <c r="AK218" s="125">
        <v>2.0</v>
      </c>
      <c r="AL218" s="126">
        <v>45526.76602858796</v>
      </c>
      <c r="AM218" s="127">
        <v>1804044.51</v>
      </c>
      <c r="AN218" s="127">
        <v>1659818.75</v>
      </c>
      <c r="AO218" s="124"/>
      <c r="AP218" s="124"/>
    </row>
    <row r="219">
      <c r="A219" s="125">
        <v>372.0</v>
      </c>
      <c r="B219" s="119" t="s">
        <v>63</v>
      </c>
      <c r="C219" s="119" t="s">
        <v>32</v>
      </c>
      <c r="D219" s="119" t="s">
        <v>382</v>
      </c>
      <c r="E219" s="119" t="s">
        <v>383</v>
      </c>
      <c r="F219" s="120" t="s">
        <v>55</v>
      </c>
      <c r="G219" s="120" t="s">
        <v>36</v>
      </c>
      <c r="H219" s="121" t="s">
        <v>994</v>
      </c>
      <c r="I219" s="121" t="s">
        <v>995</v>
      </c>
      <c r="J219" s="125">
        <v>837442.66</v>
      </c>
      <c r="K219" s="125">
        <v>565546.39</v>
      </c>
      <c r="L219" s="125">
        <v>20739.1</v>
      </c>
      <c r="M219" s="125">
        <v>17743.7</v>
      </c>
      <c r="N219" s="125">
        <v>2.0</v>
      </c>
      <c r="O219" s="125">
        <v>13.0</v>
      </c>
      <c r="P219" s="125">
        <v>296.0</v>
      </c>
      <c r="Q219" s="125">
        <v>237.0</v>
      </c>
      <c r="R219" s="125">
        <v>33.0</v>
      </c>
      <c r="S219" s="125">
        <v>20.0</v>
      </c>
      <c r="T219" s="125">
        <v>-84.0</v>
      </c>
      <c r="U219" s="125">
        <v>24.0</v>
      </c>
      <c r="V219" s="125">
        <v>65.0</v>
      </c>
      <c r="W219" s="125">
        <v>16.88</v>
      </c>
      <c r="X219" s="125">
        <v>48.08</v>
      </c>
      <c r="Y219" s="125">
        <v>1.0</v>
      </c>
      <c r="Z219" s="125">
        <v>5.0</v>
      </c>
      <c r="AA219" s="125">
        <v>4.0</v>
      </c>
      <c r="AB219" s="125">
        <v>4.0</v>
      </c>
      <c r="AC219" s="125">
        <v>5.0</v>
      </c>
      <c r="AD219" s="125">
        <v>4.2</v>
      </c>
      <c r="AE219" s="125">
        <v>63.0</v>
      </c>
      <c r="AF219" s="125">
        <v>1.0</v>
      </c>
      <c r="AG219" s="125">
        <v>4.0</v>
      </c>
      <c r="AH219" s="125">
        <v>3.0</v>
      </c>
      <c r="AI219" s="125">
        <v>3.0</v>
      </c>
      <c r="AJ219" s="125">
        <v>4.0</v>
      </c>
      <c r="AK219" s="125">
        <v>4.0</v>
      </c>
      <c r="AL219" s="126">
        <v>45526.76602858796</v>
      </c>
      <c r="AM219" s="127">
        <v>837357.78</v>
      </c>
      <c r="AN219" s="127">
        <v>567344.97</v>
      </c>
      <c r="AO219" s="124"/>
      <c r="AP219" s="124"/>
    </row>
    <row r="220">
      <c r="A220" s="125">
        <v>374.0</v>
      </c>
      <c r="B220" s="119" t="s">
        <v>60</v>
      </c>
      <c r="C220" s="119" t="s">
        <v>32</v>
      </c>
      <c r="D220" s="119" t="s">
        <v>1014</v>
      </c>
      <c r="E220" s="119" t="s">
        <v>297</v>
      </c>
      <c r="F220" s="120" t="s">
        <v>118</v>
      </c>
      <c r="G220" s="120" t="s">
        <v>59</v>
      </c>
      <c r="H220" s="121" t="s">
        <v>994</v>
      </c>
      <c r="I220" s="121" t="s">
        <v>995</v>
      </c>
      <c r="J220" s="125">
        <v>1025493.19</v>
      </c>
      <c r="K220" s="125">
        <v>880924.11</v>
      </c>
      <c r="L220" s="125">
        <v>23389.58</v>
      </c>
      <c r="M220" s="125">
        <v>21495.58</v>
      </c>
      <c r="N220" s="125">
        <v>31.0</v>
      </c>
      <c r="O220" s="125">
        <v>43.0</v>
      </c>
      <c r="P220" s="125">
        <v>571.0</v>
      </c>
      <c r="Q220" s="125">
        <v>508.0</v>
      </c>
      <c r="R220" s="125">
        <v>37.0</v>
      </c>
      <c r="S220" s="125">
        <v>25.0</v>
      </c>
      <c r="T220" s="125">
        <v>-27.0</v>
      </c>
      <c r="U220" s="125">
        <v>12.0</v>
      </c>
      <c r="V220" s="125">
        <v>48.0</v>
      </c>
      <c r="W220" s="125">
        <v>8.81</v>
      </c>
      <c r="X220" s="125">
        <v>16.41</v>
      </c>
      <c r="Y220" s="125">
        <v>1.0</v>
      </c>
      <c r="Z220" s="125">
        <v>3.0</v>
      </c>
      <c r="AA220" s="125">
        <v>3.0</v>
      </c>
      <c r="AB220" s="125">
        <v>3.0</v>
      </c>
      <c r="AC220" s="125">
        <v>3.0</v>
      </c>
      <c r="AD220" s="125">
        <v>2.9</v>
      </c>
      <c r="AE220" s="125">
        <v>213.0</v>
      </c>
      <c r="AF220" s="125">
        <v>1.0</v>
      </c>
      <c r="AG220" s="125">
        <v>2.0</v>
      </c>
      <c r="AH220" s="125">
        <v>2.0</v>
      </c>
      <c r="AI220" s="125">
        <v>2.0</v>
      </c>
      <c r="AJ220" s="125">
        <v>2.0</v>
      </c>
      <c r="AK220" s="125">
        <v>2.0</v>
      </c>
      <c r="AL220" s="126">
        <v>45526.76602858796</v>
      </c>
      <c r="AM220" s="127">
        <v>1023453.31</v>
      </c>
      <c r="AN220" s="127">
        <v>850060.84</v>
      </c>
      <c r="AO220" s="124"/>
      <c r="AP220" s="124"/>
    </row>
    <row r="221">
      <c r="A221" s="125">
        <v>375.0</v>
      </c>
      <c r="B221" s="119" t="s">
        <v>63</v>
      </c>
      <c r="C221" s="119" t="s">
        <v>32</v>
      </c>
      <c r="D221" s="119" t="s">
        <v>50</v>
      </c>
      <c r="E221" s="119" t="s">
        <v>365</v>
      </c>
      <c r="F221" s="120" t="s">
        <v>366</v>
      </c>
      <c r="G221" s="120" t="s">
        <v>46</v>
      </c>
      <c r="H221" s="121" t="s">
        <v>994</v>
      </c>
      <c r="I221" s="121" t="s">
        <v>995</v>
      </c>
      <c r="J221" s="125">
        <v>848917.05</v>
      </c>
      <c r="K221" s="125">
        <v>1085207.64</v>
      </c>
      <c r="L221" s="125">
        <v>31111.09</v>
      </c>
      <c r="M221" s="125">
        <v>39520.92</v>
      </c>
      <c r="N221" s="125">
        <v>32.0</v>
      </c>
      <c r="O221" s="125">
        <v>12.0</v>
      </c>
      <c r="P221" s="125">
        <v>530.0</v>
      </c>
      <c r="Q221" s="125">
        <v>620.0</v>
      </c>
      <c r="R221" s="125">
        <v>39.0</v>
      </c>
      <c r="S221" s="125">
        <v>27.0</v>
      </c>
      <c r="T221" s="125">
        <v>166.0</v>
      </c>
      <c r="U221" s="125">
        <v>-14.0</v>
      </c>
      <c r="V221" s="125">
        <v>44.0</v>
      </c>
      <c r="W221" s="125">
        <v>-21.28</v>
      </c>
      <c r="X221" s="125">
        <v>-21.77</v>
      </c>
      <c r="Y221" s="125">
        <v>5.0</v>
      </c>
      <c r="Z221" s="125">
        <v>1.0</v>
      </c>
      <c r="AA221" s="125">
        <v>3.0</v>
      </c>
      <c r="AB221" s="125">
        <v>1.0</v>
      </c>
      <c r="AC221" s="125">
        <v>1.0</v>
      </c>
      <c r="AD221" s="125">
        <v>1.6</v>
      </c>
      <c r="AE221" s="125">
        <v>379.0</v>
      </c>
      <c r="AF221" s="125">
        <v>4.0</v>
      </c>
      <c r="AG221" s="125">
        <v>1.0</v>
      </c>
      <c r="AH221" s="125">
        <v>2.0</v>
      </c>
      <c r="AI221" s="125">
        <v>1.0</v>
      </c>
      <c r="AJ221" s="125">
        <v>1.0</v>
      </c>
      <c r="AK221" s="125">
        <v>1.0</v>
      </c>
      <c r="AL221" s="126">
        <v>45526.76602858796</v>
      </c>
      <c r="AM221" s="127">
        <v>848429.05</v>
      </c>
      <c r="AN221" s="127">
        <v>1130050.52</v>
      </c>
      <c r="AO221" s="124"/>
      <c r="AP221" s="124"/>
    </row>
    <row r="222">
      <c r="A222" s="125">
        <v>377.0</v>
      </c>
      <c r="B222" s="119" t="s">
        <v>63</v>
      </c>
      <c r="C222" s="119" t="s">
        <v>32</v>
      </c>
      <c r="D222" s="119" t="s">
        <v>385</v>
      </c>
      <c r="E222" s="119" t="s">
        <v>386</v>
      </c>
      <c r="F222" s="120" t="s">
        <v>88</v>
      </c>
      <c r="G222" s="120" t="s">
        <v>59</v>
      </c>
      <c r="H222" s="121" t="s">
        <v>994</v>
      </c>
      <c r="I222" s="121" t="s">
        <v>995</v>
      </c>
      <c r="J222" s="125">
        <v>678771.62</v>
      </c>
      <c r="K222" s="125">
        <v>782015.55</v>
      </c>
      <c r="L222" s="125">
        <v>20633.0</v>
      </c>
      <c r="M222" s="125">
        <v>25462.28</v>
      </c>
      <c r="N222" s="125">
        <v>14.0</v>
      </c>
      <c r="O222" s="125">
        <v>39.0</v>
      </c>
      <c r="P222" s="125">
        <v>164.0</v>
      </c>
      <c r="Q222" s="125">
        <v>227.0</v>
      </c>
      <c r="R222" s="125">
        <v>23.0</v>
      </c>
      <c r="S222" s="125">
        <v>35.0</v>
      </c>
      <c r="T222" s="125">
        <v>-64.0</v>
      </c>
      <c r="U222" s="125">
        <v>-27.0</v>
      </c>
      <c r="V222" s="125">
        <v>-34.0</v>
      </c>
      <c r="W222" s="125">
        <v>-18.97</v>
      </c>
      <c r="X222" s="125">
        <v>-13.2</v>
      </c>
      <c r="Y222" s="125">
        <v>1.0</v>
      </c>
      <c r="Z222" s="125">
        <v>1.0</v>
      </c>
      <c r="AA222" s="125">
        <v>1.0</v>
      </c>
      <c r="AB222" s="125">
        <v>1.0</v>
      </c>
      <c r="AC222" s="125">
        <v>1.0</v>
      </c>
      <c r="AD222" s="125">
        <v>1.0</v>
      </c>
      <c r="AE222" s="125">
        <v>573.0</v>
      </c>
      <c r="AF222" s="125">
        <v>1.0</v>
      </c>
      <c r="AG222" s="125">
        <v>1.0</v>
      </c>
      <c r="AH222" s="125">
        <v>1.0</v>
      </c>
      <c r="AI222" s="125">
        <v>1.0</v>
      </c>
      <c r="AJ222" s="125">
        <v>1.0</v>
      </c>
      <c r="AK222" s="125">
        <v>1.0</v>
      </c>
      <c r="AL222" s="126">
        <v>45526.76602858796</v>
      </c>
      <c r="AM222" s="127">
        <v>680569.28</v>
      </c>
      <c r="AN222" s="127">
        <v>782090.02</v>
      </c>
      <c r="AO222" s="124"/>
      <c r="AP222" s="124"/>
    </row>
    <row r="223">
      <c r="A223" s="125">
        <v>378.0</v>
      </c>
      <c r="B223" s="119" t="s">
        <v>42</v>
      </c>
      <c r="C223" s="119" t="s">
        <v>32</v>
      </c>
      <c r="D223" s="119" t="s">
        <v>273</v>
      </c>
      <c r="E223" s="119" t="s">
        <v>274</v>
      </c>
      <c r="F223" s="120" t="s">
        <v>275</v>
      </c>
      <c r="G223" s="120" t="s">
        <v>46</v>
      </c>
      <c r="H223" s="121" t="s">
        <v>994</v>
      </c>
      <c r="I223" s="121" t="s">
        <v>995</v>
      </c>
      <c r="J223" s="125">
        <v>926859.22</v>
      </c>
      <c r="K223" s="125">
        <v>683549.13</v>
      </c>
      <c r="L223" s="125">
        <v>37317.5</v>
      </c>
      <c r="M223" s="125">
        <v>26818.07</v>
      </c>
      <c r="N223" s="125">
        <v>22.0</v>
      </c>
      <c r="O223" s="125">
        <v>57.0</v>
      </c>
      <c r="P223" s="125">
        <v>678.0</v>
      </c>
      <c r="Q223" s="125">
        <v>570.0</v>
      </c>
      <c r="R223" s="125">
        <v>28.0</v>
      </c>
      <c r="S223" s="125">
        <v>35.0</v>
      </c>
      <c r="T223" s="125">
        <v>-61.0</v>
      </c>
      <c r="U223" s="125">
        <v>18.0</v>
      </c>
      <c r="V223" s="125">
        <v>-20.0</v>
      </c>
      <c r="W223" s="125">
        <v>39.15</v>
      </c>
      <c r="X223" s="125">
        <v>35.6</v>
      </c>
      <c r="Y223" s="125">
        <v>1.0</v>
      </c>
      <c r="Z223" s="125">
        <v>4.0</v>
      </c>
      <c r="AA223" s="125">
        <v>1.0</v>
      </c>
      <c r="AB223" s="125">
        <v>5.0</v>
      </c>
      <c r="AC223" s="125">
        <v>5.0</v>
      </c>
      <c r="AD223" s="125">
        <v>3.9</v>
      </c>
      <c r="AE223" s="125">
        <v>119.0</v>
      </c>
      <c r="AF223" s="125">
        <v>1.0</v>
      </c>
      <c r="AG223" s="125">
        <v>3.0</v>
      </c>
      <c r="AH223" s="125">
        <v>1.0</v>
      </c>
      <c r="AI223" s="125">
        <v>4.0</v>
      </c>
      <c r="AJ223" s="125">
        <v>4.0</v>
      </c>
      <c r="AK223" s="125">
        <v>3.0</v>
      </c>
      <c r="AL223" s="126">
        <v>45526.76602858796</v>
      </c>
      <c r="AM223" s="127">
        <v>1343494.46</v>
      </c>
      <c r="AN223" s="127">
        <v>960597.19</v>
      </c>
      <c r="AO223" s="124"/>
      <c r="AP223" s="124"/>
    </row>
    <row r="224">
      <c r="A224" s="125">
        <v>379.0</v>
      </c>
      <c r="B224" s="119" t="s">
        <v>97</v>
      </c>
      <c r="C224" s="119" t="s">
        <v>32</v>
      </c>
      <c r="D224" s="119" t="s">
        <v>237</v>
      </c>
      <c r="E224" s="119" t="s">
        <v>238</v>
      </c>
      <c r="F224" s="120" t="s">
        <v>223</v>
      </c>
      <c r="G224" s="120" t="s">
        <v>101</v>
      </c>
      <c r="H224" s="121" t="s">
        <v>994</v>
      </c>
      <c r="I224" s="121" t="s">
        <v>995</v>
      </c>
      <c r="J224" s="125">
        <v>1622426.4</v>
      </c>
      <c r="K224" s="125">
        <v>1165118.2</v>
      </c>
      <c r="L224" s="125">
        <v>46644.82</v>
      </c>
      <c r="M224" s="125">
        <v>34805.27</v>
      </c>
      <c r="N224" s="125">
        <v>0.0</v>
      </c>
      <c r="O224" s="125">
        <v>0.0</v>
      </c>
      <c r="P224" s="125">
        <v>477.0</v>
      </c>
      <c r="Q224" s="125">
        <v>414.0</v>
      </c>
      <c r="R224" s="125">
        <v>18.0</v>
      </c>
      <c r="S224" s="125">
        <v>19.0</v>
      </c>
      <c r="T224" s="125">
        <v>0.0</v>
      </c>
      <c r="U224" s="125">
        <v>15.0</v>
      </c>
      <c r="V224" s="125">
        <v>-5.0</v>
      </c>
      <c r="W224" s="125">
        <v>34.02</v>
      </c>
      <c r="X224" s="125">
        <v>39.25</v>
      </c>
      <c r="Y224" s="125">
        <v>1.0</v>
      </c>
      <c r="Z224" s="125">
        <v>4.0</v>
      </c>
      <c r="AA224" s="125">
        <v>1.0</v>
      </c>
      <c r="AB224" s="125">
        <v>5.0</v>
      </c>
      <c r="AC224" s="125">
        <v>5.0</v>
      </c>
      <c r="AD224" s="125">
        <v>3.9</v>
      </c>
      <c r="AE224" s="125">
        <v>122.0</v>
      </c>
      <c r="AF224" s="125">
        <v>1.0</v>
      </c>
      <c r="AG224" s="125">
        <v>3.0</v>
      </c>
      <c r="AH224" s="125">
        <v>1.0</v>
      </c>
      <c r="AI224" s="125">
        <v>4.0</v>
      </c>
      <c r="AJ224" s="125">
        <v>4.0</v>
      </c>
      <c r="AK224" s="125">
        <v>3.0</v>
      </c>
      <c r="AL224" s="126">
        <v>45526.76602858796</v>
      </c>
      <c r="AM224" s="127">
        <v>1533218.31</v>
      </c>
      <c r="AN224" s="127">
        <v>1081081.87</v>
      </c>
      <c r="AO224" s="124"/>
      <c r="AP224" s="124"/>
    </row>
    <row r="225">
      <c r="A225" s="125">
        <v>380.0</v>
      </c>
      <c r="B225" s="119" t="s">
        <v>63</v>
      </c>
      <c r="C225" s="119" t="s">
        <v>32</v>
      </c>
      <c r="D225" s="119" t="s">
        <v>135</v>
      </c>
      <c r="E225" s="119" t="s">
        <v>387</v>
      </c>
      <c r="F225" s="120" t="s">
        <v>35</v>
      </c>
      <c r="G225" s="120" t="s">
        <v>36</v>
      </c>
      <c r="H225" s="121" t="s">
        <v>994</v>
      </c>
      <c r="I225" s="121" t="s">
        <v>995</v>
      </c>
      <c r="J225" s="125">
        <v>1518850.68</v>
      </c>
      <c r="K225" s="125">
        <v>1607226.68</v>
      </c>
      <c r="L225" s="125">
        <v>46509.38</v>
      </c>
      <c r="M225" s="125">
        <v>50637.19</v>
      </c>
      <c r="N225" s="119">
        <v>38.0</v>
      </c>
      <c r="O225" s="119">
        <v>45.0</v>
      </c>
      <c r="P225" s="125">
        <v>581.0</v>
      </c>
      <c r="Q225" s="125">
        <v>578.0</v>
      </c>
      <c r="R225" s="125">
        <v>50.0</v>
      </c>
      <c r="S225" s="125">
        <v>44.0</v>
      </c>
      <c r="T225" s="119">
        <v>-15.0</v>
      </c>
      <c r="U225" s="125">
        <v>0.0</v>
      </c>
      <c r="V225" s="125">
        <v>13.0</v>
      </c>
      <c r="W225" s="125">
        <v>-8.15</v>
      </c>
      <c r="X225" s="125">
        <v>-5.5</v>
      </c>
      <c r="Y225" s="119">
        <v>1.0</v>
      </c>
      <c r="Z225" s="125">
        <v>1.0</v>
      </c>
      <c r="AA225" s="125">
        <v>1.0</v>
      </c>
      <c r="AB225" s="125">
        <v>1.0</v>
      </c>
      <c r="AC225" s="125">
        <v>1.0</v>
      </c>
      <c r="AD225" s="125">
        <v>1.0</v>
      </c>
      <c r="AE225" s="125">
        <v>614.0</v>
      </c>
      <c r="AF225" s="119">
        <v>1.0</v>
      </c>
      <c r="AG225" s="125">
        <v>1.0</v>
      </c>
      <c r="AH225" s="125">
        <v>1.0</v>
      </c>
      <c r="AI225" s="125">
        <v>1.0</v>
      </c>
      <c r="AJ225" s="125">
        <v>1.0</v>
      </c>
      <c r="AK225" s="125">
        <v>1.0</v>
      </c>
      <c r="AL225" s="126">
        <v>45526.76602858796</v>
      </c>
      <c r="AM225" s="127">
        <v>1519270.82</v>
      </c>
      <c r="AN225" s="127">
        <v>1608434.0</v>
      </c>
      <c r="AO225" s="124"/>
      <c r="AP225" s="124"/>
    </row>
    <row r="226">
      <c r="A226" s="125">
        <v>382.0</v>
      </c>
      <c r="B226" s="119" t="s">
        <v>47</v>
      </c>
      <c r="C226" s="119" t="s">
        <v>32</v>
      </c>
      <c r="D226" s="119" t="s">
        <v>388</v>
      </c>
      <c r="E226" s="119" t="s">
        <v>381</v>
      </c>
      <c r="F226" s="120" t="s">
        <v>220</v>
      </c>
      <c r="G226" s="120" t="s">
        <v>59</v>
      </c>
      <c r="H226" s="121" t="s">
        <v>994</v>
      </c>
      <c r="I226" s="121" t="s">
        <v>995</v>
      </c>
      <c r="J226" s="125">
        <v>711810.55</v>
      </c>
      <c r="K226" s="125">
        <v>541648.09</v>
      </c>
      <c r="L226" s="125">
        <v>23740.71</v>
      </c>
      <c r="M226" s="125">
        <v>17969.65</v>
      </c>
      <c r="N226" s="125">
        <v>0.0</v>
      </c>
      <c r="O226" s="125">
        <v>0.0</v>
      </c>
      <c r="P226" s="125">
        <v>324.0</v>
      </c>
      <c r="Q226" s="125">
        <v>254.0</v>
      </c>
      <c r="R226" s="125">
        <v>27.0</v>
      </c>
      <c r="S226" s="125">
        <v>26.0</v>
      </c>
      <c r="T226" s="125">
        <v>0.0</v>
      </c>
      <c r="U226" s="125">
        <v>27.0</v>
      </c>
      <c r="V226" s="125">
        <v>3.0</v>
      </c>
      <c r="W226" s="125">
        <v>32.12</v>
      </c>
      <c r="X226" s="125">
        <v>31.42</v>
      </c>
      <c r="Y226" s="125">
        <v>1.0</v>
      </c>
      <c r="Z226" s="125">
        <v>5.0</v>
      </c>
      <c r="AA226" s="125">
        <v>1.0</v>
      </c>
      <c r="AB226" s="125">
        <v>5.0</v>
      </c>
      <c r="AC226" s="125">
        <v>5.0</v>
      </c>
      <c r="AD226" s="125">
        <v>4.0</v>
      </c>
      <c r="AE226" s="125">
        <v>90.0</v>
      </c>
      <c r="AF226" s="125">
        <v>1.0</v>
      </c>
      <c r="AG226" s="125">
        <v>4.0</v>
      </c>
      <c r="AH226" s="125">
        <v>1.0</v>
      </c>
      <c r="AI226" s="125">
        <v>4.0</v>
      </c>
      <c r="AJ226" s="125">
        <v>4.0</v>
      </c>
      <c r="AK226" s="125">
        <v>4.0</v>
      </c>
      <c r="AL226" s="126">
        <v>45526.76602858796</v>
      </c>
      <c r="AM226" s="127">
        <v>712378.81</v>
      </c>
      <c r="AN226" s="127">
        <v>540216.82</v>
      </c>
      <c r="AO226" s="124"/>
      <c r="AP226" s="124"/>
    </row>
    <row r="227">
      <c r="A227" s="125">
        <v>383.0</v>
      </c>
      <c r="B227" s="119" t="s">
        <v>414</v>
      </c>
      <c r="C227" s="119" t="s">
        <v>992</v>
      </c>
      <c r="D227" s="119" t="s">
        <v>371</v>
      </c>
      <c r="E227" s="119" t="s">
        <v>1018</v>
      </c>
      <c r="F227" s="120" t="s">
        <v>55</v>
      </c>
      <c r="G227" s="120" t="s">
        <v>36</v>
      </c>
      <c r="H227" s="121" t="s">
        <v>994</v>
      </c>
      <c r="I227" s="121" t="s">
        <v>995</v>
      </c>
      <c r="J227" s="125">
        <v>1893791.38</v>
      </c>
      <c r="K227" s="125">
        <v>2264259.57</v>
      </c>
      <c r="L227" s="125">
        <v>49746.22</v>
      </c>
      <c r="M227" s="125">
        <v>61466.6</v>
      </c>
      <c r="N227" s="119">
        <v>45.0</v>
      </c>
      <c r="O227" s="119">
        <v>28.0</v>
      </c>
      <c r="P227" s="125">
        <v>720.0</v>
      </c>
      <c r="Q227" s="125">
        <v>784.0</v>
      </c>
      <c r="R227" s="125">
        <v>297.0</v>
      </c>
      <c r="S227" s="125">
        <v>329.0</v>
      </c>
      <c r="T227" s="119">
        <v>60.0</v>
      </c>
      <c r="U227" s="125">
        <v>-8.0</v>
      </c>
      <c r="V227" s="125">
        <v>-9.0</v>
      </c>
      <c r="W227" s="125">
        <v>-19.07</v>
      </c>
      <c r="X227" s="125">
        <v>-16.36</v>
      </c>
      <c r="Y227" s="119">
        <v>3.0</v>
      </c>
      <c r="Z227" s="125">
        <v>1.0</v>
      </c>
      <c r="AA227" s="125">
        <v>1.0</v>
      </c>
      <c r="AB227" s="125">
        <v>1.0</v>
      </c>
      <c r="AC227" s="125">
        <v>1.0</v>
      </c>
      <c r="AD227" s="125">
        <v>1.2</v>
      </c>
      <c r="AE227" s="125">
        <v>516.0</v>
      </c>
      <c r="AF227" s="119">
        <v>2.0</v>
      </c>
      <c r="AG227" s="125">
        <v>1.0</v>
      </c>
      <c r="AH227" s="125">
        <v>1.0</v>
      </c>
      <c r="AI227" s="125">
        <v>1.0</v>
      </c>
      <c r="AJ227" s="125">
        <v>1.0</v>
      </c>
      <c r="AK227" s="125">
        <v>1.0</v>
      </c>
      <c r="AL227" s="126">
        <v>45526.76602858796</v>
      </c>
      <c r="AM227" s="127">
        <v>1894791.2</v>
      </c>
      <c r="AN227" s="127">
        <v>2262088.39</v>
      </c>
      <c r="AO227" s="124"/>
      <c r="AP227" s="124"/>
    </row>
    <row r="228">
      <c r="A228" s="125">
        <v>384.0</v>
      </c>
      <c r="B228" s="119" t="s">
        <v>47</v>
      </c>
      <c r="C228" s="119" t="s">
        <v>32</v>
      </c>
      <c r="D228" s="119" t="s">
        <v>226</v>
      </c>
      <c r="E228" s="119" t="s">
        <v>389</v>
      </c>
      <c r="F228" s="120" t="s">
        <v>343</v>
      </c>
      <c r="G228" s="120" t="s">
        <v>46</v>
      </c>
      <c r="H228" s="121" t="s">
        <v>994</v>
      </c>
      <c r="I228" s="121" t="s">
        <v>995</v>
      </c>
      <c r="J228" s="125">
        <v>847030.34</v>
      </c>
      <c r="K228" s="125">
        <v>786192.86</v>
      </c>
      <c r="L228" s="125">
        <v>35320.75</v>
      </c>
      <c r="M228" s="125">
        <v>36711.84</v>
      </c>
      <c r="N228" s="125">
        <v>2.0</v>
      </c>
      <c r="O228" s="125">
        <v>4.0</v>
      </c>
      <c r="P228" s="125">
        <v>380.0</v>
      </c>
      <c r="Q228" s="125">
        <v>432.0</v>
      </c>
      <c r="R228" s="125">
        <v>25.0</v>
      </c>
      <c r="S228" s="125">
        <v>37.0</v>
      </c>
      <c r="T228" s="125">
        <v>-50.0</v>
      </c>
      <c r="U228" s="125">
        <v>-12.0</v>
      </c>
      <c r="V228" s="125">
        <v>-32.0</v>
      </c>
      <c r="W228" s="125">
        <v>-3.79</v>
      </c>
      <c r="X228" s="125">
        <v>7.74</v>
      </c>
      <c r="Y228" s="125">
        <v>1.0</v>
      </c>
      <c r="Z228" s="125">
        <v>1.0</v>
      </c>
      <c r="AA228" s="125">
        <v>1.0</v>
      </c>
      <c r="AB228" s="125">
        <v>1.0</v>
      </c>
      <c r="AC228" s="125">
        <v>2.0</v>
      </c>
      <c r="AD228" s="125">
        <v>1.25</v>
      </c>
      <c r="AE228" s="125">
        <v>466.0</v>
      </c>
      <c r="AF228" s="125">
        <v>1.0</v>
      </c>
      <c r="AG228" s="125">
        <v>1.0</v>
      </c>
      <c r="AH228" s="125">
        <v>1.0</v>
      </c>
      <c r="AI228" s="125">
        <v>1.0</v>
      </c>
      <c r="AJ228" s="125">
        <v>1.0</v>
      </c>
      <c r="AK228" s="125">
        <v>1.0</v>
      </c>
      <c r="AL228" s="126">
        <v>45526.76602858796</v>
      </c>
      <c r="AM228" s="127">
        <v>848045.68</v>
      </c>
      <c r="AN228" s="127">
        <v>799013.88</v>
      </c>
      <c r="AO228" s="124"/>
      <c r="AP228" s="124"/>
    </row>
    <row r="229">
      <c r="A229" s="125">
        <v>385.0</v>
      </c>
      <c r="B229" s="119" t="s">
        <v>60</v>
      </c>
      <c r="C229" s="119" t="s">
        <v>32</v>
      </c>
      <c r="D229" s="119" t="s">
        <v>331</v>
      </c>
      <c r="E229" s="119" t="s">
        <v>332</v>
      </c>
      <c r="F229" s="120" t="s">
        <v>88</v>
      </c>
      <c r="G229" s="120" t="s">
        <v>59</v>
      </c>
      <c r="H229" s="121" t="s">
        <v>994</v>
      </c>
      <c r="I229" s="121" t="s">
        <v>995</v>
      </c>
      <c r="J229" s="125">
        <v>1824104.7</v>
      </c>
      <c r="K229" s="125">
        <v>1559888.41</v>
      </c>
      <c r="L229" s="125">
        <v>48013.5</v>
      </c>
      <c r="M229" s="125">
        <v>41729.33</v>
      </c>
      <c r="N229" s="119">
        <v>69.0</v>
      </c>
      <c r="O229" s="125">
        <v>75.0</v>
      </c>
      <c r="P229" s="125">
        <v>602.0</v>
      </c>
      <c r="Q229" s="125">
        <v>517.0</v>
      </c>
      <c r="R229" s="125">
        <v>86.0</v>
      </c>
      <c r="S229" s="125">
        <v>93.0</v>
      </c>
      <c r="T229" s="119">
        <v>-8.0</v>
      </c>
      <c r="U229" s="125">
        <v>16.0</v>
      </c>
      <c r="V229" s="125">
        <v>-7.0</v>
      </c>
      <c r="W229" s="125">
        <v>15.06</v>
      </c>
      <c r="X229" s="125">
        <v>16.94</v>
      </c>
      <c r="Y229" s="119">
        <v>1.0</v>
      </c>
      <c r="Z229" s="125">
        <v>4.0</v>
      </c>
      <c r="AA229" s="125">
        <v>1.0</v>
      </c>
      <c r="AB229" s="125">
        <v>4.0</v>
      </c>
      <c r="AC229" s="125">
        <v>3.0</v>
      </c>
      <c r="AD229" s="125">
        <v>3.0</v>
      </c>
      <c r="AE229" s="125">
        <v>205.0</v>
      </c>
      <c r="AF229" s="119">
        <v>1.0</v>
      </c>
      <c r="AG229" s="125">
        <v>3.0</v>
      </c>
      <c r="AH229" s="125">
        <v>1.0</v>
      </c>
      <c r="AI229" s="125">
        <v>3.0</v>
      </c>
      <c r="AJ229" s="125">
        <v>2.0</v>
      </c>
      <c r="AK229" s="125">
        <v>3.0</v>
      </c>
      <c r="AL229" s="126">
        <v>45526.76602858796</v>
      </c>
      <c r="AM229" s="127">
        <v>1827048.82</v>
      </c>
      <c r="AN229" s="127">
        <v>1563872.28</v>
      </c>
      <c r="AO229" s="124"/>
      <c r="AP229" s="124"/>
    </row>
    <row r="230">
      <c r="A230" s="125">
        <v>386.0</v>
      </c>
      <c r="B230" s="119" t="s">
        <v>42</v>
      </c>
      <c r="C230" s="119" t="s">
        <v>32</v>
      </c>
      <c r="D230" s="119" t="s">
        <v>390</v>
      </c>
      <c r="E230" s="119" t="s">
        <v>391</v>
      </c>
      <c r="F230" s="120" t="s">
        <v>45</v>
      </c>
      <c r="G230" s="120" t="s">
        <v>46</v>
      </c>
      <c r="H230" s="121" t="s">
        <v>994</v>
      </c>
      <c r="I230" s="121" t="s">
        <v>995</v>
      </c>
      <c r="J230" s="125">
        <v>2578994.89</v>
      </c>
      <c r="K230" s="125">
        <v>2119681.32</v>
      </c>
      <c r="L230" s="125">
        <v>86619.54</v>
      </c>
      <c r="M230" s="125">
        <v>80700.19</v>
      </c>
      <c r="N230" s="125">
        <v>15.0</v>
      </c>
      <c r="O230" s="125">
        <v>64.0</v>
      </c>
      <c r="P230" s="125">
        <v>1469.0</v>
      </c>
      <c r="Q230" s="125">
        <v>1139.0</v>
      </c>
      <c r="R230" s="125">
        <v>130.0</v>
      </c>
      <c r="S230" s="125">
        <v>106.0</v>
      </c>
      <c r="T230" s="125">
        <v>-76.0</v>
      </c>
      <c r="U230" s="125">
        <v>28.0</v>
      </c>
      <c r="V230" s="125">
        <v>22.0</v>
      </c>
      <c r="W230" s="125">
        <v>7.33</v>
      </c>
      <c r="X230" s="125">
        <v>21.67</v>
      </c>
      <c r="Y230" s="125">
        <v>1.0</v>
      </c>
      <c r="Z230" s="125">
        <v>5.0</v>
      </c>
      <c r="AA230" s="125">
        <v>2.0</v>
      </c>
      <c r="AB230" s="125">
        <v>2.0</v>
      </c>
      <c r="AC230" s="125">
        <v>3.0</v>
      </c>
      <c r="AD230" s="125">
        <v>2.5</v>
      </c>
      <c r="AE230" s="125">
        <v>261.0</v>
      </c>
      <c r="AF230" s="125">
        <v>1.0</v>
      </c>
      <c r="AG230" s="125">
        <v>4.0</v>
      </c>
      <c r="AH230" s="125">
        <v>1.0</v>
      </c>
      <c r="AI230" s="125">
        <v>1.0</v>
      </c>
      <c r="AJ230" s="125">
        <v>2.0</v>
      </c>
      <c r="AK230" s="125">
        <v>2.0</v>
      </c>
      <c r="AL230" s="126">
        <v>45526.76602858796</v>
      </c>
      <c r="AM230" s="127">
        <v>2585567.33</v>
      </c>
      <c r="AN230" s="127">
        <v>2129763.02</v>
      </c>
      <c r="AO230" s="124"/>
      <c r="AP230" s="124"/>
    </row>
    <row r="231">
      <c r="A231" s="125">
        <v>387.0</v>
      </c>
      <c r="B231" s="119" t="s">
        <v>998</v>
      </c>
      <c r="C231" s="119" t="s">
        <v>32</v>
      </c>
      <c r="D231" s="119" t="s">
        <v>68</v>
      </c>
      <c r="E231" s="119" t="s">
        <v>69</v>
      </c>
      <c r="F231" s="120" t="s">
        <v>70</v>
      </c>
      <c r="G231" s="120" t="s">
        <v>36</v>
      </c>
      <c r="H231" s="121" t="s">
        <v>994</v>
      </c>
      <c r="I231" s="121" t="s">
        <v>995</v>
      </c>
      <c r="J231" s="125">
        <v>751023.89</v>
      </c>
      <c r="K231" s="125">
        <v>830235.06</v>
      </c>
      <c r="L231" s="125">
        <v>24366.16</v>
      </c>
      <c r="M231" s="125">
        <v>27569.22</v>
      </c>
      <c r="N231" s="125">
        <v>25.0</v>
      </c>
      <c r="O231" s="125">
        <v>15.0</v>
      </c>
      <c r="P231" s="125">
        <v>342.0</v>
      </c>
      <c r="Q231" s="125">
        <v>419.0</v>
      </c>
      <c r="R231" s="125">
        <v>46.0</v>
      </c>
      <c r="S231" s="125">
        <v>41.0</v>
      </c>
      <c r="T231" s="125">
        <v>66.0</v>
      </c>
      <c r="U231" s="125">
        <v>-18.0</v>
      </c>
      <c r="V231" s="125">
        <v>12.0</v>
      </c>
      <c r="W231" s="125">
        <v>-11.62</v>
      </c>
      <c r="X231" s="125">
        <v>-9.54</v>
      </c>
      <c r="Y231" s="125">
        <v>3.0</v>
      </c>
      <c r="Z231" s="125">
        <v>1.0</v>
      </c>
      <c r="AA231" s="125">
        <v>1.0</v>
      </c>
      <c r="AB231" s="125">
        <v>1.0</v>
      </c>
      <c r="AC231" s="125">
        <v>1.0</v>
      </c>
      <c r="AD231" s="125">
        <v>1.1</v>
      </c>
      <c r="AE231" s="125">
        <v>537.0</v>
      </c>
      <c r="AF231" s="125">
        <v>2.0</v>
      </c>
      <c r="AG231" s="125">
        <v>1.0</v>
      </c>
      <c r="AH231" s="125">
        <v>1.0</v>
      </c>
      <c r="AI231" s="125">
        <v>1.0</v>
      </c>
      <c r="AJ231" s="125">
        <v>1.0</v>
      </c>
      <c r="AK231" s="125">
        <v>1.0</v>
      </c>
      <c r="AL231" s="126">
        <v>45526.76602858796</v>
      </c>
      <c r="AM231" s="127">
        <v>751025.39</v>
      </c>
      <c r="AN231" s="127">
        <v>829995.03</v>
      </c>
      <c r="AO231" s="124"/>
      <c r="AP231" s="124"/>
    </row>
    <row r="232">
      <c r="A232" s="125">
        <v>388.0</v>
      </c>
      <c r="B232" s="119" t="s">
        <v>122</v>
      </c>
      <c r="C232" s="119" t="s">
        <v>32</v>
      </c>
      <c r="D232" s="119" t="s">
        <v>359</v>
      </c>
      <c r="E232" s="119" t="s">
        <v>392</v>
      </c>
      <c r="F232" s="120" t="s">
        <v>70</v>
      </c>
      <c r="G232" s="120" t="s">
        <v>36</v>
      </c>
      <c r="H232" s="121" t="s">
        <v>994</v>
      </c>
      <c r="I232" s="121" t="s">
        <v>995</v>
      </c>
      <c r="J232" s="125">
        <v>1041305.85</v>
      </c>
      <c r="K232" s="125">
        <v>1054435.44</v>
      </c>
      <c r="L232" s="125">
        <v>35168.36</v>
      </c>
      <c r="M232" s="125">
        <v>35825.81</v>
      </c>
      <c r="N232" s="125">
        <v>52.0</v>
      </c>
      <c r="O232" s="125">
        <v>61.0</v>
      </c>
      <c r="P232" s="125">
        <v>477.0</v>
      </c>
      <c r="Q232" s="125">
        <v>455.0</v>
      </c>
      <c r="R232" s="125">
        <v>39.0</v>
      </c>
      <c r="S232" s="125">
        <v>27.0</v>
      </c>
      <c r="T232" s="125">
        <v>-14.0</v>
      </c>
      <c r="U232" s="125">
        <v>4.0</v>
      </c>
      <c r="V232" s="125">
        <v>44.0</v>
      </c>
      <c r="W232" s="125">
        <v>-1.84</v>
      </c>
      <c r="X232" s="125">
        <v>-1.25</v>
      </c>
      <c r="Y232" s="125">
        <v>1.0</v>
      </c>
      <c r="Z232" s="125">
        <v>1.0</v>
      </c>
      <c r="AA232" s="125">
        <v>3.0</v>
      </c>
      <c r="AB232" s="125">
        <v>1.0</v>
      </c>
      <c r="AC232" s="125">
        <v>1.0</v>
      </c>
      <c r="AD232" s="125">
        <v>1.4</v>
      </c>
      <c r="AE232" s="125">
        <v>429.0</v>
      </c>
      <c r="AF232" s="125">
        <v>1.0</v>
      </c>
      <c r="AG232" s="125">
        <v>1.0</v>
      </c>
      <c r="AH232" s="125">
        <v>2.0</v>
      </c>
      <c r="AI232" s="125">
        <v>1.0</v>
      </c>
      <c r="AJ232" s="125">
        <v>1.0</v>
      </c>
      <c r="AK232" s="125">
        <v>1.0</v>
      </c>
      <c r="AL232" s="126">
        <v>45526.76602858796</v>
      </c>
      <c r="AM232" s="127">
        <v>1082969.53</v>
      </c>
      <c r="AN232" s="127">
        <v>1064772.47</v>
      </c>
      <c r="AO232" s="124"/>
      <c r="AP232" s="124"/>
    </row>
    <row r="233">
      <c r="A233" s="125">
        <v>390.0</v>
      </c>
      <c r="B233" s="119" t="s">
        <v>42</v>
      </c>
      <c r="C233" s="119" t="s">
        <v>32</v>
      </c>
      <c r="D233" s="119" t="s">
        <v>393</v>
      </c>
      <c r="E233" s="119" t="s">
        <v>394</v>
      </c>
      <c r="F233" s="120" t="s">
        <v>121</v>
      </c>
      <c r="G233" s="120" t="s">
        <v>36</v>
      </c>
      <c r="H233" s="121" t="s">
        <v>994</v>
      </c>
      <c r="I233" s="121" t="s">
        <v>995</v>
      </c>
      <c r="J233" s="125">
        <v>1754029.33</v>
      </c>
      <c r="K233" s="125">
        <v>1483490.57</v>
      </c>
      <c r="L233" s="125">
        <v>54920.25</v>
      </c>
      <c r="M233" s="125">
        <v>53713.5</v>
      </c>
      <c r="N233" s="125">
        <v>11.0</v>
      </c>
      <c r="O233" s="125">
        <v>25.0</v>
      </c>
      <c r="P233" s="125">
        <v>606.0</v>
      </c>
      <c r="Q233" s="125">
        <v>610.0</v>
      </c>
      <c r="R233" s="125">
        <v>24.0</v>
      </c>
      <c r="S233" s="125">
        <v>21.0</v>
      </c>
      <c r="T233" s="125">
        <v>-56.0</v>
      </c>
      <c r="U233" s="125">
        <v>0.0</v>
      </c>
      <c r="V233" s="125">
        <v>14.0</v>
      </c>
      <c r="W233" s="125">
        <v>2.25</v>
      </c>
      <c r="X233" s="125">
        <v>18.24</v>
      </c>
      <c r="Y233" s="125">
        <v>1.0</v>
      </c>
      <c r="Z233" s="125">
        <v>1.0</v>
      </c>
      <c r="AA233" s="125">
        <v>1.0</v>
      </c>
      <c r="AB233" s="125">
        <v>1.0</v>
      </c>
      <c r="AC233" s="125">
        <v>3.0</v>
      </c>
      <c r="AD233" s="125">
        <v>1.5</v>
      </c>
      <c r="AE233" s="125">
        <v>402.0</v>
      </c>
      <c r="AF233" s="125">
        <v>1.0</v>
      </c>
      <c r="AG233" s="125">
        <v>1.0</v>
      </c>
      <c r="AH233" s="125">
        <v>1.0</v>
      </c>
      <c r="AI233" s="125">
        <v>1.0</v>
      </c>
      <c r="AJ233" s="125">
        <v>2.0</v>
      </c>
      <c r="AK233" s="125">
        <v>1.0</v>
      </c>
      <c r="AL233" s="126">
        <v>45526.76602858796</v>
      </c>
      <c r="AM233" s="127">
        <v>1754162.31</v>
      </c>
      <c r="AN233" s="127">
        <v>1483613.58</v>
      </c>
      <c r="AO233" s="124"/>
      <c r="AP233" s="124"/>
    </row>
    <row r="234">
      <c r="A234" s="125">
        <v>391.0</v>
      </c>
      <c r="B234" s="119" t="s">
        <v>31</v>
      </c>
      <c r="C234" s="119" t="s">
        <v>32</v>
      </c>
      <c r="D234" s="119" t="s">
        <v>135</v>
      </c>
      <c r="E234" s="119" t="s">
        <v>136</v>
      </c>
      <c r="F234" s="120" t="s">
        <v>137</v>
      </c>
      <c r="G234" s="120" t="s">
        <v>36</v>
      </c>
      <c r="H234" s="121" t="s">
        <v>994</v>
      </c>
      <c r="I234" s="121" t="s">
        <v>995</v>
      </c>
      <c r="J234" s="125">
        <v>1605011.82</v>
      </c>
      <c r="K234" s="125">
        <v>1521796.63</v>
      </c>
      <c r="L234" s="125">
        <v>48466.75</v>
      </c>
      <c r="M234" s="125">
        <v>46734.5</v>
      </c>
      <c r="N234" s="125">
        <v>44.0</v>
      </c>
      <c r="O234" s="125">
        <v>67.0</v>
      </c>
      <c r="P234" s="125">
        <v>496.0</v>
      </c>
      <c r="Q234" s="125">
        <v>522.0</v>
      </c>
      <c r="R234" s="125">
        <v>69.0</v>
      </c>
      <c r="S234" s="125">
        <v>43.0</v>
      </c>
      <c r="T234" s="125">
        <v>-34.0</v>
      </c>
      <c r="U234" s="125">
        <v>-4.0</v>
      </c>
      <c r="V234" s="125">
        <v>60.0</v>
      </c>
      <c r="W234" s="125">
        <v>3.71</v>
      </c>
      <c r="X234" s="125">
        <v>5.47</v>
      </c>
      <c r="Y234" s="125">
        <v>1.0</v>
      </c>
      <c r="Z234" s="125">
        <v>1.0</v>
      </c>
      <c r="AA234" s="125">
        <v>4.0</v>
      </c>
      <c r="AB234" s="125">
        <v>1.0</v>
      </c>
      <c r="AC234" s="125">
        <v>1.0</v>
      </c>
      <c r="AD234" s="125">
        <v>1.6</v>
      </c>
      <c r="AE234" s="125">
        <v>383.0</v>
      </c>
      <c r="AF234" s="125">
        <v>1.0</v>
      </c>
      <c r="AG234" s="125">
        <v>1.0</v>
      </c>
      <c r="AH234" s="125">
        <v>3.0</v>
      </c>
      <c r="AI234" s="125">
        <v>1.0</v>
      </c>
      <c r="AJ234" s="125">
        <v>1.0</v>
      </c>
      <c r="AK234" s="125">
        <v>1.0</v>
      </c>
      <c r="AL234" s="126">
        <v>45526.76602858796</v>
      </c>
      <c r="AM234" s="127">
        <v>1598174.69</v>
      </c>
      <c r="AN234" s="127">
        <v>1497091.17</v>
      </c>
      <c r="AO234" s="124"/>
      <c r="AP234" s="124"/>
    </row>
    <row r="235">
      <c r="A235" s="125">
        <v>392.0</v>
      </c>
      <c r="B235" s="119" t="s">
        <v>47</v>
      </c>
      <c r="C235" s="119" t="s">
        <v>32</v>
      </c>
      <c r="D235" s="119" t="s">
        <v>395</v>
      </c>
      <c r="E235" s="119" t="s">
        <v>396</v>
      </c>
      <c r="F235" s="120" t="s">
        <v>88</v>
      </c>
      <c r="G235" s="120" t="s">
        <v>59</v>
      </c>
      <c r="H235" s="121" t="s">
        <v>994</v>
      </c>
      <c r="I235" s="121" t="s">
        <v>995</v>
      </c>
      <c r="J235" s="125">
        <v>1075554.74</v>
      </c>
      <c r="K235" s="125">
        <v>1120333.4</v>
      </c>
      <c r="L235" s="125">
        <v>24422.14</v>
      </c>
      <c r="M235" s="125">
        <v>25846.58</v>
      </c>
      <c r="N235" s="125">
        <v>15.0</v>
      </c>
      <c r="O235" s="125">
        <v>16.0</v>
      </c>
      <c r="P235" s="125">
        <v>363.0</v>
      </c>
      <c r="Q235" s="125">
        <v>348.0</v>
      </c>
      <c r="R235" s="125">
        <v>32.0</v>
      </c>
      <c r="S235" s="125">
        <v>28.0</v>
      </c>
      <c r="T235" s="125">
        <v>-6.0</v>
      </c>
      <c r="U235" s="125">
        <v>4.0</v>
      </c>
      <c r="V235" s="125">
        <v>14.0</v>
      </c>
      <c r="W235" s="125">
        <v>-5.51</v>
      </c>
      <c r="X235" s="125">
        <v>-4.0</v>
      </c>
      <c r="Y235" s="125">
        <v>1.0</v>
      </c>
      <c r="Z235" s="125">
        <v>1.0</v>
      </c>
      <c r="AA235" s="125">
        <v>1.0</v>
      </c>
      <c r="AB235" s="125">
        <v>1.0</v>
      </c>
      <c r="AC235" s="125">
        <v>1.0</v>
      </c>
      <c r="AD235" s="125">
        <v>1.0</v>
      </c>
      <c r="AE235" s="125">
        <v>580.0</v>
      </c>
      <c r="AF235" s="125">
        <v>1.0</v>
      </c>
      <c r="AG235" s="125">
        <v>1.0</v>
      </c>
      <c r="AH235" s="125">
        <v>1.0</v>
      </c>
      <c r="AI235" s="125">
        <v>1.0</v>
      </c>
      <c r="AJ235" s="125">
        <v>1.0</v>
      </c>
      <c r="AK235" s="125">
        <v>1.0</v>
      </c>
      <c r="AL235" s="126">
        <v>45526.76602858796</v>
      </c>
      <c r="AM235" s="127">
        <v>1081882.18</v>
      </c>
      <c r="AN235" s="127">
        <v>1120230.36</v>
      </c>
      <c r="AO235" s="124"/>
      <c r="AP235" s="124"/>
    </row>
    <row r="236">
      <c r="A236" s="125">
        <v>393.0</v>
      </c>
      <c r="B236" s="119" t="s">
        <v>63</v>
      </c>
      <c r="C236" s="119" t="s">
        <v>32</v>
      </c>
      <c r="D236" s="119" t="s">
        <v>397</v>
      </c>
      <c r="E236" s="119" t="s">
        <v>398</v>
      </c>
      <c r="F236" s="120" t="s">
        <v>55</v>
      </c>
      <c r="G236" s="120" t="s">
        <v>36</v>
      </c>
      <c r="H236" s="121" t="s">
        <v>994</v>
      </c>
      <c r="I236" s="121" t="s">
        <v>995</v>
      </c>
      <c r="J236" s="125">
        <v>2223882.09</v>
      </c>
      <c r="K236" s="125">
        <v>1987691.29</v>
      </c>
      <c r="L236" s="125">
        <v>67850.45</v>
      </c>
      <c r="M236" s="125">
        <v>77426.1</v>
      </c>
      <c r="N236" s="125">
        <v>83.0</v>
      </c>
      <c r="O236" s="125">
        <v>115.0</v>
      </c>
      <c r="P236" s="125">
        <v>808.0</v>
      </c>
      <c r="Q236" s="125">
        <v>904.0</v>
      </c>
      <c r="R236" s="125">
        <v>79.0</v>
      </c>
      <c r="S236" s="125">
        <v>83.0</v>
      </c>
      <c r="T236" s="125">
        <v>-27.0</v>
      </c>
      <c r="U236" s="125">
        <v>-10.0</v>
      </c>
      <c r="V236" s="125">
        <v>-4.0</v>
      </c>
      <c r="W236" s="125">
        <v>-12.37</v>
      </c>
      <c r="X236" s="125">
        <v>11.88</v>
      </c>
      <c r="Y236" s="125">
        <v>1.0</v>
      </c>
      <c r="Z236" s="125">
        <v>1.0</v>
      </c>
      <c r="AA236" s="125">
        <v>1.0</v>
      </c>
      <c r="AB236" s="125">
        <v>1.0</v>
      </c>
      <c r="AC236" s="125">
        <v>2.0</v>
      </c>
      <c r="AD236" s="125">
        <v>1.25</v>
      </c>
      <c r="AE236" s="125">
        <v>475.0</v>
      </c>
      <c r="AF236" s="125">
        <v>1.0</v>
      </c>
      <c r="AG236" s="125">
        <v>1.0</v>
      </c>
      <c r="AH236" s="125">
        <v>1.0</v>
      </c>
      <c r="AI236" s="125">
        <v>1.0</v>
      </c>
      <c r="AJ236" s="125">
        <v>1.0</v>
      </c>
      <c r="AK236" s="125">
        <v>1.0</v>
      </c>
      <c r="AL236" s="126">
        <v>45526.76602858796</v>
      </c>
      <c r="AM236" s="127">
        <v>2225607.8</v>
      </c>
      <c r="AN236" s="127">
        <v>2264202.45</v>
      </c>
      <c r="AO236" s="124"/>
      <c r="AP236" s="124"/>
    </row>
    <row r="237">
      <c r="A237" s="125">
        <v>394.0</v>
      </c>
      <c r="B237" s="119" t="s">
        <v>42</v>
      </c>
      <c r="C237" s="119" t="s">
        <v>32</v>
      </c>
      <c r="D237" s="119" t="s">
        <v>1004</v>
      </c>
      <c r="E237" s="119" t="s">
        <v>1005</v>
      </c>
      <c r="F237" s="120" t="s">
        <v>108</v>
      </c>
      <c r="G237" s="120" t="s">
        <v>46</v>
      </c>
      <c r="H237" s="121" t="s">
        <v>994</v>
      </c>
      <c r="I237" s="121" t="s">
        <v>995</v>
      </c>
      <c r="J237" s="125">
        <v>1362783.23</v>
      </c>
      <c r="K237" s="125">
        <v>1322033.6</v>
      </c>
      <c r="L237" s="125">
        <v>50516.02</v>
      </c>
      <c r="M237" s="125">
        <v>52971.42</v>
      </c>
      <c r="N237" s="125">
        <v>17.0</v>
      </c>
      <c r="O237" s="125">
        <v>21.0</v>
      </c>
      <c r="P237" s="125">
        <v>954.0</v>
      </c>
      <c r="Q237" s="125">
        <v>957.0</v>
      </c>
      <c r="R237" s="125">
        <v>45.0</v>
      </c>
      <c r="S237" s="125">
        <v>40.0</v>
      </c>
      <c r="T237" s="125">
        <v>-19.0</v>
      </c>
      <c r="U237" s="125">
        <v>0.0</v>
      </c>
      <c r="V237" s="125">
        <v>12.0</v>
      </c>
      <c r="W237" s="125">
        <v>-4.64</v>
      </c>
      <c r="X237" s="125">
        <v>3.08</v>
      </c>
      <c r="Y237" s="125">
        <v>1.0</v>
      </c>
      <c r="Z237" s="125">
        <v>1.0</v>
      </c>
      <c r="AA237" s="125">
        <v>1.0</v>
      </c>
      <c r="AB237" s="125">
        <v>1.0</v>
      </c>
      <c r="AC237" s="125">
        <v>1.0</v>
      </c>
      <c r="AD237" s="125">
        <v>1.0</v>
      </c>
      <c r="AE237" s="125">
        <v>620.0</v>
      </c>
      <c r="AF237" s="125">
        <v>1.0</v>
      </c>
      <c r="AG237" s="125">
        <v>1.0</v>
      </c>
      <c r="AH237" s="125">
        <v>1.0</v>
      </c>
      <c r="AI237" s="125">
        <v>1.0</v>
      </c>
      <c r="AJ237" s="125">
        <v>1.0</v>
      </c>
      <c r="AK237" s="125">
        <v>1.0</v>
      </c>
      <c r="AL237" s="126">
        <v>45526.76602858796</v>
      </c>
      <c r="AM237" s="127">
        <v>1351445.09</v>
      </c>
      <c r="AN237" s="127">
        <v>1328885.23</v>
      </c>
      <c r="AO237" s="124"/>
      <c r="AP237" s="124"/>
    </row>
    <row r="238">
      <c r="A238" s="125">
        <v>395.0</v>
      </c>
      <c r="B238" s="119" t="s">
        <v>63</v>
      </c>
      <c r="C238" s="119" t="s">
        <v>32</v>
      </c>
      <c r="D238" s="119" t="s">
        <v>399</v>
      </c>
      <c r="E238" s="119" t="s">
        <v>400</v>
      </c>
      <c r="F238" s="120" t="s">
        <v>343</v>
      </c>
      <c r="G238" s="120" t="s">
        <v>46</v>
      </c>
      <c r="H238" s="121" t="s">
        <v>994</v>
      </c>
      <c r="I238" s="121" t="s">
        <v>995</v>
      </c>
      <c r="J238" s="125">
        <v>4390769.12</v>
      </c>
      <c r="K238" s="125">
        <v>3811608.6</v>
      </c>
      <c r="L238" s="125">
        <v>179762.18</v>
      </c>
      <c r="M238" s="125">
        <v>159098.13</v>
      </c>
      <c r="N238" s="125">
        <v>16.0</v>
      </c>
      <c r="O238" s="125">
        <v>0.0</v>
      </c>
      <c r="P238" s="125">
        <v>1686.0</v>
      </c>
      <c r="Q238" s="125">
        <v>1498.0</v>
      </c>
      <c r="R238" s="125">
        <v>111.0</v>
      </c>
      <c r="S238" s="125">
        <v>115.0</v>
      </c>
      <c r="T238" s="125">
        <v>0.0</v>
      </c>
      <c r="U238" s="125">
        <v>12.0</v>
      </c>
      <c r="V238" s="125">
        <v>-3.0</v>
      </c>
      <c r="W238" s="125">
        <v>12.99</v>
      </c>
      <c r="X238" s="125">
        <v>15.19</v>
      </c>
      <c r="Y238" s="125">
        <v>1.0</v>
      </c>
      <c r="Z238" s="125">
        <v>3.0</v>
      </c>
      <c r="AA238" s="125">
        <v>1.0</v>
      </c>
      <c r="AB238" s="125">
        <v>3.0</v>
      </c>
      <c r="AC238" s="125">
        <v>3.0</v>
      </c>
      <c r="AD238" s="125">
        <v>2.5</v>
      </c>
      <c r="AE238" s="125">
        <v>262.0</v>
      </c>
      <c r="AF238" s="125">
        <v>1.0</v>
      </c>
      <c r="AG238" s="125">
        <v>2.0</v>
      </c>
      <c r="AH238" s="125">
        <v>1.0</v>
      </c>
      <c r="AI238" s="125">
        <v>2.0</v>
      </c>
      <c r="AJ238" s="125">
        <v>2.0</v>
      </c>
      <c r="AK238" s="125">
        <v>2.0</v>
      </c>
      <c r="AL238" s="126">
        <v>45526.76602858796</v>
      </c>
      <c r="AM238" s="127">
        <v>4392052.92</v>
      </c>
      <c r="AN238" s="127">
        <v>3813227.73</v>
      </c>
      <c r="AO238" s="124"/>
      <c r="AP238" s="124"/>
    </row>
    <row r="239">
      <c r="A239" s="125">
        <v>396.0</v>
      </c>
      <c r="B239" s="119" t="s">
        <v>998</v>
      </c>
      <c r="C239" s="119" t="s">
        <v>32</v>
      </c>
      <c r="D239" s="119" t="s">
        <v>401</v>
      </c>
      <c r="E239" s="119" t="s">
        <v>402</v>
      </c>
      <c r="F239" s="120" t="s">
        <v>403</v>
      </c>
      <c r="G239" s="120" t="s">
        <v>46</v>
      </c>
      <c r="H239" s="121" t="s">
        <v>994</v>
      </c>
      <c r="I239" s="121" t="s">
        <v>995</v>
      </c>
      <c r="J239" s="125">
        <v>2242983.05</v>
      </c>
      <c r="K239" s="125">
        <v>2239830.22</v>
      </c>
      <c r="L239" s="125">
        <v>90264.49</v>
      </c>
      <c r="M239" s="125">
        <v>96496.56</v>
      </c>
      <c r="N239" s="125">
        <v>69.0</v>
      </c>
      <c r="O239" s="119">
        <v>77.0</v>
      </c>
      <c r="P239" s="125">
        <v>829.0</v>
      </c>
      <c r="Q239" s="125">
        <v>915.0</v>
      </c>
      <c r="R239" s="125">
        <v>55.0</v>
      </c>
      <c r="S239" s="125">
        <v>81.0</v>
      </c>
      <c r="T239" s="119">
        <v>-10.0</v>
      </c>
      <c r="U239" s="125">
        <v>-9.0</v>
      </c>
      <c r="V239" s="125">
        <v>-32.0</v>
      </c>
      <c r="W239" s="125">
        <v>-6.46</v>
      </c>
      <c r="X239" s="125">
        <v>0.14</v>
      </c>
      <c r="Y239" s="119">
        <v>1.0</v>
      </c>
      <c r="Z239" s="125">
        <v>1.0</v>
      </c>
      <c r="AA239" s="125">
        <v>1.0</v>
      </c>
      <c r="AB239" s="125">
        <v>1.0</v>
      </c>
      <c r="AC239" s="125">
        <v>1.0</v>
      </c>
      <c r="AD239" s="125">
        <v>1.0</v>
      </c>
      <c r="AE239" s="125">
        <v>637.0</v>
      </c>
      <c r="AF239" s="119">
        <v>1.0</v>
      </c>
      <c r="AG239" s="125">
        <v>1.0</v>
      </c>
      <c r="AH239" s="125">
        <v>1.0</v>
      </c>
      <c r="AI239" s="125">
        <v>1.0</v>
      </c>
      <c r="AJ239" s="125">
        <v>1.0</v>
      </c>
      <c r="AK239" s="125">
        <v>1.0</v>
      </c>
      <c r="AL239" s="126">
        <v>45526.76602858796</v>
      </c>
      <c r="AM239" s="127">
        <v>2242822.15</v>
      </c>
      <c r="AN239" s="127">
        <v>2241317.83</v>
      </c>
      <c r="AO239" s="124"/>
      <c r="AP239" s="124"/>
    </row>
    <row r="240">
      <c r="A240" s="125">
        <v>397.0</v>
      </c>
      <c r="B240" s="119" t="s">
        <v>63</v>
      </c>
      <c r="C240" s="119" t="s">
        <v>32</v>
      </c>
      <c r="D240" s="119" t="s">
        <v>371</v>
      </c>
      <c r="E240" s="119" t="s">
        <v>404</v>
      </c>
      <c r="F240" s="120" t="s">
        <v>66</v>
      </c>
      <c r="G240" s="120" t="s">
        <v>59</v>
      </c>
      <c r="H240" s="121" t="s">
        <v>994</v>
      </c>
      <c r="I240" s="121" t="s">
        <v>995</v>
      </c>
      <c r="J240" s="125">
        <v>2321419.79</v>
      </c>
      <c r="K240" s="125">
        <v>2523960.85</v>
      </c>
      <c r="L240" s="125">
        <v>54419.23</v>
      </c>
      <c r="M240" s="125">
        <v>61135.61</v>
      </c>
      <c r="N240" s="125">
        <v>65.0</v>
      </c>
      <c r="O240" s="125">
        <v>61.0</v>
      </c>
      <c r="P240" s="125">
        <v>650.0</v>
      </c>
      <c r="Q240" s="125">
        <v>651.0</v>
      </c>
      <c r="R240" s="125">
        <v>73.0</v>
      </c>
      <c r="S240" s="125">
        <v>54.0</v>
      </c>
      <c r="T240" s="125">
        <v>6.0</v>
      </c>
      <c r="U240" s="125">
        <v>0.0</v>
      </c>
      <c r="V240" s="125">
        <v>35.0</v>
      </c>
      <c r="W240" s="125">
        <v>-10.99</v>
      </c>
      <c r="X240" s="125">
        <v>-8.02</v>
      </c>
      <c r="Y240" s="125">
        <v>1.0</v>
      </c>
      <c r="Z240" s="125">
        <v>1.0</v>
      </c>
      <c r="AA240" s="125">
        <v>2.0</v>
      </c>
      <c r="AB240" s="125">
        <v>1.0</v>
      </c>
      <c r="AC240" s="125">
        <v>1.0</v>
      </c>
      <c r="AD240" s="125">
        <v>1.2</v>
      </c>
      <c r="AE240" s="125">
        <v>519.0</v>
      </c>
      <c r="AF240" s="125">
        <v>1.0</v>
      </c>
      <c r="AG240" s="125">
        <v>1.0</v>
      </c>
      <c r="AH240" s="125">
        <v>1.0</v>
      </c>
      <c r="AI240" s="125">
        <v>1.0</v>
      </c>
      <c r="AJ240" s="125">
        <v>1.0</v>
      </c>
      <c r="AK240" s="125">
        <v>1.0</v>
      </c>
      <c r="AL240" s="126">
        <v>45526.76602858796</v>
      </c>
      <c r="AM240" s="127">
        <v>2322548.3</v>
      </c>
      <c r="AN240" s="127">
        <v>2524672.43</v>
      </c>
      <c r="AO240" s="124"/>
      <c r="AP240" s="124"/>
    </row>
    <row r="241">
      <c r="A241" s="125">
        <v>398.0</v>
      </c>
      <c r="B241" s="119" t="s">
        <v>97</v>
      </c>
      <c r="C241" s="119" t="s">
        <v>32</v>
      </c>
      <c r="D241" s="119" t="s">
        <v>405</v>
      </c>
      <c r="E241" s="119" t="s">
        <v>406</v>
      </c>
      <c r="F241" s="120" t="s">
        <v>143</v>
      </c>
      <c r="G241" s="120" t="s">
        <v>101</v>
      </c>
      <c r="H241" s="121" t="s">
        <v>994</v>
      </c>
      <c r="I241" s="121" t="s">
        <v>995</v>
      </c>
      <c r="J241" s="125">
        <v>1360374.84</v>
      </c>
      <c r="K241" s="125">
        <v>1364386.53</v>
      </c>
      <c r="L241" s="125">
        <v>38282.46</v>
      </c>
      <c r="M241" s="125">
        <v>38121.62</v>
      </c>
      <c r="N241" s="125">
        <v>29.0</v>
      </c>
      <c r="O241" s="125">
        <v>17.0</v>
      </c>
      <c r="P241" s="125">
        <v>514.0</v>
      </c>
      <c r="Q241" s="125">
        <v>455.0</v>
      </c>
      <c r="R241" s="125">
        <v>35.0</v>
      </c>
      <c r="S241" s="125">
        <v>38.0</v>
      </c>
      <c r="T241" s="125">
        <v>70.0</v>
      </c>
      <c r="U241" s="125">
        <v>12.0</v>
      </c>
      <c r="V241" s="125">
        <v>-7.0</v>
      </c>
      <c r="W241" s="125">
        <v>0.42</v>
      </c>
      <c r="X241" s="125">
        <v>-0.29</v>
      </c>
      <c r="Y241" s="125">
        <v>3.0</v>
      </c>
      <c r="Z241" s="125">
        <v>3.0</v>
      </c>
      <c r="AA241" s="125">
        <v>1.0</v>
      </c>
      <c r="AB241" s="125">
        <v>1.0</v>
      </c>
      <c r="AC241" s="125">
        <v>1.0</v>
      </c>
      <c r="AD241" s="125">
        <v>1.3</v>
      </c>
      <c r="AE241" s="125">
        <v>450.0</v>
      </c>
      <c r="AF241" s="125">
        <v>2.0</v>
      </c>
      <c r="AG241" s="125">
        <v>2.0</v>
      </c>
      <c r="AH241" s="125">
        <v>1.0</v>
      </c>
      <c r="AI241" s="125">
        <v>1.0</v>
      </c>
      <c r="AJ241" s="125">
        <v>1.0</v>
      </c>
      <c r="AK241" s="125">
        <v>1.0</v>
      </c>
      <c r="AL241" s="126">
        <v>45526.76602858796</v>
      </c>
      <c r="AM241" s="127">
        <v>1364125.31</v>
      </c>
      <c r="AN241" s="127">
        <v>1364106.17</v>
      </c>
      <c r="AO241" s="124"/>
      <c r="AP241" s="124"/>
    </row>
    <row r="242">
      <c r="A242" s="125">
        <v>399.0</v>
      </c>
      <c r="B242" s="119" t="s">
        <v>47</v>
      </c>
      <c r="C242" s="119" t="s">
        <v>32</v>
      </c>
      <c r="D242" s="119" t="s">
        <v>152</v>
      </c>
      <c r="E242" s="119" t="s">
        <v>407</v>
      </c>
      <c r="F242" s="120" t="s">
        <v>196</v>
      </c>
      <c r="G242" s="120" t="s">
        <v>59</v>
      </c>
      <c r="H242" s="121" t="s">
        <v>994</v>
      </c>
      <c r="I242" s="121" t="s">
        <v>995</v>
      </c>
      <c r="J242" s="125">
        <v>1567863.04</v>
      </c>
      <c r="K242" s="125">
        <v>1127918.79</v>
      </c>
      <c r="L242" s="125">
        <v>47929.47</v>
      </c>
      <c r="M242" s="125">
        <v>37050.44</v>
      </c>
      <c r="N242" s="125">
        <v>20.0</v>
      </c>
      <c r="O242" s="125">
        <v>22.0</v>
      </c>
      <c r="P242" s="125">
        <v>573.0</v>
      </c>
      <c r="Q242" s="125">
        <v>425.0</v>
      </c>
      <c r="R242" s="125">
        <v>52.0</v>
      </c>
      <c r="S242" s="125">
        <v>55.0</v>
      </c>
      <c r="T242" s="125">
        <v>-9.0</v>
      </c>
      <c r="U242" s="125">
        <v>34.0</v>
      </c>
      <c r="V242" s="125">
        <v>-5.0</v>
      </c>
      <c r="W242" s="125">
        <v>29.36</v>
      </c>
      <c r="X242" s="125">
        <v>39.0</v>
      </c>
      <c r="Y242" s="125">
        <v>1.0</v>
      </c>
      <c r="Z242" s="125">
        <v>5.0</v>
      </c>
      <c r="AA242" s="125">
        <v>1.0</v>
      </c>
      <c r="AB242" s="125">
        <v>5.0</v>
      </c>
      <c r="AC242" s="125">
        <v>5.0</v>
      </c>
      <c r="AD242" s="125">
        <v>4.0</v>
      </c>
      <c r="AE242" s="125">
        <v>105.0</v>
      </c>
      <c r="AF242" s="125">
        <v>1.0</v>
      </c>
      <c r="AG242" s="125">
        <v>4.0</v>
      </c>
      <c r="AH242" s="125">
        <v>1.0</v>
      </c>
      <c r="AI242" s="125">
        <v>4.0</v>
      </c>
      <c r="AJ242" s="125">
        <v>4.0</v>
      </c>
      <c r="AK242" s="125">
        <v>4.0</v>
      </c>
      <c r="AL242" s="126">
        <v>45526.76602858796</v>
      </c>
      <c r="AM242" s="127">
        <v>1568062.08</v>
      </c>
      <c r="AN242" s="127">
        <v>1128020.73</v>
      </c>
      <c r="AO242" s="124"/>
      <c r="AP242" s="124"/>
    </row>
    <row r="243">
      <c r="A243" s="125">
        <v>400.0</v>
      </c>
      <c r="B243" s="119" t="s">
        <v>42</v>
      </c>
      <c r="C243" s="119" t="s">
        <v>32</v>
      </c>
      <c r="D243" s="119" t="s">
        <v>201</v>
      </c>
      <c r="E243" s="119" t="s">
        <v>202</v>
      </c>
      <c r="F243" s="120" t="s">
        <v>108</v>
      </c>
      <c r="G243" s="120" t="s">
        <v>46</v>
      </c>
      <c r="H243" s="121" t="s">
        <v>994</v>
      </c>
      <c r="I243" s="121" t="s">
        <v>995</v>
      </c>
      <c r="J243" s="125">
        <v>1998269.32</v>
      </c>
      <c r="K243" s="125">
        <v>1786982.27</v>
      </c>
      <c r="L243" s="125">
        <v>57939.84</v>
      </c>
      <c r="M243" s="125">
        <v>55779.75</v>
      </c>
      <c r="N243" s="125">
        <v>0.0</v>
      </c>
      <c r="O243" s="125">
        <v>0.0</v>
      </c>
      <c r="P243" s="125">
        <v>826.0</v>
      </c>
      <c r="Q243" s="125">
        <v>770.0</v>
      </c>
      <c r="R243" s="125">
        <v>44.0</v>
      </c>
      <c r="S243" s="125">
        <v>65.0</v>
      </c>
      <c r="T243" s="125">
        <v>0.0</v>
      </c>
      <c r="U243" s="125">
        <v>7.0</v>
      </c>
      <c r="V243" s="125">
        <v>-32.0</v>
      </c>
      <c r="W243" s="125">
        <v>3.87</v>
      </c>
      <c r="X243" s="125">
        <v>11.82</v>
      </c>
      <c r="Y243" s="125">
        <v>1.0</v>
      </c>
      <c r="Z243" s="125">
        <v>2.0</v>
      </c>
      <c r="AA243" s="125">
        <v>1.0</v>
      </c>
      <c r="AB243" s="125">
        <v>1.0</v>
      </c>
      <c r="AC243" s="125">
        <v>2.0</v>
      </c>
      <c r="AD243" s="125">
        <v>1.35</v>
      </c>
      <c r="AE243" s="125">
        <v>440.0</v>
      </c>
      <c r="AF243" s="125">
        <v>1.0</v>
      </c>
      <c r="AG243" s="125">
        <v>1.0</v>
      </c>
      <c r="AH243" s="125">
        <v>1.0</v>
      </c>
      <c r="AI243" s="125">
        <v>1.0</v>
      </c>
      <c r="AJ243" s="125">
        <v>1.0</v>
      </c>
      <c r="AK243" s="125">
        <v>1.0</v>
      </c>
      <c r="AL243" s="126">
        <v>45526.76602858796</v>
      </c>
      <c r="AM243" s="127">
        <v>2007535.2</v>
      </c>
      <c r="AN243" s="127">
        <v>1793315.69</v>
      </c>
      <c r="AO243" s="124"/>
      <c r="AP243" s="124"/>
    </row>
    <row r="244">
      <c r="A244" s="125">
        <v>401.0</v>
      </c>
      <c r="B244" s="119" t="s">
        <v>42</v>
      </c>
      <c r="C244" s="119" t="s">
        <v>32</v>
      </c>
      <c r="D244" s="119" t="s">
        <v>205</v>
      </c>
      <c r="E244" s="119" t="s">
        <v>408</v>
      </c>
      <c r="F244" s="120" t="s">
        <v>270</v>
      </c>
      <c r="G244" s="120" t="s">
        <v>46</v>
      </c>
      <c r="H244" s="121" t="s">
        <v>994</v>
      </c>
      <c r="I244" s="121" t="s">
        <v>995</v>
      </c>
      <c r="J244" s="125">
        <v>2360603.2</v>
      </c>
      <c r="K244" s="125">
        <v>2074828.23</v>
      </c>
      <c r="L244" s="125">
        <v>78327.41</v>
      </c>
      <c r="M244" s="125">
        <v>72088.27</v>
      </c>
      <c r="N244" s="119">
        <v>36.0</v>
      </c>
      <c r="O244" s="119">
        <v>45.0</v>
      </c>
      <c r="P244" s="125">
        <v>986.0</v>
      </c>
      <c r="Q244" s="125">
        <v>932.0</v>
      </c>
      <c r="R244" s="125">
        <v>90.0</v>
      </c>
      <c r="S244" s="125">
        <v>99.0</v>
      </c>
      <c r="T244" s="119">
        <v>-20.0</v>
      </c>
      <c r="U244" s="125">
        <v>5.0</v>
      </c>
      <c r="V244" s="125">
        <v>-9.0</v>
      </c>
      <c r="W244" s="125">
        <v>8.65</v>
      </c>
      <c r="X244" s="125">
        <v>13.77</v>
      </c>
      <c r="Y244" s="119">
        <v>1.0</v>
      </c>
      <c r="Z244" s="125">
        <v>2.0</v>
      </c>
      <c r="AA244" s="125">
        <v>1.0</v>
      </c>
      <c r="AB244" s="125">
        <v>3.0</v>
      </c>
      <c r="AC244" s="125">
        <v>3.0</v>
      </c>
      <c r="AD244" s="125">
        <v>2.4</v>
      </c>
      <c r="AE244" s="125">
        <v>278.0</v>
      </c>
      <c r="AF244" s="119">
        <v>1.0</v>
      </c>
      <c r="AG244" s="125">
        <v>1.0</v>
      </c>
      <c r="AH244" s="125">
        <v>1.0</v>
      </c>
      <c r="AI244" s="125">
        <v>2.0</v>
      </c>
      <c r="AJ244" s="125">
        <v>2.0</v>
      </c>
      <c r="AK244" s="125">
        <v>2.0</v>
      </c>
      <c r="AL244" s="126">
        <v>45526.76602858796</v>
      </c>
      <c r="AM244" s="127">
        <v>2361903.08</v>
      </c>
      <c r="AN244" s="127">
        <v>2074810.48</v>
      </c>
      <c r="AO244" s="124"/>
      <c r="AP244" s="124"/>
    </row>
    <row r="245">
      <c r="A245" s="125">
        <v>402.0</v>
      </c>
      <c r="B245" s="119" t="s">
        <v>63</v>
      </c>
      <c r="C245" s="119" t="s">
        <v>32</v>
      </c>
      <c r="D245" s="119" t="s">
        <v>205</v>
      </c>
      <c r="E245" s="119" t="s">
        <v>206</v>
      </c>
      <c r="F245" s="120" t="s">
        <v>55</v>
      </c>
      <c r="G245" s="120" t="s">
        <v>36</v>
      </c>
      <c r="H245" s="121" t="s">
        <v>994</v>
      </c>
      <c r="I245" s="121" t="s">
        <v>995</v>
      </c>
      <c r="J245" s="125">
        <v>1124172.77</v>
      </c>
      <c r="K245" s="125">
        <v>827141.05</v>
      </c>
      <c r="L245" s="125">
        <v>36262.58</v>
      </c>
      <c r="M245" s="125">
        <v>29504.62</v>
      </c>
      <c r="N245" s="125">
        <v>29.0</v>
      </c>
      <c r="O245" s="125">
        <v>12.0</v>
      </c>
      <c r="P245" s="125">
        <v>479.0</v>
      </c>
      <c r="Q245" s="125">
        <v>395.0</v>
      </c>
      <c r="R245" s="125">
        <v>40.0</v>
      </c>
      <c r="S245" s="125">
        <v>27.0</v>
      </c>
      <c r="T245" s="125">
        <v>141.0</v>
      </c>
      <c r="U245" s="125">
        <v>21.0</v>
      </c>
      <c r="V245" s="125">
        <v>48.0</v>
      </c>
      <c r="W245" s="125">
        <v>22.9</v>
      </c>
      <c r="X245" s="125">
        <v>35.91</v>
      </c>
      <c r="Y245" s="125">
        <v>5.0</v>
      </c>
      <c r="Z245" s="125">
        <v>5.0</v>
      </c>
      <c r="AA245" s="125">
        <v>3.0</v>
      </c>
      <c r="AB245" s="125">
        <v>5.0</v>
      </c>
      <c r="AC245" s="125">
        <v>5.0</v>
      </c>
      <c r="AD245" s="125">
        <v>4.6</v>
      </c>
      <c r="AE245" s="125">
        <v>28.0</v>
      </c>
      <c r="AF245" s="125">
        <v>4.0</v>
      </c>
      <c r="AG245" s="125">
        <v>4.0</v>
      </c>
      <c r="AH245" s="125">
        <v>2.0</v>
      </c>
      <c r="AI245" s="125">
        <v>4.0</v>
      </c>
      <c r="AJ245" s="125">
        <v>4.0</v>
      </c>
      <c r="AK245" s="125">
        <v>4.0</v>
      </c>
      <c r="AL245" s="126">
        <v>45526.76602858796</v>
      </c>
      <c r="AM245" s="127">
        <v>1124681.77</v>
      </c>
      <c r="AN245" s="127">
        <v>855903.36</v>
      </c>
      <c r="AO245" s="124"/>
      <c r="AP245" s="124"/>
    </row>
    <row r="246">
      <c r="A246" s="125">
        <v>403.0</v>
      </c>
      <c r="B246" s="119" t="s">
        <v>97</v>
      </c>
      <c r="C246" s="119" t="s">
        <v>32</v>
      </c>
      <c r="D246" s="119" t="s">
        <v>409</v>
      </c>
      <c r="E246" s="119" t="s">
        <v>410</v>
      </c>
      <c r="F246" s="120" t="s">
        <v>209</v>
      </c>
      <c r="G246" s="120" t="s">
        <v>101</v>
      </c>
      <c r="H246" s="121" t="s">
        <v>994</v>
      </c>
      <c r="I246" s="121" t="s">
        <v>995</v>
      </c>
      <c r="J246" s="125">
        <v>1145572.94</v>
      </c>
      <c r="K246" s="125">
        <v>1046274.53</v>
      </c>
      <c r="L246" s="125">
        <v>32766.58</v>
      </c>
      <c r="M246" s="125">
        <v>31774.82</v>
      </c>
      <c r="N246" s="125">
        <v>6.0</v>
      </c>
      <c r="O246" s="125">
        <v>1.0</v>
      </c>
      <c r="P246" s="125">
        <v>403.0</v>
      </c>
      <c r="Q246" s="125">
        <v>410.0</v>
      </c>
      <c r="R246" s="125">
        <v>27.0</v>
      </c>
      <c r="S246" s="125">
        <v>43.0</v>
      </c>
      <c r="T246" s="125">
        <v>500.0</v>
      </c>
      <c r="U246" s="125">
        <v>-1.0</v>
      </c>
      <c r="V246" s="125">
        <v>-37.0</v>
      </c>
      <c r="W246" s="125">
        <v>3.12</v>
      </c>
      <c r="X246" s="125">
        <v>9.49</v>
      </c>
      <c r="Y246" s="125">
        <v>5.0</v>
      </c>
      <c r="Z246" s="125">
        <v>1.0</v>
      </c>
      <c r="AA246" s="125">
        <v>1.0</v>
      </c>
      <c r="AB246" s="125">
        <v>1.0</v>
      </c>
      <c r="AC246" s="125">
        <v>2.0</v>
      </c>
      <c r="AD246" s="125">
        <v>1.45</v>
      </c>
      <c r="AE246" s="125">
        <v>412.0</v>
      </c>
      <c r="AF246" s="125">
        <v>4.0</v>
      </c>
      <c r="AG246" s="125">
        <v>1.0</v>
      </c>
      <c r="AH246" s="125">
        <v>1.0</v>
      </c>
      <c r="AI246" s="125">
        <v>1.0</v>
      </c>
      <c r="AJ246" s="125">
        <v>1.0</v>
      </c>
      <c r="AK246" s="125">
        <v>1.0</v>
      </c>
      <c r="AL246" s="126">
        <v>45526.76602858796</v>
      </c>
      <c r="AM246" s="127">
        <v>1145944.21</v>
      </c>
      <c r="AN246" s="127">
        <v>1050577.29</v>
      </c>
      <c r="AO246" s="124"/>
      <c r="AP246" s="124"/>
    </row>
    <row r="247">
      <c r="A247" s="125">
        <v>404.0</v>
      </c>
      <c r="B247" s="119" t="s">
        <v>97</v>
      </c>
      <c r="C247" s="119" t="s">
        <v>32</v>
      </c>
      <c r="D247" s="119" t="s">
        <v>405</v>
      </c>
      <c r="E247" s="119" t="s">
        <v>406</v>
      </c>
      <c r="F247" s="120" t="s">
        <v>143</v>
      </c>
      <c r="G247" s="120" t="s">
        <v>101</v>
      </c>
      <c r="H247" s="121" t="s">
        <v>994</v>
      </c>
      <c r="I247" s="121" t="s">
        <v>995</v>
      </c>
      <c r="J247" s="125">
        <v>2545532.13</v>
      </c>
      <c r="K247" s="125">
        <v>2320870.28</v>
      </c>
      <c r="L247" s="125">
        <v>73103.88</v>
      </c>
      <c r="M247" s="125">
        <v>66651.18</v>
      </c>
      <c r="N247" s="125">
        <v>50.0</v>
      </c>
      <c r="O247" s="125">
        <v>67.0</v>
      </c>
      <c r="P247" s="125">
        <v>768.0</v>
      </c>
      <c r="Q247" s="125">
        <v>657.0</v>
      </c>
      <c r="R247" s="125">
        <v>36.0</v>
      </c>
      <c r="S247" s="125">
        <v>38.0</v>
      </c>
      <c r="T247" s="125">
        <v>-25.0</v>
      </c>
      <c r="U247" s="125">
        <v>16.0</v>
      </c>
      <c r="V247" s="125">
        <v>-5.0</v>
      </c>
      <c r="W247" s="125">
        <v>9.68</v>
      </c>
      <c r="X247" s="125">
        <v>9.68</v>
      </c>
      <c r="Y247" s="125">
        <v>1.0</v>
      </c>
      <c r="Z247" s="125">
        <v>4.0</v>
      </c>
      <c r="AA247" s="125">
        <v>1.0</v>
      </c>
      <c r="AB247" s="125">
        <v>3.0</v>
      </c>
      <c r="AC247" s="125">
        <v>2.0</v>
      </c>
      <c r="AD247" s="125">
        <v>2.35</v>
      </c>
      <c r="AE247" s="125">
        <v>283.0</v>
      </c>
      <c r="AF247" s="125">
        <v>1.0</v>
      </c>
      <c r="AG247" s="125">
        <v>3.0</v>
      </c>
      <c r="AH247" s="125">
        <v>1.0</v>
      </c>
      <c r="AI247" s="125">
        <v>2.0</v>
      </c>
      <c r="AJ247" s="125">
        <v>1.0</v>
      </c>
      <c r="AK247" s="125">
        <v>2.0</v>
      </c>
      <c r="AL247" s="126">
        <v>45526.76602858796</v>
      </c>
      <c r="AM247" s="127">
        <v>2544189.42</v>
      </c>
      <c r="AN247" s="127">
        <v>2321435.18</v>
      </c>
      <c r="AO247" s="124"/>
      <c r="AP247" s="124"/>
    </row>
    <row r="248">
      <c r="A248" s="125">
        <v>405.0</v>
      </c>
      <c r="B248" s="119" t="s">
        <v>97</v>
      </c>
      <c r="C248" s="119" t="s">
        <v>32</v>
      </c>
      <c r="D248" s="119" t="s">
        <v>411</v>
      </c>
      <c r="E248" s="119" t="s">
        <v>145</v>
      </c>
      <c r="F248" s="120" t="s">
        <v>143</v>
      </c>
      <c r="G248" s="120" t="s">
        <v>101</v>
      </c>
      <c r="H248" s="121" t="s">
        <v>994</v>
      </c>
      <c r="I248" s="121" t="s">
        <v>995</v>
      </c>
      <c r="J248" s="125">
        <v>687004.96</v>
      </c>
      <c r="K248" s="125">
        <v>770308.22</v>
      </c>
      <c r="L248" s="125">
        <v>18546.71</v>
      </c>
      <c r="M248" s="125">
        <v>22062.5</v>
      </c>
      <c r="N248" s="125">
        <v>9.0</v>
      </c>
      <c r="O248" s="125">
        <v>15.0</v>
      </c>
      <c r="P248" s="125">
        <v>276.0</v>
      </c>
      <c r="Q248" s="125">
        <v>277.0</v>
      </c>
      <c r="R248" s="125">
        <v>20.0</v>
      </c>
      <c r="S248" s="125">
        <v>24.0</v>
      </c>
      <c r="T248" s="125">
        <v>-40.0</v>
      </c>
      <c r="U248" s="125">
        <v>0.0</v>
      </c>
      <c r="V248" s="125">
        <v>-16.0</v>
      </c>
      <c r="W248" s="125">
        <v>-15.94</v>
      </c>
      <c r="X248" s="125">
        <v>-10.81</v>
      </c>
      <c r="Y248" s="125">
        <v>1.0</v>
      </c>
      <c r="Z248" s="125">
        <v>1.0</v>
      </c>
      <c r="AA248" s="125">
        <v>1.0</v>
      </c>
      <c r="AB248" s="125">
        <v>1.0</v>
      </c>
      <c r="AC248" s="125">
        <v>1.0</v>
      </c>
      <c r="AD248" s="125">
        <v>1.0</v>
      </c>
      <c r="AE248" s="125">
        <v>566.0</v>
      </c>
      <c r="AF248" s="125">
        <v>1.0</v>
      </c>
      <c r="AG248" s="125">
        <v>1.0</v>
      </c>
      <c r="AH248" s="125">
        <v>1.0</v>
      </c>
      <c r="AI248" s="125">
        <v>1.0</v>
      </c>
      <c r="AJ248" s="125">
        <v>1.0</v>
      </c>
      <c r="AK248" s="125">
        <v>1.0</v>
      </c>
      <c r="AL248" s="126">
        <v>45526.76602858796</v>
      </c>
      <c r="AM248" s="127">
        <v>688070.94</v>
      </c>
      <c r="AN248" s="127">
        <v>770110.27</v>
      </c>
      <c r="AO248" s="124"/>
      <c r="AP248" s="124"/>
    </row>
    <row r="249">
      <c r="A249" s="125">
        <v>407.0</v>
      </c>
      <c r="B249" s="119" t="s">
        <v>47</v>
      </c>
      <c r="C249" s="119" t="s">
        <v>32</v>
      </c>
      <c r="D249" s="119" t="s">
        <v>257</v>
      </c>
      <c r="E249" s="119" t="s">
        <v>258</v>
      </c>
      <c r="F249" s="120" t="s">
        <v>220</v>
      </c>
      <c r="G249" s="120" t="s">
        <v>59</v>
      </c>
      <c r="H249" s="121" t="s">
        <v>994</v>
      </c>
      <c r="I249" s="121" t="s">
        <v>995</v>
      </c>
      <c r="J249" s="125">
        <v>1504056.78</v>
      </c>
      <c r="K249" s="125">
        <v>1472291.53</v>
      </c>
      <c r="L249" s="125">
        <v>50407.5</v>
      </c>
      <c r="M249" s="125">
        <v>50505.5</v>
      </c>
      <c r="N249" s="125">
        <v>19.0</v>
      </c>
      <c r="O249" s="125">
        <v>16.0</v>
      </c>
      <c r="P249" s="125">
        <v>447.0</v>
      </c>
      <c r="Q249" s="125">
        <v>485.0</v>
      </c>
      <c r="R249" s="125">
        <v>55.0</v>
      </c>
      <c r="S249" s="125">
        <v>57.0</v>
      </c>
      <c r="T249" s="125">
        <v>18.0</v>
      </c>
      <c r="U249" s="125">
        <v>-7.0</v>
      </c>
      <c r="V249" s="125">
        <v>-3.0</v>
      </c>
      <c r="W249" s="125">
        <v>-0.19</v>
      </c>
      <c r="X249" s="125">
        <v>2.16</v>
      </c>
      <c r="Y249" s="125">
        <v>1.0</v>
      </c>
      <c r="Z249" s="125">
        <v>1.0</v>
      </c>
      <c r="AA249" s="125">
        <v>1.0</v>
      </c>
      <c r="AB249" s="125">
        <v>1.0</v>
      </c>
      <c r="AC249" s="125">
        <v>1.0</v>
      </c>
      <c r="AD249" s="125">
        <v>1.0</v>
      </c>
      <c r="AE249" s="125">
        <v>619.0</v>
      </c>
      <c r="AF249" s="125">
        <v>1.0</v>
      </c>
      <c r="AG249" s="125">
        <v>1.0</v>
      </c>
      <c r="AH249" s="125">
        <v>1.0</v>
      </c>
      <c r="AI249" s="125">
        <v>1.0</v>
      </c>
      <c r="AJ249" s="125">
        <v>1.0</v>
      </c>
      <c r="AK249" s="125">
        <v>1.0</v>
      </c>
      <c r="AL249" s="126">
        <v>45526.76602858796</v>
      </c>
      <c r="AM249" s="127">
        <v>1504929.9</v>
      </c>
      <c r="AN249" s="127">
        <v>1472498.46</v>
      </c>
      <c r="AO249" s="124"/>
      <c r="AP249" s="124"/>
    </row>
    <row r="250">
      <c r="A250" s="125">
        <v>408.0</v>
      </c>
      <c r="B250" s="119" t="s">
        <v>998</v>
      </c>
      <c r="C250" s="119" t="s">
        <v>32</v>
      </c>
      <c r="D250" s="119" t="s">
        <v>412</v>
      </c>
      <c r="E250" s="119" t="s">
        <v>413</v>
      </c>
      <c r="F250" s="120" t="s">
        <v>228</v>
      </c>
      <c r="G250" s="120" t="s">
        <v>36</v>
      </c>
      <c r="H250" s="121" t="s">
        <v>994</v>
      </c>
      <c r="I250" s="121" t="s">
        <v>995</v>
      </c>
      <c r="J250" s="125">
        <v>1620067.55</v>
      </c>
      <c r="K250" s="125">
        <v>1511253.56</v>
      </c>
      <c r="L250" s="125">
        <v>50847.56</v>
      </c>
      <c r="M250" s="125">
        <v>49080.35</v>
      </c>
      <c r="N250" s="125">
        <v>51.0</v>
      </c>
      <c r="O250" s="125">
        <v>30.0</v>
      </c>
      <c r="P250" s="125">
        <v>476.0</v>
      </c>
      <c r="Q250" s="125">
        <v>480.0</v>
      </c>
      <c r="R250" s="125">
        <v>31.0</v>
      </c>
      <c r="S250" s="125">
        <v>31.0</v>
      </c>
      <c r="T250" s="125">
        <v>70.0</v>
      </c>
      <c r="U250" s="125">
        <v>0.0</v>
      </c>
      <c r="V250" s="125">
        <v>0.0</v>
      </c>
      <c r="W250" s="125">
        <v>3.6</v>
      </c>
      <c r="X250" s="125">
        <v>7.2</v>
      </c>
      <c r="Y250" s="125">
        <v>3.0</v>
      </c>
      <c r="Z250" s="125">
        <v>1.0</v>
      </c>
      <c r="AA250" s="125">
        <v>1.0</v>
      </c>
      <c r="AB250" s="125">
        <v>1.0</v>
      </c>
      <c r="AC250" s="125">
        <v>2.0</v>
      </c>
      <c r="AD250" s="125">
        <v>1.35</v>
      </c>
      <c r="AE250" s="125">
        <v>439.0</v>
      </c>
      <c r="AF250" s="125">
        <v>2.0</v>
      </c>
      <c r="AG250" s="125">
        <v>1.0</v>
      </c>
      <c r="AH250" s="125">
        <v>1.0</v>
      </c>
      <c r="AI250" s="125">
        <v>1.0</v>
      </c>
      <c r="AJ250" s="125">
        <v>1.0</v>
      </c>
      <c r="AK250" s="125">
        <v>1.0</v>
      </c>
      <c r="AL250" s="126">
        <v>45526.76602858796</v>
      </c>
      <c r="AM250" s="127">
        <v>1621044.55</v>
      </c>
      <c r="AN250" s="127">
        <v>1512124.06</v>
      </c>
      <c r="AO250" s="124"/>
      <c r="AP250" s="124"/>
    </row>
    <row r="251">
      <c r="A251" s="125">
        <v>409.0</v>
      </c>
      <c r="B251" s="119" t="s">
        <v>97</v>
      </c>
      <c r="C251" s="119" t="s">
        <v>32</v>
      </c>
      <c r="D251" s="119" t="s">
        <v>415</v>
      </c>
      <c r="E251" s="119" t="s">
        <v>416</v>
      </c>
      <c r="F251" s="120" t="s">
        <v>220</v>
      </c>
      <c r="G251" s="120" t="s">
        <v>59</v>
      </c>
      <c r="H251" s="121" t="s">
        <v>994</v>
      </c>
      <c r="I251" s="121" t="s">
        <v>995</v>
      </c>
      <c r="J251" s="125">
        <v>417005.08</v>
      </c>
      <c r="K251" s="125">
        <v>554700.22</v>
      </c>
      <c r="L251" s="125">
        <v>13030.63</v>
      </c>
      <c r="M251" s="125">
        <v>21597.7</v>
      </c>
      <c r="N251" s="125">
        <v>11.0</v>
      </c>
      <c r="O251" s="125">
        <v>2.0</v>
      </c>
      <c r="P251" s="125">
        <v>197.0</v>
      </c>
      <c r="Q251" s="125">
        <v>275.0</v>
      </c>
      <c r="R251" s="125">
        <v>16.0</v>
      </c>
      <c r="S251" s="125">
        <v>18.0</v>
      </c>
      <c r="T251" s="125">
        <v>450.0</v>
      </c>
      <c r="U251" s="125">
        <v>-28.0</v>
      </c>
      <c r="V251" s="125">
        <v>-11.0</v>
      </c>
      <c r="W251" s="125">
        <v>-39.67</v>
      </c>
      <c r="X251" s="125">
        <v>-24.82</v>
      </c>
      <c r="Y251" s="125">
        <v>5.0</v>
      </c>
      <c r="Z251" s="125">
        <v>1.0</v>
      </c>
      <c r="AA251" s="125">
        <v>1.0</v>
      </c>
      <c r="AB251" s="125">
        <v>1.0</v>
      </c>
      <c r="AC251" s="125">
        <v>1.0</v>
      </c>
      <c r="AD251" s="125">
        <v>1.2</v>
      </c>
      <c r="AE251" s="125">
        <v>479.0</v>
      </c>
      <c r="AF251" s="125">
        <v>4.0</v>
      </c>
      <c r="AG251" s="125">
        <v>1.0</v>
      </c>
      <c r="AH251" s="125">
        <v>1.0</v>
      </c>
      <c r="AI251" s="125">
        <v>1.0</v>
      </c>
      <c r="AJ251" s="125">
        <v>1.0</v>
      </c>
      <c r="AK251" s="125">
        <v>1.0</v>
      </c>
      <c r="AL251" s="126">
        <v>45526.76602858796</v>
      </c>
      <c r="AM251" s="127">
        <v>419755.88</v>
      </c>
      <c r="AN251" s="127">
        <v>554842.9</v>
      </c>
      <c r="AO251" s="124"/>
      <c r="AP251" s="124"/>
    </row>
    <row r="252">
      <c r="A252" s="125">
        <v>410.0</v>
      </c>
      <c r="B252" s="119" t="s">
        <v>42</v>
      </c>
      <c r="C252" s="119" t="s">
        <v>32</v>
      </c>
      <c r="D252" s="119" t="s">
        <v>91</v>
      </c>
      <c r="E252" s="119" t="s">
        <v>167</v>
      </c>
      <c r="F252" s="120" t="s">
        <v>108</v>
      </c>
      <c r="G252" s="120" t="s">
        <v>46</v>
      </c>
      <c r="H252" s="121" t="s">
        <v>994</v>
      </c>
      <c r="I252" s="121" t="s">
        <v>995</v>
      </c>
      <c r="J252" s="125">
        <v>1066540.74</v>
      </c>
      <c r="K252" s="125">
        <v>1009891.43</v>
      </c>
      <c r="L252" s="125">
        <v>36840.25</v>
      </c>
      <c r="M252" s="125">
        <v>37368.0</v>
      </c>
      <c r="N252" s="125">
        <v>16.0</v>
      </c>
      <c r="O252" s="125">
        <v>37.0</v>
      </c>
      <c r="P252" s="125">
        <v>403.0</v>
      </c>
      <c r="Q252" s="125">
        <v>446.0</v>
      </c>
      <c r="R252" s="125">
        <v>26.0</v>
      </c>
      <c r="S252" s="125">
        <v>25.0</v>
      </c>
      <c r="T252" s="125">
        <v>-56.0</v>
      </c>
      <c r="U252" s="125">
        <v>-9.0</v>
      </c>
      <c r="V252" s="125">
        <v>4.0</v>
      </c>
      <c r="W252" s="125">
        <v>-1.41</v>
      </c>
      <c r="X252" s="125">
        <v>5.61</v>
      </c>
      <c r="Y252" s="125">
        <v>1.0</v>
      </c>
      <c r="Z252" s="125">
        <v>1.0</v>
      </c>
      <c r="AA252" s="125">
        <v>1.0</v>
      </c>
      <c r="AB252" s="125">
        <v>1.0</v>
      </c>
      <c r="AC252" s="125">
        <v>1.0</v>
      </c>
      <c r="AD252" s="125">
        <v>1.0</v>
      </c>
      <c r="AE252" s="125">
        <v>603.0</v>
      </c>
      <c r="AF252" s="125">
        <v>1.0</v>
      </c>
      <c r="AG252" s="125">
        <v>1.0</v>
      </c>
      <c r="AH252" s="125">
        <v>1.0</v>
      </c>
      <c r="AI252" s="125">
        <v>1.0</v>
      </c>
      <c r="AJ252" s="125">
        <v>1.0</v>
      </c>
      <c r="AK252" s="125">
        <v>1.0</v>
      </c>
      <c r="AL252" s="126">
        <v>45526.76602858796</v>
      </c>
      <c r="AM252" s="127">
        <v>1066942.86</v>
      </c>
      <c r="AN252" s="127">
        <v>1054743.07</v>
      </c>
      <c r="AO252" s="124"/>
      <c r="AP252" s="124"/>
    </row>
    <row r="253">
      <c r="A253" s="125">
        <v>411.0</v>
      </c>
      <c r="B253" s="119" t="s">
        <v>60</v>
      </c>
      <c r="C253" s="119" t="s">
        <v>32</v>
      </c>
      <c r="D253" s="119" t="s">
        <v>417</v>
      </c>
      <c r="E253" s="119" t="s">
        <v>380</v>
      </c>
      <c r="F253" s="120" t="s">
        <v>55</v>
      </c>
      <c r="G253" s="120" t="s">
        <v>36</v>
      </c>
      <c r="H253" s="121" t="s">
        <v>994</v>
      </c>
      <c r="I253" s="121" t="s">
        <v>995</v>
      </c>
      <c r="J253" s="125">
        <v>1065317.64</v>
      </c>
      <c r="K253" s="125">
        <v>1062347.32</v>
      </c>
      <c r="L253" s="125">
        <v>27775.29</v>
      </c>
      <c r="M253" s="125">
        <v>25801.83</v>
      </c>
      <c r="N253" s="125">
        <v>23.0</v>
      </c>
      <c r="O253" s="125">
        <v>33.0</v>
      </c>
      <c r="P253" s="125">
        <v>438.0</v>
      </c>
      <c r="Q253" s="125">
        <v>467.0</v>
      </c>
      <c r="R253" s="125">
        <v>29.0</v>
      </c>
      <c r="S253" s="125">
        <v>41.0</v>
      </c>
      <c r="T253" s="125">
        <v>-30.0</v>
      </c>
      <c r="U253" s="125">
        <v>-6.0</v>
      </c>
      <c r="V253" s="125">
        <v>-29.0</v>
      </c>
      <c r="W253" s="125">
        <v>7.65</v>
      </c>
      <c r="X253" s="125">
        <v>0.28</v>
      </c>
      <c r="Y253" s="125">
        <v>1.0</v>
      </c>
      <c r="Z253" s="125">
        <v>1.0</v>
      </c>
      <c r="AA253" s="125">
        <v>1.0</v>
      </c>
      <c r="AB253" s="125">
        <v>2.0</v>
      </c>
      <c r="AC253" s="125">
        <v>1.0</v>
      </c>
      <c r="AD253" s="125">
        <v>1.4</v>
      </c>
      <c r="AE253" s="125">
        <v>424.0</v>
      </c>
      <c r="AF253" s="125">
        <v>1.0</v>
      </c>
      <c r="AG253" s="125">
        <v>1.0</v>
      </c>
      <c r="AH253" s="125">
        <v>1.0</v>
      </c>
      <c r="AI253" s="125">
        <v>1.0</v>
      </c>
      <c r="AJ253" s="125">
        <v>1.0</v>
      </c>
      <c r="AK253" s="125">
        <v>1.0</v>
      </c>
      <c r="AL253" s="126">
        <v>45526.76602858796</v>
      </c>
      <c r="AM253" s="127">
        <v>1034285.21</v>
      </c>
      <c r="AN253" s="127">
        <v>1012274.58</v>
      </c>
      <c r="AO253" s="124"/>
      <c r="AP253" s="124"/>
    </row>
    <row r="254">
      <c r="A254" s="125">
        <v>413.0</v>
      </c>
      <c r="B254" s="119" t="s">
        <v>63</v>
      </c>
      <c r="C254" s="119" t="s">
        <v>32</v>
      </c>
      <c r="D254" s="119" t="s">
        <v>144</v>
      </c>
      <c r="E254" s="119" t="s">
        <v>280</v>
      </c>
      <c r="F254" s="120" t="s">
        <v>220</v>
      </c>
      <c r="G254" s="120" t="s">
        <v>59</v>
      </c>
      <c r="H254" s="121" t="s">
        <v>994</v>
      </c>
      <c r="I254" s="121" t="s">
        <v>995</v>
      </c>
      <c r="J254" s="125">
        <v>2222440.84</v>
      </c>
      <c r="K254" s="125">
        <v>1895828.88</v>
      </c>
      <c r="L254" s="125">
        <v>50143.88</v>
      </c>
      <c r="M254" s="125">
        <v>55105.25</v>
      </c>
      <c r="N254" s="125">
        <v>30.0</v>
      </c>
      <c r="O254" s="125">
        <v>17.0</v>
      </c>
      <c r="P254" s="125">
        <v>784.0</v>
      </c>
      <c r="Q254" s="125">
        <v>773.0</v>
      </c>
      <c r="R254" s="125">
        <v>51.0</v>
      </c>
      <c r="S254" s="125">
        <v>50.0</v>
      </c>
      <c r="T254" s="125">
        <v>76.0</v>
      </c>
      <c r="U254" s="125">
        <v>1.0</v>
      </c>
      <c r="V254" s="125">
        <v>2.0</v>
      </c>
      <c r="W254" s="125">
        <v>-9.0</v>
      </c>
      <c r="X254" s="125">
        <v>17.23</v>
      </c>
      <c r="Y254" s="125">
        <v>3.0</v>
      </c>
      <c r="Z254" s="125">
        <v>1.0</v>
      </c>
      <c r="AA254" s="125">
        <v>1.0</v>
      </c>
      <c r="AB254" s="125">
        <v>1.0</v>
      </c>
      <c r="AC254" s="125">
        <v>3.0</v>
      </c>
      <c r="AD254" s="125">
        <v>1.6</v>
      </c>
      <c r="AE254" s="125">
        <v>385.0</v>
      </c>
      <c r="AF254" s="125">
        <v>2.0</v>
      </c>
      <c r="AG254" s="125">
        <v>1.0</v>
      </c>
      <c r="AH254" s="125">
        <v>1.0</v>
      </c>
      <c r="AI254" s="125">
        <v>1.0</v>
      </c>
      <c r="AJ254" s="125">
        <v>2.0</v>
      </c>
      <c r="AK254" s="125">
        <v>1.0</v>
      </c>
      <c r="AL254" s="126">
        <v>45526.76602858796</v>
      </c>
      <c r="AM254" s="127">
        <v>2159743.8</v>
      </c>
      <c r="AN254" s="127">
        <v>1842568.82</v>
      </c>
      <c r="AO254" s="124"/>
      <c r="AP254" s="124"/>
    </row>
    <row r="255">
      <c r="A255" s="125">
        <v>414.0</v>
      </c>
      <c r="B255" s="119" t="s">
        <v>47</v>
      </c>
      <c r="C255" s="119" t="s">
        <v>32</v>
      </c>
      <c r="D255" s="119" t="s">
        <v>111</v>
      </c>
      <c r="E255" s="119" t="s">
        <v>112</v>
      </c>
      <c r="F255" s="120" t="s">
        <v>88</v>
      </c>
      <c r="G255" s="120" t="s">
        <v>59</v>
      </c>
      <c r="H255" s="121" t="s">
        <v>994</v>
      </c>
      <c r="I255" s="121" t="s">
        <v>995</v>
      </c>
      <c r="J255" s="125">
        <v>882002.5</v>
      </c>
      <c r="K255" s="125">
        <v>1018183.6</v>
      </c>
      <c r="L255" s="125">
        <v>17752.26</v>
      </c>
      <c r="M255" s="125">
        <v>20554.6</v>
      </c>
      <c r="N255" s="125">
        <v>0.0</v>
      </c>
      <c r="O255" s="125">
        <v>0.0</v>
      </c>
      <c r="P255" s="125">
        <v>156.0</v>
      </c>
      <c r="Q255" s="125">
        <v>164.0</v>
      </c>
      <c r="R255" s="125">
        <v>9.0</v>
      </c>
      <c r="S255" s="125">
        <v>5.0</v>
      </c>
      <c r="T255" s="125">
        <v>0.0</v>
      </c>
      <c r="U255" s="125">
        <v>-4.0</v>
      </c>
      <c r="V255" s="125">
        <v>80.0</v>
      </c>
      <c r="W255" s="125">
        <v>-13.63</v>
      </c>
      <c r="X255" s="125">
        <v>-13.37</v>
      </c>
      <c r="Y255" s="125">
        <v>1.0</v>
      </c>
      <c r="Z255" s="125">
        <v>1.0</v>
      </c>
      <c r="AA255" s="125">
        <v>5.0</v>
      </c>
      <c r="AB255" s="125">
        <v>1.0</v>
      </c>
      <c r="AC255" s="125">
        <v>1.0</v>
      </c>
      <c r="AD255" s="125">
        <v>1.8</v>
      </c>
      <c r="AE255" s="125">
        <v>350.0</v>
      </c>
      <c r="AF255" s="125">
        <v>1.0</v>
      </c>
      <c r="AG255" s="125">
        <v>1.0</v>
      </c>
      <c r="AH255" s="125">
        <v>4.0</v>
      </c>
      <c r="AI255" s="125">
        <v>1.0</v>
      </c>
      <c r="AJ255" s="125">
        <v>1.0</v>
      </c>
      <c r="AK255" s="125">
        <v>1.0</v>
      </c>
      <c r="AL255" s="126">
        <v>45526.76602858796</v>
      </c>
      <c r="AM255" s="127">
        <v>868298.0</v>
      </c>
      <c r="AN255" s="127">
        <v>1017236.0</v>
      </c>
      <c r="AO255" s="124"/>
      <c r="AP255" s="124"/>
    </row>
    <row r="256">
      <c r="A256" s="125">
        <v>417.0</v>
      </c>
      <c r="B256" s="119" t="s">
        <v>31</v>
      </c>
      <c r="C256" s="119" t="s">
        <v>32</v>
      </c>
      <c r="D256" s="119" t="s">
        <v>393</v>
      </c>
      <c r="E256" s="119" t="s">
        <v>418</v>
      </c>
      <c r="F256" s="120" t="s">
        <v>88</v>
      </c>
      <c r="G256" s="120" t="s">
        <v>59</v>
      </c>
      <c r="H256" s="121" t="s">
        <v>994</v>
      </c>
      <c r="I256" s="121" t="s">
        <v>995</v>
      </c>
      <c r="J256" s="125">
        <v>719781.06</v>
      </c>
      <c r="K256" s="125">
        <v>558191.28</v>
      </c>
      <c r="L256" s="125">
        <v>20514.5</v>
      </c>
      <c r="M256" s="125">
        <v>17671.45</v>
      </c>
      <c r="N256" s="119">
        <v>5.0</v>
      </c>
      <c r="O256" s="119">
        <v>52.0</v>
      </c>
      <c r="P256" s="125">
        <v>249.0</v>
      </c>
      <c r="Q256" s="125">
        <v>196.0</v>
      </c>
      <c r="R256" s="125">
        <v>16.0</v>
      </c>
      <c r="S256" s="125">
        <v>4.0</v>
      </c>
      <c r="T256" s="119">
        <v>-90.0</v>
      </c>
      <c r="U256" s="125">
        <v>27.0</v>
      </c>
      <c r="V256" s="125">
        <v>300.0</v>
      </c>
      <c r="W256" s="125">
        <v>16.09</v>
      </c>
      <c r="X256" s="125">
        <v>28.95</v>
      </c>
      <c r="Y256" s="119">
        <v>1.0</v>
      </c>
      <c r="Z256" s="125">
        <v>5.0</v>
      </c>
      <c r="AA256" s="125">
        <v>5.0</v>
      </c>
      <c r="AB256" s="125">
        <v>4.0</v>
      </c>
      <c r="AC256" s="125">
        <v>4.0</v>
      </c>
      <c r="AD256" s="125">
        <v>4.15</v>
      </c>
      <c r="AE256" s="125">
        <v>74.0</v>
      </c>
      <c r="AF256" s="119">
        <v>1.0</v>
      </c>
      <c r="AG256" s="125">
        <v>4.0</v>
      </c>
      <c r="AH256" s="125">
        <v>4.0</v>
      </c>
      <c r="AI256" s="125">
        <v>3.0</v>
      </c>
      <c r="AJ256" s="125">
        <v>3.0</v>
      </c>
      <c r="AK256" s="125">
        <v>4.0</v>
      </c>
      <c r="AL256" s="126">
        <v>45526.76602858796</v>
      </c>
      <c r="AM256" s="127">
        <v>719898.3</v>
      </c>
      <c r="AN256" s="127">
        <v>626929.15</v>
      </c>
      <c r="AO256" s="124"/>
      <c r="AP256" s="124"/>
    </row>
    <row r="257">
      <c r="A257" s="125">
        <v>418.0</v>
      </c>
      <c r="B257" s="119" t="s">
        <v>47</v>
      </c>
      <c r="C257" s="119" t="s">
        <v>32</v>
      </c>
      <c r="D257" s="119" t="s">
        <v>102</v>
      </c>
      <c r="E257" s="119" t="s">
        <v>103</v>
      </c>
      <c r="F257" s="120" t="s">
        <v>96</v>
      </c>
      <c r="G257" s="120" t="s">
        <v>59</v>
      </c>
      <c r="H257" s="121" t="s">
        <v>994</v>
      </c>
      <c r="I257" s="121" t="s">
        <v>995</v>
      </c>
      <c r="J257" s="125">
        <v>1471538.36</v>
      </c>
      <c r="K257" s="125">
        <v>1059972.57</v>
      </c>
      <c r="L257" s="125">
        <v>30108.53</v>
      </c>
      <c r="M257" s="125">
        <v>23597.71</v>
      </c>
      <c r="N257" s="125">
        <v>26.0</v>
      </c>
      <c r="O257" s="125">
        <v>4.0</v>
      </c>
      <c r="P257" s="125">
        <v>418.0</v>
      </c>
      <c r="Q257" s="125">
        <v>358.0</v>
      </c>
      <c r="R257" s="125">
        <v>48.0</v>
      </c>
      <c r="S257" s="125">
        <v>33.0</v>
      </c>
      <c r="T257" s="125">
        <v>550.0</v>
      </c>
      <c r="U257" s="125">
        <v>16.0</v>
      </c>
      <c r="V257" s="125">
        <v>45.0</v>
      </c>
      <c r="W257" s="125">
        <v>27.59</v>
      </c>
      <c r="X257" s="125">
        <v>38.83</v>
      </c>
      <c r="Y257" s="125">
        <v>5.0</v>
      </c>
      <c r="Z257" s="125">
        <v>4.0</v>
      </c>
      <c r="AA257" s="125">
        <v>3.0</v>
      </c>
      <c r="AB257" s="125">
        <v>5.0</v>
      </c>
      <c r="AC257" s="125">
        <v>5.0</v>
      </c>
      <c r="AD257" s="125">
        <v>4.5</v>
      </c>
      <c r="AE257" s="125">
        <v>34.0</v>
      </c>
      <c r="AF257" s="125">
        <v>4.0</v>
      </c>
      <c r="AG257" s="125">
        <v>3.0</v>
      </c>
      <c r="AH257" s="125">
        <v>2.0</v>
      </c>
      <c r="AI257" s="125">
        <v>4.0</v>
      </c>
      <c r="AJ257" s="125">
        <v>4.0</v>
      </c>
      <c r="AK257" s="125">
        <v>4.0</v>
      </c>
      <c r="AL257" s="126">
        <v>45526.76602858796</v>
      </c>
      <c r="AM257" s="127">
        <v>1472516.7</v>
      </c>
      <c r="AN257" s="127">
        <v>1056844.14</v>
      </c>
      <c r="AO257" s="124"/>
      <c r="AP257" s="124"/>
    </row>
    <row r="258">
      <c r="A258" s="125">
        <v>419.0</v>
      </c>
      <c r="B258" s="119" t="s">
        <v>47</v>
      </c>
      <c r="C258" s="119" t="s">
        <v>32</v>
      </c>
      <c r="D258" s="119" t="s">
        <v>148</v>
      </c>
      <c r="E258" s="119" t="s">
        <v>419</v>
      </c>
      <c r="F258" s="120" t="s">
        <v>140</v>
      </c>
      <c r="G258" s="120" t="s">
        <v>36</v>
      </c>
      <c r="H258" s="121" t="s">
        <v>994</v>
      </c>
      <c r="I258" s="121" t="s">
        <v>995</v>
      </c>
      <c r="J258" s="125">
        <v>1531081.51</v>
      </c>
      <c r="K258" s="125">
        <v>1427525.21</v>
      </c>
      <c r="L258" s="125">
        <v>38055.85</v>
      </c>
      <c r="M258" s="125">
        <v>37726.98</v>
      </c>
      <c r="N258" s="125">
        <v>28.0</v>
      </c>
      <c r="O258" s="125">
        <v>31.0</v>
      </c>
      <c r="P258" s="125">
        <v>482.0</v>
      </c>
      <c r="Q258" s="125">
        <v>541.0</v>
      </c>
      <c r="R258" s="125">
        <v>41.0</v>
      </c>
      <c r="S258" s="125">
        <v>52.0</v>
      </c>
      <c r="T258" s="125">
        <v>-9.0</v>
      </c>
      <c r="U258" s="125">
        <v>-10.0</v>
      </c>
      <c r="V258" s="125">
        <v>-21.0</v>
      </c>
      <c r="W258" s="125">
        <v>0.87</v>
      </c>
      <c r="X258" s="125">
        <v>7.25</v>
      </c>
      <c r="Y258" s="125">
        <v>1.0</v>
      </c>
      <c r="Z258" s="125">
        <v>1.0</v>
      </c>
      <c r="AA258" s="125">
        <v>1.0</v>
      </c>
      <c r="AB258" s="125">
        <v>1.0</v>
      </c>
      <c r="AC258" s="125">
        <v>2.0</v>
      </c>
      <c r="AD258" s="125">
        <v>1.25</v>
      </c>
      <c r="AE258" s="125">
        <v>467.0</v>
      </c>
      <c r="AF258" s="125">
        <v>1.0</v>
      </c>
      <c r="AG258" s="125">
        <v>1.0</v>
      </c>
      <c r="AH258" s="125">
        <v>1.0</v>
      </c>
      <c r="AI258" s="125">
        <v>1.0</v>
      </c>
      <c r="AJ258" s="125">
        <v>1.0</v>
      </c>
      <c r="AK258" s="125">
        <v>1.0</v>
      </c>
      <c r="AL258" s="126">
        <v>45526.76602858796</v>
      </c>
      <c r="AM258" s="127">
        <v>1538661.98</v>
      </c>
      <c r="AN258" s="127">
        <v>1428283.04</v>
      </c>
      <c r="AO258" s="124"/>
      <c r="AP258" s="124"/>
    </row>
    <row r="259">
      <c r="A259" s="125">
        <v>420.0</v>
      </c>
      <c r="B259" s="119" t="s">
        <v>414</v>
      </c>
      <c r="C259" s="119" t="s">
        <v>992</v>
      </c>
      <c r="D259" s="119" t="s">
        <v>371</v>
      </c>
      <c r="E259" s="119" t="s">
        <v>1018</v>
      </c>
      <c r="F259" s="120" t="s">
        <v>55</v>
      </c>
      <c r="G259" s="120" t="s">
        <v>36</v>
      </c>
      <c r="H259" s="121" t="s">
        <v>994</v>
      </c>
      <c r="I259" s="121" t="s">
        <v>995</v>
      </c>
      <c r="J259" s="125">
        <v>761355.02</v>
      </c>
      <c r="K259" s="125">
        <v>806409.32</v>
      </c>
      <c r="L259" s="125">
        <v>21004.05</v>
      </c>
      <c r="M259" s="125">
        <v>23546.93</v>
      </c>
      <c r="N259" s="125">
        <v>21.0</v>
      </c>
      <c r="O259" s="125">
        <v>16.0</v>
      </c>
      <c r="P259" s="125">
        <v>366.0</v>
      </c>
      <c r="Q259" s="125">
        <v>358.0</v>
      </c>
      <c r="R259" s="125">
        <v>140.0</v>
      </c>
      <c r="S259" s="125">
        <v>162.0</v>
      </c>
      <c r="T259" s="125">
        <v>31.0</v>
      </c>
      <c r="U259" s="125">
        <v>2.0</v>
      </c>
      <c r="V259" s="125">
        <v>-13.0</v>
      </c>
      <c r="W259" s="125">
        <v>-10.8</v>
      </c>
      <c r="X259" s="125">
        <v>-5.59</v>
      </c>
      <c r="Y259" s="125">
        <v>2.0</v>
      </c>
      <c r="Z259" s="125">
        <v>1.0</v>
      </c>
      <c r="AA259" s="125">
        <v>1.0</v>
      </c>
      <c r="AB259" s="125">
        <v>1.0</v>
      </c>
      <c r="AC259" s="125">
        <v>1.0</v>
      </c>
      <c r="AD259" s="125">
        <v>1.1</v>
      </c>
      <c r="AE259" s="125">
        <v>536.0</v>
      </c>
      <c r="AF259" s="125">
        <v>1.0</v>
      </c>
      <c r="AG259" s="125">
        <v>1.0</v>
      </c>
      <c r="AH259" s="125">
        <v>1.0</v>
      </c>
      <c r="AI259" s="125">
        <v>1.0</v>
      </c>
      <c r="AJ259" s="125">
        <v>1.0</v>
      </c>
      <c r="AK259" s="125">
        <v>1.0</v>
      </c>
      <c r="AL259" s="126">
        <v>45526.76602858796</v>
      </c>
      <c r="AM259" s="127">
        <v>760564.11</v>
      </c>
      <c r="AN259" s="127">
        <v>812269.9</v>
      </c>
      <c r="AO259" s="124"/>
      <c r="AP259" s="124"/>
    </row>
    <row r="260">
      <c r="A260" s="125">
        <v>421.0</v>
      </c>
      <c r="B260" s="119" t="s">
        <v>63</v>
      </c>
      <c r="C260" s="119" t="s">
        <v>32</v>
      </c>
      <c r="D260" s="119" t="s">
        <v>420</v>
      </c>
      <c r="E260" s="119" t="s">
        <v>421</v>
      </c>
      <c r="F260" s="120" t="s">
        <v>55</v>
      </c>
      <c r="G260" s="120" t="s">
        <v>36</v>
      </c>
      <c r="H260" s="121" t="s">
        <v>994</v>
      </c>
      <c r="I260" s="121" t="s">
        <v>995</v>
      </c>
      <c r="J260" s="125">
        <v>814045.69</v>
      </c>
      <c r="K260" s="125">
        <v>813241.22</v>
      </c>
      <c r="L260" s="125">
        <v>23984.37</v>
      </c>
      <c r="M260" s="125">
        <v>25981.05</v>
      </c>
      <c r="N260" s="125">
        <v>7.0</v>
      </c>
      <c r="O260" s="125">
        <v>13.0</v>
      </c>
      <c r="P260" s="125">
        <v>286.0</v>
      </c>
      <c r="Q260" s="125">
        <v>293.0</v>
      </c>
      <c r="R260" s="125">
        <v>27.0</v>
      </c>
      <c r="S260" s="125">
        <v>33.0</v>
      </c>
      <c r="T260" s="125">
        <v>-46.0</v>
      </c>
      <c r="U260" s="125">
        <v>-2.0</v>
      </c>
      <c r="V260" s="125">
        <v>-18.0</v>
      </c>
      <c r="W260" s="125">
        <v>-7.69</v>
      </c>
      <c r="X260" s="125">
        <v>0.1</v>
      </c>
      <c r="Y260" s="125">
        <v>1.0</v>
      </c>
      <c r="Z260" s="125">
        <v>1.0</v>
      </c>
      <c r="AA260" s="125">
        <v>1.0</v>
      </c>
      <c r="AB260" s="125">
        <v>1.0</v>
      </c>
      <c r="AC260" s="125">
        <v>1.0</v>
      </c>
      <c r="AD260" s="125">
        <v>1.0</v>
      </c>
      <c r="AE260" s="125">
        <v>579.0</v>
      </c>
      <c r="AF260" s="125">
        <v>1.0</v>
      </c>
      <c r="AG260" s="125">
        <v>1.0</v>
      </c>
      <c r="AH260" s="125">
        <v>1.0</v>
      </c>
      <c r="AI260" s="125">
        <v>1.0</v>
      </c>
      <c r="AJ260" s="125">
        <v>1.0</v>
      </c>
      <c r="AK260" s="125">
        <v>1.0</v>
      </c>
      <c r="AL260" s="126">
        <v>45526.76602858796</v>
      </c>
      <c r="AM260" s="127">
        <v>818889.75</v>
      </c>
      <c r="AN260" s="127">
        <v>813679.15</v>
      </c>
      <c r="AO260" s="124"/>
      <c r="AP260" s="124"/>
    </row>
    <row r="261">
      <c r="A261" s="125">
        <v>422.0</v>
      </c>
      <c r="B261" s="119" t="s">
        <v>60</v>
      </c>
      <c r="C261" s="119" t="s">
        <v>32</v>
      </c>
      <c r="D261" s="119" t="s">
        <v>417</v>
      </c>
      <c r="E261" s="119" t="s">
        <v>380</v>
      </c>
      <c r="F261" s="120" t="s">
        <v>81</v>
      </c>
      <c r="G261" s="120" t="s">
        <v>36</v>
      </c>
      <c r="H261" s="121" t="s">
        <v>994</v>
      </c>
      <c r="I261" s="121" t="s">
        <v>995</v>
      </c>
      <c r="J261" s="125">
        <v>1082348.36</v>
      </c>
      <c r="K261" s="125">
        <v>933053.11</v>
      </c>
      <c r="L261" s="125">
        <v>31492.57</v>
      </c>
      <c r="M261" s="125">
        <v>27247.23</v>
      </c>
      <c r="N261" s="125">
        <v>30.0</v>
      </c>
      <c r="O261" s="125">
        <v>34.0</v>
      </c>
      <c r="P261" s="125">
        <v>586.0</v>
      </c>
      <c r="Q261" s="125">
        <v>582.0</v>
      </c>
      <c r="R261" s="125">
        <v>38.0</v>
      </c>
      <c r="S261" s="125">
        <v>39.0</v>
      </c>
      <c r="T261" s="125">
        <v>-11.0</v>
      </c>
      <c r="U261" s="125">
        <v>0.0</v>
      </c>
      <c r="V261" s="125">
        <v>-2.0</v>
      </c>
      <c r="W261" s="125">
        <v>15.58</v>
      </c>
      <c r="X261" s="125">
        <v>16.0</v>
      </c>
      <c r="Y261" s="125">
        <v>1.0</v>
      </c>
      <c r="Z261" s="125">
        <v>1.0</v>
      </c>
      <c r="AA261" s="125">
        <v>1.0</v>
      </c>
      <c r="AB261" s="125">
        <v>4.0</v>
      </c>
      <c r="AC261" s="125">
        <v>3.0</v>
      </c>
      <c r="AD261" s="125">
        <v>2.7</v>
      </c>
      <c r="AE261" s="125">
        <v>231.0</v>
      </c>
      <c r="AF261" s="125">
        <v>1.0</v>
      </c>
      <c r="AG261" s="125">
        <v>1.0</v>
      </c>
      <c r="AH261" s="125">
        <v>1.0</v>
      </c>
      <c r="AI261" s="125">
        <v>3.0</v>
      </c>
      <c r="AJ261" s="125">
        <v>2.0</v>
      </c>
      <c r="AK261" s="125">
        <v>2.0</v>
      </c>
      <c r="AL261" s="126">
        <v>45526.76602858796</v>
      </c>
      <c r="AM261" s="127">
        <v>1113124.66</v>
      </c>
      <c r="AN261" s="127">
        <v>982838.34</v>
      </c>
      <c r="AO261" s="124"/>
      <c r="AP261" s="124"/>
    </row>
    <row r="262">
      <c r="A262" s="125">
        <v>423.0</v>
      </c>
      <c r="B262" s="119" t="s">
        <v>998</v>
      </c>
      <c r="C262" s="119" t="s">
        <v>32</v>
      </c>
      <c r="D262" s="119" t="s">
        <v>210</v>
      </c>
      <c r="E262" s="119" t="s">
        <v>211</v>
      </c>
      <c r="F262" s="120" t="s">
        <v>70</v>
      </c>
      <c r="G262" s="120" t="s">
        <v>36</v>
      </c>
      <c r="H262" s="121" t="s">
        <v>994</v>
      </c>
      <c r="I262" s="121" t="s">
        <v>995</v>
      </c>
      <c r="J262" s="125">
        <v>933096.72</v>
      </c>
      <c r="K262" s="125">
        <v>966678.32</v>
      </c>
      <c r="L262" s="125">
        <v>30039.85</v>
      </c>
      <c r="M262" s="125">
        <v>38656.7</v>
      </c>
      <c r="N262" s="125">
        <v>17.0</v>
      </c>
      <c r="O262" s="125">
        <v>5.0</v>
      </c>
      <c r="P262" s="125">
        <v>372.0</v>
      </c>
      <c r="Q262" s="125">
        <v>383.0</v>
      </c>
      <c r="R262" s="125">
        <v>32.0</v>
      </c>
      <c r="S262" s="125">
        <v>23.0</v>
      </c>
      <c r="T262" s="125">
        <v>240.0</v>
      </c>
      <c r="U262" s="125">
        <v>-2.0</v>
      </c>
      <c r="V262" s="125">
        <v>39.0</v>
      </c>
      <c r="W262" s="125">
        <v>-22.29</v>
      </c>
      <c r="X262" s="125">
        <v>-3.47</v>
      </c>
      <c r="Y262" s="125">
        <v>5.0</v>
      </c>
      <c r="Z262" s="125">
        <v>1.0</v>
      </c>
      <c r="AA262" s="125">
        <v>2.0</v>
      </c>
      <c r="AB262" s="125">
        <v>1.0</v>
      </c>
      <c r="AC262" s="125">
        <v>1.0</v>
      </c>
      <c r="AD262" s="125">
        <v>1.4</v>
      </c>
      <c r="AE262" s="125">
        <v>425.0</v>
      </c>
      <c r="AF262" s="125">
        <v>4.0</v>
      </c>
      <c r="AG262" s="125">
        <v>1.0</v>
      </c>
      <c r="AH262" s="125">
        <v>1.0</v>
      </c>
      <c r="AI262" s="125">
        <v>1.0</v>
      </c>
      <c r="AJ262" s="125">
        <v>1.0</v>
      </c>
      <c r="AK262" s="125">
        <v>1.0</v>
      </c>
      <c r="AL262" s="126">
        <v>45526.76602858796</v>
      </c>
      <c r="AM262" s="127">
        <v>871050.21</v>
      </c>
      <c r="AN262" s="127">
        <v>1033555.4</v>
      </c>
      <c r="AO262" s="124"/>
      <c r="AP262" s="124"/>
    </row>
    <row r="263">
      <c r="A263" s="125">
        <v>424.0</v>
      </c>
      <c r="B263" s="119" t="s">
        <v>97</v>
      </c>
      <c r="C263" s="119" t="s">
        <v>32</v>
      </c>
      <c r="D263" s="119" t="s">
        <v>422</v>
      </c>
      <c r="E263" s="119" t="s">
        <v>423</v>
      </c>
      <c r="F263" s="120" t="s">
        <v>223</v>
      </c>
      <c r="G263" s="120" t="s">
        <v>101</v>
      </c>
      <c r="H263" s="121" t="s">
        <v>994</v>
      </c>
      <c r="I263" s="121" t="s">
        <v>995</v>
      </c>
      <c r="J263" s="125">
        <v>1621925.2</v>
      </c>
      <c r="K263" s="125">
        <v>1422503.44</v>
      </c>
      <c r="L263" s="125">
        <v>42953.75</v>
      </c>
      <c r="M263" s="125">
        <v>39726.75</v>
      </c>
      <c r="N263" s="125">
        <v>15.0</v>
      </c>
      <c r="O263" s="125">
        <v>8.0</v>
      </c>
      <c r="P263" s="125">
        <v>515.0</v>
      </c>
      <c r="Q263" s="125">
        <v>471.0</v>
      </c>
      <c r="R263" s="125">
        <v>28.0</v>
      </c>
      <c r="S263" s="125">
        <v>22.0</v>
      </c>
      <c r="T263" s="125">
        <v>87.0</v>
      </c>
      <c r="U263" s="125">
        <v>9.0</v>
      </c>
      <c r="V263" s="125">
        <v>27.0</v>
      </c>
      <c r="W263" s="125">
        <v>8.12</v>
      </c>
      <c r="X263" s="125">
        <v>14.02</v>
      </c>
      <c r="Y263" s="125">
        <v>3.0</v>
      </c>
      <c r="Z263" s="125">
        <v>2.0</v>
      </c>
      <c r="AA263" s="125">
        <v>2.0</v>
      </c>
      <c r="AB263" s="125">
        <v>3.0</v>
      </c>
      <c r="AC263" s="125">
        <v>3.0</v>
      </c>
      <c r="AD263" s="125">
        <v>2.7</v>
      </c>
      <c r="AE263" s="125">
        <v>233.0</v>
      </c>
      <c r="AF263" s="125">
        <v>2.0</v>
      </c>
      <c r="AG263" s="125">
        <v>1.0</v>
      </c>
      <c r="AH263" s="125">
        <v>1.0</v>
      </c>
      <c r="AI263" s="125">
        <v>2.0</v>
      </c>
      <c r="AJ263" s="125">
        <v>2.0</v>
      </c>
      <c r="AK263" s="125">
        <v>2.0</v>
      </c>
      <c r="AL263" s="126">
        <v>45526.76602858796</v>
      </c>
      <c r="AM263" s="127">
        <v>1622317.83</v>
      </c>
      <c r="AN263" s="127">
        <v>1423627.51</v>
      </c>
      <c r="AO263" s="124"/>
      <c r="AP263" s="124"/>
    </row>
    <row r="264">
      <c r="A264" s="125">
        <v>425.0</v>
      </c>
      <c r="B264" s="119" t="s">
        <v>47</v>
      </c>
      <c r="C264" s="119" t="s">
        <v>32</v>
      </c>
      <c r="D264" s="119" t="s">
        <v>354</v>
      </c>
      <c r="E264" s="119" t="s">
        <v>424</v>
      </c>
      <c r="F264" s="120" t="s">
        <v>425</v>
      </c>
      <c r="G264" s="120" t="s">
        <v>36</v>
      </c>
      <c r="H264" s="121" t="s">
        <v>994</v>
      </c>
      <c r="I264" s="121" t="s">
        <v>995</v>
      </c>
      <c r="J264" s="125">
        <v>1898476.63</v>
      </c>
      <c r="K264" s="125">
        <v>1399561.61</v>
      </c>
      <c r="L264" s="125">
        <v>46551.3</v>
      </c>
      <c r="M264" s="125">
        <v>38080.75</v>
      </c>
      <c r="N264" s="125">
        <v>24.0</v>
      </c>
      <c r="O264" s="125">
        <v>50.0</v>
      </c>
      <c r="P264" s="125">
        <v>573.0</v>
      </c>
      <c r="Q264" s="125">
        <v>554.0</v>
      </c>
      <c r="R264" s="125">
        <v>47.0</v>
      </c>
      <c r="S264" s="125">
        <v>55.0</v>
      </c>
      <c r="T264" s="125">
        <v>-52.0</v>
      </c>
      <c r="U264" s="125">
        <v>3.0</v>
      </c>
      <c r="V264" s="125">
        <v>-14.0</v>
      </c>
      <c r="W264" s="125">
        <v>22.24</v>
      </c>
      <c r="X264" s="125">
        <v>35.65</v>
      </c>
      <c r="Y264" s="125">
        <v>1.0</v>
      </c>
      <c r="Z264" s="125">
        <v>1.0</v>
      </c>
      <c r="AA264" s="125">
        <v>1.0</v>
      </c>
      <c r="AB264" s="125">
        <v>5.0</v>
      </c>
      <c r="AC264" s="125">
        <v>5.0</v>
      </c>
      <c r="AD264" s="125">
        <v>3.6</v>
      </c>
      <c r="AE264" s="125">
        <v>164.0</v>
      </c>
      <c r="AF264" s="125">
        <v>1.0</v>
      </c>
      <c r="AG264" s="125">
        <v>1.0</v>
      </c>
      <c r="AH264" s="125">
        <v>1.0</v>
      </c>
      <c r="AI264" s="125">
        <v>4.0</v>
      </c>
      <c r="AJ264" s="125">
        <v>4.0</v>
      </c>
      <c r="AK264" s="125">
        <v>3.0</v>
      </c>
      <c r="AL264" s="126">
        <v>45526.76602858796</v>
      </c>
      <c r="AM264" s="127">
        <v>1899000.2</v>
      </c>
      <c r="AN264" s="127">
        <v>1399431.97</v>
      </c>
      <c r="AO264" s="124"/>
      <c r="AP264" s="124"/>
    </row>
    <row r="265">
      <c r="A265" s="125">
        <v>426.0</v>
      </c>
      <c r="B265" s="119" t="s">
        <v>60</v>
      </c>
      <c r="C265" s="119" t="s">
        <v>32</v>
      </c>
      <c r="D265" s="119" t="s">
        <v>127</v>
      </c>
      <c r="E265" s="119" t="s">
        <v>128</v>
      </c>
      <c r="F265" s="120" t="s">
        <v>55</v>
      </c>
      <c r="G265" s="120" t="s">
        <v>36</v>
      </c>
      <c r="H265" s="121" t="s">
        <v>994</v>
      </c>
      <c r="I265" s="121" t="s">
        <v>995</v>
      </c>
      <c r="J265" s="125">
        <v>1894571.22</v>
      </c>
      <c r="K265" s="125">
        <v>1214190.59</v>
      </c>
      <c r="L265" s="125">
        <v>61506.45</v>
      </c>
      <c r="M265" s="125">
        <v>43168.3</v>
      </c>
      <c r="N265" s="125">
        <v>21.0</v>
      </c>
      <c r="O265" s="125">
        <v>38.0</v>
      </c>
      <c r="P265" s="125">
        <v>903.0</v>
      </c>
      <c r="Q265" s="125">
        <v>778.0</v>
      </c>
      <c r="R265" s="125">
        <v>38.0</v>
      </c>
      <c r="S265" s="125">
        <v>34.0</v>
      </c>
      <c r="T265" s="125">
        <v>-44.0</v>
      </c>
      <c r="U265" s="125">
        <v>16.0</v>
      </c>
      <c r="V265" s="125">
        <v>11.0</v>
      </c>
      <c r="W265" s="125">
        <v>42.48</v>
      </c>
      <c r="X265" s="125">
        <v>56.04</v>
      </c>
      <c r="Y265" s="125">
        <v>1.0</v>
      </c>
      <c r="Z265" s="125">
        <v>4.0</v>
      </c>
      <c r="AA265" s="125">
        <v>1.0</v>
      </c>
      <c r="AB265" s="125">
        <v>5.0</v>
      </c>
      <c r="AC265" s="125">
        <v>5.0</v>
      </c>
      <c r="AD265" s="125">
        <v>3.9</v>
      </c>
      <c r="AE265" s="125">
        <v>125.0</v>
      </c>
      <c r="AF265" s="125">
        <v>1.0</v>
      </c>
      <c r="AG265" s="125">
        <v>3.0</v>
      </c>
      <c r="AH265" s="125">
        <v>1.0</v>
      </c>
      <c r="AI265" s="125">
        <v>4.0</v>
      </c>
      <c r="AJ265" s="125">
        <v>4.0</v>
      </c>
      <c r="AK265" s="125">
        <v>3.0</v>
      </c>
      <c r="AL265" s="126">
        <v>45526.76602858796</v>
      </c>
      <c r="AM265" s="127">
        <v>1888229.83</v>
      </c>
      <c r="AN265" s="127">
        <v>1236073.82</v>
      </c>
      <c r="AO265" s="124"/>
      <c r="AP265" s="124"/>
    </row>
    <row r="266">
      <c r="A266" s="125">
        <v>427.0</v>
      </c>
      <c r="B266" s="119" t="s">
        <v>31</v>
      </c>
      <c r="C266" s="119" t="s">
        <v>32</v>
      </c>
      <c r="D266" s="119" t="s">
        <v>135</v>
      </c>
      <c r="E266" s="119" t="s">
        <v>136</v>
      </c>
      <c r="F266" s="120" t="s">
        <v>137</v>
      </c>
      <c r="G266" s="120" t="s">
        <v>36</v>
      </c>
      <c r="H266" s="121" t="s">
        <v>994</v>
      </c>
      <c r="I266" s="121" t="s">
        <v>995</v>
      </c>
      <c r="J266" s="125">
        <v>1346138.27</v>
      </c>
      <c r="K266" s="125">
        <v>978550.57</v>
      </c>
      <c r="L266" s="125">
        <v>44161.75</v>
      </c>
      <c r="M266" s="125">
        <v>38745.5</v>
      </c>
      <c r="N266" s="125">
        <v>80.0</v>
      </c>
      <c r="O266" s="125">
        <v>76.0</v>
      </c>
      <c r="P266" s="125">
        <v>612.0</v>
      </c>
      <c r="Q266" s="125">
        <v>567.0</v>
      </c>
      <c r="R266" s="125">
        <v>57.0</v>
      </c>
      <c r="S266" s="125">
        <v>60.0</v>
      </c>
      <c r="T266" s="125">
        <v>5.0</v>
      </c>
      <c r="U266" s="125">
        <v>7.0</v>
      </c>
      <c r="V266" s="125">
        <v>-5.0</v>
      </c>
      <c r="W266" s="125">
        <v>13.98</v>
      </c>
      <c r="X266" s="125">
        <v>37.56</v>
      </c>
      <c r="Y266" s="125">
        <v>1.0</v>
      </c>
      <c r="Z266" s="125">
        <v>2.0</v>
      </c>
      <c r="AA266" s="125">
        <v>1.0</v>
      </c>
      <c r="AB266" s="125">
        <v>3.0</v>
      </c>
      <c r="AC266" s="125">
        <v>5.0</v>
      </c>
      <c r="AD266" s="125">
        <v>2.9</v>
      </c>
      <c r="AE266" s="125">
        <v>214.0</v>
      </c>
      <c r="AF266" s="125">
        <v>1.0</v>
      </c>
      <c r="AG266" s="125">
        <v>1.0</v>
      </c>
      <c r="AH266" s="125">
        <v>1.0</v>
      </c>
      <c r="AI266" s="125">
        <v>2.0</v>
      </c>
      <c r="AJ266" s="125">
        <v>4.0</v>
      </c>
      <c r="AK266" s="125">
        <v>2.0</v>
      </c>
      <c r="AL266" s="126">
        <v>45526.76602858796</v>
      </c>
      <c r="AM266" s="127">
        <v>1306974.5</v>
      </c>
      <c r="AN266" s="127">
        <v>1120263.35</v>
      </c>
      <c r="AO266" s="124"/>
      <c r="AP266" s="124"/>
    </row>
    <row r="267">
      <c r="A267" s="125">
        <v>428.0</v>
      </c>
      <c r="B267" s="119" t="s">
        <v>122</v>
      </c>
      <c r="C267" s="119" t="s">
        <v>32</v>
      </c>
      <c r="D267" s="119" t="s">
        <v>268</v>
      </c>
      <c r="E267" s="119" t="s">
        <v>426</v>
      </c>
      <c r="F267" s="120" t="s">
        <v>93</v>
      </c>
      <c r="G267" s="120" t="s">
        <v>46</v>
      </c>
      <c r="H267" s="121" t="s">
        <v>994</v>
      </c>
      <c r="I267" s="121" t="s">
        <v>995</v>
      </c>
      <c r="J267" s="125">
        <v>498651.76</v>
      </c>
      <c r="K267" s="125">
        <v>567474.37</v>
      </c>
      <c r="L267" s="125">
        <v>16616.42</v>
      </c>
      <c r="M267" s="125">
        <v>20011.75</v>
      </c>
      <c r="N267" s="125">
        <v>0.0</v>
      </c>
      <c r="O267" s="125">
        <v>12.0</v>
      </c>
      <c r="P267" s="125">
        <v>242.0</v>
      </c>
      <c r="Q267" s="125">
        <v>259.0</v>
      </c>
      <c r="R267" s="125">
        <v>29.0</v>
      </c>
      <c r="S267" s="125">
        <v>42.0</v>
      </c>
      <c r="T267" s="125">
        <v>-100.0</v>
      </c>
      <c r="U267" s="125">
        <v>-6.0</v>
      </c>
      <c r="V267" s="125">
        <v>-30.0</v>
      </c>
      <c r="W267" s="125">
        <v>-16.97</v>
      </c>
      <c r="X267" s="125">
        <v>-12.13</v>
      </c>
      <c r="Y267" s="125">
        <v>1.0</v>
      </c>
      <c r="Z267" s="125">
        <v>1.0</v>
      </c>
      <c r="AA267" s="125">
        <v>1.0</v>
      </c>
      <c r="AB267" s="125">
        <v>1.0</v>
      </c>
      <c r="AC267" s="125">
        <v>1.0</v>
      </c>
      <c r="AD267" s="125">
        <v>1.0</v>
      </c>
      <c r="AE267" s="125">
        <v>564.0</v>
      </c>
      <c r="AF267" s="125">
        <v>1.0</v>
      </c>
      <c r="AG267" s="125">
        <v>1.0</v>
      </c>
      <c r="AH267" s="125">
        <v>1.0</v>
      </c>
      <c r="AI267" s="125">
        <v>1.0</v>
      </c>
      <c r="AJ267" s="125">
        <v>1.0</v>
      </c>
      <c r="AK267" s="125">
        <v>1.0</v>
      </c>
      <c r="AL267" s="126">
        <v>45526.76602858796</v>
      </c>
      <c r="AM267" s="127">
        <v>498773.26</v>
      </c>
      <c r="AN267" s="127">
        <v>567580.92</v>
      </c>
      <c r="AO267" s="124"/>
      <c r="AP267" s="124"/>
    </row>
    <row r="268">
      <c r="A268" s="125">
        <v>430.0</v>
      </c>
      <c r="B268" s="119" t="s">
        <v>998</v>
      </c>
      <c r="C268" s="119" t="s">
        <v>32</v>
      </c>
      <c r="D268" s="119" t="s">
        <v>427</v>
      </c>
      <c r="E268" s="119" t="s">
        <v>371</v>
      </c>
      <c r="F268" s="120" t="s">
        <v>228</v>
      </c>
      <c r="G268" s="120" t="s">
        <v>36</v>
      </c>
      <c r="H268" s="121" t="s">
        <v>994</v>
      </c>
      <c r="I268" s="121" t="s">
        <v>995</v>
      </c>
      <c r="J268" s="125">
        <v>1955457.91</v>
      </c>
      <c r="K268" s="125">
        <v>2391071.11</v>
      </c>
      <c r="L268" s="125">
        <v>81485.09</v>
      </c>
      <c r="M268" s="125">
        <v>117001.41</v>
      </c>
      <c r="N268" s="119">
        <v>160.0</v>
      </c>
      <c r="O268" s="125">
        <v>212.0</v>
      </c>
      <c r="P268" s="125">
        <v>808.0</v>
      </c>
      <c r="Q268" s="125">
        <v>913.0</v>
      </c>
      <c r="R268" s="125">
        <v>106.0</v>
      </c>
      <c r="S268" s="125">
        <v>158.0</v>
      </c>
      <c r="T268" s="119">
        <v>-24.0</v>
      </c>
      <c r="U268" s="125">
        <v>-11.0</v>
      </c>
      <c r="V268" s="125">
        <v>-32.0</v>
      </c>
      <c r="W268" s="125">
        <v>-30.36</v>
      </c>
      <c r="X268" s="125">
        <v>-18.22</v>
      </c>
      <c r="Y268" s="119">
        <v>1.0</v>
      </c>
      <c r="Z268" s="125">
        <v>1.0</v>
      </c>
      <c r="AA268" s="125">
        <v>1.0</v>
      </c>
      <c r="AB268" s="125">
        <v>1.0</v>
      </c>
      <c r="AC268" s="125">
        <v>1.0</v>
      </c>
      <c r="AD268" s="125">
        <v>1.0</v>
      </c>
      <c r="AE268" s="125">
        <v>635.0</v>
      </c>
      <c r="AF268" s="119">
        <v>1.0</v>
      </c>
      <c r="AG268" s="125">
        <v>1.0</v>
      </c>
      <c r="AH268" s="125">
        <v>1.0</v>
      </c>
      <c r="AI268" s="125">
        <v>1.0</v>
      </c>
      <c r="AJ268" s="125">
        <v>1.0</v>
      </c>
      <c r="AK268" s="125">
        <v>1.0</v>
      </c>
      <c r="AL268" s="126">
        <v>45526.76602858796</v>
      </c>
      <c r="AM268" s="127">
        <v>1955761.91</v>
      </c>
      <c r="AN268" s="127">
        <v>2391866.84</v>
      </c>
      <c r="AO268" s="124"/>
      <c r="AP268" s="124"/>
    </row>
    <row r="269">
      <c r="A269" s="125">
        <v>431.0</v>
      </c>
      <c r="B269" s="119" t="s">
        <v>122</v>
      </c>
      <c r="C269" s="119" t="s">
        <v>32</v>
      </c>
      <c r="D269" s="119" t="s">
        <v>428</v>
      </c>
      <c r="E269" s="119" t="s">
        <v>429</v>
      </c>
      <c r="F269" s="120" t="s">
        <v>228</v>
      </c>
      <c r="G269" s="120" t="s">
        <v>36</v>
      </c>
      <c r="H269" s="121" t="s">
        <v>994</v>
      </c>
      <c r="I269" s="121" t="s">
        <v>995</v>
      </c>
      <c r="J269" s="125">
        <v>1003903.69</v>
      </c>
      <c r="K269" s="125">
        <v>1057489.86</v>
      </c>
      <c r="L269" s="125">
        <v>33464.0</v>
      </c>
      <c r="M269" s="125">
        <v>36519.0</v>
      </c>
      <c r="N269" s="125">
        <v>48.0</v>
      </c>
      <c r="O269" s="125">
        <v>44.0</v>
      </c>
      <c r="P269" s="125">
        <v>455.0</v>
      </c>
      <c r="Q269" s="125">
        <v>507.0</v>
      </c>
      <c r="R269" s="125">
        <v>27.0</v>
      </c>
      <c r="S269" s="125">
        <v>28.0</v>
      </c>
      <c r="T269" s="125">
        <v>9.0</v>
      </c>
      <c r="U269" s="125">
        <v>-10.0</v>
      </c>
      <c r="V269" s="125">
        <v>-3.0</v>
      </c>
      <c r="W269" s="125">
        <v>-8.37</v>
      </c>
      <c r="X269" s="125">
        <v>-5.07</v>
      </c>
      <c r="Y269" s="125">
        <v>1.0</v>
      </c>
      <c r="Z269" s="125">
        <v>1.0</v>
      </c>
      <c r="AA269" s="125">
        <v>1.0</v>
      </c>
      <c r="AB269" s="125">
        <v>1.0</v>
      </c>
      <c r="AC269" s="125">
        <v>1.0</v>
      </c>
      <c r="AD269" s="125">
        <v>1.0</v>
      </c>
      <c r="AE269" s="125">
        <v>599.0</v>
      </c>
      <c r="AF269" s="125">
        <v>1.0</v>
      </c>
      <c r="AG269" s="125">
        <v>1.0</v>
      </c>
      <c r="AH269" s="125">
        <v>1.0</v>
      </c>
      <c r="AI269" s="125">
        <v>1.0</v>
      </c>
      <c r="AJ269" s="125">
        <v>1.0</v>
      </c>
      <c r="AK269" s="125">
        <v>1.0</v>
      </c>
      <c r="AL269" s="126">
        <v>45526.76602858796</v>
      </c>
      <c r="AM269" s="127">
        <v>1004094.15</v>
      </c>
      <c r="AN269" s="127">
        <v>1057855.03</v>
      </c>
      <c r="AO269" s="124"/>
      <c r="AP269" s="124"/>
    </row>
    <row r="270">
      <c r="A270" s="125">
        <v>432.0</v>
      </c>
      <c r="B270" s="119" t="s">
        <v>42</v>
      </c>
      <c r="C270" s="119" t="s">
        <v>32</v>
      </c>
      <c r="D270" s="119" t="s">
        <v>144</v>
      </c>
      <c r="E270" s="119" t="s">
        <v>234</v>
      </c>
      <c r="F270" s="120" t="s">
        <v>108</v>
      </c>
      <c r="G270" s="120" t="s">
        <v>46</v>
      </c>
      <c r="H270" s="121" t="s">
        <v>994</v>
      </c>
      <c r="I270" s="121" t="s">
        <v>995</v>
      </c>
      <c r="J270" s="125">
        <v>1310324.61</v>
      </c>
      <c r="K270" s="125">
        <v>1532562.15</v>
      </c>
      <c r="L270" s="125">
        <v>36355.62</v>
      </c>
      <c r="M270" s="125">
        <v>44916.3</v>
      </c>
      <c r="N270" s="125">
        <v>5.0</v>
      </c>
      <c r="O270" s="125">
        <v>1.0</v>
      </c>
      <c r="P270" s="125">
        <v>441.0</v>
      </c>
      <c r="Q270" s="125">
        <v>515.0</v>
      </c>
      <c r="R270" s="125">
        <v>36.0</v>
      </c>
      <c r="S270" s="125">
        <v>31.0</v>
      </c>
      <c r="T270" s="125">
        <v>400.0</v>
      </c>
      <c r="U270" s="125">
        <v>-14.0</v>
      </c>
      <c r="V270" s="125">
        <v>16.0</v>
      </c>
      <c r="W270" s="125">
        <v>-19.06</v>
      </c>
      <c r="X270" s="125">
        <v>-14.5</v>
      </c>
      <c r="Y270" s="125">
        <v>5.0</v>
      </c>
      <c r="Z270" s="125">
        <v>1.0</v>
      </c>
      <c r="AA270" s="125">
        <v>1.0</v>
      </c>
      <c r="AB270" s="125">
        <v>1.0</v>
      </c>
      <c r="AC270" s="125">
        <v>1.0</v>
      </c>
      <c r="AD270" s="125">
        <v>1.2</v>
      </c>
      <c r="AE270" s="125">
        <v>504.0</v>
      </c>
      <c r="AF270" s="125">
        <v>4.0</v>
      </c>
      <c r="AG270" s="125">
        <v>1.0</v>
      </c>
      <c r="AH270" s="125">
        <v>1.0</v>
      </c>
      <c r="AI270" s="125">
        <v>1.0</v>
      </c>
      <c r="AJ270" s="125">
        <v>1.0</v>
      </c>
      <c r="AK270" s="125">
        <v>1.0</v>
      </c>
      <c r="AL270" s="126">
        <v>45526.76602858796</v>
      </c>
      <c r="AM270" s="127">
        <v>1310468.61</v>
      </c>
      <c r="AN270" s="127">
        <v>1532570.49</v>
      </c>
      <c r="AO270" s="124"/>
      <c r="AP270" s="124"/>
    </row>
    <row r="271">
      <c r="A271" s="125">
        <v>433.0</v>
      </c>
      <c r="B271" s="119" t="s">
        <v>122</v>
      </c>
      <c r="C271" s="119" t="s">
        <v>32</v>
      </c>
      <c r="D271" s="119" t="s">
        <v>430</v>
      </c>
      <c r="E271" s="119" t="s">
        <v>431</v>
      </c>
      <c r="F271" s="120" t="s">
        <v>243</v>
      </c>
      <c r="G271" s="120" t="s">
        <v>101</v>
      </c>
      <c r="H271" s="121" t="s">
        <v>994</v>
      </c>
      <c r="I271" s="121" t="s">
        <v>995</v>
      </c>
      <c r="J271" s="125">
        <v>1787036.25</v>
      </c>
      <c r="K271" s="125">
        <v>2143281.03</v>
      </c>
      <c r="L271" s="125">
        <v>70138.25</v>
      </c>
      <c r="M271" s="125">
        <v>82399.97</v>
      </c>
      <c r="N271" s="125">
        <v>0.0</v>
      </c>
      <c r="O271" s="125">
        <v>0.0</v>
      </c>
      <c r="P271" s="125">
        <v>759.0</v>
      </c>
      <c r="Q271" s="125">
        <v>820.0</v>
      </c>
      <c r="R271" s="125">
        <v>67.0</v>
      </c>
      <c r="S271" s="125">
        <v>57.0</v>
      </c>
      <c r="T271" s="125">
        <v>0.0</v>
      </c>
      <c r="U271" s="125">
        <v>-7.0</v>
      </c>
      <c r="V271" s="125">
        <v>17.0</v>
      </c>
      <c r="W271" s="125">
        <v>-14.88</v>
      </c>
      <c r="X271" s="125">
        <v>-16.62</v>
      </c>
      <c r="Y271" s="125">
        <v>1.0</v>
      </c>
      <c r="Z271" s="125">
        <v>1.0</v>
      </c>
      <c r="AA271" s="125">
        <v>1.0</v>
      </c>
      <c r="AB271" s="125">
        <v>1.0</v>
      </c>
      <c r="AC271" s="125">
        <v>1.0</v>
      </c>
      <c r="AD271" s="125">
        <v>1.0</v>
      </c>
      <c r="AE271" s="125">
        <v>633.0</v>
      </c>
      <c r="AF271" s="125">
        <v>1.0</v>
      </c>
      <c r="AG271" s="125">
        <v>1.0</v>
      </c>
      <c r="AH271" s="125">
        <v>1.0</v>
      </c>
      <c r="AI271" s="125">
        <v>1.0</v>
      </c>
      <c r="AJ271" s="125">
        <v>1.0</v>
      </c>
      <c r="AK271" s="125">
        <v>1.0</v>
      </c>
      <c r="AL271" s="126">
        <v>45526.76602858796</v>
      </c>
      <c r="AM271" s="127">
        <v>1793593.24</v>
      </c>
      <c r="AN271" s="127">
        <v>2142898.81</v>
      </c>
      <c r="AO271" s="124"/>
      <c r="AP271" s="124"/>
    </row>
    <row r="272">
      <c r="A272" s="125">
        <v>434.0</v>
      </c>
      <c r="B272" s="119" t="s">
        <v>31</v>
      </c>
      <c r="C272" s="119" t="s">
        <v>32</v>
      </c>
      <c r="D272" s="119" t="s">
        <v>135</v>
      </c>
      <c r="E272" s="119" t="s">
        <v>136</v>
      </c>
      <c r="F272" s="120" t="s">
        <v>275</v>
      </c>
      <c r="G272" s="120" t="s">
        <v>46</v>
      </c>
      <c r="H272" s="121" t="s">
        <v>994</v>
      </c>
      <c r="I272" s="121" t="s">
        <v>995</v>
      </c>
      <c r="J272" s="125">
        <v>1612971.67</v>
      </c>
      <c r="K272" s="125">
        <v>1667689.71</v>
      </c>
      <c r="L272" s="125">
        <v>59564.92</v>
      </c>
      <c r="M272" s="125">
        <v>65510.22</v>
      </c>
      <c r="N272" s="119">
        <v>74.0</v>
      </c>
      <c r="O272" s="119">
        <v>31.0</v>
      </c>
      <c r="P272" s="125">
        <v>631.0</v>
      </c>
      <c r="Q272" s="125">
        <v>655.0</v>
      </c>
      <c r="R272" s="125">
        <v>60.0</v>
      </c>
      <c r="S272" s="125">
        <v>49.0</v>
      </c>
      <c r="T272" s="119">
        <v>138.0</v>
      </c>
      <c r="U272" s="125">
        <v>-3.0</v>
      </c>
      <c r="V272" s="125">
        <v>22.0</v>
      </c>
      <c r="W272" s="125">
        <v>-9.08</v>
      </c>
      <c r="X272" s="125">
        <v>-3.28</v>
      </c>
      <c r="Y272" s="119">
        <v>5.0</v>
      </c>
      <c r="Z272" s="125">
        <v>1.0</v>
      </c>
      <c r="AA272" s="125">
        <v>2.0</v>
      </c>
      <c r="AB272" s="125">
        <v>1.0</v>
      </c>
      <c r="AC272" s="125">
        <v>1.0</v>
      </c>
      <c r="AD272" s="125">
        <v>1.4</v>
      </c>
      <c r="AE272" s="125">
        <v>433.0</v>
      </c>
      <c r="AF272" s="119">
        <v>4.0</v>
      </c>
      <c r="AG272" s="125">
        <v>1.0</v>
      </c>
      <c r="AH272" s="125">
        <v>1.0</v>
      </c>
      <c r="AI272" s="125">
        <v>1.0</v>
      </c>
      <c r="AJ272" s="125">
        <v>1.0</v>
      </c>
      <c r="AK272" s="125">
        <v>1.0</v>
      </c>
      <c r="AL272" s="126">
        <v>45526.76602858796</v>
      </c>
      <c r="AM272" s="127">
        <v>1607718.28</v>
      </c>
      <c r="AN272" s="127">
        <v>1573958.6</v>
      </c>
      <c r="AO272" s="124"/>
      <c r="AP272" s="124"/>
    </row>
    <row r="273">
      <c r="A273" s="125">
        <v>435.0</v>
      </c>
      <c r="B273" s="119" t="s">
        <v>31</v>
      </c>
      <c r="C273" s="119" t="s">
        <v>32</v>
      </c>
      <c r="D273" s="119" t="s">
        <v>432</v>
      </c>
      <c r="E273" s="119" t="s">
        <v>433</v>
      </c>
      <c r="F273" s="120" t="s">
        <v>220</v>
      </c>
      <c r="G273" s="120" t="s">
        <v>59</v>
      </c>
      <c r="H273" s="121" t="s">
        <v>994</v>
      </c>
      <c r="I273" s="121" t="s">
        <v>995</v>
      </c>
      <c r="J273" s="125">
        <v>1549941.8</v>
      </c>
      <c r="K273" s="125">
        <v>1742696.55</v>
      </c>
      <c r="L273" s="125">
        <v>55593.88</v>
      </c>
      <c r="M273" s="125">
        <v>68660.0</v>
      </c>
      <c r="N273" s="125">
        <v>0.0</v>
      </c>
      <c r="O273" s="125">
        <v>0.0</v>
      </c>
      <c r="P273" s="125">
        <v>518.0</v>
      </c>
      <c r="Q273" s="125">
        <v>594.0</v>
      </c>
      <c r="R273" s="125">
        <v>69.0</v>
      </c>
      <c r="S273" s="125">
        <v>47.0</v>
      </c>
      <c r="T273" s="125">
        <v>0.0</v>
      </c>
      <c r="U273" s="125">
        <v>-12.0</v>
      </c>
      <c r="V273" s="125">
        <v>46.0</v>
      </c>
      <c r="W273" s="125">
        <v>-19.03</v>
      </c>
      <c r="X273" s="125">
        <v>-11.06</v>
      </c>
      <c r="Y273" s="125">
        <v>1.0</v>
      </c>
      <c r="Z273" s="125">
        <v>1.0</v>
      </c>
      <c r="AA273" s="125">
        <v>3.0</v>
      </c>
      <c r="AB273" s="125">
        <v>1.0</v>
      </c>
      <c r="AC273" s="125">
        <v>1.0</v>
      </c>
      <c r="AD273" s="125">
        <v>1.4</v>
      </c>
      <c r="AE273" s="125">
        <v>432.0</v>
      </c>
      <c r="AF273" s="125">
        <v>1.0</v>
      </c>
      <c r="AG273" s="125">
        <v>1.0</v>
      </c>
      <c r="AH273" s="125">
        <v>2.0</v>
      </c>
      <c r="AI273" s="125">
        <v>1.0</v>
      </c>
      <c r="AJ273" s="125">
        <v>1.0</v>
      </c>
      <c r="AK273" s="125">
        <v>1.0</v>
      </c>
      <c r="AL273" s="126">
        <v>45526.76602858796</v>
      </c>
      <c r="AM273" s="127">
        <v>1550270.8</v>
      </c>
      <c r="AN273" s="127">
        <v>1742812.73</v>
      </c>
      <c r="AO273" s="124"/>
      <c r="AP273" s="124"/>
    </row>
    <row r="274">
      <c r="A274" s="125">
        <v>436.0</v>
      </c>
      <c r="B274" s="119" t="s">
        <v>47</v>
      </c>
      <c r="C274" s="119" t="s">
        <v>32</v>
      </c>
      <c r="D274" s="119" t="s">
        <v>434</v>
      </c>
      <c r="E274" s="119" t="s">
        <v>408</v>
      </c>
      <c r="F274" s="120" t="s">
        <v>96</v>
      </c>
      <c r="G274" s="120" t="s">
        <v>59</v>
      </c>
      <c r="H274" s="121" t="s">
        <v>994</v>
      </c>
      <c r="I274" s="121" t="s">
        <v>995</v>
      </c>
      <c r="J274" s="125">
        <v>1542600.13</v>
      </c>
      <c r="K274" s="125">
        <v>1202329.65</v>
      </c>
      <c r="L274" s="125">
        <v>35219.08</v>
      </c>
      <c r="M274" s="125">
        <v>28252.32</v>
      </c>
      <c r="N274" s="119">
        <v>39.0</v>
      </c>
      <c r="O274" s="119">
        <v>52.0</v>
      </c>
      <c r="P274" s="125">
        <v>418.0</v>
      </c>
      <c r="Q274" s="125">
        <v>350.0</v>
      </c>
      <c r="R274" s="125">
        <v>58.0</v>
      </c>
      <c r="S274" s="125">
        <v>45.0</v>
      </c>
      <c r="T274" s="119">
        <v>-25.0</v>
      </c>
      <c r="U274" s="125">
        <v>19.0</v>
      </c>
      <c r="V274" s="125">
        <v>28.0</v>
      </c>
      <c r="W274" s="125">
        <v>24.66</v>
      </c>
      <c r="X274" s="125">
        <v>28.3</v>
      </c>
      <c r="Y274" s="119">
        <v>1.0</v>
      </c>
      <c r="Z274" s="125">
        <v>4.0</v>
      </c>
      <c r="AA274" s="125">
        <v>2.0</v>
      </c>
      <c r="AB274" s="125">
        <v>5.0</v>
      </c>
      <c r="AC274" s="125">
        <v>4.0</v>
      </c>
      <c r="AD274" s="125">
        <v>3.85</v>
      </c>
      <c r="AE274" s="125">
        <v>126.0</v>
      </c>
      <c r="AF274" s="119">
        <v>1.0</v>
      </c>
      <c r="AG274" s="125">
        <v>3.0</v>
      </c>
      <c r="AH274" s="125">
        <v>1.0</v>
      </c>
      <c r="AI274" s="125">
        <v>4.0</v>
      </c>
      <c r="AJ274" s="125">
        <v>3.0</v>
      </c>
      <c r="AK274" s="125">
        <v>3.0</v>
      </c>
      <c r="AL274" s="126">
        <v>45526.76602858796</v>
      </c>
      <c r="AM274" s="127">
        <v>1542670.13</v>
      </c>
      <c r="AN274" s="127">
        <v>1203234.65</v>
      </c>
      <c r="AO274" s="124"/>
      <c r="AP274" s="124"/>
    </row>
    <row r="275">
      <c r="A275" s="125">
        <v>437.0</v>
      </c>
      <c r="B275" s="119" t="s">
        <v>97</v>
      </c>
      <c r="C275" s="119" t="s">
        <v>32</v>
      </c>
      <c r="D275" s="119" t="s">
        <v>435</v>
      </c>
      <c r="E275" s="119" t="s">
        <v>436</v>
      </c>
      <c r="F275" s="120" t="s">
        <v>243</v>
      </c>
      <c r="G275" s="120" t="s">
        <v>101</v>
      </c>
      <c r="H275" s="121" t="s">
        <v>994</v>
      </c>
      <c r="I275" s="121" t="s">
        <v>995</v>
      </c>
      <c r="J275" s="125">
        <v>1801961.19</v>
      </c>
      <c r="K275" s="125">
        <v>1685274.56</v>
      </c>
      <c r="L275" s="125">
        <v>51993.82</v>
      </c>
      <c r="M275" s="125">
        <v>51694.1</v>
      </c>
      <c r="N275" s="125">
        <v>22.0</v>
      </c>
      <c r="O275" s="125">
        <v>21.0</v>
      </c>
      <c r="P275" s="125">
        <v>649.0</v>
      </c>
      <c r="Q275" s="125">
        <v>635.0</v>
      </c>
      <c r="R275" s="125">
        <v>41.0</v>
      </c>
      <c r="S275" s="125">
        <v>36.0</v>
      </c>
      <c r="T275" s="125">
        <v>4.0</v>
      </c>
      <c r="U275" s="125">
        <v>2.0</v>
      </c>
      <c r="V275" s="125">
        <v>13.0</v>
      </c>
      <c r="W275" s="125">
        <v>0.58</v>
      </c>
      <c r="X275" s="125">
        <v>6.92</v>
      </c>
      <c r="Y275" s="125">
        <v>1.0</v>
      </c>
      <c r="Z275" s="125">
        <v>1.0</v>
      </c>
      <c r="AA275" s="125">
        <v>1.0</v>
      </c>
      <c r="AB275" s="125">
        <v>1.0</v>
      </c>
      <c r="AC275" s="125">
        <v>1.0</v>
      </c>
      <c r="AD275" s="125">
        <v>1.0</v>
      </c>
      <c r="AE275" s="125">
        <v>622.0</v>
      </c>
      <c r="AF275" s="125">
        <v>1.0</v>
      </c>
      <c r="AG275" s="125">
        <v>1.0</v>
      </c>
      <c r="AH275" s="125">
        <v>1.0</v>
      </c>
      <c r="AI275" s="125">
        <v>1.0</v>
      </c>
      <c r="AJ275" s="125">
        <v>1.0</v>
      </c>
      <c r="AK275" s="125">
        <v>1.0</v>
      </c>
      <c r="AL275" s="126">
        <v>45526.76602858796</v>
      </c>
      <c r="AM275" s="127">
        <v>1835501.55</v>
      </c>
      <c r="AN275" s="127">
        <v>1685977.1</v>
      </c>
      <c r="AO275" s="124"/>
      <c r="AP275" s="124"/>
    </row>
    <row r="276">
      <c r="A276" s="125">
        <v>438.0</v>
      </c>
      <c r="B276" s="119" t="s">
        <v>42</v>
      </c>
      <c r="C276" s="119" t="s">
        <v>32</v>
      </c>
      <c r="D276" s="119" t="s">
        <v>437</v>
      </c>
      <c r="E276" s="119" t="s">
        <v>438</v>
      </c>
      <c r="F276" s="120" t="s">
        <v>108</v>
      </c>
      <c r="G276" s="120" t="s">
        <v>46</v>
      </c>
      <c r="H276" s="121" t="s">
        <v>994</v>
      </c>
      <c r="I276" s="121" t="s">
        <v>995</v>
      </c>
      <c r="J276" s="125">
        <v>2423572.5</v>
      </c>
      <c r="K276" s="125">
        <v>2787354.35</v>
      </c>
      <c r="L276" s="125">
        <v>77509.75</v>
      </c>
      <c r="M276" s="125">
        <v>90150.0</v>
      </c>
      <c r="N276" s="125">
        <v>90.0</v>
      </c>
      <c r="O276" s="125">
        <v>55.0</v>
      </c>
      <c r="P276" s="125">
        <v>836.0</v>
      </c>
      <c r="Q276" s="125">
        <v>852.0</v>
      </c>
      <c r="R276" s="125">
        <v>78.0</v>
      </c>
      <c r="S276" s="125">
        <v>66.0</v>
      </c>
      <c r="T276" s="125">
        <v>63.0</v>
      </c>
      <c r="U276" s="125">
        <v>-1.0</v>
      </c>
      <c r="V276" s="125">
        <v>18.0</v>
      </c>
      <c r="W276" s="125">
        <v>-14.02</v>
      </c>
      <c r="X276" s="125">
        <v>-13.05</v>
      </c>
      <c r="Y276" s="125">
        <v>3.0</v>
      </c>
      <c r="Z276" s="125">
        <v>1.0</v>
      </c>
      <c r="AA276" s="125">
        <v>1.0</v>
      </c>
      <c r="AB276" s="125">
        <v>1.0</v>
      </c>
      <c r="AC276" s="125">
        <v>1.0</v>
      </c>
      <c r="AD276" s="125">
        <v>1.1</v>
      </c>
      <c r="AE276" s="125">
        <v>547.0</v>
      </c>
      <c r="AF276" s="125">
        <v>2.0</v>
      </c>
      <c r="AG276" s="125">
        <v>1.0</v>
      </c>
      <c r="AH276" s="125">
        <v>1.0</v>
      </c>
      <c r="AI276" s="125">
        <v>1.0</v>
      </c>
      <c r="AJ276" s="125">
        <v>1.0</v>
      </c>
      <c r="AK276" s="125">
        <v>1.0</v>
      </c>
      <c r="AL276" s="126">
        <v>45526.76602858796</v>
      </c>
      <c r="AM276" s="127">
        <v>2424067.0</v>
      </c>
      <c r="AN276" s="127">
        <v>2787674.49</v>
      </c>
      <c r="AO276" s="124"/>
      <c r="AP276" s="124"/>
    </row>
    <row r="277">
      <c r="A277" s="125">
        <v>439.0</v>
      </c>
      <c r="B277" s="119" t="s">
        <v>42</v>
      </c>
      <c r="C277" s="119" t="s">
        <v>32</v>
      </c>
      <c r="D277" s="119" t="s">
        <v>439</v>
      </c>
      <c r="E277" s="119" t="s">
        <v>440</v>
      </c>
      <c r="F277" s="120" t="s">
        <v>45</v>
      </c>
      <c r="G277" s="120" t="s">
        <v>46</v>
      </c>
      <c r="H277" s="121" t="s">
        <v>994</v>
      </c>
      <c r="I277" s="121" t="s">
        <v>995</v>
      </c>
      <c r="J277" s="125">
        <v>1585893.05</v>
      </c>
      <c r="K277" s="125">
        <v>1562028.07</v>
      </c>
      <c r="L277" s="125">
        <v>53184.36</v>
      </c>
      <c r="M277" s="125">
        <v>56037.89</v>
      </c>
      <c r="N277" s="125">
        <v>22.0</v>
      </c>
      <c r="O277" s="125">
        <v>0.0</v>
      </c>
      <c r="P277" s="125">
        <v>671.0</v>
      </c>
      <c r="Q277" s="125">
        <v>687.0</v>
      </c>
      <c r="R277" s="125">
        <v>51.0</v>
      </c>
      <c r="S277" s="125">
        <v>56.0</v>
      </c>
      <c r="T277" s="125">
        <v>0.0</v>
      </c>
      <c r="U277" s="125">
        <v>-2.0</v>
      </c>
      <c r="V277" s="125">
        <v>-8.0</v>
      </c>
      <c r="W277" s="125">
        <v>-5.09</v>
      </c>
      <c r="X277" s="125">
        <v>1.53</v>
      </c>
      <c r="Y277" s="125">
        <v>1.0</v>
      </c>
      <c r="Z277" s="125">
        <v>1.0</v>
      </c>
      <c r="AA277" s="125">
        <v>1.0</v>
      </c>
      <c r="AB277" s="125">
        <v>1.0</v>
      </c>
      <c r="AC277" s="125">
        <v>1.0</v>
      </c>
      <c r="AD277" s="125">
        <v>1.0</v>
      </c>
      <c r="AE277" s="125">
        <v>623.0</v>
      </c>
      <c r="AF277" s="125">
        <v>1.0</v>
      </c>
      <c r="AG277" s="125">
        <v>1.0</v>
      </c>
      <c r="AH277" s="125">
        <v>1.0</v>
      </c>
      <c r="AI277" s="125">
        <v>1.0</v>
      </c>
      <c r="AJ277" s="125">
        <v>1.0</v>
      </c>
      <c r="AK277" s="125">
        <v>1.0</v>
      </c>
      <c r="AL277" s="126">
        <v>45526.76602858796</v>
      </c>
      <c r="AM277" s="127">
        <v>1585949.05</v>
      </c>
      <c r="AN277" s="127">
        <v>1561150.55</v>
      </c>
      <c r="AO277" s="124"/>
      <c r="AP277" s="124"/>
    </row>
    <row r="278">
      <c r="A278" s="125">
        <v>441.0</v>
      </c>
      <c r="B278" s="119" t="s">
        <v>97</v>
      </c>
      <c r="C278" s="119" t="s">
        <v>32</v>
      </c>
      <c r="D278" s="119" t="s">
        <v>441</v>
      </c>
      <c r="E278" s="119" t="s">
        <v>442</v>
      </c>
      <c r="F278" s="120" t="s">
        <v>223</v>
      </c>
      <c r="G278" s="120" t="s">
        <v>101</v>
      </c>
      <c r="H278" s="121" t="s">
        <v>994</v>
      </c>
      <c r="I278" s="121" t="s">
        <v>995</v>
      </c>
      <c r="J278" s="125">
        <v>1306005.06</v>
      </c>
      <c r="K278" s="125">
        <v>1121141.75</v>
      </c>
      <c r="L278" s="125">
        <v>36226.15</v>
      </c>
      <c r="M278" s="125">
        <v>32517.4</v>
      </c>
      <c r="N278" s="125">
        <v>0.0</v>
      </c>
      <c r="O278" s="119">
        <v>6.0</v>
      </c>
      <c r="P278" s="125">
        <v>443.0</v>
      </c>
      <c r="Q278" s="125">
        <v>401.0</v>
      </c>
      <c r="R278" s="125">
        <v>49.0</v>
      </c>
      <c r="S278" s="125">
        <v>46.0</v>
      </c>
      <c r="T278" s="119">
        <v>-100.0</v>
      </c>
      <c r="U278" s="125">
        <v>10.0</v>
      </c>
      <c r="V278" s="125">
        <v>6.0</v>
      </c>
      <c r="W278" s="125">
        <v>11.41</v>
      </c>
      <c r="X278" s="125">
        <v>16.49</v>
      </c>
      <c r="Y278" s="119">
        <v>1.0</v>
      </c>
      <c r="Z278" s="125">
        <v>3.0</v>
      </c>
      <c r="AA278" s="125">
        <v>1.0</v>
      </c>
      <c r="AB278" s="125">
        <v>3.0</v>
      </c>
      <c r="AC278" s="125">
        <v>3.0</v>
      </c>
      <c r="AD278" s="125">
        <v>2.5</v>
      </c>
      <c r="AE278" s="125">
        <v>257.0</v>
      </c>
      <c r="AF278" s="119">
        <v>1.0</v>
      </c>
      <c r="AG278" s="125">
        <v>2.0</v>
      </c>
      <c r="AH278" s="125">
        <v>1.0</v>
      </c>
      <c r="AI278" s="125">
        <v>2.0</v>
      </c>
      <c r="AJ278" s="125">
        <v>2.0</v>
      </c>
      <c r="AK278" s="125">
        <v>2.0</v>
      </c>
      <c r="AL278" s="126">
        <v>45526.76602858796</v>
      </c>
      <c r="AM278" s="127">
        <v>1306997.05</v>
      </c>
      <c r="AN278" s="127">
        <v>1129087.5</v>
      </c>
      <c r="AO278" s="124"/>
      <c r="AP278" s="124"/>
    </row>
    <row r="279">
      <c r="A279" s="125">
        <v>443.0</v>
      </c>
      <c r="B279" s="119" t="s">
        <v>97</v>
      </c>
      <c r="C279" s="119" t="s">
        <v>32</v>
      </c>
      <c r="D279" s="119" t="s">
        <v>443</v>
      </c>
      <c r="E279" s="119" t="s">
        <v>263</v>
      </c>
      <c r="F279" s="120" t="s">
        <v>243</v>
      </c>
      <c r="G279" s="120" t="s">
        <v>101</v>
      </c>
      <c r="H279" s="121" t="s">
        <v>994</v>
      </c>
      <c r="I279" s="121" t="s">
        <v>995</v>
      </c>
      <c r="J279" s="125">
        <v>1889739.35</v>
      </c>
      <c r="K279" s="125">
        <v>1611285.76</v>
      </c>
      <c r="L279" s="125">
        <v>54794.4</v>
      </c>
      <c r="M279" s="125">
        <v>62239.73</v>
      </c>
      <c r="N279" s="119">
        <v>63.0</v>
      </c>
      <c r="O279" s="125">
        <v>55.0</v>
      </c>
      <c r="P279" s="125">
        <v>675.0</v>
      </c>
      <c r="Q279" s="125">
        <v>804.0</v>
      </c>
      <c r="R279" s="125">
        <v>45.0</v>
      </c>
      <c r="S279" s="125">
        <v>47.0</v>
      </c>
      <c r="T279" s="119">
        <v>14.0</v>
      </c>
      <c r="U279" s="125">
        <v>-16.0</v>
      </c>
      <c r="V279" s="125">
        <v>-4.0</v>
      </c>
      <c r="W279" s="125">
        <v>-11.96</v>
      </c>
      <c r="X279" s="125">
        <v>17.28</v>
      </c>
      <c r="Y279" s="119">
        <v>1.0</v>
      </c>
      <c r="Z279" s="125">
        <v>1.0</v>
      </c>
      <c r="AA279" s="125">
        <v>1.0</v>
      </c>
      <c r="AB279" s="125">
        <v>1.0</v>
      </c>
      <c r="AC279" s="125">
        <v>3.0</v>
      </c>
      <c r="AD279" s="125">
        <v>1.5</v>
      </c>
      <c r="AE279" s="125">
        <v>401.0</v>
      </c>
      <c r="AF279" s="119">
        <v>1.0</v>
      </c>
      <c r="AG279" s="125">
        <v>1.0</v>
      </c>
      <c r="AH279" s="125">
        <v>1.0</v>
      </c>
      <c r="AI279" s="125">
        <v>1.0</v>
      </c>
      <c r="AJ279" s="125">
        <v>2.0</v>
      </c>
      <c r="AK279" s="125">
        <v>1.0</v>
      </c>
      <c r="AL279" s="126">
        <v>45526.76602858796</v>
      </c>
      <c r="AM279" s="127">
        <v>1890258.53</v>
      </c>
      <c r="AN279" s="127">
        <v>1834400.46</v>
      </c>
      <c r="AO279" s="124"/>
      <c r="AP279" s="124"/>
    </row>
    <row r="280">
      <c r="A280" s="125">
        <v>445.0</v>
      </c>
      <c r="B280" s="119" t="s">
        <v>60</v>
      </c>
      <c r="C280" s="119" t="s">
        <v>32</v>
      </c>
      <c r="D280" s="119" t="s">
        <v>249</v>
      </c>
      <c r="E280" s="119" t="s">
        <v>364</v>
      </c>
      <c r="F280" s="120" t="s">
        <v>81</v>
      </c>
      <c r="G280" s="120" t="s">
        <v>36</v>
      </c>
      <c r="H280" s="121" t="s">
        <v>994</v>
      </c>
      <c r="I280" s="121" t="s">
        <v>995</v>
      </c>
      <c r="J280" s="125">
        <v>2960009.13</v>
      </c>
      <c r="K280" s="125">
        <v>2761556.56</v>
      </c>
      <c r="L280" s="125">
        <v>83994.62</v>
      </c>
      <c r="M280" s="125">
        <v>84838.51</v>
      </c>
      <c r="N280" s="125">
        <v>75.0</v>
      </c>
      <c r="O280" s="125">
        <v>79.0</v>
      </c>
      <c r="P280" s="125">
        <v>869.0</v>
      </c>
      <c r="Q280" s="125">
        <v>815.0</v>
      </c>
      <c r="R280" s="125">
        <v>64.0</v>
      </c>
      <c r="S280" s="125">
        <v>47.0</v>
      </c>
      <c r="T280" s="125">
        <v>-5.0</v>
      </c>
      <c r="U280" s="125">
        <v>6.0</v>
      </c>
      <c r="V280" s="125">
        <v>36.0</v>
      </c>
      <c r="W280" s="125">
        <v>-0.99</v>
      </c>
      <c r="X280" s="125">
        <v>7.19</v>
      </c>
      <c r="Y280" s="125">
        <v>1.0</v>
      </c>
      <c r="Z280" s="125">
        <v>2.0</v>
      </c>
      <c r="AA280" s="125">
        <v>2.0</v>
      </c>
      <c r="AB280" s="125">
        <v>1.0</v>
      </c>
      <c r="AC280" s="125">
        <v>2.0</v>
      </c>
      <c r="AD280" s="125">
        <v>1.55</v>
      </c>
      <c r="AE280" s="125">
        <v>394.0</v>
      </c>
      <c r="AF280" s="125">
        <v>1.0</v>
      </c>
      <c r="AG280" s="125">
        <v>1.0</v>
      </c>
      <c r="AH280" s="125">
        <v>1.0</v>
      </c>
      <c r="AI280" s="125">
        <v>1.0</v>
      </c>
      <c r="AJ280" s="125">
        <v>1.0</v>
      </c>
      <c r="AK280" s="125">
        <v>1.0</v>
      </c>
      <c r="AL280" s="126">
        <v>45526.76602858796</v>
      </c>
      <c r="AM280" s="127">
        <v>2961640.37</v>
      </c>
      <c r="AN280" s="127">
        <v>2769790.11</v>
      </c>
      <c r="AO280" s="124"/>
      <c r="AP280" s="124"/>
    </row>
    <row r="281">
      <c r="A281" s="125">
        <v>448.0</v>
      </c>
      <c r="B281" s="119" t="s">
        <v>122</v>
      </c>
      <c r="C281" s="119" t="s">
        <v>32</v>
      </c>
      <c r="D281" s="119" t="s">
        <v>444</v>
      </c>
      <c r="E281" s="119" t="s">
        <v>445</v>
      </c>
      <c r="F281" s="120" t="s">
        <v>185</v>
      </c>
      <c r="G281" s="120" t="s">
        <v>46</v>
      </c>
      <c r="H281" s="121" t="s">
        <v>994</v>
      </c>
      <c r="I281" s="121" t="s">
        <v>995</v>
      </c>
      <c r="J281" s="125">
        <v>1015176.9</v>
      </c>
      <c r="K281" s="125">
        <v>1005055.32</v>
      </c>
      <c r="L281" s="125">
        <v>27957.4</v>
      </c>
      <c r="M281" s="125">
        <v>30650.71</v>
      </c>
      <c r="N281" s="125">
        <v>39.0</v>
      </c>
      <c r="O281" s="125">
        <v>13.0</v>
      </c>
      <c r="P281" s="125">
        <v>350.0</v>
      </c>
      <c r="Q281" s="125">
        <v>343.0</v>
      </c>
      <c r="R281" s="125">
        <v>33.0</v>
      </c>
      <c r="S281" s="125">
        <v>33.0</v>
      </c>
      <c r="T281" s="125">
        <v>200.0</v>
      </c>
      <c r="U281" s="125">
        <v>2.0</v>
      </c>
      <c r="V281" s="125">
        <v>0.0</v>
      </c>
      <c r="W281" s="125">
        <v>-8.79</v>
      </c>
      <c r="X281" s="125">
        <v>1.01</v>
      </c>
      <c r="Y281" s="125">
        <v>5.0</v>
      </c>
      <c r="Z281" s="125">
        <v>1.0</v>
      </c>
      <c r="AA281" s="125">
        <v>1.0</v>
      </c>
      <c r="AB281" s="125">
        <v>1.0</v>
      </c>
      <c r="AC281" s="125">
        <v>1.0</v>
      </c>
      <c r="AD281" s="125">
        <v>1.2</v>
      </c>
      <c r="AE281" s="125">
        <v>490.0</v>
      </c>
      <c r="AF281" s="125">
        <v>4.0</v>
      </c>
      <c r="AG281" s="125">
        <v>1.0</v>
      </c>
      <c r="AH281" s="125">
        <v>1.0</v>
      </c>
      <c r="AI281" s="125">
        <v>1.0</v>
      </c>
      <c r="AJ281" s="125">
        <v>1.0</v>
      </c>
      <c r="AK281" s="125">
        <v>1.0</v>
      </c>
      <c r="AL281" s="126">
        <v>45526.76602858796</v>
      </c>
      <c r="AM281" s="127">
        <v>1015442.4</v>
      </c>
      <c r="AN281" s="127">
        <v>1005111.06</v>
      </c>
      <c r="AO281" s="124"/>
      <c r="AP281" s="124"/>
    </row>
    <row r="282">
      <c r="A282" s="125">
        <v>451.0</v>
      </c>
      <c r="B282" s="119" t="s">
        <v>63</v>
      </c>
      <c r="C282" s="119" t="s">
        <v>32</v>
      </c>
      <c r="D282" s="119" t="s">
        <v>446</v>
      </c>
      <c r="E282" s="119" t="s">
        <v>447</v>
      </c>
      <c r="F282" s="120" t="s">
        <v>220</v>
      </c>
      <c r="G282" s="120" t="s">
        <v>59</v>
      </c>
      <c r="H282" s="121" t="s">
        <v>994</v>
      </c>
      <c r="I282" s="121" t="s">
        <v>995</v>
      </c>
      <c r="J282" s="125">
        <v>1198398.59</v>
      </c>
      <c r="K282" s="125">
        <v>899735.56</v>
      </c>
      <c r="L282" s="125">
        <v>41052.83</v>
      </c>
      <c r="M282" s="125">
        <v>30810.07</v>
      </c>
      <c r="N282" s="125">
        <v>14.0</v>
      </c>
      <c r="O282" s="125">
        <v>13.0</v>
      </c>
      <c r="P282" s="125">
        <v>410.0</v>
      </c>
      <c r="Q282" s="125">
        <v>363.0</v>
      </c>
      <c r="R282" s="125">
        <v>40.0</v>
      </c>
      <c r="S282" s="125">
        <v>30.0</v>
      </c>
      <c r="T282" s="125">
        <v>7.0</v>
      </c>
      <c r="U282" s="125">
        <v>12.0</v>
      </c>
      <c r="V282" s="125">
        <v>33.0</v>
      </c>
      <c r="W282" s="125">
        <v>33.24</v>
      </c>
      <c r="X282" s="125">
        <v>33.19</v>
      </c>
      <c r="Y282" s="125">
        <v>1.0</v>
      </c>
      <c r="Z282" s="125">
        <v>3.0</v>
      </c>
      <c r="AA282" s="125">
        <v>2.0</v>
      </c>
      <c r="AB282" s="125">
        <v>5.0</v>
      </c>
      <c r="AC282" s="125">
        <v>5.0</v>
      </c>
      <c r="AD282" s="125">
        <v>4.0</v>
      </c>
      <c r="AE282" s="125">
        <v>100.0</v>
      </c>
      <c r="AF282" s="125">
        <v>1.0</v>
      </c>
      <c r="AG282" s="125">
        <v>2.0</v>
      </c>
      <c r="AH282" s="125">
        <v>1.0</v>
      </c>
      <c r="AI282" s="125">
        <v>4.0</v>
      </c>
      <c r="AJ282" s="125">
        <v>4.0</v>
      </c>
      <c r="AK282" s="125">
        <v>4.0</v>
      </c>
      <c r="AL282" s="126">
        <v>45526.76602858796</v>
      </c>
      <c r="AM282" s="127">
        <v>1203377.59</v>
      </c>
      <c r="AN282" s="127">
        <v>900237.55</v>
      </c>
      <c r="AO282" s="124"/>
      <c r="AP282" s="124"/>
    </row>
    <row r="283">
      <c r="A283" s="125">
        <v>452.0</v>
      </c>
      <c r="B283" s="119" t="s">
        <v>60</v>
      </c>
      <c r="C283" s="119" t="s">
        <v>32</v>
      </c>
      <c r="D283" s="119" t="s">
        <v>448</v>
      </c>
      <c r="E283" s="119" t="s">
        <v>449</v>
      </c>
      <c r="F283" s="120" t="s">
        <v>88</v>
      </c>
      <c r="G283" s="120" t="s">
        <v>59</v>
      </c>
      <c r="H283" s="121" t="s">
        <v>994</v>
      </c>
      <c r="I283" s="121" t="s">
        <v>995</v>
      </c>
      <c r="J283" s="125">
        <v>1363615.7</v>
      </c>
      <c r="K283" s="125">
        <v>1475880.47</v>
      </c>
      <c r="L283" s="125">
        <v>33675.38</v>
      </c>
      <c r="M283" s="125">
        <v>34727.28</v>
      </c>
      <c r="N283" s="125">
        <v>0.0</v>
      </c>
      <c r="O283" s="125">
        <v>0.0</v>
      </c>
      <c r="P283" s="125">
        <v>294.0</v>
      </c>
      <c r="Q283" s="125">
        <v>286.0</v>
      </c>
      <c r="R283" s="125">
        <v>16.0</v>
      </c>
      <c r="S283" s="125">
        <v>11.0</v>
      </c>
      <c r="T283" s="125">
        <v>0.0</v>
      </c>
      <c r="U283" s="125">
        <v>2.0</v>
      </c>
      <c r="V283" s="125">
        <v>45.0</v>
      </c>
      <c r="W283" s="125">
        <v>-3.03</v>
      </c>
      <c r="X283" s="125">
        <v>-7.61</v>
      </c>
      <c r="Y283" s="125">
        <v>1.0</v>
      </c>
      <c r="Z283" s="125">
        <v>1.0</v>
      </c>
      <c r="AA283" s="125">
        <v>3.0</v>
      </c>
      <c r="AB283" s="125">
        <v>1.0</v>
      </c>
      <c r="AC283" s="125">
        <v>1.0</v>
      </c>
      <c r="AD283" s="125">
        <v>1.4</v>
      </c>
      <c r="AE283" s="125">
        <v>427.0</v>
      </c>
      <c r="AF283" s="125">
        <v>1.0</v>
      </c>
      <c r="AG283" s="125">
        <v>1.0</v>
      </c>
      <c r="AH283" s="125">
        <v>2.0</v>
      </c>
      <c r="AI283" s="125">
        <v>1.0</v>
      </c>
      <c r="AJ283" s="125">
        <v>1.0</v>
      </c>
      <c r="AK283" s="125">
        <v>1.0</v>
      </c>
      <c r="AL283" s="126">
        <v>45526.76602858796</v>
      </c>
      <c r="AM283" s="127">
        <v>1363899.03</v>
      </c>
      <c r="AN283" s="127">
        <v>1477765.96</v>
      </c>
      <c r="AO283" s="124"/>
      <c r="AP283" s="124"/>
    </row>
    <row r="284">
      <c r="A284" s="125">
        <v>453.0</v>
      </c>
      <c r="B284" s="119" t="s">
        <v>97</v>
      </c>
      <c r="C284" s="119" t="s">
        <v>32</v>
      </c>
      <c r="D284" s="119" t="s">
        <v>337</v>
      </c>
      <c r="E284" s="119" t="s">
        <v>450</v>
      </c>
      <c r="F284" s="120" t="s">
        <v>451</v>
      </c>
      <c r="G284" s="120" t="s">
        <v>101</v>
      </c>
      <c r="H284" s="121" t="s">
        <v>994</v>
      </c>
      <c r="I284" s="121" t="s">
        <v>995</v>
      </c>
      <c r="J284" s="125">
        <v>1111304.14</v>
      </c>
      <c r="K284" s="125">
        <v>998126.45</v>
      </c>
      <c r="L284" s="125">
        <v>28654.94</v>
      </c>
      <c r="M284" s="125">
        <v>28166.5</v>
      </c>
      <c r="N284" s="119">
        <v>13.0</v>
      </c>
      <c r="O284" s="119">
        <v>10.0</v>
      </c>
      <c r="P284" s="125">
        <v>350.0</v>
      </c>
      <c r="Q284" s="125">
        <v>305.0</v>
      </c>
      <c r="R284" s="125">
        <v>18.0</v>
      </c>
      <c r="S284" s="125">
        <v>18.0</v>
      </c>
      <c r="T284" s="119">
        <v>30.0</v>
      </c>
      <c r="U284" s="125">
        <v>14.0</v>
      </c>
      <c r="V284" s="125">
        <v>0.0</v>
      </c>
      <c r="W284" s="125">
        <v>1.73</v>
      </c>
      <c r="X284" s="125">
        <v>11.34</v>
      </c>
      <c r="Y284" s="119">
        <v>2.0</v>
      </c>
      <c r="Z284" s="125">
        <v>3.0</v>
      </c>
      <c r="AA284" s="125">
        <v>1.0</v>
      </c>
      <c r="AB284" s="125">
        <v>1.0</v>
      </c>
      <c r="AC284" s="125">
        <v>2.0</v>
      </c>
      <c r="AD284" s="125">
        <v>1.5</v>
      </c>
      <c r="AE284" s="125">
        <v>396.0</v>
      </c>
      <c r="AF284" s="119">
        <v>1.0</v>
      </c>
      <c r="AG284" s="125">
        <v>2.0</v>
      </c>
      <c r="AH284" s="125">
        <v>1.0</v>
      </c>
      <c r="AI284" s="125">
        <v>1.0</v>
      </c>
      <c r="AJ284" s="125">
        <v>1.0</v>
      </c>
      <c r="AK284" s="125">
        <v>1.0</v>
      </c>
      <c r="AL284" s="126">
        <v>45526.76602858796</v>
      </c>
      <c r="AM284" s="127">
        <v>1111148.39</v>
      </c>
      <c r="AN284" s="127">
        <v>991192.0</v>
      </c>
      <c r="AO284" s="124"/>
      <c r="AP284" s="124"/>
    </row>
    <row r="285">
      <c r="A285" s="125">
        <v>454.0</v>
      </c>
      <c r="B285" s="119" t="s">
        <v>42</v>
      </c>
      <c r="C285" s="119" t="s">
        <v>32</v>
      </c>
      <c r="D285" s="119" t="s">
        <v>323</v>
      </c>
      <c r="E285" s="119" t="s">
        <v>324</v>
      </c>
      <c r="F285" s="120" t="s">
        <v>45</v>
      </c>
      <c r="G285" s="120" t="s">
        <v>46</v>
      </c>
      <c r="H285" s="121" t="s">
        <v>994</v>
      </c>
      <c r="I285" s="121" t="s">
        <v>995</v>
      </c>
      <c r="J285" s="125">
        <v>865237.56</v>
      </c>
      <c r="K285" s="125">
        <v>680558.69</v>
      </c>
      <c r="L285" s="125">
        <v>31188.78</v>
      </c>
      <c r="M285" s="125">
        <v>31198.77</v>
      </c>
      <c r="N285" s="125">
        <v>8.0</v>
      </c>
      <c r="O285" s="125">
        <v>12.0</v>
      </c>
      <c r="P285" s="125">
        <v>440.0</v>
      </c>
      <c r="Q285" s="125">
        <v>420.0</v>
      </c>
      <c r="R285" s="125">
        <v>17.0</v>
      </c>
      <c r="S285" s="125">
        <v>21.0</v>
      </c>
      <c r="T285" s="125">
        <v>-33.0</v>
      </c>
      <c r="U285" s="125">
        <v>4.0</v>
      </c>
      <c r="V285" s="125">
        <v>-19.0</v>
      </c>
      <c r="W285" s="125">
        <v>-0.03</v>
      </c>
      <c r="X285" s="125">
        <v>27.14</v>
      </c>
      <c r="Y285" s="125">
        <v>1.0</v>
      </c>
      <c r="Z285" s="125">
        <v>1.0</v>
      </c>
      <c r="AA285" s="125">
        <v>1.0</v>
      </c>
      <c r="AB285" s="125">
        <v>1.0</v>
      </c>
      <c r="AC285" s="125">
        <v>4.0</v>
      </c>
      <c r="AD285" s="125">
        <v>1.75</v>
      </c>
      <c r="AE285" s="125">
        <v>363.0</v>
      </c>
      <c r="AF285" s="125">
        <v>1.0</v>
      </c>
      <c r="AG285" s="125">
        <v>1.0</v>
      </c>
      <c r="AH285" s="125">
        <v>1.0</v>
      </c>
      <c r="AI285" s="125">
        <v>1.0</v>
      </c>
      <c r="AJ285" s="125">
        <v>3.0</v>
      </c>
      <c r="AK285" s="125">
        <v>1.0</v>
      </c>
      <c r="AL285" s="126">
        <v>45526.76602858796</v>
      </c>
      <c r="AM285" s="127">
        <v>899099.79</v>
      </c>
      <c r="AN285" s="127">
        <v>832742.09</v>
      </c>
      <c r="AO285" s="124"/>
      <c r="AP285" s="124"/>
    </row>
    <row r="286">
      <c r="A286" s="125">
        <v>455.0</v>
      </c>
      <c r="B286" s="119" t="s">
        <v>42</v>
      </c>
      <c r="C286" s="119" t="s">
        <v>32</v>
      </c>
      <c r="D286" s="119" t="s">
        <v>452</v>
      </c>
      <c r="E286" s="119" t="s">
        <v>453</v>
      </c>
      <c r="F286" s="120" t="s">
        <v>45</v>
      </c>
      <c r="G286" s="120" t="s">
        <v>46</v>
      </c>
      <c r="H286" s="121" t="s">
        <v>994</v>
      </c>
      <c r="I286" s="121" t="s">
        <v>995</v>
      </c>
      <c r="J286" s="125">
        <v>2006571.79</v>
      </c>
      <c r="K286" s="125">
        <v>1670512.25</v>
      </c>
      <c r="L286" s="125">
        <v>65122.91</v>
      </c>
      <c r="M286" s="125">
        <v>66673.12</v>
      </c>
      <c r="N286" s="125">
        <v>13.0</v>
      </c>
      <c r="O286" s="125">
        <v>27.0</v>
      </c>
      <c r="P286" s="125">
        <v>655.0</v>
      </c>
      <c r="Q286" s="125">
        <v>640.0</v>
      </c>
      <c r="R286" s="125">
        <v>42.0</v>
      </c>
      <c r="S286" s="125">
        <v>53.0</v>
      </c>
      <c r="T286" s="125">
        <v>-51.0</v>
      </c>
      <c r="U286" s="125">
        <v>2.0</v>
      </c>
      <c r="V286" s="125">
        <v>-20.0</v>
      </c>
      <c r="W286" s="125">
        <v>-2.33</v>
      </c>
      <c r="X286" s="125">
        <v>20.12</v>
      </c>
      <c r="Y286" s="125">
        <v>1.0</v>
      </c>
      <c r="Z286" s="125">
        <v>1.0</v>
      </c>
      <c r="AA286" s="125">
        <v>1.0</v>
      </c>
      <c r="AB286" s="125">
        <v>1.0</v>
      </c>
      <c r="AC286" s="125">
        <v>3.0</v>
      </c>
      <c r="AD286" s="125">
        <v>1.5</v>
      </c>
      <c r="AE286" s="125">
        <v>404.0</v>
      </c>
      <c r="AF286" s="125">
        <v>1.0</v>
      </c>
      <c r="AG286" s="125">
        <v>1.0</v>
      </c>
      <c r="AH286" s="125">
        <v>1.0</v>
      </c>
      <c r="AI286" s="125">
        <v>1.0</v>
      </c>
      <c r="AJ286" s="125">
        <v>2.0</v>
      </c>
      <c r="AK286" s="125">
        <v>1.0</v>
      </c>
      <c r="AL286" s="126">
        <v>45526.76602858796</v>
      </c>
      <c r="AM286" s="127">
        <v>2008945.51</v>
      </c>
      <c r="AN286" s="127">
        <v>1901703.66</v>
      </c>
      <c r="AO286" s="124"/>
      <c r="AP286" s="124"/>
    </row>
    <row r="287">
      <c r="A287" s="125">
        <v>456.0</v>
      </c>
      <c r="B287" s="119" t="s">
        <v>122</v>
      </c>
      <c r="C287" s="119" t="s">
        <v>32</v>
      </c>
      <c r="D287" s="119" t="s">
        <v>454</v>
      </c>
      <c r="E287" s="119" t="s">
        <v>455</v>
      </c>
      <c r="F287" s="120" t="s">
        <v>243</v>
      </c>
      <c r="G287" s="120" t="s">
        <v>101</v>
      </c>
      <c r="H287" s="121" t="s">
        <v>994</v>
      </c>
      <c r="I287" s="121" t="s">
        <v>995</v>
      </c>
      <c r="J287" s="125">
        <v>906114.39</v>
      </c>
      <c r="K287" s="125">
        <v>598010.31</v>
      </c>
      <c r="L287" s="125">
        <v>29731.04</v>
      </c>
      <c r="M287" s="125">
        <v>21162.65</v>
      </c>
      <c r="N287" s="125">
        <v>18.0</v>
      </c>
      <c r="O287" s="125">
        <v>26.0</v>
      </c>
      <c r="P287" s="125">
        <v>444.0</v>
      </c>
      <c r="Q287" s="125">
        <v>363.0</v>
      </c>
      <c r="R287" s="125">
        <v>24.0</v>
      </c>
      <c r="S287" s="125">
        <v>23.0</v>
      </c>
      <c r="T287" s="125">
        <v>-30.0</v>
      </c>
      <c r="U287" s="125">
        <v>22.0</v>
      </c>
      <c r="V287" s="125">
        <v>4.0</v>
      </c>
      <c r="W287" s="125">
        <v>40.49</v>
      </c>
      <c r="X287" s="125">
        <v>51.52</v>
      </c>
      <c r="Y287" s="125">
        <v>1.0</v>
      </c>
      <c r="Z287" s="125">
        <v>5.0</v>
      </c>
      <c r="AA287" s="125">
        <v>1.0</v>
      </c>
      <c r="AB287" s="125">
        <v>5.0</v>
      </c>
      <c r="AC287" s="125">
        <v>5.0</v>
      </c>
      <c r="AD287" s="125">
        <v>4.0</v>
      </c>
      <c r="AE287" s="125">
        <v>95.0</v>
      </c>
      <c r="AF287" s="125">
        <v>1.0</v>
      </c>
      <c r="AG287" s="125">
        <v>4.0</v>
      </c>
      <c r="AH287" s="125">
        <v>1.0</v>
      </c>
      <c r="AI287" s="125">
        <v>4.0</v>
      </c>
      <c r="AJ287" s="125">
        <v>4.0</v>
      </c>
      <c r="AK287" s="125">
        <v>4.0</v>
      </c>
      <c r="AL287" s="126">
        <v>45526.76602858796</v>
      </c>
      <c r="AM287" s="127">
        <v>906068.51</v>
      </c>
      <c r="AN287" s="127">
        <v>610674.46</v>
      </c>
      <c r="AO287" s="124"/>
      <c r="AP287" s="124"/>
    </row>
    <row r="288">
      <c r="A288" s="125">
        <v>458.0</v>
      </c>
      <c r="B288" s="119" t="s">
        <v>63</v>
      </c>
      <c r="C288" s="119" t="s">
        <v>32</v>
      </c>
      <c r="D288" s="119" t="s">
        <v>205</v>
      </c>
      <c r="E288" s="119" t="s">
        <v>206</v>
      </c>
      <c r="F288" s="120" t="s">
        <v>55</v>
      </c>
      <c r="G288" s="120" t="s">
        <v>36</v>
      </c>
      <c r="H288" s="121" t="s">
        <v>994</v>
      </c>
      <c r="I288" s="121" t="s">
        <v>995</v>
      </c>
      <c r="J288" s="125">
        <v>907297.25</v>
      </c>
      <c r="K288" s="125">
        <v>423641.75</v>
      </c>
      <c r="L288" s="125">
        <v>27656.63</v>
      </c>
      <c r="M288" s="125">
        <v>12856.07</v>
      </c>
      <c r="N288" s="125">
        <v>56.0</v>
      </c>
      <c r="O288" s="125">
        <v>17.0</v>
      </c>
      <c r="P288" s="125">
        <v>318.0</v>
      </c>
      <c r="Q288" s="125">
        <v>213.0</v>
      </c>
      <c r="R288" s="125">
        <v>46.0</v>
      </c>
      <c r="S288" s="125">
        <v>22.0</v>
      </c>
      <c r="T288" s="125">
        <v>229.0</v>
      </c>
      <c r="U288" s="125">
        <v>49.0</v>
      </c>
      <c r="V288" s="125">
        <v>109.0</v>
      </c>
      <c r="W288" s="125">
        <v>115.13</v>
      </c>
      <c r="X288" s="125">
        <v>114.17</v>
      </c>
      <c r="Y288" s="125">
        <v>5.0</v>
      </c>
      <c r="Z288" s="125">
        <v>5.0</v>
      </c>
      <c r="AA288" s="125">
        <v>5.0</v>
      </c>
      <c r="AB288" s="125">
        <v>5.0</v>
      </c>
      <c r="AC288" s="125">
        <v>5.0</v>
      </c>
      <c r="AD288" s="125">
        <v>5.0</v>
      </c>
      <c r="AE288" s="125">
        <v>3.0</v>
      </c>
      <c r="AF288" s="125">
        <v>4.0</v>
      </c>
      <c r="AG288" s="125">
        <v>4.0</v>
      </c>
      <c r="AH288" s="125">
        <v>4.0</v>
      </c>
      <c r="AI288" s="125">
        <v>4.0</v>
      </c>
      <c r="AJ288" s="125">
        <v>4.0</v>
      </c>
      <c r="AK288" s="125">
        <v>4.0</v>
      </c>
      <c r="AL288" s="126">
        <v>45526.76602858796</v>
      </c>
      <c r="AM288" s="127">
        <v>908407.75</v>
      </c>
      <c r="AN288" s="127">
        <v>409921.87</v>
      </c>
      <c r="AO288" s="124"/>
      <c r="AP288" s="124"/>
    </row>
    <row r="289">
      <c r="A289" s="125">
        <v>459.0</v>
      </c>
      <c r="B289" s="119" t="s">
        <v>122</v>
      </c>
      <c r="C289" s="119" t="s">
        <v>32</v>
      </c>
      <c r="D289" s="119" t="s">
        <v>91</v>
      </c>
      <c r="E289" s="119" t="s">
        <v>344</v>
      </c>
      <c r="F289" s="120" t="s">
        <v>243</v>
      </c>
      <c r="G289" s="120" t="s">
        <v>101</v>
      </c>
      <c r="H289" s="121" t="s">
        <v>994</v>
      </c>
      <c r="I289" s="121" t="s">
        <v>995</v>
      </c>
      <c r="J289" s="125">
        <v>900869.81</v>
      </c>
      <c r="K289" s="125">
        <v>871566.12</v>
      </c>
      <c r="L289" s="125">
        <v>25365.0</v>
      </c>
      <c r="M289" s="125">
        <v>26828.0</v>
      </c>
      <c r="N289" s="125">
        <v>3.0</v>
      </c>
      <c r="O289" s="125">
        <v>2.0</v>
      </c>
      <c r="P289" s="125">
        <v>295.0</v>
      </c>
      <c r="Q289" s="125">
        <v>298.0</v>
      </c>
      <c r="R289" s="125">
        <v>26.0</v>
      </c>
      <c r="S289" s="125">
        <v>26.0</v>
      </c>
      <c r="T289" s="125">
        <v>50.0</v>
      </c>
      <c r="U289" s="125">
        <v>-1.0</v>
      </c>
      <c r="V289" s="125">
        <v>0.0</v>
      </c>
      <c r="W289" s="125">
        <v>-5.45</v>
      </c>
      <c r="X289" s="125">
        <v>3.36</v>
      </c>
      <c r="Y289" s="125">
        <v>2.0</v>
      </c>
      <c r="Z289" s="125">
        <v>1.0</v>
      </c>
      <c r="AA289" s="125">
        <v>1.0</v>
      </c>
      <c r="AB289" s="125">
        <v>1.0</v>
      </c>
      <c r="AC289" s="125">
        <v>1.0</v>
      </c>
      <c r="AD289" s="125">
        <v>1.05</v>
      </c>
      <c r="AE289" s="125">
        <v>548.0</v>
      </c>
      <c r="AF289" s="125">
        <v>1.0</v>
      </c>
      <c r="AG289" s="125">
        <v>1.0</v>
      </c>
      <c r="AH289" s="125">
        <v>1.0</v>
      </c>
      <c r="AI289" s="125">
        <v>1.0</v>
      </c>
      <c r="AJ289" s="125">
        <v>1.0</v>
      </c>
      <c r="AK289" s="125">
        <v>1.0</v>
      </c>
      <c r="AL289" s="126">
        <v>45526.76602858796</v>
      </c>
      <c r="AM289" s="127">
        <v>901873.41</v>
      </c>
      <c r="AN289" s="127">
        <v>872062.43</v>
      </c>
      <c r="AO289" s="124"/>
      <c r="AP289" s="124"/>
    </row>
    <row r="290">
      <c r="A290" s="125">
        <v>460.0</v>
      </c>
      <c r="B290" s="119" t="s">
        <v>42</v>
      </c>
      <c r="C290" s="119" t="s">
        <v>32</v>
      </c>
      <c r="D290" s="119" t="s">
        <v>89</v>
      </c>
      <c r="E290" s="119" t="s">
        <v>90</v>
      </c>
      <c r="F290" s="120" t="s">
        <v>52</v>
      </c>
      <c r="G290" s="120" t="s">
        <v>46</v>
      </c>
      <c r="H290" s="121" t="s">
        <v>994</v>
      </c>
      <c r="I290" s="121" t="s">
        <v>995</v>
      </c>
      <c r="J290" s="125">
        <v>476117.17</v>
      </c>
      <c r="K290" s="125">
        <v>344826.94</v>
      </c>
      <c r="L290" s="125">
        <v>15443.5</v>
      </c>
      <c r="M290" s="125">
        <v>12932.25</v>
      </c>
      <c r="N290" s="125">
        <v>0.0</v>
      </c>
      <c r="O290" s="125">
        <v>7.0</v>
      </c>
      <c r="P290" s="125">
        <v>316.0</v>
      </c>
      <c r="Q290" s="125">
        <v>293.0</v>
      </c>
      <c r="R290" s="125">
        <v>17.0</v>
      </c>
      <c r="S290" s="125">
        <v>18.0</v>
      </c>
      <c r="T290" s="125">
        <v>-100.0</v>
      </c>
      <c r="U290" s="125">
        <v>7.0</v>
      </c>
      <c r="V290" s="125">
        <v>-5.0</v>
      </c>
      <c r="W290" s="125">
        <v>19.42</v>
      </c>
      <c r="X290" s="125">
        <v>38.07</v>
      </c>
      <c r="Y290" s="125">
        <v>1.0</v>
      </c>
      <c r="Z290" s="125">
        <v>2.0</v>
      </c>
      <c r="AA290" s="125">
        <v>1.0</v>
      </c>
      <c r="AB290" s="125">
        <v>5.0</v>
      </c>
      <c r="AC290" s="125">
        <v>5.0</v>
      </c>
      <c r="AD290" s="125">
        <v>3.7</v>
      </c>
      <c r="AE290" s="125">
        <v>145.0</v>
      </c>
      <c r="AF290" s="125">
        <v>1.0</v>
      </c>
      <c r="AG290" s="125">
        <v>1.0</v>
      </c>
      <c r="AH290" s="125">
        <v>1.0</v>
      </c>
      <c r="AI290" s="125">
        <v>4.0</v>
      </c>
      <c r="AJ290" s="125">
        <v>4.0</v>
      </c>
      <c r="AK290" s="125">
        <v>3.0</v>
      </c>
      <c r="AL290" s="126">
        <v>45526.76602858796</v>
      </c>
      <c r="AM290" s="127">
        <v>472813.63</v>
      </c>
      <c r="AN290" s="127">
        <v>361264.02</v>
      </c>
      <c r="AO290" s="124"/>
      <c r="AP290" s="124"/>
    </row>
    <row r="291">
      <c r="A291" s="125">
        <v>461.0</v>
      </c>
      <c r="B291" s="119" t="s">
        <v>42</v>
      </c>
      <c r="C291" s="119" t="s">
        <v>32</v>
      </c>
      <c r="D291" s="119" t="s">
        <v>393</v>
      </c>
      <c r="E291" s="119" t="s">
        <v>394</v>
      </c>
      <c r="F291" s="120" t="s">
        <v>121</v>
      </c>
      <c r="G291" s="120" t="s">
        <v>36</v>
      </c>
      <c r="H291" s="121" t="s">
        <v>994</v>
      </c>
      <c r="I291" s="121" t="s">
        <v>995</v>
      </c>
      <c r="J291" s="125">
        <v>1413453.46</v>
      </c>
      <c r="K291" s="125">
        <v>1165201.25</v>
      </c>
      <c r="L291" s="125">
        <v>43697.0</v>
      </c>
      <c r="M291" s="125">
        <v>42118.0</v>
      </c>
      <c r="N291" s="119">
        <v>39.0</v>
      </c>
      <c r="O291" s="125">
        <v>39.0</v>
      </c>
      <c r="P291" s="125">
        <v>434.0</v>
      </c>
      <c r="Q291" s="125">
        <v>433.0</v>
      </c>
      <c r="R291" s="125">
        <v>29.0</v>
      </c>
      <c r="S291" s="125">
        <v>36.0</v>
      </c>
      <c r="T291" s="119">
        <v>0.0</v>
      </c>
      <c r="U291" s="125">
        <v>0.0</v>
      </c>
      <c r="V291" s="125">
        <v>-19.0</v>
      </c>
      <c r="W291" s="125">
        <v>3.75</v>
      </c>
      <c r="X291" s="125">
        <v>21.31</v>
      </c>
      <c r="Y291" s="119">
        <v>1.0</v>
      </c>
      <c r="Z291" s="125">
        <v>1.0</v>
      </c>
      <c r="AA291" s="125">
        <v>1.0</v>
      </c>
      <c r="AB291" s="125">
        <v>1.0</v>
      </c>
      <c r="AC291" s="125">
        <v>3.0</v>
      </c>
      <c r="AD291" s="125">
        <v>1.5</v>
      </c>
      <c r="AE291" s="125">
        <v>398.0</v>
      </c>
      <c r="AF291" s="119">
        <v>1.0</v>
      </c>
      <c r="AG291" s="125">
        <v>1.0</v>
      </c>
      <c r="AH291" s="125">
        <v>1.0</v>
      </c>
      <c r="AI291" s="125">
        <v>1.0</v>
      </c>
      <c r="AJ291" s="125">
        <v>2.0</v>
      </c>
      <c r="AK291" s="125">
        <v>1.0</v>
      </c>
      <c r="AL291" s="126">
        <v>45526.76602858796</v>
      </c>
      <c r="AM291" s="127">
        <v>1413182.78</v>
      </c>
      <c r="AN291" s="127">
        <v>1165278.05</v>
      </c>
      <c r="AO291" s="124"/>
      <c r="AP291" s="124"/>
    </row>
    <row r="292">
      <c r="A292" s="125">
        <v>462.0</v>
      </c>
      <c r="B292" s="119" t="s">
        <v>60</v>
      </c>
      <c r="C292" s="119" t="s">
        <v>32</v>
      </c>
      <c r="D292" s="119" t="s">
        <v>284</v>
      </c>
      <c r="E292" s="119" t="s">
        <v>285</v>
      </c>
      <c r="F292" s="120" t="s">
        <v>88</v>
      </c>
      <c r="G292" s="120" t="s">
        <v>59</v>
      </c>
      <c r="H292" s="121" t="s">
        <v>994</v>
      </c>
      <c r="I292" s="121" t="s">
        <v>995</v>
      </c>
      <c r="J292" s="125">
        <v>1687345.15</v>
      </c>
      <c r="K292" s="125">
        <v>1491621.8</v>
      </c>
      <c r="L292" s="125">
        <v>45688.52</v>
      </c>
      <c r="M292" s="125">
        <v>44620.53</v>
      </c>
      <c r="N292" s="125">
        <v>20.0</v>
      </c>
      <c r="O292" s="125">
        <v>7.0</v>
      </c>
      <c r="P292" s="125">
        <v>514.0</v>
      </c>
      <c r="Q292" s="125">
        <v>503.0</v>
      </c>
      <c r="R292" s="125">
        <v>32.0</v>
      </c>
      <c r="S292" s="125">
        <v>33.0</v>
      </c>
      <c r="T292" s="125">
        <v>185.0</v>
      </c>
      <c r="U292" s="125">
        <v>2.0</v>
      </c>
      <c r="V292" s="125">
        <v>-3.0</v>
      </c>
      <c r="W292" s="125">
        <v>2.39</v>
      </c>
      <c r="X292" s="125">
        <v>13.12</v>
      </c>
      <c r="Y292" s="125">
        <v>5.0</v>
      </c>
      <c r="Z292" s="125">
        <v>1.0</v>
      </c>
      <c r="AA292" s="125">
        <v>1.0</v>
      </c>
      <c r="AB292" s="125">
        <v>1.0</v>
      </c>
      <c r="AC292" s="125">
        <v>3.0</v>
      </c>
      <c r="AD292" s="125">
        <v>1.7</v>
      </c>
      <c r="AE292" s="125">
        <v>367.0</v>
      </c>
      <c r="AF292" s="125">
        <v>4.0</v>
      </c>
      <c r="AG292" s="125">
        <v>1.0</v>
      </c>
      <c r="AH292" s="125">
        <v>1.0</v>
      </c>
      <c r="AI292" s="125">
        <v>1.0</v>
      </c>
      <c r="AJ292" s="125">
        <v>2.0</v>
      </c>
      <c r="AK292" s="125">
        <v>1.0</v>
      </c>
      <c r="AL292" s="126">
        <v>45526.76602858796</v>
      </c>
      <c r="AM292" s="127">
        <v>1691075.14</v>
      </c>
      <c r="AN292" s="127">
        <v>1509468.97</v>
      </c>
      <c r="AO292" s="124"/>
      <c r="AP292" s="124"/>
    </row>
    <row r="293">
      <c r="A293" s="125">
        <v>465.0</v>
      </c>
      <c r="B293" s="119" t="s">
        <v>63</v>
      </c>
      <c r="C293" s="119" t="s">
        <v>32</v>
      </c>
      <c r="D293" s="119" t="s">
        <v>290</v>
      </c>
      <c r="E293" s="119" t="s">
        <v>291</v>
      </c>
      <c r="F293" s="120" t="s">
        <v>88</v>
      </c>
      <c r="G293" s="120" t="s">
        <v>59</v>
      </c>
      <c r="H293" s="121" t="s">
        <v>994</v>
      </c>
      <c r="I293" s="121" t="s">
        <v>995</v>
      </c>
      <c r="J293" s="125">
        <v>1018670.77</v>
      </c>
      <c r="K293" s="125">
        <v>929335.41</v>
      </c>
      <c r="L293" s="125">
        <v>26848.99</v>
      </c>
      <c r="M293" s="125">
        <v>26883.45</v>
      </c>
      <c r="N293" s="125">
        <v>12.0</v>
      </c>
      <c r="O293" s="125">
        <v>6.0</v>
      </c>
      <c r="P293" s="125">
        <v>442.0</v>
      </c>
      <c r="Q293" s="125">
        <v>438.0</v>
      </c>
      <c r="R293" s="125">
        <v>20.0</v>
      </c>
      <c r="S293" s="125">
        <v>39.0</v>
      </c>
      <c r="T293" s="125">
        <v>100.0</v>
      </c>
      <c r="U293" s="125">
        <v>0.0</v>
      </c>
      <c r="V293" s="125">
        <v>-48.0</v>
      </c>
      <c r="W293" s="125">
        <v>-0.13</v>
      </c>
      <c r="X293" s="125">
        <v>9.61</v>
      </c>
      <c r="Y293" s="125">
        <v>4.0</v>
      </c>
      <c r="Z293" s="125">
        <v>1.0</v>
      </c>
      <c r="AA293" s="125">
        <v>1.0</v>
      </c>
      <c r="AB293" s="125">
        <v>1.0</v>
      </c>
      <c r="AC293" s="125">
        <v>2.0</v>
      </c>
      <c r="AD293" s="125">
        <v>1.4</v>
      </c>
      <c r="AE293" s="125">
        <v>423.0</v>
      </c>
      <c r="AF293" s="125">
        <v>3.0</v>
      </c>
      <c r="AG293" s="125">
        <v>1.0</v>
      </c>
      <c r="AH293" s="125">
        <v>1.0</v>
      </c>
      <c r="AI293" s="125">
        <v>1.0</v>
      </c>
      <c r="AJ293" s="125">
        <v>1.0</v>
      </c>
      <c r="AK293" s="125">
        <v>1.0</v>
      </c>
      <c r="AL293" s="126">
        <v>45526.76602858796</v>
      </c>
      <c r="AM293" s="127">
        <v>1022546.44</v>
      </c>
      <c r="AN293" s="127">
        <v>936499.65</v>
      </c>
      <c r="AO293" s="124"/>
      <c r="AP293" s="124"/>
    </row>
    <row r="294">
      <c r="A294" s="125">
        <v>466.0</v>
      </c>
      <c r="B294" s="119" t="s">
        <v>63</v>
      </c>
      <c r="C294" s="119" t="s">
        <v>32</v>
      </c>
      <c r="D294" s="119" t="s">
        <v>138</v>
      </c>
      <c r="E294" s="119" t="s">
        <v>456</v>
      </c>
      <c r="F294" s="120" t="s">
        <v>88</v>
      </c>
      <c r="G294" s="120" t="s">
        <v>59</v>
      </c>
      <c r="H294" s="121" t="s">
        <v>994</v>
      </c>
      <c r="I294" s="121" t="s">
        <v>995</v>
      </c>
      <c r="J294" s="125">
        <v>833886.99</v>
      </c>
      <c r="K294" s="125">
        <v>968161.6</v>
      </c>
      <c r="L294" s="125">
        <v>22633.69</v>
      </c>
      <c r="M294" s="125">
        <v>27062.75</v>
      </c>
      <c r="N294" s="125">
        <v>12.0</v>
      </c>
      <c r="O294" s="125">
        <v>5.0</v>
      </c>
      <c r="P294" s="125">
        <v>243.0</v>
      </c>
      <c r="Q294" s="125">
        <v>236.0</v>
      </c>
      <c r="R294" s="125">
        <v>7.0</v>
      </c>
      <c r="S294" s="125">
        <v>11.0</v>
      </c>
      <c r="T294" s="125">
        <v>140.0</v>
      </c>
      <c r="U294" s="125">
        <v>2.0</v>
      </c>
      <c r="V294" s="125">
        <v>-36.0</v>
      </c>
      <c r="W294" s="125">
        <v>-16.37</v>
      </c>
      <c r="X294" s="125">
        <v>-13.87</v>
      </c>
      <c r="Y294" s="125">
        <v>5.0</v>
      </c>
      <c r="Z294" s="125">
        <v>1.0</v>
      </c>
      <c r="AA294" s="125">
        <v>1.0</v>
      </c>
      <c r="AB294" s="125">
        <v>1.0</v>
      </c>
      <c r="AC294" s="125">
        <v>1.0</v>
      </c>
      <c r="AD294" s="125">
        <v>1.2</v>
      </c>
      <c r="AE294" s="125">
        <v>487.0</v>
      </c>
      <c r="AF294" s="125">
        <v>4.0</v>
      </c>
      <c r="AG294" s="125">
        <v>1.0</v>
      </c>
      <c r="AH294" s="125">
        <v>1.0</v>
      </c>
      <c r="AI294" s="125">
        <v>1.0</v>
      </c>
      <c r="AJ294" s="125">
        <v>1.0</v>
      </c>
      <c r="AK294" s="125">
        <v>1.0</v>
      </c>
      <c r="AL294" s="126">
        <v>45526.76602858796</v>
      </c>
      <c r="AM294" s="127">
        <v>833812.99</v>
      </c>
      <c r="AN294" s="127">
        <v>967657.13</v>
      </c>
      <c r="AO294" s="124"/>
      <c r="AP294" s="124"/>
    </row>
    <row r="295">
      <c r="A295" s="125">
        <v>468.0</v>
      </c>
      <c r="B295" s="119" t="s">
        <v>60</v>
      </c>
      <c r="C295" s="119" t="s">
        <v>32</v>
      </c>
      <c r="D295" s="119" t="s">
        <v>457</v>
      </c>
      <c r="E295" s="119" t="s">
        <v>458</v>
      </c>
      <c r="F295" s="120" t="s">
        <v>81</v>
      </c>
      <c r="G295" s="120" t="s">
        <v>36</v>
      </c>
      <c r="H295" s="121" t="s">
        <v>994</v>
      </c>
      <c r="I295" s="121" t="s">
        <v>995</v>
      </c>
      <c r="J295" s="125">
        <v>1072556.47</v>
      </c>
      <c r="K295" s="125">
        <v>829196.21</v>
      </c>
      <c r="L295" s="125">
        <v>29673.04</v>
      </c>
      <c r="M295" s="125">
        <v>23909.16</v>
      </c>
      <c r="N295" s="125">
        <v>7.0</v>
      </c>
      <c r="O295" s="125">
        <v>12.0</v>
      </c>
      <c r="P295" s="125">
        <v>388.0</v>
      </c>
      <c r="Q295" s="125">
        <v>350.0</v>
      </c>
      <c r="R295" s="125">
        <v>33.0</v>
      </c>
      <c r="S295" s="125">
        <v>35.0</v>
      </c>
      <c r="T295" s="125">
        <v>-41.0</v>
      </c>
      <c r="U295" s="125">
        <v>10.0</v>
      </c>
      <c r="V295" s="125">
        <v>-5.0</v>
      </c>
      <c r="W295" s="125">
        <v>24.11</v>
      </c>
      <c r="X295" s="125">
        <v>29.35</v>
      </c>
      <c r="Y295" s="125">
        <v>1.0</v>
      </c>
      <c r="Z295" s="125">
        <v>3.0</v>
      </c>
      <c r="AA295" s="125">
        <v>1.0</v>
      </c>
      <c r="AB295" s="125">
        <v>5.0</v>
      </c>
      <c r="AC295" s="125">
        <v>4.0</v>
      </c>
      <c r="AD295" s="125">
        <v>3.55</v>
      </c>
      <c r="AE295" s="125">
        <v>165.0</v>
      </c>
      <c r="AF295" s="125">
        <v>1.0</v>
      </c>
      <c r="AG295" s="125">
        <v>2.0</v>
      </c>
      <c r="AH295" s="125">
        <v>1.0</v>
      </c>
      <c r="AI295" s="125">
        <v>4.0</v>
      </c>
      <c r="AJ295" s="125">
        <v>3.0</v>
      </c>
      <c r="AK295" s="125">
        <v>3.0</v>
      </c>
      <c r="AL295" s="126">
        <v>45526.76602858796</v>
      </c>
      <c r="AM295" s="127">
        <v>1072310.22</v>
      </c>
      <c r="AN295" s="127">
        <v>831305.69</v>
      </c>
      <c r="AO295" s="124"/>
      <c r="AP295" s="124"/>
    </row>
    <row r="296">
      <c r="A296" s="125">
        <v>469.0</v>
      </c>
      <c r="B296" s="119" t="s">
        <v>998</v>
      </c>
      <c r="C296" s="119" t="s">
        <v>32</v>
      </c>
      <c r="D296" s="119" t="s">
        <v>459</v>
      </c>
      <c r="E296" s="119" t="s">
        <v>460</v>
      </c>
      <c r="F296" s="120" t="s">
        <v>121</v>
      </c>
      <c r="G296" s="120" t="s">
        <v>36</v>
      </c>
      <c r="H296" s="121" t="s">
        <v>994</v>
      </c>
      <c r="I296" s="121" t="s">
        <v>995</v>
      </c>
      <c r="J296" s="125">
        <v>2634150.88</v>
      </c>
      <c r="K296" s="125">
        <v>1349159.03</v>
      </c>
      <c r="L296" s="125">
        <v>80776.43</v>
      </c>
      <c r="M296" s="125">
        <v>52108.79</v>
      </c>
      <c r="N296" s="125">
        <v>37.0</v>
      </c>
      <c r="O296" s="125">
        <v>79.0</v>
      </c>
      <c r="P296" s="125">
        <v>785.0</v>
      </c>
      <c r="Q296" s="125">
        <v>543.0</v>
      </c>
      <c r="R296" s="125">
        <v>31.0</v>
      </c>
      <c r="S296" s="125">
        <v>39.0</v>
      </c>
      <c r="T296" s="125">
        <v>-53.0</v>
      </c>
      <c r="U296" s="125">
        <v>44.0</v>
      </c>
      <c r="V296" s="125">
        <v>-20.0</v>
      </c>
      <c r="W296" s="125">
        <v>55.01</v>
      </c>
      <c r="X296" s="125">
        <v>95.24</v>
      </c>
      <c r="Y296" s="125">
        <v>1.0</v>
      </c>
      <c r="Z296" s="125">
        <v>5.0</v>
      </c>
      <c r="AA296" s="125">
        <v>1.0</v>
      </c>
      <c r="AB296" s="125">
        <v>5.0</v>
      </c>
      <c r="AC296" s="125">
        <v>5.0</v>
      </c>
      <c r="AD296" s="125">
        <v>4.0</v>
      </c>
      <c r="AE296" s="125">
        <v>113.0</v>
      </c>
      <c r="AF296" s="125">
        <v>1.0</v>
      </c>
      <c r="AG296" s="125">
        <v>4.0</v>
      </c>
      <c r="AH296" s="125">
        <v>1.0</v>
      </c>
      <c r="AI296" s="125">
        <v>4.0</v>
      </c>
      <c r="AJ296" s="125">
        <v>4.0</v>
      </c>
      <c r="AK296" s="125">
        <v>4.0</v>
      </c>
      <c r="AL296" s="126">
        <v>45526.76602858796</v>
      </c>
      <c r="AM296" s="127">
        <v>2641736.05</v>
      </c>
      <c r="AN296" s="127">
        <v>1344037.28</v>
      </c>
      <c r="AO296" s="124"/>
      <c r="AP296" s="124"/>
    </row>
    <row r="297">
      <c r="A297" s="125">
        <v>470.0</v>
      </c>
      <c r="B297" s="119" t="s">
        <v>414</v>
      </c>
      <c r="C297" s="119" t="s">
        <v>992</v>
      </c>
      <c r="D297" s="119" t="s">
        <v>371</v>
      </c>
      <c r="E297" s="119" t="s">
        <v>1018</v>
      </c>
      <c r="F297" s="120" t="s">
        <v>55</v>
      </c>
      <c r="G297" s="120" t="s">
        <v>36</v>
      </c>
      <c r="H297" s="121" t="s">
        <v>994</v>
      </c>
      <c r="I297" s="121" t="s">
        <v>995</v>
      </c>
      <c r="J297" s="125">
        <v>1615622.9</v>
      </c>
      <c r="K297" s="125">
        <v>1417477.79</v>
      </c>
      <c r="L297" s="125">
        <v>42861.55</v>
      </c>
      <c r="M297" s="125">
        <v>39206.07</v>
      </c>
      <c r="N297" s="125">
        <v>26.0</v>
      </c>
      <c r="O297" s="125">
        <v>37.0</v>
      </c>
      <c r="P297" s="125">
        <v>603.0</v>
      </c>
      <c r="Q297" s="125">
        <v>582.0</v>
      </c>
      <c r="R297" s="125">
        <v>214.0</v>
      </c>
      <c r="S297" s="125">
        <v>212.0</v>
      </c>
      <c r="T297" s="125">
        <v>-29.0</v>
      </c>
      <c r="U297" s="125">
        <v>3.0</v>
      </c>
      <c r="V297" s="125">
        <v>0.0</v>
      </c>
      <c r="W297" s="125">
        <v>9.32</v>
      </c>
      <c r="X297" s="125">
        <v>13.98</v>
      </c>
      <c r="Y297" s="125">
        <v>1.0</v>
      </c>
      <c r="Z297" s="125">
        <v>1.0</v>
      </c>
      <c r="AA297" s="125">
        <v>1.0</v>
      </c>
      <c r="AB297" s="125">
        <v>3.0</v>
      </c>
      <c r="AC297" s="125">
        <v>3.0</v>
      </c>
      <c r="AD297" s="125">
        <v>2.3</v>
      </c>
      <c r="AE297" s="125">
        <v>286.0</v>
      </c>
      <c r="AF297" s="125">
        <v>1.0</v>
      </c>
      <c r="AG297" s="125">
        <v>1.0</v>
      </c>
      <c r="AH297" s="125">
        <v>1.0</v>
      </c>
      <c r="AI297" s="125">
        <v>2.0</v>
      </c>
      <c r="AJ297" s="125">
        <v>2.0</v>
      </c>
      <c r="AK297" s="125">
        <v>2.0</v>
      </c>
      <c r="AL297" s="126">
        <v>45526.76602858796</v>
      </c>
      <c r="AM297" s="127">
        <v>1618349.59</v>
      </c>
      <c r="AN297" s="127">
        <v>1421978.9</v>
      </c>
      <c r="AO297" s="124"/>
      <c r="AP297" s="124"/>
    </row>
    <row r="298">
      <c r="A298" s="125">
        <v>471.0</v>
      </c>
      <c r="B298" s="119" t="s">
        <v>60</v>
      </c>
      <c r="C298" s="119" t="s">
        <v>32</v>
      </c>
      <c r="D298" s="119" t="s">
        <v>379</v>
      </c>
      <c r="E298" s="119" t="s">
        <v>380</v>
      </c>
      <c r="F298" s="120" t="s">
        <v>55</v>
      </c>
      <c r="G298" s="120" t="s">
        <v>36</v>
      </c>
      <c r="H298" s="121" t="s">
        <v>994</v>
      </c>
      <c r="I298" s="121" t="s">
        <v>995</v>
      </c>
      <c r="J298" s="125">
        <v>1377778.94</v>
      </c>
      <c r="K298" s="125">
        <v>1391886.61</v>
      </c>
      <c r="L298" s="125">
        <v>43258.82</v>
      </c>
      <c r="M298" s="125">
        <v>42775.2</v>
      </c>
      <c r="N298" s="125">
        <v>39.0</v>
      </c>
      <c r="O298" s="125">
        <v>45.0</v>
      </c>
      <c r="P298" s="125">
        <v>563.0</v>
      </c>
      <c r="Q298" s="125">
        <v>442.0</v>
      </c>
      <c r="R298" s="125">
        <v>141.0</v>
      </c>
      <c r="S298" s="125">
        <v>49.0</v>
      </c>
      <c r="T298" s="125">
        <v>-13.0</v>
      </c>
      <c r="U298" s="125">
        <v>27.0</v>
      </c>
      <c r="V298" s="125">
        <v>187.0</v>
      </c>
      <c r="W298" s="125">
        <v>1.13</v>
      </c>
      <c r="X298" s="125">
        <v>-1.01</v>
      </c>
      <c r="Y298" s="125">
        <v>1.0</v>
      </c>
      <c r="Z298" s="125">
        <v>5.0</v>
      </c>
      <c r="AA298" s="125">
        <v>5.0</v>
      </c>
      <c r="AB298" s="125">
        <v>1.0</v>
      </c>
      <c r="AC298" s="125">
        <v>1.0</v>
      </c>
      <c r="AD298" s="125">
        <v>2.2</v>
      </c>
      <c r="AE298" s="125">
        <v>296.0</v>
      </c>
      <c r="AF298" s="125">
        <v>1.0</v>
      </c>
      <c r="AG298" s="125">
        <v>4.0</v>
      </c>
      <c r="AH298" s="125">
        <v>4.0</v>
      </c>
      <c r="AI298" s="125">
        <v>1.0</v>
      </c>
      <c r="AJ298" s="125">
        <v>1.0</v>
      </c>
      <c r="AK298" s="125">
        <v>2.0</v>
      </c>
      <c r="AL298" s="126">
        <v>45526.76602858796</v>
      </c>
      <c r="AM298" s="127">
        <v>1471891.68</v>
      </c>
      <c r="AN298" s="127">
        <v>1392194.02</v>
      </c>
      <c r="AO298" s="124"/>
      <c r="AP298" s="124"/>
    </row>
    <row r="299">
      <c r="A299" s="125">
        <v>472.0</v>
      </c>
      <c r="B299" s="119" t="s">
        <v>414</v>
      </c>
      <c r="C299" s="119" t="s">
        <v>992</v>
      </c>
      <c r="D299" s="119" t="s">
        <v>203</v>
      </c>
      <c r="E299" s="119" t="s">
        <v>1003</v>
      </c>
      <c r="F299" s="120" t="s">
        <v>243</v>
      </c>
      <c r="G299" s="120" t="s">
        <v>101</v>
      </c>
      <c r="H299" s="121" t="s">
        <v>994</v>
      </c>
      <c r="I299" s="121" t="s">
        <v>995</v>
      </c>
      <c r="J299" s="125">
        <v>1633983.84</v>
      </c>
      <c r="K299" s="125">
        <v>1499180.65</v>
      </c>
      <c r="L299" s="125">
        <v>46528.9</v>
      </c>
      <c r="M299" s="125">
        <v>44191.08</v>
      </c>
      <c r="N299" s="125">
        <v>28.0</v>
      </c>
      <c r="O299" s="125">
        <v>13.0</v>
      </c>
      <c r="P299" s="125">
        <v>643.0</v>
      </c>
      <c r="Q299" s="125">
        <v>669.0</v>
      </c>
      <c r="R299" s="125">
        <v>281.0</v>
      </c>
      <c r="S299" s="125">
        <v>290.0</v>
      </c>
      <c r="T299" s="125">
        <v>115.0</v>
      </c>
      <c r="U299" s="125">
        <v>-3.0</v>
      </c>
      <c r="V299" s="125">
        <v>-3.0</v>
      </c>
      <c r="W299" s="125">
        <v>5.29</v>
      </c>
      <c r="X299" s="125">
        <v>8.99</v>
      </c>
      <c r="Y299" s="125">
        <v>4.0</v>
      </c>
      <c r="Z299" s="125">
        <v>1.0</v>
      </c>
      <c r="AA299" s="125">
        <v>1.0</v>
      </c>
      <c r="AB299" s="125">
        <v>2.0</v>
      </c>
      <c r="AC299" s="125">
        <v>2.0</v>
      </c>
      <c r="AD299" s="125">
        <v>1.95</v>
      </c>
      <c r="AE299" s="125">
        <v>333.0</v>
      </c>
      <c r="AF299" s="125">
        <v>3.0</v>
      </c>
      <c r="AG299" s="125">
        <v>1.0</v>
      </c>
      <c r="AH299" s="125">
        <v>1.0</v>
      </c>
      <c r="AI299" s="125">
        <v>1.0</v>
      </c>
      <c r="AJ299" s="125">
        <v>1.0</v>
      </c>
      <c r="AK299" s="125">
        <v>1.0</v>
      </c>
      <c r="AL299" s="126">
        <v>45526.76602858796</v>
      </c>
      <c r="AM299" s="127">
        <v>1636535.42</v>
      </c>
      <c r="AN299" s="127">
        <v>1498785.38</v>
      </c>
      <c r="AO299" s="124"/>
      <c r="AP299" s="124"/>
    </row>
    <row r="300">
      <c r="A300" s="125">
        <v>473.0</v>
      </c>
      <c r="B300" s="119" t="s">
        <v>414</v>
      </c>
      <c r="C300" s="119" t="s">
        <v>992</v>
      </c>
      <c r="D300" s="119" t="s">
        <v>290</v>
      </c>
      <c r="E300" s="119" t="s">
        <v>1019</v>
      </c>
      <c r="F300" s="120" t="s">
        <v>243</v>
      </c>
      <c r="G300" s="120" t="s">
        <v>101</v>
      </c>
      <c r="H300" s="121" t="s">
        <v>994</v>
      </c>
      <c r="I300" s="121" t="s">
        <v>995</v>
      </c>
      <c r="J300" s="125">
        <v>790044.35</v>
      </c>
      <c r="K300" s="125">
        <v>1353691.91</v>
      </c>
      <c r="L300" s="125">
        <v>21970.81</v>
      </c>
      <c r="M300" s="125">
        <v>38802.77</v>
      </c>
      <c r="N300" s="125">
        <v>20.0</v>
      </c>
      <c r="O300" s="125">
        <v>7.0</v>
      </c>
      <c r="P300" s="125">
        <v>618.0</v>
      </c>
      <c r="Q300" s="125">
        <v>774.0</v>
      </c>
      <c r="R300" s="125">
        <v>190.0</v>
      </c>
      <c r="S300" s="125">
        <v>333.0</v>
      </c>
      <c r="T300" s="125">
        <v>185.0</v>
      </c>
      <c r="U300" s="125">
        <v>-20.0</v>
      </c>
      <c r="V300" s="125">
        <v>-42.0</v>
      </c>
      <c r="W300" s="125">
        <v>-43.38</v>
      </c>
      <c r="X300" s="125">
        <v>-41.64</v>
      </c>
      <c r="Y300" s="125">
        <v>5.0</v>
      </c>
      <c r="Z300" s="125">
        <v>1.0</v>
      </c>
      <c r="AA300" s="125">
        <v>1.0</v>
      </c>
      <c r="AB300" s="125">
        <v>1.0</v>
      </c>
      <c r="AC300" s="125">
        <v>1.0</v>
      </c>
      <c r="AD300" s="125">
        <v>1.4</v>
      </c>
      <c r="AE300" s="125">
        <v>421.0</v>
      </c>
      <c r="AF300" s="125">
        <v>4.0</v>
      </c>
      <c r="AG300" s="125">
        <v>1.0</v>
      </c>
      <c r="AH300" s="125">
        <v>1.0</v>
      </c>
      <c r="AI300" s="125">
        <v>1.0</v>
      </c>
      <c r="AJ300" s="125">
        <v>1.0</v>
      </c>
      <c r="AK300" s="125">
        <v>1.0</v>
      </c>
      <c r="AL300" s="126">
        <v>45526.76602858796</v>
      </c>
      <c r="AM300" s="127">
        <v>788406.75</v>
      </c>
      <c r="AN300" s="127">
        <v>1347325.94</v>
      </c>
      <c r="AO300" s="124"/>
      <c r="AP300" s="124"/>
    </row>
    <row r="301">
      <c r="A301" s="125">
        <v>474.0</v>
      </c>
      <c r="B301" s="119" t="s">
        <v>63</v>
      </c>
      <c r="C301" s="119" t="s">
        <v>32</v>
      </c>
      <c r="D301" s="119" t="s">
        <v>91</v>
      </c>
      <c r="E301" s="119" t="s">
        <v>224</v>
      </c>
      <c r="F301" s="120" t="s">
        <v>88</v>
      </c>
      <c r="G301" s="120" t="s">
        <v>59</v>
      </c>
      <c r="H301" s="121" t="s">
        <v>994</v>
      </c>
      <c r="I301" s="121" t="s">
        <v>995</v>
      </c>
      <c r="J301" s="125">
        <v>1685600.55</v>
      </c>
      <c r="K301" s="125">
        <v>1793953.8</v>
      </c>
      <c r="L301" s="125">
        <v>37456.5</v>
      </c>
      <c r="M301" s="125">
        <v>45504.75</v>
      </c>
      <c r="N301" s="125">
        <v>6.0</v>
      </c>
      <c r="O301" s="125">
        <v>9.0</v>
      </c>
      <c r="P301" s="125">
        <v>502.0</v>
      </c>
      <c r="Q301" s="125">
        <v>461.0</v>
      </c>
      <c r="R301" s="125">
        <v>20.0</v>
      </c>
      <c r="S301" s="125">
        <v>9.0</v>
      </c>
      <c r="T301" s="125">
        <v>-33.0</v>
      </c>
      <c r="U301" s="125">
        <v>8.0</v>
      </c>
      <c r="V301" s="125">
        <v>122.0</v>
      </c>
      <c r="W301" s="125">
        <v>-17.69</v>
      </c>
      <c r="X301" s="125">
        <v>-6.04</v>
      </c>
      <c r="Y301" s="125">
        <v>1.0</v>
      </c>
      <c r="Z301" s="125">
        <v>2.0</v>
      </c>
      <c r="AA301" s="125">
        <v>5.0</v>
      </c>
      <c r="AB301" s="125">
        <v>1.0</v>
      </c>
      <c r="AC301" s="125">
        <v>1.0</v>
      </c>
      <c r="AD301" s="125">
        <v>1.9</v>
      </c>
      <c r="AE301" s="125">
        <v>338.0</v>
      </c>
      <c r="AF301" s="125">
        <v>1.0</v>
      </c>
      <c r="AG301" s="125">
        <v>1.0</v>
      </c>
      <c r="AH301" s="125">
        <v>4.0</v>
      </c>
      <c r="AI301" s="125">
        <v>1.0</v>
      </c>
      <c r="AJ301" s="125">
        <v>1.0</v>
      </c>
      <c r="AK301" s="125">
        <v>1.0</v>
      </c>
      <c r="AL301" s="126">
        <v>45526.76602858796</v>
      </c>
      <c r="AM301" s="127">
        <v>1647892.35</v>
      </c>
      <c r="AN301" s="127">
        <v>1930376.39</v>
      </c>
      <c r="AO301" s="124"/>
      <c r="AP301" s="124"/>
    </row>
    <row r="302">
      <c r="A302" s="125">
        <v>475.0</v>
      </c>
      <c r="B302" s="119" t="s">
        <v>97</v>
      </c>
      <c r="C302" s="119" t="s">
        <v>32</v>
      </c>
      <c r="D302" s="119" t="s">
        <v>144</v>
      </c>
      <c r="E302" s="119" t="s">
        <v>461</v>
      </c>
      <c r="F302" s="120" t="s">
        <v>143</v>
      </c>
      <c r="G302" s="120" t="s">
        <v>101</v>
      </c>
      <c r="H302" s="121" t="s">
        <v>994</v>
      </c>
      <c r="I302" s="121" t="s">
        <v>995</v>
      </c>
      <c r="J302" s="125">
        <v>2281252.46</v>
      </c>
      <c r="K302" s="125">
        <v>1979368.13</v>
      </c>
      <c r="L302" s="125">
        <v>54905.82</v>
      </c>
      <c r="M302" s="125">
        <v>47926.46</v>
      </c>
      <c r="N302" s="125">
        <v>40.0</v>
      </c>
      <c r="O302" s="125">
        <v>33.0</v>
      </c>
      <c r="P302" s="125">
        <v>560.0</v>
      </c>
      <c r="Q302" s="125">
        <v>516.0</v>
      </c>
      <c r="R302" s="125">
        <v>42.0</v>
      </c>
      <c r="S302" s="125">
        <v>39.0</v>
      </c>
      <c r="T302" s="125">
        <v>21.0</v>
      </c>
      <c r="U302" s="125">
        <v>8.0</v>
      </c>
      <c r="V302" s="125">
        <v>7.0</v>
      </c>
      <c r="W302" s="125">
        <v>14.56</v>
      </c>
      <c r="X302" s="125">
        <v>15.25</v>
      </c>
      <c r="Y302" s="125">
        <v>1.0</v>
      </c>
      <c r="Z302" s="125">
        <v>2.0</v>
      </c>
      <c r="AA302" s="125">
        <v>1.0</v>
      </c>
      <c r="AB302" s="125">
        <v>4.0</v>
      </c>
      <c r="AC302" s="125">
        <v>3.0</v>
      </c>
      <c r="AD302" s="125">
        <v>2.8</v>
      </c>
      <c r="AE302" s="125">
        <v>223.0</v>
      </c>
      <c r="AF302" s="125">
        <v>1.0</v>
      </c>
      <c r="AG302" s="125">
        <v>1.0</v>
      </c>
      <c r="AH302" s="125">
        <v>1.0</v>
      </c>
      <c r="AI302" s="125">
        <v>3.0</v>
      </c>
      <c r="AJ302" s="125">
        <v>2.0</v>
      </c>
      <c r="AK302" s="125">
        <v>2.0</v>
      </c>
      <c r="AL302" s="126">
        <v>45526.76602858796</v>
      </c>
      <c r="AM302" s="127">
        <v>2281627.45</v>
      </c>
      <c r="AN302" s="127">
        <v>1979213.27</v>
      </c>
      <c r="AO302" s="124"/>
      <c r="AP302" s="124"/>
    </row>
    <row r="303">
      <c r="A303" s="125">
        <v>476.0</v>
      </c>
      <c r="B303" s="119" t="s">
        <v>60</v>
      </c>
      <c r="C303" s="119" t="s">
        <v>32</v>
      </c>
      <c r="D303" s="119" t="s">
        <v>462</v>
      </c>
      <c r="E303" s="119" t="s">
        <v>463</v>
      </c>
      <c r="F303" s="120" t="s">
        <v>118</v>
      </c>
      <c r="G303" s="120" t="s">
        <v>59</v>
      </c>
      <c r="H303" s="121" t="s">
        <v>994</v>
      </c>
      <c r="I303" s="121" t="s">
        <v>995</v>
      </c>
      <c r="J303" s="125">
        <v>1800029.31</v>
      </c>
      <c r="K303" s="125">
        <v>1582373.75</v>
      </c>
      <c r="L303" s="125">
        <v>46729.78</v>
      </c>
      <c r="M303" s="125">
        <v>41910.5</v>
      </c>
      <c r="N303" s="125">
        <v>19.0</v>
      </c>
      <c r="O303" s="125">
        <v>24.0</v>
      </c>
      <c r="P303" s="125">
        <v>584.0</v>
      </c>
      <c r="Q303" s="125">
        <v>540.0</v>
      </c>
      <c r="R303" s="125">
        <v>51.0</v>
      </c>
      <c r="S303" s="125">
        <v>48.0</v>
      </c>
      <c r="T303" s="125">
        <v>-20.0</v>
      </c>
      <c r="U303" s="125">
        <v>8.0</v>
      </c>
      <c r="V303" s="125">
        <v>6.0</v>
      </c>
      <c r="W303" s="125">
        <v>11.5</v>
      </c>
      <c r="X303" s="125">
        <v>13.76</v>
      </c>
      <c r="Y303" s="125">
        <v>1.0</v>
      </c>
      <c r="Z303" s="125">
        <v>2.0</v>
      </c>
      <c r="AA303" s="125">
        <v>1.0</v>
      </c>
      <c r="AB303" s="125">
        <v>3.0</v>
      </c>
      <c r="AC303" s="125">
        <v>3.0</v>
      </c>
      <c r="AD303" s="125">
        <v>2.4</v>
      </c>
      <c r="AE303" s="125">
        <v>275.0</v>
      </c>
      <c r="AF303" s="125">
        <v>1.0</v>
      </c>
      <c r="AG303" s="125">
        <v>1.0</v>
      </c>
      <c r="AH303" s="125">
        <v>1.0</v>
      </c>
      <c r="AI303" s="125">
        <v>2.0</v>
      </c>
      <c r="AJ303" s="125">
        <v>2.0</v>
      </c>
      <c r="AK303" s="125">
        <v>2.0</v>
      </c>
      <c r="AL303" s="126">
        <v>45526.76602858796</v>
      </c>
      <c r="AM303" s="127">
        <v>1801227.87</v>
      </c>
      <c r="AN303" s="127">
        <v>1583419.36</v>
      </c>
      <c r="AO303" s="124"/>
      <c r="AP303" s="124"/>
    </row>
    <row r="304">
      <c r="A304" s="125">
        <v>477.0</v>
      </c>
      <c r="B304" s="119" t="s">
        <v>414</v>
      </c>
      <c r="C304" s="119" t="s">
        <v>992</v>
      </c>
      <c r="D304" s="119" t="s">
        <v>427</v>
      </c>
      <c r="E304" s="119" t="s">
        <v>993</v>
      </c>
      <c r="F304" s="120" t="s">
        <v>220</v>
      </c>
      <c r="G304" s="120" t="s">
        <v>59</v>
      </c>
      <c r="H304" s="121" t="s">
        <v>994</v>
      </c>
      <c r="I304" s="121" t="s">
        <v>995</v>
      </c>
      <c r="J304" s="125">
        <v>407497.27</v>
      </c>
      <c r="K304" s="125">
        <v>548498.25</v>
      </c>
      <c r="L304" s="125">
        <v>13308.65</v>
      </c>
      <c r="M304" s="125">
        <v>18986.93</v>
      </c>
      <c r="N304" s="125">
        <v>4.0</v>
      </c>
      <c r="O304" s="125">
        <v>4.0</v>
      </c>
      <c r="P304" s="125">
        <v>283.0</v>
      </c>
      <c r="Q304" s="125">
        <v>410.0</v>
      </c>
      <c r="R304" s="125">
        <v>121.0</v>
      </c>
      <c r="S304" s="125">
        <v>165.0</v>
      </c>
      <c r="T304" s="125">
        <v>0.0</v>
      </c>
      <c r="U304" s="125">
        <v>-30.0</v>
      </c>
      <c r="V304" s="125">
        <v>-26.0</v>
      </c>
      <c r="W304" s="125">
        <v>-29.91</v>
      </c>
      <c r="X304" s="125">
        <v>-25.71</v>
      </c>
      <c r="Y304" s="125">
        <v>1.0</v>
      </c>
      <c r="Z304" s="125">
        <v>1.0</v>
      </c>
      <c r="AA304" s="125">
        <v>1.0</v>
      </c>
      <c r="AB304" s="125">
        <v>1.0</v>
      </c>
      <c r="AC304" s="125">
        <v>1.0</v>
      </c>
      <c r="AD304" s="125">
        <v>1.0</v>
      </c>
      <c r="AE304" s="125">
        <v>559.0</v>
      </c>
      <c r="AF304" s="125">
        <v>1.0</v>
      </c>
      <c r="AG304" s="125">
        <v>1.0</v>
      </c>
      <c r="AH304" s="125">
        <v>1.0</v>
      </c>
      <c r="AI304" s="125">
        <v>1.0</v>
      </c>
      <c r="AJ304" s="125">
        <v>1.0</v>
      </c>
      <c r="AK304" s="125">
        <v>1.0</v>
      </c>
      <c r="AL304" s="126">
        <v>45526.76602858796</v>
      </c>
      <c r="AM304" s="127">
        <v>405656.68</v>
      </c>
      <c r="AN304" s="127">
        <v>548123.8</v>
      </c>
      <c r="AO304" s="124"/>
      <c r="AP304" s="124"/>
    </row>
    <row r="305">
      <c r="A305" s="125">
        <v>478.0</v>
      </c>
      <c r="B305" s="119" t="s">
        <v>63</v>
      </c>
      <c r="C305" s="119" t="s">
        <v>32</v>
      </c>
      <c r="D305" s="119" t="s">
        <v>129</v>
      </c>
      <c r="E305" s="119" t="s">
        <v>195</v>
      </c>
      <c r="F305" s="120" t="s">
        <v>366</v>
      </c>
      <c r="G305" s="120" t="s">
        <v>46</v>
      </c>
      <c r="H305" s="121" t="s">
        <v>994</v>
      </c>
      <c r="I305" s="121" t="s">
        <v>995</v>
      </c>
      <c r="J305" s="125">
        <v>1311761.0</v>
      </c>
      <c r="K305" s="125">
        <v>1197190.83</v>
      </c>
      <c r="L305" s="125">
        <v>57112.63</v>
      </c>
      <c r="M305" s="125">
        <v>52244.25</v>
      </c>
      <c r="N305" s="125">
        <v>59.0</v>
      </c>
      <c r="O305" s="125">
        <v>54.0</v>
      </c>
      <c r="P305" s="125">
        <v>582.0</v>
      </c>
      <c r="Q305" s="125">
        <v>480.0</v>
      </c>
      <c r="R305" s="125">
        <v>62.0</v>
      </c>
      <c r="S305" s="125">
        <v>51.0</v>
      </c>
      <c r="T305" s="125">
        <v>9.0</v>
      </c>
      <c r="U305" s="125">
        <v>21.0</v>
      </c>
      <c r="V305" s="125">
        <v>21.0</v>
      </c>
      <c r="W305" s="125">
        <v>9.32</v>
      </c>
      <c r="X305" s="125">
        <v>9.57</v>
      </c>
      <c r="Y305" s="125">
        <v>1.0</v>
      </c>
      <c r="Z305" s="125">
        <v>5.0</v>
      </c>
      <c r="AA305" s="125">
        <v>2.0</v>
      </c>
      <c r="AB305" s="125">
        <v>3.0</v>
      </c>
      <c r="AC305" s="125">
        <v>2.0</v>
      </c>
      <c r="AD305" s="125">
        <v>2.65</v>
      </c>
      <c r="AE305" s="125">
        <v>242.0</v>
      </c>
      <c r="AF305" s="125">
        <v>1.0</v>
      </c>
      <c r="AG305" s="125">
        <v>4.0</v>
      </c>
      <c r="AH305" s="125">
        <v>1.0</v>
      </c>
      <c r="AI305" s="125">
        <v>2.0</v>
      </c>
      <c r="AJ305" s="125">
        <v>1.0</v>
      </c>
      <c r="AK305" s="125">
        <v>2.0</v>
      </c>
      <c r="AL305" s="126">
        <v>45526.76602858796</v>
      </c>
      <c r="AM305" s="127">
        <v>1312404.08</v>
      </c>
      <c r="AN305" s="127">
        <v>1197432.74</v>
      </c>
      <c r="AO305" s="124"/>
      <c r="AP305" s="124"/>
    </row>
    <row r="306">
      <c r="A306" s="125">
        <v>479.0</v>
      </c>
      <c r="B306" s="119" t="s">
        <v>60</v>
      </c>
      <c r="C306" s="119" t="s">
        <v>32</v>
      </c>
      <c r="D306" s="119" t="s">
        <v>226</v>
      </c>
      <c r="E306" s="119" t="s">
        <v>464</v>
      </c>
      <c r="F306" s="120" t="s">
        <v>88</v>
      </c>
      <c r="G306" s="120" t="s">
        <v>59</v>
      </c>
      <c r="H306" s="121" t="s">
        <v>994</v>
      </c>
      <c r="I306" s="121" t="s">
        <v>995</v>
      </c>
      <c r="J306" s="125">
        <v>5413252.96</v>
      </c>
      <c r="K306" s="125">
        <v>5164572.0</v>
      </c>
      <c r="L306" s="125">
        <v>144370.57</v>
      </c>
      <c r="M306" s="125">
        <v>140725.03</v>
      </c>
      <c r="N306" s="125">
        <v>96.0</v>
      </c>
      <c r="O306" s="125">
        <v>132.0</v>
      </c>
      <c r="P306" s="125">
        <v>1508.0</v>
      </c>
      <c r="Q306" s="125">
        <v>1333.0</v>
      </c>
      <c r="R306" s="125">
        <v>55.0</v>
      </c>
      <c r="S306" s="125">
        <v>56.0</v>
      </c>
      <c r="T306" s="125">
        <v>-27.0</v>
      </c>
      <c r="U306" s="125">
        <v>13.0</v>
      </c>
      <c r="V306" s="125">
        <v>-1.0</v>
      </c>
      <c r="W306" s="125">
        <v>2.59</v>
      </c>
      <c r="X306" s="125">
        <v>4.82</v>
      </c>
      <c r="Y306" s="125">
        <v>1.0</v>
      </c>
      <c r="Z306" s="125">
        <v>3.0</v>
      </c>
      <c r="AA306" s="125">
        <v>1.0</v>
      </c>
      <c r="AB306" s="125">
        <v>1.0</v>
      </c>
      <c r="AC306" s="125">
        <v>1.0</v>
      </c>
      <c r="AD306" s="125">
        <v>1.2</v>
      </c>
      <c r="AE306" s="125">
        <v>524.0</v>
      </c>
      <c r="AF306" s="125">
        <v>1.0</v>
      </c>
      <c r="AG306" s="125">
        <v>2.0</v>
      </c>
      <c r="AH306" s="125">
        <v>1.0</v>
      </c>
      <c r="AI306" s="125">
        <v>1.0</v>
      </c>
      <c r="AJ306" s="125">
        <v>1.0</v>
      </c>
      <c r="AK306" s="125">
        <v>1.0</v>
      </c>
      <c r="AL306" s="126">
        <v>45526.76602858796</v>
      </c>
      <c r="AM306" s="127">
        <v>5420245.41</v>
      </c>
      <c r="AN306" s="127">
        <v>5098541.48</v>
      </c>
      <c r="AO306" s="124"/>
      <c r="AP306" s="124"/>
    </row>
    <row r="307">
      <c r="A307" s="125">
        <v>480.0</v>
      </c>
      <c r="B307" s="119" t="s">
        <v>60</v>
      </c>
      <c r="C307" s="119" t="s">
        <v>32</v>
      </c>
      <c r="D307" s="119" t="s">
        <v>439</v>
      </c>
      <c r="E307" s="119" t="s">
        <v>465</v>
      </c>
      <c r="F307" s="120" t="s">
        <v>343</v>
      </c>
      <c r="G307" s="120" t="s">
        <v>46</v>
      </c>
      <c r="H307" s="121" t="s">
        <v>994</v>
      </c>
      <c r="I307" s="121" t="s">
        <v>995</v>
      </c>
      <c r="J307" s="125">
        <v>1577257.3</v>
      </c>
      <c r="K307" s="125">
        <v>1305541.89</v>
      </c>
      <c r="L307" s="125">
        <v>58384.8</v>
      </c>
      <c r="M307" s="125">
        <v>52424.5</v>
      </c>
      <c r="N307" s="125">
        <v>1.0</v>
      </c>
      <c r="O307" s="125">
        <v>1.0</v>
      </c>
      <c r="P307" s="125">
        <v>616.0</v>
      </c>
      <c r="Q307" s="125">
        <v>576.0</v>
      </c>
      <c r="R307" s="125">
        <v>52.0</v>
      </c>
      <c r="S307" s="125">
        <v>76.0</v>
      </c>
      <c r="T307" s="125">
        <v>0.0</v>
      </c>
      <c r="U307" s="125">
        <v>6.0</v>
      </c>
      <c r="V307" s="125">
        <v>-31.0</v>
      </c>
      <c r="W307" s="125">
        <v>11.37</v>
      </c>
      <c r="X307" s="125">
        <v>20.81</v>
      </c>
      <c r="Y307" s="125">
        <v>1.0</v>
      </c>
      <c r="Z307" s="125">
        <v>2.0</v>
      </c>
      <c r="AA307" s="125">
        <v>1.0</v>
      </c>
      <c r="AB307" s="125">
        <v>3.0</v>
      </c>
      <c r="AC307" s="125">
        <v>3.0</v>
      </c>
      <c r="AD307" s="125">
        <v>2.4</v>
      </c>
      <c r="AE307" s="125">
        <v>277.0</v>
      </c>
      <c r="AF307" s="125">
        <v>1.0</v>
      </c>
      <c r="AG307" s="125">
        <v>1.0</v>
      </c>
      <c r="AH307" s="125">
        <v>1.0</v>
      </c>
      <c r="AI307" s="125">
        <v>2.0</v>
      </c>
      <c r="AJ307" s="125">
        <v>2.0</v>
      </c>
      <c r="AK307" s="125">
        <v>2.0</v>
      </c>
      <c r="AL307" s="126">
        <v>45526.76602858796</v>
      </c>
      <c r="AM307" s="127">
        <v>1577562.06</v>
      </c>
      <c r="AN307" s="127">
        <v>1306488.19</v>
      </c>
      <c r="AO307" s="124"/>
      <c r="AP307" s="124"/>
    </row>
    <row r="308">
      <c r="A308" s="125">
        <v>481.0</v>
      </c>
      <c r="B308" s="119" t="s">
        <v>998</v>
      </c>
      <c r="C308" s="119" t="s">
        <v>32</v>
      </c>
      <c r="D308" s="119" t="s">
        <v>466</v>
      </c>
      <c r="E308" s="119" t="s">
        <v>467</v>
      </c>
      <c r="F308" s="120" t="s">
        <v>185</v>
      </c>
      <c r="G308" s="120" t="s">
        <v>46</v>
      </c>
      <c r="H308" s="121" t="s">
        <v>994</v>
      </c>
      <c r="I308" s="121" t="s">
        <v>995</v>
      </c>
      <c r="J308" s="125">
        <v>1658039.07</v>
      </c>
      <c r="K308" s="125">
        <v>1355027.39</v>
      </c>
      <c r="L308" s="125">
        <v>47149.83</v>
      </c>
      <c r="M308" s="125">
        <v>37143.64</v>
      </c>
      <c r="N308" s="119">
        <v>14.0</v>
      </c>
      <c r="O308" s="119">
        <v>12.0</v>
      </c>
      <c r="P308" s="125">
        <v>856.0</v>
      </c>
      <c r="Q308" s="125">
        <v>675.0</v>
      </c>
      <c r="R308" s="125">
        <v>40.0</v>
      </c>
      <c r="S308" s="125">
        <v>39.0</v>
      </c>
      <c r="T308" s="119">
        <v>16.0</v>
      </c>
      <c r="U308" s="125">
        <v>26.0</v>
      </c>
      <c r="V308" s="125">
        <v>2.0</v>
      </c>
      <c r="W308" s="125">
        <v>26.94</v>
      </c>
      <c r="X308" s="125">
        <v>22.36</v>
      </c>
      <c r="Y308" s="119">
        <v>1.0</v>
      </c>
      <c r="Z308" s="125">
        <v>5.0</v>
      </c>
      <c r="AA308" s="125">
        <v>1.0</v>
      </c>
      <c r="AB308" s="125">
        <v>5.0</v>
      </c>
      <c r="AC308" s="125">
        <v>4.0</v>
      </c>
      <c r="AD308" s="125">
        <v>3.75</v>
      </c>
      <c r="AE308" s="125">
        <v>142.0</v>
      </c>
      <c r="AF308" s="119">
        <v>1.0</v>
      </c>
      <c r="AG308" s="125">
        <v>4.0</v>
      </c>
      <c r="AH308" s="125">
        <v>1.0</v>
      </c>
      <c r="AI308" s="125">
        <v>4.0</v>
      </c>
      <c r="AJ308" s="125">
        <v>3.0</v>
      </c>
      <c r="AK308" s="125">
        <v>3.0</v>
      </c>
      <c r="AL308" s="126">
        <v>45526.76602858796</v>
      </c>
      <c r="AM308" s="127">
        <v>1610392.57</v>
      </c>
      <c r="AN308" s="127">
        <v>1273016.26</v>
      </c>
      <c r="AO308" s="124"/>
      <c r="AP308" s="124"/>
    </row>
    <row r="309">
      <c r="A309" s="125">
        <v>482.0</v>
      </c>
      <c r="B309" s="119" t="s">
        <v>42</v>
      </c>
      <c r="C309" s="119" t="s">
        <v>32</v>
      </c>
      <c r="D309" s="119" t="s">
        <v>106</v>
      </c>
      <c r="E309" s="119" t="s">
        <v>107</v>
      </c>
      <c r="F309" s="120" t="s">
        <v>108</v>
      </c>
      <c r="G309" s="120" t="s">
        <v>46</v>
      </c>
      <c r="H309" s="121" t="s">
        <v>994</v>
      </c>
      <c r="I309" s="121" t="s">
        <v>995</v>
      </c>
      <c r="J309" s="125">
        <v>1282796.48</v>
      </c>
      <c r="K309" s="125">
        <v>1218183.97</v>
      </c>
      <c r="L309" s="125">
        <v>44492.25</v>
      </c>
      <c r="M309" s="125">
        <v>43691.65</v>
      </c>
      <c r="N309" s="125">
        <v>6.0</v>
      </c>
      <c r="O309" s="125">
        <v>2.0</v>
      </c>
      <c r="P309" s="125">
        <v>702.0</v>
      </c>
      <c r="Q309" s="125">
        <v>616.0</v>
      </c>
      <c r="R309" s="125">
        <v>43.0</v>
      </c>
      <c r="S309" s="125">
        <v>32.0</v>
      </c>
      <c r="T309" s="125">
        <v>200.0</v>
      </c>
      <c r="U309" s="125">
        <v>13.0</v>
      </c>
      <c r="V309" s="125">
        <v>34.0</v>
      </c>
      <c r="W309" s="125">
        <v>1.83</v>
      </c>
      <c r="X309" s="125">
        <v>5.3</v>
      </c>
      <c r="Y309" s="125">
        <v>5.0</v>
      </c>
      <c r="Z309" s="125">
        <v>3.0</v>
      </c>
      <c r="AA309" s="125">
        <v>2.0</v>
      </c>
      <c r="AB309" s="125">
        <v>1.0</v>
      </c>
      <c r="AC309" s="125">
        <v>1.0</v>
      </c>
      <c r="AD309" s="125">
        <v>1.6</v>
      </c>
      <c r="AE309" s="125">
        <v>381.0</v>
      </c>
      <c r="AF309" s="125">
        <v>4.0</v>
      </c>
      <c r="AG309" s="125">
        <v>2.0</v>
      </c>
      <c r="AH309" s="125">
        <v>1.0</v>
      </c>
      <c r="AI309" s="125">
        <v>1.0</v>
      </c>
      <c r="AJ309" s="125">
        <v>1.0</v>
      </c>
      <c r="AK309" s="125">
        <v>1.0</v>
      </c>
      <c r="AL309" s="126">
        <v>45526.76602858796</v>
      </c>
      <c r="AM309" s="127">
        <v>1348281.74</v>
      </c>
      <c r="AN309" s="127">
        <v>1284459.93</v>
      </c>
      <c r="AO309" s="124"/>
      <c r="AP309" s="124"/>
    </row>
    <row r="310">
      <c r="A310" s="125">
        <v>483.0</v>
      </c>
      <c r="B310" s="119" t="s">
        <v>97</v>
      </c>
      <c r="C310" s="119" t="s">
        <v>32</v>
      </c>
      <c r="D310" s="119" t="s">
        <v>61</v>
      </c>
      <c r="E310" s="119" t="s">
        <v>468</v>
      </c>
      <c r="F310" s="120" t="s">
        <v>469</v>
      </c>
      <c r="G310" s="120" t="s">
        <v>101</v>
      </c>
      <c r="H310" s="121" t="s">
        <v>994</v>
      </c>
      <c r="I310" s="121" t="s">
        <v>995</v>
      </c>
      <c r="J310" s="125">
        <v>2048075.41</v>
      </c>
      <c r="K310" s="125">
        <v>1715246.5</v>
      </c>
      <c r="L310" s="125">
        <v>51433.88</v>
      </c>
      <c r="M310" s="125">
        <v>45352.47</v>
      </c>
      <c r="N310" s="125">
        <v>0.0</v>
      </c>
      <c r="O310" s="125">
        <v>0.0</v>
      </c>
      <c r="P310" s="125">
        <v>593.0</v>
      </c>
      <c r="Q310" s="125">
        <v>544.0</v>
      </c>
      <c r="R310" s="125">
        <v>39.0</v>
      </c>
      <c r="S310" s="125">
        <v>38.0</v>
      </c>
      <c r="T310" s="125">
        <v>0.0</v>
      </c>
      <c r="U310" s="125">
        <v>9.0</v>
      </c>
      <c r="V310" s="125">
        <v>2.0</v>
      </c>
      <c r="W310" s="125">
        <v>13.41</v>
      </c>
      <c r="X310" s="125">
        <v>19.4</v>
      </c>
      <c r="Y310" s="125">
        <v>1.0</v>
      </c>
      <c r="Z310" s="125">
        <v>2.0</v>
      </c>
      <c r="AA310" s="125">
        <v>1.0</v>
      </c>
      <c r="AB310" s="125">
        <v>3.0</v>
      </c>
      <c r="AC310" s="125">
        <v>3.0</v>
      </c>
      <c r="AD310" s="125">
        <v>2.4</v>
      </c>
      <c r="AE310" s="125">
        <v>276.0</v>
      </c>
      <c r="AF310" s="125">
        <v>1.0</v>
      </c>
      <c r="AG310" s="125">
        <v>1.0</v>
      </c>
      <c r="AH310" s="125">
        <v>1.0</v>
      </c>
      <c r="AI310" s="125">
        <v>2.0</v>
      </c>
      <c r="AJ310" s="125">
        <v>2.0</v>
      </c>
      <c r="AK310" s="125">
        <v>2.0</v>
      </c>
      <c r="AL310" s="126">
        <v>45526.76602858796</v>
      </c>
      <c r="AM310" s="127">
        <v>2048992.41</v>
      </c>
      <c r="AN310" s="127">
        <v>1715499.75</v>
      </c>
      <c r="AO310" s="124"/>
      <c r="AP310" s="124"/>
    </row>
    <row r="311">
      <c r="A311" s="125">
        <v>484.0</v>
      </c>
      <c r="B311" s="119" t="s">
        <v>998</v>
      </c>
      <c r="C311" s="119" t="s">
        <v>32</v>
      </c>
      <c r="D311" s="119" t="s">
        <v>470</v>
      </c>
      <c r="E311" s="119" t="s">
        <v>471</v>
      </c>
      <c r="F311" s="120" t="s">
        <v>70</v>
      </c>
      <c r="G311" s="120" t="s">
        <v>36</v>
      </c>
      <c r="H311" s="121" t="s">
        <v>994</v>
      </c>
      <c r="I311" s="121" t="s">
        <v>995</v>
      </c>
      <c r="J311" s="125">
        <v>1307191.69</v>
      </c>
      <c r="K311" s="125">
        <v>1039594.54</v>
      </c>
      <c r="L311" s="125">
        <v>36728.5</v>
      </c>
      <c r="M311" s="125">
        <v>32788.5</v>
      </c>
      <c r="N311" s="119">
        <v>4.0</v>
      </c>
      <c r="O311" s="119">
        <v>4.0</v>
      </c>
      <c r="P311" s="125">
        <v>361.0</v>
      </c>
      <c r="Q311" s="125">
        <v>340.0</v>
      </c>
      <c r="R311" s="125">
        <v>25.0</v>
      </c>
      <c r="S311" s="125">
        <v>17.0</v>
      </c>
      <c r="T311" s="119">
        <v>0.0</v>
      </c>
      <c r="U311" s="125">
        <v>6.0</v>
      </c>
      <c r="V311" s="125">
        <v>47.0</v>
      </c>
      <c r="W311" s="125">
        <v>12.02</v>
      </c>
      <c r="X311" s="125">
        <v>25.74</v>
      </c>
      <c r="Y311" s="119">
        <v>1.0</v>
      </c>
      <c r="Z311" s="125">
        <v>2.0</v>
      </c>
      <c r="AA311" s="125">
        <v>3.0</v>
      </c>
      <c r="AB311" s="125">
        <v>3.0</v>
      </c>
      <c r="AC311" s="125">
        <v>4.0</v>
      </c>
      <c r="AD311" s="125">
        <v>3.05</v>
      </c>
      <c r="AE311" s="125">
        <v>200.0</v>
      </c>
      <c r="AF311" s="119">
        <v>1.0</v>
      </c>
      <c r="AG311" s="125">
        <v>1.0</v>
      </c>
      <c r="AH311" s="125">
        <v>2.0</v>
      </c>
      <c r="AI311" s="125">
        <v>2.0</v>
      </c>
      <c r="AJ311" s="125">
        <v>3.0</v>
      </c>
      <c r="AK311" s="125">
        <v>3.0</v>
      </c>
      <c r="AL311" s="126">
        <v>45526.76602858796</v>
      </c>
      <c r="AM311" s="127">
        <v>1306944.44</v>
      </c>
      <c r="AN311" s="127">
        <v>1040729.85</v>
      </c>
      <c r="AO311" s="124"/>
      <c r="AP311" s="124"/>
    </row>
    <row r="312">
      <c r="A312" s="125">
        <v>486.0</v>
      </c>
      <c r="B312" s="119" t="s">
        <v>998</v>
      </c>
      <c r="C312" s="119" t="s">
        <v>32</v>
      </c>
      <c r="D312" s="119" t="s">
        <v>472</v>
      </c>
      <c r="E312" s="119" t="s">
        <v>473</v>
      </c>
      <c r="F312" s="120" t="s">
        <v>403</v>
      </c>
      <c r="G312" s="120" t="s">
        <v>46</v>
      </c>
      <c r="H312" s="121" t="s">
        <v>994</v>
      </c>
      <c r="I312" s="121" t="s">
        <v>995</v>
      </c>
      <c r="J312" s="125">
        <v>2233442.19</v>
      </c>
      <c r="K312" s="125">
        <v>1876798.61</v>
      </c>
      <c r="L312" s="125">
        <v>84524.02</v>
      </c>
      <c r="M312" s="125">
        <v>83485.95</v>
      </c>
      <c r="N312" s="125">
        <v>54.0</v>
      </c>
      <c r="O312" s="125">
        <v>55.0</v>
      </c>
      <c r="P312" s="125">
        <v>920.0</v>
      </c>
      <c r="Q312" s="125">
        <v>882.0</v>
      </c>
      <c r="R312" s="125">
        <v>79.0</v>
      </c>
      <c r="S312" s="125">
        <v>69.0</v>
      </c>
      <c r="T312" s="125">
        <v>-1.0</v>
      </c>
      <c r="U312" s="125">
        <v>4.0</v>
      </c>
      <c r="V312" s="125">
        <v>14.0</v>
      </c>
      <c r="W312" s="125">
        <v>1.24</v>
      </c>
      <c r="X312" s="125">
        <v>19.0</v>
      </c>
      <c r="Y312" s="125">
        <v>1.0</v>
      </c>
      <c r="Z312" s="125">
        <v>1.0</v>
      </c>
      <c r="AA312" s="125">
        <v>1.0</v>
      </c>
      <c r="AB312" s="125">
        <v>1.0</v>
      </c>
      <c r="AC312" s="125">
        <v>3.0</v>
      </c>
      <c r="AD312" s="125">
        <v>1.5</v>
      </c>
      <c r="AE312" s="125">
        <v>406.0</v>
      </c>
      <c r="AF312" s="125">
        <v>1.0</v>
      </c>
      <c r="AG312" s="125">
        <v>1.0</v>
      </c>
      <c r="AH312" s="125">
        <v>1.0</v>
      </c>
      <c r="AI312" s="125">
        <v>1.0</v>
      </c>
      <c r="AJ312" s="125">
        <v>2.0</v>
      </c>
      <c r="AK312" s="125">
        <v>1.0</v>
      </c>
      <c r="AL312" s="126">
        <v>45526.76602858796</v>
      </c>
      <c r="AM312" s="127">
        <v>2233228.19</v>
      </c>
      <c r="AN312" s="127">
        <v>1877036.62</v>
      </c>
      <c r="AO312" s="124"/>
      <c r="AP312" s="124"/>
    </row>
    <row r="313">
      <c r="A313" s="125">
        <v>488.0</v>
      </c>
      <c r="B313" s="119" t="s">
        <v>1020</v>
      </c>
      <c r="C313" s="119" t="s">
        <v>992</v>
      </c>
      <c r="D313" s="119" t="s">
        <v>393</v>
      </c>
      <c r="E313" s="119" t="s">
        <v>418</v>
      </c>
      <c r="F313" s="120" t="s">
        <v>88</v>
      </c>
      <c r="G313" s="120" t="s">
        <v>59</v>
      </c>
      <c r="H313" s="121" t="s">
        <v>994</v>
      </c>
      <c r="I313" s="121" t="s">
        <v>995</v>
      </c>
      <c r="J313" s="125">
        <v>1202572.34</v>
      </c>
      <c r="K313" s="125">
        <v>922779.6</v>
      </c>
      <c r="L313" s="125">
        <v>9222.46</v>
      </c>
      <c r="M313" s="125">
        <v>4721.89</v>
      </c>
      <c r="N313" s="125">
        <v>1.0</v>
      </c>
      <c r="O313" s="125">
        <v>6.0</v>
      </c>
      <c r="P313" s="125">
        <v>246.0</v>
      </c>
      <c r="Q313" s="125">
        <v>107.0</v>
      </c>
      <c r="R313" s="125">
        <v>77.0</v>
      </c>
      <c r="S313" s="125">
        <v>54.0</v>
      </c>
      <c r="T313" s="125">
        <v>-83.0</v>
      </c>
      <c r="U313" s="125">
        <v>129.0</v>
      </c>
      <c r="V313" s="125">
        <v>42.0</v>
      </c>
      <c r="W313" s="125">
        <v>95.31</v>
      </c>
      <c r="X313" s="125">
        <v>30.32</v>
      </c>
      <c r="Y313" s="125">
        <v>1.0</v>
      </c>
      <c r="Z313" s="125">
        <v>5.0</v>
      </c>
      <c r="AA313" s="125">
        <v>3.0</v>
      </c>
      <c r="AB313" s="125">
        <v>5.0</v>
      </c>
      <c r="AC313" s="125">
        <v>5.0</v>
      </c>
      <c r="AD313" s="125">
        <v>4.1</v>
      </c>
      <c r="AE313" s="125">
        <v>75.0</v>
      </c>
      <c r="AF313" s="125">
        <v>1.0</v>
      </c>
      <c r="AG313" s="125">
        <v>4.0</v>
      </c>
      <c r="AH313" s="125">
        <v>2.0</v>
      </c>
      <c r="AI313" s="125">
        <v>4.0</v>
      </c>
      <c r="AJ313" s="125">
        <v>4.0</v>
      </c>
      <c r="AK313" s="125">
        <v>4.0</v>
      </c>
      <c r="AL313" s="126">
        <v>45526.76602858796</v>
      </c>
      <c r="AM313" s="127">
        <v>335556.13</v>
      </c>
      <c r="AN313" s="127">
        <v>166974.54</v>
      </c>
      <c r="AO313" s="124"/>
      <c r="AP313" s="124"/>
    </row>
    <row r="314">
      <c r="A314" s="125">
        <v>489.0</v>
      </c>
      <c r="B314" s="119" t="s">
        <v>97</v>
      </c>
      <c r="C314" s="119" t="s">
        <v>32</v>
      </c>
      <c r="D314" s="119" t="s">
        <v>171</v>
      </c>
      <c r="E314" s="119" t="s">
        <v>172</v>
      </c>
      <c r="F314" s="120" t="s">
        <v>108</v>
      </c>
      <c r="G314" s="120" t="s">
        <v>46</v>
      </c>
      <c r="H314" s="121" t="s">
        <v>994</v>
      </c>
      <c r="I314" s="121" t="s">
        <v>995</v>
      </c>
      <c r="J314" s="125">
        <v>715932.36</v>
      </c>
      <c r="K314" s="125">
        <v>582187.95</v>
      </c>
      <c r="L314" s="125">
        <v>23577.78</v>
      </c>
      <c r="M314" s="125">
        <v>18432.04</v>
      </c>
      <c r="N314" s="125">
        <v>28.0</v>
      </c>
      <c r="O314" s="125">
        <v>19.0</v>
      </c>
      <c r="P314" s="125">
        <v>500.0</v>
      </c>
      <c r="Q314" s="125">
        <v>298.0</v>
      </c>
      <c r="R314" s="125">
        <v>29.0</v>
      </c>
      <c r="S314" s="125">
        <v>20.0</v>
      </c>
      <c r="T314" s="125">
        <v>47.0</v>
      </c>
      <c r="U314" s="125">
        <v>67.0</v>
      </c>
      <c r="V314" s="125">
        <v>45.0</v>
      </c>
      <c r="W314" s="125">
        <v>27.92</v>
      </c>
      <c r="X314" s="125">
        <v>22.97</v>
      </c>
      <c r="Y314" s="125">
        <v>2.0</v>
      </c>
      <c r="Z314" s="125">
        <v>5.0</v>
      </c>
      <c r="AA314" s="125">
        <v>3.0</v>
      </c>
      <c r="AB314" s="125">
        <v>5.0</v>
      </c>
      <c r="AC314" s="125">
        <v>4.0</v>
      </c>
      <c r="AD314" s="125">
        <v>4.2</v>
      </c>
      <c r="AE314" s="125">
        <v>65.0</v>
      </c>
      <c r="AF314" s="125">
        <v>1.0</v>
      </c>
      <c r="AG314" s="125">
        <v>4.0</v>
      </c>
      <c r="AH314" s="125">
        <v>2.0</v>
      </c>
      <c r="AI314" s="125">
        <v>4.0</v>
      </c>
      <c r="AJ314" s="125">
        <v>3.0</v>
      </c>
      <c r="AK314" s="125">
        <v>4.0</v>
      </c>
      <c r="AL314" s="126">
        <v>45526.76602858796</v>
      </c>
      <c r="AM314" s="127">
        <v>715910.07</v>
      </c>
      <c r="AN314" s="127">
        <v>582729.96</v>
      </c>
      <c r="AO314" s="124"/>
      <c r="AP314" s="124"/>
    </row>
    <row r="315">
      <c r="A315" s="125">
        <v>490.0</v>
      </c>
      <c r="B315" s="119" t="s">
        <v>63</v>
      </c>
      <c r="C315" s="119" t="s">
        <v>32</v>
      </c>
      <c r="D315" s="119" t="s">
        <v>266</v>
      </c>
      <c r="E315" s="119" t="s">
        <v>474</v>
      </c>
      <c r="F315" s="120" t="s">
        <v>66</v>
      </c>
      <c r="G315" s="120" t="s">
        <v>59</v>
      </c>
      <c r="H315" s="121" t="s">
        <v>994</v>
      </c>
      <c r="I315" s="121" t="s">
        <v>995</v>
      </c>
      <c r="J315" s="125">
        <v>1664827.17</v>
      </c>
      <c r="K315" s="125">
        <v>1636251.09</v>
      </c>
      <c r="L315" s="125">
        <v>39824.7</v>
      </c>
      <c r="M315" s="125">
        <v>40496.32</v>
      </c>
      <c r="N315" s="125">
        <v>68.0</v>
      </c>
      <c r="O315" s="125">
        <v>92.0</v>
      </c>
      <c r="P315" s="125">
        <v>534.0</v>
      </c>
      <c r="Q315" s="125">
        <v>538.0</v>
      </c>
      <c r="R315" s="125">
        <v>86.0</v>
      </c>
      <c r="S315" s="125">
        <v>66.0</v>
      </c>
      <c r="T315" s="125">
        <v>-26.0</v>
      </c>
      <c r="U315" s="125">
        <v>0.0</v>
      </c>
      <c r="V315" s="125">
        <v>30.0</v>
      </c>
      <c r="W315" s="125">
        <v>-1.66</v>
      </c>
      <c r="X315" s="125">
        <v>1.75</v>
      </c>
      <c r="Y315" s="125">
        <v>1.0</v>
      </c>
      <c r="Z315" s="125">
        <v>1.0</v>
      </c>
      <c r="AA315" s="125">
        <v>2.0</v>
      </c>
      <c r="AB315" s="125">
        <v>1.0</v>
      </c>
      <c r="AC315" s="125">
        <v>1.0</v>
      </c>
      <c r="AD315" s="125">
        <v>1.2</v>
      </c>
      <c r="AE315" s="125">
        <v>508.0</v>
      </c>
      <c r="AF315" s="125">
        <v>1.0</v>
      </c>
      <c r="AG315" s="125">
        <v>1.0</v>
      </c>
      <c r="AH315" s="125">
        <v>1.0</v>
      </c>
      <c r="AI315" s="125">
        <v>1.0</v>
      </c>
      <c r="AJ315" s="125">
        <v>1.0</v>
      </c>
      <c r="AK315" s="125">
        <v>1.0</v>
      </c>
      <c r="AL315" s="126">
        <v>45526.76602858796</v>
      </c>
      <c r="AM315" s="127">
        <v>1664333.17</v>
      </c>
      <c r="AN315" s="127">
        <v>1637050.67</v>
      </c>
      <c r="AO315" s="124"/>
      <c r="AP315" s="124"/>
    </row>
    <row r="316">
      <c r="A316" s="125">
        <v>491.0</v>
      </c>
      <c r="B316" s="119" t="s">
        <v>42</v>
      </c>
      <c r="C316" s="119" t="s">
        <v>32</v>
      </c>
      <c r="D316" s="119" t="s">
        <v>241</v>
      </c>
      <c r="E316" s="119" t="s">
        <v>242</v>
      </c>
      <c r="F316" s="120" t="s">
        <v>243</v>
      </c>
      <c r="G316" s="120" t="s">
        <v>101</v>
      </c>
      <c r="H316" s="121" t="s">
        <v>994</v>
      </c>
      <c r="I316" s="121" t="s">
        <v>995</v>
      </c>
      <c r="J316" s="125">
        <v>642953.09</v>
      </c>
      <c r="K316" s="125">
        <v>810647.11</v>
      </c>
      <c r="L316" s="125">
        <v>20552.75</v>
      </c>
      <c r="M316" s="125">
        <v>28510.33</v>
      </c>
      <c r="N316" s="125">
        <v>19.0</v>
      </c>
      <c r="O316" s="125">
        <v>1.0</v>
      </c>
      <c r="P316" s="125">
        <v>303.0</v>
      </c>
      <c r="Q316" s="125">
        <v>316.0</v>
      </c>
      <c r="R316" s="125">
        <v>33.0</v>
      </c>
      <c r="S316" s="125">
        <v>33.0</v>
      </c>
      <c r="T316" s="125">
        <v>1800.0</v>
      </c>
      <c r="U316" s="125">
        <v>-4.0</v>
      </c>
      <c r="V316" s="125">
        <v>0.0</v>
      </c>
      <c r="W316" s="125">
        <v>-27.91</v>
      </c>
      <c r="X316" s="125">
        <v>-20.69</v>
      </c>
      <c r="Y316" s="125">
        <v>5.0</v>
      </c>
      <c r="Z316" s="125">
        <v>1.0</v>
      </c>
      <c r="AA316" s="125">
        <v>1.0</v>
      </c>
      <c r="AB316" s="125">
        <v>1.0</v>
      </c>
      <c r="AC316" s="125">
        <v>1.0</v>
      </c>
      <c r="AD316" s="125">
        <v>1.2</v>
      </c>
      <c r="AE316" s="125">
        <v>484.0</v>
      </c>
      <c r="AF316" s="125">
        <v>4.0</v>
      </c>
      <c r="AG316" s="125">
        <v>1.0</v>
      </c>
      <c r="AH316" s="125">
        <v>1.0</v>
      </c>
      <c r="AI316" s="125">
        <v>1.0</v>
      </c>
      <c r="AJ316" s="125">
        <v>1.0</v>
      </c>
      <c r="AK316" s="125">
        <v>1.0</v>
      </c>
      <c r="AL316" s="126">
        <v>45526.76602858796</v>
      </c>
      <c r="AM316" s="127">
        <v>642845.09</v>
      </c>
      <c r="AN316" s="127">
        <v>815213.51</v>
      </c>
      <c r="AO316" s="124"/>
      <c r="AP316" s="124"/>
    </row>
    <row r="317">
      <c r="A317" s="125">
        <v>492.0</v>
      </c>
      <c r="B317" s="119" t="s">
        <v>122</v>
      </c>
      <c r="C317" s="119" t="s">
        <v>32</v>
      </c>
      <c r="D317" s="119" t="s">
        <v>477</v>
      </c>
      <c r="E317" s="119" t="s">
        <v>478</v>
      </c>
      <c r="F317" s="120" t="s">
        <v>177</v>
      </c>
      <c r="G317" s="120" t="s">
        <v>101</v>
      </c>
      <c r="H317" s="121" t="s">
        <v>994</v>
      </c>
      <c r="I317" s="121" t="s">
        <v>995</v>
      </c>
      <c r="J317" s="125">
        <v>1875923.25</v>
      </c>
      <c r="K317" s="125">
        <v>1352369.75</v>
      </c>
      <c r="L317" s="125">
        <v>51953.57</v>
      </c>
      <c r="M317" s="125">
        <v>41964.84</v>
      </c>
      <c r="N317" s="125">
        <v>21.0</v>
      </c>
      <c r="O317" s="125">
        <v>8.0</v>
      </c>
      <c r="P317" s="125">
        <v>627.0</v>
      </c>
      <c r="Q317" s="125">
        <v>556.0</v>
      </c>
      <c r="R317" s="125">
        <v>29.0</v>
      </c>
      <c r="S317" s="125">
        <v>20.0</v>
      </c>
      <c r="T317" s="125">
        <v>162.0</v>
      </c>
      <c r="U317" s="125">
        <v>12.0</v>
      </c>
      <c r="V317" s="125">
        <v>45.0</v>
      </c>
      <c r="W317" s="125">
        <v>23.8</v>
      </c>
      <c r="X317" s="125">
        <v>38.71</v>
      </c>
      <c r="Y317" s="125">
        <v>5.0</v>
      </c>
      <c r="Z317" s="125">
        <v>3.0</v>
      </c>
      <c r="AA317" s="125">
        <v>3.0</v>
      </c>
      <c r="AB317" s="125">
        <v>5.0</v>
      </c>
      <c r="AC317" s="125">
        <v>5.0</v>
      </c>
      <c r="AD317" s="125">
        <v>4.4</v>
      </c>
      <c r="AE317" s="125">
        <v>46.0</v>
      </c>
      <c r="AF317" s="125">
        <v>4.0</v>
      </c>
      <c r="AG317" s="125">
        <v>2.0</v>
      </c>
      <c r="AH317" s="125">
        <v>2.0</v>
      </c>
      <c r="AI317" s="125">
        <v>4.0</v>
      </c>
      <c r="AJ317" s="125">
        <v>4.0</v>
      </c>
      <c r="AK317" s="125">
        <v>4.0</v>
      </c>
      <c r="AL317" s="126">
        <v>45526.76602858796</v>
      </c>
      <c r="AM317" s="127">
        <v>1693635.55</v>
      </c>
      <c r="AN317" s="127">
        <v>1357249.37</v>
      </c>
      <c r="AO317" s="124"/>
      <c r="AP317" s="124"/>
    </row>
    <row r="318">
      <c r="A318" s="125">
        <v>493.0</v>
      </c>
      <c r="B318" s="119" t="s">
        <v>97</v>
      </c>
      <c r="C318" s="119" t="s">
        <v>32</v>
      </c>
      <c r="D318" s="119" t="s">
        <v>309</v>
      </c>
      <c r="E318" s="119" t="s">
        <v>310</v>
      </c>
      <c r="F318" s="120" t="s">
        <v>143</v>
      </c>
      <c r="G318" s="120" t="s">
        <v>101</v>
      </c>
      <c r="H318" s="121" t="s">
        <v>994</v>
      </c>
      <c r="I318" s="121" t="s">
        <v>995</v>
      </c>
      <c r="J318" s="125">
        <v>1001458.48</v>
      </c>
      <c r="K318" s="125">
        <v>691306.35</v>
      </c>
      <c r="L318" s="125">
        <v>23122.5</v>
      </c>
      <c r="M318" s="125">
        <v>17539.02</v>
      </c>
      <c r="N318" s="125">
        <v>23.0</v>
      </c>
      <c r="O318" s="125">
        <v>12.0</v>
      </c>
      <c r="P318" s="125">
        <v>429.0</v>
      </c>
      <c r="Q318" s="125">
        <v>338.0</v>
      </c>
      <c r="R318" s="125">
        <v>30.0</v>
      </c>
      <c r="S318" s="125">
        <v>8.0</v>
      </c>
      <c r="T318" s="125">
        <v>91.0</v>
      </c>
      <c r="U318" s="125">
        <v>26.0</v>
      </c>
      <c r="V318" s="125">
        <v>275.0</v>
      </c>
      <c r="W318" s="125">
        <v>31.83</v>
      </c>
      <c r="X318" s="125">
        <v>44.86</v>
      </c>
      <c r="Y318" s="125">
        <v>4.0</v>
      </c>
      <c r="Z318" s="125">
        <v>5.0</v>
      </c>
      <c r="AA318" s="125">
        <v>5.0</v>
      </c>
      <c r="AB318" s="125">
        <v>5.0</v>
      </c>
      <c r="AC318" s="125">
        <v>5.0</v>
      </c>
      <c r="AD318" s="125">
        <v>4.95</v>
      </c>
      <c r="AE318" s="125">
        <v>7.0</v>
      </c>
      <c r="AF318" s="125">
        <v>3.0</v>
      </c>
      <c r="AG318" s="125">
        <v>4.0</v>
      </c>
      <c r="AH318" s="125">
        <v>4.0</v>
      </c>
      <c r="AI318" s="125">
        <v>4.0</v>
      </c>
      <c r="AJ318" s="125">
        <v>4.0</v>
      </c>
      <c r="AK318" s="125">
        <v>4.0</v>
      </c>
      <c r="AL318" s="126">
        <v>45526.76602858796</v>
      </c>
      <c r="AM318" s="127">
        <v>1001653.98</v>
      </c>
      <c r="AN318" s="127">
        <v>697487.95</v>
      </c>
      <c r="AO318" s="124"/>
      <c r="AP318" s="124"/>
    </row>
    <row r="319">
      <c r="A319" s="125">
        <v>494.0</v>
      </c>
      <c r="B319" s="119" t="s">
        <v>97</v>
      </c>
      <c r="C319" s="119" t="s">
        <v>32</v>
      </c>
      <c r="D319" s="119" t="s">
        <v>44</v>
      </c>
      <c r="E319" s="119" t="s">
        <v>479</v>
      </c>
      <c r="F319" s="120" t="s">
        <v>243</v>
      </c>
      <c r="G319" s="120" t="s">
        <v>101</v>
      </c>
      <c r="H319" s="121" t="s">
        <v>994</v>
      </c>
      <c r="I319" s="121" t="s">
        <v>995</v>
      </c>
      <c r="J319" s="125">
        <v>1120457.28</v>
      </c>
      <c r="K319" s="125">
        <v>1004259.41</v>
      </c>
      <c r="L319" s="125">
        <v>36454.75</v>
      </c>
      <c r="M319" s="125">
        <v>35811.75</v>
      </c>
      <c r="N319" s="125">
        <v>110.0</v>
      </c>
      <c r="O319" s="125">
        <v>76.0</v>
      </c>
      <c r="P319" s="125">
        <v>396.0</v>
      </c>
      <c r="Q319" s="125">
        <v>413.0</v>
      </c>
      <c r="R319" s="125">
        <v>40.0</v>
      </c>
      <c r="S319" s="125">
        <v>39.0</v>
      </c>
      <c r="T319" s="125">
        <v>44.0</v>
      </c>
      <c r="U319" s="125">
        <v>-4.0</v>
      </c>
      <c r="V319" s="125">
        <v>2.0</v>
      </c>
      <c r="W319" s="125">
        <v>1.8</v>
      </c>
      <c r="X319" s="125">
        <v>11.57</v>
      </c>
      <c r="Y319" s="125">
        <v>2.0</v>
      </c>
      <c r="Z319" s="125">
        <v>1.0</v>
      </c>
      <c r="AA319" s="125">
        <v>1.0</v>
      </c>
      <c r="AB319" s="125">
        <v>1.0</v>
      </c>
      <c r="AC319" s="125">
        <v>2.0</v>
      </c>
      <c r="AD319" s="125">
        <v>1.3</v>
      </c>
      <c r="AE319" s="125">
        <v>448.0</v>
      </c>
      <c r="AF319" s="125">
        <v>1.0</v>
      </c>
      <c r="AG319" s="125">
        <v>1.0</v>
      </c>
      <c r="AH319" s="125">
        <v>1.0</v>
      </c>
      <c r="AI319" s="125">
        <v>1.0</v>
      </c>
      <c r="AJ319" s="125">
        <v>1.0</v>
      </c>
      <c r="AK319" s="125">
        <v>1.0</v>
      </c>
      <c r="AL319" s="126">
        <v>45526.76602858796</v>
      </c>
      <c r="AM319" s="127">
        <v>1120496.29</v>
      </c>
      <c r="AN319" s="127">
        <v>1004974.68</v>
      </c>
      <c r="AO319" s="124"/>
      <c r="AP319" s="124"/>
    </row>
    <row r="320">
      <c r="A320" s="125">
        <v>496.0</v>
      </c>
      <c r="B320" s="119" t="s">
        <v>63</v>
      </c>
      <c r="C320" s="119" t="s">
        <v>32</v>
      </c>
      <c r="D320" s="119" t="s">
        <v>480</v>
      </c>
      <c r="E320" s="119" t="s">
        <v>481</v>
      </c>
      <c r="F320" s="120" t="s">
        <v>220</v>
      </c>
      <c r="G320" s="120" t="s">
        <v>59</v>
      </c>
      <c r="H320" s="121" t="s">
        <v>994</v>
      </c>
      <c r="I320" s="121" t="s">
        <v>995</v>
      </c>
      <c r="J320" s="125">
        <v>1080604.24</v>
      </c>
      <c r="K320" s="125">
        <v>825056.6</v>
      </c>
      <c r="L320" s="125">
        <v>34334.44</v>
      </c>
      <c r="M320" s="125">
        <v>27616.73</v>
      </c>
      <c r="N320" s="125">
        <v>0.0</v>
      </c>
      <c r="O320" s="125">
        <v>1.0</v>
      </c>
      <c r="P320" s="125">
        <v>397.0</v>
      </c>
      <c r="Q320" s="125">
        <v>290.0</v>
      </c>
      <c r="R320" s="125">
        <v>56.0</v>
      </c>
      <c r="S320" s="125">
        <v>14.0</v>
      </c>
      <c r="T320" s="125">
        <v>-100.0</v>
      </c>
      <c r="U320" s="125">
        <v>36.0</v>
      </c>
      <c r="V320" s="125">
        <v>300.0</v>
      </c>
      <c r="W320" s="125">
        <v>24.32</v>
      </c>
      <c r="X320" s="125">
        <v>30.97</v>
      </c>
      <c r="Y320" s="125">
        <v>1.0</v>
      </c>
      <c r="Z320" s="125">
        <v>5.0</v>
      </c>
      <c r="AA320" s="125">
        <v>5.0</v>
      </c>
      <c r="AB320" s="125">
        <v>5.0</v>
      </c>
      <c r="AC320" s="125">
        <v>5.0</v>
      </c>
      <c r="AD320" s="125">
        <v>4.8</v>
      </c>
      <c r="AE320" s="125">
        <v>13.0</v>
      </c>
      <c r="AF320" s="125">
        <v>1.0</v>
      </c>
      <c r="AG320" s="125">
        <v>4.0</v>
      </c>
      <c r="AH320" s="125">
        <v>4.0</v>
      </c>
      <c r="AI320" s="125">
        <v>4.0</v>
      </c>
      <c r="AJ320" s="125">
        <v>4.0</v>
      </c>
      <c r="AK320" s="125">
        <v>4.0</v>
      </c>
      <c r="AL320" s="126">
        <v>45526.76602858796</v>
      </c>
      <c r="AM320" s="127">
        <v>1080642.31</v>
      </c>
      <c r="AN320" s="127">
        <v>827877.17</v>
      </c>
      <c r="AO320" s="124"/>
      <c r="AP320" s="124"/>
    </row>
    <row r="321">
      <c r="A321" s="125">
        <v>499.0</v>
      </c>
      <c r="B321" s="119" t="s">
        <v>97</v>
      </c>
      <c r="C321" s="119" t="s">
        <v>32</v>
      </c>
      <c r="D321" s="119" t="s">
        <v>155</v>
      </c>
      <c r="E321" s="119" t="s">
        <v>482</v>
      </c>
      <c r="F321" s="120" t="s">
        <v>335</v>
      </c>
      <c r="G321" s="120" t="s">
        <v>101</v>
      </c>
      <c r="H321" s="121" t="s">
        <v>994</v>
      </c>
      <c r="I321" s="121" t="s">
        <v>995</v>
      </c>
      <c r="J321" s="125">
        <v>2009772.07</v>
      </c>
      <c r="K321" s="125">
        <v>1462804.19</v>
      </c>
      <c r="L321" s="125">
        <v>48291.04</v>
      </c>
      <c r="M321" s="125">
        <v>37402.62</v>
      </c>
      <c r="N321" s="119">
        <v>18.0</v>
      </c>
      <c r="O321" s="125">
        <v>35.0</v>
      </c>
      <c r="P321" s="125">
        <v>531.0</v>
      </c>
      <c r="Q321" s="125">
        <v>454.0</v>
      </c>
      <c r="R321" s="125">
        <v>37.0</v>
      </c>
      <c r="S321" s="125">
        <v>55.0</v>
      </c>
      <c r="T321" s="119">
        <v>-48.0</v>
      </c>
      <c r="U321" s="125">
        <v>16.0</v>
      </c>
      <c r="V321" s="125">
        <v>-32.0</v>
      </c>
      <c r="W321" s="125">
        <v>29.11</v>
      </c>
      <c r="X321" s="125">
        <v>37.39</v>
      </c>
      <c r="Y321" s="119">
        <v>1.0</v>
      </c>
      <c r="Z321" s="125">
        <v>4.0</v>
      </c>
      <c r="AA321" s="125">
        <v>1.0</v>
      </c>
      <c r="AB321" s="125">
        <v>5.0</v>
      </c>
      <c r="AC321" s="125">
        <v>5.0</v>
      </c>
      <c r="AD321" s="125">
        <v>3.9</v>
      </c>
      <c r="AE321" s="125">
        <v>123.0</v>
      </c>
      <c r="AF321" s="119">
        <v>1.0</v>
      </c>
      <c r="AG321" s="125">
        <v>3.0</v>
      </c>
      <c r="AH321" s="125">
        <v>1.0</v>
      </c>
      <c r="AI321" s="125">
        <v>4.0</v>
      </c>
      <c r="AJ321" s="125">
        <v>4.0</v>
      </c>
      <c r="AK321" s="125">
        <v>3.0</v>
      </c>
      <c r="AL321" s="126">
        <v>45526.76602858796</v>
      </c>
      <c r="AM321" s="127">
        <v>2014878.57</v>
      </c>
      <c r="AN321" s="127">
        <v>1466049.81</v>
      </c>
      <c r="AO321" s="124"/>
      <c r="AP321" s="124"/>
    </row>
    <row r="322">
      <c r="A322" s="125">
        <v>500.0</v>
      </c>
      <c r="B322" s="119" t="s">
        <v>31</v>
      </c>
      <c r="C322" s="119" t="s">
        <v>32</v>
      </c>
      <c r="D322" s="119" t="s">
        <v>150</v>
      </c>
      <c r="E322" s="119" t="s">
        <v>483</v>
      </c>
      <c r="F322" s="120" t="s">
        <v>140</v>
      </c>
      <c r="G322" s="120" t="s">
        <v>36</v>
      </c>
      <c r="H322" s="121" t="s">
        <v>994</v>
      </c>
      <c r="I322" s="121" t="s">
        <v>995</v>
      </c>
      <c r="J322" s="125">
        <v>2284127.33</v>
      </c>
      <c r="K322" s="125">
        <v>1663769.76</v>
      </c>
      <c r="L322" s="125">
        <v>57972.87</v>
      </c>
      <c r="M322" s="125">
        <v>50896.48</v>
      </c>
      <c r="N322" s="125">
        <v>69.0</v>
      </c>
      <c r="O322" s="125">
        <v>58.0</v>
      </c>
      <c r="P322" s="125">
        <v>938.0</v>
      </c>
      <c r="Q322" s="125">
        <v>875.0</v>
      </c>
      <c r="R322" s="125">
        <v>96.0</v>
      </c>
      <c r="S322" s="125">
        <v>100.0</v>
      </c>
      <c r="T322" s="125">
        <v>18.0</v>
      </c>
      <c r="U322" s="125">
        <v>7.0</v>
      </c>
      <c r="V322" s="125">
        <v>-4.0</v>
      </c>
      <c r="W322" s="125">
        <v>13.9</v>
      </c>
      <c r="X322" s="125">
        <v>37.29</v>
      </c>
      <c r="Y322" s="125">
        <v>1.0</v>
      </c>
      <c r="Z322" s="125">
        <v>2.0</v>
      </c>
      <c r="AA322" s="125">
        <v>1.0</v>
      </c>
      <c r="AB322" s="125">
        <v>3.0</v>
      </c>
      <c r="AC322" s="125">
        <v>5.0</v>
      </c>
      <c r="AD322" s="125">
        <v>2.9</v>
      </c>
      <c r="AE322" s="125">
        <v>215.0</v>
      </c>
      <c r="AF322" s="125">
        <v>1.0</v>
      </c>
      <c r="AG322" s="125">
        <v>1.0</v>
      </c>
      <c r="AH322" s="125">
        <v>1.0</v>
      </c>
      <c r="AI322" s="125">
        <v>2.0</v>
      </c>
      <c r="AJ322" s="125">
        <v>4.0</v>
      </c>
      <c r="AK322" s="125">
        <v>2.0</v>
      </c>
      <c r="AL322" s="126">
        <v>45526.76602858796</v>
      </c>
      <c r="AM322" s="127">
        <v>2284772.83</v>
      </c>
      <c r="AN322" s="127">
        <v>1837860.06</v>
      </c>
      <c r="AO322" s="124"/>
      <c r="AP322" s="124"/>
    </row>
    <row r="323">
      <c r="A323" s="125">
        <v>501.0</v>
      </c>
      <c r="B323" s="119" t="s">
        <v>998</v>
      </c>
      <c r="C323" s="119" t="s">
        <v>32</v>
      </c>
      <c r="D323" s="119" t="s">
        <v>484</v>
      </c>
      <c r="E323" s="119" t="s">
        <v>485</v>
      </c>
      <c r="F323" s="120" t="s">
        <v>121</v>
      </c>
      <c r="G323" s="120" t="s">
        <v>36</v>
      </c>
      <c r="H323" s="121" t="s">
        <v>994</v>
      </c>
      <c r="I323" s="121" t="s">
        <v>995</v>
      </c>
      <c r="J323" s="125">
        <v>1050190.5</v>
      </c>
      <c r="K323" s="125">
        <v>806740.6</v>
      </c>
      <c r="L323" s="125">
        <v>38146.58</v>
      </c>
      <c r="M323" s="125">
        <v>26610.88</v>
      </c>
      <c r="N323" s="125">
        <v>27.0</v>
      </c>
      <c r="O323" s="125">
        <v>62.0</v>
      </c>
      <c r="P323" s="125">
        <v>509.0</v>
      </c>
      <c r="Q323" s="125">
        <v>456.0</v>
      </c>
      <c r="R323" s="125">
        <v>37.0</v>
      </c>
      <c r="S323" s="125">
        <v>27.0</v>
      </c>
      <c r="T323" s="125">
        <v>-56.0</v>
      </c>
      <c r="U323" s="125">
        <v>11.0</v>
      </c>
      <c r="V323" s="125">
        <v>37.0</v>
      </c>
      <c r="W323" s="125">
        <v>43.35</v>
      </c>
      <c r="X323" s="125">
        <v>30.18</v>
      </c>
      <c r="Y323" s="125">
        <v>1.0</v>
      </c>
      <c r="Z323" s="125">
        <v>3.0</v>
      </c>
      <c r="AA323" s="125">
        <v>2.0</v>
      </c>
      <c r="AB323" s="125">
        <v>5.0</v>
      </c>
      <c r="AC323" s="125">
        <v>5.0</v>
      </c>
      <c r="AD323" s="125">
        <v>4.0</v>
      </c>
      <c r="AE323" s="125">
        <v>98.0</v>
      </c>
      <c r="AF323" s="125">
        <v>1.0</v>
      </c>
      <c r="AG323" s="125">
        <v>2.0</v>
      </c>
      <c r="AH323" s="125">
        <v>1.0</v>
      </c>
      <c r="AI323" s="125">
        <v>4.0</v>
      </c>
      <c r="AJ323" s="125">
        <v>4.0</v>
      </c>
      <c r="AK323" s="125">
        <v>4.0</v>
      </c>
      <c r="AL323" s="126">
        <v>45526.76602858796</v>
      </c>
      <c r="AM323" s="127">
        <v>1050556.45</v>
      </c>
      <c r="AN323" s="127">
        <v>807092.87</v>
      </c>
      <c r="AO323" s="124"/>
      <c r="AP323" s="124"/>
    </row>
    <row r="324">
      <c r="A324" s="125">
        <v>503.0</v>
      </c>
      <c r="B324" s="119" t="s">
        <v>47</v>
      </c>
      <c r="C324" s="119" t="s">
        <v>32</v>
      </c>
      <c r="D324" s="119" t="s">
        <v>148</v>
      </c>
      <c r="E324" s="119" t="s">
        <v>419</v>
      </c>
      <c r="F324" s="120" t="s">
        <v>140</v>
      </c>
      <c r="G324" s="120" t="s">
        <v>36</v>
      </c>
      <c r="H324" s="121" t="s">
        <v>994</v>
      </c>
      <c r="I324" s="121" t="s">
        <v>995</v>
      </c>
      <c r="J324" s="125">
        <v>777461.99</v>
      </c>
      <c r="K324" s="125">
        <v>685557.8</v>
      </c>
      <c r="L324" s="125">
        <v>20438.04</v>
      </c>
      <c r="M324" s="125">
        <v>18960.45</v>
      </c>
      <c r="N324" s="125">
        <v>71.0</v>
      </c>
      <c r="O324" s="125">
        <v>40.0</v>
      </c>
      <c r="P324" s="125">
        <v>273.0</v>
      </c>
      <c r="Q324" s="125">
        <v>267.0</v>
      </c>
      <c r="R324" s="125">
        <v>31.0</v>
      </c>
      <c r="S324" s="125">
        <v>36.0</v>
      </c>
      <c r="T324" s="125">
        <v>77.0</v>
      </c>
      <c r="U324" s="125">
        <v>2.0</v>
      </c>
      <c r="V324" s="125">
        <v>-13.0</v>
      </c>
      <c r="W324" s="125">
        <v>7.79</v>
      </c>
      <c r="X324" s="125">
        <v>13.41</v>
      </c>
      <c r="Y324" s="125">
        <v>3.0</v>
      </c>
      <c r="Z324" s="125">
        <v>1.0</v>
      </c>
      <c r="AA324" s="125">
        <v>1.0</v>
      </c>
      <c r="AB324" s="125">
        <v>2.0</v>
      </c>
      <c r="AC324" s="125">
        <v>3.0</v>
      </c>
      <c r="AD324" s="125">
        <v>2.0</v>
      </c>
      <c r="AE324" s="125">
        <v>319.0</v>
      </c>
      <c r="AF324" s="125">
        <v>2.0</v>
      </c>
      <c r="AG324" s="125">
        <v>1.0</v>
      </c>
      <c r="AH324" s="125">
        <v>1.0</v>
      </c>
      <c r="AI324" s="125">
        <v>1.0</v>
      </c>
      <c r="AJ324" s="125">
        <v>2.0</v>
      </c>
      <c r="AK324" s="125">
        <v>2.0</v>
      </c>
      <c r="AL324" s="126">
        <v>45526.76602858796</v>
      </c>
      <c r="AM324" s="127">
        <v>779125.99</v>
      </c>
      <c r="AN324" s="127">
        <v>685557.5</v>
      </c>
      <c r="AO324" s="124"/>
      <c r="AP324" s="124"/>
    </row>
    <row r="325">
      <c r="A325" s="125">
        <v>504.0</v>
      </c>
      <c r="B325" s="119" t="s">
        <v>97</v>
      </c>
      <c r="C325" s="119" t="s">
        <v>32</v>
      </c>
      <c r="D325" s="119" t="s">
        <v>486</v>
      </c>
      <c r="E325" s="119" t="s">
        <v>332</v>
      </c>
      <c r="F325" s="120" t="s">
        <v>223</v>
      </c>
      <c r="G325" s="120" t="s">
        <v>101</v>
      </c>
      <c r="H325" s="121" t="s">
        <v>994</v>
      </c>
      <c r="I325" s="121" t="s">
        <v>995</v>
      </c>
      <c r="J325" s="125">
        <v>1719075.38</v>
      </c>
      <c r="K325" s="125">
        <v>1586001.1</v>
      </c>
      <c r="L325" s="125">
        <v>54003.38</v>
      </c>
      <c r="M325" s="125">
        <v>51512.67</v>
      </c>
      <c r="N325" s="125">
        <v>1.0</v>
      </c>
      <c r="O325" s="125">
        <v>0.0</v>
      </c>
      <c r="P325" s="125">
        <v>333.0</v>
      </c>
      <c r="Q325" s="125">
        <v>332.0</v>
      </c>
      <c r="R325" s="125">
        <v>9.0</v>
      </c>
      <c r="S325" s="125">
        <v>14.0</v>
      </c>
      <c r="T325" s="125">
        <v>0.0</v>
      </c>
      <c r="U325" s="125">
        <v>0.0</v>
      </c>
      <c r="V325" s="125">
        <v>-35.0</v>
      </c>
      <c r="W325" s="125">
        <v>4.84</v>
      </c>
      <c r="X325" s="125">
        <v>8.39</v>
      </c>
      <c r="Y325" s="125">
        <v>1.0</v>
      </c>
      <c r="Z325" s="125">
        <v>1.0</v>
      </c>
      <c r="AA325" s="125">
        <v>1.0</v>
      </c>
      <c r="AB325" s="125">
        <v>2.0</v>
      </c>
      <c r="AC325" s="125">
        <v>2.0</v>
      </c>
      <c r="AD325" s="125">
        <v>1.65</v>
      </c>
      <c r="AE325" s="125">
        <v>373.0</v>
      </c>
      <c r="AF325" s="125">
        <v>1.0</v>
      </c>
      <c r="AG325" s="125">
        <v>1.0</v>
      </c>
      <c r="AH325" s="125">
        <v>1.0</v>
      </c>
      <c r="AI325" s="125">
        <v>1.0</v>
      </c>
      <c r="AJ325" s="125">
        <v>1.0</v>
      </c>
      <c r="AK325" s="125">
        <v>1.0</v>
      </c>
      <c r="AL325" s="126">
        <v>45526.76602858796</v>
      </c>
      <c r="AM325" s="127">
        <v>1719657.28</v>
      </c>
      <c r="AN325" s="127">
        <v>1587501.74</v>
      </c>
      <c r="AO325" s="124"/>
      <c r="AP325" s="124"/>
    </row>
    <row r="326">
      <c r="A326" s="125">
        <v>506.0</v>
      </c>
      <c r="B326" s="119" t="s">
        <v>42</v>
      </c>
      <c r="C326" s="119" t="s">
        <v>32</v>
      </c>
      <c r="D326" s="119" t="s">
        <v>271</v>
      </c>
      <c r="E326" s="119" t="s">
        <v>272</v>
      </c>
      <c r="F326" s="120" t="s">
        <v>270</v>
      </c>
      <c r="G326" s="120" t="s">
        <v>46</v>
      </c>
      <c r="H326" s="121" t="s">
        <v>994</v>
      </c>
      <c r="I326" s="121" t="s">
        <v>995</v>
      </c>
      <c r="J326" s="125">
        <v>1130472.6</v>
      </c>
      <c r="K326" s="125">
        <v>811766.95</v>
      </c>
      <c r="L326" s="125">
        <v>36965.59</v>
      </c>
      <c r="M326" s="125">
        <v>26920.63</v>
      </c>
      <c r="N326" s="125">
        <v>85.0</v>
      </c>
      <c r="O326" s="125">
        <v>39.0</v>
      </c>
      <c r="P326" s="125">
        <v>625.0</v>
      </c>
      <c r="Q326" s="125">
        <v>539.0</v>
      </c>
      <c r="R326" s="125">
        <v>52.0</v>
      </c>
      <c r="S326" s="125">
        <v>39.0</v>
      </c>
      <c r="T326" s="125">
        <v>117.0</v>
      </c>
      <c r="U326" s="125">
        <v>15.0</v>
      </c>
      <c r="V326" s="125">
        <v>33.0</v>
      </c>
      <c r="W326" s="125">
        <v>37.31</v>
      </c>
      <c r="X326" s="125">
        <v>39.26</v>
      </c>
      <c r="Y326" s="125">
        <v>4.0</v>
      </c>
      <c r="Z326" s="125">
        <v>4.0</v>
      </c>
      <c r="AA326" s="125">
        <v>2.0</v>
      </c>
      <c r="AB326" s="125">
        <v>5.0</v>
      </c>
      <c r="AC326" s="125">
        <v>5.0</v>
      </c>
      <c r="AD326" s="125">
        <v>4.25</v>
      </c>
      <c r="AE326" s="125">
        <v>58.0</v>
      </c>
      <c r="AF326" s="125">
        <v>3.0</v>
      </c>
      <c r="AG326" s="125">
        <v>3.0</v>
      </c>
      <c r="AH326" s="125">
        <v>1.0</v>
      </c>
      <c r="AI326" s="125">
        <v>4.0</v>
      </c>
      <c r="AJ326" s="125">
        <v>4.0</v>
      </c>
      <c r="AK326" s="125">
        <v>4.0</v>
      </c>
      <c r="AL326" s="126">
        <v>45526.76602858796</v>
      </c>
      <c r="AM326" s="127">
        <v>1131621.1</v>
      </c>
      <c r="AN326" s="127">
        <v>810954.28</v>
      </c>
      <c r="AO326" s="124"/>
      <c r="AP326" s="124"/>
    </row>
    <row r="327">
      <c r="A327" s="125">
        <v>507.0</v>
      </c>
      <c r="B327" s="119" t="s">
        <v>998</v>
      </c>
      <c r="C327" s="119" t="s">
        <v>32</v>
      </c>
      <c r="D327" s="119" t="s">
        <v>487</v>
      </c>
      <c r="E327" s="119" t="s">
        <v>488</v>
      </c>
      <c r="F327" s="120" t="s">
        <v>185</v>
      </c>
      <c r="G327" s="120" t="s">
        <v>46</v>
      </c>
      <c r="H327" s="121" t="s">
        <v>994</v>
      </c>
      <c r="I327" s="121" t="s">
        <v>995</v>
      </c>
      <c r="J327" s="125">
        <v>2504283.3</v>
      </c>
      <c r="K327" s="125">
        <v>2279133.46</v>
      </c>
      <c r="L327" s="125">
        <v>66204.65</v>
      </c>
      <c r="M327" s="125">
        <v>66141.68</v>
      </c>
      <c r="N327" s="125">
        <v>17.0</v>
      </c>
      <c r="O327" s="119">
        <v>38.0</v>
      </c>
      <c r="P327" s="125">
        <v>926.0</v>
      </c>
      <c r="Q327" s="125">
        <v>670.0</v>
      </c>
      <c r="R327" s="125">
        <v>62.0</v>
      </c>
      <c r="S327" s="125">
        <v>44.0</v>
      </c>
      <c r="T327" s="119">
        <v>-55.0</v>
      </c>
      <c r="U327" s="125">
        <v>38.0</v>
      </c>
      <c r="V327" s="125">
        <v>40.0</v>
      </c>
      <c r="W327" s="125">
        <v>0.1</v>
      </c>
      <c r="X327" s="125">
        <v>9.88</v>
      </c>
      <c r="Y327" s="119">
        <v>1.0</v>
      </c>
      <c r="Z327" s="125">
        <v>5.0</v>
      </c>
      <c r="AA327" s="125">
        <v>3.0</v>
      </c>
      <c r="AB327" s="125">
        <v>1.0</v>
      </c>
      <c r="AC327" s="125">
        <v>2.0</v>
      </c>
      <c r="AD327" s="125">
        <v>2.05</v>
      </c>
      <c r="AE327" s="125">
        <v>308.0</v>
      </c>
      <c r="AF327" s="119">
        <v>1.0</v>
      </c>
      <c r="AG327" s="125">
        <v>4.0</v>
      </c>
      <c r="AH327" s="125">
        <v>2.0</v>
      </c>
      <c r="AI327" s="125">
        <v>1.0</v>
      </c>
      <c r="AJ327" s="125">
        <v>1.0</v>
      </c>
      <c r="AK327" s="125">
        <v>2.0</v>
      </c>
      <c r="AL327" s="126">
        <v>45526.76602858796</v>
      </c>
      <c r="AM327" s="127">
        <v>2471777.87</v>
      </c>
      <c r="AN327" s="127">
        <v>2278620.25</v>
      </c>
      <c r="AO327" s="124"/>
      <c r="AP327" s="124"/>
    </row>
    <row r="328">
      <c r="A328" s="125">
        <v>508.0</v>
      </c>
      <c r="B328" s="119" t="s">
        <v>97</v>
      </c>
      <c r="C328" s="119" t="s">
        <v>32</v>
      </c>
      <c r="D328" s="119" t="s">
        <v>91</v>
      </c>
      <c r="E328" s="119" t="s">
        <v>489</v>
      </c>
      <c r="F328" s="120" t="s">
        <v>154</v>
      </c>
      <c r="G328" s="120" t="s">
        <v>101</v>
      </c>
      <c r="H328" s="121" t="s">
        <v>994</v>
      </c>
      <c r="I328" s="121" t="s">
        <v>995</v>
      </c>
      <c r="J328" s="125">
        <v>848455.77</v>
      </c>
      <c r="K328" s="125">
        <v>844593.73</v>
      </c>
      <c r="L328" s="125">
        <v>32104.35</v>
      </c>
      <c r="M328" s="125">
        <v>34152.87</v>
      </c>
      <c r="N328" s="125">
        <v>0.0</v>
      </c>
      <c r="O328" s="125">
        <v>1.0</v>
      </c>
      <c r="P328" s="125">
        <v>346.0</v>
      </c>
      <c r="Q328" s="125">
        <v>344.0</v>
      </c>
      <c r="R328" s="125">
        <v>22.0</v>
      </c>
      <c r="S328" s="125">
        <v>26.0</v>
      </c>
      <c r="T328" s="125">
        <v>-100.0</v>
      </c>
      <c r="U328" s="125">
        <v>0.0</v>
      </c>
      <c r="V328" s="125">
        <v>-15.0</v>
      </c>
      <c r="W328" s="125">
        <v>-6.0</v>
      </c>
      <c r="X328" s="125">
        <v>0.46</v>
      </c>
      <c r="Y328" s="125">
        <v>1.0</v>
      </c>
      <c r="Z328" s="125">
        <v>1.0</v>
      </c>
      <c r="AA328" s="125">
        <v>1.0</v>
      </c>
      <c r="AB328" s="125">
        <v>1.0</v>
      </c>
      <c r="AC328" s="125">
        <v>1.0</v>
      </c>
      <c r="AD328" s="125">
        <v>1.0</v>
      </c>
      <c r="AE328" s="125">
        <v>596.0</v>
      </c>
      <c r="AF328" s="125">
        <v>1.0</v>
      </c>
      <c r="AG328" s="125">
        <v>1.0</v>
      </c>
      <c r="AH328" s="125">
        <v>1.0</v>
      </c>
      <c r="AI328" s="125">
        <v>1.0</v>
      </c>
      <c r="AJ328" s="125">
        <v>1.0</v>
      </c>
      <c r="AK328" s="125">
        <v>1.0</v>
      </c>
      <c r="AL328" s="126">
        <v>45526.76602858796</v>
      </c>
      <c r="AM328" s="127">
        <v>848408.27</v>
      </c>
      <c r="AN328" s="127">
        <v>844587.17</v>
      </c>
      <c r="AO328" s="124"/>
      <c r="AP328" s="124"/>
    </row>
    <row r="329">
      <c r="A329" s="125">
        <v>509.0</v>
      </c>
      <c r="B329" s="119" t="s">
        <v>122</v>
      </c>
      <c r="C329" s="119" t="s">
        <v>32</v>
      </c>
      <c r="D329" s="119" t="s">
        <v>150</v>
      </c>
      <c r="E329" s="119" t="s">
        <v>314</v>
      </c>
      <c r="F329" s="120" t="s">
        <v>45</v>
      </c>
      <c r="G329" s="120" t="s">
        <v>46</v>
      </c>
      <c r="H329" s="121" t="s">
        <v>994</v>
      </c>
      <c r="I329" s="121" t="s">
        <v>995</v>
      </c>
      <c r="J329" s="125">
        <v>837849.32</v>
      </c>
      <c r="K329" s="125">
        <v>692616.95</v>
      </c>
      <c r="L329" s="125">
        <v>29203.5</v>
      </c>
      <c r="M329" s="125">
        <v>23226.58</v>
      </c>
      <c r="N329" s="125">
        <v>7.0</v>
      </c>
      <c r="O329" s="125">
        <v>9.0</v>
      </c>
      <c r="P329" s="125">
        <v>448.0</v>
      </c>
      <c r="Q329" s="125">
        <v>387.0</v>
      </c>
      <c r="R329" s="125">
        <v>16.0</v>
      </c>
      <c r="S329" s="125">
        <v>21.0</v>
      </c>
      <c r="T329" s="125">
        <v>-22.0</v>
      </c>
      <c r="U329" s="125">
        <v>15.0</v>
      </c>
      <c r="V329" s="125">
        <v>-23.0</v>
      </c>
      <c r="W329" s="125">
        <v>25.73</v>
      </c>
      <c r="X329" s="125">
        <v>20.97</v>
      </c>
      <c r="Y329" s="125">
        <v>1.0</v>
      </c>
      <c r="Z329" s="125">
        <v>4.0</v>
      </c>
      <c r="AA329" s="125">
        <v>1.0</v>
      </c>
      <c r="AB329" s="125">
        <v>5.0</v>
      </c>
      <c r="AC329" s="125">
        <v>3.0</v>
      </c>
      <c r="AD329" s="125">
        <v>3.4</v>
      </c>
      <c r="AE329" s="125">
        <v>177.0</v>
      </c>
      <c r="AF329" s="125">
        <v>1.0</v>
      </c>
      <c r="AG329" s="125">
        <v>3.0</v>
      </c>
      <c r="AH329" s="125">
        <v>1.0</v>
      </c>
      <c r="AI329" s="125">
        <v>4.0</v>
      </c>
      <c r="AJ329" s="125">
        <v>2.0</v>
      </c>
      <c r="AK329" s="125">
        <v>3.0</v>
      </c>
      <c r="AL329" s="126">
        <v>45526.76602858796</v>
      </c>
      <c r="AM329" s="127">
        <v>839430.86</v>
      </c>
      <c r="AN329" s="127">
        <v>660259.16</v>
      </c>
      <c r="AO329" s="124"/>
      <c r="AP329" s="124"/>
    </row>
    <row r="330">
      <c r="A330" s="125">
        <v>510.0</v>
      </c>
      <c r="B330" s="119" t="s">
        <v>31</v>
      </c>
      <c r="C330" s="119" t="s">
        <v>32</v>
      </c>
      <c r="D330" s="119" t="s">
        <v>490</v>
      </c>
      <c r="E330" s="119" t="s">
        <v>491</v>
      </c>
      <c r="F330" s="120" t="s">
        <v>220</v>
      </c>
      <c r="G330" s="120" t="s">
        <v>59</v>
      </c>
      <c r="H330" s="121" t="s">
        <v>994</v>
      </c>
      <c r="I330" s="121" t="s">
        <v>995</v>
      </c>
      <c r="J330" s="125">
        <v>2319363.98</v>
      </c>
      <c r="K330" s="125">
        <v>1954843.84</v>
      </c>
      <c r="L330" s="125">
        <v>82904.03</v>
      </c>
      <c r="M330" s="125">
        <v>74541.46</v>
      </c>
      <c r="N330" s="119">
        <v>15.0</v>
      </c>
      <c r="O330" s="125">
        <v>23.0</v>
      </c>
      <c r="P330" s="125">
        <v>959.0</v>
      </c>
      <c r="Q330" s="125">
        <v>877.0</v>
      </c>
      <c r="R330" s="125">
        <v>36.0</v>
      </c>
      <c r="S330" s="125">
        <v>42.0</v>
      </c>
      <c r="T330" s="119">
        <v>-34.0</v>
      </c>
      <c r="U330" s="125">
        <v>9.0</v>
      </c>
      <c r="V330" s="125">
        <v>-14.0</v>
      </c>
      <c r="W330" s="125">
        <v>11.22</v>
      </c>
      <c r="X330" s="125">
        <v>18.65</v>
      </c>
      <c r="Y330" s="119">
        <v>1.0</v>
      </c>
      <c r="Z330" s="125">
        <v>2.0</v>
      </c>
      <c r="AA330" s="125">
        <v>1.0</v>
      </c>
      <c r="AB330" s="125">
        <v>3.0</v>
      </c>
      <c r="AC330" s="125">
        <v>3.0</v>
      </c>
      <c r="AD330" s="125">
        <v>2.4</v>
      </c>
      <c r="AE330" s="125">
        <v>279.0</v>
      </c>
      <c r="AF330" s="119">
        <v>1.0</v>
      </c>
      <c r="AG330" s="125">
        <v>1.0</v>
      </c>
      <c r="AH330" s="125">
        <v>1.0</v>
      </c>
      <c r="AI330" s="125">
        <v>2.0</v>
      </c>
      <c r="AJ330" s="125">
        <v>2.0</v>
      </c>
      <c r="AK330" s="125">
        <v>2.0</v>
      </c>
      <c r="AL330" s="126">
        <v>45526.76602858796</v>
      </c>
      <c r="AM330" s="127">
        <v>2321005.5</v>
      </c>
      <c r="AN330" s="127">
        <v>1956218.97</v>
      </c>
      <c r="AO330" s="124"/>
      <c r="AP330" s="124"/>
    </row>
    <row r="331">
      <c r="A331" s="125">
        <v>512.0</v>
      </c>
      <c r="B331" s="119" t="s">
        <v>998</v>
      </c>
      <c r="C331" s="119" t="s">
        <v>32</v>
      </c>
      <c r="D331" s="119" t="s">
        <v>492</v>
      </c>
      <c r="E331" s="119" t="s">
        <v>493</v>
      </c>
      <c r="F331" s="120" t="s">
        <v>185</v>
      </c>
      <c r="G331" s="120" t="s">
        <v>46</v>
      </c>
      <c r="H331" s="121" t="s">
        <v>994</v>
      </c>
      <c r="I331" s="121" t="s">
        <v>995</v>
      </c>
      <c r="J331" s="125">
        <v>1644623.1</v>
      </c>
      <c r="K331" s="125">
        <v>1335170.96</v>
      </c>
      <c r="L331" s="125">
        <v>46941.97</v>
      </c>
      <c r="M331" s="125">
        <v>37717.55</v>
      </c>
      <c r="N331" s="125">
        <v>42.0</v>
      </c>
      <c r="O331" s="125">
        <v>74.0</v>
      </c>
      <c r="P331" s="125">
        <v>463.0</v>
      </c>
      <c r="Q331" s="125">
        <v>379.0</v>
      </c>
      <c r="R331" s="125">
        <v>53.0</v>
      </c>
      <c r="S331" s="125">
        <v>26.0</v>
      </c>
      <c r="T331" s="125">
        <v>-43.0</v>
      </c>
      <c r="U331" s="125">
        <v>22.0</v>
      </c>
      <c r="V331" s="125">
        <v>103.0</v>
      </c>
      <c r="W331" s="125">
        <v>24.46</v>
      </c>
      <c r="X331" s="125">
        <v>23.18</v>
      </c>
      <c r="Y331" s="125">
        <v>1.0</v>
      </c>
      <c r="Z331" s="125">
        <v>5.0</v>
      </c>
      <c r="AA331" s="125">
        <v>5.0</v>
      </c>
      <c r="AB331" s="125">
        <v>5.0</v>
      </c>
      <c r="AC331" s="125">
        <v>4.0</v>
      </c>
      <c r="AD331" s="125">
        <v>4.55</v>
      </c>
      <c r="AE331" s="125">
        <v>32.0</v>
      </c>
      <c r="AF331" s="125">
        <v>1.0</v>
      </c>
      <c r="AG331" s="125">
        <v>4.0</v>
      </c>
      <c r="AH331" s="125">
        <v>4.0</v>
      </c>
      <c r="AI331" s="125">
        <v>4.0</v>
      </c>
      <c r="AJ331" s="125">
        <v>3.0</v>
      </c>
      <c r="AK331" s="125">
        <v>4.0</v>
      </c>
      <c r="AL331" s="126">
        <v>45526.76602858796</v>
      </c>
      <c r="AM331" s="127">
        <v>1645087.6</v>
      </c>
      <c r="AN331" s="127">
        <v>1335358.55</v>
      </c>
      <c r="AO331" s="124"/>
      <c r="AP331" s="124"/>
    </row>
    <row r="332">
      <c r="A332" s="125">
        <v>515.0</v>
      </c>
      <c r="B332" s="119" t="s">
        <v>97</v>
      </c>
      <c r="C332" s="119" t="s">
        <v>32</v>
      </c>
      <c r="D332" s="119" t="s">
        <v>375</v>
      </c>
      <c r="E332" s="119" t="s">
        <v>376</v>
      </c>
      <c r="F332" s="120" t="s">
        <v>223</v>
      </c>
      <c r="G332" s="120" t="s">
        <v>101</v>
      </c>
      <c r="H332" s="121" t="s">
        <v>994</v>
      </c>
      <c r="I332" s="121" t="s">
        <v>995</v>
      </c>
      <c r="J332" s="125">
        <v>2834317.95</v>
      </c>
      <c r="K332" s="125">
        <v>3729229.75</v>
      </c>
      <c r="L332" s="125">
        <v>64663.99</v>
      </c>
      <c r="M332" s="125">
        <v>88775.01</v>
      </c>
      <c r="N332" s="125">
        <v>6.0</v>
      </c>
      <c r="O332" s="125">
        <v>4.0</v>
      </c>
      <c r="P332" s="125">
        <v>1174.0</v>
      </c>
      <c r="Q332" s="125">
        <v>917.0</v>
      </c>
      <c r="R332" s="125">
        <v>14.0</v>
      </c>
      <c r="S332" s="125">
        <v>13.0</v>
      </c>
      <c r="T332" s="125">
        <v>50.0</v>
      </c>
      <c r="U332" s="125">
        <v>28.0</v>
      </c>
      <c r="V332" s="125">
        <v>7.0</v>
      </c>
      <c r="W332" s="125">
        <v>-27.16</v>
      </c>
      <c r="X332" s="125">
        <v>-24.0</v>
      </c>
      <c r="Y332" s="125">
        <v>2.0</v>
      </c>
      <c r="Z332" s="125">
        <v>5.0</v>
      </c>
      <c r="AA332" s="125">
        <v>1.0</v>
      </c>
      <c r="AB332" s="125">
        <v>1.0</v>
      </c>
      <c r="AC332" s="125">
        <v>1.0</v>
      </c>
      <c r="AD332" s="125">
        <v>1.45</v>
      </c>
      <c r="AE332" s="125">
        <v>415.0</v>
      </c>
      <c r="AF332" s="125">
        <v>1.0</v>
      </c>
      <c r="AG332" s="125">
        <v>4.0</v>
      </c>
      <c r="AH332" s="125">
        <v>1.0</v>
      </c>
      <c r="AI332" s="125">
        <v>1.0</v>
      </c>
      <c r="AJ332" s="125">
        <v>1.0</v>
      </c>
      <c r="AK332" s="125">
        <v>1.0</v>
      </c>
      <c r="AL332" s="126">
        <v>45526.76602858796</v>
      </c>
      <c r="AM332" s="127">
        <v>2834234.24</v>
      </c>
      <c r="AN332" s="127">
        <v>3724264.01</v>
      </c>
      <c r="AO332" s="124"/>
      <c r="AP332" s="124"/>
    </row>
    <row r="333">
      <c r="A333" s="125">
        <v>516.0</v>
      </c>
      <c r="B333" s="119" t="s">
        <v>1001</v>
      </c>
      <c r="C333" s="119" t="s">
        <v>992</v>
      </c>
      <c r="D333" s="119" t="s">
        <v>278</v>
      </c>
      <c r="E333" s="119" t="s">
        <v>279</v>
      </c>
      <c r="F333" s="120" t="s">
        <v>88</v>
      </c>
      <c r="G333" s="120" t="s">
        <v>59</v>
      </c>
      <c r="H333" s="121" t="s">
        <v>994</v>
      </c>
      <c r="I333" s="121" t="s">
        <v>995</v>
      </c>
      <c r="J333" s="125">
        <v>671929.99</v>
      </c>
      <c r="K333" s="125">
        <v>693605.43</v>
      </c>
      <c r="L333" s="125">
        <v>18141.05</v>
      </c>
      <c r="M333" s="125">
        <v>20927.41</v>
      </c>
      <c r="N333" s="125">
        <v>4.0</v>
      </c>
      <c r="O333" s="125">
        <v>29.0</v>
      </c>
      <c r="P333" s="125">
        <v>359.0</v>
      </c>
      <c r="Q333" s="125">
        <v>239.0</v>
      </c>
      <c r="R333" s="125">
        <v>150.0</v>
      </c>
      <c r="S333" s="125">
        <v>20.0</v>
      </c>
      <c r="T333" s="125">
        <v>-86.0</v>
      </c>
      <c r="U333" s="125">
        <v>50.0</v>
      </c>
      <c r="V333" s="125">
        <v>650.0</v>
      </c>
      <c r="W333" s="125">
        <v>-13.31</v>
      </c>
      <c r="X333" s="125">
        <v>-3.13</v>
      </c>
      <c r="Y333" s="125">
        <v>1.0</v>
      </c>
      <c r="Z333" s="125">
        <v>5.0</v>
      </c>
      <c r="AA333" s="125">
        <v>5.0</v>
      </c>
      <c r="AB333" s="125">
        <v>1.0</v>
      </c>
      <c r="AC333" s="125">
        <v>1.0</v>
      </c>
      <c r="AD333" s="125">
        <v>2.0</v>
      </c>
      <c r="AE333" s="125">
        <v>318.0</v>
      </c>
      <c r="AF333" s="125">
        <v>1.0</v>
      </c>
      <c r="AG333" s="125">
        <v>4.0</v>
      </c>
      <c r="AH333" s="125">
        <v>4.0</v>
      </c>
      <c r="AI333" s="125">
        <v>1.0</v>
      </c>
      <c r="AJ333" s="125">
        <v>1.0</v>
      </c>
      <c r="AK333" s="125">
        <v>2.0</v>
      </c>
      <c r="AL333" s="126">
        <v>45526.76602858796</v>
      </c>
      <c r="AM333" s="127">
        <v>636291.07</v>
      </c>
      <c r="AN333" s="127">
        <v>693701.02</v>
      </c>
      <c r="AO333" s="124"/>
      <c r="AP333" s="124"/>
    </row>
    <row r="334">
      <c r="A334" s="125">
        <v>517.0</v>
      </c>
      <c r="B334" s="119" t="s">
        <v>42</v>
      </c>
      <c r="C334" s="119" t="s">
        <v>32</v>
      </c>
      <c r="D334" s="119" t="s">
        <v>135</v>
      </c>
      <c r="E334" s="119" t="s">
        <v>494</v>
      </c>
      <c r="F334" s="120" t="s">
        <v>243</v>
      </c>
      <c r="G334" s="120" t="s">
        <v>101</v>
      </c>
      <c r="H334" s="121" t="s">
        <v>994</v>
      </c>
      <c r="I334" s="121" t="s">
        <v>995</v>
      </c>
      <c r="J334" s="125">
        <v>3114547.69</v>
      </c>
      <c r="K334" s="125">
        <v>2774204.59</v>
      </c>
      <c r="L334" s="125">
        <v>94150.25</v>
      </c>
      <c r="M334" s="125">
        <v>84917.75</v>
      </c>
      <c r="N334" s="125">
        <v>129.0</v>
      </c>
      <c r="O334" s="125">
        <v>89.0</v>
      </c>
      <c r="P334" s="125">
        <v>678.0</v>
      </c>
      <c r="Q334" s="125">
        <v>640.0</v>
      </c>
      <c r="R334" s="125">
        <v>51.0</v>
      </c>
      <c r="S334" s="125">
        <v>44.0</v>
      </c>
      <c r="T334" s="125">
        <v>44.0</v>
      </c>
      <c r="U334" s="125">
        <v>5.0</v>
      </c>
      <c r="V334" s="125">
        <v>15.0</v>
      </c>
      <c r="W334" s="125">
        <v>10.87</v>
      </c>
      <c r="X334" s="125">
        <v>12.27</v>
      </c>
      <c r="Y334" s="125">
        <v>2.0</v>
      </c>
      <c r="Z334" s="125">
        <v>2.0</v>
      </c>
      <c r="AA334" s="125">
        <v>1.0</v>
      </c>
      <c r="AB334" s="125">
        <v>3.0</v>
      </c>
      <c r="AC334" s="125">
        <v>2.0</v>
      </c>
      <c r="AD334" s="125">
        <v>2.2</v>
      </c>
      <c r="AE334" s="125">
        <v>297.0</v>
      </c>
      <c r="AF334" s="125">
        <v>1.0</v>
      </c>
      <c r="AG334" s="125">
        <v>1.0</v>
      </c>
      <c r="AH334" s="125">
        <v>1.0</v>
      </c>
      <c r="AI334" s="125">
        <v>2.0</v>
      </c>
      <c r="AJ334" s="125">
        <v>1.0</v>
      </c>
      <c r="AK334" s="125">
        <v>2.0</v>
      </c>
      <c r="AL334" s="126">
        <v>45526.76602858796</v>
      </c>
      <c r="AM334" s="127">
        <v>3114790.69</v>
      </c>
      <c r="AN334" s="127">
        <v>2773543.53</v>
      </c>
      <c r="AO334" s="124"/>
      <c r="AP334" s="124"/>
    </row>
    <row r="335">
      <c r="A335" s="125">
        <v>519.0</v>
      </c>
      <c r="B335" s="119" t="s">
        <v>63</v>
      </c>
      <c r="C335" s="119" t="s">
        <v>32</v>
      </c>
      <c r="D335" s="119" t="s">
        <v>495</v>
      </c>
      <c r="E335" s="119" t="s">
        <v>496</v>
      </c>
      <c r="F335" s="120" t="s">
        <v>497</v>
      </c>
      <c r="G335" s="120" t="s">
        <v>36</v>
      </c>
      <c r="H335" s="121" t="s">
        <v>994</v>
      </c>
      <c r="I335" s="121" t="s">
        <v>995</v>
      </c>
      <c r="J335" s="125">
        <v>1178924.26</v>
      </c>
      <c r="K335" s="125">
        <v>1115147.2</v>
      </c>
      <c r="L335" s="125">
        <v>33710.09</v>
      </c>
      <c r="M335" s="125">
        <v>34825.06</v>
      </c>
      <c r="N335" s="125">
        <v>9.0</v>
      </c>
      <c r="O335" s="125">
        <v>11.0</v>
      </c>
      <c r="P335" s="125">
        <v>383.0</v>
      </c>
      <c r="Q335" s="125">
        <v>403.0</v>
      </c>
      <c r="R335" s="125">
        <v>38.0</v>
      </c>
      <c r="S335" s="125">
        <v>25.0</v>
      </c>
      <c r="T335" s="125">
        <v>-18.0</v>
      </c>
      <c r="U335" s="125">
        <v>-4.0</v>
      </c>
      <c r="V335" s="125">
        <v>52.0</v>
      </c>
      <c r="W335" s="125">
        <v>-3.2</v>
      </c>
      <c r="X335" s="125">
        <v>5.72</v>
      </c>
      <c r="Y335" s="125">
        <v>1.0</v>
      </c>
      <c r="Z335" s="125">
        <v>1.0</v>
      </c>
      <c r="AA335" s="125">
        <v>3.0</v>
      </c>
      <c r="AB335" s="125">
        <v>1.0</v>
      </c>
      <c r="AC335" s="125">
        <v>1.0</v>
      </c>
      <c r="AD335" s="125">
        <v>1.4</v>
      </c>
      <c r="AE335" s="125">
        <v>428.0</v>
      </c>
      <c r="AF335" s="125">
        <v>1.0</v>
      </c>
      <c r="AG335" s="125">
        <v>1.0</v>
      </c>
      <c r="AH335" s="125">
        <v>2.0</v>
      </c>
      <c r="AI335" s="125">
        <v>1.0</v>
      </c>
      <c r="AJ335" s="125">
        <v>1.0</v>
      </c>
      <c r="AK335" s="125">
        <v>1.0</v>
      </c>
      <c r="AL335" s="126">
        <v>45526.76602858796</v>
      </c>
      <c r="AM335" s="127">
        <v>1178917.26</v>
      </c>
      <c r="AN335" s="127">
        <v>1115084.93</v>
      </c>
      <c r="AO335" s="124"/>
      <c r="AP335" s="124"/>
    </row>
    <row r="336">
      <c r="A336" s="125">
        <v>521.0</v>
      </c>
      <c r="B336" s="119" t="s">
        <v>63</v>
      </c>
      <c r="C336" s="119" t="s">
        <v>32</v>
      </c>
      <c r="D336" s="119" t="s">
        <v>498</v>
      </c>
      <c r="E336" s="119" t="s">
        <v>499</v>
      </c>
      <c r="F336" s="120" t="s">
        <v>88</v>
      </c>
      <c r="G336" s="120" t="s">
        <v>59</v>
      </c>
      <c r="H336" s="121" t="s">
        <v>994</v>
      </c>
      <c r="I336" s="121" t="s">
        <v>995</v>
      </c>
      <c r="J336" s="125">
        <v>1094192.77</v>
      </c>
      <c r="K336" s="125">
        <v>1213228.45</v>
      </c>
      <c r="L336" s="125">
        <v>20279.95</v>
      </c>
      <c r="M336" s="125">
        <v>23467.66</v>
      </c>
      <c r="N336" s="125">
        <v>1.0</v>
      </c>
      <c r="O336" s="125">
        <v>0.0</v>
      </c>
      <c r="P336" s="125">
        <v>171.0</v>
      </c>
      <c r="Q336" s="125">
        <v>203.0</v>
      </c>
      <c r="R336" s="125">
        <v>18.0</v>
      </c>
      <c r="S336" s="125">
        <v>20.0</v>
      </c>
      <c r="T336" s="125">
        <v>0.0</v>
      </c>
      <c r="U336" s="125">
        <v>-15.0</v>
      </c>
      <c r="V336" s="125">
        <v>-10.0</v>
      </c>
      <c r="W336" s="125">
        <v>-13.58</v>
      </c>
      <c r="X336" s="125">
        <v>-9.81</v>
      </c>
      <c r="Y336" s="125">
        <v>1.0</v>
      </c>
      <c r="Z336" s="125">
        <v>1.0</v>
      </c>
      <c r="AA336" s="125">
        <v>1.0</v>
      </c>
      <c r="AB336" s="125">
        <v>1.0</v>
      </c>
      <c r="AC336" s="125">
        <v>1.0</v>
      </c>
      <c r="AD336" s="125">
        <v>1.0</v>
      </c>
      <c r="AE336" s="125">
        <v>571.0</v>
      </c>
      <c r="AF336" s="125">
        <v>1.0</v>
      </c>
      <c r="AG336" s="125">
        <v>1.0</v>
      </c>
      <c r="AH336" s="125">
        <v>1.0</v>
      </c>
      <c r="AI336" s="125">
        <v>1.0</v>
      </c>
      <c r="AJ336" s="125">
        <v>1.0</v>
      </c>
      <c r="AK336" s="125">
        <v>1.0</v>
      </c>
      <c r="AL336" s="126">
        <v>45526.76602858796</v>
      </c>
      <c r="AM336" s="127">
        <v>1093456.78</v>
      </c>
      <c r="AN336" s="127">
        <v>1214136.27</v>
      </c>
      <c r="AO336" s="124"/>
      <c r="AP336" s="124"/>
    </row>
    <row r="337">
      <c r="A337" s="125">
        <v>522.0</v>
      </c>
      <c r="B337" s="119" t="s">
        <v>42</v>
      </c>
      <c r="C337" s="119" t="s">
        <v>32</v>
      </c>
      <c r="D337" s="119" t="s">
        <v>77</v>
      </c>
      <c r="E337" s="119" t="s">
        <v>78</v>
      </c>
      <c r="F337" s="120" t="s">
        <v>70</v>
      </c>
      <c r="G337" s="120" t="s">
        <v>36</v>
      </c>
      <c r="H337" s="121" t="s">
        <v>994</v>
      </c>
      <c r="I337" s="121" t="s">
        <v>995</v>
      </c>
      <c r="J337" s="125">
        <v>1477511.03</v>
      </c>
      <c r="K337" s="125">
        <v>1110723.28</v>
      </c>
      <c r="L337" s="125">
        <v>45606.38</v>
      </c>
      <c r="M337" s="125">
        <v>33753.81</v>
      </c>
      <c r="N337" s="125">
        <v>74.0</v>
      </c>
      <c r="O337" s="125">
        <v>59.0</v>
      </c>
      <c r="P337" s="125">
        <v>647.0</v>
      </c>
      <c r="Q337" s="125">
        <v>621.0</v>
      </c>
      <c r="R337" s="125">
        <v>75.0</v>
      </c>
      <c r="S337" s="125">
        <v>58.0</v>
      </c>
      <c r="T337" s="125">
        <v>25.0</v>
      </c>
      <c r="U337" s="125">
        <v>4.0</v>
      </c>
      <c r="V337" s="125">
        <v>29.0</v>
      </c>
      <c r="W337" s="125">
        <v>35.11</v>
      </c>
      <c r="X337" s="125">
        <v>33.02</v>
      </c>
      <c r="Y337" s="125">
        <v>1.0</v>
      </c>
      <c r="Z337" s="125">
        <v>1.0</v>
      </c>
      <c r="AA337" s="125">
        <v>2.0</v>
      </c>
      <c r="AB337" s="125">
        <v>5.0</v>
      </c>
      <c r="AC337" s="125">
        <v>5.0</v>
      </c>
      <c r="AD337" s="125">
        <v>3.8</v>
      </c>
      <c r="AE337" s="125">
        <v>134.0</v>
      </c>
      <c r="AF337" s="125">
        <v>1.0</v>
      </c>
      <c r="AG337" s="125">
        <v>1.0</v>
      </c>
      <c r="AH337" s="125">
        <v>1.0</v>
      </c>
      <c r="AI337" s="125">
        <v>4.0</v>
      </c>
      <c r="AJ337" s="125">
        <v>4.0</v>
      </c>
      <c r="AK337" s="125">
        <v>3.0</v>
      </c>
      <c r="AL337" s="126">
        <v>45526.76602858796</v>
      </c>
      <c r="AM337" s="127">
        <v>1473757.39</v>
      </c>
      <c r="AN337" s="127">
        <v>1092438.02</v>
      </c>
      <c r="AO337" s="124"/>
      <c r="AP337" s="124"/>
    </row>
    <row r="338">
      <c r="A338" s="125">
        <v>523.0</v>
      </c>
      <c r="B338" s="119" t="s">
        <v>1020</v>
      </c>
      <c r="C338" s="119" t="s">
        <v>992</v>
      </c>
      <c r="D338" s="119" t="s">
        <v>393</v>
      </c>
      <c r="E338" s="119" t="s">
        <v>418</v>
      </c>
      <c r="F338" s="120" t="s">
        <v>88</v>
      </c>
      <c r="G338" s="120" t="s">
        <v>59</v>
      </c>
      <c r="H338" s="121" t="s">
        <v>994</v>
      </c>
      <c r="I338" s="121" t="s">
        <v>995</v>
      </c>
      <c r="J338" s="125">
        <v>1796511.75</v>
      </c>
      <c r="K338" s="125">
        <v>1261260.2</v>
      </c>
      <c r="L338" s="125">
        <v>30565.09</v>
      </c>
      <c r="M338" s="125">
        <v>20137.54</v>
      </c>
      <c r="N338" s="119">
        <v>3.0</v>
      </c>
      <c r="O338" s="119">
        <v>4.0</v>
      </c>
      <c r="P338" s="125">
        <v>417.0</v>
      </c>
      <c r="Q338" s="125">
        <v>283.0</v>
      </c>
      <c r="R338" s="125">
        <v>139.0</v>
      </c>
      <c r="S338" s="125">
        <v>122.0</v>
      </c>
      <c r="T338" s="119">
        <v>-25.0</v>
      </c>
      <c r="U338" s="125">
        <v>47.0</v>
      </c>
      <c r="V338" s="125">
        <v>13.0</v>
      </c>
      <c r="W338" s="125">
        <v>51.78</v>
      </c>
      <c r="X338" s="125">
        <v>42.44</v>
      </c>
      <c r="Y338" s="119">
        <v>1.0</v>
      </c>
      <c r="Z338" s="125">
        <v>5.0</v>
      </c>
      <c r="AA338" s="125">
        <v>1.0</v>
      </c>
      <c r="AB338" s="125">
        <v>5.0</v>
      </c>
      <c r="AC338" s="125">
        <v>5.0</v>
      </c>
      <c r="AD338" s="125">
        <v>3.6</v>
      </c>
      <c r="AE338" s="125">
        <v>159.0</v>
      </c>
      <c r="AF338" s="119">
        <v>1.0</v>
      </c>
      <c r="AG338" s="125">
        <v>4.0</v>
      </c>
      <c r="AH338" s="125">
        <v>1.0</v>
      </c>
      <c r="AI338" s="125">
        <v>4.0</v>
      </c>
      <c r="AJ338" s="125">
        <v>4.0</v>
      </c>
      <c r="AK338" s="125">
        <v>3.0</v>
      </c>
      <c r="AL338" s="126">
        <v>45526.76602858796</v>
      </c>
      <c r="AM338" s="127">
        <v>1168084.85</v>
      </c>
      <c r="AN338" s="127">
        <v>754719.46</v>
      </c>
      <c r="AO338" s="124"/>
      <c r="AP338" s="124"/>
    </row>
    <row r="339">
      <c r="A339" s="125">
        <v>524.0</v>
      </c>
      <c r="B339" s="119" t="s">
        <v>998</v>
      </c>
      <c r="C339" s="119" t="s">
        <v>32</v>
      </c>
      <c r="D339" s="119" t="s">
        <v>91</v>
      </c>
      <c r="E339" s="119" t="s">
        <v>500</v>
      </c>
      <c r="F339" s="120" t="s">
        <v>70</v>
      </c>
      <c r="G339" s="120" t="s">
        <v>36</v>
      </c>
      <c r="H339" s="121" t="s">
        <v>994</v>
      </c>
      <c r="I339" s="121" t="s">
        <v>995</v>
      </c>
      <c r="J339" s="125">
        <v>4202788.73</v>
      </c>
      <c r="K339" s="125">
        <v>3756645.66</v>
      </c>
      <c r="L339" s="125">
        <v>129313.3</v>
      </c>
      <c r="M339" s="125">
        <v>116969.28</v>
      </c>
      <c r="N339" s="125">
        <v>27.0</v>
      </c>
      <c r="O339" s="125">
        <v>48.0</v>
      </c>
      <c r="P339" s="125">
        <v>1264.0</v>
      </c>
      <c r="Q339" s="125">
        <v>1098.0</v>
      </c>
      <c r="R339" s="125">
        <v>58.0</v>
      </c>
      <c r="S339" s="125">
        <v>46.0</v>
      </c>
      <c r="T339" s="125">
        <v>-43.0</v>
      </c>
      <c r="U339" s="125">
        <v>15.0</v>
      </c>
      <c r="V339" s="125">
        <v>26.0</v>
      </c>
      <c r="W339" s="125">
        <v>10.55</v>
      </c>
      <c r="X339" s="125">
        <v>11.88</v>
      </c>
      <c r="Y339" s="125">
        <v>1.0</v>
      </c>
      <c r="Z339" s="125">
        <v>4.0</v>
      </c>
      <c r="AA339" s="125">
        <v>2.0</v>
      </c>
      <c r="AB339" s="125">
        <v>3.0</v>
      </c>
      <c r="AC339" s="125">
        <v>2.0</v>
      </c>
      <c r="AD339" s="125">
        <v>2.55</v>
      </c>
      <c r="AE339" s="125">
        <v>252.0</v>
      </c>
      <c r="AF339" s="125">
        <v>1.0</v>
      </c>
      <c r="AG339" s="125">
        <v>3.0</v>
      </c>
      <c r="AH339" s="125">
        <v>1.0</v>
      </c>
      <c r="AI339" s="125">
        <v>2.0</v>
      </c>
      <c r="AJ339" s="125">
        <v>1.0</v>
      </c>
      <c r="AK339" s="125">
        <v>2.0</v>
      </c>
      <c r="AL339" s="126">
        <v>45526.76602858796</v>
      </c>
      <c r="AM339" s="127">
        <v>4202976.73</v>
      </c>
      <c r="AN339" s="127">
        <v>3757488.57</v>
      </c>
      <c r="AO339" s="124"/>
      <c r="AP339" s="124"/>
    </row>
    <row r="340">
      <c r="A340" s="125">
        <v>525.0</v>
      </c>
      <c r="B340" s="119" t="s">
        <v>63</v>
      </c>
      <c r="C340" s="119" t="s">
        <v>32</v>
      </c>
      <c r="D340" s="119" t="s">
        <v>501</v>
      </c>
      <c r="E340" s="119" t="s">
        <v>502</v>
      </c>
      <c r="F340" s="120" t="s">
        <v>343</v>
      </c>
      <c r="G340" s="120" t="s">
        <v>46</v>
      </c>
      <c r="H340" s="121" t="s">
        <v>994</v>
      </c>
      <c r="I340" s="121" t="s">
        <v>995</v>
      </c>
      <c r="J340" s="125">
        <v>1947101.76</v>
      </c>
      <c r="K340" s="125">
        <v>1693529.47</v>
      </c>
      <c r="L340" s="125">
        <v>72823.01</v>
      </c>
      <c r="M340" s="125">
        <v>67942.88</v>
      </c>
      <c r="N340" s="125">
        <v>45.0</v>
      </c>
      <c r="O340" s="125">
        <v>62.0</v>
      </c>
      <c r="P340" s="125">
        <v>767.0</v>
      </c>
      <c r="Q340" s="125">
        <v>747.0</v>
      </c>
      <c r="R340" s="125">
        <v>79.0</v>
      </c>
      <c r="S340" s="125">
        <v>80.0</v>
      </c>
      <c r="T340" s="125">
        <v>-27.0</v>
      </c>
      <c r="U340" s="125">
        <v>2.0</v>
      </c>
      <c r="V340" s="125">
        <v>-1.0</v>
      </c>
      <c r="W340" s="125">
        <v>7.18</v>
      </c>
      <c r="X340" s="125">
        <v>14.97</v>
      </c>
      <c r="Y340" s="125">
        <v>1.0</v>
      </c>
      <c r="Z340" s="125">
        <v>1.0</v>
      </c>
      <c r="AA340" s="125">
        <v>1.0</v>
      </c>
      <c r="AB340" s="125">
        <v>2.0</v>
      </c>
      <c r="AC340" s="125">
        <v>3.0</v>
      </c>
      <c r="AD340" s="125">
        <v>1.9</v>
      </c>
      <c r="AE340" s="125">
        <v>343.0</v>
      </c>
      <c r="AF340" s="125">
        <v>1.0</v>
      </c>
      <c r="AG340" s="125">
        <v>1.0</v>
      </c>
      <c r="AH340" s="125">
        <v>1.0</v>
      </c>
      <c r="AI340" s="125">
        <v>1.0</v>
      </c>
      <c r="AJ340" s="125">
        <v>2.0</v>
      </c>
      <c r="AK340" s="125">
        <v>1.0</v>
      </c>
      <c r="AL340" s="126">
        <v>45526.76602858796</v>
      </c>
      <c r="AM340" s="127">
        <v>1947496.02</v>
      </c>
      <c r="AN340" s="127">
        <v>1693636.27</v>
      </c>
      <c r="AO340" s="124"/>
      <c r="AP340" s="124"/>
    </row>
    <row r="341">
      <c r="A341" s="125">
        <v>526.0</v>
      </c>
      <c r="B341" s="119" t="s">
        <v>42</v>
      </c>
      <c r="C341" s="119" t="s">
        <v>32</v>
      </c>
      <c r="D341" s="119" t="s">
        <v>273</v>
      </c>
      <c r="E341" s="119" t="s">
        <v>274</v>
      </c>
      <c r="F341" s="120" t="s">
        <v>70</v>
      </c>
      <c r="G341" s="120" t="s">
        <v>36</v>
      </c>
      <c r="H341" s="121" t="s">
        <v>994</v>
      </c>
      <c r="I341" s="121" t="s">
        <v>995</v>
      </c>
      <c r="J341" s="125">
        <v>744182.8</v>
      </c>
      <c r="K341" s="125">
        <v>774996.0</v>
      </c>
      <c r="L341" s="125">
        <v>23674.75</v>
      </c>
      <c r="M341" s="125">
        <v>26999.17</v>
      </c>
      <c r="N341" s="125">
        <v>11.0</v>
      </c>
      <c r="O341" s="125">
        <v>29.0</v>
      </c>
      <c r="P341" s="125">
        <v>435.0</v>
      </c>
      <c r="Q341" s="125">
        <v>437.0</v>
      </c>
      <c r="R341" s="125">
        <v>21.0</v>
      </c>
      <c r="S341" s="125">
        <v>36.0</v>
      </c>
      <c r="T341" s="125">
        <v>-62.0</v>
      </c>
      <c r="U341" s="125">
        <v>0.0</v>
      </c>
      <c r="V341" s="125">
        <v>-41.0</v>
      </c>
      <c r="W341" s="125">
        <v>-12.31</v>
      </c>
      <c r="X341" s="125">
        <v>-3.98</v>
      </c>
      <c r="Y341" s="125">
        <v>1.0</v>
      </c>
      <c r="Z341" s="125">
        <v>1.0</v>
      </c>
      <c r="AA341" s="125">
        <v>1.0</v>
      </c>
      <c r="AB341" s="125">
        <v>1.0</v>
      </c>
      <c r="AC341" s="125">
        <v>1.0</v>
      </c>
      <c r="AD341" s="125">
        <v>1.0</v>
      </c>
      <c r="AE341" s="125">
        <v>578.0</v>
      </c>
      <c r="AF341" s="125">
        <v>1.0</v>
      </c>
      <c r="AG341" s="125">
        <v>1.0</v>
      </c>
      <c r="AH341" s="125">
        <v>1.0</v>
      </c>
      <c r="AI341" s="125">
        <v>1.0</v>
      </c>
      <c r="AJ341" s="125">
        <v>1.0</v>
      </c>
      <c r="AK341" s="125">
        <v>1.0</v>
      </c>
      <c r="AL341" s="126">
        <v>45526.76602858796</v>
      </c>
      <c r="AM341" s="127">
        <v>744050.8</v>
      </c>
      <c r="AN341" s="127">
        <v>831893.6</v>
      </c>
      <c r="AO341" s="124"/>
      <c r="AP341" s="124"/>
    </row>
    <row r="342">
      <c r="A342" s="125">
        <v>528.0</v>
      </c>
      <c r="B342" s="119" t="s">
        <v>31</v>
      </c>
      <c r="C342" s="119" t="s">
        <v>32</v>
      </c>
      <c r="D342" s="119" t="s">
        <v>38</v>
      </c>
      <c r="E342" s="119" t="s">
        <v>39</v>
      </c>
      <c r="F342" s="120" t="s">
        <v>73</v>
      </c>
      <c r="G342" s="120" t="s">
        <v>36</v>
      </c>
      <c r="H342" s="121" t="s">
        <v>994</v>
      </c>
      <c r="I342" s="121" t="s">
        <v>995</v>
      </c>
      <c r="J342" s="125">
        <v>551524.34</v>
      </c>
      <c r="K342" s="125">
        <v>816283.88</v>
      </c>
      <c r="L342" s="125">
        <v>20122.09</v>
      </c>
      <c r="M342" s="125">
        <v>25068.0</v>
      </c>
      <c r="N342" s="125">
        <v>0.0</v>
      </c>
      <c r="O342" s="125">
        <v>0.0</v>
      </c>
      <c r="P342" s="125">
        <v>275.0</v>
      </c>
      <c r="Q342" s="125">
        <v>308.0</v>
      </c>
      <c r="R342" s="125">
        <v>18.0</v>
      </c>
      <c r="S342" s="125">
        <v>18.0</v>
      </c>
      <c r="T342" s="125">
        <v>0.0</v>
      </c>
      <c r="U342" s="125">
        <v>-10.0</v>
      </c>
      <c r="V342" s="125">
        <v>0.0</v>
      </c>
      <c r="W342" s="125">
        <v>-19.73</v>
      </c>
      <c r="X342" s="125">
        <v>-32.43</v>
      </c>
      <c r="Y342" s="125">
        <v>1.0</v>
      </c>
      <c r="Z342" s="125">
        <v>1.0</v>
      </c>
      <c r="AA342" s="125">
        <v>1.0</v>
      </c>
      <c r="AB342" s="125">
        <v>1.0</v>
      </c>
      <c r="AC342" s="125">
        <v>1.0</v>
      </c>
      <c r="AD342" s="125">
        <v>1.0</v>
      </c>
      <c r="AE342" s="125">
        <v>570.0</v>
      </c>
      <c r="AF342" s="125">
        <v>1.0</v>
      </c>
      <c r="AG342" s="125">
        <v>1.0</v>
      </c>
      <c r="AH342" s="125">
        <v>1.0</v>
      </c>
      <c r="AI342" s="125">
        <v>1.0</v>
      </c>
      <c r="AJ342" s="125">
        <v>1.0</v>
      </c>
      <c r="AK342" s="125">
        <v>1.0</v>
      </c>
      <c r="AL342" s="126">
        <v>45526.76602858796</v>
      </c>
      <c r="AM342" s="127">
        <v>551273.38</v>
      </c>
      <c r="AN342" s="127">
        <v>816921.91</v>
      </c>
      <c r="AO342" s="124"/>
      <c r="AP342" s="124"/>
    </row>
    <row r="343">
      <c r="A343" s="125">
        <v>529.0</v>
      </c>
      <c r="B343" s="119" t="s">
        <v>63</v>
      </c>
      <c r="C343" s="119" t="s">
        <v>32</v>
      </c>
      <c r="D343" s="119" t="s">
        <v>503</v>
      </c>
      <c r="E343" s="119" t="s">
        <v>504</v>
      </c>
      <c r="F343" s="120" t="s">
        <v>366</v>
      </c>
      <c r="G343" s="120" t="s">
        <v>46</v>
      </c>
      <c r="H343" s="121" t="s">
        <v>994</v>
      </c>
      <c r="I343" s="121" t="s">
        <v>995</v>
      </c>
      <c r="J343" s="125">
        <v>1940012.32</v>
      </c>
      <c r="K343" s="125">
        <v>1921938.52</v>
      </c>
      <c r="L343" s="125">
        <v>71516.45</v>
      </c>
      <c r="M343" s="125">
        <v>70928.36</v>
      </c>
      <c r="N343" s="125">
        <v>166.0</v>
      </c>
      <c r="O343" s="125">
        <v>27.0</v>
      </c>
      <c r="P343" s="125">
        <v>787.0</v>
      </c>
      <c r="Q343" s="125">
        <v>693.0</v>
      </c>
      <c r="R343" s="125">
        <v>98.0</v>
      </c>
      <c r="S343" s="125">
        <v>74.0</v>
      </c>
      <c r="T343" s="125">
        <v>514.0</v>
      </c>
      <c r="U343" s="125">
        <v>13.0</v>
      </c>
      <c r="V343" s="125">
        <v>32.0</v>
      </c>
      <c r="W343" s="125">
        <v>0.83</v>
      </c>
      <c r="X343" s="125">
        <v>0.94</v>
      </c>
      <c r="Y343" s="125">
        <v>5.0</v>
      </c>
      <c r="Z343" s="125">
        <v>3.0</v>
      </c>
      <c r="AA343" s="125">
        <v>2.0</v>
      </c>
      <c r="AB343" s="125">
        <v>1.0</v>
      </c>
      <c r="AC343" s="125">
        <v>1.0</v>
      </c>
      <c r="AD343" s="125">
        <v>1.6</v>
      </c>
      <c r="AE343" s="125">
        <v>388.0</v>
      </c>
      <c r="AF343" s="125">
        <v>4.0</v>
      </c>
      <c r="AG343" s="125">
        <v>2.0</v>
      </c>
      <c r="AH343" s="125">
        <v>1.0</v>
      </c>
      <c r="AI343" s="125">
        <v>1.0</v>
      </c>
      <c r="AJ343" s="125">
        <v>1.0</v>
      </c>
      <c r="AK343" s="125">
        <v>1.0</v>
      </c>
      <c r="AL343" s="126">
        <v>45526.76602858796</v>
      </c>
      <c r="AM343" s="127">
        <v>1940149.82</v>
      </c>
      <c r="AN343" s="127">
        <v>1921970.11</v>
      </c>
      <c r="AO343" s="124"/>
      <c r="AP343" s="124"/>
    </row>
    <row r="344">
      <c r="A344" s="125">
        <v>531.0</v>
      </c>
      <c r="B344" s="119" t="s">
        <v>97</v>
      </c>
      <c r="C344" s="119" t="s">
        <v>32</v>
      </c>
      <c r="D344" s="119" t="s">
        <v>337</v>
      </c>
      <c r="E344" s="119" t="s">
        <v>450</v>
      </c>
      <c r="F344" s="120" t="s">
        <v>451</v>
      </c>
      <c r="G344" s="120" t="s">
        <v>101</v>
      </c>
      <c r="H344" s="121" t="s">
        <v>994</v>
      </c>
      <c r="I344" s="121" t="s">
        <v>995</v>
      </c>
      <c r="J344" s="125">
        <v>1634182.16</v>
      </c>
      <c r="K344" s="125">
        <v>1351412.08</v>
      </c>
      <c r="L344" s="125">
        <v>43487.5</v>
      </c>
      <c r="M344" s="125">
        <v>39944.25</v>
      </c>
      <c r="N344" s="119">
        <v>24.0</v>
      </c>
      <c r="O344" s="119">
        <v>14.0</v>
      </c>
      <c r="P344" s="125">
        <v>543.0</v>
      </c>
      <c r="Q344" s="125">
        <v>476.0</v>
      </c>
      <c r="R344" s="125">
        <v>25.0</v>
      </c>
      <c r="S344" s="125">
        <v>19.0</v>
      </c>
      <c r="T344" s="119">
        <v>71.0</v>
      </c>
      <c r="U344" s="125">
        <v>14.0</v>
      </c>
      <c r="V344" s="125">
        <v>31.0</v>
      </c>
      <c r="W344" s="125">
        <v>8.87</v>
      </c>
      <c r="X344" s="125">
        <v>20.92</v>
      </c>
      <c r="Y344" s="119">
        <v>3.0</v>
      </c>
      <c r="Z344" s="125">
        <v>3.0</v>
      </c>
      <c r="AA344" s="125">
        <v>2.0</v>
      </c>
      <c r="AB344" s="125">
        <v>3.0</v>
      </c>
      <c r="AC344" s="125">
        <v>3.0</v>
      </c>
      <c r="AD344" s="125">
        <v>2.8</v>
      </c>
      <c r="AE344" s="125">
        <v>222.0</v>
      </c>
      <c r="AF344" s="119">
        <v>2.0</v>
      </c>
      <c r="AG344" s="125">
        <v>2.0</v>
      </c>
      <c r="AH344" s="125">
        <v>1.0</v>
      </c>
      <c r="AI344" s="125">
        <v>2.0</v>
      </c>
      <c r="AJ344" s="125">
        <v>2.0</v>
      </c>
      <c r="AK344" s="125">
        <v>2.0</v>
      </c>
      <c r="AL344" s="126">
        <v>45526.76602858796</v>
      </c>
      <c r="AM344" s="127">
        <v>1635007.91</v>
      </c>
      <c r="AN344" s="127">
        <v>1358688.26</v>
      </c>
      <c r="AO344" s="124"/>
      <c r="AP344" s="124"/>
    </row>
    <row r="345">
      <c r="A345" s="125">
        <v>532.0</v>
      </c>
      <c r="B345" s="119" t="s">
        <v>122</v>
      </c>
      <c r="C345" s="119" t="s">
        <v>32</v>
      </c>
      <c r="D345" s="119" t="s">
        <v>505</v>
      </c>
      <c r="E345" s="119" t="s">
        <v>506</v>
      </c>
      <c r="F345" s="120" t="s">
        <v>185</v>
      </c>
      <c r="G345" s="120" t="s">
        <v>46</v>
      </c>
      <c r="H345" s="121" t="s">
        <v>994</v>
      </c>
      <c r="I345" s="121" t="s">
        <v>995</v>
      </c>
      <c r="J345" s="125">
        <v>1629158.88</v>
      </c>
      <c r="K345" s="125">
        <v>1796189.3</v>
      </c>
      <c r="L345" s="125">
        <v>48534.25</v>
      </c>
      <c r="M345" s="125">
        <v>59524.25</v>
      </c>
      <c r="N345" s="125">
        <v>10.0</v>
      </c>
      <c r="O345" s="125">
        <v>3.0</v>
      </c>
      <c r="P345" s="125">
        <v>523.0</v>
      </c>
      <c r="Q345" s="125">
        <v>624.0</v>
      </c>
      <c r="R345" s="125">
        <v>30.0</v>
      </c>
      <c r="S345" s="125">
        <v>21.0</v>
      </c>
      <c r="T345" s="125">
        <v>233.0</v>
      </c>
      <c r="U345" s="125">
        <v>-16.0</v>
      </c>
      <c r="V345" s="125">
        <v>42.0</v>
      </c>
      <c r="W345" s="125">
        <v>-18.46</v>
      </c>
      <c r="X345" s="125">
        <v>-9.3</v>
      </c>
      <c r="Y345" s="125">
        <v>5.0</v>
      </c>
      <c r="Z345" s="125">
        <v>1.0</v>
      </c>
      <c r="AA345" s="125">
        <v>3.0</v>
      </c>
      <c r="AB345" s="125">
        <v>1.0</v>
      </c>
      <c r="AC345" s="125">
        <v>1.0</v>
      </c>
      <c r="AD345" s="125">
        <v>1.6</v>
      </c>
      <c r="AE345" s="125">
        <v>384.0</v>
      </c>
      <c r="AF345" s="125">
        <v>4.0</v>
      </c>
      <c r="AG345" s="125">
        <v>1.0</v>
      </c>
      <c r="AH345" s="125">
        <v>2.0</v>
      </c>
      <c r="AI345" s="125">
        <v>1.0</v>
      </c>
      <c r="AJ345" s="125">
        <v>1.0</v>
      </c>
      <c r="AK345" s="125">
        <v>1.0</v>
      </c>
      <c r="AL345" s="126">
        <v>45526.76602858796</v>
      </c>
      <c r="AM345" s="127">
        <v>1628984.13</v>
      </c>
      <c r="AN345" s="127">
        <v>1796150.78</v>
      </c>
      <c r="AO345" s="124"/>
      <c r="AP345" s="124"/>
    </row>
    <row r="346">
      <c r="A346" s="125">
        <v>533.0</v>
      </c>
      <c r="B346" s="119" t="s">
        <v>42</v>
      </c>
      <c r="C346" s="119" t="s">
        <v>32</v>
      </c>
      <c r="D346" s="119" t="s">
        <v>337</v>
      </c>
      <c r="E346" s="119" t="s">
        <v>507</v>
      </c>
      <c r="F346" s="120" t="s">
        <v>108</v>
      </c>
      <c r="G346" s="120" t="s">
        <v>46</v>
      </c>
      <c r="H346" s="121" t="s">
        <v>994</v>
      </c>
      <c r="I346" s="121" t="s">
        <v>995</v>
      </c>
      <c r="J346" s="125">
        <v>1550776.7</v>
      </c>
      <c r="K346" s="125">
        <v>1291494.03</v>
      </c>
      <c r="L346" s="125">
        <v>48765.34</v>
      </c>
      <c r="M346" s="125">
        <v>41956.2</v>
      </c>
      <c r="N346" s="125">
        <v>69.0</v>
      </c>
      <c r="O346" s="125">
        <v>19.0</v>
      </c>
      <c r="P346" s="125">
        <v>602.0</v>
      </c>
      <c r="Q346" s="125">
        <v>560.0</v>
      </c>
      <c r="R346" s="125">
        <v>71.0</v>
      </c>
      <c r="S346" s="125">
        <v>65.0</v>
      </c>
      <c r="T346" s="125">
        <v>263.0</v>
      </c>
      <c r="U346" s="125">
        <v>7.0</v>
      </c>
      <c r="V346" s="125">
        <v>9.0</v>
      </c>
      <c r="W346" s="125">
        <v>16.23</v>
      </c>
      <c r="X346" s="125">
        <v>20.08</v>
      </c>
      <c r="Y346" s="125">
        <v>5.0</v>
      </c>
      <c r="Z346" s="125">
        <v>2.0</v>
      </c>
      <c r="AA346" s="125">
        <v>1.0</v>
      </c>
      <c r="AB346" s="125">
        <v>4.0</v>
      </c>
      <c r="AC346" s="125">
        <v>3.0</v>
      </c>
      <c r="AD346" s="125">
        <v>3.0</v>
      </c>
      <c r="AE346" s="125">
        <v>206.0</v>
      </c>
      <c r="AF346" s="125">
        <v>4.0</v>
      </c>
      <c r="AG346" s="125">
        <v>1.0</v>
      </c>
      <c r="AH346" s="125">
        <v>1.0</v>
      </c>
      <c r="AI346" s="125">
        <v>3.0</v>
      </c>
      <c r="AJ346" s="125">
        <v>2.0</v>
      </c>
      <c r="AK346" s="125">
        <v>3.0</v>
      </c>
      <c r="AL346" s="126">
        <v>45526.76602858796</v>
      </c>
      <c r="AM346" s="127">
        <v>1551990.33</v>
      </c>
      <c r="AN346" s="127">
        <v>1291240.5</v>
      </c>
      <c r="AO346" s="124"/>
      <c r="AP346" s="124"/>
    </row>
    <row r="347">
      <c r="A347" s="125">
        <v>534.0</v>
      </c>
      <c r="B347" s="119" t="s">
        <v>97</v>
      </c>
      <c r="C347" s="119" t="s">
        <v>32</v>
      </c>
      <c r="D347" s="119" t="s">
        <v>508</v>
      </c>
      <c r="E347" s="119" t="s">
        <v>509</v>
      </c>
      <c r="F347" s="120" t="s">
        <v>223</v>
      </c>
      <c r="G347" s="120" t="s">
        <v>101</v>
      </c>
      <c r="H347" s="121" t="s">
        <v>994</v>
      </c>
      <c r="I347" s="121" t="s">
        <v>995</v>
      </c>
      <c r="J347" s="125">
        <v>1450657.39</v>
      </c>
      <c r="K347" s="125">
        <v>1205049.0</v>
      </c>
      <c r="L347" s="125">
        <v>34742.25</v>
      </c>
      <c r="M347" s="125">
        <v>32028.0</v>
      </c>
      <c r="N347" s="125">
        <v>68.0</v>
      </c>
      <c r="O347" s="125">
        <v>43.0</v>
      </c>
      <c r="P347" s="125">
        <v>480.0</v>
      </c>
      <c r="Q347" s="125">
        <v>462.0</v>
      </c>
      <c r="R347" s="125">
        <v>44.0</v>
      </c>
      <c r="S347" s="125">
        <v>38.0</v>
      </c>
      <c r="T347" s="125">
        <v>58.0</v>
      </c>
      <c r="U347" s="125">
        <v>3.0</v>
      </c>
      <c r="V347" s="125">
        <v>15.0</v>
      </c>
      <c r="W347" s="125">
        <v>8.47</v>
      </c>
      <c r="X347" s="125">
        <v>20.38</v>
      </c>
      <c r="Y347" s="125">
        <v>2.0</v>
      </c>
      <c r="Z347" s="125">
        <v>1.0</v>
      </c>
      <c r="AA347" s="125">
        <v>1.0</v>
      </c>
      <c r="AB347" s="125">
        <v>3.0</v>
      </c>
      <c r="AC347" s="125">
        <v>3.0</v>
      </c>
      <c r="AD347" s="125">
        <v>2.35</v>
      </c>
      <c r="AE347" s="125">
        <v>281.0</v>
      </c>
      <c r="AF347" s="125">
        <v>1.0</v>
      </c>
      <c r="AG347" s="125">
        <v>1.0</v>
      </c>
      <c r="AH347" s="125">
        <v>1.0</v>
      </c>
      <c r="AI347" s="125">
        <v>2.0</v>
      </c>
      <c r="AJ347" s="125">
        <v>2.0</v>
      </c>
      <c r="AK347" s="125">
        <v>2.0</v>
      </c>
      <c r="AL347" s="126">
        <v>45526.76602858796</v>
      </c>
      <c r="AM347" s="127">
        <v>1451241.14</v>
      </c>
      <c r="AN347" s="127">
        <v>1205418.76</v>
      </c>
      <c r="AO347" s="124"/>
      <c r="AP347" s="124"/>
    </row>
    <row r="348">
      <c r="A348" s="125">
        <v>535.0</v>
      </c>
      <c r="B348" s="119" t="s">
        <v>998</v>
      </c>
      <c r="C348" s="119" t="s">
        <v>32</v>
      </c>
      <c r="D348" s="119" t="s">
        <v>427</v>
      </c>
      <c r="E348" s="119" t="s">
        <v>371</v>
      </c>
      <c r="F348" s="120" t="s">
        <v>228</v>
      </c>
      <c r="G348" s="120" t="s">
        <v>36</v>
      </c>
      <c r="H348" s="121" t="s">
        <v>994</v>
      </c>
      <c r="I348" s="121" t="s">
        <v>995</v>
      </c>
      <c r="J348" s="125">
        <v>906748.28</v>
      </c>
      <c r="K348" s="125">
        <v>1098756.91</v>
      </c>
      <c r="L348" s="125">
        <v>26469.01</v>
      </c>
      <c r="M348" s="125">
        <v>33951.34</v>
      </c>
      <c r="N348" s="125">
        <v>2.0</v>
      </c>
      <c r="O348" s="125">
        <v>21.0</v>
      </c>
      <c r="P348" s="125">
        <v>296.0</v>
      </c>
      <c r="Q348" s="125">
        <v>362.0</v>
      </c>
      <c r="R348" s="125">
        <v>32.0</v>
      </c>
      <c r="S348" s="125">
        <v>40.0</v>
      </c>
      <c r="T348" s="125">
        <v>-90.0</v>
      </c>
      <c r="U348" s="125">
        <v>-18.0</v>
      </c>
      <c r="V348" s="125">
        <v>-20.0</v>
      </c>
      <c r="W348" s="125">
        <v>-22.04</v>
      </c>
      <c r="X348" s="125">
        <v>-17.48</v>
      </c>
      <c r="Y348" s="125">
        <v>1.0</v>
      </c>
      <c r="Z348" s="125">
        <v>1.0</v>
      </c>
      <c r="AA348" s="125">
        <v>1.0</v>
      </c>
      <c r="AB348" s="125">
        <v>1.0</v>
      </c>
      <c r="AC348" s="125">
        <v>1.0</v>
      </c>
      <c r="AD348" s="125">
        <v>1.0</v>
      </c>
      <c r="AE348" s="125">
        <v>584.0</v>
      </c>
      <c r="AF348" s="125">
        <v>1.0</v>
      </c>
      <c r="AG348" s="125">
        <v>1.0</v>
      </c>
      <c r="AH348" s="125">
        <v>1.0</v>
      </c>
      <c r="AI348" s="125">
        <v>1.0</v>
      </c>
      <c r="AJ348" s="125">
        <v>1.0</v>
      </c>
      <c r="AK348" s="125">
        <v>1.0</v>
      </c>
      <c r="AL348" s="126">
        <v>45526.76602858796</v>
      </c>
      <c r="AM348" s="127">
        <v>906960.78</v>
      </c>
      <c r="AN348" s="127">
        <v>1099667.62</v>
      </c>
      <c r="AO348" s="124"/>
      <c r="AP348" s="124"/>
    </row>
    <row r="349">
      <c r="A349" s="125">
        <v>537.0</v>
      </c>
      <c r="B349" s="119" t="s">
        <v>998</v>
      </c>
      <c r="C349" s="119" t="s">
        <v>32</v>
      </c>
      <c r="D349" s="119" t="s">
        <v>510</v>
      </c>
      <c r="E349" s="119" t="s">
        <v>511</v>
      </c>
      <c r="F349" s="120" t="s">
        <v>93</v>
      </c>
      <c r="G349" s="120" t="s">
        <v>46</v>
      </c>
      <c r="H349" s="121" t="s">
        <v>994</v>
      </c>
      <c r="I349" s="121" t="s">
        <v>995</v>
      </c>
      <c r="J349" s="125">
        <v>1944784.36</v>
      </c>
      <c r="K349" s="125">
        <v>1575221.67</v>
      </c>
      <c r="L349" s="125">
        <v>63575.75</v>
      </c>
      <c r="M349" s="125">
        <v>59849.76</v>
      </c>
      <c r="N349" s="125">
        <v>0.0</v>
      </c>
      <c r="O349" s="125">
        <v>0.0</v>
      </c>
      <c r="P349" s="125">
        <v>590.0</v>
      </c>
      <c r="Q349" s="125">
        <v>530.0</v>
      </c>
      <c r="R349" s="125">
        <v>64.0</v>
      </c>
      <c r="S349" s="125">
        <v>53.0</v>
      </c>
      <c r="T349" s="125">
        <v>0.0</v>
      </c>
      <c r="U349" s="125">
        <v>11.0</v>
      </c>
      <c r="V349" s="125">
        <v>20.0</v>
      </c>
      <c r="W349" s="125">
        <v>6.23</v>
      </c>
      <c r="X349" s="125">
        <v>23.46</v>
      </c>
      <c r="Y349" s="125">
        <v>1.0</v>
      </c>
      <c r="Z349" s="125">
        <v>3.0</v>
      </c>
      <c r="AA349" s="125">
        <v>2.0</v>
      </c>
      <c r="AB349" s="125">
        <v>2.0</v>
      </c>
      <c r="AC349" s="125">
        <v>4.0</v>
      </c>
      <c r="AD349" s="125">
        <v>2.55</v>
      </c>
      <c r="AE349" s="125">
        <v>251.0</v>
      </c>
      <c r="AF349" s="125">
        <v>1.0</v>
      </c>
      <c r="AG349" s="125">
        <v>2.0</v>
      </c>
      <c r="AH349" s="125">
        <v>1.0</v>
      </c>
      <c r="AI349" s="125">
        <v>1.0</v>
      </c>
      <c r="AJ349" s="125">
        <v>3.0</v>
      </c>
      <c r="AK349" s="125">
        <v>2.0</v>
      </c>
      <c r="AL349" s="126">
        <v>45526.76602858796</v>
      </c>
      <c r="AM349" s="127">
        <v>1944067.24</v>
      </c>
      <c r="AN349" s="127">
        <v>1575845.8</v>
      </c>
      <c r="AO349" s="124"/>
      <c r="AP349" s="124"/>
    </row>
    <row r="350">
      <c r="A350" s="125">
        <v>538.0</v>
      </c>
      <c r="B350" s="119" t="s">
        <v>31</v>
      </c>
      <c r="C350" s="119" t="s">
        <v>32</v>
      </c>
      <c r="D350" s="119" t="s">
        <v>38</v>
      </c>
      <c r="E350" s="119" t="s">
        <v>39</v>
      </c>
      <c r="F350" s="120" t="s">
        <v>40</v>
      </c>
      <c r="G350" s="120" t="s">
        <v>36</v>
      </c>
      <c r="H350" s="121" t="s">
        <v>994</v>
      </c>
      <c r="I350" s="121" t="s">
        <v>995</v>
      </c>
      <c r="J350" s="125">
        <v>689630.47</v>
      </c>
      <c r="K350" s="125">
        <v>639470.61</v>
      </c>
      <c r="L350" s="125">
        <v>21347.47</v>
      </c>
      <c r="M350" s="125">
        <v>19956.5</v>
      </c>
      <c r="N350" s="125">
        <v>1.0</v>
      </c>
      <c r="O350" s="125">
        <v>0.0</v>
      </c>
      <c r="P350" s="125">
        <v>301.0</v>
      </c>
      <c r="Q350" s="125">
        <v>331.0</v>
      </c>
      <c r="R350" s="125">
        <v>14.0</v>
      </c>
      <c r="S350" s="125">
        <v>18.0</v>
      </c>
      <c r="T350" s="125">
        <v>0.0</v>
      </c>
      <c r="U350" s="125">
        <v>-9.0</v>
      </c>
      <c r="V350" s="125">
        <v>-22.0</v>
      </c>
      <c r="W350" s="125">
        <v>6.97</v>
      </c>
      <c r="X350" s="125">
        <v>7.84</v>
      </c>
      <c r="Y350" s="125">
        <v>1.0</v>
      </c>
      <c r="Z350" s="125">
        <v>1.0</v>
      </c>
      <c r="AA350" s="125">
        <v>1.0</v>
      </c>
      <c r="AB350" s="125">
        <v>2.0</v>
      </c>
      <c r="AC350" s="125">
        <v>2.0</v>
      </c>
      <c r="AD350" s="125">
        <v>1.65</v>
      </c>
      <c r="AE350" s="125">
        <v>368.0</v>
      </c>
      <c r="AF350" s="125">
        <v>1.0</v>
      </c>
      <c r="AG350" s="125">
        <v>1.0</v>
      </c>
      <c r="AH350" s="125">
        <v>1.0</v>
      </c>
      <c r="AI350" s="125">
        <v>1.0</v>
      </c>
      <c r="AJ350" s="125">
        <v>1.0</v>
      </c>
      <c r="AK350" s="125">
        <v>1.0</v>
      </c>
      <c r="AL350" s="126">
        <v>45526.76602858796</v>
      </c>
      <c r="AM350" s="127">
        <v>689621.47</v>
      </c>
      <c r="AN350" s="127">
        <v>638548.17</v>
      </c>
      <c r="AO350" s="124"/>
      <c r="AP350" s="124"/>
    </row>
    <row r="351">
      <c r="A351" s="125">
        <v>539.0</v>
      </c>
      <c r="B351" s="119" t="s">
        <v>47</v>
      </c>
      <c r="C351" s="119" t="s">
        <v>32</v>
      </c>
      <c r="D351" s="119" t="s">
        <v>226</v>
      </c>
      <c r="E351" s="119" t="s">
        <v>512</v>
      </c>
      <c r="F351" s="120" t="s">
        <v>513</v>
      </c>
      <c r="G351" s="120" t="s">
        <v>59</v>
      </c>
      <c r="H351" s="121" t="s">
        <v>994</v>
      </c>
      <c r="I351" s="121" t="s">
        <v>995</v>
      </c>
      <c r="J351" s="125">
        <v>852742.75</v>
      </c>
      <c r="K351" s="125">
        <v>747560.6</v>
      </c>
      <c r="L351" s="125">
        <v>24680.75</v>
      </c>
      <c r="M351" s="125">
        <v>22839.08</v>
      </c>
      <c r="N351" s="119">
        <v>7.0</v>
      </c>
      <c r="O351" s="119">
        <v>32.0</v>
      </c>
      <c r="P351" s="125">
        <v>313.0</v>
      </c>
      <c r="Q351" s="125">
        <v>292.0</v>
      </c>
      <c r="R351" s="125">
        <v>29.0</v>
      </c>
      <c r="S351" s="125">
        <v>31.0</v>
      </c>
      <c r="T351" s="119">
        <v>-78.0</v>
      </c>
      <c r="U351" s="125">
        <v>7.0</v>
      </c>
      <c r="V351" s="125">
        <v>-6.0</v>
      </c>
      <c r="W351" s="125">
        <v>8.06</v>
      </c>
      <c r="X351" s="125">
        <v>14.07</v>
      </c>
      <c r="Y351" s="119">
        <v>1.0</v>
      </c>
      <c r="Z351" s="125">
        <v>2.0</v>
      </c>
      <c r="AA351" s="125">
        <v>1.0</v>
      </c>
      <c r="AB351" s="125">
        <v>3.0</v>
      </c>
      <c r="AC351" s="125">
        <v>3.0</v>
      </c>
      <c r="AD351" s="125">
        <v>2.4</v>
      </c>
      <c r="AE351" s="125">
        <v>269.0</v>
      </c>
      <c r="AF351" s="119">
        <v>1.0</v>
      </c>
      <c r="AG351" s="125">
        <v>1.0</v>
      </c>
      <c r="AH351" s="125">
        <v>1.0</v>
      </c>
      <c r="AI351" s="125">
        <v>2.0</v>
      </c>
      <c r="AJ351" s="125">
        <v>2.0</v>
      </c>
      <c r="AK351" s="125">
        <v>2.0</v>
      </c>
      <c r="AL351" s="126">
        <v>45526.76602858796</v>
      </c>
      <c r="AM351" s="127">
        <v>852595.75</v>
      </c>
      <c r="AN351" s="127">
        <v>747686.25</v>
      </c>
      <c r="AO351" s="124"/>
      <c r="AP351" s="124"/>
    </row>
    <row r="352">
      <c r="A352" s="125">
        <v>540.0</v>
      </c>
      <c r="B352" s="119" t="s">
        <v>63</v>
      </c>
      <c r="C352" s="119" t="s">
        <v>32</v>
      </c>
      <c r="D352" s="119" t="s">
        <v>514</v>
      </c>
      <c r="E352" s="119" t="s">
        <v>515</v>
      </c>
      <c r="F352" s="120" t="s">
        <v>73</v>
      </c>
      <c r="G352" s="120" t="s">
        <v>36</v>
      </c>
      <c r="H352" s="121" t="s">
        <v>994</v>
      </c>
      <c r="I352" s="121" t="s">
        <v>995</v>
      </c>
      <c r="J352" s="125">
        <v>1617438.51</v>
      </c>
      <c r="K352" s="125">
        <v>1598589.09</v>
      </c>
      <c r="L352" s="125">
        <v>48823.25</v>
      </c>
      <c r="M352" s="125">
        <v>51222.0</v>
      </c>
      <c r="N352" s="125">
        <v>33.0</v>
      </c>
      <c r="O352" s="119">
        <v>44.0</v>
      </c>
      <c r="P352" s="125">
        <v>622.0</v>
      </c>
      <c r="Q352" s="125">
        <v>589.0</v>
      </c>
      <c r="R352" s="125">
        <v>57.0</v>
      </c>
      <c r="S352" s="125">
        <v>43.0</v>
      </c>
      <c r="T352" s="119">
        <v>-25.0</v>
      </c>
      <c r="U352" s="125">
        <v>5.0</v>
      </c>
      <c r="V352" s="125">
        <v>32.0</v>
      </c>
      <c r="W352" s="125">
        <v>-4.68</v>
      </c>
      <c r="X352" s="125">
        <v>1.18</v>
      </c>
      <c r="Y352" s="119">
        <v>1.0</v>
      </c>
      <c r="Z352" s="125">
        <v>2.0</v>
      </c>
      <c r="AA352" s="125">
        <v>2.0</v>
      </c>
      <c r="AB352" s="125">
        <v>1.0</v>
      </c>
      <c r="AC352" s="125">
        <v>1.0</v>
      </c>
      <c r="AD352" s="125">
        <v>1.3</v>
      </c>
      <c r="AE352" s="125">
        <v>455.0</v>
      </c>
      <c r="AF352" s="119">
        <v>1.0</v>
      </c>
      <c r="AG352" s="125">
        <v>1.0</v>
      </c>
      <c r="AH352" s="125">
        <v>1.0</v>
      </c>
      <c r="AI352" s="125">
        <v>1.0</v>
      </c>
      <c r="AJ352" s="125">
        <v>1.0</v>
      </c>
      <c r="AK352" s="125">
        <v>1.0</v>
      </c>
      <c r="AL352" s="126">
        <v>45526.76602858796</v>
      </c>
      <c r="AM352" s="127">
        <v>1617868.51</v>
      </c>
      <c r="AN352" s="127">
        <v>1598735.97</v>
      </c>
      <c r="AO352" s="124"/>
      <c r="AP352" s="124"/>
    </row>
    <row r="353">
      <c r="A353" s="125">
        <v>541.0</v>
      </c>
      <c r="B353" s="119" t="s">
        <v>31</v>
      </c>
      <c r="C353" s="119" t="s">
        <v>32</v>
      </c>
      <c r="D353" s="119" t="s">
        <v>516</v>
      </c>
      <c r="E353" s="119" t="s">
        <v>517</v>
      </c>
      <c r="F353" s="120" t="s">
        <v>220</v>
      </c>
      <c r="G353" s="120" t="s">
        <v>59</v>
      </c>
      <c r="H353" s="121" t="s">
        <v>994</v>
      </c>
      <c r="I353" s="121" t="s">
        <v>995</v>
      </c>
      <c r="J353" s="125">
        <v>1747798.35</v>
      </c>
      <c r="K353" s="125">
        <v>1891379.83</v>
      </c>
      <c r="L353" s="125">
        <v>61541.75</v>
      </c>
      <c r="M353" s="125">
        <v>70561.0</v>
      </c>
      <c r="N353" s="125">
        <v>22.0</v>
      </c>
      <c r="O353" s="125">
        <v>17.0</v>
      </c>
      <c r="P353" s="125">
        <v>670.0</v>
      </c>
      <c r="Q353" s="125">
        <v>651.0</v>
      </c>
      <c r="R353" s="125">
        <v>48.0</v>
      </c>
      <c r="S353" s="125">
        <v>40.0</v>
      </c>
      <c r="T353" s="125">
        <v>29.0</v>
      </c>
      <c r="U353" s="125">
        <v>2.0</v>
      </c>
      <c r="V353" s="125">
        <v>20.0</v>
      </c>
      <c r="W353" s="125">
        <v>-12.78</v>
      </c>
      <c r="X353" s="125">
        <v>-7.59</v>
      </c>
      <c r="Y353" s="125">
        <v>1.0</v>
      </c>
      <c r="Z353" s="125">
        <v>1.0</v>
      </c>
      <c r="AA353" s="125">
        <v>2.0</v>
      </c>
      <c r="AB353" s="125">
        <v>1.0</v>
      </c>
      <c r="AC353" s="125">
        <v>1.0</v>
      </c>
      <c r="AD353" s="125">
        <v>1.2</v>
      </c>
      <c r="AE353" s="125">
        <v>521.0</v>
      </c>
      <c r="AF353" s="125">
        <v>1.0</v>
      </c>
      <c r="AG353" s="125">
        <v>1.0</v>
      </c>
      <c r="AH353" s="125">
        <v>1.0</v>
      </c>
      <c r="AI353" s="125">
        <v>1.0</v>
      </c>
      <c r="AJ353" s="125">
        <v>1.0</v>
      </c>
      <c r="AK353" s="125">
        <v>1.0</v>
      </c>
      <c r="AL353" s="126">
        <v>45526.76602858796</v>
      </c>
      <c r="AM353" s="127">
        <v>1748141.85</v>
      </c>
      <c r="AN353" s="127">
        <v>1892286.12</v>
      </c>
      <c r="AO353" s="124"/>
      <c r="AP353" s="124"/>
    </row>
    <row r="354">
      <c r="A354" s="125">
        <v>543.0</v>
      </c>
      <c r="B354" s="119" t="s">
        <v>63</v>
      </c>
      <c r="C354" s="119" t="s">
        <v>32</v>
      </c>
      <c r="D354" s="119" t="s">
        <v>711</v>
      </c>
      <c r="E354" s="119" t="s">
        <v>519</v>
      </c>
      <c r="F354" s="120" t="s">
        <v>35</v>
      </c>
      <c r="G354" s="120" t="s">
        <v>36</v>
      </c>
      <c r="H354" s="121" t="s">
        <v>994</v>
      </c>
      <c r="I354" s="121" t="s">
        <v>995</v>
      </c>
      <c r="J354" s="125">
        <v>885975.9</v>
      </c>
      <c r="K354" s="125">
        <v>847522.12</v>
      </c>
      <c r="L354" s="125">
        <v>22573.01</v>
      </c>
      <c r="M354" s="125">
        <v>22257.59</v>
      </c>
      <c r="N354" s="125">
        <v>27.0</v>
      </c>
      <c r="O354" s="125">
        <v>9.0</v>
      </c>
      <c r="P354" s="125">
        <v>413.0</v>
      </c>
      <c r="Q354" s="125">
        <v>356.0</v>
      </c>
      <c r="R354" s="125">
        <v>37.0</v>
      </c>
      <c r="S354" s="125">
        <v>33.0</v>
      </c>
      <c r="T354" s="125">
        <v>200.0</v>
      </c>
      <c r="U354" s="125">
        <v>16.0</v>
      </c>
      <c r="V354" s="125">
        <v>12.0</v>
      </c>
      <c r="W354" s="125">
        <v>1.42</v>
      </c>
      <c r="X354" s="125">
        <v>4.54</v>
      </c>
      <c r="Y354" s="125">
        <v>5.0</v>
      </c>
      <c r="Z354" s="125">
        <v>4.0</v>
      </c>
      <c r="AA354" s="125">
        <v>1.0</v>
      </c>
      <c r="AB354" s="125">
        <v>1.0</v>
      </c>
      <c r="AC354" s="125">
        <v>1.0</v>
      </c>
      <c r="AD354" s="125">
        <v>1.5</v>
      </c>
      <c r="AE354" s="125">
        <v>395.0</v>
      </c>
      <c r="AF354" s="125">
        <v>4.0</v>
      </c>
      <c r="AG354" s="125">
        <v>3.0</v>
      </c>
      <c r="AH354" s="125">
        <v>1.0</v>
      </c>
      <c r="AI354" s="125">
        <v>1.0</v>
      </c>
      <c r="AJ354" s="125">
        <v>1.0</v>
      </c>
      <c r="AK354" s="125">
        <v>1.0</v>
      </c>
      <c r="AL354" s="126">
        <v>45526.76602858796</v>
      </c>
      <c r="AM354" s="127">
        <v>886859.4</v>
      </c>
      <c r="AN354" s="127">
        <v>849075.32</v>
      </c>
      <c r="AO354" s="124"/>
      <c r="AP354" s="124"/>
    </row>
    <row r="355">
      <c r="A355" s="125">
        <v>545.0</v>
      </c>
      <c r="B355" s="119" t="s">
        <v>47</v>
      </c>
      <c r="C355" s="119" t="s">
        <v>32</v>
      </c>
      <c r="D355" s="119" t="s">
        <v>520</v>
      </c>
      <c r="E355" s="119" t="s">
        <v>521</v>
      </c>
      <c r="F355" s="120" t="s">
        <v>55</v>
      </c>
      <c r="G355" s="120" t="s">
        <v>36</v>
      </c>
      <c r="H355" s="121" t="s">
        <v>994</v>
      </c>
      <c r="I355" s="121" t="s">
        <v>995</v>
      </c>
      <c r="J355" s="125">
        <v>1666568.86</v>
      </c>
      <c r="K355" s="125">
        <v>1468649.91</v>
      </c>
      <c r="L355" s="125">
        <v>50167.75</v>
      </c>
      <c r="M355" s="125">
        <v>48735.5</v>
      </c>
      <c r="N355" s="125">
        <v>65.0</v>
      </c>
      <c r="O355" s="125">
        <v>58.0</v>
      </c>
      <c r="P355" s="125">
        <v>740.0</v>
      </c>
      <c r="Q355" s="125">
        <v>610.0</v>
      </c>
      <c r="R355" s="125">
        <v>78.0</v>
      </c>
      <c r="S355" s="125">
        <v>52.0</v>
      </c>
      <c r="T355" s="125">
        <v>12.0</v>
      </c>
      <c r="U355" s="125">
        <v>21.0</v>
      </c>
      <c r="V355" s="125">
        <v>50.0</v>
      </c>
      <c r="W355" s="125">
        <v>2.94</v>
      </c>
      <c r="X355" s="125">
        <v>13.48</v>
      </c>
      <c r="Y355" s="125">
        <v>1.0</v>
      </c>
      <c r="Z355" s="125">
        <v>5.0</v>
      </c>
      <c r="AA355" s="125">
        <v>3.0</v>
      </c>
      <c r="AB355" s="125">
        <v>1.0</v>
      </c>
      <c r="AC355" s="125">
        <v>3.0</v>
      </c>
      <c r="AD355" s="125">
        <v>2.3</v>
      </c>
      <c r="AE355" s="125">
        <v>287.0</v>
      </c>
      <c r="AF355" s="125">
        <v>1.0</v>
      </c>
      <c r="AG355" s="125">
        <v>4.0</v>
      </c>
      <c r="AH355" s="125">
        <v>2.0</v>
      </c>
      <c r="AI355" s="125">
        <v>1.0</v>
      </c>
      <c r="AJ355" s="125">
        <v>2.0</v>
      </c>
      <c r="AK355" s="125">
        <v>2.0</v>
      </c>
      <c r="AL355" s="126">
        <v>45526.76602858796</v>
      </c>
      <c r="AM355" s="127">
        <v>1667087.35</v>
      </c>
      <c r="AN355" s="127">
        <v>1468832.62</v>
      </c>
      <c r="AO355" s="124"/>
      <c r="AP355" s="124"/>
    </row>
    <row r="356">
      <c r="A356" s="125">
        <v>546.0</v>
      </c>
      <c r="B356" s="119" t="s">
        <v>998</v>
      </c>
      <c r="C356" s="119" t="s">
        <v>32</v>
      </c>
      <c r="D356" s="119" t="s">
        <v>393</v>
      </c>
      <c r="E356" s="119" t="s">
        <v>179</v>
      </c>
      <c r="F356" s="120" t="s">
        <v>228</v>
      </c>
      <c r="G356" s="120" t="s">
        <v>36</v>
      </c>
      <c r="H356" s="121" t="s">
        <v>994</v>
      </c>
      <c r="I356" s="121" t="s">
        <v>995</v>
      </c>
      <c r="J356" s="125">
        <v>1305645.63</v>
      </c>
      <c r="K356" s="125">
        <v>1517665.95</v>
      </c>
      <c r="L356" s="125">
        <v>39275.48</v>
      </c>
      <c r="M356" s="125">
        <v>47065.83</v>
      </c>
      <c r="N356" s="125">
        <v>2.0</v>
      </c>
      <c r="O356" s="125">
        <v>1.0</v>
      </c>
      <c r="P356" s="125">
        <v>342.0</v>
      </c>
      <c r="Q356" s="125">
        <v>446.0</v>
      </c>
      <c r="R356" s="125">
        <v>32.0</v>
      </c>
      <c r="S356" s="125">
        <v>45.0</v>
      </c>
      <c r="T356" s="125">
        <v>100.0</v>
      </c>
      <c r="U356" s="125">
        <v>-23.0</v>
      </c>
      <c r="V356" s="125">
        <v>-28.0</v>
      </c>
      <c r="W356" s="125">
        <v>-16.55</v>
      </c>
      <c r="X356" s="125">
        <v>-13.97</v>
      </c>
      <c r="Y356" s="125">
        <v>4.0</v>
      </c>
      <c r="Z356" s="125">
        <v>1.0</v>
      </c>
      <c r="AA356" s="125">
        <v>1.0</v>
      </c>
      <c r="AB356" s="125">
        <v>1.0</v>
      </c>
      <c r="AC356" s="125">
        <v>1.0</v>
      </c>
      <c r="AD356" s="125">
        <v>1.15</v>
      </c>
      <c r="AE356" s="125">
        <v>531.0</v>
      </c>
      <c r="AF356" s="125">
        <v>3.0</v>
      </c>
      <c r="AG356" s="125">
        <v>1.0</v>
      </c>
      <c r="AH356" s="125">
        <v>1.0</v>
      </c>
      <c r="AI356" s="125">
        <v>1.0</v>
      </c>
      <c r="AJ356" s="125">
        <v>1.0</v>
      </c>
      <c r="AK356" s="125">
        <v>1.0</v>
      </c>
      <c r="AL356" s="126">
        <v>45526.76602858796</v>
      </c>
      <c r="AM356" s="127">
        <v>1309096.63</v>
      </c>
      <c r="AN356" s="127">
        <v>1525978.53</v>
      </c>
      <c r="AO356" s="124"/>
      <c r="AP356" s="124"/>
    </row>
    <row r="357">
      <c r="A357" s="125">
        <v>547.0</v>
      </c>
      <c r="B357" s="119" t="s">
        <v>97</v>
      </c>
      <c r="C357" s="119" t="s">
        <v>32</v>
      </c>
      <c r="D357" s="119" t="s">
        <v>522</v>
      </c>
      <c r="E357" s="119" t="s">
        <v>523</v>
      </c>
      <c r="F357" s="120" t="s">
        <v>223</v>
      </c>
      <c r="G357" s="120" t="s">
        <v>101</v>
      </c>
      <c r="H357" s="121" t="s">
        <v>994</v>
      </c>
      <c r="I357" s="121" t="s">
        <v>995</v>
      </c>
      <c r="J357" s="125">
        <v>5338217.8</v>
      </c>
      <c r="K357" s="125">
        <v>4305375.05</v>
      </c>
      <c r="L357" s="125">
        <v>135980.33</v>
      </c>
      <c r="M357" s="125">
        <v>125341.26</v>
      </c>
      <c r="N357" s="125">
        <v>11.0</v>
      </c>
      <c r="O357" s="125">
        <v>4.0</v>
      </c>
      <c r="P357" s="125">
        <v>1627.0</v>
      </c>
      <c r="Q357" s="125">
        <v>1480.0</v>
      </c>
      <c r="R357" s="125">
        <v>133.0</v>
      </c>
      <c r="S357" s="125">
        <v>117.0</v>
      </c>
      <c r="T357" s="125">
        <v>175.0</v>
      </c>
      <c r="U357" s="125">
        <v>9.0</v>
      </c>
      <c r="V357" s="125">
        <v>13.0</v>
      </c>
      <c r="W357" s="125">
        <v>8.49</v>
      </c>
      <c r="X357" s="125">
        <v>23.99</v>
      </c>
      <c r="Y357" s="125">
        <v>5.0</v>
      </c>
      <c r="Z357" s="125">
        <v>2.0</v>
      </c>
      <c r="AA357" s="125">
        <v>1.0</v>
      </c>
      <c r="AB357" s="125">
        <v>3.0</v>
      </c>
      <c r="AC357" s="125">
        <v>4.0</v>
      </c>
      <c r="AD357" s="125">
        <v>2.85</v>
      </c>
      <c r="AE357" s="125">
        <v>219.0</v>
      </c>
      <c r="AF357" s="125">
        <v>4.0</v>
      </c>
      <c r="AG357" s="125">
        <v>1.0</v>
      </c>
      <c r="AH357" s="125">
        <v>1.0</v>
      </c>
      <c r="AI357" s="125">
        <v>2.0</v>
      </c>
      <c r="AJ357" s="125">
        <v>3.0</v>
      </c>
      <c r="AK357" s="125">
        <v>2.0</v>
      </c>
      <c r="AL357" s="126">
        <v>45526.76602858796</v>
      </c>
      <c r="AM357" s="127">
        <v>5339002.27</v>
      </c>
      <c r="AN357" s="127">
        <v>4305850.75</v>
      </c>
      <c r="AO357" s="124"/>
      <c r="AP357" s="124"/>
    </row>
    <row r="358">
      <c r="A358" s="125">
        <v>548.0</v>
      </c>
      <c r="B358" s="119" t="s">
        <v>60</v>
      </c>
      <c r="C358" s="119" t="s">
        <v>32</v>
      </c>
      <c r="D358" s="119" t="s">
        <v>125</v>
      </c>
      <c r="E358" s="119" t="s">
        <v>524</v>
      </c>
      <c r="F358" s="120" t="s">
        <v>140</v>
      </c>
      <c r="G358" s="120" t="s">
        <v>36</v>
      </c>
      <c r="H358" s="121" t="s">
        <v>994</v>
      </c>
      <c r="I358" s="121" t="s">
        <v>995</v>
      </c>
      <c r="J358" s="125">
        <v>811742.77</v>
      </c>
      <c r="K358" s="125">
        <v>739063.39</v>
      </c>
      <c r="L358" s="125">
        <v>19491.85</v>
      </c>
      <c r="M358" s="125">
        <v>18218.0</v>
      </c>
      <c r="N358" s="125">
        <v>14.0</v>
      </c>
      <c r="O358" s="125">
        <v>22.0</v>
      </c>
      <c r="P358" s="125">
        <v>253.0</v>
      </c>
      <c r="Q358" s="125">
        <v>221.0</v>
      </c>
      <c r="R358" s="125">
        <v>23.0</v>
      </c>
      <c r="S358" s="125">
        <v>14.0</v>
      </c>
      <c r="T358" s="125">
        <v>-36.0</v>
      </c>
      <c r="U358" s="125">
        <v>14.0</v>
      </c>
      <c r="V358" s="125">
        <v>64.0</v>
      </c>
      <c r="W358" s="125">
        <v>6.99</v>
      </c>
      <c r="X358" s="125">
        <v>9.83</v>
      </c>
      <c r="Y358" s="125">
        <v>1.0</v>
      </c>
      <c r="Z358" s="125">
        <v>3.0</v>
      </c>
      <c r="AA358" s="125">
        <v>4.0</v>
      </c>
      <c r="AB358" s="125">
        <v>2.0</v>
      </c>
      <c r="AC358" s="125">
        <v>2.0</v>
      </c>
      <c r="AD358" s="125">
        <v>2.45</v>
      </c>
      <c r="AE358" s="125">
        <v>263.0</v>
      </c>
      <c r="AF358" s="125">
        <v>1.0</v>
      </c>
      <c r="AG358" s="125">
        <v>2.0</v>
      </c>
      <c r="AH358" s="125">
        <v>3.0</v>
      </c>
      <c r="AI358" s="125">
        <v>1.0</v>
      </c>
      <c r="AJ358" s="125">
        <v>1.0</v>
      </c>
      <c r="AK358" s="125">
        <v>2.0</v>
      </c>
      <c r="AL358" s="126">
        <v>45526.76602858796</v>
      </c>
      <c r="AM358" s="127">
        <v>763953.43</v>
      </c>
      <c r="AN358" s="127">
        <v>695953.72</v>
      </c>
      <c r="AO358" s="124"/>
      <c r="AP358" s="124"/>
    </row>
    <row r="359">
      <c r="A359" s="125">
        <v>549.0</v>
      </c>
      <c r="B359" s="119" t="s">
        <v>97</v>
      </c>
      <c r="C359" s="119" t="s">
        <v>32</v>
      </c>
      <c r="D359" s="119" t="s">
        <v>91</v>
      </c>
      <c r="E359" s="119" t="s">
        <v>1021</v>
      </c>
      <c r="F359" s="120" t="s">
        <v>243</v>
      </c>
      <c r="G359" s="120" t="s">
        <v>101</v>
      </c>
      <c r="H359" s="121" t="s">
        <v>994</v>
      </c>
      <c r="I359" s="121" t="s">
        <v>995</v>
      </c>
      <c r="J359" s="125">
        <v>1615273.52</v>
      </c>
      <c r="K359" s="125">
        <v>1219121.83</v>
      </c>
      <c r="L359" s="125">
        <v>45278.77</v>
      </c>
      <c r="M359" s="125">
        <v>35556.66</v>
      </c>
      <c r="N359" s="125">
        <v>0.0</v>
      </c>
      <c r="O359" s="119">
        <v>0.0</v>
      </c>
      <c r="P359" s="125">
        <v>466.0</v>
      </c>
      <c r="Q359" s="125">
        <v>293.0</v>
      </c>
      <c r="R359" s="125">
        <v>61.0</v>
      </c>
      <c r="S359" s="125">
        <v>28.0</v>
      </c>
      <c r="T359" s="119">
        <v>0.0</v>
      </c>
      <c r="U359" s="125">
        <v>59.0</v>
      </c>
      <c r="V359" s="125">
        <v>117.0</v>
      </c>
      <c r="W359" s="125">
        <v>27.34</v>
      </c>
      <c r="X359" s="125">
        <v>32.49</v>
      </c>
      <c r="Y359" s="119">
        <v>1.0</v>
      </c>
      <c r="Z359" s="125">
        <v>5.0</v>
      </c>
      <c r="AA359" s="125">
        <v>5.0</v>
      </c>
      <c r="AB359" s="125">
        <v>5.0</v>
      </c>
      <c r="AC359" s="125">
        <v>5.0</v>
      </c>
      <c r="AD359" s="125">
        <v>4.8</v>
      </c>
      <c r="AE359" s="125">
        <v>16.0</v>
      </c>
      <c r="AF359" s="119">
        <v>1.0</v>
      </c>
      <c r="AG359" s="125">
        <v>4.0</v>
      </c>
      <c r="AH359" s="125">
        <v>4.0</v>
      </c>
      <c r="AI359" s="125">
        <v>4.0</v>
      </c>
      <c r="AJ359" s="125">
        <v>4.0</v>
      </c>
      <c r="AK359" s="125">
        <v>4.0</v>
      </c>
      <c r="AL359" s="126">
        <v>45526.76602858796</v>
      </c>
      <c r="AM359" s="127">
        <v>1617110.46</v>
      </c>
      <c r="AN359" s="127">
        <v>1222721.2</v>
      </c>
      <c r="AO359" s="124"/>
      <c r="AP359" s="124"/>
    </row>
    <row r="360">
      <c r="A360" s="125">
        <v>550.0</v>
      </c>
      <c r="B360" s="119" t="s">
        <v>31</v>
      </c>
      <c r="C360" s="119" t="s">
        <v>32</v>
      </c>
      <c r="D360" s="119" t="s">
        <v>393</v>
      </c>
      <c r="E360" s="119" t="s">
        <v>418</v>
      </c>
      <c r="F360" s="120" t="s">
        <v>70</v>
      </c>
      <c r="G360" s="120" t="s">
        <v>36</v>
      </c>
      <c r="H360" s="121" t="s">
        <v>994</v>
      </c>
      <c r="I360" s="121" t="s">
        <v>995</v>
      </c>
      <c r="J360" s="125">
        <v>3433104.04</v>
      </c>
      <c r="K360" s="125">
        <v>2938952.56</v>
      </c>
      <c r="L360" s="125">
        <v>98724.62</v>
      </c>
      <c r="M360" s="125">
        <v>95341.64</v>
      </c>
      <c r="N360" s="125">
        <v>37.0</v>
      </c>
      <c r="O360" s="125">
        <v>65.0</v>
      </c>
      <c r="P360" s="125">
        <v>1304.0</v>
      </c>
      <c r="Q360" s="125">
        <v>1321.0</v>
      </c>
      <c r="R360" s="125">
        <v>86.0</v>
      </c>
      <c r="S360" s="125">
        <v>79.0</v>
      </c>
      <c r="T360" s="125">
        <v>-43.0</v>
      </c>
      <c r="U360" s="125">
        <v>-1.0</v>
      </c>
      <c r="V360" s="125">
        <v>8.0</v>
      </c>
      <c r="W360" s="125">
        <v>3.55</v>
      </c>
      <c r="X360" s="125">
        <v>16.81</v>
      </c>
      <c r="Y360" s="125">
        <v>1.0</v>
      </c>
      <c r="Z360" s="125">
        <v>1.0</v>
      </c>
      <c r="AA360" s="125">
        <v>1.0</v>
      </c>
      <c r="AB360" s="125">
        <v>1.0</v>
      </c>
      <c r="AC360" s="125">
        <v>3.0</v>
      </c>
      <c r="AD360" s="125">
        <v>1.5</v>
      </c>
      <c r="AE360" s="125">
        <v>407.0</v>
      </c>
      <c r="AF360" s="125">
        <v>1.0</v>
      </c>
      <c r="AG360" s="125">
        <v>1.0</v>
      </c>
      <c r="AH360" s="125">
        <v>1.0</v>
      </c>
      <c r="AI360" s="125">
        <v>1.0</v>
      </c>
      <c r="AJ360" s="125">
        <v>2.0</v>
      </c>
      <c r="AK360" s="125">
        <v>1.0</v>
      </c>
      <c r="AL360" s="126">
        <v>45526.76602858796</v>
      </c>
      <c r="AM360" s="127">
        <v>3427796.52</v>
      </c>
      <c r="AN360" s="127">
        <v>2931234.5</v>
      </c>
      <c r="AO360" s="124"/>
      <c r="AP360" s="124"/>
    </row>
    <row r="361">
      <c r="A361" s="125">
        <v>551.0</v>
      </c>
      <c r="B361" s="119" t="s">
        <v>60</v>
      </c>
      <c r="C361" s="119" t="s">
        <v>32</v>
      </c>
      <c r="D361" s="119" t="s">
        <v>525</v>
      </c>
      <c r="E361" s="119" t="s">
        <v>526</v>
      </c>
      <c r="F361" s="120" t="s">
        <v>140</v>
      </c>
      <c r="G361" s="120" t="s">
        <v>36</v>
      </c>
      <c r="H361" s="121" t="s">
        <v>994</v>
      </c>
      <c r="I361" s="121" t="s">
        <v>995</v>
      </c>
      <c r="J361" s="125">
        <v>1327326.28</v>
      </c>
      <c r="K361" s="125">
        <v>1099248.01</v>
      </c>
      <c r="L361" s="125">
        <v>31880.96</v>
      </c>
      <c r="M361" s="125">
        <v>29214.48</v>
      </c>
      <c r="N361" s="119">
        <v>30.0</v>
      </c>
      <c r="O361" s="119">
        <v>31.0</v>
      </c>
      <c r="P361" s="125">
        <v>397.0</v>
      </c>
      <c r="Q361" s="125">
        <v>369.0</v>
      </c>
      <c r="R361" s="125">
        <v>48.0</v>
      </c>
      <c r="S361" s="125">
        <v>46.0</v>
      </c>
      <c r="T361" s="119">
        <v>-3.0</v>
      </c>
      <c r="U361" s="125">
        <v>7.0</v>
      </c>
      <c r="V361" s="125">
        <v>4.0</v>
      </c>
      <c r="W361" s="125">
        <v>9.13</v>
      </c>
      <c r="X361" s="125">
        <v>20.75</v>
      </c>
      <c r="Y361" s="119">
        <v>1.0</v>
      </c>
      <c r="Z361" s="125">
        <v>2.0</v>
      </c>
      <c r="AA361" s="125">
        <v>1.0</v>
      </c>
      <c r="AB361" s="125">
        <v>3.0</v>
      </c>
      <c r="AC361" s="125">
        <v>3.0</v>
      </c>
      <c r="AD361" s="125">
        <v>2.4</v>
      </c>
      <c r="AE361" s="125">
        <v>271.0</v>
      </c>
      <c r="AF361" s="119">
        <v>1.0</v>
      </c>
      <c r="AG361" s="125">
        <v>1.0</v>
      </c>
      <c r="AH361" s="125">
        <v>1.0</v>
      </c>
      <c r="AI361" s="125">
        <v>2.0</v>
      </c>
      <c r="AJ361" s="125">
        <v>2.0</v>
      </c>
      <c r="AK361" s="125">
        <v>2.0</v>
      </c>
      <c r="AL361" s="126">
        <v>45526.76602858796</v>
      </c>
      <c r="AM361" s="127">
        <v>1328719.58</v>
      </c>
      <c r="AN361" s="127">
        <v>1099915.8</v>
      </c>
      <c r="AO361" s="124"/>
      <c r="AP361" s="124"/>
    </row>
    <row r="362">
      <c r="A362" s="125">
        <v>552.0</v>
      </c>
      <c r="B362" s="119" t="s">
        <v>414</v>
      </c>
      <c r="C362" s="119" t="s">
        <v>992</v>
      </c>
      <c r="D362" s="119" t="s">
        <v>427</v>
      </c>
      <c r="E362" s="119" t="s">
        <v>993</v>
      </c>
      <c r="F362" s="120" t="s">
        <v>55</v>
      </c>
      <c r="G362" s="120" t="s">
        <v>36</v>
      </c>
      <c r="H362" s="121" t="s">
        <v>994</v>
      </c>
      <c r="I362" s="121" t="s">
        <v>995</v>
      </c>
      <c r="J362" s="125">
        <v>800638.2</v>
      </c>
      <c r="K362" s="125">
        <v>1029465.65</v>
      </c>
      <c r="L362" s="125">
        <v>21752.82</v>
      </c>
      <c r="M362" s="125">
        <v>29603.85</v>
      </c>
      <c r="N362" s="125">
        <v>9.0</v>
      </c>
      <c r="O362" s="125">
        <v>14.0</v>
      </c>
      <c r="P362" s="125">
        <v>468.0</v>
      </c>
      <c r="Q362" s="125">
        <v>557.0</v>
      </c>
      <c r="R362" s="125">
        <v>172.0</v>
      </c>
      <c r="S362" s="125">
        <v>188.0</v>
      </c>
      <c r="T362" s="125">
        <v>-35.0</v>
      </c>
      <c r="U362" s="125">
        <v>-15.0</v>
      </c>
      <c r="V362" s="125">
        <v>-8.0</v>
      </c>
      <c r="W362" s="125">
        <v>-26.52</v>
      </c>
      <c r="X362" s="125">
        <v>-22.23</v>
      </c>
      <c r="Y362" s="125">
        <v>1.0</v>
      </c>
      <c r="Z362" s="125">
        <v>1.0</v>
      </c>
      <c r="AA362" s="125">
        <v>1.0</v>
      </c>
      <c r="AB362" s="125">
        <v>1.0</v>
      </c>
      <c r="AC362" s="125">
        <v>1.0</v>
      </c>
      <c r="AD362" s="125">
        <v>1.0</v>
      </c>
      <c r="AE362" s="125">
        <v>574.0</v>
      </c>
      <c r="AF362" s="125">
        <v>1.0</v>
      </c>
      <c r="AG362" s="125">
        <v>1.0</v>
      </c>
      <c r="AH362" s="125">
        <v>1.0</v>
      </c>
      <c r="AI362" s="125">
        <v>1.0</v>
      </c>
      <c r="AJ362" s="125">
        <v>1.0</v>
      </c>
      <c r="AK362" s="125">
        <v>1.0</v>
      </c>
      <c r="AL362" s="126">
        <v>45526.76602858796</v>
      </c>
      <c r="AM362" s="127">
        <v>800159.98</v>
      </c>
      <c r="AN362" s="127">
        <v>1029959.81</v>
      </c>
      <c r="AO362" s="124"/>
      <c r="AP362" s="124"/>
    </row>
    <row r="363">
      <c r="A363" s="125">
        <v>553.0</v>
      </c>
      <c r="B363" s="119" t="s">
        <v>97</v>
      </c>
      <c r="C363" s="119" t="s">
        <v>32</v>
      </c>
      <c r="D363" s="119" t="s">
        <v>527</v>
      </c>
      <c r="E363" s="119" t="s">
        <v>528</v>
      </c>
      <c r="F363" s="120" t="s">
        <v>154</v>
      </c>
      <c r="G363" s="120" t="s">
        <v>101</v>
      </c>
      <c r="H363" s="121" t="s">
        <v>994</v>
      </c>
      <c r="I363" s="121" t="s">
        <v>995</v>
      </c>
      <c r="J363" s="125">
        <v>1388329.76</v>
      </c>
      <c r="K363" s="125">
        <v>1172157.95</v>
      </c>
      <c r="L363" s="125">
        <v>43719.25</v>
      </c>
      <c r="M363" s="125">
        <v>38506.25</v>
      </c>
      <c r="N363" s="125">
        <v>0.0</v>
      </c>
      <c r="O363" s="125">
        <v>1.0</v>
      </c>
      <c r="P363" s="125">
        <v>374.0</v>
      </c>
      <c r="Q363" s="125">
        <v>316.0</v>
      </c>
      <c r="R363" s="125">
        <v>27.0</v>
      </c>
      <c r="S363" s="125">
        <v>15.0</v>
      </c>
      <c r="T363" s="125">
        <v>-100.0</v>
      </c>
      <c r="U363" s="125">
        <v>18.0</v>
      </c>
      <c r="V363" s="125">
        <v>80.0</v>
      </c>
      <c r="W363" s="125">
        <v>13.54</v>
      </c>
      <c r="X363" s="125">
        <v>18.44</v>
      </c>
      <c r="Y363" s="125">
        <v>1.0</v>
      </c>
      <c r="Z363" s="125">
        <v>4.0</v>
      </c>
      <c r="AA363" s="125">
        <v>5.0</v>
      </c>
      <c r="AB363" s="125">
        <v>3.0</v>
      </c>
      <c r="AC363" s="125">
        <v>3.0</v>
      </c>
      <c r="AD363" s="125">
        <v>3.4</v>
      </c>
      <c r="AE363" s="125">
        <v>178.0</v>
      </c>
      <c r="AF363" s="125">
        <v>1.0</v>
      </c>
      <c r="AG363" s="125">
        <v>3.0</v>
      </c>
      <c r="AH363" s="125">
        <v>4.0</v>
      </c>
      <c r="AI363" s="125">
        <v>2.0</v>
      </c>
      <c r="AJ363" s="125">
        <v>2.0</v>
      </c>
      <c r="AK363" s="125">
        <v>3.0</v>
      </c>
      <c r="AL363" s="126">
        <v>45526.76602858796</v>
      </c>
      <c r="AM363" s="127">
        <v>1388901.76</v>
      </c>
      <c r="AN363" s="127">
        <v>1172615.25</v>
      </c>
      <c r="AO363" s="124"/>
      <c r="AP363" s="124"/>
    </row>
    <row r="364">
      <c r="A364" s="125">
        <v>554.0</v>
      </c>
      <c r="B364" s="119" t="s">
        <v>122</v>
      </c>
      <c r="C364" s="119" t="s">
        <v>32</v>
      </c>
      <c r="D364" s="119" t="s">
        <v>503</v>
      </c>
      <c r="E364" s="119" t="s">
        <v>529</v>
      </c>
      <c r="F364" s="120" t="s">
        <v>243</v>
      </c>
      <c r="G364" s="120" t="s">
        <v>101</v>
      </c>
      <c r="H364" s="121" t="s">
        <v>994</v>
      </c>
      <c r="I364" s="121" t="s">
        <v>995</v>
      </c>
      <c r="J364" s="125">
        <v>290089.0</v>
      </c>
      <c r="K364" s="125">
        <v>504212.1</v>
      </c>
      <c r="L364" s="125">
        <v>8844.5</v>
      </c>
      <c r="M364" s="125">
        <v>18416.7</v>
      </c>
      <c r="N364" s="125">
        <v>0.0</v>
      </c>
      <c r="O364" s="125">
        <v>0.0</v>
      </c>
      <c r="P364" s="125">
        <v>102.0</v>
      </c>
      <c r="Q364" s="125">
        <v>161.0</v>
      </c>
      <c r="R364" s="125">
        <v>9.0</v>
      </c>
      <c r="S364" s="125">
        <v>6.0</v>
      </c>
      <c r="T364" s="125">
        <v>0.0</v>
      </c>
      <c r="U364" s="125">
        <v>-36.0</v>
      </c>
      <c r="V364" s="125">
        <v>50.0</v>
      </c>
      <c r="W364" s="125">
        <v>-51.98</v>
      </c>
      <c r="X364" s="125">
        <v>-42.47</v>
      </c>
      <c r="Y364" s="125">
        <v>1.0</v>
      </c>
      <c r="Z364" s="125">
        <v>1.0</v>
      </c>
      <c r="AA364" s="125">
        <v>3.0</v>
      </c>
      <c r="AB364" s="125">
        <v>1.0</v>
      </c>
      <c r="AC364" s="125">
        <v>1.0</v>
      </c>
      <c r="AD364" s="125">
        <v>1.4</v>
      </c>
      <c r="AE364" s="125">
        <v>417.0</v>
      </c>
      <c r="AF364" s="125">
        <v>1.0</v>
      </c>
      <c r="AG364" s="125">
        <v>1.0</v>
      </c>
      <c r="AH364" s="125">
        <v>2.0</v>
      </c>
      <c r="AI364" s="125">
        <v>1.0</v>
      </c>
      <c r="AJ364" s="125">
        <v>1.0</v>
      </c>
      <c r="AK364" s="125">
        <v>1.0</v>
      </c>
      <c r="AL364" s="126">
        <v>45526.76602858796</v>
      </c>
      <c r="AM364" s="127">
        <v>292563.0</v>
      </c>
      <c r="AN364" s="127">
        <v>563193.55</v>
      </c>
      <c r="AO364" s="124"/>
      <c r="AP364" s="124"/>
    </row>
    <row r="365">
      <c r="A365" s="125">
        <v>557.0</v>
      </c>
      <c r="B365" s="119" t="s">
        <v>122</v>
      </c>
      <c r="C365" s="119" t="s">
        <v>32</v>
      </c>
      <c r="D365" s="119" t="s">
        <v>530</v>
      </c>
      <c r="E365" s="119" t="s">
        <v>531</v>
      </c>
      <c r="F365" s="120" t="s">
        <v>223</v>
      </c>
      <c r="G365" s="120" t="s">
        <v>101</v>
      </c>
      <c r="H365" s="121" t="s">
        <v>994</v>
      </c>
      <c r="I365" s="121" t="s">
        <v>995</v>
      </c>
      <c r="J365" s="125">
        <v>1307570.3</v>
      </c>
      <c r="K365" s="125">
        <v>1382077.01</v>
      </c>
      <c r="L365" s="125">
        <v>60218.73</v>
      </c>
      <c r="M365" s="125">
        <v>81105.29</v>
      </c>
      <c r="N365" s="119">
        <v>1.0</v>
      </c>
      <c r="O365" s="125">
        <v>2.0</v>
      </c>
      <c r="P365" s="125">
        <v>292.0</v>
      </c>
      <c r="Q365" s="125">
        <v>284.0</v>
      </c>
      <c r="R365" s="125">
        <v>20.0</v>
      </c>
      <c r="S365" s="125">
        <v>12.0</v>
      </c>
      <c r="T365" s="119">
        <v>-50.0</v>
      </c>
      <c r="U365" s="125">
        <v>2.0</v>
      </c>
      <c r="V365" s="125">
        <v>66.0</v>
      </c>
      <c r="W365" s="125">
        <v>-25.75</v>
      </c>
      <c r="X365" s="125">
        <v>-5.39</v>
      </c>
      <c r="Y365" s="119">
        <v>1.0</v>
      </c>
      <c r="Z365" s="125">
        <v>1.0</v>
      </c>
      <c r="AA365" s="125">
        <v>4.0</v>
      </c>
      <c r="AB365" s="125">
        <v>1.0</v>
      </c>
      <c r="AC365" s="125">
        <v>1.0</v>
      </c>
      <c r="AD365" s="125">
        <v>1.6</v>
      </c>
      <c r="AE365" s="125">
        <v>387.0</v>
      </c>
      <c r="AF365" s="119">
        <v>1.0</v>
      </c>
      <c r="AG365" s="125">
        <v>1.0</v>
      </c>
      <c r="AH365" s="125">
        <v>3.0</v>
      </c>
      <c r="AI365" s="125">
        <v>1.0</v>
      </c>
      <c r="AJ365" s="125">
        <v>1.0</v>
      </c>
      <c r="AK365" s="125">
        <v>1.0</v>
      </c>
      <c r="AL365" s="126">
        <v>45526.76602858796</v>
      </c>
      <c r="AM365" s="127">
        <v>1344773.76</v>
      </c>
      <c r="AN365" s="127">
        <v>1430025.33</v>
      </c>
      <c r="AO365" s="124"/>
      <c r="AP365" s="124"/>
    </row>
    <row r="366">
      <c r="A366" s="125">
        <v>558.0</v>
      </c>
      <c r="B366" s="119" t="s">
        <v>122</v>
      </c>
      <c r="C366" s="119" t="s">
        <v>32</v>
      </c>
      <c r="D366" s="119" t="s">
        <v>530</v>
      </c>
      <c r="E366" s="119" t="s">
        <v>531</v>
      </c>
      <c r="F366" s="120" t="s">
        <v>223</v>
      </c>
      <c r="G366" s="120" t="s">
        <v>101</v>
      </c>
      <c r="H366" s="121" t="s">
        <v>994</v>
      </c>
      <c r="I366" s="121" t="s">
        <v>995</v>
      </c>
      <c r="J366" s="125">
        <v>763622.01</v>
      </c>
      <c r="K366" s="125">
        <v>729400.67</v>
      </c>
      <c r="L366" s="125">
        <v>29160.41</v>
      </c>
      <c r="M366" s="125">
        <v>25188.1</v>
      </c>
      <c r="N366" s="119">
        <v>0.0</v>
      </c>
      <c r="O366" s="119">
        <v>0.0</v>
      </c>
      <c r="P366" s="125">
        <v>152.0</v>
      </c>
      <c r="Q366" s="125">
        <v>125.0</v>
      </c>
      <c r="R366" s="125">
        <v>4.0</v>
      </c>
      <c r="S366" s="125">
        <v>4.0</v>
      </c>
      <c r="T366" s="119">
        <v>0.0</v>
      </c>
      <c r="U366" s="125">
        <v>21.0</v>
      </c>
      <c r="V366" s="125">
        <v>0.0</v>
      </c>
      <c r="W366" s="125">
        <v>15.77</v>
      </c>
      <c r="X366" s="125">
        <v>4.69</v>
      </c>
      <c r="Y366" s="119">
        <v>1.0</v>
      </c>
      <c r="Z366" s="125">
        <v>5.0</v>
      </c>
      <c r="AA366" s="125">
        <v>1.0</v>
      </c>
      <c r="AB366" s="125">
        <v>4.0</v>
      </c>
      <c r="AC366" s="125">
        <v>1.0</v>
      </c>
      <c r="AD366" s="125">
        <v>2.6</v>
      </c>
      <c r="AE366" s="125">
        <v>246.0</v>
      </c>
      <c r="AF366" s="119">
        <v>1.0</v>
      </c>
      <c r="AG366" s="125">
        <v>4.0</v>
      </c>
      <c r="AH366" s="125">
        <v>1.0</v>
      </c>
      <c r="AI366" s="125">
        <v>3.0</v>
      </c>
      <c r="AJ366" s="125">
        <v>1.0</v>
      </c>
      <c r="AK366" s="125">
        <v>2.0</v>
      </c>
      <c r="AL366" s="126">
        <v>45526.76602858796</v>
      </c>
      <c r="AM366" s="127">
        <v>728788.14</v>
      </c>
      <c r="AN366" s="127">
        <v>681972.18</v>
      </c>
      <c r="AO366" s="124"/>
      <c r="AP366" s="124"/>
    </row>
    <row r="367">
      <c r="A367" s="125">
        <v>559.0</v>
      </c>
      <c r="B367" s="119" t="s">
        <v>122</v>
      </c>
      <c r="C367" s="119" t="s">
        <v>32</v>
      </c>
      <c r="D367" s="119" t="s">
        <v>226</v>
      </c>
      <c r="E367" s="119" t="s">
        <v>532</v>
      </c>
      <c r="F367" s="120" t="s">
        <v>223</v>
      </c>
      <c r="G367" s="120" t="s">
        <v>101</v>
      </c>
      <c r="H367" s="121" t="s">
        <v>994</v>
      </c>
      <c r="I367" s="121" t="s">
        <v>995</v>
      </c>
      <c r="J367" s="125">
        <v>686774.56</v>
      </c>
      <c r="K367" s="125">
        <v>624863.23</v>
      </c>
      <c r="L367" s="125">
        <v>18428.57</v>
      </c>
      <c r="M367" s="125">
        <v>18309.5</v>
      </c>
      <c r="N367" s="125">
        <v>0.0</v>
      </c>
      <c r="O367" s="125">
        <v>0.0</v>
      </c>
      <c r="P367" s="125">
        <v>189.0</v>
      </c>
      <c r="Q367" s="125">
        <v>195.0</v>
      </c>
      <c r="R367" s="125">
        <v>17.0</v>
      </c>
      <c r="S367" s="125">
        <v>14.0</v>
      </c>
      <c r="T367" s="125">
        <v>0.0</v>
      </c>
      <c r="U367" s="125">
        <v>-3.0</v>
      </c>
      <c r="V367" s="125">
        <v>21.0</v>
      </c>
      <c r="W367" s="125">
        <v>0.65</v>
      </c>
      <c r="X367" s="125">
        <v>9.91</v>
      </c>
      <c r="Y367" s="125">
        <v>1.0</v>
      </c>
      <c r="Z367" s="125">
        <v>1.0</v>
      </c>
      <c r="AA367" s="125">
        <v>2.0</v>
      </c>
      <c r="AB367" s="125">
        <v>1.0</v>
      </c>
      <c r="AC367" s="125">
        <v>2.0</v>
      </c>
      <c r="AD367" s="125">
        <v>1.45</v>
      </c>
      <c r="AE367" s="125">
        <v>410.0</v>
      </c>
      <c r="AF367" s="125">
        <v>1.0</v>
      </c>
      <c r="AG367" s="125">
        <v>1.0</v>
      </c>
      <c r="AH367" s="125">
        <v>1.0</v>
      </c>
      <c r="AI367" s="125">
        <v>1.0</v>
      </c>
      <c r="AJ367" s="125">
        <v>1.0</v>
      </c>
      <c r="AK367" s="125">
        <v>1.0</v>
      </c>
      <c r="AL367" s="126">
        <v>45526.76602858796</v>
      </c>
      <c r="AM367" s="127">
        <v>686534.76</v>
      </c>
      <c r="AN367" s="127">
        <v>624751.27</v>
      </c>
      <c r="AO367" s="124"/>
      <c r="AP367" s="124"/>
    </row>
    <row r="368">
      <c r="A368" s="125">
        <v>560.0</v>
      </c>
      <c r="B368" s="119" t="s">
        <v>998</v>
      </c>
      <c r="C368" s="119" t="s">
        <v>32</v>
      </c>
      <c r="D368" s="119" t="s">
        <v>50</v>
      </c>
      <c r="E368" s="119" t="s">
        <v>533</v>
      </c>
      <c r="F368" s="120" t="s">
        <v>93</v>
      </c>
      <c r="G368" s="120" t="s">
        <v>46</v>
      </c>
      <c r="H368" s="121" t="s">
        <v>994</v>
      </c>
      <c r="I368" s="121" t="s">
        <v>995</v>
      </c>
      <c r="J368" s="125">
        <v>1640688.27</v>
      </c>
      <c r="K368" s="125">
        <v>1143737.85</v>
      </c>
      <c r="L368" s="125">
        <v>52452.64</v>
      </c>
      <c r="M368" s="125">
        <v>42465.13</v>
      </c>
      <c r="N368" s="119">
        <v>102.0</v>
      </c>
      <c r="O368" s="119">
        <v>53.0</v>
      </c>
      <c r="P368" s="125">
        <v>643.0</v>
      </c>
      <c r="Q368" s="125">
        <v>506.0</v>
      </c>
      <c r="R368" s="125">
        <v>93.0</v>
      </c>
      <c r="S368" s="125">
        <v>47.0</v>
      </c>
      <c r="T368" s="119">
        <v>92.0</v>
      </c>
      <c r="U368" s="125">
        <v>27.0</v>
      </c>
      <c r="V368" s="125">
        <v>97.0</v>
      </c>
      <c r="W368" s="125">
        <v>23.52</v>
      </c>
      <c r="X368" s="125">
        <v>43.45</v>
      </c>
      <c r="Y368" s="119">
        <v>4.0</v>
      </c>
      <c r="Z368" s="125">
        <v>5.0</v>
      </c>
      <c r="AA368" s="125">
        <v>5.0</v>
      </c>
      <c r="AB368" s="125">
        <v>5.0</v>
      </c>
      <c r="AC368" s="125">
        <v>5.0</v>
      </c>
      <c r="AD368" s="125">
        <v>4.95</v>
      </c>
      <c r="AE368" s="125">
        <v>8.0</v>
      </c>
      <c r="AF368" s="119">
        <v>3.0</v>
      </c>
      <c r="AG368" s="125">
        <v>4.0</v>
      </c>
      <c r="AH368" s="125">
        <v>4.0</v>
      </c>
      <c r="AI368" s="125">
        <v>4.0</v>
      </c>
      <c r="AJ368" s="125">
        <v>4.0</v>
      </c>
      <c r="AK368" s="125">
        <v>4.0</v>
      </c>
      <c r="AL368" s="126">
        <v>45526.76602858796</v>
      </c>
      <c r="AM368" s="127">
        <v>1641359.14</v>
      </c>
      <c r="AN368" s="127">
        <v>1143654.14</v>
      </c>
      <c r="AO368" s="124"/>
      <c r="AP368" s="124"/>
    </row>
    <row r="369">
      <c r="A369" s="125">
        <v>561.0</v>
      </c>
      <c r="B369" s="119" t="s">
        <v>97</v>
      </c>
      <c r="C369" s="119" t="s">
        <v>32</v>
      </c>
      <c r="D369" s="119" t="s">
        <v>503</v>
      </c>
      <c r="E369" s="119" t="s">
        <v>534</v>
      </c>
      <c r="F369" s="120" t="s">
        <v>100</v>
      </c>
      <c r="G369" s="120" t="s">
        <v>101</v>
      </c>
      <c r="H369" s="121" t="s">
        <v>994</v>
      </c>
      <c r="I369" s="121" t="s">
        <v>995</v>
      </c>
      <c r="J369" s="125">
        <v>1831441.63</v>
      </c>
      <c r="K369" s="125">
        <v>1937758.54</v>
      </c>
      <c r="L369" s="125">
        <v>49766.58</v>
      </c>
      <c r="M369" s="125">
        <v>56145.73</v>
      </c>
      <c r="N369" s="119">
        <v>58.0</v>
      </c>
      <c r="O369" s="119">
        <v>46.0</v>
      </c>
      <c r="P369" s="125">
        <v>633.0</v>
      </c>
      <c r="Q369" s="125">
        <v>688.0</v>
      </c>
      <c r="R369" s="125">
        <v>58.0</v>
      </c>
      <c r="S369" s="125">
        <v>49.0</v>
      </c>
      <c r="T369" s="119">
        <v>26.0</v>
      </c>
      <c r="U369" s="125">
        <v>-7.0</v>
      </c>
      <c r="V369" s="125">
        <v>18.0</v>
      </c>
      <c r="W369" s="125">
        <v>-11.36</v>
      </c>
      <c r="X369" s="125">
        <v>-5.49</v>
      </c>
      <c r="Y369" s="119">
        <v>1.0</v>
      </c>
      <c r="Z369" s="125">
        <v>1.0</v>
      </c>
      <c r="AA369" s="125">
        <v>1.0</v>
      </c>
      <c r="AB369" s="125">
        <v>1.0</v>
      </c>
      <c r="AC369" s="125">
        <v>1.0</v>
      </c>
      <c r="AD369" s="125">
        <v>1.0</v>
      </c>
      <c r="AE369" s="125">
        <v>618.0</v>
      </c>
      <c r="AF369" s="119">
        <v>1.0</v>
      </c>
      <c r="AG369" s="125">
        <v>1.0</v>
      </c>
      <c r="AH369" s="125">
        <v>1.0</v>
      </c>
      <c r="AI369" s="125">
        <v>1.0</v>
      </c>
      <c r="AJ369" s="125">
        <v>1.0</v>
      </c>
      <c r="AK369" s="125">
        <v>1.0</v>
      </c>
      <c r="AL369" s="126">
        <v>45526.76602858796</v>
      </c>
      <c r="AM369" s="127">
        <v>1834482.88</v>
      </c>
      <c r="AN369" s="127">
        <v>1936304.84</v>
      </c>
      <c r="AO369" s="124"/>
      <c r="AP369" s="124"/>
    </row>
    <row r="370">
      <c r="A370" s="125">
        <v>565.0</v>
      </c>
      <c r="B370" s="119" t="s">
        <v>63</v>
      </c>
      <c r="C370" s="119" t="s">
        <v>32</v>
      </c>
      <c r="D370" s="119" t="s">
        <v>535</v>
      </c>
      <c r="E370" s="119" t="s">
        <v>191</v>
      </c>
      <c r="F370" s="120" t="s">
        <v>40</v>
      </c>
      <c r="G370" s="120" t="s">
        <v>36</v>
      </c>
      <c r="H370" s="121" t="s">
        <v>994</v>
      </c>
      <c r="I370" s="121" t="s">
        <v>995</v>
      </c>
      <c r="J370" s="125">
        <v>694512.02</v>
      </c>
      <c r="K370" s="125">
        <v>873610.4</v>
      </c>
      <c r="L370" s="125">
        <v>24916.75</v>
      </c>
      <c r="M370" s="125">
        <v>35628.25</v>
      </c>
      <c r="N370" s="125">
        <v>29.0</v>
      </c>
      <c r="O370" s="125">
        <v>20.0</v>
      </c>
      <c r="P370" s="125">
        <v>246.0</v>
      </c>
      <c r="Q370" s="125">
        <v>297.0</v>
      </c>
      <c r="R370" s="125">
        <v>30.0</v>
      </c>
      <c r="S370" s="125">
        <v>20.0</v>
      </c>
      <c r="T370" s="125">
        <v>45.0</v>
      </c>
      <c r="U370" s="125">
        <v>-17.0</v>
      </c>
      <c r="V370" s="125">
        <v>50.0</v>
      </c>
      <c r="W370" s="125">
        <v>-30.06</v>
      </c>
      <c r="X370" s="125">
        <v>-20.5</v>
      </c>
      <c r="Y370" s="125">
        <v>2.0</v>
      </c>
      <c r="Z370" s="125">
        <v>1.0</v>
      </c>
      <c r="AA370" s="125">
        <v>3.0</v>
      </c>
      <c r="AB370" s="125">
        <v>1.0</v>
      </c>
      <c r="AC370" s="125">
        <v>1.0</v>
      </c>
      <c r="AD370" s="125">
        <v>1.45</v>
      </c>
      <c r="AE370" s="125">
        <v>411.0</v>
      </c>
      <c r="AF370" s="125">
        <v>1.0</v>
      </c>
      <c r="AG370" s="125">
        <v>1.0</v>
      </c>
      <c r="AH370" s="125">
        <v>2.0</v>
      </c>
      <c r="AI370" s="125">
        <v>1.0</v>
      </c>
      <c r="AJ370" s="125">
        <v>1.0</v>
      </c>
      <c r="AK370" s="125">
        <v>1.0</v>
      </c>
      <c r="AL370" s="126">
        <v>45526.76602858796</v>
      </c>
      <c r="AM370" s="127">
        <v>695025.02</v>
      </c>
      <c r="AN370" s="127">
        <v>873892.25</v>
      </c>
      <c r="AO370" s="124"/>
      <c r="AP370" s="124"/>
    </row>
    <row r="371">
      <c r="A371" s="125">
        <v>566.0</v>
      </c>
      <c r="B371" s="119" t="s">
        <v>60</v>
      </c>
      <c r="C371" s="119" t="s">
        <v>32</v>
      </c>
      <c r="D371" s="119" t="s">
        <v>536</v>
      </c>
      <c r="E371" s="119" t="s">
        <v>239</v>
      </c>
      <c r="F371" s="120" t="s">
        <v>58</v>
      </c>
      <c r="G371" s="120" t="s">
        <v>59</v>
      </c>
      <c r="H371" s="121" t="s">
        <v>994</v>
      </c>
      <c r="I371" s="121" t="s">
        <v>995</v>
      </c>
      <c r="J371" s="125">
        <v>529968.35</v>
      </c>
      <c r="K371" s="125">
        <v>693250.6</v>
      </c>
      <c r="L371" s="125">
        <v>17110.5</v>
      </c>
      <c r="M371" s="125">
        <v>23109.75</v>
      </c>
      <c r="N371" s="125">
        <v>0.0</v>
      </c>
      <c r="O371" s="125">
        <v>2.0</v>
      </c>
      <c r="P371" s="125">
        <v>214.0</v>
      </c>
      <c r="Q371" s="125">
        <v>269.0</v>
      </c>
      <c r="R371" s="125">
        <v>12.0</v>
      </c>
      <c r="S371" s="125">
        <v>5.0</v>
      </c>
      <c r="T371" s="125">
        <v>-100.0</v>
      </c>
      <c r="U371" s="125">
        <v>-20.0</v>
      </c>
      <c r="V371" s="125">
        <v>140.0</v>
      </c>
      <c r="W371" s="125">
        <v>-25.96</v>
      </c>
      <c r="X371" s="125">
        <v>-23.55</v>
      </c>
      <c r="Y371" s="125">
        <v>1.0</v>
      </c>
      <c r="Z371" s="125">
        <v>1.0</v>
      </c>
      <c r="AA371" s="125">
        <v>5.0</v>
      </c>
      <c r="AB371" s="125">
        <v>1.0</v>
      </c>
      <c r="AC371" s="125">
        <v>1.0</v>
      </c>
      <c r="AD371" s="125">
        <v>1.8</v>
      </c>
      <c r="AE371" s="125">
        <v>348.0</v>
      </c>
      <c r="AF371" s="125">
        <v>1.0</v>
      </c>
      <c r="AG371" s="125">
        <v>1.0</v>
      </c>
      <c r="AH371" s="125">
        <v>4.0</v>
      </c>
      <c r="AI371" s="125">
        <v>1.0</v>
      </c>
      <c r="AJ371" s="125">
        <v>1.0</v>
      </c>
      <c r="AK371" s="125">
        <v>1.0</v>
      </c>
      <c r="AL371" s="126">
        <v>45526.76602858796</v>
      </c>
      <c r="AM371" s="127">
        <v>530021.6</v>
      </c>
      <c r="AN371" s="127">
        <v>694128.7</v>
      </c>
      <c r="AO371" s="124"/>
      <c r="AP371" s="124"/>
    </row>
    <row r="372">
      <c r="A372" s="125">
        <v>567.0</v>
      </c>
      <c r="B372" s="119" t="s">
        <v>414</v>
      </c>
      <c r="C372" s="119" t="s">
        <v>992</v>
      </c>
      <c r="D372" s="119" t="s">
        <v>203</v>
      </c>
      <c r="E372" s="119" t="s">
        <v>1003</v>
      </c>
      <c r="F372" s="120" t="s">
        <v>243</v>
      </c>
      <c r="G372" s="120" t="s">
        <v>101</v>
      </c>
      <c r="H372" s="121" t="s">
        <v>994</v>
      </c>
      <c r="I372" s="121" t="s">
        <v>995</v>
      </c>
      <c r="J372" s="125">
        <v>2588540.56</v>
      </c>
      <c r="K372" s="125">
        <v>2605112.77</v>
      </c>
      <c r="L372" s="125">
        <v>74048.03</v>
      </c>
      <c r="M372" s="125">
        <v>77524.83</v>
      </c>
      <c r="N372" s="125">
        <v>12.0</v>
      </c>
      <c r="O372" s="125">
        <v>15.0</v>
      </c>
      <c r="P372" s="125">
        <v>912.0</v>
      </c>
      <c r="Q372" s="125">
        <v>726.0</v>
      </c>
      <c r="R372" s="125">
        <v>394.0</v>
      </c>
      <c r="S372" s="125">
        <v>58.0</v>
      </c>
      <c r="T372" s="125">
        <v>-20.0</v>
      </c>
      <c r="U372" s="125">
        <v>25.0</v>
      </c>
      <c r="V372" s="125">
        <v>579.0</v>
      </c>
      <c r="W372" s="125">
        <v>-4.48</v>
      </c>
      <c r="X372" s="125">
        <v>-0.64</v>
      </c>
      <c r="Y372" s="125">
        <v>1.0</v>
      </c>
      <c r="Z372" s="125">
        <v>5.0</v>
      </c>
      <c r="AA372" s="125">
        <v>5.0</v>
      </c>
      <c r="AB372" s="125">
        <v>1.0</v>
      </c>
      <c r="AC372" s="125">
        <v>1.0</v>
      </c>
      <c r="AD372" s="125">
        <v>2.0</v>
      </c>
      <c r="AE372" s="125">
        <v>330.0</v>
      </c>
      <c r="AF372" s="125">
        <v>1.0</v>
      </c>
      <c r="AG372" s="125">
        <v>4.0</v>
      </c>
      <c r="AH372" s="125">
        <v>4.0</v>
      </c>
      <c r="AI372" s="125">
        <v>1.0</v>
      </c>
      <c r="AJ372" s="125">
        <v>1.0</v>
      </c>
      <c r="AK372" s="125">
        <v>2.0</v>
      </c>
      <c r="AL372" s="126">
        <v>45526.76602858796</v>
      </c>
      <c r="AM372" s="127">
        <v>2583385.11</v>
      </c>
      <c r="AN372" s="127">
        <v>2386054.72</v>
      </c>
      <c r="AO372" s="124"/>
      <c r="AP372" s="124"/>
    </row>
    <row r="373">
      <c r="A373" s="125">
        <v>568.0</v>
      </c>
      <c r="B373" s="119" t="s">
        <v>122</v>
      </c>
      <c r="C373" s="119" t="s">
        <v>32</v>
      </c>
      <c r="D373" s="119" t="s">
        <v>415</v>
      </c>
      <c r="E373" s="119" t="s">
        <v>537</v>
      </c>
      <c r="F373" s="120" t="s">
        <v>209</v>
      </c>
      <c r="G373" s="120" t="s">
        <v>101</v>
      </c>
      <c r="H373" s="121" t="s">
        <v>994</v>
      </c>
      <c r="I373" s="121" t="s">
        <v>995</v>
      </c>
      <c r="J373" s="125">
        <v>812587.69</v>
      </c>
      <c r="K373" s="125">
        <v>625341.84</v>
      </c>
      <c r="L373" s="125">
        <v>52147.37</v>
      </c>
      <c r="M373" s="125">
        <v>20423.2</v>
      </c>
      <c r="N373" s="119">
        <v>0.0</v>
      </c>
      <c r="O373" s="125">
        <v>0.0</v>
      </c>
      <c r="P373" s="125">
        <v>222.0</v>
      </c>
      <c r="Q373" s="125">
        <v>193.0</v>
      </c>
      <c r="R373" s="125">
        <v>16.0</v>
      </c>
      <c r="S373" s="125">
        <v>14.0</v>
      </c>
      <c r="T373" s="119">
        <v>0.0</v>
      </c>
      <c r="U373" s="125">
        <v>15.0</v>
      </c>
      <c r="V373" s="125">
        <v>14.0</v>
      </c>
      <c r="W373" s="125">
        <v>155.33</v>
      </c>
      <c r="X373" s="125">
        <v>29.94</v>
      </c>
      <c r="Y373" s="119">
        <v>1.0</v>
      </c>
      <c r="Z373" s="125">
        <v>4.0</v>
      </c>
      <c r="AA373" s="125">
        <v>1.0</v>
      </c>
      <c r="AB373" s="125">
        <v>5.0</v>
      </c>
      <c r="AC373" s="125">
        <v>4.0</v>
      </c>
      <c r="AD373" s="125">
        <v>3.65</v>
      </c>
      <c r="AE373" s="125">
        <v>156.0</v>
      </c>
      <c r="AF373" s="119">
        <v>1.0</v>
      </c>
      <c r="AG373" s="125">
        <v>3.0</v>
      </c>
      <c r="AH373" s="125">
        <v>1.0</v>
      </c>
      <c r="AI373" s="125">
        <v>4.0</v>
      </c>
      <c r="AJ373" s="125">
        <v>3.0</v>
      </c>
      <c r="AK373" s="125">
        <v>3.0</v>
      </c>
      <c r="AL373" s="126">
        <v>45526.76602858796</v>
      </c>
      <c r="AM373" s="127">
        <v>813045.19</v>
      </c>
      <c r="AN373" s="127">
        <v>625851.36</v>
      </c>
      <c r="AO373" s="124"/>
      <c r="AP373" s="124"/>
    </row>
    <row r="374">
      <c r="A374" s="125">
        <v>570.0</v>
      </c>
      <c r="B374" s="119" t="s">
        <v>998</v>
      </c>
      <c r="C374" s="119" t="s">
        <v>32</v>
      </c>
      <c r="D374" s="119" t="s">
        <v>104</v>
      </c>
      <c r="E374" s="119" t="s">
        <v>538</v>
      </c>
      <c r="F374" s="120" t="s">
        <v>93</v>
      </c>
      <c r="G374" s="120" t="s">
        <v>46</v>
      </c>
      <c r="H374" s="121" t="s">
        <v>994</v>
      </c>
      <c r="I374" s="121" t="s">
        <v>995</v>
      </c>
      <c r="J374" s="125">
        <v>2022626.18</v>
      </c>
      <c r="K374" s="125">
        <v>1632743.69</v>
      </c>
      <c r="L374" s="125">
        <v>79261.91</v>
      </c>
      <c r="M374" s="125">
        <v>68658.06</v>
      </c>
      <c r="N374" s="125">
        <v>19.0</v>
      </c>
      <c r="O374" s="125">
        <v>20.0</v>
      </c>
      <c r="P374" s="125">
        <v>943.0</v>
      </c>
      <c r="Q374" s="125">
        <v>837.0</v>
      </c>
      <c r="R374" s="125">
        <v>49.0</v>
      </c>
      <c r="S374" s="125">
        <v>33.0</v>
      </c>
      <c r="T374" s="125">
        <v>-5.0</v>
      </c>
      <c r="U374" s="125">
        <v>12.0</v>
      </c>
      <c r="V374" s="125">
        <v>48.0</v>
      </c>
      <c r="W374" s="125">
        <v>15.44</v>
      </c>
      <c r="X374" s="125">
        <v>23.88</v>
      </c>
      <c r="Y374" s="125">
        <v>1.0</v>
      </c>
      <c r="Z374" s="125">
        <v>3.0</v>
      </c>
      <c r="AA374" s="125">
        <v>3.0</v>
      </c>
      <c r="AB374" s="125">
        <v>4.0</v>
      </c>
      <c r="AC374" s="125">
        <v>4.0</v>
      </c>
      <c r="AD374" s="125">
        <v>3.55</v>
      </c>
      <c r="AE374" s="125">
        <v>168.0</v>
      </c>
      <c r="AF374" s="125">
        <v>1.0</v>
      </c>
      <c r="AG374" s="125">
        <v>2.0</v>
      </c>
      <c r="AH374" s="125">
        <v>2.0</v>
      </c>
      <c r="AI374" s="125">
        <v>3.0</v>
      </c>
      <c r="AJ374" s="125">
        <v>3.0</v>
      </c>
      <c r="AK374" s="125">
        <v>3.0</v>
      </c>
      <c r="AL374" s="126">
        <v>45526.76602858796</v>
      </c>
      <c r="AM374" s="127">
        <v>2022703.77</v>
      </c>
      <c r="AN374" s="127">
        <v>1632902.29</v>
      </c>
      <c r="AO374" s="124"/>
      <c r="AP374" s="124"/>
    </row>
    <row r="375">
      <c r="A375" s="125">
        <v>573.0</v>
      </c>
      <c r="B375" s="119" t="s">
        <v>63</v>
      </c>
      <c r="C375" s="119" t="s">
        <v>32</v>
      </c>
      <c r="D375" s="119" t="s">
        <v>539</v>
      </c>
      <c r="E375" s="119" t="s">
        <v>540</v>
      </c>
      <c r="F375" s="120" t="s">
        <v>35</v>
      </c>
      <c r="G375" s="120" t="s">
        <v>36</v>
      </c>
      <c r="H375" s="121" t="s">
        <v>994</v>
      </c>
      <c r="I375" s="121" t="s">
        <v>995</v>
      </c>
      <c r="J375" s="125">
        <v>1162076.66</v>
      </c>
      <c r="K375" s="125">
        <v>1152972.06</v>
      </c>
      <c r="L375" s="125">
        <v>33857.23</v>
      </c>
      <c r="M375" s="125">
        <v>36137.82</v>
      </c>
      <c r="N375" s="119">
        <v>22.0</v>
      </c>
      <c r="O375" s="119">
        <v>22.0</v>
      </c>
      <c r="P375" s="125">
        <v>386.0</v>
      </c>
      <c r="Q375" s="125">
        <v>429.0</v>
      </c>
      <c r="R375" s="125">
        <v>32.0</v>
      </c>
      <c r="S375" s="125">
        <v>26.0</v>
      </c>
      <c r="T375" s="119">
        <v>0.0</v>
      </c>
      <c r="U375" s="125">
        <v>-10.0</v>
      </c>
      <c r="V375" s="125">
        <v>23.0</v>
      </c>
      <c r="W375" s="125">
        <v>-6.31</v>
      </c>
      <c r="X375" s="125">
        <v>0.79</v>
      </c>
      <c r="Y375" s="119">
        <v>1.0</v>
      </c>
      <c r="Z375" s="125">
        <v>1.0</v>
      </c>
      <c r="AA375" s="125">
        <v>2.0</v>
      </c>
      <c r="AB375" s="125">
        <v>1.0</v>
      </c>
      <c r="AC375" s="125">
        <v>1.0</v>
      </c>
      <c r="AD375" s="125">
        <v>1.2</v>
      </c>
      <c r="AE375" s="125">
        <v>499.0</v>
      </c>
      <c r="AF375" s="119">
        <v>1.0</v>
      </c>
      <c r="AG375" s="125">
        <v>1.0</v>
      </c>
      <c r="AH375" s="125">
        <v>1.0</v>
      </c>
      <c r="AI375" s="125">
        <v>1.0</v>
      </c>
      <c r="AJ375" s="125">
        <v>1.0</v>
      </c>
      <c r="AK375" s="125">
        <v>1.0</v>
      </c>
      <c r="AL375" s="126">
        <v>45526.76602858796</v>
      </c>
      <c r="AM375" s="127">
        <v>1161791.14</v>
      </c>
      <c r="AN375" s="127">
        <v>1153084.58</v>
      </c>
      <c r="AO375" s="124"/>
      <c r="AP375" s="124"/>
    </row>
    <row r="376">
      <c r="A376" s="125">
        <v>574.0</v>
      </c>
      <c r="B376" s="119" t="s">
        <v>97</v>
      </c>
      <c r="C376" s="119" t="s">
        <v>32</v>
      </c>
      <c r="D376" s="119" t="s">
        <v>415</v>
      </c>
      <c r="E376" s="119" t="s">
        <v>416</v>
      </c>
      <c r="F376" s="120" t="s">
        <v>45</v>
      </c>
      <c r="G376" s="120" t="s">
        <v>46</v>
      </c>
      <c r="H376" s="121" t="s">
        <v>994</v>
      </c>
      <c r="I376" s="121" t="s">
        <v>995</v>
      </c>
      <c r="J376" s="125">
        <v>996588.26</v>
      </c>
      <c r="K376" s="125">
        <v>763130.49</v>
      </c>
      <c r="L376" s="125">
        <v>34139.85</v>
      </c>
      <c r="M376" s="125">
        <v>28149.05</v>
      </c>
      <c r="N376" s="125">
        <v>25.0</v>
      </c>
      <c r="O376" s="125">
        <v>27.0</v>
      </c>
      <c r="P376" s="125">
        <v>444.0</v>
      </c>
      <c r="Q376" s="125">
        <v>388.0</v>
      </c>
      <c r="R376" s="125">
        <v>26.0</v>
      </c>
      <c r="S376" s="125">
        <v>31.0</v>
      </c>
      <c r="T376" s="125">
        <v>-7.0</v>
      </c>
      <c r="U376" s="125">
        <v>14.0</v>
      </c>
      <c r="V376" s="125">
        <v>-16.0</v>
      </c>
      <c r="W376" s="125">
        <v>21.28</v>
      </c>
      <c r="X376" s="125">
        <v>30.59</v>
      </c>
      <c r="Y376" s="125">
        <v>1.0</v>
      </c>
      <c r="Z376" s="125">
        <v>3.0</v>
      </c>
      <c r="AA376" s="125">
        <v>1.0</v>
      </c>
      <c r="AB376" s="125">
        <v>5.0</v>
      </c>
      <c r="AC376" s="125">
        <v>5.0</v>
      </c>
      <c r="AD376" s="125">
        <v>3.8</v>
      </c>
      <c r="AE376" s="125">
        <v>132.0</v>
      </c>
      <c r="AF376" s="125">
        <v>1.0</v>
      </c>
      <c r="AG376" s="125">
        <v>2.0</v>
      </c>
      <c r="AH376" s="125">
        <v>1.0</v>
      </c>
      <c r="AI376" s="125">
        <v>4.0</v>
      </c>
      <c r="AJ376" s="125">
        <v>4.0</v>
      </c>
      <c r="AK376" s="125">
        <v>3.0</v>
      </c>
      <c r="AL376" s="126">
        <v>45526.76602858796</v>
      </c>
      <c r="AM376" s="127">
        <v>997071.1</v>
      </c>
      <c r="AN376" s="127">
        <v>763007.23</v>
      </c>
      <c r="AO376" s="124"/>
      <c r="AP376" s="124"/>
    </row>
    <row r="377">
      <c r="A377" s="125">
        <v>575.0</v>
      </c>
      <c r="B377" s="119" t="s">
        <v>97</v>
      </c>
      <c r="C377" s="119" t="s">
        <v>32</v>
      </c>
      <c r="D377" s="119" t="s">
        <v>292</v>
      </c>
      <c r="E377" s="119" t="s">
        <v>541</v>
      </c>
      <c r="F377" s="120" t="s">
        <v>223</v>
      </c>
      <c r="G377" s="120" t="s">
        <v>101</v>
      </c>
      <c r="H377" s="121" t="s">
        <v>994</v>
      </c>
      <c r="I377" s="121" t="s">
        <v>995</v>
      </c>
      <c r="J377" s="125">
        <v>1035363.42</v>
      </c>
      <c r="K377" s="125">
        <v>984908.69</v>
      </c>
      <c r="L377" s="125">
        <v>28337.42</v>
      </c>
      <c r="M377" s="125">
        <v>29406.45</v>
      </c>
      <c r="N377" s="125">
        <v>38.0</v>
      </c>
      <c r="O377" s="125">
        <v>24.0</v>
      </c>
      <c r="P377" s="125">
        <v>390.0</v>
      </c>
      <c r="Q377" s="125">
        <v>421.0</v>
      </c>
      <c r="R377" s="125">
        <v>32.0</v>
      </c>
      <c r="S377" s="125">
        <v>29.0</v>
      </c>
      <c r="T377" s="125">
        <v>58.0</v>
      </c>
      <c r="U377" s="125">
        <v>-7.0</v>
      </c>
      <c r="V377" s="125">
        <v>10.0</v>
      </c>
      <c r="W377" s="125">
        <v>-3.64</v>
      </c>
      <c r="X377" s="125">
        <v>5.12</v>
      </c>
      <c r="Y377" s="125">
        <v>2.0</v>
      </c>
      <c r="Z377" s="125">
        <v>1.0</v>
      </c>
      <c r="AA377" s="125">
        <v>1.0</v>
      </c>
      <c r="AB377" s="125">
        <v>1.0</v>
      </c>
      <c r="AC377" s="125">
        <v>1.0</v>
      </c>
      <c r="AD377" s="125">
        <v>1.05</v>
      </c>
      <c r="AE377" s="125">
        <v>549.0</v>
      </c>
      <c r="AF377" s="125">
        <v>1.0</v>
      </c>
      <c r="AG377" s="125">
        <v>1.0</v>
      </c>
      <c r="AH377" s="125">
        <v>1.0</v>
      </c>
      <c r="AI377" s="125">
        <v>1.0</v>
      </c>
      <c r="AJ377" s="125">
        <v>1.0</v>
      </c>
      <c r="AK377" s="125">
        <v>1.0</v>
      </c>
      <c r="AL377" s="126">
        <v>45526.76602858796</v>
      </c>
      <c r="AM377" s="127">
        <v>1036032.92</v>
      </c>
      <c r="AN377" s="127">
        <v>985903.56</v>
      </c>
      <c r="AO377" s="124"/>
      <c r="AP377" s="124"/>
    </row>
    <row r="378">
      <c r="A378" s="125">
        <v>576.0</v>
      </c>
      <c r="B378" s="119" t="s">
        <v>97</v>
      </c>
      <c r="C378" s="119" t="s">
        <v>32</v>
      </c>
      <c r="D378" s="119" t="s">
        <v>542</v>
      </c>
      <c r="E378" s="119" t="s">
        <v>543</v>
      </c>
      <c r="F378" s="120" t="s">
        <v>243</v>
      </c>
      <c r="G378" s="120" t="s">
        <v>101</v>
      </c>
      <c r="H378" s="121" t="s">
        <v>994</v>
      </c>
      <c r="I378" s="121" t="s">
        <v>995</v>
      </c>
      <c r="J378" s="125">
        <v>1206384.83</v>
      </c>
      <c r="K378" s="125">
        <v>943581.18</v>
      </c>
      <c r="L378" s="125">
        <v>36102.96</v>
      </c>
      <c r="M378" s="125">
        <v>31803.73</v>
      </c>
      <c r="N378" s="125">
        <v>44.0</v>
      </c>
      <c r="O378" s="125">
        <v>26.0</v>
      </c>
      <c r="P378" s="125">
        <v>404.0</v>
      </c>
      <c r="Q378" s="125">
        <v>400.0</v>
      </c>
      <c r="R378" s="125">
        <v>48.0</v>
      </c>
      <c r="S378" s="125">
        <v>47.0</v>
      </c>
      <c r="T378" s="125">
        <v>69.0</v>
      </c>
      <c r="U378" s="125">
        <v>1.0</v>
      </c>
      <c r="V378" s="125">
        <v>2.0</v>
      </c>
      <c r="W378" s="125">
        <v>13.52</v>
      </c>
      <c r="X378" s="125">
        <v>27.85</v>
      </c>
      <c r="Y378" s="125">
        <v>3.0</v>
      </c>
      <c r="Z378" s="125">
        <v>1.0</v>
      </c>
      <c r="AA378" s="125">
        <v>1.0</v>
      </c>
      <c r="AB378" s="125">
        <v>3.0</v>
      </c>
      <c r="AC378" s="125">
        <v>4.0</v>
      </c>
      <c r="AD378" s="125">
        <v>2.65</v>
      </c>
      <c r="AE378" s="125">
        <v>239.0</v>
      </c>
      <c r="AF378" s="125">
        <v>2.0</v>
      </c>
      <c r="AG378" s="125">
        <v>1.0</v>
      </c>
      <c r="AH378" s="125">
        <v>1.0</v>
      </c>
      <c r="AI378" s="125">
        <v>2.0</v>
      </c>
      <c r="AJ378" s="125">
        <v>3.0</v>
      </c>
      <c r="AK378" s="125">
        <v>2.0</v>
      </c>
      <c r="AL378" s="126">
        <v>45526.76602858796</v>
      </c>
      <c r="AM378" s="127">
        <v>1206454.83</v>
      </c>
      <c r="AN378" s="127">
        <v>946916.83</v>
      </c>
      <c r="AO378" s="124"/>
      <c r="AP378" s="124"/>
    </row>
    <row r="379">
      <c r="A379" s="125">
        <v>577.0</v>
      </c>
      <c r="B379" s="119" t="s">
        <v>31</v>
      </c>
      <c r="C379" s="119" t="s">
        <v>32</v>
      </c>
      <c r="D379" s="119" t="s">
        <v>373</v>
      </c>
      <c r="E379" s="119" t="s">
        <v>374</v>
      </c>
      <c r="F379" s="120" t="s">
        <v>220</v>
      </c>
      <c r="G379" s="120" t="s">
        <v>59</v>
      </c>
      <c r="H379" s="121" t="s">
        <v>994</v>
      </c>
      <c r="I379" s="121" t="s">
        <v>995</v>
      </c>
      <c r="J379" s="125">
        <v>1536287.27</v>
      </c>
      <c r="K379" s="125">
        <v>1714992.66</v>
      </c>
      <c r="L379" s="125">
        <v>47639.38</v>
      </c>
      <c r="M379" s="125">
        <v>55802.71</v>
      </c>
      <c r="N379" s="125">
        <v>45.0</v>
      </c>
      <c r="O379" s="125">
        <v>1.0</v>
      </c>
      <c r="P379" s="125">
        <v>496.0</v>
      </c>
      <c r="Q379" s="125">
        <v>644.0</v>
      </c>
      <c r="R379" s="125">
        <v>52.0</v>
      </c>
      <c r="S379" s="125">
        <v>74.0</v>
      </c>
      <c r="T379" s="125">
        <v>4400.0</v>
      </c>
      <c r="U379" s="125">
        <v>-22.0</v>
      </c>
      <c r="V379" s="125">
        <v>-29.0</v>
      </c>
      <c r="W379" s="125">
        <v>-14.63</v>
      </c>
      <c r="X379" s="125">
        <v>-10.42</v>
      </c>
      <c r="Y379" s="125">
        <v>5.0</v>
      </c>
      <c r="Z379" s="125">
        <v>1.0</v>
      </c>
      <c r="AA379" s="125">
        <v>1.0</v>
      </c>
      <c r="AB379" s="125">
        <v>1.0</v>
      </c>
      <c r="AC379" s="125">
        <v>1.0</v>
      </c>
      <c r="AD379" s="125">
        <v>1.2</v>
      </c>
      <c r="AE379" s="125">
        <v>515.0</v>
      </c>
      <c r="AF379" s="125">
        <v>4.0</v>
      </c>
      <c r="AG379" s="125">
        <v>1.0</v>
      </c>
      <c r="AH379" s="125">
        <v>1.0</v>
      </c>
      <c r="AI379" s="125">
        <v>1.0</v>
      </c>
      <c r="AJ379" s="125">
        <v>1.0</v>
      </c>
      <c r="AK379" s="125">
        <v>1.0</v>
      </c>
      <c r="AL379" s="126">
        <v>45526.76602858796</v>
      </c>
      <c r="AM379" s="127">
        <v>1537984.73</v>
      </c>
      <c r="AN379" s="127">
        <v>1717039.56</v>
      </c>
      <c r="AO379" s="124"/>
      <c r="AP379" s="124"/>
    </row>
    <row r="380">
      <c r="A380" s="125">
        <v>578.0</v>
      </c>
      <c r="B380" s="119" t="s">
        <v>42</v>
      </c>
      <c r="C380" s="119" t="s">
        <v>32</v>
      </c>
      <c r="D380" s="119" t="s">
        <v>138</v>
      </c>
      <c r="E380" s="119" t="s">
        <v>544</v>
      </c>
      <c r="F380" s="120" t="s">
        <v>45</v>
      </c>
      <c r="G380" s="120" t="s">
        <v>46</v>
      </c>
      <c r="H380" s="121" t="s">
        <v>994</v>
      </c>
      <c r="I380" s="121" t="s">
        <v>995</v>
      </c>
      <c r="J380" s="125">
        <v>3632394.14</v>
      </c>
      <c r="K380" s="125">
        <v>3475940.65</v>
      </c>
      <c r="L380" s="125">
        <v>126062.95</v>
      </c>
      <c r="M380" s="125">
        <v>134168.34</v>
      </c>
      <c r="N380" s="125">
        <v>18.0</v>
      </c>
      <c r="O380" s="125">
        <v>17.0</v>
      </c>
      <c r="P380" s="125">
        <v>1157.0</v>
      </c>
      <c r="Q380" s="125">
        <v>1180.0</v>
      </c>
      <c r="R380" s="125">
        <v>87.0</v>
      </c>
      <c r="S380" s="125">
        <v>80.0</v>
      </c>
      <c r="T380" s="125">
        <v>5.0</v>
      </c>
      <c r="U380" s="125">
        <v>-1.0</v>
      </c>
      <c r="V380" s="125">
        <v>8.0</v>
      </c>
      <c r="W380" s="125">
        <v>-6.04</v>
      </c>
      <c r="X380" s="125">
        <v>4.5</v>
      </c>
      <c r="Y380" s="125">
        <v>1.0</v>
      </c>
      <c r="Z380" s="125">
        <v>1.0</v>
      </c>
      <c r="AA380" s="125">
        <v>1.0</v>
      </c>
      <c r="AB380" s="125">
        <v>1.0</v>
      </c>
      <c r="AC380" s="125">
        <v>1.0</v>
      </c>
      <c r="AD380" s="125">
        <v>1.0</v>
      </c>
      <c r="AE380" s="125">
        <v>642.0</v>
      </c>
      <c r="AF380" s="125">
        <v>1.0</v>
      </c>
      <c r="AG380" s="125">
        <v>1.0</v>
      </c>
      <c r="AH380" s="125">
        <v>1.0</v>
      </c>
      <c r="AI380" s="125">
        <v>1.0</v>
      </c>
      <c r="AJ380" s="125">
        <v>1.0</v>
      </c>
      <c r="AK380" s="125">
        <v>1.0</v>
      </c>
      <c r="AL380" s="126">
        <v>45526.76602858796</v>
      </c>
      <c r="AM380" s="127">
        <v>3657455.93</v>
      </c>
      <c r="AN380" s="127">
        <v>3498672.5</v>
      </c>
      <c r="AO380" s="124"/>
      <c r="AP380" s="124"/>
    </row>
    <row r="381">
      <c r="A381" s="125">
        <v>579.0</v>
      </c>
      <c r="B381" s="119" t="s">
        <v>63</v>
      </c>
      <c r="C381" s="119" t="s">
        <v>32</v>
      </c>
      <c r="D381" s="119" t="s">
        <v>135</v>
      </c>
      <c r="E381" s="119" t="s">
        <v>545</v>
      </c>
      <c r="F381" s="120" t="s">
        <v>73</v>
      </c>
      <c r="G381" s="120" t="s">
        <v>36</v>
      </c>
      <c r="H381" s="121" t="s">
        <v>994</v>
      </c>
      <c r="I381" s="121" t="s">
        <v>995</v>
      </c>
      <c r="J381" s="125">
        <v>1587423.42</v>
      </c>
      <c r="K381" s="125">
        <v>1710222.42</v>
      </c>
      <c r="L381" s="125">
        <v>48196.65</v>
      </c>
      <c r="M381" s="125">
        <v>56414.5</v>
      </c>
      <c r="N381" s="125">
        <v>42.0</v>
      </c>
      <c r="O381" s="119">
        <v>33.0</v>
      </c>
      <c r="P381" s="125">
        <v>552.0</v>
      </c>
      <c r="Q381" s="125">
        <v>622.0</v>
      </c>
      <c r="R381" s="125">
        <v>54.0</v>
      </c>
      <c r="S381" s="125">
        <v>55.0</v>
      </c>
      <c r="T381" s="119">
        <v>27.0</v>
      </c>
      <c r="U381" s="125">
        <v>-11.0</v>
      </c>
      <c r="V381" s="125">
        <v>-1.0</v>
      </c>
      <c r="W381" s="125">
        <v>-14.57</v>
      </c>
      <c r="X381" s="125">
        <v>-7.18</v>
      </c>
      <c r="Y381" s="119">
        <v>1.0</v>
      </c>
      <c r="Z381" s="125">
        <v>1.0</v>
      </c>
      <c r="AA381" s="125">
        <v>1.0</v>
      </c>
      <c r="AB381" s="125">
        <v>1.0</v>
      </c>
      <c r="AC381" s="125">
        <v>1.0</v>
      </c>
      <c r="AD381" s="125">
        <v>1.0</v>
      </c>
      <c r="AE381" s="125">
        <v>616.0</v>
      </c>
      <c r="AF381" s="119">
        <v>1.0</v>
      </c>
      <c r="AG381" s="125">
        <v>1.0</v>
      </c>
      <c r="AH381" s="125">
        <v>1.0</v>
      </c>
      <c r="AI381" s="125">
        <v>1.0</v>
      </c>
      <c r="AJ381" s="125">
        <v>1.0</v>
      </c>
      <c r="AK381" s="125">
        <v>1.0</v>
      </c>
      <c r="AL381" s="126">
        <v>45526.76602858796</v>
      </c>
      <c r="AM381" s="127">
        <v>1587672.36</v>
      </c>
      <c r="AN381" s="127">
        <v>1710237.91</v>
      </c>
      <c r="AO381" s="124"/>
      <c r="AP381" s="124"/>
    </row>
    <row r="382">
      <c r="A382" s="125">
        <v>580.0</v>
      </c>
      <c r="B382" s="119" t="s">
        <v>97</v>
      </c>
      <c r="C382" s="119" t="s">
        <v>32</v>
      </c>
      <c r="D382" s="119" t="s">
        <v>546</v>
      </c>
      <c r="E382" s="119" t="s">
        <v>547</v>
      </c>
      <c r="F382" s="120" t="s">
        <v>243</v>
      </c>
      <c r="G382" s="120" t="s">
        <v>101</v>
      </c>
      <c r="H382" s="121" t="s">
        <v>994</v>
      </c>
      <c r="I382" s="121" t="s">
        <v>995</v>
      </c>
      <c r="J382" s="125">
        <v>1174433.78</v>
      </c>
      <c r="K382" s="125">
        <v>784433.92</v>
      </c>
      <c r="L382" s="125">
        <v>41978.75</v>
      </c>
      <c r="M382" s="125">
        <v>29327.48</v>
      </c>
      <c r="N382" s="125">
        <v>5.0</v>
      </c>
      <c r="O382" s="125">
        <v>2.0</v>
      </c>
      <c r="P382" s="125">
        <v>471.0</v>
      </c>
      <c r="Q382" s="125">
        <v>352.0</v>
      </c>
      <c r="R382" s="125">
        <v>19.0</v>
      </c>
      <c r="S382" s="125">
        <v>29.0</v>
      </c>
      <c r="T382" s="125">
        <v>150.0</v>
      </c>
      <c r="U382" s="125">
        <v>33.0</v>
      </c>
      <c r="V382" s="125">
        <v>-34.0</v>
      </c>
      <c r="W382" s="125">
        <v>43.14</v>
      </c>
      <c r="X382" s="125">
        <v>49.72</v>
      </c>
      <c r="Y382" s="125">
        <v>5.0</v>
      </c>
      <c r="Z382" s="125">
        <v>5.0</v>
      </c>
      <c r="AA382" s="125">
        <v>1.0</v>
      </c>
      <c r="AB382" s="125">
        <v>5.0</v>
      </c>
      <c r="AC382" s="125">
        <v>5.0</v>
      </c>
      <c r="AD382" s="125">
        <v>4.2</v>
      </c>
      <c r="AE382" s="125">
        <v>67.0</v>
      </c>
      <c r="AF382" s="125">
        <v>4.0</v>
      </c>
      <c r="AG382" s="125">
        <v>4.0</v>
      </c>
      <c r="AH382" s="125">
        <v>1.0</v>
      </c>
      <c r="AI382" s="125">
        <v>4.0</v>
      </c>
      <c r="AJ382" s="125">
        <v>4.0</v>
      </c>
      <c r="AK382" s="125">
        <v>4.0</v>
      </c>
      <c r="AL382" s="126">
        <v>45526.76602858796</v>
      </c>
      <c r="AM382" s="127">
        <v>1174693.28</v>
      </c>
      <c r="AN382" s="127">
        <v>784666.41</v>
      </c>
      <c r="AO382" s="124"/>
      <c r="AP382" s="124"/>
    </row>
    <row r="383">
      <c r="A383" s="125">
        <v>582.0</v>
      </c>
      <c r="B383" s="119" t="s">
        <v>60</v>
      </c>
      <c r="C383" s="119" t="s">
        <v>32</v>
      </c>
      <c r="D383" s="119" t="s">
        <v>548</v>
      </c>
      <c r="E383" s="119" t="s">
        <v>549</v>
      </c>
      <c r="F383" s="120" t="s">
        <v>220</v>
      </c>
      <c r="G383" s="120" t="s">
        <v>59</v>
      </c>
      <c r="H383" s="121" t="s">
        <v>994</v>
      </c>
      <c r="I383" s="121" t="s">
        <v>995</v>
      </c>
      <c r="J383" s="125">
        <v>1193801.93</v>
      </c>
      <c r="K383" s="125">
        <v>1155979.1</v>
      </c>
      <c r="L383" s="125">
        <v>41201.75</v>
      </c>
      <c r="M383" s="125">
        <v>41687.75</v>
      </c>
      <c r="N383" s="125">
        <v>15.0</v>
      </c>
      <c r="O383" s="125">
        <v>29.0</v>
      </c>
      <c r="P383" s="125">
        <v>443.0</v>
      </c>
      <c r="Q383" s="125">
        <v>418.0</v>
      </c>
      <c r="R383" s="125">
        <v>36.0</v>
      </c>
      <c r="S383" s="125">
        <v>45.0</v>
      </c>
      <c r="T383" s="125">
        <v>-48.0</v>
      </c>
      <c r="U383" s="125">
        <v>5.0</v>
      </c>
      <c r="V383" s="125">
        <v>-20.0</v>
      </c>
      <c r="W383" s="125">
        <v>-1.17</v>
      </c>
      <c r="X383" s="125">
        <v>3.27</v>
      </c>
      <c r="Y383" s="125">
        <v>1.0</v>
      </c>
      <c r="Z383" s="125">
        <v>2.0</v>
      </c>
      <c r="AA383" s="125">
        <v>1.0</v>
      </c>
      <c r="AB383" s="125">
        <v>1.0</v>
      </c>
      <c r="AC383" s="125">
        <v>1.0</v>
      </c>
      <c r="AD383" s="125">
        <v>1.1</v>
      </c>
      <c r="AE383" s="125">
        <v>543.0</v>
      </c>
      <c r="AF383" s="125">
        <v>1.0</v>
      </c>
      <c r="AG383" s="125">
        <v>1.0</v>
      </c>
      <c r="AH383" s="125">
        <v>1.0</v>
      </c>
      <c r="AI383" s="125">
        <v>1.0</v>
      </c>
      <c r="AJ383" s="125">
        <v>1.0</v>
      </c>
      <c r="AK383" s="125">
        <v>1.0</v>
      </c>
      <c r="AL383" s="126">
        <v>45526.76602858796</v>
      </c>
      <c r="AM383" s="127">
        <v>1193976.43</v>
      </c>
      <c r="AN383" s="127">
        <v>1155940.26</v>
      </c>
      <c r="AO383" s="124"/>
      <c r="AP383" s="124"/>
    </row>
    <row r="384">
      <c r="A384" s="125">
        <v>583.0</v>
      </c>
      <c r="B384" s="119" t="s">
        <v>63</v>
      </c>
      <c r="C384" s="119" t="s">
        <v>32</v>
      </c>
      <c r="D384" s="119" t="s">
        <v>129</v>
      </c>
      <c r="E384" s="119" t="s">
        <v>195</v>
      </c>
      <c r="F384" s="120" t="s">
        <v>196</v>
      </c>
      <c r="G384" s="120" t="s">
        <v>59</v>
      </c>
      <c r="H384" s="121" t="s">
        <v>994</v>
      </c>
      <c r="I384" s="121" t="s">
        <v>995</v>
      </c>
      <c r="J384" s="125">
        <v>407887.38</v>
      </c>
      <c r="K384" s="125">
        <v>491835.71</v>
      </c>
      <c r="L384" s="125">
        <v>8312.81</v>
      </c>
      <c r="M384" s="125">
        <v>11218.67</v>
      </c>
      <c r="N384" s="125">
        <v>15.0</v>
      </c>
      <c r="O384" s="119">
        <v>8.0</v>
      </c>
      <c r="P384" s="125">
        <v>226.0</v>
      </c>
      <c r="Q384" s="125">
        <v>182.0</v>
      </c>
      <c r="R384" s="125">
        <v>23.0</v>
      </c>
      <c r="S384" s="125">
        <v>14.0</v>
      </c>
      <c r="T384" s="119">
        <v>87.0</v>
      </c>
      <c r="U384" s="125">
        <v>24.0</v>
      </c>
      <c r="V384" s="125">
        <v>64.0</v>
      </c>
      <c r="W384" s="125">
        <v>-25.9</v>
      </c>
      <c r="X384" s="125">
        <v>-17.07</v>
      </c>
      <c r="Y384" s="119">
        <v>3.0</v>
      </c>
      <c r="Z384" s="125">
        <v>5.0</v>
      </c>
      <c r="AA384" s="125">
        <v>4.0</v>
      </c>
      <c r="AB384" s="125">
        <v>1.0</v>
      </c>
      <c r="AC384" s="125">
        <v>1.0</v>
      </c>
      <c r="AD384" s="125">
        <v>2.1</v>
      </c>
      <c r="AE384" s="125">
        <v>303.0</v>
      </c>
      <c r="AF384" s="119">
        <v>2.0</v>
      </c>
      <c r="AG384" s="125">
        <v>4.0</v>
      </c>
      <c r="AH384" s="125">
        <v>3.0</v>
      </c>
      <c r="AI384" s="125">
        <v>1.0</v>
      </c>
      <c r="AJ384" s="125">
        <v>1.0</v>
      </c>
      <c r="AK384" s="125">
        <v>2.0</v>
      </c>
      <c r="AL384" s="126">
        <v>45526.76602858796</v>
      </c>
      <c r="AM384" s="127">
        <v>382272.12</v>
      </c>
      <c r="AN384" s="127">
        <v>463306.63</v>
      </c>
      <c r="AO384" s="124"/>
      <c r="AP384" s="124"/>
    </row>
    <row r="385">
      <c r="A385" s="125">
        <v>584.0</v>
      </c>
      <c r="B385" s="119" t="s">
        <v>31</v>
      </c>
      <c r="C385" s="119" t="s">
        <v>32</v>
      </c>
      <c r="D385" s="119" t="s">
        <v>550</v>
      </c>
      <c r="E385" s="119" t="s">
        <v>551</v>
      </c>
      <c r="F385" s="120" t="s">
        <v>40</v>
      </c>
      <c r="G385" s="120" t="s">
        <v>36</v>
      </c>
      <c r="H385" s="121" t="s">
        <v>994</v>
      </c>
      <c r="I385" s="121" t="s">
        <v>995</v>
      </c>
      <c r="J385" s="125">
        <v>1082185.54</v>
      </c>
      <c r="K385" s="125">
        <v>1066166.22</v>
      </c>
      <c r="L385" s="125">
        <v>34701.45</v>
      </c>
      <c r="M385" s="125">
        <v>35592.5</v>
      </c>
      <c r="N385" s="125">
        <v>17.0</v>
      </c>
      <c r="O385" s="125">
        <v>35.0</v>
      </c>
      <c r="P385" s="125">
        <v>505.0</v>
      </c>
      <c r="Q385" s="125">
        <v>463.0</v>
      </c>
      <c r="R385" s="125">
        <v>58.0</v>
      </c>
      <c r="S385" s="125">
        <v>59.0</v>
      </c>
      <c r="T385" s="125">
        <v>-51.0</v>
      </c>
      <c r="U385" s="125">
        <v>9.0</v>
      </c>
      <c r="V385" s="125">
        <v>-1.0</v>
      </c>
      <c r="W385" s="125">
        <v>-2.5</v>
      </c>
      <c r="X385" s="125">
        <v>1.5</v>
      </c>
      <c r="Y385" s="125">
        <v>1.0</v>
      </c>
      <c r="Z385" s="125">
        <v>2.0</v>
      </c>
      <c r="AA385" s="125">
        <v>1.0</v>
      </c>
      <c r="AB385" s="125">
        <v>1.0</v>
      </c>
      <c r="AC385" s="125">
        <v>1.0</v>
      </c>
      <c r="AD385" s="125">
        <v>1.1</v>
      </c>
      <c r="AE385" s="125">
        <v>541.0</v>
      </c>
      <c r="AF385" s="125">
        <v>1.0</v>
      </c>
      <c r="AG385" s="125">
        <v>1.0</v>
      </c>
      <c r="AH385" s="125">
        <v>1.0</v>
      </c>
      <c r="AI385" s="125">
        <v>1.0</v>
      </c>
      <c r="AJ385" s="125">
        <v>1.0</v>
      </c>
      <c r="AK385" s="125">
        <v>1.0</v>
      </c>
      <c r="AL385" s="126">
        <v>45526.76602858796</v>
      </c>
      <c r="AM385" s="127">
        <v>1082257.54</v>
      </c>
      <c r="AN385" s="127">
        <v>1066861.15</v>
      </c>
      <c r="AO385" s="124"/>
      <c r="AP385" s="124"/>
    </row>
    <row r="386">
      <c r="A386" s="125">
        <v>585.0</v>
      </c>
      <c r="B386" s="119" t="s">
        <v>42</v>
      </c>
      <c r="C386" s="119" t="s">
        <v>32</v>
      </c>
      <c r="D386" s="119" t="s">
        <v>401</v>
      </c>
      <c r="E386" s="119" t="s">
        <v>552</v>
      </c>
      <c r="F386" s="120" t="s">
        <v>52</v>
      </c>
      <c r="G386" s="120" t="s">
        <v>46</v>
      </c>
      <c r="H386" s="121" t="s">
        <v>994</v>
      </c>
      <c r="I386" s="121" t="s">
        <v>995</v>
      </c>
      <c r="J386" s="125">
        <v>2509153.95</v>
      </c>
      <c r="K386" s="125">
        <v>2145764.86</v>
      </c>
      <c r="L386" s="125">
        <v>93234.84</v>
      </c>
      <c r="M386" s="125">
        <v>81852.0</v>
      </c>
      <c r="N386" s="125">
        <v>49.0</v>
      </c>
      <c r="O386" s="125">
        <v>23.0</v>
      </c>
      <c r="P386" s="125">
        <v>890.0</v>
      </c>
      <c r="Q386" s="125">
        <v>831.0</v>
      </c>
      <c r="R386" s="125">
        <v>83.0</v>
      </c>
      <c r="S386" s="125">
        <v>68.0</v>
      </c>
      <c r="T386" s="125">
        <v>113.0</v>
      </c>
      <c r="U386" s="125">
        <v>7.0</v>
      </c>
      <c r="V386" s="125">
        <v>22.0</v>
      </c>
      <c r="W386" s="125">
        <v>13.91</v>
      </c>
      <c r="X386" s="125">
        <v>16.94</v>
      </c>
      <c r="Y386" s="125">
        <v>4.0</v>
      </c>
      <c r="Z386" s="125">
        <v>2.0</v>
      </c>
      <c r="AA386" s="125">
        <v>2.0</v>
      </c>
      <c r="AB386" s="125">
        <v>3.0</v>
      </c>
      <c r="AC386" s="125">
        <v>3.0</v>
      </c>
      <c r="AD386" s="125">
        <v>2.75</v>
      </c>
      <c r="AE386" s="125">
        <v>228.0</v>
      </c>
      <c r="AF386" s="125">
        <v>3.0</v>
      </c>
      <c r="AG386" s="125">
        <v>1.0</v>
      </c>
      <c r="AH386" s="125">
        <v>1.0</v>
      </c>
      <c r="AI386" s="125">
        <v>2.0</v>
      </c>
      <c r="AJ386" s="125">
        <v>2.0</v>
      </c>
      <c r="AK386" s="125">
        <v>2.0</v>
      </c>
      <c r="AL386" s="126">
        <v>45526.76602858796</v>
      </c>
      <c r="AM386" s="127">
        <v>2516868.45</v>
      </c>
      <c r="AN386" s="127">
        <v>2146798.14</v>
      </c>
      <c r="AO386" s="124"/>
      <c r="AP386" s="124"/>
    </row>
    <row r="387">
      <c r="A387" s="125">
        <v>586.0</v>
      </c>
      <c r="B387" s="119" t="s">
        <v>97</v>
      </c>
      <c r="C387" s="119" t="s">
        <v>32</v>
      </c>
      <c r="D387" s="119" t="s">
        <v>215</v>
      </c>
      <c r="E387" s="119" t="s">
        <v>553</v>
      </c>
      <c r="F387" s="120" t="s">
        <v>243</v>
      </c>
      <c r="G387" s="120" t="s">
        <v>101</v>
      </c>
      <c r="H387" s="121" t="s">
        <v>994</v>
      </c>
      <c r="I387" s="121" t="s">
        <v>995</v>
      </c>
      <c r="J387" s="125">
        <v>1029378.67</v>
      </c>
      <c r="K387" s="125">
        <v>1135126.55</v>
      </c>
      <c r="L387" s="125">
        <v>30145.75</v>
      </c>
      <c r="M387" s="125">
        <v>33527.87</v>
      </c>
      <c r="N387" s="125">
        <v>14.0</v>
      </c>
      <c r="O387" s="125">
        <v>23.0</v>
      </c>
      <c r="P387" s="125">
        <v>343.0</v>
      </c>
      <c r="Q387" s="125">
        <v>376.0</v>
      </c>
      <c r="R387" s="125">
        <v>23.0</v>
      </c>
      <c r="S387" s="125">
        <v>23.0</v>
      </c>
      <c r="T387" s="125">
        <v>-39.0</v>
      </c>
      <c r="U387" s="125">
        <v>-8.0</v>
      </c>
      <c r="V387" s="125">
        <v>0.0</v>
      </c>
      <c r="W387" s="125">
        <v>-10.09</v>
      </c>
      <c r="X387" s="125">
        <v>-9.32</v>
      </c>
      <c r="Y387" s="125">
        <v>1.0</v>
      </c>
      <c r="Z387" s="125">
        <v>1.0</v>
      </c>
      <c r="AA387" s="125">
        <v>1.0</v>
      </c>
      <c r="AB387" s="125">
        <v>1.0</v>
      </c>
      <c r="AC387" s="125">
        <v>1.0</v>
      </c>
      <c r="AD387" s="125">
        <v>1.0</v>
      </c>
      <c r="AE387" s="125">
        <v>591.0</v>
      </c>
      <c r="AF387" s="125">
        <v>1.0</v>
      </c>
      <c r="AG387" s="125">
        <v>1.0</v>
      </c>
      <c r="AH387" s="125">
        <v>1.0</v>
      </c>
      <c r="AI387" s="125">
        <v>1.0</v>
      </c>
      <c r="AJ387" s="125">
        <v>1.0</v>
      </c>
      <c r="AK387" s="125">
        <v>1.0</v>
      </c>
      <c r="AL387" s="126">
        <v>45526.76602858796</v>
      </c>
      <c r="AM387" s="127">
        <v>1029412.67</v>
      </c>
      <c r="AN387" s="127">
        <v>1135354.8</v>
      </c>
      <c r="AO387" s="124"/>
      <c r="AP387" s="124"/>
    </row>
    <row r="388">
      <c r="A388" s="125">
        <v>587.0</v>
      </c>
      <c r="B388" s="119" t="s">
        <v>998</v>
      </c>
      <c r="C388" s="119" t="s">
        <v>32</v>
      </c>
      <c r="D388" s="119" t="s">
        <v>466</v>
      </c>
      <c r="E388" s="119" t="s">
        <v>467</v>
      </c>
      <c r="F388" s="120" t="s">
        <v>185</v>
      </c>
      <c r="G388" s="120" t="s">
        <v>46</v>
      </c>
      <c r="H388" s="121" t="s">
        <v>994</v>
      </c>
      <c r="I388" s="121" t="s">
        <v>995</v>
      </c>
      <c r="J388" s="125">
        <v>1002284.88</v>
      </c>
      <c r="K388" s="125">
        <v>1226929.86</v>
      </c>
      <c r="L388" s="125">
        <v>31264.25</v>
      </c>
      <c r="M388" s="125">
        <v>38932.5</v>
      </c>
      <c r="N388" s="125">
        <v>18.0</v>
      </c>
      <c r="O388" s="125">
        <v>5.0</v>
      </c>
      <c r="P388" s="125">
        <v>583.0</v>
      </c>
      <c r="Q388" s="125">
        <v>687.0</v>
      </c>
      <c r="R388" s="125">
        <v>32.0</v>
      </c>
      <c r="S388" s="125">
        <v>33.0</v>
      </c>
      <c r="T388" s="125">
        <v>260.0</v>
      </c>
      <c r="U388" s="125">
        <v>-15.0</v>
      </c>
      <c r="V388" s="125">
        <v>-3.0</v>
      </c>
      <c r="W388" s="125">
        <v>-19.7</v>
      </c>
      <c r="X388" s="125">
        <v>-18.31</v>
      </c>
      <c r="Y388" s="125">
        <v>5.0</v>
      </c>
      <c r="Z388" s="125">
        <v>1.0</v>
      </c>
      <c r="AA388" s="125">
        <v>1.0</v>
      </c>
      <c r="AB388" s="125">
        <v>1.0</v>
      </c>
      <c r="AC388" s="125">
        <v>1.0</v>
      </c>
      <c r="AD388" s="125">
        <v>1.2</v>
      </c>
      <c r="AE388" s="125">
        <v>493.0</v>
      </c>
      <c r="AF388" s="125">
        <v>4.0</v>
      </c>
      <c r="AG388" s="125">
        <v>1.0</v>
      </c>
      <c r="AH388" s="125">
        <v>1.0</v>
      </c>
      <c r="AI388" s="125">
        <v>1.0</v>
      </c>
      <c r="AJ388" s="125">
        <v>1.0</v>
      </c>
      <c r="AK388" s="125">
        <v>1.0</v>
      </c>
      <c r="AL388" s="126">
        <v>45526.76602858796</v>
      </c>
      <c r="AM388" s="127">
        <v>1050042.88</v>
      </c>
      <c r="AN388" s="127">
        <v>1311089.48</v>
      </c>
      <c r="AO388" s="124"/>
      <c r="AP388" s="124"/>
    </row>
    <row r="389">
      <c r="A389" s="125">
        <v>588.0</v>
      </c>
      <c r="B389" s="119" t="s">
        <v>122</v>
      </c>
      <c r="C389" s="119" t="s">
        <v>32</v>
      </c>
      <c r="D389" s="119" t="s">
        <v>292</v>
      </c>
      <c r="E389" s="119" t="s">
        <v>354</v>
      </c>
      <c r="F389" s="120" t="s">
        <v>121</v>
      </c>
      <c r="G389" s="120" t="s">
        <v>36</v>
      </c>
      <c r="H389" s="121" t="s">
        <v>994</v>
      </c>
      <c r="I389" s="121" t="s">
        <v>995</v>
      </c>
      <c r="J389" s="125">
        <v>1426608.22</v>
      </c>
      <c r="K389" s="125">
        <v>899595.83</v>
      </c>
      <c r="L389" s="125">
        <v>41052.15</v>
      </c>
      <c r="M389" s="125">
        <v>31290.0</v>
      </c>
      <c r="N389" s="125">
        <v>39.0</v>
      </c>
      <c r="O389" s="125">
        <v>22.0</v>
      </c>
      <c r="P389" s="125">
        <v>644.0</v>
      </c>
      <c r="Q389" s="125">
        <v>464.0</v>
      </c>
      <c r="R389" s="125">
        <v>50.0</v>
      </c>
      <c r="S389" s="125">
        <v>45.0</v>
      </c>
      <c r="T389" s="125">
        <v>77.0</v>
      </c>
      <c r="U389" s="125">
        <v>38.0</v>
      </c>
      <c r="V389" s="125">
        <v>11.0</v>
      </c>
      <c r="W389" s="125">
        <v>31.2</v>
      </c>
      <c r="X389" s="125">
        <v>58.58</v>
      </c>
      <c r="Y389" s="125">
        <v>3.0</v>
      </c>
      <c r="Z389" s="125">
        <v>5.0</v>
      </c>
      <c r="AA389" s="125">
        <v>1.0</v>
      </c>
      <c r="AB389" s="125">
        <v>5.0</v>
      </c>
      <c r="AC389" s="125">
        <v>5.0</v>
      </c>
      <c r="AD389" s="125">
        <v>4.1</v>
      </c>
      <c r="AE389" s="125">
        <v>78.0</v>
      </c>
      <c r="AF389" s="125">
        <v>2.0</v>
      </c>
      <c r="AG389" s="125">
        <v>4.0</v>
      </c>
      <c r="AH389" s="125">
        <v>1.0</v>
      </c>
      <c r="AI389" s="125">
        <v>4.0</v>
      </c>
      <c r="AJ389" s="125">
        <v>4.0</v>
      </c>
      <c r="AK389" s="125">
        <v>4.0</v>
      </c>
      <c r="AL389" s="126">
        <v>45526.76602858796</v>
      </c>
      <c r="AM389" s="127">
        <v>1457991.92</v>
      </c>
      <c r="AN389" s="127">
        <v>899897.42</v>
      </c>
      <c r="AO389" s="124"/>
      <c r="AP389" s="124"/>
    </row>
    <row r="390">
      <c r="A390" s="125">
        <v>589.0</v>
      </c>
      <c r="B390" s="119" t="s">
        <v>97</v>
      </c>
      <c r="C390" s="119" t="s">
        <v>32</v>
      </c>
      <c r="D390" s="119" t="s">
        <v>150</v>
      </c>
      <c r="E390" s="119" t="s">
        <v>554</v>
      </c>
      <c r="F390" s="120" t="s">
        <v>243</v>
      </c>
      <c r="G390" s="120" t="s">
        <v>101</v>
      </c>
      <c r="H390" s="121" t="s">
        <v>994</v>
      </c>
      <c r="I390" s="121" t="s">
        <v>995</v>
      </c>
      <c r="J390" s="125">
        <v>1824264.67</v>
      </c>
      <c r="K390" s="125">
        <v>1346566.6</v>
      </c>
      <c r="L390" s="125">
        <v>39670.97</v>
      </c>
      <c r="M390" s="125">
        <v>31631.23</v>
      </c>
      <c r="N390" s="125">
        <v>11.0</v>
      </c>
      <c r="O390" s="125">
        <v>19.0</v>
      </c>
      <c r="P390" s="125">
        <v>831.0</v>
      </c>
      <c r="Q390" s="125">
        <v>663.0</v>
      </c>
      <c r="R390" s="125">
        <v>54.0</v>
      </c>
      <c r="S390" s="125">
        <v>56.0</v>
      </c>
      <c r="T390" s="125">
        <v>-42.0</v>
      </c>
      <c r="U390" s="125">
        <v>25.0</v>
      </c>
      <c r="V390" s="125">
        <v>-3.0</v>
      </c>
      <c r="W390" s="125">
        <v>25.42</v>
      </c>
      <c r="X390" s="125">
        <v>35.48</v>
      </c>
      <c r="Y390" s="125">
        <v>1.0</v>
      </c>
      <c r="Z390" s="125">
        <v>5.0</v>
      </c>
      <c r="AA390" s="125">
        <v>1.0</v>
      </c>
      <c r="AB390" s="125">
        <v>5.0</v>
      </c>
      <c r="AC390" s="125">
        <v>5.0</v>
      </c>
      <c r="AD390" s="125">
        <v>4.0</v>
      </c>
      <c r="AE390" s="125">
        <v>99.0</v>
      </c>
      <c r="AF390" s="125">
        <v>1.0</v>
      </c>
      <c r="AG390" s="125">
        <v>4.0</v>
      </c>
      <c r="AH390" s="125">
        <v>1.0</v>
      </c>
      <c r="AI390" s="125">
        <v>4.0</v>
      </c>
      <c r="AJ390" s="125">
        <v>4.0</v>
      </c>
      <c r="AK390" s="125">
        <v>4.0</v>
      </c>
      <c r="AL390" s="126">
        <v>45526.76602858796</v>
      </c>
      <c r="AM390" s="127">
        <v>1378102.61</v>
      </c>
      <c r="AN390" s="127">
        <v>1096994.0</v>
      </c>
      <c r="AO390" s="124"/>
      <c r="AP390" s="124"/>
    </row>
    <row r="391">
      <c r="A391" s="125">
        <v>590.0</v>
      </c>
      <c r="B391" s="119" t="s">
        <v>97</v>
      </c>
      <c r="C391" s="119" t="s">
        <v>32</v>
      </c>
      <c r="D391" s="119" t="s">
        <v>555</v>
      </c>
      <c r="E391" s="119" t="s">
        <v>556</v>
      </c>
      <c r="F391" s="120" t="s">
        <v>143</v>
      </c>
      <c r="G391" s="120" t="s">
        <v>101</v>
      </c>
      <c r="H391" s="121" t="s">
        <v>994</v>
      </c>
      <c r="I391" s="121" t="s">
        <v>995</v>
      </c>
      <c r="J391" s="125">
        <v>1527501.77</v>
      </c>
      <c r="K391" s="125">
        <v>1527081.04</v>
      </c>
      <c r="L391" s="125">
        <v>44343.33</v>
      </c>
      <c r="M391" s="125">
        <v>44518.5</v>
      </c>
      <c r="N391" s="125">
        <v>80.0</v>
      </c>
      <c r="O391" s="125">
        <v>77.0</v>
      </c>
      <c r="P391" s="125">
        <v>680.0</v>
      </c>
      <c r="Q391" s="125">
        <v>619.0</v>
      </c>
      <c r="R391" s="125">
        <v>79.0</v>
      </c>
      <c r="S391" s="125">
        <v>67.0</v>
      </c>
      <c r="T391" s="125">
        <v>3.0</v>
      </c>
      <c r="U391" s="125">
        <v>9.0</v>
      </c>
      <c r="V391" s="125">
        <v>17.0</v>
      </c>
      <c r="W391" s="125">
        <v>-0.39</v>
      </c>
      <c r="X391" s="125">
        <v>0.03</v>
      </c>
      <c r="Y391" s="125">
        <v>1.0</v>
      </c>
      <c r="Z391" s="125">
        <v>2.0</v>
      </c>
      <c r="AA391" s="125">
        <v>1.0</v>
      </c>
      <c r="AB391" s="125">
        <v>1.0</v>
      </c>
      <c r="AC391" s="125">
        <v>1.0</v>
      </c>
      <c r="AD391" s="125">
        <v>1.1</v>
      </c>
      <c r="AE391" s="125">
        <v>545.0</v>
      </c>
      <c r="AF391" s="125">
        <v>1.0</v>
      </c>
      <c r="AG391" s="125">
        <v>1.0</v>
      </c>
      <c r="AH391" s="125">
        <v>1.0</v>
      </c>
      <c r="AI391" s="125">
        <v>1.0</v>
      </c>
      <c r="AJ391" s="125">
        <v>1.0</v>
      </c>
      <c r="AK391" s="125">
        <v>1.0</v>
      </c>
      <c r="AL391" s="126">
        <v>45526.76602858796</v>
      </c>
      <c r="AM391" s="127">
        <v>1529614.52</v>
      </c>
      <c r="AN391" s="127">
        <v>1527802.47</v>
      </c>
      <c r="AO391" s="124"/>
      <c r="AP391" s="124"/>
    </row>
    <row r="392">
      <c r="A392" s="125">
        <v>591.0</v>
      </c>
      <c r="B392" s="119" t="s">
        <v>42</v>
      </c>
      <c r="C392" s="119" t="s">
        <v>32</v>
      </c>
      <c r="D392" s="119" t="s">
        <v>557</v>
      </c>
      <c r="E392" s="119" t="s">
        <v>558</v>
      </c>
      <c r="F392" s="120" t="s">
        <v>52</v>
      </c>
      <c r="G392" s="120" t="s">
        <v>46</v>
      </c>
      <c r="H392" s="121" t="s">
        <v>994</v>
      </c>
      <c r="I392" s="121" t="s">
        <v>995</v>
      </c>
      <c r="J392" s="125">
        <v>1706787.75</v>
      </c>
      <c r="K392" s="125">
        <v>1488592.06</v>
      </c>
      <c r="L392" s="125">
        <v>67631.75</v>
      </c>
      <c r="M392" s="125">
        <v>63870.5</v>
      </c>
      <c r="N392" s="125">
        <v>3.0</v>
      </c>
      <c r="O392" s="125">
        <v>33.0</v>
      </c>
      <c r="P392" s="125">
        <v>717.0</v>
      </c>
      <c r="Q392" s="125">
        <v>668.0</v>
      </c>
      <c r="R392" s="125">
        <v>37.0</v>
      </c>
      <c r="S392" s="125">
        <v>43.0</v>
      </c>
      <c r="T392" s="125">
        <v>-90.0</v>
      </c>
      <c r="U392" s="125">
        <v>7.0</v>
      </c>
      <c r="V392" s="125">
        <v>-13.0</v>
      </c>
      <c r="W392" s="125">
        <v>5.89</v>
      </c>
      <c r="X392" s="125">
        <v>14.66</v>
      </c>
      <c r="Y392" s="125">
        <v>1.0</v>
      </c>
      <c r="Z392" s="125">
        <v>2.0</v>
      </c>
      <c r="AA392" s="125">
        <v>1.0</v>
      </c>
      <c r="AB392" s="125">
        <v>2.0</v>
      </c>
      <c r="AC392" s="125">
        <v>3.0</v>
      </c>
      <c r="AD392" s="125">
        <v>2.0</v>
      </c>
      <c r="AE392" s="125">
        <v>328.0</v>
      </c>
      <c r="AF392" s="125">
        <v>1.0</v>
      </c>
      <c r="AG392" s="125">
        <v>1.0</v>
      </c>
      <c r="AH392" s="125">
        <v>1.0</v>
      </c>
      <c r="AI392" s="125">
        <v>1.0</v>
      </c>
      <c r="AJ392" s="125">
        <v>2.0</v>
      </c>
      <c r="AK392" s="125">
        <v>2.0</v>
      </c>
      <c r="AL392" s="126">
        <v>45526.76602858796</v>
      </c>
      <c r="AM392" s="127">
        <v>1708614.82</v>
      </c>
      <c r="AN392" s="127">
        <v>1488567.19</v>
      </c>
      <c r="AO392" s="124"/>
      <c r="AP392" s="124"/>
    </row>
    <row r="393">
      <c r="A393" s="125">
        <v>593.0</v>
      </c>
      <c r="B393" s="119" t="s">
        <v>414</v>
      </c>
      <c r="C393" s="119" t="s">
        <v>992</v>
      </c>
      <c r="D393" s="119" t="s">
        <v>203</v>
      </c>
      <c r="E393" s="119" t="s">
        <v>1003</v>
      </c>
      <c r="F393" s="120" t="s">
        <v>243</v>
      </c>
      <c r="G393" s="120" t="s">
        <v>101</v>
      </c>
      <c r="H393" s="121" t="s">
        <v>994</v>
      </c>
      <c r="I393" s="121" t="s">
        <v>995</v>
      </c>
      <c r="J393" s="125">
        <v>1488543.99</v>
      </c>
      <c r="K393" s="125">
        <v>978429.64</v>
      </c>
      <c r="L393" s="125">
        <v>42105.13</v>
      </c>
      <c r="M393" s="125">
        <v>28358.05</v>
      </c>
      <c r="N393" s="125">
        <v>25.0</v>
      </c>
      <c r="O393" s="125">
        <v>13.0</v>
      </c>
      <c r="P393" s="125">
        <v>717.0</v>
      </c>
      <c r="Q393" s="125">
        <v>517.0</v>
      </c>
      <c r="R393" s="125">
        <v>351.0</v>
      </c>
      <c r="S393" s="125">
        <v>319.0</v>
      </c>
      <c r="T393" s="125">
        <v>92.0</v>
      </c>
      <c r="U393" s="125">
        <v>38.0</v>
      </c>
      <c r="V393" s="125">
        <v>10.0</v>
      </c>
      <c r="W393" s="125">
        <v>48.48</v>
      </c>
      <c r="X393" s="125">
        <v>52.14</v>
      </c>
      <c r="Y393" s="125">
        <v>4.0</v>
      </c>
      <c r="Z393" s="125">
        <v>5.0</v>
      </c>
      <c r="AA393" s="125">
        <v>1.0</v>
      </c>
      <c r="AB393" s="125">
        <v>5.0</v>
      </c>
      <c r="AC393" s="125">
        <v>5.0</v>
      </c>
      <c r="AD393" s="125">
        <v>3.9</v>
      </c>
      <c r="AE393" s="125">
        <v>120.0</v>
      </c>
      <c r="AF393" s="125">
        <v>3.0</v>
      </c>
      <c r="AG393" s="125">
        <v>4.0</v>
      </c>
      <c r="AH393" s="125">
        <v>1.0</v>
      </c>
      <c r="AI393" s="125">
        <v>4.0</v>
      </c>
      <c r="AJ393" s="125">
        <v>4.0</v>
      </c>
      <c r="AK393" s="125">
        <v>3.0</v>
      </c>
      <c r="AL393" s="126">
        <v>45526.76602858796</v>
      </c>
      <c r="AM393" s="127">
        <v>1490334.78</v>
      </c>
      <c r="AN393" s="127">
        <v>978429.79</v>
      </c>
      <c r="AO393" s="124"/>
      <c r="AP393" s="124"/>
    </row>
    <row r="394">
      <c r="A394" s="125">
        <v>594.0</v>
      </c>
      <c r="B394" s="119" t="s">
        <v>47</v>
      </c>
      <c r="C394" s="119" t="s">
        <v>32</v>
      </c>
      <c r="D394" s="119" t="s">
        <v>559</v>
      </c>
      <c r="E394" s="119" t="s">
        <v>560</v>
      </c>
      <c r="F394" s="120" t="s">
        <v>170</v>
      </c>
      <c r="G394" s="120" t="s">
        <v>59</v>
      </c>
      <c r="H394" s="121" t="s">
        <v>994</v>
      </c>
      <c r="I394" s="121" t="s">
        <v>995</v>
      </c>
      <c r="J394" s="125">
        <v>925049.77</v>
      </c>
      <c r="K394" s="125">
        <v>796580.65</v>
      </c>
      <c r="L394" s="125">
        <v>27098.23</v>
      </c>
      <c r="M394" s="125">
        <v>23938.49</v>
      </c>
      <c r="N394" s="125">
        <v>0.0</v>
      </c>
      <c r="O394" s="125">
        <v>0.0</v>
      </c>
      <c r="P394" s="125">
        <v>287.0</v>
      </c>
      <c r="Q394" s="125">
        <v>246.0</v>
      </c>
      <c r="R394" s="125">
        <v>22.0</v>
      </c>
      <c r="S394" s="125">
        <v>22.0</v>
      </c>
      <c r="T394" s="125">
        <v>0.0</v>
      </c>
      <c r="U394" s="125">
        <v>16.0</v>
      </c>
      <c r="V394" s="125">
        <v>0.0</v>
      </c>
      <c r="W394" s="125">
        <v>13.2</v>
      </c>
      <c r="X394" s="125">
        <v>16.13</v>
      </c>
      <c r="Y394" s="125">
        <v>1.0</v>
      </c>
      <c r="Z394" s="125">
        <v>4.0</v>
      </c>
      <c r="AA394" s="125">
        <v>1.0</v>
      </c>
      <c r="AB394" s="125">
        <v>3.0</v>
      </c>
      <c r="AC394" s="125">
        <v>3.0</v>
      </c>
      <c r="AD394" s="125">
        <v>2.6</v>
      </c>
      <c r="AE394" s="125">
        <v>245.0</v>
      </c>
      <c r="AF394" s="125">
        <v>1.0</v>
      </c>
      <c r="AG394" s="125">
        <v>3.0</v>
      </c>
      <c r="AH394" s="125">
        <v>1.0</v>
      </c>
      <c r="AI394" s="125">
        <v>2.0</v>
      </c>
      <c r="AJ394" s="125">
        <v>2.0</v>
      </c>
      <c r="AK394" s="125">
        <v>2.0</v>
      </c>
      <c r="AL394" s="126">
        <v>45526.76602858796</v>
      </c>
      <c r="AM394" s="127">
        <v>925313.27</v>
      </c>
      <c r="AN394" s="127">
        <v>796821.21</v>
      </c>
      <c r="AO394" s="124"/>
      <c r="AP394" s="124"/>
    </row>
    <row r="395">
      <c r="A395" s="125">
        <v>595.0</v>
      </c>
      <c r="B395" s="119" t="s">
        <v>42</v>
      </c>
      <c r="C395" s="119" t="s">
        <v>32</v>
      </c>
      <c r="D395" s="119" t="s">
        <v>237</v>
      </c>
      <c r="E395" s="119" t="s">
        <v>408</v>
      </c>
      <c r="F395" s="120" t="s">
        <v>270</v>
      </c>
      <c r="G395" s="120" t="s">
        <v>46</v>
      </c>
      <c r="H395" s="121" t="s">
        <v>994</v>
      </c>
      <c r="I395" s="121" t="s">
        <v>995</v>
      </c>
      <c r="J395" s="125">
        <v>1015624.05</v>
      </c>
      <c r="K395" s="125">
        <v>834194.31</v>
      </c>
      <c r="L395" s="125">
        <v>33597.95</v>
      </c>
      <c r="M395" s="125">
        <v>30845.56</v>
      </c>
      <c r="N395" s="125">
        <v>21.0</v>
      </c>
      <c r="O395" s="125">
        <v>3.0</v>
      </c>
      <c r="P395" s="125">
        <v>453.0</v>
      </c>
      <c r="Q395" s="125">
        <v>319.0</v>
      </c>
      <c r="R395" s="125">
        <v>47.0</v>
      </c>
      <c r="S395" s="125">
        <v>26.0</v>
      </c>
      <c r="T395" s="125">
        <v>600.0</v>
      </c>
      <c r="U395" s="125">
        <v>42.0</v>
      </c>
      <c r="V395" s="125">
        <v>80.0</v>
      </c>
      <c r="W395" s="125">
        <v>8.92</v>
      </c>
      <c r="X395" s="125">
        <v>21.75</v>
      </c>
      <c r="Y395" s="125">
        <v>5.0</v>
      </c>
      <c r="Z395" s="125">
        <v>5.0</v>
      </c>
      <c r="AA395" s="125">
        <v>5.0</v>
      </c>
      <c r="AB395" s="125">
        <v>3.0</v>
      </c>
      <c r="AC395" s="125">
        <v>3.0</v>
      </c>
      <c r="AD395" s="125">
        <v>3.7</v>
      </c>
      <c r="AE395" s="125">
        <v>148.0</v>
      </c>
      <c r="AF395" s="125">
        <v>4.0</v>
      </c>
      <c r="AG395" s="125">
        <v>4.0</v>
      </c>
      <c r="AH395" s="125">
        <v>4.0</v>
      </c>
      <c r="AI395" s="125">
        <v>2.0</v>
      </c>
      <c r="AJ395" s="125">
        <v>2.0</v>
      </c>
      <c r="AK395" s="125">
        <v>3.0</v>
      </c>
      <c r="AL395" s="126">
        <v>45526.76602858796</v>
      </c>
      <c r="AM395" s="127">
        <v>1015714.55</v>
      </c>
      <c r="AN395" s="127">
        <v>834271.28</v>
      </c>
      <c r="AO395" s="124"/>
      <c r="AP395" s="124"/>
    </row>
    <row r="396">
      <c r="A396" s="125">
        <v>596.0</v>
      </c>
      <c r="B396" s="119" t="s">
        <v>97</v>
      </c>
      <c r="C396" s="119" t="s">
        <v>32</v>
      </c>
      <c r="D396" s="119" t="s">
        <v>249</v>
      </c>
      <c r="E396" s="119" t="s">
        <v>563</v>
      </c>
      <c r="F396" s="120" t="s">
        <v>209</v>
      </c>
      <c r="G396" s="120" t="s">
        <v>101</v>
      </c>
      <c r="H396" s="121" t="s">
        <v>994</v>
      </c>
      <c r="I396" s="121" t="s">
        <v>995</v>
      </c>
      <c r="J396" s="125">
        <v>2253007.16</v>
      </c>
      <c r="K396" s="125">
        <v>2101524.14</v>
      </c>
      <c r="L396" s="125">
        <v>64691.36</v>
      </c>
      <c r="M396" s="125">
        <v>61499.72</v>
      </c>
      <c r="N396" s="119">
        <v>23.0</v>
      </c>
      <c r="O396" s="119">
        <v>0.0</v>
      </c>
      <c r="P396" s="125">
        <v>550.0</v>
      </c>
      <c r="Q396" s="125">
        <v>443.0</v>
      </c>
      <c r="R396" s="125">
        <v>66.0</v>
      </c>
      <c r="S396" s="125">
        <v>35.0</v>
      </c>
      <c r="T396" s="119">
        <v>0.0</v>
      </c>
      <c r="U396" s="125">
        <v>24.0</v>
      </c>
      <c r="V396" s="125">
        <v>88.0</v>
      </c>
      <c r="W396" s="125">
        <v>5.19</v>
      </c>
      <c r="X396" s="125">
        <v>7.21</v>
      </c>
      <c r="Y396" s="119">
        <v>1.0</v>
      </c>
      <c r="Z396" s="125">
        <v>5.0</v>
      </c>
      <c r="AA396" s="125">
        <v>5.0</v>
      </c>
      <c r="AB396" s="125">
        <v>2.0</v>
      </c>
      <c r="AC396" s="125">
        <v>2.0</v>
      </c>
      <c r="AD396" s="125">
        <v>2.85</v>
      </c>
      <c r="AE396" s="125">
        <v>218.0</v>
      </c>
      <c r="AF396" s="119">
        <v>1.0</v>
      </c>
      <c r="AG396" s="125">
        <v>4.0</v>
      </c>
      <c r="AH396" s="125">
        <v>4.0</v>
      </c>
      <c r="AI396" s="125">
        <v>1.0</v>
      </c>
      <c r="AJ396" s="125">
        <v>1.0</v>
      </c>
      <c r="AK396" s="125">
        <v>2.0</v>
      </c>
      <c r="AL396" s="126">
        <v>45526.76602858796</v>
      </c>
      <c r="AM396" s="127">
        <v>2253372.66</v>
      </c>
      <c r="AN396" s="127">
        <v>2104091.36</v>
      </c>
      <c r="AO396" s="124"/>
      <c r="AP396" s="124"/>
    </row>
    <row r="397">
      <c r="A397" s="125">
        <v>597.0</v>
      </c>
      <c r="B397" s="119" t="s">
        <v>42</v>
      </c>
      <c r="C397" s="119" t="s">
        <v>32</v>
      </c>
      <c r="D397" s="119" t="s">
        <v>237</v>
      </c>
      <c r="E397" s="119" t="s">
        <v>408</v>
      </c>
      <c r="F397" s="120" t="s">
        <v>45</v>
      </c>
      <c r="G397" s="120" t="s">
        <v>46</v>
      </c>
      <c r="H397" s="121" t="s">
        <v>994</v>
      </c>
      <c r="I397" s="121" t="s">
        <v>995</v>
      </c>
      <c r="J397" s="125">
        <v>2790601.09</v>
      </c>
      <c r="K397" s="125">
        <v>2542305.81</v>
      </c>
      <c r="L397" s="125">
        <v>81675.74</v>
      </c>
      <c r="M397" s="125">
        <v>86263.16</v>
      </c>
      <c r="N397" s="125">
        <v>47.0</v>
      </c>
      <c r="O397" s="125">
        <v>44.0</v>
      </c>
      <c r="P397" s="125">
        <v>976.0</v>
      </c>
      <c r="Q397" s="125">
        <v>919.0</v>
      </c>
      <c r="R397" s="125">
        <v>54.0</v>
      </c>
      <c r="S397" s="125">
        <v>58.0</v>
      </c>
      <c r="T397" s="125">
        <v>6.0</v>
      </c>
      <c r="U397" s="125">
        <v>6.0</v>
      </c>
      <c r="V397" s="125">
        <v>-6.0</v>
      </c>
      <c r="W397" s="125">
        <v>-5.32</v>
      </c>
      <c r="X397" s="125">
        <v>9.77</v>
      </c>
      <c r="Y397" s="125">
        <v>1.0</v>
      </c>
      <c r="Z397" s="125">
        <v>2.0</v>
      </c>
      <c r="AA397" s="125">
        <v>1.0</v>
      </c>
      <c r="AB397" s="125">
        <v>1.0</v>
      </c>
      <c r="AC397" s="125">
        <v>2.0</v>
      </c>
      <c r="AD397" s="125">
        <v>1.35</v>
      </c>
      <c r="AE397" s="125">
        <v>442.0</v>
      </c>
      <c r="AF397" s="125">
        <v>1.0</v>
      </c>
      <c r="AG397" s="125">
        <v>1.0</v>
      </c>
      <c r="AH397" s="125">
        <v>1.0</v>
      </c>
      <c r="AI397" s="125">
        <v>1.0</v>
      </c>
      <c r="AJ397" s="125">
        <v>1.0</v>
      </c>
      <c r="AK397" s="125">
        <v>1.0</v>
      </c>
      <c r="AL397" s="126">
        <v>45526.76602858796</v>
      </c>
      <c r="AM397" s="127">
        <v>2790434.37</v>
      </c>
      <c r="AN397" s="127">
        <v>2543762.32</v>
      </c>
      <c r="AO397" s="124"/>
      <c r="AP397" s="124"/>
    </row>
    <row r="398">
      <c r="A398" s="125">
        <v>599.0</v>
      </c>
      <c r="B398" s="119" t="s">
        <v>122</v>
      </c>
      <c r="C398" s="119" t="s">
        <v>32</v>
      </c>
      <c r="D398" s="119" t="s">
        <v>359</v>
      </c>
      <c r="E398" s="119" t="s">
        <v>392</v>
      </c>
      <c r="F398" s="120" t="s">
        <v>70</v>
      </c>
      <c r="G398" s="120" t="s">
        <v>36</v>
      </c>
      <c r="H398" s="121" t="s">
        <v>994</v>
      </c>
      <c r="I398" s="121" t="s">
        <v>995</v>
      </c>
      <c r="J398" s="125">
        <v>691483.89</v>
      </c>
      <c r="K398" s="125">
        <v>687291.25</v>
      </c>
      <c r="L398" s="125">
        <v>20809.34</v>
      </c>
      <c r="M398" s="125">
        <v>22435.55</v>
      </c>
      <c r="N398" s="125">
        <v>46.0</v>
      </c>
      <c r="O398" s="119">
        <v>39.0</v>
      </c>
      <c r="P398" s="125">
        <v>319.0</v>
      </c>
      <c r="Q398" s="125">
        <v>297.0</v>
      </c>
      <c r="R398" s="125">
        <v>27.0</v>
      </c>
      <c r="S398" s="125">
        <v>32.0</v>
      </c>
      <c r="T398" s="119">
        <v>17.0</v>
      </c>
      <c r="U398" s="125">
        <v>7.0</v>
      </c>
      <c r="V398" s="125">
        <v>-15.0</v>
      </c>
      <c r="W398" s="125">
        <v>-7.25</v>
      </c>
      <c r="X398" s="125">
        <v>0.61</v>
      </c>
      <c r="Y398" s="119">
        <v>1.0</v>
      </c>
      <c r="Z398" s="125">
        <v>2.0</v>
      </c>
      <c r="AA398" s="125">
        <v>1.0</v>
      </c>
      <c r="AB398" s="125">
        <v>1.0</v>
      </c>
      <c r="AC398" s="125">
        <v>1.0</v>
      </c>
      <c r="AD398" s="125">
        <v>1.1</v>
      </c>
      <c r="AE398" s="125">
        <v>535.0</v>
      </c>
      <c r="AF398" s="119">
        <v>1.0</v>
      </c>
      <c r="AG398" s="125">
        <v>1.0</v>
      </c>
      <c r="AH398" s="125">
        <v>1.0</v>
      </c>
      <c r="AI398" s="125">
        <v>1.0</v>
      </c>
      <c r="AJ398" s="125">
        <v>1.0</v>
      </c>
      <c r="AK398" s="125">
        <v>1.0</v>
      </c>
      <c r="AL398" s="126">
        <v>45526.76602858796</v>
      </c>
      <c r="AM398" s="127">
        <v>650102.21</v>
      </c>
      <c r="AN398" s="127">
        <v>677936.25</v>
      </c>
      <c r="AO398" s="124"/>
      <c r="AP398" s="124"/>
    </row>
    <row r="399">
      <c r="A399" s="125">
        <v>600.0</v>
      </c>
      <c r="B399" s="119" t="s">
        <v>97</v>
      </c>
      <c r="C399" s="119" t="s">
        <v>32</v>
      </c>
      <c r="D399" s="119" t="s">
        <v>546</v>
      </c>
      <c r="E399" s="119" t="s">
        <v>203</v>
      </c>
      <c r="F399" s="120" t="s">
        <v>243</v>
      </c>
      <c r="G399" s="120" t="s">
        <v>101</v>
      </c>
      <c r="H399" s="121" t="s">
        <v>994</v>
      </c>
      <c r="I399" s="121" t="s">
        <v>995</v>
      </c>
      <c r="J399" s="125">
        <v>732024.58</v>
      </c>
      <c r="K399" s="125">
        <v>606765.7</v>
      </c>
      <c r="L399" s="125">
        <v>24941.67</v>
      </c>
      <c r="M399" s="125">
        <v>20607.91</v>
      </c>
      <c r="N399" s="125">
        <v>12.0</v>
      </c>
      <c r="O399" s="125">
        <v>11.0</v>
      </c>
      <c r="P399" s="125">
        <v>361.0</v>
      </c>
      <c r="Q399" s="125">
        <v>281.0</v>
      </c>
      <c r="R399" s="125">
        <v>30.0</v>
      </c>
      <c r="S399" s="125">
        <v>20.0</v>
      </c>
      <c r="T399" s="125">
        <v>9.0</v>
      </c>
      <c r="U399" s="125">
        <v>28.0</v>
      </c>
      <c r="V399" s="125">
        <v>50.0</v>
      </c>
      <c r="W399" s="125">
        <v>21.03</v>
      </c>
      <c r="X399" s="125">
        <v>20.64</v>
      </c>
      <c r="Y399" s="125">
        <v>1.0</v>
      </c>
      <c r="Z399" s="125">
        <v>5.0</v>
      </c>
      <c r="AA399" s="125">
        <v>3.0</v>
      </c>
      <c r="AB399" s="125">
        <v>5.0</v>
      </c>
      <c r="AC399" s="125">
        <v>3.0</v>
      </c>
      <c r="AD399" s="125">
        <v>3.9</v>
      </c>
      <c r="AE399" s="125">
        <v>118.0</v>
      </c>
      <c r="AF399" s="125">
        <v>1.0</v>
      </c>
      <c r="AG399" s="125">
        <v>4.0</v>
      </c>
      <c r="AH399" s="125">
        <v>2.0</v>
      </c>
      <c r="AI399" s="125">
        <v>4.0</v>
      </c>
      <c r="AJ399" s="125">
        <v>2.0</v>
      </c>
      <c r="AK399" s="125">
        <v>3.0</v>
      </c>
      <c r="AL399" s="126">
        <v>45526.76602858796</v>
      </c>
      <c r="AM399" s="127">
        <v>732095.58</v>
      </c>
      <c r="AN399" s="127">
        <v>606738.52</v>
      </c>
      <c r="AO399" s="124"/>
      <c r="AP399" s="124"/>
    </row>
    <row r="400">
      <c r="A400" s="125">
        <v>601.0</v>
      </c>
      <c r="B400" s="119" t="s">
        <v>63</v>
      </c>
      <c r="C400" s="119" t="s">
        <v>32</v>
      </c>
      <c r="D400" s="119" t="s">
        <v>129</v>
      </c>
      <c r="E400" s="119" t="s">
        <v>195</v>
      </c>
      <c r="F400" s="120" t="s">
        <v>366</v>
      </c>
      <c r="G400" s="120" t="s">
        <v>46</v>
      </c>
      <c r="H400" s="121" t="s">
        <v>994</v>
      </c>
      <c r="I400" s="121" t="s">
        <v>995</v>
      </c>
      <c r="J400" s="125">
        <v>4270304.43</v>
      </c>
      <c r="K400" s="125">
        <v>3963638.51</v>
      </c>
      <c r="L400" s="125">
        <v>174437.82</v>
      </c>
      <c r="M400" s="125">
        <v>170309.25</v>
      </c>
      <c r="N400" s="125">
        <v>229.0</v>
      </c>
      <c r="O400" s="125">
        <v>194.0</v>
      </c>
      <c r="P400" s="125">
        <v>1715.0</v>
      </c>
      <c r="Q400" s="125">
        <v>1542.0</v>
      </c>
      <c r="R400" s="125">
        <v>107.0</v>
      </c>
      <c r="S400" s="125">
        <v>171.0</v>
      </c>
      <c r="T400" s="125">
        <v>18.0</v>
      </c>
      <c r="U400" s="125">
        <v>11.0</v>
      </c>
      <c r="V400" s="125">
        <v>-37.0</v>
      </c>
      <c r="W400" s="125">
        <v>2.42</v>
      </c>
      <c r="X400" s="125">
        <v>7.74</v>
      </c>
      <c r="Y400" s="125">
        <v>1.0</v>
      </c>
      <c r="Z400" s="125">
        <v>3.0</v>
      </c>
      <c r="AA400" s="125">
        <v>1.0</v>
      </c>
      <c r="AB400" s="125">
        <v>1.0</v>
      </c>
      <c r="AC400" s="125">
        <v>2.0</v>
      </c>
      <c r="AD400" s="125">
        <v>1.45</v>
      </c>
      <c r="AE400" s="125">
        <v>416.0</v>
      </c>
      <c r="AF400" s="125">
        <v>1.0</v>
      </c>
      <c r="AG400" s="125">
        <v>2.0</v>
      </c>
      <c r="AH400" s="125">
        <v>1.0</v>
      </c>
      <c r="AI400" s="125">
        <v>1.0</v>
      </c>
      <c r="AJ400" s="125">
        <v>1.0</v>
      </c>
      <c r="AK400" s="125">
        <v>1.0</v>
      </c>
      <c r="AL400" s="126">
        <v>45526.76602858796</v>
      </c>
      <c r="AM400" s="127">
        <v>4270812.4</v>
      </c>
      <c r="AN400" s="127">
        <v>3965079.52</v>
      </c>
      <c r="AO400" s="124"/>
      <c r="AP400" s="124"/>
    </row>
    <row r="401">
      <c r="A401" s="125">
        <v>602.0</v>
      </c>
      <c r="B401" s="119" t="s">
        <v>60</v>
      </c>
      <c r="C401" s="119" t="s">
        <v>32</v>
      </c>
      <c r="D401" s="119" t="s">
        <v>564</v>
      </c>
      <c r="E401" s="119" t="s">
        <v>565</v>
      </c>
      <c r="F401" s="120" t="s">
        <v>81</v>
      </c>
      <c r="G401" s="120" t="s">
        <v>36</v>
      </c>
      <c r="H401" s="121" t="s">
        <v>994</v>
      </c>
      <c r="I401" s="121" t="s">
        <v>995</v>
      </c>
      <c r="J401" s="125">
        <v>814930.19</v>
      </c>
      <c r="K401" s="125">
        <v>837668.86</v>
      </c>
      <c r="L401" s="125">
        <v>19541.74</v>
      </c>
      <c r="M401" s="125">
        <v>21953.31</v>
      </c>
      <c r="N401" s="125">
        <v>14.0</v>
      </c>
      <c r="O401" s="125">
        <v>7.0</v>
      </c>
      <c r="P401" s="125">
        <v>245.0</v>
      </c>
      <c r="Q401" s="125">
        <v>264.0</v>
      </c>
      <c r="R401" s="125">
        <v>59.0</v>
      </c>
      <c r="S401" s="125">
        <v>36.0</v>
      </c>
      <c r="T401" s="125">
        <v>100.0</v>
      </c>
      <c r="U401" s="125">
        <v>-7.0</v>
      </c>
      <c r="V401" s="125">
        <v>63.0</v>
      </c>
      <c r="W401" s="125">
        <v>-10.98</v>
      </c>
      <c r="X401" s="125">
        <v>-2.71</v>
      </c>
      <c r="Y401" s="125">
        <v>4.0</v>
      </c>
      <c r="Z401" s="125">
        <v>1.0</v>
      </c>
      <c r="AA401" s="125">
        <v>4.0</v>
      </c>
      <c r="AB401" s="125">
        <v>1.0</v>
      </c>
      <c r="AC401" s="125">
        <v>1.0</v>
      </c>
      <c r="AD401" s="125">
        <v>1.75</v>
      </c>
      <c r="AE401" s="125">
        <v>361.0</v>
      </c>
      <c r="AF401" s="125">
        <v>3.0</v>
      </c>
      <c r="AG401" s="125">
        <v>1.0</v>
      </c>
      <c r="AH401" s="125">
        <v>3.0</v>
      </c>
      <c r="AI401" s="125">
        <v>1.0</v>
      </c>
      <c r="AJ401" s="125">
        <v>1.0</v>
      </c>
      <c r="AK401" s="125">
        <v>1.0</v>
      </c>
      <c r="AL401" s="126">
        <v>45526.76602858796</v>
      </c>
      <c r="AM401" s="127">
        <v>817141.34</v>
      </c>
      <c r="AN401" s="127">
        <v>838781.2</v>
      </c>
      <c r="AO401" s="124"/>
      <c r="AP401" s="124"/>
    </row>
    <row r="402">
      <c r="A402" s="125">
        <v>603.0</v>
      </c>
      <c r="B402" s="119" t="s">
        <v>998</v>
      </c>
      <c r="C402" s="119" t="s">
        <v>32</v>
      </c>
      <c r="D402" s="119" t="s">
        <v>249</v>
      </c>
      <c r="E402" s="119" t="s">
        <v>566</v>
      </c>
      <c r="F402" s="120" t="s">
        <v>403</v>
      </c>
      <c r="G402" s="120" t="s">
        <v>46</v>
      </c>
      <c r="H402" s="121" t="s">
        <v>994</v>
      </c>
      <c r="I402" s="121" t="s">
        <v>995</v>
      </c>
      <c r="J402" s="125">
        <v>1165989.1</v>
      </c>
      <c r="K402" s="125">
        <v>1020437.27</v>
      </c>
      <c r="L402" s="125">
        <v>50725.5</v>
      </c>
      <c r="M402" s="125">
        <v>46586.0</v>
      </c>
      <c r="N402" s="125">
        <v>19.0</v>
      </c>
      <c r="O402" s="125">
        <v>29.0</v>
      </c>
      <c r="P402" s="125">
        <v>504.0</v>
      </c>
      <c r="Q402" s="125">
        <v>478.0</v>
      </c>
      <c r="R402" s="125">
        <v>37.0</v>
      </c>
      <c r="S402" s="125">
        <v>30.0</v>
      </c>
      <c r="T402" s="125">
        <v>-34.0</v>
      </c>
      <c r="U402" s="125">
        <v>5.0</v>
      </c>
      <c r="V402" s="125">
        <v>23.0</v>
      </c>
      <c r="W402" s="125">
        <v>8.89</v>
      </c>
      <c r="X402" s="125">
        <v>14.26</v>
      </c>
      <c r="Y402" s="125">
        <v>1.0</v>
      </c>
      <c r="Z402" s="125">
        <v>2.0</v>
      </c>
      <c r="AA402" s="125">
        <v>2.0</v>
      </c>
      <c r="AB402" s="125">
        <v>3.0</v>
      </c>
      <c r="AC402" s="125">
        <v>3.0</v>
      </c>
      <c r="AD402" s="125">
        <v>2.6</v>
      </c>
      <c r="AE402" s="125">
        <v>248.0</v>
      </c>
      <c r="AF402" s="125">
        <v>1.0</v>
      </c>
      <c r="AG402" s="125">
        <v>1.0</v>
      </c>
      <c r="AH402" s="125">
        <v>1.0</v>
      </c>
      <c r="AI402" s="125">
        <v>2.0</v>
      </c>
      <c r="AJ402" s="125">
        <v>2.0</v>
      </c>
      <c r="AK402" s="125">
        <v>2.0</v>
      </c>
      <c r="AL402" s="126">
        <v>45526.76602858796</v>
      </c>
      <c r="AM402" s="127">
        <v>1166726.23</v>
      </c>
      <c r="AN402" s="127">
        <v>1020435.15</v>
      </c>
      <c r="AO402" s="124"/>
      <c r="AP402" s="124"/>
    </row>
    <row r="403">
      <c r="A403" s="125">
        <v>606.0</v>
      </c>
      <c r="B403" s="119" t="s">
        <v>60</v>
      </c>
      <c r="C403" s="119" t="s">
        <v>32</v>
      </c>
      <c r="D403" s="119" t="s">
        <v>567</v>
      </c>
      <c r="E403" s="119" t="s">
        <v>214</v>
      </c>
      <c r="F403" s="120" t="s">
        <v>118</v>
      </c>
      <c r="G403" s="120" t="s">
        <v>59</v>
      </c>
      <c r="H403" s="121" t="s">
        <v>994</v>
      </c>
      <c r="I403" s="121" t="s">
        <v>995</v>
      </c>
      <c r="J403" s="125">
        <v>4407344.16</v>
      </c>
      <c r="K403" s="125">
        <v>4270756.86</v>
      </c>
      <c r="L403" s="125">
        <v>115373.62</v>
      </c>
      <c r="M403" s="125">
        <v>112575.61</v>
      </c>
      <c r="N403" s="125">
        <v>130.0</v>
      </c>
      <c r="O403" s="125">
        <v>155.0</v>
      </c>
      <c r="P403" s="125">
        <v>1340.0</v>
      </c>
      <c r="Q403" s="125">
        <v>1312.0</v>
      </c>
      <c r="R403" s="125">
        <v>73.0</v>
      </c>
      <c r="S403" s="125">
        <v>67.0</v>
      </c>
      <c r="T403" s="125">
        <v>-16.0</v>
      </c>
      <c r="U403" s="125">
        <v>2.0</v>
      </c>
      <c r="V403" s="125">
        <v>8.0</v>
      </c>
      <c r="W403" s="125">
        <v>2.49</v>
      </c>
      <c r="X403" s="125">
        <v>3.2</v>
      </c>
      <c r="Y403" s="125">
        <v>1.0</v>
      </c>
      <c r="Z403" s="125">
        <v>1.0</v>
      </c>
      <c r="AA403" s="125">
        <v>1.0</v>
      </c>
      <c r="AB403" s="125">
        <v>1.0</v>
      </c>
      <c r="AC403" s="125">
        <v>1.0</v>
      </c>
      <c r="AD403" s="125">
        <v>1.0</v>
      </c>
      <c r="AE403" s="125">
        <v>641.0</v>
      </c>
      <c r="AF403" s="125">
        <v>1.0</v>
      </c>
      <c r="AG403" s="125">
        <v>1.0</v>
      </c>
      <c r="AH403" s="125">
        <v>1.0</v>
      </c>
      <c r="AI403" s="125">
        <v>1.0</v>
      </c>
      <c r="AJ403" s="125">
        <v>1.0</v>
      </c>
      <c r="AK403" s="125">
        <v>1.0</v>
      </c>
      <c r="AL403" s="126">
        <v>45526.76602858796</v>
      </c>
      <c r="AM403" s="127">
        <v>4406278.3</v>
      </c>
      <c r="AN403" s="127">
        <v>4270067.37</v>
      </c>
      <c r="AO403" s="124"/>
      <c r="AP403" s="124"/>
    </row>
    <row r="404">
      <c r="A404" s="125">
        <v>607.0</v>
      </c>
      <c r="B404" s="119" t="s">
        <v>60</v>
      </c>
      <c r="C404" s="119" t="s">
        <v>32</v>
      </c>
      <c r="D404" s="119" t="s">
        <v>568</v>
      </c>
      <c r="E404" s="119" t="s">
        <v>569</v>
      </c>
      <c r="F404" s="120" t="s">
        <v>220</v>
      </c>
      <c r="G404" s="120" t="s">
        <v>59</v>
      </c>
      <c r="H404" s="121" t="s">
        <v>994</v>
      </c>
      <c r="I404" s="121" t="s">
        <v>995</v>
      </c>
      <c r="J404" s="125">
        <v>1658212.38</v>
      </c>
      <c r="K404" s="125">
        <v>1320111.5</v>
      </c>
      <c r="L404" s="125">
        <v>43218.72</v>
      </c>
      <c r="M404" s="125">
        <v>36895.47</v>
      </c>
      <c r="N404" s="125">
        <v>23.0</v>
      </c>
      <c r="O404" s="125">
        <v>8.0</v>
      </c>
      <c r="P404" s="125">
        <v>538.0</v>
      </c>
      <c r="Q404" s="125">
        <v>392.0</v>
      </c>
      <c r="R404" s="125">
        <v>57.0</v>
      </c>
      <c r="S404" s="125">
        <v>45.0</v>
      </c>
      <c r="T404" s="125">
        <v>187.0</v>
      </c>
      <c r="U404" s="125">
        <v>37.0</v>
      </c>
      <c r="V404" s="125">
        <v>26.0</v>
      </c>
      <c r="W404" s="125">
        <v>17.14</v>
      </c>
      <c r="X404" s="125">
        <v>25.61</v>
      </c>
      <c r="Y404" s="125">
        <v>5.0</v>
      </c>
      <c r="Z404" s="125">
        <v>5.0</v>
      </c>
      <c r="AA404" s="125">
        <v>2.0</v>
      </c>
      <c r="AB404" s="125">
        <v>4.0</v>
      </c>
      <c r="AC404" s="125">
        <v>4.0</v>
      </c>
      <c r="AD404" s="125">
        <v>3.75</v>
      </c>
      <c r="AE404" s="125">
        <v>141.0</v>
      </c>
      <c r="AF404" s="125">
        <v>4.0</v>
      </c>
      <c r="AG404" s="125">
        <v>4.0</v>
      </c>
      <c r="AH404" s="125">
        <v>1.0</v>
      </c>
      <c r="AI404" s="125">
        <v>3.0</v>
      </c>
      <c r="AJ404" s="125">
        <v>3.0</v>
      </c>
      <c r="AK404" s="125">
        <v>3.0</v>
      </c>
      <c r="AL404" s="126">
        <v>45526.76602858796</v>
      </c>
      <c r="AM404" s="127">
        <v>1657612.65</v>
      </c>
      <c r="AN404" s="127">
        <v>1320058.71</v>
      </c>
      <c r="AO404" s="124"/>
      <c r="AP404" s="124"/>
    </row>
    <row r="405">
      <c r="A405" s="125">
        <v>608.0</v>
      </c>
      <c r="B405" s="119" t="s">
        <v>97</v>
      </c>
      <c r="C405" s="119" t="s">
        <v>32</v>
      </c>
      <c r="D405" s="119" t="s">
        <v>393</v>
      </c>
      <c r="E405" s="119" t="s">
        <v>570</v>
      </c>
      <c r="F405" s="120" t="s">
        <v>451</v>
      </c>
      <c r="G405" s="120" t="s">
        <v>101</v>
      </c>
      <c r="H405" s="121" t="s">
        <v>994</v>
      </c>
      <c r="I405" s="121" t="s">
        <v>995</v>
      </c>
      <c r="J405" s="125">
        <v>1646104.02</v>
      </c>
      <c r="K405" s="125">
        <v>1587958.41</v>
      </c>
      <c r="L405" s="125">
        <v>47255.78</v>
      </c>
      <c r="M405" s="125">
        <v>47529.12</v>
      </c>
      <c r="N405" s="125">
        <v>71.0</v>
      </c>
      <c r="O405" s="125">
        <v>95.0</v>
      </c>
      <c r="P405" s="125">
        <v>618.0</v>
      </c>
      <c r="Q405" s="125">
        <v>573.0</v>
      </c>
      <c r="R405" s="125">
        <v>54.0</v>
      </c>
      <c r="S405" s="125">
        <v>51.0</v>
      </c>
      <c r="T405" s="125">
        <v>-25.0</v>
      </c>
      <c r="U405" s="125">
        <v>7.0</v>
      </c>
      <c r="V405" s="125">
        <v>5.0</v>
      </c>
      <c r="W405" s="125">
        <v>-0.58</v>
      </c>
      <c r="X405" s="125">
        <v>3.66</v>
      </c>
      <c r="Y405" s="125">
        <v>1.0</v>
      </c>
      <c r="Z405" s="125">
        <v>2.0</v>
      </c>
      <c r="AA405" s="125">
        <v>1.0</v>
      </c>
      <c r="AB405" s="125">
        <v>1.0</v>
      </c>
      <c r="AC405" s="125">
        <v>1.0</v>
      </c>
      <c r="AD405" s="125">
        <v>1.1</v>
      </c>
      <c r="AE405" s="125">
        <v>546.0</v>
      </c>
      <c r="AF405" s="125">
        <v>1.0</v>
      </c>
      <c r="AG405" s="125">
        <v>1.0</v>
      </c>
      <c r="AH405" s="125">
        <v>1.0</v>
      </c>
      <c r="AI405" s="125">
        <v>1.0</v>
      </c>
      <c r="AJ405" s="125">
        <v>1.0</v>
      </c>
      <c r="AK405" s="125">
        <v>1.0</v>
      </c>
      <c r="AL405" s="126">
        <v>45526.76602858796</v>
      </c>
      <c r="AM405" s="127">
        <v>1647805.27</v>
      </c>
      <c r="AN405" s="127">
        <v>1587878.08</v>
      </c>
      <c r="AO405" s="124"/>
      <c r="AP405" s="124"/>
    </row>
    <row r="406">
      <c r="A406" s="125">
        <v>609.0</v>
      </c>
      <c r="B406" s="119" t="s">
        <v>60</v>
      </c>
      <c r="C406" s="119" t="s">
        <v>32</v>
      </c>
      <c r="D406" s="119" t="s">
        <v>571</v>
      </c>
      <c r="E406" s="119" t="s">
        <v>572</v>
      </c>
      <c r="F406" s="120" t="s">
        <v>137</v>
      </c>
      <c r="G406" s="120" t="s">
        <v>36</v>
      </c>
      <c r="H406" s="121" t="s">
        <v>994</v>
      </c>
      <c r="I406" s="121" t="s">
        <v>995</v>
      </c>
      <c r="J406" s="125">
        <v>879660.34</v>
      </c>
      <c r="K406" s="125">
        <v>718871.71</v>
      </c>
      <c r="L406" s="125">
        <v>25520.83</v>
      </c>
      <c r="M406" s="125">
        <v>19961.42</v>
      </c>
      <c r="N406" s="125">
        <v>20.0</v>
      </c>
      <c r="O406" s="125">
        <v>26.0</v>
      </c>
      <c r="P406" s="125">
        <v>348.0</v>
      </c>
      <c r="Q406" s="125">
        <v>324.0</v>
      </c>
      <c r="R406" s="125">
        <v>23.0</v>
      </c>
      <c r="S406" s="125">
        <v>42.0</v>
      </c>
      <c r="T406" s="125">
        <v>-23.0</v>
      </c>
      <c r="U406" s="125">
        <v>7.0</v>
      </c>
      <c r="V406" s="125">
        <v>-45.0</v>
      </c>
      <c r="W406" s="125">
        <v>27.85</v>
      </c>
      <c r="X406" s="125">
        <v>22.37</v>
      </c>
      <c r="Y406" s="125">
        <v>1.0</v>
      </c>
      <c r="Z406" s="125">
        <v>2.0</v>
      </c>
      <c r="AA406" s="125">
        <v>1.0</v>
      </c>
      <c r="AB406" s="125">
        <v>5.0</v>
      </c>
      <c r="AC406" s="125">
        <v>4.0</v>
      </c>
      <c r="AD406" s="125">
        <v>3.45</v>
      </c>
      <c r="AE406" s="125">
        <v>173.0</v>
      </c>
      <c r="AF406" s="125">
        <v>1.0</v>
      </c>
      <c r="AG406" s="125">
        <v>1.0</v>
      </c>
      <c r="AH406" s="125">
        <v>1.0</v>
      </c>
      <c r="AI406" s="125">
        <v>4.0</v>
      </c>
      <c r="AJ406" s="125">
        <v>3.0</v>
      </c>
      <c r="AK406" s="125">
        <v>3.0</v>
      </c>
      <c r="AL406" s="126">
        <v>45526.76602858796</v>
      </c>
      <c r="AM406" s="127">
        <v>880138.84</v>
      </c>
      <c r="AN406" s="127">
        <v>718910.33</v>
      </c>
      <c r="AO406" s="124"/>
      <c r="AP406" s="124"/>
    </row>
    <row r="407">
      <c r="A407" s="125">
        <v>611.0</v>
      </c>
      <c r="B407" s="119" t="s">
        <v>1001</v>
      </c>
      <c r="C407" s="119" t="s">
        <v>992</v>
      </c>
      <c r="D407" s="119" t="s">
        <v>150</v>
      </c>
      <c r="E407" s="119" t="s">
        <v>710</v>
      </c>
      <c r="F407" s="120" t="s">
        <v>243</v>
      </c>
      <c r="G407" s="120" t="s">
        <v>101</v>
      </c>
      <c r="H407" s="121" t="s">
        <v>994</v>
      </c>
      <c r="I407" s="121" t="s">
        <v>995</v>
      </c>
      <c r="J407" s="125">
        <v>1558628.14</v>
      </c>
      <c r="K407" s="125">
        <v>1521638.03</v>
      </c>
      <c r="L407" s="125">
        <v>42566.75</v>
      </c>
      <c r="M407" s="125">
        <v>48604.1</v>
      </c>
      <c r="N407" s="125">
        <v>1.0</v>
      </c>
      <c r="O407" s="125">
        <v>30.0</v>
      </c>
      <c r="P407" s="125">
        <v>537.0</v>
      </c>
      <c r="Q407" s="125">
        <v>479.0</v>
      </c>
      <c r="R407" s="125">
        <v>293.0</v>
      </c>
      <c r="S407" s="125">
        <v>43.0</v>
      </c>
      <c r="T407" s="125">
        <v>-96.0</v>
      </c>
      <c r="U407" s="125">
        <v>12.0</v>
      </c>
      <c r="V407" s="125">
        <v>581.0</v>
      </c>
      <c r="W407" s="125">
        <v>-12.42</v>
      </c>
      <c r="X407" s="125">
        <v>2.43</v>
      </c>
      <c r="Y407" s="125">
        <v>1.0</v>
      </c>
      <c r="Z407" s="125">
        <v>3.0</v>
      </c>
      <c r="AA407" s="125">
        <v>5.0</v>
      </c>
      <c r="AB407" s="125">
        <v>1.0</v>
      </c>
      <c r="AC407" s="125">
        <v>1.0</v>
      </c>
      <c r="AD407" s="125">
        <v>2.0</v>
      </c>
      <c r="AE407" s="125">
        <v>327.0</v>
      </c>
      <c r="AF407" s="125">
        <v>1.0</v>
      </c>
      <c r="AG407" s="125">
        <v>2.0</v>
      </c>
      <c r="AH407" s="125">
        <v>4.0</v>
      </c>
      <c r="AI407" s="125">
        <v>1.0</v>
      </c>
      <c r="AJ407" s="125">
        <v>1.0</v>
      </c>
      <c r="AK407" s="125">
        <v>2.0</v>
      </c>
      <c r="AL407" s="126">
        <v>45526.76602858796</v>
      </c>
      <c r="AM407" s="127">
        <v>1446221.1</v>
      </c>
      <c r="AN407" s="127">
        <v>1521672.97</v>
      </c>
      <c r="AO407" s="124"/>
      <c r="AP407" s="124"/>
    </row>
    <row r="408">
      <c r="A408" s="125">
        <v>612.0</v>
      </c>
      <c r="B408" s="119" t="s">
        <v>42</v>
      </c>
      <c r="C408" s="119" t="s">
        <v>32</v>
      </c>
      <c r="D408" s="119" t="s">
        <v>573</v>
      </c>
      <c r="E408" s="119" t="s">
        <v>574</v>
      </c>
      <c r="F408" s="120" t="s">
        <v>108</v>
      </c>
      <c r="G408" s="120" t="s">
        <v>46</v>
      </c>
      <c r="H408" s="121" t="s">
        <v>994</v>
      </c>
      <c r="I408" s="121" t="s">
        <v>995</v>
      </c>
      <c r="J408" s="125">
        <v>1040527.5</v>
      </c>
      <c r="K408" s="125">
        <v>716509.85</v>
      </c>
      <c r="L408" s="125">
        <v>31724.0</v>
      </c>
      <c r="M408" s="125">
        <v>23505.75</v>
      </c>
      <c r="N408" s="125">
        <v>16.0</v>
      </c>
      <c r="O408" s="125">
        <v>3.0</v>
      </c>
      <c r="P408" s="125">
        <v>424.0</v>
      </c>
      <c r="Q408" s="125">
        <v>288.0</v>
      </c>
      <c r="R408" s="125">
        <v>46.0</v>
      </c>
      <c r="S408" s="125">
        <v>23.0</v>
      </c>
      <c r="T408" s="125">
        <v>433.0</v>
      </c>
      <c r="U408" s="125">
        <v>47.0</v>
      </c>
      <c r="V408" s="125">
        <v>100.0</v>
      </c>
      <c r="W408" s="125">
        <v>34.96</v>
      </c>
      <c r="X408" s="125">
        <v>45.22</v>
      </c>
      <c r="Y408" s="125">
        <v>5.0</v>
      </c>
      <c r="Z408" s="125">
        <v>5.0</v>
      </c>
      <c r="AA408" s="125">
        <v>5.0</v>
      </c>
      <c r="AB408" s="125">
        <v>5.0</v>
      </c>
      <c r="AC408" s="125">
        <v>5.0</v>
      </c>
      <c r="AD408" s="125">
        <v>5.0</v>
      </c>
      <c r="AE408" s="125">
        <v>6.0</v>
      </c>
      <c r="AF408" s="125">
        <v>4.0</v>
      </c>
      <c r="AG408" s="125">
        <v>4.0</v>
      </c>
      <c r="AH408" s="125">
        <v>4.0</v>
      </c>
      <c r="AI408" s="125">
        <v>4.0</v>
      </c>
      <c r="AJ408" s="125">
        <v>4.0</v>
      </c>
      <c r="AK408" s="125">
        <v>4.0</v>
      </c>
      <c r="AL408" s="126">
        <v>45526.76602858796</v>
      </c>
      <c r="AM408" s="127">
        <v>1040681.5</v>
      </c>
      <c r="AN408" s="127">
        <v>717289.5</v>
      </c>
      <c r="AO408" s="124"/>
      <c r="AP408" s="124"/>
    </row>
    <row r="409">
      <c r="A409" s="125">
        <v>613.0</v>
      </c>
      <c r="B409" s="119" t="s">
        <v>60</v>
      </c>
      <c r="C409" s="119" t="s">
        <v>32</v>
      </c>
      <c r="D409" s="119" t="s">
        <v>346</v>
      </c>
      <c r="E409" s="119" t="s">
        <v>575</v>
      </c>
      <c r="F409" s="120" t="s">
        <v>137</v>
      </c>
      <c r="G409" s="120" t="s">
        <v>36</v>
      </c>
      <c r="H409" s="121" t="s">
        <v>994</v>
      </c>
      <c r="I409" s="121" t="s">
        <v>995</v>
      </c>
      <c r="J409" s="125">
        <v>1214373.0</v>
      </c>
      <c r="K409" s="125">
        <v>793027.0</v>
      </c>
      <c r="L409" s="125">
        <v>31705.29</v>
      </c>
      <c r="M409" s="125">
        <v>22896.5</v>
      </c>
      <c r="N409" s="125">
        <v>1.0</v>
      </c>
      <c r="O409" s="125">
        <v>0.0</v>
      </c>
      <c r="P409" s="125">
        <v>552.0</v>
      </c>
      <c r="Q409" s="125">
        <v>367.0</v>
      </c>
      <c r="R409" s="125">
        <v>63.0</v>
      </c>
      <c r="S409" s="125">
        <v>32.0</v>
      </c>
      <c r="T409" s="125">
        <v>0.0</v>
      </c>
      <c r="U409" s="125">
        <v>50.0</v>
      </c>
      <c r="V409" s="125">
        <v>96.0</v>
      </c>
      <c r="W409" s="125">
        <v>38.47</v>
      </c>
      <c r="X409" s="125">
        <v>53.13</v>
      </c>
      <c r="Y409" s="125">
        <v>1.0</v>
      </c>
      <c r="Z409" s="125">
        <v>5.0</v>
      </c>
      <c r="AA409" s="125">
        <v>5.0</v>
      </c>
      <c r="AB409" s="125">
        <v>5.0</v>
      </c>
      <c r="AC409" s="125">
        <v>5.0</v>
      </c>
      <c r="AD409" s="125">
        <v>4.8</v>
      </c>
      <c r="AE409" s="125">
        <v>12.0</v>
      </c>
      <c r="AF409" s="125">
        <v>1.0</v>
      </c>
      <c r="AG409" s="125">
        <v>4.0</v>
      </c>
      <c r="AH409" s="125">
        <v>4.0</v>
      </c>
      <c r="AI409" s="125">
        <v>4.0</v>
      </c>
      <c r="AJ409" s="125">
        <v>4.0</v>
      </c>
      <c r="AK409" s="125">
        <v>4.0</v>
      </c>
      <c r="AL409" s="126">
        <v>45526.76602858796</v>
      </c>
      <c r="AM409" s="127">
        <v>1214404.0</v>
      </c>
      <c r="AN409" s="127">
        <v>793025.57</v>
      </c>
      <c r="AO409" s="124"/>
      <c r="AP409" s="124"/>
    </row>
    <row r="410">
      <c r="A410" s="125">
        <v>614.0</v>
      </c>
      <c r="B410" s="119" t="s">
        <v>42</v>
      </c>
      <c r="C410" s="119" t="s">
        <v>32</v>
      </c>
      <c r="D410" s="119" t="s">
        <v>129</v>
      </c>
      <c r="E410" s="119" t="s">
        <v>184</v>
      </c>
      <c r="F410" s="120" t="s">
        <v>185</v>
      </c>
      <c r="G410" s="120" t="s">
        <v>46</v>
      </c>
      <c r="H410" s="121" t="s">
        <v>994</v>
      </c>
      <c r="I410" s="121" t="s">
        <v>995</v>
      </c>
      <c r="J410" s="125">
        <v>1364539.76</v>
      </c>
      <c r="K410" s="125">
        <v>1529741.47</v>
      </c>
      <c r="L410" s="125">
        <v>38551.5</v>
      </c>
      <c r="M410" s="125">
        <v>44038.43</v>
      </c>
      <c r="N410" s="125">
        <v>16.0</v>
      </c>
      <c r="O410" s="125">
        <v>14.0</v>
      </c>
      <c r="P410" s="125">
        <v>551.0</v>
      </c>
      <c r="Q410" s="125">
        <v>529.0</v>
      </c>
      <c r="R410" s="125">
        <v>38.0</v>
      </c>
      <c r="S410" s="125">
        <v>31.0</v>
      </c>
      <c r="T410" s="125">
        <v>14.0</v>
      </c>
      <c r="U410" s="125">
        <v>4.0</v>
      </c>
      <c r="V410" s="125">
        <v>22.0</v>
      </c>
      <c r="W410" s="125">
        <v>-12.46</v>
      </c>
      <c r="X410" s="125">
        <v>-10.8</v>
      </c>
      <c r="Y410" s="125">
        <v>1.0</v>
      </c>
      <c r="Z410" s="125">
        <v>1.0</v>
      </c>
      <c r="AA410" s="125">
        <v>2.0</v>
      </c>
      <c r="AB410" s="125">
        <v>1.0</v>
      </c>
      <c r="AC410" s="125">
        <v>1.0</v>
      </c>
      <c r="AD410" s="125">
        <v>1.2</v>
      </c>
      <c r="AE410" s="125">
        <v>507.0</v>
      </c>
      <c r="AF410" s="125">
        <v>1.0</v>
      </c>
      <c r="AG410" s="125">
        <v>1.0</v>
      </c>
      <c r="AH410" s="125">
        <v>1.0</v>
      </c>
      <c r="AI410" s="125">
        <v>1.0</v>
      </c>
      <c r="AJ410" s="125">
        <v>1.0</v>
      </c>
      <c r="AK410" s="125">
        <v>1.0</v>
      </c>
      <c r="AL410" s="126">
        <v>45526.76602858796</v>
      </c>
      <c r="AM410" s="127">
        <v>1362179.28</v>
      </c>
      <c r="AN410" s="127">
        <v>1527376.56</v>
      </c>
      <c r="AO410" s="124"/>
      <c r="AP410" s="124"/>
    </row>
    <row r="411">
      <c r="A411" s="125">
        <v>616.0</v>
      </c>
      <c r="B411" s="119" t="s">
        <v>60</v>
      </c>
      <c r="C411" s="119" t="s">
        <v>32</v>
      </c>
      <c r="D411" s="119" t="s">
        <v>144</v>
      </c>
      <c r="E411" s="119" t="s">
        <v>145</v>
      </c>
      <c r="F411" s="120" t="s">
        <v>96</v>
      </c>
      <c r="G411" s="120" t="s">
        <v>59</v>
      </c>
      <c r="H411" s="121" t="s">
        <v>994</v>
      </c>
      <c r="I411" s="121" t="s">
        <v>995</v>
      </c>
      <c r="J411" s="125">
        <v>1877214.13</v>
      </c>
      <c r="K411" s="125">
        <v>1406317.17</v>
      </c>
      <c r="L411" s="125">
        <v>39924.15</v>
      </c>
      <c r="M411" s="125">
        <v>32184.08</v>
      </c>
      <c r="N411" s="119">
        <v>0.0</v>
      </c>
      <c r="O411" s="119">
        <v>19.0</v>
      </c>
      <c r="P411" s="125">
        <v>319.0</v>
      </c>
      <c r="Q411" s="125">
        <v>317.0</v>
      </c>
      <c r="R411" s="125">
        <v>19.0</v>
      </c>
      <c r="S411" s="125">
        <v>24.0</v>
      </c>
      <c r="T411" s="119">
        <v>-100.0</v>
      </c>
      <c r="U411" s="125">
        <v>0.0</v>
      </c>
      <c r="V411" s="125">
        <v>-20.0</v>
      </c>
      <c r="W411" s="125">
        <v>24.05</v>
      </c>
      <c r="X411" s="125">
        <v>33.48</v>
      </c>
      <c r="Y411" s="119">
        <v>1.0</v>
      </c>
      <c r="Z411" s="125">
        <v>1.0</v>
      </c>
      <c r="AA411" s="125">
        <v>1.0</v>
      </c>
      <c r="AB411" s="125">
        <v>5.0</v>
      </c>
      <c r="AC411" s="125">
        <v>5.0</v>
      </c>
      <c r="AD411" s="125">
        <v>3.6</v>
      </c>
      <c r="AE411" s="125">
        <v>162.0</v>
      </c>
      <c r="AF411" s="119">
        <v>1.0</v>
      </c>
      <c r="AG411" s="125">
        <v>1.0</v>
      </c>
      <c r="AH411" s="125">
        <v>1.0</v>
      </c>
      <c r="AI411" s="125">
        <v>4.0</v>
      </c>
      <c r="AJ411" s="125">
        <v>4.0</v>
      </c>
      <c r="AK411" s="125">
        <v>3.0</v>
      </c>
      <c r="AL411" s="126">
        <v>45526.76602858796</v>
      </c>
      <c r="AM411" s="127">
        <v>1878559.43</v>
      </c>
      <c r="AN411" s="127">
        <v>1405809.72</v>
      </c>
      <c r="AO411" s="124"/>
      <c r="AP411" s="124"/>
    </row>
    <row r="412">
      <c r="A412" s="125">
        <v>618.0</v>
      </c>
      <c r="B412" s="119" t="s">
        <v>60</v>
      </c>
      <c r="C412" s="119" t="s">
        <v>32</v>
      </c>
      <c r="D412" s="119" t="s">
        <v>273</v>
      </c>
      <c r="E412" s="119" t="s">
        <v>578</v>
      </c>
      <c r="F412" s="120" t="s">
        <v>88</v>
      </c>
      <c r="G412" s="120" t="s">
        <v>59</v>
      </c>
      <c r="H412" s="121" t="s">
        <v>994</v>
      </c>
      <c r="I412" s="121" t="s">
        <v>995</v>
      </c>
      <c r="J412" s="125">
        <v>1488351.02</v>
      </c>
      <c r="K412" s="125">
        <v>1512771.32</v>
      </c>
      <c r="L412" s="125">
        <v>45019.5</v>
      </c>
      <c r="M412" s="125">
        <v>49342.25</v>
      </c>
      <c r="N412" s="125">
        <v>0.0</v>
      </c>
      <c r="O412" s="125">
        <v>0.0</v>
      </c>
      <c r="P412" s="125">
        <v>494.0</v>
      </c>
      <c r="Q412" s="125">
        <v>478.0</v>
      </c>
      <c r="R412" s="125">
        <v>41.0</v>
      </c>
      <c r="S412" s="125">
        <v>20.0</v>
      </c>
      <c r="T412" s="125">
        <v>0.0</v>
      </c>
      <c r="U412" s="125">
        <v>3.0</v>
      </c>
      <c r="V412" s="125">
        <v>105.0</v>
      </c>
      <c r="W412" s="125">
        <v>-8.76</v>
      </c>
      <c r="X412" s="125">
        <v>-1.61</v>
      </c>
      <c r="Y412" s="125">
        <v>1.0</v>
      </c>
      <c r="Z412" s="125">
        <v>1.0</v>
      </c>
      <c r="AA412" s="125">
        <v>5.0</v>
      </c>
      <c r="AB412" s="125">
        <v>1.0</v>
      </c>
      <c r="AC412" s="125">
        <v>1.0</v>
      </c>
      <c r="AD412" s="125">
        <v>1.8</v>
      </c>
      <c r="AE412" s="125">
        <v>359.0</v>
      </c>
      <c r="AF412" s="125">
        <v>1.0</v>
      </c>
      <c r="AG412" s="125">
        <v>1.0</v>
      </c>
      <c r="AH412" s="125">
        <v>4.0</v>
      </c>
      <c r="AI412" s="125">
        <v>1.0</v>
      </c>
      <c r="AJ412" s="125">
        <v>1.0</v>
      </c>
      <c r="AK412" s="125">
        <v>1.0</v>
      </c>
      <c r="AL412" s="126">
        <v>45526.76602858796</v>
      </c>
      <c r="AM412" s="127">
        <v>1488074.02</v>
      </c>
      <c r="AN412" s="127">
        <v>1513435.68</v>
      </c>
      <c r="AO412" s="124"/>
      <c r="AP412" s="124"/>
    </row>
    <row r="413">
      <c r="A413" s="125">
        <v>619.0</v>
      </c>
      <c r="B413" s="119" t="s">
        <v>31</v>
      </c>
      <c r="C413" s="119" t="s">
        <v>32</v>
      </c>
      <c r="D413" s="119" t="s">
        <v>50</v>
      </c>
      <c r="E413" s="119" t="s">
        <v>51</v>
      </c>
      <c r="F413" s="120" t="s">
        <v>343</v>
      </c>
      <c r="G413" s="120" t="s">
        <v>46</v>
      </c>
      <c r="H413" s="121" t="s">
        <v>994</v>
      </c>
      <c r="I413" s="121" t="s">
        <v>995</v>
      </c>
      <c r="J413" s="125">
        <v>782961.75</v>
      </c>
      <c r="K413" s="125">
        <v>946020.43</v>
      </c>
      <c r="L413" s="125">
        <v>32446.85</v>
      </c>
      <c r="M413" s="125">
        <v>39494.98</v>
      </c>
      <c r="N413" s="119">
        <v>77.0</v>
      </c>
      <c r="O413" s="125">
        <v>3.0</v>
      </c>
      <c r="P413" s="125">
        <v>336.0</v>
      </c>
      <c r="Q413" s="125">
        <v>329.0</v>
      </c>
      <c r="R413" s="125">
        <v>45.0</v>
      </c>
      <c r="S413" s="125">
        <v>39.0</v>
      </c>
      <c r="T413" s="119">
        <v>2466.0</v>
      </c>
      <c r="U413" s="125">
        <v>2.0</v>
      </c>
      <c r="V413" s="125">
        <v>15.0</v>
      </c>
      <c r="W413" s="125">
        <v>-17.85</v>
      </c>
      <c r="X413" s="125">
        <v>-17.24</v>
      </c>
      <c r="Y413" s="119">
        <v>5.0</v>
      </c>
      <c r="Z413" s="125">
        <v>1.0</v>
      </c>
      <c r="AA413" s="125">
        <v>1.0</v>
      </c>
      <c r="AB413" s="125">
        <v>1.0</v>
      </c>
      <c r="AC413" s="125">
        <v>1.0</v>
      </c>
      <c r="AD413" s="125">
        <v>1.2</v>
      </c>
      <c r="AE413" s="125">
        <v>496.0</v>
      </c>
      <c r="AF413" s="119">
        <v>4.0</v>
      </c>
      <c r="AG413" s="125">
        <v>1.0</v>
      </c>
      <c r="AH413" s="125">
        <v>1.0</v>
      </c>
      <c r="AI413" s="125">
        <v>1.0</v>
      </c>
      <c r="AJ413" s="125">
        <v>1.0</v>
      </c>
      <c r="AK413" s="125">
        <v>1.0</v>
      </c>
      <c r="AL413" s="126">
        <v>45526.76602858796</v>
      </c>
      <c r="AM413" s="127">
        <v>782961.75</v>
      </c>
      <c r="AN413" s="127">
        <v>946213.41</v>
      </c>
      <c r="AO413" s="124"/>
      <c r="AP413" s="124"/>
    </row>
    <row r="414">
      <c r="A414" s="125">
        <v>622.0</v>
      </c>
      <c r="B414" s="119" t="s">
        <v>998</v>
      </c>
      <c r="C414" s="119" t="s">
        <v>32</v>
      </c>
      <c r="D414" s="119" t="s">
        <v>579</v>
      </c>
      <c r="E414" s="119" t="s">
        <v>580</v>
      </c>
      <c r="F414" s="120" t="s">
        <v>228</v>
      </c>
      <c r="G414" s="120" t="s">
        <v>36</v>
      </c>
      <c r="H414" s="121" t="s">
        <v>994</v>
      </c>
      <c r="I414" s="121" t="s">
        <v>995</v>
      </c>
      <c r="J414" s="125">
        <v>917926.37</v>
      </c>
      <c r="K414" s="125">
        <v>799737.35</v>
      </c>
      <c r="L414" s="125">
        <v>32759.0</v>
      </c>
      <c r="M414" s="125">
        <v>31126.0</v>
      </c>
      <c r="N414" s="119">
        <v>0.0</v>
      </c>
      <c r="O414" s="119">
        <v>28.0</v>
      </c>
      <c r="P414" s="125">
        <v>502.0</v>
      </c>
      <c r="Q414" s="125">
        <v>432.0</v>
      </c>
      <c r="R414" s="125">
        <v>55.0</v>
      </c>
      <c r="S414" s="125">
        <v>28.0</v>
      </c>
      <c r="T414" s="119">
        <v>-100.0</v>
      </c>
      <c r="U414" s="125">
        <v>16.0</v>
      </c>
      <c r="V414" s="125">
        <v>96.0</v>
      </c>
      <c r="W414" s="125">
        <v>5.25</v>
      </c>
      <c r="X414" s="125">
        <v>14.78</v>
      </c>
      <c r="Y414" s="119">
        <v>1.0</v>
      </c>
      <c r="Z414" s="125">
        <v>4.0</v>
      </c>
      <c r="AA414" s="125">
        <v>5.0</v>
      </c>
      <c r="AB414" s="125">
        <v>2.0</v>
      </c>
      <c r="AC414" s="125">
        <v>3.0</v>
      </c>
      <c r="AD414" s="125">
        <v>3.0</v>
      </c>
      <c r="AE414" s="125">
        <v>202.0</v>
      </c>
      <c r="AF414" s="119">
        <v>1.0</v>
      </c>
      <c r="AG414" s="125">
        <v>3.0</v>
      </c>
      <c r="AH414" s="125">
        <v>4.0</v>
      </c>
      <c r="AI414" s="125">
        <v>1.0</v>
      </c>
      <c r="AJ414" s="125">
        <v>2.0</v>
      </c>
      <c r="AK414" s="125">
        <v>3.0</v>
      </c>
      <c r="AL414" s="126">
        <v>45526.76602858796</v>
      </c>
      <c r="AM414" s="127">
        <v>917658.07</v>
      </c>
      <c r="AN414" s="127">
        <v>799366.17</v>
      </c>
      <c r="AO414" s="124"/>
      <c r="AP414" s="124"/>
    </row>
    <row r="415">
      <c r="A415" s="125">
        <v>624.0</v>
      </c>
      <c r="B415" s="119" t="s">
        <v>998</v>
      </c>
      <c r="C415" s="119" t="s">
        <v>32</v>
      </c>
      <c r="D415" s="119" t="s">
        <v>148</v>
      </c>
      <c r="E415" s="119" t="s">
        <v>581</v>
      </c>
      <c r="F415" s="120" t="s">
        <v>185</v>
      </c>
      <c r="G415" s="120" t="s">
        <v>46</v>
      </c>
      <c r="H415" s="121" t="s">
        <v>994</v>
      </c>
      <c r="I415" s="121" t="s">
        <v>995</v>
      </c>
      <c r="J415" s="125">
        <v>5343174.76</v>
      </c>
      <c r="K415" s="125">
        <v>4782691.77</v>
      </c>
      <c r="L415" s="125">
        <v>147285.36</v>
      </c>
      <c r="M415" s="125">
        <v>140906.37</v>
      </c>
      <c r="N415" s="125">
        <v>154.0</v>
      </c>
      <c r="O415" s="125">
        <v>151.0</v>
      </c>
      <c r="P415" s="125">
        <v>1459.0</v>
      </c>
      <c r="Q415" s="125">
        <v>1410.0</v>
      </c>
      <c r="R415" s="125">
        <v>111.0</v>
      </c>
      <c r="S415" s="125">
        <v>118.0</v>
      </c>
      <c r="T415" s="125">
        <v>1.0</v>
      </c>
      <c r="U415" s="125">
        <v>3.0</v>
      </c>
      <c r="V415" s="125">
        <v>-5.0</v>
      </c>
      <c r="W415" s="125">
        <v>4.53</v>
      </c>
      <c r="X415" s="125">
        <v>11.72</v>
      </c>
      <c r="Y415" s="125">
        <v>1.0</v>
      </c>
      <c r="Z415" s="125">
        <v>1.0</v>
      </c>
      <c r="AA415" s="125">
        <v>1.0</v>
      </c>
      <c r="AB415" s="125">
        <v>2.0</v>
      </c>
      <c r="AC415" s="125">
        <v>2.0</v>
      </c>
      <c r="AD415" s="125">
        <v>1.65</v>
      </c>
      <c r="AE415" s="125">
        <v>375.0</v>
      </c>
      <c r="AF415" s="125">
        <v>1.0</v>
      </c>
      <c r="AG415" s="125">
        <v>1.0</v>
      </c>
      <c r="AH415" s="125">
        <v>1.0</v>
      </c>
      <c r="AI415" s="125">
        <v>1.0</v>
      </c>
      <c r="AJ415" s="125">
        <v>1.0</v>
      </c>
      <c r="AK415" s="125">
        <v>1.0</v>
      </c>
      <c r="AL415" s="126">
        <v>45526.76602858796</v>
      </c>
      <c r="AM415" s="127">
        <v>5345594.82</v>
      </c>
      <c r="AN415" s="127">
        <v>4784016.17</v>
      </c>
      <c r="AO415" s="124"/>
      <c r="AP415" s="124"/>
    </row>
    <row r="416">
      <c r="A416" s="125">
        <v>625.0</v>
      </c>
      <c r="B416" s="119" t="s">
        <v>998</v>
      </c>
      <c r="C416" s="119" t="s">
        <v>32</v>
      </c>
      <c r="D416" s="119" t="s">
        <v>582</v>
      </c>
      <c r="E416" s="119" t="s">
        <v>242</v>
      </c>
      <c r="F416" s="120" t="s">
        <v>70</v>
      </c>
      <c r="G416" s="120" t="s">
        <v>36</v>
      </c>
      <c r="H416" s="121" t="s">
        <v>994</v>
      </c>
      <c r="I416" s="121" t="s">
        <v>995</v>
      </c>
      <c r="J416" s="125">
        <v>1167431.08</v>
      </c>
      <c r="K416" s="125">
        <v>773625.16</v>
      </c>
      <c r="L416" s="125">
        <v>32956.93</v>
      </c>
      <c r="M416" s="125">
        <v>26154.94</v>
      </c>
      <c r="N416" s="119">
        <v>12.0</v>
      </c>
      <c r="O416" s="125">
        <v>2.0</v>
      </c>
      <c r="P416" s="125">
        <v>344.0</v>
      </c>
      <c r="Q416" s="125">
        <v>295.0</v>
      </c>
      <c r="R416" s="125">
        <v>49.0</v>
      </c>
      <c r="S416" s="125">
        <v>24.0</v>
      </c>
      <c r="T416" s="119">
        <v>500.0</v>
      </c>
      <c r="U416" s="125">
        <v>16.0</v>
      </c>
      <c r="V416" s="125">
        <v>104.0</v>
      </c>
      <c r="W416" s="125">
        <v>26.01</v>
      </c>
      <c r="X416" s="125">
        <v>50.9</v>
      </c>
      <c r="Y416" s="119">
        <v>5.0</v>
      </c>
      <c r="Z416" s="125">
        <v>4.0</v>
      </c>
      <c r="AA416" s="125">
        <v>5.0</v>
      </c>
      <c r="AB416" s="125">
        <v>5.0</v>
      </c>
      <c r="AC416" s="125">
        <v>5.0</v>
      </c>
      <c r="AD416" s="125">
        <v>4.9</v>
      </c>
      <c r="AE416" s="125">
        <v>9.0</v>
      </c>
      <c r="AF416" s="119">
        <v>4.0</v>
      </c>
      <c r="AG416" s="125">
        <v>3.0</v>
      </c>
      <c r="AH416" s="125">
        <v>4.0</v>
      </c>
      <c r="AI416" s="125">
        <v>4.0</v>
      </c>
      <c r="AJ416" s="125">
        <v>4.0</v>
      </c>
      <c r="AK416" s="125">
        <v>4.0</v>
      </c>
      <c r="AL416" s="126">
        <v>45526.76602858796</v>
      </c>
      <c r="AM416" s="127">
        <v>1167267.05</v>
      </c>
      <c r="AN416" s="127">
        <v>773745.51</v>
      </c>
      <c r="AO416" s="124"/>
      <c r="AP416" s="124"/>
    </row>
    <row r="417">
      <c r="A417" s="125">
        <v>626.0</v>
      </c>
      <c r="B417" s="119" t="s">
        <v>998</v>
      </c>
      <c r="C417" s="119" t="s">
        <v>32</v>
      </c>
      <c r="D417" s="119" t="s">
        <v>583</v>
      </c>
      <c r="E417" s="119" t="s">
        <v>584</v>
      </c>
      <c r="F417" s="120" t="s">
        <v>228</v>
      </c>
      <c r="G417" s="120" t="s">
        <v>36</v>
      </c>
      <c r="H417" s="121" t="s">
        <v>994</v>
      </c>
      <c r="I417" s="121" t="s">
        <v>995</v>
      </c>
      <c r="J417" s="125">
        <v>632445.04</v>
      </c>
      <c r="K417" s="125">
        <v>559602.56</v>
      </c>
      <c r="L417" s="125">
        <v>22391.5</v>
      </c>
      <c r="M417" s="125">
        <v>21214.2</v>
      </c>
      <c r="N417" s="125">
        <v>27.0</v>
      </c>
      <c r="O417" s="125">
        <v>0.0</v>
      </c>
      <c r="P417" s="125">
        <v>313.0</v>
      </c>
      <c r="Q417" s="125">
        <v>266.0</v>
      </c>
      <c r="R417" s="125">
        <v>38.0</v>
      </c>
      <c r="S417" s="125">
        <v>29.0</v>
      </c>
      <c r="T417" s="125">
        <v>0.0</v>
      </c>
      <c r="U417" s="125">
        <v>17.0</v>
      </c>
      <c r="V417" s="125">
        <v>31.0</v>
      </c>
      <c r="W417" s="125">
        <v>5.55</v>
      </c>
      <c r="X417" s="125">
        <v>13.02</v>
      </c>
      <c r="Y417" s="125">
        <v>1.0</v>
      </c>
      <c r="Z417" s="125">
        <v>4.0</v>
      </c>
      <c r="AA417" s="125">
        <v>2.0</v>
      </c>
      <c r="AB417" s="125">
        <v>2.0</v>
      </c>
      <c r="AC417" s="125">
        <v>3.0</v>
      </c>
      <c r="AD417" s="125">
        <v>2.4</v>
      </c>
      <c r="AE417" s="125">
        <v>268.0</v>
      </c>
      <c r="AF417" s="125">
        <v>1.0</v>
      </c>
      <c r="AG417" s="125">
        <v>3.0</v>
      </c>
      <c r="AH417" s="125">
        <v>1.0</v>
      </c>
      <c r="AI417" s="125">
        <v>1.0</v>
      </c>
      <c r="AJ417" s="125">
        <v>2.0</v>
      </c>
      <c r="AK417" s="125">
        <v>2.0</v>
      </c>
      <c r="AL417" s="126">
        <v>45526.76602858796</v>
      </c>
      <c r="AM417" s="127">
        <v>632678.36</v>
      </c>
      <c r="AN417" s="127">
        <v>559729.95</v>
      </c>
      <c r="AO417" s="124"/>
      <c r="AP417" s="124"/>
    </row>
    <row r="418">
      <c r="A418" s="125">
        <v>627.0</v>
      </c>
      <c r="B418" s="119" t="s">
        <v>97</v>
      </c>
      <c r="C418" s="119" t="s">
        <v>32</v>
      </c>
      <c r="D418" s="119" t="s">
        <v>585</v>
      </c>
      <c r="E418" s="119" t="s">
        <v>358</v>
      </c>
      <c r="F418" s="120" t="s">
        <v>100</v>
      </c>
      <c r="G418" s="120" t="s">
        <v>101</v>
      </c>
      <c r="H418" s="121" t="s">
        <v>994</v>
      </c>
      <c r="I418" s="121" t="s">
        <v>995</v>
      </c>
      <c r="J418" s="125">
        <v>813213.98</v>
      </c>
      <c r="K418" s="125">
        <v>1016497.55</v>
      </c>
      <c r="L418" s="125">
        <v>23506.25</v>
      </c>
      <c r="M418" s="125">
        <v>30759.21</v>
      </c>
      <c r="N418" s="125">
        <v>22.0</v>
      </c>
      <c r="O418" s="125">
        <v>6.0</v>
      </c>
      <c r="P418" s="125">
        <v>407.0</v>
      </c>
      <c r="Q418" s="125">
        <v>453.0</v>
      </c>
      <c r="R418" s="125">
        <v>34.0</v>
      </c>
      <c r="S418" s="125">
        <v>17.0</v>
      </c>
      <c r="T418" s="125">
        <v>266.0</v>
      </c>
      <c r="U418" s="125">
        <v>-10.0</v>
      </c>
      <c r="V418" s="125">
        <v>100.0</v>
      </c>
      <c r="W418" s="125">
        <v>-23.58</v>
      </c>
      <c r="X418" s="125">
        <v>-20.0</v>
      </c>
      <c r="Y418" s="125">
        <v>5.0</v>
      </c>
      <c r="Z418" s="125">
        <v>1.0</v>
      </c>
      <c r="AA418" s="125">
        <v>5.0</v>
      </c>
      <c r="AB418" s="125">
        <v>1.0</v>
      </c>
      <c r="AC418" s="125">
        <v>1.0</v>
      </c>
      <c r="AD418" s="125">
        <v>2.0</v>
      </c>
      <c r="AE418" s="125">
        <v>321.0</v>
      </c>
      <c r="AF418" s="125">
        <v>4.0</v>
      </c>
      <c r="AG418" s="125">
        <v>1.0</v>
      </c>
      <c r="AH418" s="125">
        <v>4.0</v>
      </c>
      <c r="AI418" s="125">
        <v>1.0</v>
      </c>
      <c r="AJ418" s="125">
        <v>1.0</v>
      </c>
      <c r="AK418" s="125">
        <v>2.0</v>
      </c>
      <c r="AL418" s="126">
        <v>45526.76602858796</v>
      </c>
      <c r="AM418" s="127">
        <v>805071.3</v>
      </c>
      <c r="AN418" s="127">
        <v>1009466.81</v>
      </c>
      <c r="AO418" s="124"/>
      <c r="AP418" s="124"/>
    </row>
    <row r="419">
      <c r="A419" s="125">
        <v>628.0</v>
      </c>
      <c r="B419" s="119" t="s">
        <v>97</v>
      </c>
      <c r="C419" s="119" t="s">
        <v>32</v>
      </c>
      <c r="D419" s="119" t="s">
        <v>150</v>
      </c>
      <c r="E419" s="119" t="s">
        <v>151</v>
      </c>
      <c r="F419" s="120" t="s">
        <v>45</v>
      </c>
      <c r="G419" s="120" t="s">
        <v>46</v>
      </c>
      <c r="H419" s="121" t="s">
        <v>994</v>
      </c>
      <c r="I419" s="121" t="s">
        <v>995</v>
      </c>
      <c r="J419" s="125">
        <v>1642817.83</v>
      </c>
      <c r="K419" s="125">
        <v>1818126.74</v>
      </c>
      <c r="L419" s="125">
        <v>58585.13</v>
      </c>
      <c r="M419" s="125">
        <v>64610.2</v>
      </c>
      <c r="N419" s="125">
        <v>32.0</v>
      </c>
      <c r="O419" s="119">
        <v>1.0</v>
      </c>
      <c r="P419" s="125">
        <v>626.0</v>
      </c>
      <c r="Q419" s="125">
        <v>637.0</v>
      </c>
      <c r="R419" s="125">
        <v>57.0</v>
      </c>
      <c r="S419" s="125">
        <v>49.0</v>
      </c>
      <c r="T419" s="119">
        <v>3100.0</v>
      </c>
      <c r="U419" s="125">
        <v>-1.0</v>
      </c>
      <c r="V419" s="125">
        <v>16.0</v>
      </c>
      <c r="W419" s="125">
        <v>-9.33</v>
      </c>
      <c r="X419" s="125">
        <v>-9.64</v>
      </c>
      <c r="Y419" s="119">
        <v>5.0</v>
      </c>
      <c r="Z419" s="125">
        <v>1.0</v>
      </c>
      <c r="AA419" s="125">
        <v>1.0</v>
      </c>
      <c r="AB419" s="125">
        <v>1.0</v>
      </c>
      <c r="AC419" s="125">
        <v>1.0</v>
      </c>
      <c r="AD419" s="125">
        <v>1.2</v>
      </c>
      <c r="AE419" s="125">
        <v>520.0</v>
      </c>
      <c r="AF419" s="119">
        <v>4.0</v>
      </c>
      <c r="AG419" s="125">
        <v>1.0</v>
      </c>
      <c r="AH419" s="125">
        <v>1.0</v>
      </c>
      <c r="AI419" s="125">
        <v>1.0</v>
      </c>
      <c r="AJ419" s="125">
        <v>1.0</v>
      </c>
      <c r="AK419" s="125">
        <v>1.0</v>
      </c>
      <c r="AL419" s="126">
        <v>45526.76602858796</v>
      </c>
      <c r="AM419" s="127">
        <v>1643310.92</v>
      </c>
      <c r="AN419" s="127">
        <v>1820863.71</v>
      </c>
      <c r="AO419" s="124"/>
      <c r="AP419" s="124"/>
    </row>
    <row r="420">
      <c r="A420" s="125">
        <v>629.0</v>
      </c>
      <c r="B420" s="119" t="s">
        <v>31</v>
      </c>
      <c r="C420" s="119" t="s">
        <v>32</v>
      </c>
      <c r="D420" s="119" t="s">
        <v>135</v>
      </c>
      <c r="E420" s="119" t="s">
        <v>136</v>
      </c>
      <c r="F420" s="120" t="s">
        <v>275</v>
      </c>
      <c r="G420" s="120" t="s">
        <v>46</v>
      </c>
      <c r="H420" s="121" t="s">
        <v>994</v>
      </c>
      <c r="I420" s="121" t="s">
        <v>995</v>
      </c>
      <c r="J420" s="125">
        <v>1175134.08</v>
      </c>
      <c r="K420" s="125">
        <v>763535.22</v>
      </c>
      <c r="L420" s="125">
        <v>38688.17</v>
      </c>
      <c r="M420" s="125">
        <v>24693.0</v>
      </c>
      <c r="N420" s="125">
        <v>47.0</v>
      </c>
      <c r="O420" s="125">
        <v>24.0</v>
      </c>
      <c r="P420" s="125">
        <v>478.0</v>
      </c>
      <c r="Q420" s="125">
        <v>321.0</v>
      </c>
      <c r="R420" s="125">
        <v>68.0</v>
      </c>
      <c r="S420" s="125">
        <v>38.0</v>
      </c>
      <c r="T420" s="125">
        <v>95.0</v>
      </c>
      <c r="U420" s="125">
        <v>48.0</v>
      </c>
      <c r="V420" s="125">
        <v>78.0</v>
      </c>
      <c r="W420" s="125">
        <v>56.68</v>
      </c>
      <c r="X420" s="125">
        <v>53.91</v>
      </c>
      <c r="Y420" s="125">
        <v>4.0</v>
      </c>
      <c r="Z420" s="125">
        <v>5.0</v>
      </c>
      <c r="AA420" s="125">
        <v>4.0</v>
      </c>
      <c r="AB420" s="125">
        <v>5.0</v>
      </c>
      <c r="AC420" s="125">
        <v>5.0</v>
      </c>
      <c r="AD420" s="125">
        <v>4.75</v>
      </c>
      <c r="AE420" s="125">
        <v>18.0</v>
      </c>
      <c r="AF420" s="125">
        <v>3.0</v>
      </c>
      <c r="AG420" s="125">
        <v>4.0</v>
      </c>
      <c r="AH420" s="125">
        <v>3.0</v>
      </c>
      <c r="AI420" s="125">
        <v>4.0</v>
      </c>
      <c r="AJ420" s="125">
        <v>4.0</v>
      </c>
      <c r="AK420" s="125">
        <v>4.0</v>
      </c>
      <c r="AL420" s="126">
        <v>45526.76602858796</v>
      </c>
      <c r="AM420" s="127">
        <v>1166030.1</v>
      </c>
      <c r="AN420" s="127">
        <v>751052.98</v>
      </c>
      <c r="AO420" s="124"/>
      <c r="AP420" s="124"/>
    </row>
    <row r="421">
      <c r="A421" s="125">
        <v>630.0</v>
      </c>
      <c r="B421" s="119" t="s">
        <v>31</v>
      </c>
      <c r="C421" s="119" t="s">
        <v>32</v>
      </c>
      <c r="D421" s="119" t="s">
        <v>249</v>
      </c>
      <c r="E421" s="119" t="s">
        <v>372</v>
      </c>
      <c r="F421" s="120" t="s">
        <v>586</v>
      </c>
      <c r="G421" s="120" t="s">
        <v>59</v>
      </c>
      <c r="H421" s="121" t="s">
        <v>994</v>
      </c>
      <c r="I421" s="121" t="s">
        <v>995</v>
      </c>
      <c r="J421" s="125">
        <v>3767542.85</v>
      </c>
      <c r="K421" s="125">
        <v>3456317.52</v>
      </c>
      <c r="L421" s="125">
        <v>109947.88</v>
      </c>
      <c r="M421" s="125">
        <v>101619.33</v>
      </c>
      <c r="N421" s="125">
        <v>53.0</v>
      </c>
      <c r="O421" s="119">
        <v>47.0</v>
      </c>
      <c r="P421" s="125">
        <v>1002.0</v>
      </c>
      <c r="Q421" s="125">
        <v>965.0</v>
      </c>
      <c r="R421" s="125">
        <v>89.0</v>
      </c>
      <c r="S421" s="125">
        <v>104.0</v>
      </c>
      <c r="T421" s="119">
        <v>12.0</v>
      </c>
      <c r="U421" s="125">
        <v>3.0</v>
      </c>
      <c r="V421" s="125">
        <v>-14.0</v>
      </c>
      <c r="W421" s="125">
        <v>8.2</v>
      </c>
      <c r="X421" s="125">
        <v>9.0</v>
      </c>
      <c r="Y421" s="119">
        <v>1.0</v>
      </c>
      <c r="Z421" s="125">
        <v>1.0</v>
      </c>
      <c r="AA421" s="125">
        <v>1.0</v>
      </c>
      <c r="AB421" s="125">
        <v>3.0</v>
      </c>
      <c r="AC421" s="125">
        <v>2.0</v>
      </c>
      <c r="AD421" s="125">
        <v>2.05</v>
      </c>
      <c r="AE421" s="125">
        <v>312.0</v>
      </c>
      <c r="AF421" s="119">
        <v>1.0</v>
      </c>
      <c r="AG421" s="125">
        <v>1.0</v>
      </c>
      <c r="AH421" s="125">
        <v>1.0</v>
      </c>
      <c r="AI421" s="125">
        <v>2.0</v>
      </c>
      <c r="AJ421" s="125">
        <v>1.0</v>
      </c>
      <c r="AK421" s="125">
        <v>2.0</v>
      </c>
      <c r="AL421" s="126">
        <v>45526.76602858796</v>
      </c>
      <c r="AM421" s="127">
        <v>3769609.22</v>
      </c>
      <c r="AN421" s="127">
        <v>3455360.69</v>
      </c>
      <c r="AO421" s="124"/>
      <c r="AP421" s="124"/>
    </row>
    <row r="422">
      <c r="A422" s="125">
        <v>632.0</v>
      </c>
      <c r="B422" s="119" t="s">
        <v>63</v>
      </c>
      <c r="C422" s="119" t="s">
        <v>32</v>
      </c>
      <c r="D422" s="119" t="s">
        <v>587</v>
      </c>
      <c r="E422" s="119" t="s">
        <v>588</v>
      </c>
      <c r="F422" s="120" t="s">
        <v>88</v>
      </c>
      <c r="G422" s="120" t="s">
        <v>59</v>
      </c>
      <c r="H422" s="121" t="s">
        <v>994</v>
      </c>
      <c r="I422" s="121" t="s">
        <v>995</v>
      </c>
      <c r="J422" s="125">
        <v>680944.2</v>
      </c>
      <c r="K422" s="125">
        <v>1307790.76</v>
      </c>
      <c r="L422" s="125">
        <v>18271.0</v>
      </c>
      <c r="M422" s="125">
        <v>36175.75</v>
      </c>
      <c r="N422" s="125">
        <v>0.0</v>
      </c>
      <c r="O422" s="125">
        <v>0.0</v>
      </c>
      <c r="P422" s="125">
        <v>217.0</v>
      </c>
      <c r="Q422" s="125">
        <v>332.0</v>
      </c>
      <c r="R422" s="125">
        <v>21.0</v>
      </c>
      <c r="S422" s="125">
        <v>10.0</v>
      </c>
      <c r="T422" s="125">
        <v>0.0</v>
      </c>
      <c r="U422" s="125">
        <v>-34.0</v>
      </c>
      <c r="V422" s="125">
        <v>110.0</v>
      </c>
      <c r="W422" s="125">
        <v>-49.49</v>
      </c>
      <c r="X422" s="125">
        <v>-47.93</v>
      </c>
      <c r="Y422" s="125">
        <v>1.0</v>
      </c>
      <c r="Z422" s="125">
        <v>1.0</v>
      </c>
      <c r="AA422" s="125">
        <v>5.0</v>
      </c>
      <c r="AB422" s="125">
        <v>1.0</v>
      </c>
      <c r="AC422" s="125">
        <v>1.0</v>
      </c>
      <c r="AD422" s="125">
        <v>1.8</v>
      </c>
      <c r="AE422" s="125">
        <v>351.0</v>
      </c>
      <c r="AF422" s="125">
        <v>1.0</v>
      </c>
      <c r="AG422" s="125">
        <v>1.0</v>
      </c>
      <c r="AH422" s="125">
        <v>4.0</v>
      </c>
      <c r="AI422" s="125">
        <v>1.0</v>
      </c>
      <c r="AJ422" s="125">
        <v>1.0</v>
      </c>
      <c r="AK422" s="125">
        <v>1.0</v>
      </c>
      <c r="AL422" s="126">
        <v>45526.76602858796</v>
      </c>
      <c r="AM422" s="127">
        <v>682087.95</v>
      </c>
      <c r="AN422" s="127">
        <v>1307744.09</v>
      </c>
      <c r="AO422" s="124"/>
      <c r="AP422" s="124"/>
    </row>
    <row r="423">
      <c r="A423" s="125">
        <v>633.0</v>
      </c>
      <c r="B423" s="119" t="s">
        <v>122</v>
      </c>
      <c r="C423" s="119" t="s">
        <v>32</v>
      </c>
      <c r="D423" s="119" t="s">
        <v>555</v>
      </c>
      <c r="E423" s="119" t="s">
        <v>589</v>
      </c>
      <c r="F423" s="120" t="s">
        <v>185</v>
      </c>
      <c r="G423" s="120" t="s">
        <v>46</v>
      </c>
      <c r="H423" s="121" t="s">
        <v>994</v>
      </c>
      <c r="I423" s="121" t="s">
        <v>995</v>
      </c>
      <c r="J423" s="125">
        <v>485310.78</v>
      </c>
      <c r="K423" s="125">
        <v>450197.15</v>
      </c>
      <c r="L423" s="125">
        <v>15220.5</v>
      </c>
      <c r="M423" s="125">
        <v>14689.25</v>
      </c>
      <c r="N423" s="125">
        <v>5.0</v>
      </c>
      <c r="O423" s="125">
        <v>0.0</v>
      </c>
      <c r="P423" s="125">
        <v>175.0</v>
      </c>
      <c r="Q423" s="125">
        <v>157.0</v>
      </c>
      <c r="R423" s="125">
        <v>21.0</v>
      </c>
      <c r="S423" s="125">
        <v>19.0</v>
      </c>
      <c r="T423" s="125">
        <v>0.0</v>
      </c>
      <c r="U423" s="125">
        <v>11.0</v>
      </c>
      <c r="V423" s="125">
        <v>10.0</v>
      </c>
      <c r="W423" s="125">
        <v>3.62</v>
      </c>
      <c r="X423" s="125">
        <v>7.8</v>
      </c>
      <c r="Y423" s="125">
        <v>1.0</v>
      </c>
      <c r="Z423" s="125">
        <v>3.0</v>
      </c>
      <c r="AA423" s="125">
        <v>1.0</v>
      </c>
      <c r="AB423" s="125">
        <v>1.0</v>
      </c>
      <c r="AC423" s="125">
        <v>2.0</v>
      </c>
      <c r="AD423" s="125">
        <v>1.45</v>
      </c>
      <c r="AE423" s="125">
        <v>409.0</v>
      </c>
      <c r="AF423" s="125">
        <v>1.0</v>
      </c>
      <c r="AG423" s="125">
        <v>2.0</v>
      </c>
      <c r="AH423" s="125">
        <v>1.0</v>
      </c>
      <c r="AI423" s="125">
        <v>1.0</v>
      </c>
      <c r="AJ423" s="125">
        <v>1.0</v>
      </c>
      <c r="AK423" s="125">
        <v>1.0</v>
      </c>
      <c r="AL423" s="126">
        <v>45526.76602858796</v>
      </c>
      <c r="AM423" s="127">
        <v>485217.78</v>
      </c>
      <c r="AN423" s="127">
        <v>450196.89</v>
      </c>
      <c r="AO423" s="124"/>
      <c r="AP423" s="124"/>
    </row>
    <row r="424">
      <c r="A424" s="125">
        <v>634.0</v>
      </c>
      <c r="B424" s="119" t="s">
        <v>60</v>
      </c>
      <c r="C424" s="119" t="s">
        <v>32</v>
      </c>
      <c r="D424" s="119" t="s">
        <v>590</v>
      </c>
      <c r="E424" s="119" t="s">
        <v>489</v>
      </c>
      <c r="F424" s="120" t="s">
        <v>196</v>
      </c>
      <c r="G424" s="120" t="s">
        <v>59</v>
      </c>
      <c r="H424" s="121" t="s">
        <v>994</v>
      </c>
      <c r="I424" s="121" t="s">
        <v>995</v>
      </c>
      <c r="J424" s="125">
        <v>1794813.43</v>
      </c>
      <c r="K424" s="125">
        <v>1361913.64</v>
      </c>
      <c r="L424" s="125">
        <v>50939.43</v>
      </c>
      <c r="M424" s="125">
        <v>43122.08</v>
      </c>
      <c r="N424" s="119">
        <v>4.0</v>
      </c>
      <c r="O424" s="119">
        <v>4.0</v>
      </c>
      <c r="P424" s="125">
        <v>472.0</v>
      </c>
      <c r="Q424" s="125">
        <v>389.0</v>
      </c>
      <c r="R424" s="125">
        <v>37.0</v>
      </c>
      <c r="S424" s="125">
        <v>26.0</v>
      </c>
      <c r="T424" s="119">
        <v>0.0</v>
      </c>
      <c r="U424" s="125">
        <v>21.0</v>
      </c>
      <c r="V424" s="125">
        <v>42.0</v>
      </c>
      <c r="W424" s="125">
        <v>18.13</v>
      </c>
      <c r="X424" s="125">
        <v>31.79</v>
      </c>
      <c r="Y424" s="119">
        <v>1.0</v>
      </c>
      <c r="Z424" s="125">
        <v>5.0</v>
      </c>
      <c r="AA424" s="125">
        <v>3.0</v>
      </c>
      <c r="AB424" s="125">
        <v>5.0</v>
      </c>
      <c r="AC424" s="125">
        <v>5.0</v>
      </c>
      <c r="AD424" s="125">
        <v>4.4</v>
      </c>
      <c r="AE424" s="125">
        <v>45.0</v>
      </c>
      <c r="AF424" s="119">
        <v>1.0</v>
      </c>
      <c r="AG424" s="125">
        <v>4.0</v>
      </c>
      <c r="AH424" s="125">
        <v>2.0</v>
      </c>
      <c r="AI424" s="125">
        <v>4.0</v>
      </c>
      <c r="AJ424" s="125">
        <v>4.0</v>
      </c>
      <c r="AK424" s="125">
        <v>4.0</v>
      </c>
      <c r="AL424" s="126">
        <v>45526.76602858796</v>
      </c>
      <c r="AM424" s="127">
        <v>1795085.57</v>
      </c>
      <c r="AN424" s="127">
        <v>1362342.31</v>
      </c>
      <c r="AO424" s="124"/>
      <c r="AP424" s="124"/>
    </row>
    <row r="425">
      <c r="A425" s="125">
        <v>636.0</v>
      </c>
      <c r="B425" s="119" t="s">
        <v>998</v>
      </c>
      <c r="C425" s="119" t="s">
        <v>32</v>
      </c>
      <c r="D425" s="119" t="s">
        <v>591</v>
      </c>
      <c r="E425" s="119" t="s">
        <v>592</v>
      </c>
      <c r="F425" s="120" t="s">
        <v>70</v>
      </c>
      <c r="G425" s="120" t="s">
        <v>36</v>
      </c>
      <c r="H425" s="121" t="s">
        <v>994</v>
      </c>
      <c r="I425" s="121" t="s">
        <v>995</v>
      </c>
      <c r="J425" s="125">
        <v>816204.71</v>
      </c>
      <c r="K425" s="125">
        <v>732459.88</v>
      </c>
      <c r="L425" s="125">
        <v>23118.75</v>
      </c>
      <c r="M425" s="125">
        <v>24978.42</v>
      </c>
      <c r="N425" s="125">
        <v>0.0</v>
      </c>
      <c r="O425" s="119">
        <v>0.0</v>
      </c>
      <c r="P425" s="125">
        <v>280.0</v>
      </c>
      <c r="Q425" s="125">
        <v>339.0</v>
      </c>
      <c r="R425" s="125">
        <v>29.0</v>
      </c>
      <c r="S425" s="125">
        <v>37.0</v>
      </c>
      <c r="T425" s="119">
        <v>0.0</v>
      </c>
      <c r="U425" s="125">
        <v>-17.0</v>
      </c>
      <c r="V425" s="125">
        <v>-21.0</v>
      </c>
      <c r="W425" s="125">
        <v>-7.45</v>
      </c>
      <c r="X425" s="125">
        <v>11.43</v>
      </c>
      <c r="Y425" s="119">
        <v>1.0</v>
      </c>
      <c r="Z425" s="125">
        <v>1.0</v>
      </c>
      <c r="AA425" s="125">
        <v>1.0</v>
      </c>
      <c r="AB425" s="125">
        <v>1.0</v>
      </c>
      <c r="AC425" s="125">
        <v>2.0</v>
      </c>
      <c r="AD425" s="125">
        <v>1.25</v>
      </c>
      <c r="AE425" s="125">
        <v>463.0</v>
      </c>
      <c r="AF425" s="119">
        <v>1.0</v>
      </c>
      <c r="AG425" s="125">
        <v>1.0</v>
      </c>
      <c r="AH425" s="125">
        <v>1.0</v>
      </c>
      <c r="AI425" s="125">
        <v>1.0</v>
      </c>
      <c r="AJ425" s="125">
        <v>1.0</v>
      </c>
      <c r="AK425" s="125">
        <v>1.0</v>
      </c>
      <c r="AL425" s="126">
        <v>45526.76602858796</v>
      </c>
      <c r="AM425" s="127">
        <v>816490.16</v>
      </c>
      <c r="AN425" s="127">
        <v>732349.85</v>
      </c>
      <c r="AO425" s="124"/>
      <c r="AP425" s="124"/>
    </row>
    <row r="426">
      <c r="A426" s="125">
        <v>637.0</v>
      </c>
      <c r="B426" s="119" t="s">
        <v>63</v>
      </c>
      <c r="C426" s="119" t="s">
        <v>32</v>
      </c>
      <c r="D426" s="119" t="s">
        <v>593</v>
      </c>
      <c r="E426" s="119" t="s">
        <v>594</v>
      </c>
      <c r="F426" s="120" t="s">
        <v>595</v>
      </c>
      <c r="G426" s="120" t="s">
        <v>59</v>
      </c>
      <c r="H426" s="121" t="s">
        <v>994</v>
      </c>
      <c r="I426" s="121" t="s">
        <v>995</v>
      </c>
      <c r="J426" s="125">
        <v>2758979.21</v>
      </c>
      <c r="K426" s="125">
        <v>1915335.9</v>
      </c>
      <c r="L426" s="125">
        <v>70715.25</v>
      </c>
      <c r="M426" s="125">
        <v>53090.33</v>
      </c>
      <c r="N426" s="125">
        <v>33.0</v>
      </c>
      <c r="O426" s="125">
        <v>21.0</v>
      </c>
      <c r="P426" s="125">
        <v>677.0</v>
      </c>
      <c r="Q426" s="125">
        <v>534.0</v>
      </c>
      <c r="R426" s="125">
        <v>45.0</v>
      </c>
      <c r="S426" s="125">
        <v>44.0</v>
      </c>
      <c r="T426" s="125">
        <v>57.0</v>
      </c>
      <c r="U426" s="125">
        <v>26.0</v>
      </c>
      <c r="V426" s="125">
        <v>2.0</v>
      </c>
      <c r="W426" s="125">
        <v>33.2</v>
      </c>
      <c r="X426" s="125">
        <v>44.05</v>
      </c>
      <c r="Y426" s="125">
        <v>2.0</v>
      </c>
      <c r="Z426" s="125">
        <v>5.0</v>
      </c>
      <c r="AA426" s="125">
        <v>1.0</v>
      </c>
      <c r="AB426" s="125">
        <v>5.0</v>
      </c>
      <c r="AC426" s="125">
        <v>5.0</v>
      </c>
      <c r="AD426" s="125">
        <v>4.05</v>
      </c>
      <c r="AE426" s="125">
        <v>83.0</v>
      </c>
      <c r="AF426" s="125">
        <v>1.0</v>
      </c>
      <c r="AG426" s="125">
        <v>4.0</v>
      </c>
      <c r="AH426" s="125">
        <v>1.0</v>
      </c>
      <c r="AI426" s="125">
        <v>4.0</v>
      </c>
      <c r="AJ426" s="125">
        <v>4.0</v>
      </c>
      <c r="AK426" s="125">
        <v>4.0</v>
      </c>
      <c r="AL426" s="126">
        <v>45526.76602858796</v>
      </c>
      <c r="AM426" s="127">
        <v>2758663.31</v>
      </c>
      <c r="AN426" s="127">
        <v>1916713.34</v>
      </c>
      <c r="AO426" s="124"/>
      <c r="AP426" s="124"/>
    </row>
    <row r="427">
      <c r="A427" s="125">
        <v>638.0</v>
      </c>
      <c r="B427" s="119" t="s">
        <v>42</v>
      </c>
      <c r="C427" s="119" t="s">
        <v>32</v>
      </c>
      <c r="D427" s="119" t="s">
        <v>393</v>
      </c>
      <c r="E427" s="119" t="s">
        <v>394</v>
      </c>
      <c r="F427" s="120" t="s">
        <v>121</v>
      </c>
      <c r="G427" s="120" t="s">
        <v>36</v>
      </c>
      <c r="H427" s="121" t="s">
        <v>994</v>
      </c>
      <c r="I427" s="121" t="s">
        <v>995</v>
      </c>
      <c r="J427" s="125">
        <v>1337496.82</v>
      </c>
      <c r="K427" s="125">
        <v>1032775.48</v>
      </c>
      <c r="L427" s="125">
        <v>42657.85</v>
      </c>
      <c r="M427" s="125">
        <v>40241.92</v>
      </c>
      <c r="N427" s="119">
        <v>15.0</v>
      </c>
      <c r="O427" s="119">
        <v>29.0</v>
      </c>
      <c r="P427" s="125">
        <v>471.0</v>
      </c>
      <c r="Q427" s="125">
        <v>474.0</v>
      </c>
      <c r="R427" s="125">
        <v>17.0</v>
      </c>
      <c r="S427" s="125">
        <v>30.0</v>
      </c>
      <c r="T427" s="119">
        <v>-48.0</v>
      </c>
      <c r="U427" s="125">
        <v>0.0</v>
      </c>
      <c r="V427" s="125">
        <v>-43.0</v>
      </c>
      <c r="W427" s="125">
        <v>6.0</v>
      </c>
      <c r="X427" s="125">
        <v>29.51</v>
      </c>
      <c r="Y427" s="119">
        <v>1.0</v>
      </c>
      <c r="Z427" s="125">
        <v>1.0</v>
      </c>
      <c r="AA427" s="125">
        <v>1.0</v>
      </c>
      <c r="AB427" s="125">
        <v>2.0</v>
      </c>
      <c r="AC427" s="125">
        <v>4.0</v>
      </c>
      <c r="AD427" s="125">
        <v>2.15</v>
      </c>
      <c r="AE427" s="125">
        <v>299.0</v>
      </c>
      <c r="AF427" s="119">
        <v>1.0</v>
      </c>
      <c r="AG427" s="125">
        <v>1.0</v>
      </c>
      <c r="AH427" s="125">
        <v>1.0</v>
      </c>
      <c r="AI427" s="125">
        <v>1.0</v>
      </c>
      <c r="AJ427" s="125">
        <v>3.0</v>
      </c>
      <c r="AK427" s="125">
        <v>2.0</v>
      </c>
      <c r="AL427" s="126">
        <v>45526.76602858796</v>
      </c>
      <c r="AM427" s="127">
        <v>1369929.13</v>
      </c>
      <c r="AN427" s="127">
        <v>1037248.7</v>
      </c>
      <c r="AO427" s="124"/>
      <c r="AP427" s="124"/>
    </row>
    <row r="428">
      <c r="A428" s="125">
        <v>640.0</v>
      </c>
      <c r="B428" s="119" t="s">
        <v>97</v>
      </c>
      <c r="C428" s="119" t="s">
        <v>32</v>
      </c>
      <c r="D428" s="119" t="s">
        <v>409</v>
      </c>
      <c r="E428" s="119" t="s">
        <v>410</v>
      </c>
      <c r="F428" s="120" t="s">
        <v>209</v>
      </c>
      <c r="G428" s="120" t="s">
        <v>101</v>
      </c>
      <c r="H428" s="121" t="s">
        <v>994</v>
      </c>
      <c r="I428" s="121" t="s">
        <v>995</v>
      </c>
      <c r="J428" s="125">
        <v>970887.67</v>
      </c>
      <c r="K428" s="125">
        <v>931240.7</v>
      </c>
      <c r="L428" s="125">
        <v>27617.02</v>
      </c>
      <c r="M428" s="125">
        <v>28933.61</v>
      </c>
      <c r="N428" s="125">
        <v>1.0</v>
      </c>
      <c r="O428" s="125">
        <v>6.0</v>
      </c>
      <c r="P428" s="125">
        <v>331.0</v>
      </c>
      <c r="Q428" s="125">
        <v>392.0</v>
      </c>
      <c r="R428" s="125">
        <v>12.0</v>
      </c>
      <c r="S428" s="125">
        <v>21.0</v>
      </c>
      <c r="T428" s="125">
        <v>-83.0</v>
      </c>
      <c r="U428" s="125">
        <v>-15.0</v>
      </c>
      <c r="V428" s="125">
        <v>-42.0</v>
      </c>
      <c r="W428" s="125">
        <v>-4.55</v>
      </c>
      <c r="X428" s="125">
        <v>4.26</v>
      </c>
      <c r="Y428" s="125">
        <v>1.0</v>
      </c>
      <c r="Z428" s="125">
        <v>1.0</v>
      </c>
      <c r="AA428" s="125">
        <v>1.0</v>
      </c>
      <c r="AB428" s="125">
        <v>1.0</v>
      </c>
      <c r="AC428" s="125">
        <v>1.0</v>
      </c>
      <c r="AD428" s="125">
        <v>1.0</v>
      </c>
      <c r="AE428" s="125">
        <v>585.0</v>
      </c>
      <c r="AF428" s="125">
        <v>1.0</v>
      </c>
      <c r="AG428" s="125">
        <v>1.0</v>
      </c>
      <c r="AH428" s="125">
        <v>1.0</v>
      </c>
      <c r="AI428" s="125">
        <v>1.0</v>
      </c>
      <c r="AJ428" s="125">
        <v>1.0</v>
      </c>
      <c r="AK428" s="125">
        <v>1.0</v>
      </c>
      <c r="AL428" s="126">
        <v>45526.76602858796</v>
      </c>
      <c r="AM428" s="127">
        <v>971569.8</v>
      </c>
      <c r="AN428" s="127">
        <v>927992.76</v>
      </c>
      <c r="AO428" s="124"/>
      <c r="AP428" s="124"/>
    </row>
    <row r="429">
      <c r="A429" s="125">
        <v>643.0</v>
      </c>
      <c r="B429" s="119" t="s">
        <v>122</v>
      </c>
      <c r="C429" s="119" t="s">
        <v>32</v>
      </c>
      <c r="D429" s="119" t="s">
        <v>264</v>
      </c>
      <c r="E429" s="119" t="s">
        <v>597</v>
      </c>
      <c r="F429" s="120" t="s">
        <v>159</v>
      </c>
      <c r="G429" s="120" t="s">
        <v>46</v>
      </c>
      <c r="H429" s="121" t="s">
        <v>994</v>
      </c>
      <c r="I429" s="121" t="s">
        <v>995</v>
      </c>
      <c r="J429" s="125">
        <v>539198.92</v>
      </c>
      <c r="K429" s="125">
        <v>659303.76</v>
      </c>
      <c r="L429" s="125">
        <v>24123.0</v>
      </c>
      <c r="M429" s="125">
        <v>31778.5</v>
      </c>
      <c r="N429" s="125">
        <v>0.0</v>
      </c>
      <c r="O429" s="125">
        <v>0.0</v>
      </c>
      <c r="P429" s="125">
        <v>237.0</v>
      </c>
      <c r="Q429" s="125">
        <v>284.0</v>
      </c>
      <c r="R429" s="125">
        <v>13.0</v>
      </c>
      <c r="S429" s="125">
        <v>5.0</v>
      </c>
      <c r="T429" s="125">
        <v>0.0</v>
      </c>
      <c r="U429" s="125">
        <v>-16.0</v>
      </c>
      <c r="V429" s="125">
        <v>160.0</v>
      </c>
      <c r="W429" s="125">
        <v>-24.09</v>
      </c>
      <c r="X429" s="125">
        <v>-18.22</v>
      </c>
      <c r="Y429" s="125">
        <v>1.0</v>
      </c>
      <c r="Z429" s="125">
        <v>1.0</v>
      </c>
      <c r="AA429" s="125">
        <v>5.0</v>
      </c>
      <c r="AB429" s="125">
        <v>1.0</v>
      </c>
      <c r="AC429" s="125">
        <v>1.0</v>
      </c>
      <c r="AD429" s="125">
        <v>1.8</v>
      </c>
      <c r="AE429" s="125">
        <v>352.0</v>
      </c>
      <c r="AF429" s="125">
        <v>1.0</v>
      </c>
      <c r="AG429" s="125">
        <v>1.0</v>
      </c>
      <c r="AH429" s="125">
        <v>4.0</v>
      </c>
      <c r="AI429" s="125">
        <v>1.0</v>
      </c>
      <c r="AJ429" s="125">
        <v>1.0</v>
      </c>
      <c r="AK429" s="125">
        <v>1.0</v>
      </c>
      <c r="AL429" s="126">
        <v>45526.76602858796</v>
      </c>
      <c r="AM429" s="127">
        <v>539200.92</v>
      </c>
      <c r="AN429" s="127">
        <v>659364.9</v>
      </c>
      <c r="AO429" s="124"/>
      <c r="AP429" s="124"/>
    </row>
    <row r="430">
      <c r="A430" s="125">
        <v>645.0</v>
      </c>
      <c r="B430" s="119" t="s">
        <v>42</v>
      </c>
      <c r="C430" s="119" t="s">
        <v>32</v>
      </c>
      <c r="D430" s="119" t="s">
        <v>371</v>
      </c>
      <c r="E430" s="119" t="s">
        <v>598</v>
      </c>
      <c r="F430" s="120" t="s">
        <v>45</v>
      </c>
      <c r="G430" s="120" t="s">
        <v>46</v>
      </c>
      <c r="H430" s="121" t="s">
        <v>994</v>
      </c>
      <c r="I430" s="121" t="s">
        <v>995</v>
      </c>
      <c r="J430" s="125">
        <v>2071018.57</v>
      </c>
      <c r="K430" s="125">
        <v>1697138.91</v>
      </c>
      <c r="L430" s="125">
        <v>67805.0</v>
      </c>
      <c r="M430" s="125">
        <v>62082.75</v>
      </c>
      <c r="N430" s="125">
        <v>12.0</v>
      </c>
      <c r="O430" s="125">
        <v>13.0</v>
      </c>
      <c r="P430" s="125">
        <v>771.0</v>
      </c>
      <c r="Q430" s="125">
        <v>725.0</v>
      </c>
      <c r="R430" s="125">
        <v>55.0</v>
      </c>
      <c r="S430" s="125">
        <v>77.0</v>
      </c>
      <c r="T430" s="125">
        <v>-7.0</v>
      </c>
      <c r="U430" s="125">
        <v>6.0</v>
      </c>
      <c r="V430" s="125">
        <v>-28.0</v>
      </c>
      <c r="W430" s="125">
        <v>9.22</v>
      </c>
      <c r="X430" s="125">
        <v>22.03</v>
      </c>
      <c r="Y430" s="125">
        <v>1.0</v>
      </c>
      <c r="Z430" s="125">
        <v>2.0</v>
      </c>
      <c r="AA430" s="125">
        <v>1.0</v>
      </c>
      <c r="AB430" s="125">
        <v>3.0</v>
      </c>
      <c r="AC430" s="125">
        <v>4.0</v>
      </c>
      <c r="AD430" s="125">
        <v>2.65</v>
      </c>
      <c r="AE430" s="125">
        <v>243.0</v>
      </c>
      <c r="AF430" s="125">
        <v>1.0</v>
      </c>
      <c r="AG430" s="125">
        <v>1.0</v>
      </c>
      <c r="AH430" s="125">
        <v>1.0</v>
      </c>
      <c r="AI430" s="125">
        <v>2.0</v>
      </c>
      <c r="AJ430" s="125">
        <v>3.0</v>
      </c>
      <c r="AK430" s="125">
        <v>2.0</v>
      </c>
      <c r="AL430" s="126">
        <v>45526.76602858796</v>
      </c>
      <c r="AM430" s="127">
        <v>2070548.57</v>
      </c>
      <c r="AN430" s="127">
        <v>1696484.77</v>
      </c>
      <c r="AO430" s="124"/>
      <c r="AP430" s="124"/>
    </row>
    <row r="431">
      <c r="A431" s="125">
        <v>647.0</v>
      </c>
      <c r="B431" s="119" t="s">
        <v>97</v>
      </c>
      <c r="C431" s="119" t="s">
        <v>32</v>
      </c>
      <c r="D431" s="119" t="s">
        <v>249</v>
      </c>
      <c r="E431" s="119" t="s">
        <v>599</v>
      </c>
      <c r="F431" s="120" t="s">
        <v>45</v>
      </c>
      <c r="G431" s="120" t="s">
        <v>46</v>
      </c>
      <c r="H431" s="121" t="s">
        <v>994</v>
      </c>
      <c r="I431" s="121" t="s">
        <v>995</v>
      </c>
      <c r="J431" s="125">
        <v>2707140.16</v>
      </c>
      <c r="K431" s="125">
        <v>2658499.16</v>
      </c>
      <c r="L431" s="125">
        <v>98355.54</v>
      </c>
      <c r="M431" s="125">
        <v>102803.31</v>
      </c>
      <c r="N431" s="119">
        <v>14.0</v>
      </c>
      <c r="O431" s="119">
        <v>38.0</v>
      </c>
      <c r="P431" s="125">
        <v>1200.0</v>
      </c>
      <c r="Q431" s="125">
        <v>1187.0</v>
      </c>
      <c r="R431" s="125">
        <v>50.0</v>
      </c>
      <c r="S431" s="125">
        <v>56.0</v>
      </c>
      <c r="T431" s="119">
        <v>-63.0</v>
      </c>
      <c r="U431" s="125">
        <v>1.0</v>
      </c>
      <c r="V431" s="125">
        <v>-10.0</v>
      </c>
      <c r="W431" s="125">
        <v>-4.33</v>
      </c>
      <c r="X431" s="125">
        <v>1.83</v>
      </c>
      <c r="Y431" s="119">
        <v>1.0</v>
      </c>
      <c r="Z431" s="125">
        <v>1.0</v>
      </c>
      <c r="AA431" s="125">
        <v>1.0</v>
      </c>
      <c r="AB431" s="125">
        <v>1.0</v>
      </c>
      <c r="AC431" s="125">
        <v>1.0</v>
      </c>
      <c r="AD431" s="125">
        <v>1.0</v>
      </c>
      <c r="AE431" s="125">
        <v>639.0</v>
      </c>
      <c r="AF431" s="119">
        <v>1.0</v>
      </c>
      <c r="AG431" s="125">
        <v>1.0</v>
      </c>
      <c r="AH431" s="125">
        <v>1.0</v>
      </c>
      <c r="AI431" s="125">
        <v>1.0</v>
      </c>
      <c r="AJ431" s="125">
        <v>1.0</v>
      </c>
      <c r="AK431" s="125">
        <v>1.0</v>
      </c>
      <c r="AL431" s="126">
        <v>45526.76602858796</v>
      </c>
      <c r="AM431" s="127">
        <v>2707333.87</v>
      </c>
      <c r="AN431" s="127">
        <v>2658596.78</v>
      </c>
      <c r="AO431" s="124"/>
      <c r="AP431" s="124"/>
    </row>
    <row r="432">
      <c r="A432" s="125">
        <v>648.0</v>
      </c>
      <c r="B432" s="119" t="s">
        <v>998</v>
      </c>
      <c r="C432" s="119" t="s">
        <v>32</v>
      </c>
      <c r="D432" s="119" t="s">
        <v>371</v>
      </c>
      <c r="E432" s="119" t="s">
        <v>600</v>
      </c>
      <c r="F432" s="120" t="s">
        <v>121</v>
      </c>
      <c r="G432" s="120" t="s">
        <v>36</v>
      </c>
      <c r="H432" s="121" t="s">
        <v>994</v>
      </c>
      <c r="I432" s="121" t="s">
        <v>995</v>
      </c>
      <c r="J432" s="125">
        <v>1787064.07</v>
      </c>
      <c r="K432" s="125">
        <v>1290909.35</v>
      </c>
      <c r="L432" s="125">
        <v>56979.67</v>
      </c>
      <c r="M432" s="125">
        <v>46984.37</v>
      </c>
      <c r="N432" s="125">
        <v>1.0</v>
      </c>
      <c r="O432" s="125">
        <v>0.0</v>
      </c>
      <c r="P432" s="125">
        <v>513.0</v>
      </c>
      <c r="Q432" s="125">
        <v>408.0</v>
      </c>
      <c r="R432" s="125">
        <v>29.0</v>
      </c>
      <c r="S432" s="125">
        <v>36.0</v>
      </c>
      <c r="T432" s="125">
        <v>0.0</v>
      </c>
      <c r="U432" s="125">
        <v>25.0</v>
      </c>
      <c r="V432" s="125">
        <v>-19.0</v>
      </c>
      <c r="W432" s="125">
        <v>21.27</v>
      </c>
      <c r="X432" s="125">
        <v>38.43</v>
      </c>
      <c r="Y432" s="125">
        <v>1.0</v>
      </c>
      <c r="Z432" s="125">
        <v>5.0</v>
      </c>
      <c r="AA432" s="125">
        <v>1.0</v>
      </c>
      <c r="AB432" s="125">
        <v>5.0</v>
      </c>
      <c r="AC432" s="125">
        <v>5.0</v>
      </c>
      <c r="AD432" s="125">
        <v>4.0</v>
      </c>
      <c r="AE432" s="125">
        <v>110.0</v>
      </c>
      <c r="AF432" s="125">
        <v>1.0</v>
      </c>
      <c r="AG432" s="125">
        <v>4.0</v>
      </c>
      <c r="AH432" s="125">
        <v>1.0</v>
      </c>
      <c r="AI432" s="125">
        <v>4.0</v>
      </c>
      <c r="AJ432" s="125">
        <v>4.0</v>
      </c>
      <c r="AK432" s="125">
        <v>4.0</v>
      </c>
      <c r="AL432" s="126">
        <v>45526.76602858796</v>
      </c>
      <c r="AM432" s="127">
        <v>1789599.49</v>
      </c>
      <c r="AN432" s="127">
        <v>1291514.08</v>
      </c>
      <c r="AO432" s="124"/>
      <c r="AP432" s="124"/>
    </row>
    <row r="433">
      <c r="A433" s="125">
        <v>649.0</v>
      </c>
      <c r="B433" s="119" t="s">
        <v>60</v>
      </c>
      <c r="C433" s="119" t="s">
        <v>32</v>
      </c>
      <c r="D433" s="119" t="s">
        <v>61</v>
      </c>
      <c r="E433" s="119" t="s">
        <v>601</v>
      </c>
      <c r="F433" s="120" t="s">
        <v>220</v>
      </c>
      <c r="G433" s="120" t="s">
        <v>59</v>
      </c>
      <c r="H433" s="121" t="s">
        <v>994</v>
      </c>
      <c r="I433" s="121" t="s">
        <v>995</v>
      </c>
      <c r="J433" s="125">
        <v>1747061.25</v>
      </c>
      <c r="K433" s="125">
        <v>1616754.42</v>
      </c>
      <c r="L433" s="125">
        <v>48711.53</v>
      </c>
      <c r="M433" s="125">
        <v>56987.04</v>
      </c>
      <c r="N433" s="125">
        <v>85.0</v>
      </c>
      <c r="O433" s="125">
        <v>61.0</v>
      </c>
      <c r="P433" s="125">
        <v>634.0</v>
      </c>
      <c r="Q433" s="125">
        <v>683.0</v>
      </c>
      <c r="R433" s="125">
        <v>74.0</v>
      </c>
      <c r="S433" s="125">
        <v>53.0</v>
      </c>
      <c r="T433" s="125">
        <v>39.0</v>
      </c>
      <c r="U433" s="125">
        <v>-7.0</v>
      </c>
      <c r="V433" s="125">
        <v>39.0</v>
      </c>
      <c r="W433" s="125">
        <v>-14.52</v>
      </c>
      <c r="X433" s="125">
        <v>8.06</v>
      </c>
      <c r="Y433" s="125">
        <v>2.0</v>
      </c>
      <c r="Z433" s="125">
        <v>1.0</v>
      </c>
      <c r="AA433" s="125">
        <v>2.0</v>
      </c>
      <c r="AB433" s="125">
        <v>1.0</v>
      </c>
      <c r="AC433" s="125">
        <v>2.0</v>
      </c>
      <c r="AD433" s="125">
        <v>1.5</v>
      </c>
      <c r="AE433" s="125">
        <v>400.0</v>
      </c>
      <c r="AF433" s="125">
        <v>1.0</v>
      </c>
      <c r="AG433" s="125">
        <v>1.0</v>
      </c>
      <c r="AH433" s="125">
        <v>1.0</v>
      </c>
      <c r="AI433" s="125">
        <v>1.0</v>
      </c>
      <c r="AJ433" s="125">
        <v>1.0</v>
      </c>
      <c r="AK433" s="125">
        <v>1.0</v>
      </c>
      <c r="AL433" s="126">
        <v>45526.76602858796</v>
      </c>
      <c r="AM433" s="127">
        <v>1746745.52</v>
      </c>
      <c r="AN433" s="127">
        <v>1621777.05</v>
      </c>
      <c r="AO433" s="124"/>
      <c r="AP433" s="124"/>
    </row>
    <row r="434">
      <c r="A434" s="125">
        <v>650.0</v>
      </c>
      <c r="B434" s="119" t="s">
        <v>47</v>
      </c>
      <c r="C434" s="119" t="s">
        <v>32</v>
      </c>
      <c r="D434" s="119" t="s">
        <v>602</v>
      </c>
      <c r="E434" s="119" t="s">
        <v>603</v>
      </c>
      <c r="F434" s="120" t="s">
        <v>96</v>
      </c>
      <c r="G434" s="120" t="s">
        <v>59</v>
      </c>
      <c r="H434" s="121" t="s">
        <v>994</v>
      </c>
      <c r="I434" s="121" t="s">
        <v>995</v>
      </c>
      <c r="J434" s="125">
        <v>1941598.68</v>
      </c>
      <c r="K434" s="125">
        <v>1570185.02</v>
      </c>
      <c r="L434" s="125">
        <v>45831.8</v>
      </c>
      <c r="M434" s="125">
        <v>38595.11</v>
      </c>
      <c r="N434" s="119">
        <v>47.0</v>
      </c>
      <c r="O434" s="119">
        <v>3.0</v>
      </c>
      <c r="P434" s="125">
        <v>478.0</v>
      </c>
      <c r="Q434" s="125">
        <v>444.0</v>
      </c>
      <c r="R434" s="125">
        <v>71.0</v>
      </c>
      <c r="S434" s="125">
        <v>52.0</v>
      </c>
      <c r="T434" s="119">
        <v>1466.0</v>
      </c>
      <c r="U434" s="125">
        <v>7.0</v>
      </c>
      <c r="V434" s="125">
        <v>36.0</v>
      </c>
      <c r="W434" s="125">
        <v>18.75</v>
      </c>
      <c r="X434" s="125">
        <v>23.65</v>
      </c>
      <c r="Y434" s="119">
        <v>5.0</v>
      </c>
      <c r="Z434" s="125">
        <v>2.0</v>
      </c>
      <c r="AA434" s="125">
        <v>2.0</v>
      </c>
      <c r="AB434" s="125">
        <v>5.0</v>
      </c>
      <c r="AC434" s="125">
        <v>4.0</v>
      </c>
      <c r="AD434" s="125">
        <v>3.85</v>
      </c>
      <c r="AE434" s="125">
        <v>128.0</v>
      </c>
      <c r="AF434" s="119">
        <v>4.0</v>
      </c>
      <c r="AG434" s="125">
        <v>1.0</v>
      </c>
      <c r="AH434" s="125">
        <v>1.0</v>
      </c>
      <c r="AI434" s="125">
        <v>4.0</v>
      </c>
      <c r="AJ434" s="125">
        <v>3.0</v>
      </c>
      <c r="AK434" s="125">
        <v>3.0</v>
      </c>
      <c r="AL434" s="126">
        <v>45526.76602858796</v>
      </c>
      <c r="AM434" s="127">
        <v>1942581.05</v>
      </c>
      <c r="AN434" s="127">
        <v>1570563.04</v>
      </c>
      <c r="AO434" s="124"/>
      <c r="AP434" s="124"/>
    </row>
    <row r="435">
      <c r="A435" s="125">
        <v>651.0</v>
      </c>
      <c r="B435" s="119" t="s">
        <v>122</v>
      </c>
      <c r="C435" s="119" t="s">
        <v>32</v>
      </c>
      <c r="D435" s="119" t="s">
        <v>415</v>
      </c>
      <c r="E435" s="119" t="s">
        <v>537</v>
      </c>
      <c r="F435" s="120" t="s">
        <v>209</v>
      </c>
      <c r="G435" s="120" t="s">
        <v>101</v>
      </c>
      <c r="H435" s="121" t="s">
        <v>994</v>
      </c>
      <c r="I435" s="121" t="s">
        <v>995</v>
      </c>
      <c r="J435" s="125">
        <v>322737.59</v>
      </c>
      <c r="K435" s="125">
        <v>497522.5</v>
      </c>
      <c r="L435" s="125">
        <v>19075.66</v>
      </c>
      <c r="M435" s="125">
        <v>16336.94</v>
      </c>
      <c r="N435" s="125">
        <v>0.0</v>
      </c>
      <c r="O435" s="125">
        <v>0.0</v>
      </c>
      <c r="P435" s="125">
        <v>158.0</v>
      </c>
      <c r="Q435" s="125">
        <v>135.0</v>
      </c>
      <c r="R435" s="125">
        <v>5.0</v>
      </c>
      <c r="S435" s="125">
        <v>4.0</v>
      </c>
      <c r="T435" s="125">
        <v>0.0</v>
      </c>
      <c r="U435" s="125">
        <v>17.0</v>
      </c>
      <c r="V435" s="125">
        <v>25.0</v>
      </c>
      <c r="W435" s="125">
        <v>16.76</v>
      </c>
      <c r="X435" s="125">
        <v>-35.13</v>
      </c>
      <c r="Y435" s="125">
        <v>1.0</v>
      </c>
      <c r="Z435" s="125">
        <v>4.0</v>
      </c>
      <c r="AA435" s="125">
        <v>2.0</v>
      </c>
      <c r="AB435" s="125">
        <v>4.0</v>
      </c>
      <c r="AC435" s="125">
        <v>1.0</v>
      </c>
      <c r="AD435" s="125">
        <v>2.7</v>
      </c>
      <c r="AE435" s="125">
        <v>229.0</v>
      </c>
      <c r="AF435" s="125">
        <v>1.0</v>
      </c>
      <c r="AG435" s="125">
        <v>3.0</v>
      </c>
      <c r="AH435" s="125">
        <v>1.0</v>
      </c>
      <c r="AI435" s="125">
        <v>3.0</v>
      </c>
      <c r="AJ435" s="125">
        <v>1.0</v>
      </c>
      <c r="AK435" s="125">
        <v>2.0</v>
      </c>
      <c r="AL435" s="126">
        <v>45526.76602858796</v>
      </c>
      <c r="AM435" s="127">
        <v>322953.59</v>
      </c>
      <c r="AN435" s="127">
        <v>497812.22</v>
      </c>
      <c r="AO435" s="124"/>
      <c r="AP435" s="124"/>
    </row>
    <row r="436">
      <c r="A436" s="125">
        <v>652.0</v>
      </c>
      <c r="B436" s="119" t="s">
        <v>998</v>
      </c>
      <c r="C436" s="119" t="s">
        <v>32</v>
      </c>
      <c r="D436" s="119" t="s">
        <v>61</v>
      </c>
      <c r="E436" s="119" t="s">
        <v>261</v>
      </c>
      <c r="F436" s="120" t="s">
        <v>70</v>
      </c>
      <c r="G436" s="120" t="s">
        <v>36</v>
      </c>
      <c r="H436" s="121" t="s">
        <v>994</v>
      </c>
      <c r="I436" s="121" t="s">
        <v>995</v>
      </c>
      <c r="J436" s="125">
        <v>1499986.53</v>
      </c>
      <c r="K436" s="125">
        <v>1124258.55</v>
      </c>
      <c r="L436" s="125">
        <v>46096.55</v>
      </c>
      <c r="M436" s="125">
        <v>36876.75</v>
      </c>
      <c r="N436" s="125">
        <v>64.0</v>
      </c>
      <c r="O436" s="125">
        <v>44.0</v>
      </c>
      <c r="P436" s="125">
        <v>688.0</v>
      </c>
      <c r="Q436" s="125">
        <v>552.0</v>
      </c>
      <c r="R436" s="125">
        <v>43.0</v>
      </c>
      <c r="S436" s="125">
        <v>29.0</v>
      </c>
      <c r="T436" s="125">
        <v>45.0</v>
      </c>
      <c r="U436" s="125">
        <v>24.0</v>
      </c>
      <c r="V436" s="125">
        <v>48.0</v>
      </c>
      <c r="W436" s="125">
        <v>25.0</v>
      </c>
      <c r="X436" s="125">
        <v>33.42</v>
      </c>
      <c r="Y436" s="125">
        <v>2.0</v>
      </c>
      <c r="Z436" s="125">
        <v>5.0</v>
      </c>
      <c r="AA436" s="125">
        <v>3.0</v>
      </c>
      <c r="AB436" s="125">
        <v>5.0</v>
      </c>
      <c r="AC436" s="125">
        <v>5.0</v>
      </c>
      <c r="AD436" s="125">
        <v>4.45</v>
      </c>
      <c r="AE436" s="125">
        <v>39.0</v>
      </c>
      <c r="AF436" s="125">
        <v>1.0</v>
      </c>
      <c r="AG436" s="125">
        <v>4.0</v>
      </c>
      <c r="AH436" s="125">
        <v>2.0</v>
      </c>
      <c r="AI436" s="125">
        <v>4.0</v>
      </c>
      <c r="AJ436" s="125">
        <v>4.0</v>
      </c>
      <c r="AK436" s="125">
        <v>4.0</v>
      </c>
      <c r="AL436" s="126">
        <v>45526.76602858796</v>
      </c>
      <c r="AM436" s="127">
        <v>1494293.83</v>
      </c>
      <c r="AN436" s="127">
        <v>1124234.71</v>
      </c>
      <c r="AO436" s="124"/>
      <c r="AP436" s="124"/>
    </row>
    <row r="437">
      <c r="A437" s="125">
        <v>655.0</v>
      </c>
      <c r="B437" s="119" t="s">
        <v>998</v>
      </c>
      <c r="C437" s="119" t="s">
        <v>32</v>
      </c>
      <c r="D437" s="119" t="s">
        <v>604</v>
      </c>
      <c r="E437" s="119" t="s">
        <v>488</v>
      </c>
      <c r="F437" s="120" t="s">
        <v>185</v>
      </c>
      <c r="G437" s="120" t="s">
        <v>46</v>
      </c>
      <c r="H437" s="121" t="s">
        <v>994</v>
      </c>
      <c r="I437" s="121" t="s">
        <v>995</v>
      </c>
      <c r="J437" s="125">
        <v>1720690.57</v>
      </c>
      <c r="K437" s="125">
        <v>1635660.73</v>
      </c>
      <c r="L437" s="125">
        <v>52382.65</v>
      </c>
      <c r="M437" s="125">
        <v>52555.51</v>
      </c>
      <c r="N437" s="119">
        <v>11.0</v>
      </c>
      <c r="O437" s="119">
        <v>42.0</v>
      </c>
      <c r="P437" s="125">
        <v>973.0</v>
      </c>
      <c r="Q437" s="125">
        <v>875.0</v>
      </c>
      <c r="R437" s="125">
        <v>48.0</v>
      </c>
      <c r="S437" s="125">
        <v>41.0</v>
      </c>
      <c r="T437" s="119">
        <v>-73.0</v>
      </c>
      <c r="U437" s="125">
        <v>11.0</v>
      </c>
      <c r="V437" s="125">
        <v>17.0</v>
      </c>
      <c r="W437" s="125">
        <v>-0.33</v>
      </c>
      <c r="X437" s="125">
        <v>5.2</v>
      </c>
      <c r="Y437" s="119">
        <v>1.0</v>
      </c>
      <c r="Z437" s="125">
        <v>3.0</v>
      </c>
      <c r="AA437" s="125">
        <v>1.0</v>
      </c>
      <c r="AB437" s="125">
        <v>1.0</v>
      </c>
      <c r="AC437" s="125">
        <v>1.0</v>
      </c>
      <c r="AD437" s="125">
        <v>1.2</v>
      </c>
      <c r="AE437" s="125">
        <v>518.0</v>
      </c>
      <c r="AF437" s="119">
        <v>1.0</v>
      </c>
      <c r="AG437" s="125">
        <v>2.0</v>
      </c>
      <c r="AH437" s="125">
        <v>1.0</v>
      </c>
      <c r="AI437" s="125">
        <v>1.0</v>
      </c>
      <c r="AJ437" s="125">
        <v>1.0</v>
      </c>
      <c r="AK437" s="125">
        <v>1.0</v>
      </c>
      <c r="AL437" s="126">
        <v>45526.76602858796</v>
      </c>
      <c r="AM437" s="127">
        <v>1748822.4</v>
      </c>
      <c r="AN437" s="127">
        <v>1622429.13</v>
      </c>
      <c r="AO437" s="124"/>
      <c r="AP437" s="124"/>
    </row>
    <row r="438">
      <c r="A438" s="125">
        <v>656.0</v>
      </c>
      <c r="B438" s="119" t="s">
        <v>97</v>
      </c>
      <c r="C438" s="119" t="s">
        <v>32</v>
      </c>
      <c r="D438" s="119" t="s">
        <v>605</v>
      </c>
      <c r="E438" s="119" t="s">
        <v>606</v>
      </c>
      <c r="F438" s="120" t="s">
        <v>209</v>
      </c>
      <c r="G438" s="120" t="s">
        <v>101</v>
      </c>
      <c r="H438" s="121" t="s">
        <v>994</v>
      </c>
      <c r="I438" s="121" t="s">
        <v>995</v>
      </c>
      <c r="J438" s="125">
        <v>939194.0</v>
      </c>
      <c r="K438" s="125">
        <v>1015738.24</v>
      </c>
      <c r="L438" s="125">
        <v>25016.16</v>
      </c>
      <c r="M438" s="125">
        <v>30019.75</v>
      </c>
      <c r="N438" s="125">
        <v>18.0</v>
      </c>
      <c r="O438" s="125">
        <v>14.0</v>
      </c>
      <c r="P438" s="125">
        <v>290.0</v>
      </c>
      <c r="Q438" s="125">
        <v>327.0</v>
      </c>
      <c r="R438" s="125">
        <v>25.0</v>
      </c>
      <c r="S438" s="125">
        <v>25.0</v>
      </c>
      <c r="T438" s="125">
        <v>28.0</v>
      </c>
      <c r="U438" s="125">
        <v>-11.0</v>
      </c>
      <c r="V438" s="125">
        <v>0.0</v>
      </c>
      <c r="W438" s="125">
        <v>-16.67</v>
      </c>
      <c r="X438" s="125">
        <v>-7.54</v>
      </c>
      <c r="Y438" s="125">
        <v>1.0</v>
      </c>
      <c r="Z438" s="125">
        <v>1.0</v>
      </c>
      <c r="AA438" s="125">
        <v>1.0</v>
      </c>
      <c r="AB438" s="125">
        <v>1.0</v>
      </c>
      <c r="AC438" s="125">
        <v>1.0</v>
      </c>
      <c r="AD438" s="125">
        <v>1.0</v>
      </c>
      <c r="AE438" s="125">
        <v>581.0</v>
      </c>
      <c r="AF438" s="125">
        <v>1.0</v>
      </c>
      <c r="AG438" s="125">
        <v>1.0</v>
      </c>
      <c r="AH438" s="125">
        <v>1.0</v>
      </c>
      <c r="AI438" s="125">
        <v>1.0</v>
      </c>
      <c r="AJ438" s="125">
        <v>1.0</v>
      </c>
      <c r="AK438" s="125">
        <v>1.0</v>
      </c>
      <c r="AL438" s="126">
        <v>45526.76602858796</v>
      </c>
      <c r="AM438" s="127">
        <v>948857.38</v>
      </c>
      <c r="AN438" s="127">
        <v>1015738.46</v>
      </c>
      <c r="AO438" s="124"/>
      <c r="AP438" s="124"/>
    </row>
    <row r="439">
      <c r="A439" s="125">
        <v>657.0</v>
      </c>
      <c r="B439" s="119" t="s">
        <v>998</v>
      </c>
      <c r="C439" s="119" t="s">
        <v>32</v>
      </c>
      <c r="D439" s="119" t="s">
        <v>607</v>
      </c>
      <c r="E439" s="119" t="s">
        <v>608</v>
      </c>
      <c r="F439" s="120" t="s">
        <v>159</v>
      </c>
      <c r="G439" s="120" t="s">
        <v>46</v>
      </c>
      <c r="H439" s="121" t="s">
        <v>994</v>
      </c>
      <c r="I439" s="121" t="s">
        <v>995</v>
      </c>
      <c r="J439" s="125">
        <v>914937.58</v>
      </c>
      <c r="K439" s="125">
        <v>1043694.64</v>
      </c>
      <c r="L439" s="125">
        <v>40042.29</v>
      </c>
      <c r="M439" s="125">
        <v>44512.1</v>
      </c>
      <c r="N439" s="125">
        <v>1.0</v>
      </c>
      <c r="O439" s="125">
        <v>0.0</v>
      </c>
      <c r="P439" s="125">
        <v>446.0</v>
      </c>
      <c r="Q439" s="125">
        <v>567.0</v>
      </c>
      <c r="R439" s="125">
        <v>34.0</v>
      </c>
      <c r="S439" s="125">
        <v>36.0</v>
      </c>
      <c r="T439" s="125">
        <v>0.0</v>
      </c>
      <c r="U439" s="125">
        <v>-21.0</v>
      </c>
      <c r="V439" s="125">
        <v>-5.0</v>
      </c>
      <c r="W439" s="125">
        <v>-10.04</v>
      </c>
      <c r="X439" s="125">
        <v>-12.34</v>
      </c>
      <c r="Y439" s="125">
        <v>1.0</v>
      </c>
      <c r="Z439" s="125">
        <v>1.0</v>
      </c>
      <c r="AA439" s="125">
        <v>1.0</v>
      </c>
      <c r="AB439" s="125">
        <v>1.0</v>
      </c>
      <c r="AC439" s="125">
        <v>1.0</v>
      </c>
      <c r="AD439" s="125">
        <v>1.0</v>
      </c>
      <c r="AE439" s="125">
        <v>608.0</v>
      </c>
      <c r="AF439" s="125">
        <v>1.0</v>
      </c>
      <c r="AG439" s="125">
        <v>1.0</v>
      </c>
      <c r="AH439" s="125">
        <v>1.0</v>
      </c>
      <c r="AI439" s="125">
        <v>1.0</v>
      </c>
      <c r="AJ439" s="125">
        <v>1.0</v>
      </c>
      <c r="AK439" s="125">
        <v>1.0</v>
      </c>
      <c r="AL439" s="126">
        <v>45526.76602858796</v>
      </c>
      <c r="AM439" s="127">
        <v>915002.03</v>
      </c>
      <c r="AN439" s="127">
        <v>1044385.74</v>
      </c>
      <c r="AO439" s="124"/>
      <c r="AP439" s="124"/>
    </row>
    <row r="440">
      <c r="A440" s="125">
        <v>658.0</v>
      </c>
      <c r="B440" s="119" t="s">
        <v>60</v>
      </c>
      <c r="C440" s="119" t="s">
        <v>32</v>
      </c>
      <c r="D440" s="119" t="s">
        <v>609</v>
      </c>
      <c r="E440" s="119" t="s">
        <v>378</v>
      </c>
      <c r="F440" s="120" t="s">
        <v>96</v>
      </c>
      <c r="G440" s="120" t="s">
        <v>59</v>
      </c>
      <c r="H440" s="121" t="s">
        <v>994</v>
      </c>
      <c r="I440" s="121" t="s">
        <v>995</v>
      </c>
      <c r="J440" s="125">
        <v>2502303.57</v>
      </c>
      <c r="K440" s="125">
        <v>2081215.2</v>
      </c>
      <c r="L440" s="125">
        <v>58437.09</v>
      </c>
      <c r="M440" s="125">
        <v>50953.75</v>
      </c>
      <c r="N440" s="125">
        <v>13.0</v>
      </c>
      <c r="O440" s="125">
        <v>11.0</v>
      </c>
      <c r="P440" s="125">
        <v>677.0</v>
      </c>
      <c r="Q440" s="125">
        <v>606.0</v>
      </c>
      <c r="R440" s="125">
        <v>63.0</v>
      </c>
      <c r="S440" s="125">
        <v>65.0</v>
      </c>
      <c r="T440" s="125">
        <v>18.0</v>
      </c>
      <c r="U440" s="125">
        <v>11.0</v>
      </c>
      <c r="V440" s="125">
        <v>-3.0</v>
      </c>
      <c r="W440" s="125">
        <v>14.69</v>
      </c>
      <c r="X440" s="125">
        <v>20.23</v>
      </c>
      <c r="Y440" s="125">
        <v>1.0</v>
      </c>
      <c r="Z440" s="125">
        <v>3.0</v>
      </c>
      <c r="AA440" s="125">
        <v>1.0</v>
      </c>
      <c r="AB440" s="125">
        <v>4.0</v>
      </c>
      <c r="AC440" s="125">
        <v>3.0</v>
      </c>
      <c r="AD440" s="125">
        <v>2.9</v>
      </c>
      <c r="AE440" s="125">
        <v>216.0</v>
      </c>
      <c r="AF440" s="125">
        <v>1.0</v>
      </c>
      <c r="AG440" s="125">
        <v>2.0</v>
      </c>
      <c r="AH440" s="125">
        <v>1.0</v>
      </c>
      <c r="AI440" s="125">
        <v>3.0</v>
      </c>
      <c r="AJ440" s="125">
        <v>2.0</v>
      </c>
      <c r="AK440" s="125">
        <v>2.0</v>
      </c>
      <c r="AL440" s="126">
        <v>45526.76602858796</v>
      </c>
      <c r="AM440" s="127">
        <v>2501332.05</v>
      </c>
      <c r="AN440" s="127">
        <v>2082256.13</v>
      </c>
      <c r="AO440" s="124"/>
      <c r="AP440" s="124"/>
    </row>
    <row r="441">
      <c r="A441" s="125">
        <v>660.0</v>
      </c>
      <c r="B441" s="119" t="s">
        <v>998</v>
      </c>
      <c r="C441" s="119" t="s">
        <v>32</v>
      </c>
      <c r="D441" s="119" t="s">
        <v>71</v>
      </c>
      <c r="E441" s="119" t="s">
        <v>610</v>
      </c>
      <c r="F441" s="120" t="s">
        <v>121</v>
      </c>
      <c r="G441" s="120" t="s">
        <v>36</v>
      </c>
      <c r="H441" s="121" t="s">
        <v>994</v>
      </c>
      <c r="I441" s="121" t="s">
        <v>995</v>
      </c>
      <c r="J441" s="125">
        <v>1290338.6</v>
      </c>
      <c r="K441" s="125">
        <v>923674.24</v>
      </c>
      <c r="L441" s="125">
        <v>40020.23</v>
      </c>
      <c r="M441" s="125">
        <v>31746.98</v>
      </c>
      <c r="N441" s="125">
        <v>50.0</v>
      </c>
      <c r="O441" s="119">
        <v>58.0</v>
      </c>
      <c r="P441" s="125">
        <v>423.0</v>
      </c>
      <c r="Q441" s="125">
        <v>388.0</v>
      </c>
      <c r="R441" s="125">
        <v>26.0</v>
      </c>
      <c r="S441" s="125">
        <v>34.0</v>
      </c>
      <c r="T441" s="119">
        <v>-13.0</v>
      </c>
      <c r="U441" s="125">
        <v>9.0</v>
      </c>
      <c r="V441" s="125">
        <v>-23.0</v>
      </c>
      <c r="W441" s="125">
        <v>26.06</v>
      </c>
      <c r="X441" s="125">
        <v>39.7</v>
      </c>
      <c r="Y441" s="119">
        <v>1.0</v>
      </c>
      <c r="Z441" s="125">
        <v>2.0</v>
      </c>
      <c r="AA441" s="125">
        <v>1.0</v>
      </c>
      <c r="AB441" s="125">
        <v>5.0</v>
      </c>
      <c r="AC441" s="125">
        <v>5.0</v>
      </c>
      <c r="AD441" s="125">
        <v>3.7</v>
      </c>
      <c r="AE441" s="125">
        <v>149.0</v>
      </c>
      <c r="AF441" s="119">
        <v>1.0</v>
      </c>
      <c r="AG441" s="125">
        <v>1.0</v>
      </c>
      <c r="AH441" s="125">
        <v>1.0</v>
      </c>
      <c r="AI441" s="125">
        <v>4.0</v>
      </c>
      <c r="AJ441" s="125">
        <v>4.0</v>
      </c>
      <c r="AK441" s="125">
        <v>3.0</v>
      </c>
      <c r="AL441" s="126">
        <v>45526.76602858796</v>
      </c>
      <c r="AM441" s="127">
        <v>1310379.68</v>
      </c>
      <c r="AN441" s="127">
        <v>924223.74</v>
      </c>
      <c r="AO441" s="124"/>
      <c r="AP441" s="124"/>
    </row>
    <row r="442">
      <c r="A442" s="125">
        <v>661.0</v>
      </c>
      <c r="B442" s="119" t="s">
        <v>31</v>
      </c>
      <c r="C442" s="119" t="s">
        <v>32</v>
      </c>
      <c r="D442" s="119" t="s">
        <v>611</v>
      </c>
      <c r="E442" s="119" t="s">
        <v>612</v>
      </c>
      <c r="F442" s="120" t="s">
        <v>366</v>
      </c>
      <c r="G442" s="120" t="s">
        <v>46</v>
      </c>
      <c r="H442" s="121" t="s">
        <v>994</v>
      </c>
      <c r="I442" s="121" t="s">
        <v>995</v>
      </c>
      <c r="J442" s="125">
        <v>2203394.02</v>
      </c>
      <c r="K442" s="125">
        <v>2337952.35</v>
      </c>
      <c r="L442" s="125">
        <v>83897.57</v>
      </c>
      <c r="M442" s="125">
        <v>89038.5</v>
      </c>
      <c r="N442" s="125">
        <v>182.0</v>
      </c>
      <c r="O442" s="125">
        <v>58.0</v>
      </c>
      <c r="P442" s="125">
        <v>768.0</v>
      </c>
      <c r="Q442" s="125">
        <v>760.0</v>
      </c>
      <c r="R442" s="125">
        <v>120.0</v>
      </c>
      <c r="S442" s="125">
        <v>78.0</v>
      </c>
      <c r="T442" s="125">
        <v>213.0</v>
      </c>
      <c r="U442" s="125">
        <v>1.0</v>
      </c>
      <c r="V442" s="125">
        <v>53.0</v>
      </c>
      <c r="W442" s="125">
        <v>-5.77</v>
      </c>
      <c r="X442" s="125">
        <v>-5.76</v>
      </c>
      <c r="Y442" s="125">
        <v>5.0</v>
      </c>
      <c r="Z442" s="125">
        <v>1.0</v>
      </c>
      <c r="AA442" s="125">
        <v>3.0</v>
      </c>
      <c r="AB442" s="125">
        <v>1.0</v>
      </c>
      <c r="AC442" s="125">
        <v>1.0</v>
      </c>
      <c r="AD442" s="125">
        <v>1.6</v>
      </c>
      <c r="AE442" s="125">
        <v>389.0</v>
      </c>
      <c r="AF442" s="125">
        <v>4.0</v>
      </c>
      <c r="AG442" s="125">
        <v>1.0</v>
      </c>
      <c r="AH442" s="125">
        <v>2.0</v>
      </c>
      <c r="AI442" s="125">
        <v>1.0</v>
      </c>
      <c r="AJ442" s="125">
        <v>1.0</v>
      </c>
      <c r="AK442" s="125">
        <v>1.0</v>
      </c>
      <c r="AL442" s="126">
        <v>45526.76602858796</v>
      </c>
      <c r="AM442" s="127">
        <v>2203547.35</v>
      </c>
      <c r="AN442" s="127">
        <v>2344962.3</v>
      </c>
      <c r="AO442" s="124"/>
      <c r="AP442" s="124"/>
    </row>
    <row r="443">
      <c r="A443" s="125">
        <v>662.0</v>
      </c>
      <c r="B443" s="119" t="s">
        <v>60</v>
      </c>
      <c r="C443" s="119" t="s">
        <v>32</v>
      </c>
      <c r="D443" s="119" t="s">
        <v>613</v>
      </c>
      <c r="E443" s="119" t="s">
        <v>614</v>
      </c>
      <c r="F443" s="120" t="s">
        <v>81</v>
      </c>
      <c r="G443" s="120" t="s">
        <v>36</v>
      </c>
      <c r="H443" s="121" t="s">
        <v>994</v>
      </c>
      <c r="I443" s="121" t="s">
        <v>995</v>
      </c>
      <c r="J443" s="125">
        <v>1135961.55</v>
      </c>
      <c r="K443" s="125">
        <v>977150.1</v>
      </c>
      <c r="L443" s="125">
        <v>28469.0</v>
      </c>
      <c r="M443" s="125">
        <v>25327.45</v>
      </c>
      <c r="N443" s="125">
        <v>16.0</v>
      </c>
      <c r="O443" s="125">
        <v>18.0</v>
      </c>
      <c r="P443" s="125">
        <v>521.0</v>
      </c>
      <c r="Q443" s="125">
        <v>462.0</v>
      </c>
      <c r="R443" s="125">
        <v>24.0</v>
      </c>
      <c r="S443" s="125">
        <v>33.0</v>
      </c>
      <c r="T443" s="125">
        <v>-11.0</v>
      </c>
      <c r="U443" s="125">
        <v>12.0</v>
      </c>
      <c r="V443" s="125">
        <v>-27.0</v>
      </c>
      <c r="W443" s="125">
        <v>12.4</v>
      </c>
      <c r="X443" s="125">
        <v>16.25</v>
      </c>
      <c r="Y443" s="125">
        <v>1.0</v>
      </c>
      <c r="Z443" s="125">
        <v>3.0</v>
      </c>
      <c r="AA443" s="125">
        <v>1.0</v>
      </c>
      <c r="AB443" s="125">
        <v>3.0</v>
      </c>
      <c r="AC443" s="125">
        <v>3.0</v>
      </c>
      <c r="AD443" s="125">
        <v>2.5</v>
      </c>
      <c r="AE443" s="125">
        <v>255.0</v>
      </c>
      <c r="AF443" s="125">
        <v>1.0</v>
      </c>
      <c r="AG443" s="125">
        <v>2.0</v>
      </c>
      <c r="AH443" s="125">
        <v>1.0</v>
      </c>
      <c r="AI443" s="125">
        <v>2.0</v>
      </c>
      <c r="AJ443" s="125">
        <v>2.0</v>
      </c>
      <c r="AK443" s="125">
        <v>2.0</v>
      </c>
      <c r="AL443" s="126">
        <v>45526.76602858796</v>
      </c>
      <c r="AM443" s="127">
        <v>1135914.47</v>
      </c>
      <c r="AN443" s="127">
        <v>977524.89</v>
      </c>
      <c r="AO443" s="124"/>
      <c r="AP443" s="124"/>
    </row>
    <row r="444">
      <c r="A444" s="125">
        <v>663.0</v>
      </c>
      <c r="B444" s="119" t="s">
        <v>47</v>
      </c>
      <c r="C444" s="119" t="s">
        <v>32</v>
      </c>
      <c r="D444" s="119" t="s">
        <v>518</v>
      </c>
      <c r="E444" s="119" t="s">
        <v>161</v>
      </c>
      <c r="F444" s="120" t="s">
        <v>425</v>
      </c>
      <c r="G444" s="120" t="s">
        <v>36</v>
      </c>
      <c r="H444" s="121" t="s">
        <v>994</v>
      </c>
      <c r="I444" s="121" t="s">
        <v>995</v>
      </c>
      <c r="J444" s="125">
        <v>881249.3</v>
      </c>
      <c r="K444" s="125">
        <v>1024862.52</v>
      </c>
      <c r="L444" s="125">
        <v>20394.25</v>
      </c>
      <c r="M444" s="125">
        <v>26373.14</v>
      </c>
      <c r="N444" s="125">
        <v>1.0</v>
      </c>
      <c r="O444" s="125">
        <v>7.0</v>
      </c>
      <c r="P444" s="125">
        <v>288.0</v>
      </c>
      <c r="Q444" s="125">
        <v>383.0</v>
      </c>
      <c r="R444" s="125">
        <v>18.0</v>
      </c>
      <c r="S444" s="125">
        <v>24.0</v>
      </c>
      <c r="T444" s="125">
        <v>-85.0</v>
      </c>
      <c r="U444" s="125">
        <v>-24.0</v>
      </c>
      <c r="V444" s="125">
        <v>-25.0</v>
      </c>
      <c r="W444" s="125">
        <v>-22.67</v>
      </c>
      <c r="X444" s="125">
        <v>-14.01</v>
      </c>
      <c r="Y444" s="125">
        <v>1.0</v>
      </c>
      <c r="Z444" s="125">
        <v>1.0</v>
      </c>
      <c r="AA444" s="125">
        <v>1.0</v>
      </c>
      <c r="AB444" s="125">
        <v>1.0</v>
      </c>
      <c r="AC444" s="125">
        <v>1.0</v>
      </c>
      <c r="AD444" s="125">
        <v>1.0</v>
      </c>
      <c r="AE444" s="125">
        <v>572.0</v>
      </c>
      <c r="AF444" s="125">
        <v>1.0</v>
      </c>
      <c r="AG444" s="125">
        <v>1.0</v>
      </c>
      <c r="AH444" s="125">
        <v>1.0</v>
      </c>
      <c r="AI444" s="125">
        <v>1.0</v>
      </c>
      <c r="AJ444" s="125">
        <v>1.0</v>
      </c>
      <c r="AK444" s="125">
        <v>1.0</v>
      </c>
      <c r="AL444" s="126">
        <v>45526.76602858796</v>
      </c>
      <c r="AM444" s="127">
        <v>881341.49</v>
      </c>
      <c r="AN444" s="127">
        <v>1026040.45</v>
      </c>
      <c r="AO444" s="124"/>
      <c r="AP444" s="124"/>
    </row>
    <row r="445">
      <c r="A445" s="125">
        <v>664.0</v>
      </c>
      <c r="B445" s="119" t="s">
        <v>60</v>
      </c>
      <c r="C445" s="119" t="s">
        <v>32</v>
      </c>
      <c r="D445" s="119" t="s">
        <v>615</v>
      </c>
      <c r="E445" s="119" t="s">
        <v>616</v>
      </c>
      <c r="F445" s="120" t="s">
        <v>220</v>
      </c>
      <c r="G445" s="120" t="s">
        <v>59</v>
      </c>
      <c r="H445" s="121" t="s">
        <v>994</v>
      </c>
      <c r="I445" s="121" t="s">
        <v>995</v>
      </c>
      <c r="J445" s="125">
        <v>879982.81</v>
      </c>
      <c r="K445" s="125">
        <v>1117414.77</v>
      </c>
      <c r="L445" s="125">
        <v>30159.5</v>
      </c>
      <c r="M445" s="125">
        <v>38976.66</v>
      </c>
      <c r="N445" s="125">
        <v>7.0</v>
      </c>
      <c r="O445" s="125">
        <v>9.0</v>
      </c>
      <c r="P445" s="125">
        <v>355.0</v>
      </c>
      <c r="Q445" s="125">
        <v>409.0</v>
      </c>
      <c r="R445" s="125">
        <v>29.0</v>
      </c>
      <c r="S445" s="125">
        <v>35.0</v>
      </c>
      <c r="T445" s="125">
        <v>-22.0</v>
      </c>
      <c r="U445" s="125">
        <v>-13.0</v>
      </c>
      <c r="V445" s="125">
        <v>-17.0</v>
      </c>
      <c r="W445" s="125">
        <v>-22.62</v>
      </c>
      <c r="X445" s="125">
        <v>-21.25</v>
      </c>
      <c r="Y445" s="125">
        <v>1.0</v>
      </c>
      <c r="Z445" s="125">
        <v>1.0</v>
      </c>
      <c r="AA445" s="125">
        <v>1.0</v>
      </c>
      <c r="AB445" s="125">
        <v>1.0</v>
      </c>
      <c r="AC445" s="125">
        <v>1.0</v>
      </c>
      <c r="AD445" s="125">
        <v>1.0</v>
      </c>
      <c r="AE445" s="125">
        <v>592.0</v>
      </c>
      <c r="AF445" s="125">
        <v>1.0</v>
      </c>
      <c r="AG445" s="125">
        <v>1.0</v>
      </c>
      <c r="AH445" s="125">
        <v>1.0</v>
      </c>
      <c r="AI445" s="125">
        <v>1.0</v>
      </c>
      <c r="AJ445" s="125">
        <v>1.0</v>
      </c>
      <c r="AK445" s="125">
        <v>1.0</v>
      </c>
      <c r="AL445" s="126">
        <v>45526.76602858796</v>
      </c>
      <c r="AM445" s="127">
        <v>880717.08</v>
      </c>
      <c r="AN445" s="127">
        <v>1118472.21</v>
      </c>
      <c r="AO445" s="124"/>
      <c r="AP445" s="124"/>
    </row>
    <row r="446">
      <c r="A446" s="125">
        <v>665.0</v>
      </c>
      <c r="B446" s="119" t="s">
        <v>31</v>
      </c>
      <c r="C446" s="119" t="s">
        <v>32</v>
      </c>
      <c r="D446" s="119" t="s">
        <v>213</v>
      </c>
      <c r="E446" s="119" t="s">
        <v>195</v>
      </c>
      <c r="F446" s="120" t="s">
        <v>366</v>
      </c>
      <c r="G446" s="120" t="s">
        <v>46</v>
      </c>
      <c r="H446" s="121" t="s">
        <v>994</v>
      </c>
      <c r="I446" s="121" t="s">
        <v>995</v>
      </c>
      <c r="J446" s="125">
        <v>4259883.51</v>
      </c>
      <c r="K446" s="125">
        <v>3338801.4</v>
      </c>
      <c r="L446" s="125">
        <v>161333.37</v>
      </c>
      <c r="M446" s="125">
        <v>133181.25</v>
      </c>
      <c r="N446" s="119">
        <v>228.0</v>
      </c>
      <c r="O446" s="125">
        <v>167.0</v>
      </c>
      <c r="P446" s="125">
        <v>1450.0</v>
      </c>
      <c r="Q446" s="125">
        <v>1190.0</v>
      </c>
      <c r="R446" s="125">
        <v>174.0</v>
      </c>
      <c r="S446" s="125">
        <v>119.0</v>
      </c>
      <c r="T446" s="119">
        <v>36.0</v>
      </c>
      <c r="U446" s="125">
        <v>21.0</v>
      </c>
      <c r="V446" s="125">
        <v>46.0</v>
      </c>
      <c r="W446" s="125">
        <v>21.14</v>
      </c>
      <c r="X446" s="125">
        <v>27.59</v>
      </c>
      <c r="Y446" s="119">
        <v>2.0</v>
      </c>
      <c r="Z446" s="125">
        <v>5.0</v>
      </c>
      <c r="AA446" s="125">
        <v>3.0</v>
      </c>
      <c r="AB446" s="125">
        <v>5.0</v>
      </c>
      <c r="AC446" s="125">
        <v>4.0</v>
      </c>
      <c r="AD446" s="125">
        <v>4.2</v>
      </c>
      <c r="AE446" s="125">
        <v>73.0</v>
      </c>
      <c r="AF446" s="119">
        <v>1.0</v>
      </c>
      <c r="AG446" s="125">
        <v>4.0</v>
      </c>
      <c r="AH446" s="125">
        <v>2.0</v>
      </c>
      <c r="AI446" s="125">
        <v>4.0</v>
      </c>
      <c r="AJ446" s="125">
        <v>3.0</v>
      </c>
      <c r="AK446" s="125">
        <v>4.0</v>
      </c>
      <c r="AL446" s="126">
        <v>45526.76602858796</v>
      </c>
      <c r="AM446" s="127">
        <v>4259621.35</v>
      </c>
      <c r="AN446" s="127">
        <v>3338935.51</v>
      </c>
      <c r="AO446" s="124"/>
      <c r="AP446" s="124"/>
    </row>
    <row r="447">
      <c r="A447" s="125">
        <v>668.0</v>
      </c>
      <c r="B447" s="119" t="s">
        <v>31</v>
      </c>
      <c r="C447" s="119" t="s">
        <v>32</v>
      </c>
      <c r="D447" s="119" t="s">
        <v>135</v>
      </c>
      <c r="E447" s="119" t="s">
        <v>136</v>
      </c>
      <c r="F447" s="120" t="s">
        <v>93</v>
      </c>
      <c r="G447" s="120" t="s">
        <v>46</v>
      </c>
      <c r="H447" s="121" t="s">
        <v>994</v>
      </c>
      <c r="I447" s="121" t="s">
        <v>995</v>
      </c>
      <c r="J447" s="125">
        <v>972497.78</v>
      </c>
      <c r="K447" s="125">
        <v>996340.38</v>
      </c>
      <c r="L447" s="125">
        <v>35848.67</v>
      </c>
      <c r="M447" s="125">
        <v>41643.5</v>
      </c>
      <c r="N447" s="125">
        <v>44.0</v>
      </c>
      <c r="O447" s="125">
        <v>56.0</v>
      </c>
      <c r="P447" s="125">
        <v>472.0</v>
      </c>
      <c r="Q447" s="125">
        <v>468.0</v>
      </c>
      <c r="R447" s="125">
        <v>27.0</v>
      </c>
      <c r="S447" s="125">
        <v>51.0</v>
      </c>
      <c r="T447" s="125">
        <v>-21.0</v>
      </c>
      <c r="U447" s="125">
        <v>0.0</v>
      </c>
      <c r="V447" s="125">
        <v>-47.0</v>
      </c>
      <c r="W447" s="125">
        <v>-13.92</v>
      </c>
      <c r="X447" s="125">
        <v>-2.39</v>
      </c>
      <c r="Y447" s="125">
        <v>1.0</v>
      </c>
      <c r="Z447" s="125">
        <v>1.0</v>
      </c>
      <c r="AA447" s="125">
        <v>1.0</v>
      </c>
      <c r="AB447" s="125">
        <v>1.0</v>
      </c>
      <c r="AC447" s="125">
        <v>1.0</v>
      </c>
      <c r="AD447" s="125">
        <v>1.0</v>
      </c>
      <c r="AE447" s="125">
        <v>602.0</v>
      </c>
      <c r="AF447" s="125">
        <v>1.0</v>
      </c>
      <c r="AG447" s="125">
        <v>1.0</v>
      </c>
      <c r="AH447" s="125">
        <v>1.0</v>
      </c>
      <c r="AI447" s="125">
        <v>1.0</v>
      </c>
      <c r="AJ447" s="125">
        <v>1.0</v>
      </c>
      <c r="AK447" s="125">
        <v>1.0</v>
      </c>
      <c r="AL447" s="126">
        <v>45526.76602858796</v>
      </c>
      <c r="AM447" s="127">
        <v>968389.41</v>
      </c>
      <c r="AN447" s="127">
        <v>972627.04</v>
      </c>
      <c r="AO447" s="124"/>
      <c r="AP447" s="124"/>
    </row>
    <row r="448">
      <c r="A448" s="125">
        <v>669.0</v>
      </c>
      <c r="B448" s="119" t="s">
        <v>97</v>
      </c>
      <c r="C448" s="119" t="s">
        <v>32</v>
      </c>
      <c r="D448" s="119" t="s">
        <v>617</v>
      </c>
      <c r="E448" s="119" t="s">
        <v>618</v>
      </c>
      <c r="F448" s="120" t="s">
        <v>209</v>
      </c>
      <c r="G448" s="120" t="s">
        <v>101</v>
      </c>
      <c r="H448" s="121" t="s">
        <v>994</v>
      </c>
      <c r="I448" s="121" t="s">
        <v>995</v>
      </c>
      <c r="J448" s="125">
        <v>701288.32</v>
      </c>
      <c r="K448" s="125">
        <v>550810.42</v>
      </c>
      <c r="L448" s="125">
        <v>18859.73</v>
      </c>
      <c r="M448" s="125">
        <v>15597.86</v>
      </c>
      <c r="N448" s="125">
        <v>1.0</v>
      </c>
      <c r="O448" s="125">
        <v>0.0</v>
      </c>
      <c r="P448" s="125">
        <v>218.0</v>
      </c>
      <c r="Q448" s="125">
        <v>192.0</v>
      </c>
      <c r="R448" s="125">
        <v>23.0</v>
      </c>
      <c r="S448" s="125">
        <v>18.0</v>
      </c>
      <c r="T448" s="125">
        <v>0.0</v>
      </c>
      <c r="U448" s="125">
        <v>13.0</v>
      </c>
      <c r="V448" s="125">
        <v>27.0</v>
      </c>
      <c r="W448" s="125">
        <v>20.91</v>
      </c>
      <c r="X448" s="125">
        <v>27.32</v>
      </c>
      <c r="Y448" s="125">
        <v>1.0</v>
      </c>
      <c r="Z448" s="125">
        <v>3.0</v>
      </c>
      <c r="AA448" s="125">
        <v>2.0</v>
      </c>
      <c r="AB448" s="125">
        <v>5.0</v>
      </c>
      <c r="AC448" s="125">
        <v>4.0</v>
      </c>
      <c r="AD448" s="125">
        <v>3.75</v>
      </c>
      <c r="AE448" s="125">
        <v>137.0</v>
      </c>
      <c r="AF448" s="125">
        <v>1.0</v>
      </c>
      <c r="AG448" s="125">
        <v>2.0</v>
      </c>
      <c r="AH448" s="125">
        <v>1.0</v>
      </c>
      <c r="AI448" s="125">
        <v>4.0</v>
      </c>
      <c r="AJ448" s="125">
        <v>3.0</v>
      </c>
      <c r="AK448" s="125">
        <v>3.0</v>
      </c>
      <c r="AL448" s="126">
        <v>45526.76602858796</v>
      </c>
      <c r="AM448" s="127">
        <v>701722.81</v>
      </c>
      <c r="AN448" s="127">
        <v>551797.31</v>
      </c>
      <c r="AO448" s="124"/>
      <c r="AP448" s="124"/>
    </row>
    <row r="449">
      <c r="A449" s="125">
        <v>671.0</v>
      </c>
      <c r="B449" s="119" t="s">
        <v>42</v>
      </c>
      <c r="C449" s="119" t="s">
        <v>32</v>
      </c>
      <c r="D449" s="119" t="s">
        <v>573</v>
      </c>
      <c r="E449" s="119" t="s">
        <v>574</v>
      </c>
      <c r="F449" s="120" t="s">
        <v>108</v>
      </c>
      <c r="G449" s="120" t="s">
        <v>46</v>
      </c>
      <c r="H449" s="121" t="s">
        <v>994</v>
      </c>
      <c r="I449" s="121" t="s">
        <v>995</v>
      </c>
      <c r="J449" s="125">
        <v>1754438.62</v>
      </c>
      <c r="K449" s="125">
        <v>1251069.2</v>
      </c>
      <c r="L449" s="125">
        <v>53731.0</v>
      </c>
      <c r="M449" s="125">
        <v>41552.17</v>
      </c>
      <c r="N449" s="125">
        <v>13.0</v>
      </c>
      <c r="O449" s="125">
        <v>30.0</v>
      </c>
      <c r="P449" s="125">
        <v>544.0</v>
      </c>
      <c r="Q449" s="125">
        <v>423.0</v>
      </c>
      <c r="R449" s="125">
        <v>62.0</v>
      </c>
      <c r="S449" s="125">
        <v>41.0</v>
      </c>
      <c r="T449" s="125">
        <v>-56.0</v>
      </c>
      <c r="U449" s="125">
        <v>28.0</v>
      </c>
      <c r="V449" s="125">
        <v>51.0</v>
      </c>
      <c r="W449" s="125">
        <v>29.31</v>
      </c>
      <c r="X449" s="125">
        <v>40.24</v>
      </c>
      <c r="Y449" s="125">
        <v>1.0</v>
      </c>
      <c r="Z449" s="125">
        <v>5.0</v>
      </c>
      <c r="AA449" s="125">
        <v>3.0</v>
      </c>
      <c r="AB449" s="125">
        <v>5.0</v>
      </c>
      <c r="AC449" s="125">
        <v>5.0</v>
      </c>
      <c r="AD449" s="125">
        <v>4.4</v>
      </c>
      <c r="AE449" s="125">
        <v>47.0</v>
      </c>
      <c r="AF449" s="125">
        <v>1.0</v>
      </c>
      <c r="AG449" s="125">
        <v>4.0</v>
      </c>
      <c r="AH449" s="125">
        <v>2.0</v>
      </c>
      <c r="AI449" s="125">
        <v>4.0</v>
      </c>
      <c r="AJ449" s="125">
        <v>4.0</v>
      </c>
      <c r="AK449" s="125">
        <v>4.0</v>
      </c>
      <c r="AL449" s="126">
        <v>45526.76602858796</v>
      </c>
      <c r="AM449" s="127">
        <v>1754763.62</v>
      </c>
      <c r="AN449" s="127">
        <v>1253407.83</v>
      </c>
      <c r="AO449" s="124"/>
      <c r="AP449" s="124"/>
    </row>
    <row r="450">
      <c r="A450" s="125">
        <v>673.0</v>
      </c>
      <c r="B450" s="119"/>
      <c r="C450" s="119" t="s">
        <v>32</v>
      </c>
      <c r="D450" s="119" t="s">
        <v>510</v>
      </c>
      <c r="E450" s="119" t="s">
        <v>619</v>
      </c>
      <c r="F450" s="120" t="s">
        <v>143</v>
      </c>
      <c r="G450" s="120" t="s">
        <v>101</v>
      </c>
      <c r="H450" s="121" t="s">
        <v>994</v>
      </c>
      <c r="I450" s="121" t="s">
        <v>995</v>
      </c>
      <c r="J450" s="125">
        <v>1263680.72</v>
      </c>
      <c r="K450" s="125">
        <v>1035499.5</v>
      </c>
      <c r="L450" s="125">
        <v>32912.83</v>
      </c>
      <c r="M450" s="125">
        <v>29534.58</v>
      </c>
      <c r="N450" s="125">
        <v>0.0</v>
      </c>
      <c r="O450" s="119">
        <v>0.0</v>
      </c>
      <c r="P450" s="125">
        <v>386.0</v>
      </c>
      <c r="Q450" s="125">
        <v>371.0</v>
      </c>
      <c r="R450" s="125">
        <v>13.0</v>
      </c>
      <c r="S450" s="125">
        <v>14.0</v>
      </c>
      <c r="T450" s="119">
        <v>0.0</v>
      </c>
      <c r="U450" s="125">
        <v>4.0</v>
      </c>
      <c r="V450" s="125">
        <v>-7.0</v>
      </c>
      <c r="W450" s="125">
        <v>11.44</v>
      </c>
      <c r="X450" s="125">
        <v>22.04</v>
      </c>
      <c r="Y450" s="119">
        <v>1.0</v>
      </c>
      <c r="Z450" s="125">
        <v>1.0</v>
      </c>
      <c r="AA450" s="125">
        <v>1.0</v>
      </c>
      <c r="AB450" s="125">
        <v>3.0</v>
      </c>
      <c r="AC450" s="125">
        <v>4.0</v>
      </c>
      <c r="AD450" s="125">
        <v>2.55</v>
      </c>
      <c r="AE450" s="125">
        <v>249.0</v>
      </c>
      <c r="AF450" s="119">
        <v>1.0</v>
      </c>
      <c r="AG450" s="125">
        <v>1.0</v>
      </c>
      <c r="AH450" s="125">
        <v>1.0</v>
      </c>
      <c r="AI450" s="125">
        <v>2.0</v>
      </c>
      <c r="AJ450" s="125">
        <v>3.0</v>
      </c>
      <c r="AK450" s="125">
        <v>2.0</v>
      </c>
      <c r="AL450" s="126">
        <v>45526.76602858796</v>
      </c>
      <c r="AM450" s="127">
        <v>1263833.72</v>
      </c>
      <c r="AN450" s="127">
        <v>1035358.1</v>
      </c>
      <c r="AO450" s="124"/>
      <c r="AP450" s="124"/>
    </row>
    <row r="451">
      <c r="A451" s="125">
        <v>676.0</v>
      </c>
      <c r="B451" s="119" t="s">
        <v>122</v>
      </c>
      <c r="C451" s="119" t="s">
        <v>32</v>
      </c>
      <c r="D451" s="119" t="s">
        <v>91</v>
      </c>
      <c r="E451" s="119" t="s">
        <v>620</v>
      </c>
      <c r="F451" s="120" t="s">
        <v>143</v>
      </c>
      <c r="G451" s="120" t="s">
        <v>101</v>
      </c>
      <c r="H451" s="121" t="s">
        <v>994</v>
      </c>
      <c r="I451" s="121" t="s">
        <v>995</v>
      </c>
      <c r="J451" s="125">
        <v>1024753.84</v>
      </c>
      <c r="K451" s="125">
        <v>1140313.5</v>
      </c>
      <c r="L451" s="125">
        <v>41045.25</v>
      </c>
      <c r="M451" s="125">
        <v>45996.5</v>
      </c>
      <c r="N451" s="125">
        <v>0.0</v>
      </c>
      <c r="O451" s="125">
        <v>0.0</v>
      </c>
      <c r="P451" s="125">
        <v>181.0</v>
      </c>
      <c r="Q451" s="125">
        <v>214.0</v>
      </c>
      <c r="R451" s="125">
        <v>12.0</v>
      </c>
      <c r="S451" s="125">
        <v>9.0</v>
      </c>
      <c r="T451" s="125">
        <v>0.0</v>
      </c>
      <c r="U451" s="125">
        <v>-15.0</v>
      </c>
      <c r="V451" s="125">
        <v>33.0</v>
      </c>
      <c r="W451" s="125">
        <v>-10.76</v>
      </c>
      <c r="X451" s="125">
        <v>-10.13</v>
      </c>
      <c r="Y451" s="125">
        <v>1.0</v>
      </c>
      <c r="Z451" s="125">
        <v>1.0</v>
      </c>
      <c r="AA451" s="125">
        <v>2.0</v>
      </c>
      <c r="AB451" s="125">
        <v>1.0</v>
      </c>
      <c r="AC451" s="125">
        <v>1.0</v>
      </c>
      <c r="AD451" s="125">
        <v>1.2</v>
      </c>
      <c r="AE451" s="125">
        <v>509.0</v>
      </c>
      <c r="AF451" s="125">
        <v>1.0</v>
      </c>
      <c r="AG451" s="125">
        <v>1.0</v>
      </c>
      <c r="AH451" s="125">
        <v>1.0</v>
      </c>
      <c r="AI451" s="125">
        <v>1.0</v>
      </c>
      <c r="AJ451" s="125">
        <v>1.0</v>
      </c>
      <c r="AK451" s="125">
        <v>1.0</v>
      </c>
      <c r="AL451" s="126">
        <v>45526.76602858796</v>
      </c>
      <c r="AM451" s="127">
        <v>1052573.01</v>
      </c>
      <c r="AN451" s="127">
        <v>1141169.09</v>
      </c>
      <c r="AO451" s="124"/>
      <c r="AP451" s="124"/>
    </row>
    <row r="452">
      <c r="A452" s="125">
        <v>677.0</v>
      </c>
      <c r="B452" s="119" t="s">
        <v>122</v>
      </c>
      <c r="C452" s="119" t="s">
        <v>32</v>
      </c>
      <c r="D452" s="119" t="s">
        <v>123</v>
      </c>
      <c r="E452" s="119" t="s">
        <v>124</v>
      </c>
      <c r="F452" s="120" t="s">
        <v>403</v>
      </c>
      <c r="G452" s="120" t="s">
        <v>46</v>
      </c>
      <c r="H452" s="121" t="s">
        <v>994</v>
      </c>
      <c r="I452" s="121" t="s">
        <v>995</v>
      </c>
      <c r="J452" s="125">
        <v>392352.88</v>
      </c>
      <c r="K452" s="125">
        <v>356082.81</v>
      </c>
      <c r="L452" s="125">
        <v>13549.25</v>
      </c>
      <c r="M452" s="125">
        <v>15097.75</v>
      </c>
      <c r="N452" s="119">
        <v>3.0</v>
      </c>
      <c r="O452" s="119">
        <v>9.0</v>
      </c>
      <c r="P452" s="125">
        <v>160.0</v>
      </c>
      <c r="Q452" s="125">
        <v>239.0</v>
      </c>
      <c r="R452" s="125">
        <v>7.0</v>
      </c>
      <c r="S452" s="125">
        <v>19.0</v>
      </c>
      <c r="T452" s="119">
        <v>-66.0</v>
      </c>
      <c r="U452" s="125">
        <v>-33.0</v>
      </c>
      <c r="V452" s="125">
        <v>-63.0</v>
      </c>
      <c r="W452" s="125">
        <v>-10.26</v>
      </c>
      <c r="X452" s="125">
        <v>10.19</v>
      </c>
      <c r="Y452" s="119">
        <v>1.0</v>
      </c>
      <c r="Z452" s="125">
        <v>1.0</v>
      </c>
      <c r="AA452" s="125">
        <v>1.0</v>
      </c>
      <c r="AB452" s="125">
        <v>1.0</v>
      </c>
      <c r="AC452" s="125">
        <v>2.0</v>
      </c>
      <c r="AD452" s="125">
        <v>1.25</v>
      </c>
      <c r="AE452" s="125">
        <v>461.0</v>
      </c>
      <c r="AF452" s="119">
        <v>1.0</v>
      </c>
      <c r="AG452" s="125">
        <v>1.0</v>
      </c>
      <c r="AH452" s="125">
        <v>1.0</v>
      </c>
      <c r="AI452" s="125">
        <v>1.0</v>
      </c>
      <c r="AJ452" s="125">
        <v>1.0</v>
      </c>
      <c r="AK452" s="125">
        <v>1.0</v>
      </c>
      <c r="AL452" s="126">
        <v>45526.76602858796</v>
      </c>
      <c r="AM452" s="127">
        <v>393096.38</v>
      </c>
      <c r="AN452" s="127">
        <v>356961.39</v>
      </c>
      <c r="AO452" s="124"/>
      <c r="AP452" s="124"/>
    </row>
    <row r="453">
      <c r="A453" s="125">
        <v>678.0</v>
      </c>
      <c r="B453" s="119" t="s">
        <v>31</v>
      </c>
      <c r="C453" s="119" t="s">
        <v>32</v>
      </c>
      <c r="D453" s="119" t="s">
        <v>50</v>
      </c>
      <c r="E453" s="119" t="s">
        <v>51</v>
      </c>
      <c r="F453" s="120" t="s">
        <v>52</v>
      </c>
      <c r="G453" s="120" t="s">
        <v>46</v>
      </c>
      <c r="H453" s="121" t="s">
        <v>994</v>
      </c>
      <c r="I453" s="121" t="s">
        <v>995</v>
      </c>
      <c r="J453" s="125">
        <v>838960.84</v>
      </c>
      <c r="K453" s="125">
        <v>453159.77</v>
      </c>
      <c r="L453" s="125">
        <v>28680.44</v>
      </c>
      <c r="M453" s="125">
        <v>13949.08</v>
      </c>
      <c r="N453" s="119">
        <v>21.0</v>
      </c>
      <c r="O453" s="119">
        <v>1.0</v>
      </c>
      <c r="P453" s="125">
        <v>328.0</v>
      </c>
      <c r="Q453" s="125">
        <v>221.0</v>
      </c>
      <c r="R453" s="125">
        <v>33.0</v>
      </c>
      <c r="S453" s="125">
        <v>21.0</v>
      </c>
      <c r="T453" s="119">
        <v>2000.0</v>
      </c>
      <c r="U453" s="125">
        <v>48.0</v>
      </c>
      <c r="V453" s="125">
        <v>57.0</v>
      </c>
      <c r="W453" s="125">
        <v>105.61</v>
      </c>
      <c r="X453" s="125">
        <v>85.14</v>
      </c>
      <c r="Y453" s="119">
        <v>5.0</v>
      </c>
      <c r="Z453" s="125">
        <v>5.0</v>
      </c>
      <c r="AA453" s="125">
        <v>3.0</v>
      </c>
      <c r="AB453" s="125">
        <v>5.0</v>
      </c>
      <c r="AC453" s="125">
        <v>5.0</v>
      </c>
      <c r="AD453" s="125">
        <v>4.6</v>
      </c>
      <c r="AE453" s="125">
        <v>27.0</v>
      </c>
      <c r="AF453" s="119">
        <v>4.0</v>
      </c>
      <c r="AG453" s="125">
        <v>4.0</v>
      </c>
      <c r="AH453" s="125">
        <v>2.0</v>
      </c>
      <c r="AI453" s="125">
        <v>4.0</v>
      </c>
      <c r="AJ453" s="125">
        <v>4.0</v>
      </c>
      <c r="AK453" s="125">
        <v>4.0</v>
      </c>
      <c r="AL453" s="126">
        <v>45526.76602858796</v>
      </c>
      <c r="AM453" s="127">
        <v>839126.84</v>
      </c>
      <c r="AN453" s="127">
        <v>378295.34</v>
      </c>
      <c r="AO453" s="124"/>
      <c r="AP453" s="124"/>
    </row>
    <row r="454">
      <c r="A454" s="125">
        <v>680.0</v>
      </c>
      <c r="B454" s="119" t="s">
        <v>42</v>
      </c>
      <c r="C454" s="119" t="s">
        <v>32</v>
      </c>
      <c r="D454" s="119" t="s">
        <v>150</v>
      </c>
      <c r="E454" s="119" t="s">
        <v>621</v>
      </c>
      <c r="F454" s="120" t="s">
        <v>108</v>
      </c>
      <c r="G454" s="120" t="s">
        <v>46</v>
      </c>
      <c r="H454" s="121" t="s">
        <v>994</v>
      </c>
      <c r="I454" s="121" t="s">
        <v>995</v>
      </c>
      <c r="J454" s="125">
        <v>1169747.36</v>
      </c>
      <c r="K454" s="125">
        <v>1494388.21</v>
      </c>
      <c r="L454" s="125">
        <v>38831.32</v>
      </c>
      <c r="M454" s="125">
        <v>51256.92</v>
      </c>
      <c r="N454" s="125">
        <v>20.0</v>
      </c>
      <c r="O454" s="125">
        <v>9.0</v>
      </c>
      <c r="P454" s="125">
        <v>439.0</v>
      </c>
      <c r="Q454" s="125">
        <v>487.0</v>
      </c>
      <c r="R454" s="125">
        <v>43.0</v>
      </c>
      <c r="S454" s="125">
        <v>26.0</v>
      </c>
      <c r="T454" s="125">
        <v>122.0</v>
      </c>
      <c r="U454" s="125">
        <v>-9.0</v>
      </c>
      <c r="V454" s="125">
        <v>65.0</v>
      </c>
      <c r="W454" s="125">
        <v>-24.24</v>
      </c>
      <c r="X454" s="125">
        <v>-21.72</v>
      </c>
      <c r="Y454" s="125">
        <v>5.0</v>
      </c>
      <c r="Z454" s="125">
        <v>1.0</v>
      </c>
      <c r="AA454" s="125">
        <v>4.0</v>
      </c>
      <c r="AB454" s="125">
        <v>1.0</v>
      </c>
      <c r="AC454" s="125">
        <v>1.0</v>
      </c>
      <c r="AD454" s="125">
        <v>1.8</v>
      </c>
      <c r="AE454" s="125">
        <v>356.0</v>
      </c>
      <c r="AF454" s="125">
        <v>4.0</v>
      </c>
      <c r="AG454" s="125">
        <v>1.0</v>
      </c>
      <c r="AH454" s="125">
        <v>3.0</v>
      </c>
      <c r="AI454" s="125">
        <v>1.0</v>
      </c>
      <c r="AJ454" s="125">
        <v>1.0</v>
      </c>
      <c r="AK454" s="125">
        <v>1.0</v>
      </c>
      <c r="AL454" s="126">
        <v>45526.76602858796</v>
      </c>
      <c r="AM454" s="127">
        <v>1169697.36</v>
      </c>
      <c r="AN454" s="127">
        <v>1494496.67</v>
      </c>
      <c r="AO454" s="124"/>
      <c r="AP454" s="124"/>
    </row>
    <row r="455">
      <c r="A455" s="125">
        <v>681.0</v>
      </c>
      <c r="B455" s="119" t="s">
        <v>998</v>
      </c>
      <c r="C455" s="119" t="s">
        <v>32</v>
      </c>
      <c r="D455" s="119" t="s">
        <v>215</v>
      </c>
      <c r="E455" s="119" t="s">
        <v>622</v>
      </c>
      <c r="F455" s="120" t="s">
        <v>121</v>
      </c>
      <c r="G455" s="120" t="s">
        <v>36</v>
      </c>
      <c r="H455" s="121" t="s">
        <v>994</v>
      </c>
      <c r="I455" s="121" t="s">
        <v>995</v>
      </c>
      <c r="J455" s="125">
        <v>1476039.6</v>
      </c>
      <c r="K455" s="125">
        <v>939385.94</v>
      </c>
      <c r="L455" s="125">
        <v>43407.73</v>
      </c>
      <c r="M455" s="125">
        <v>31197.5</v>
      </c>
      <c r="N455" s="125">
        <v>43.0</v>
      </c>
      <c r="O455" s="119">
        <v>38.0</v>
      </c>
      <c r="P455" s="125">
        <v>443.0</v>
      </c>
      <c r="Q455" s="125">
        <v>316.0</v>
      </c>
      <c r="R455" s="125">
        <v>52.0</v>
      </c>
      <c r="S455" s="125">
        <v>42.0</v>
      </c>
      <c r="T455" s="119">
        <v>13.0</v>
      </c>
      <c r="U455" s="125">
        <v>40.0</v>
      </c>
      <c r="V455" s="125">
        <v>23.0</v>
      </c>
      <c r="W455" s="125">
        <v>39.14</v>
      </c>
      <c r="X455" s="125">
        <v>57.13</v>
      </c>
      <c r="Y455" s="119">
        <v>1.0</v>
      </c>
      <c r="Z455" s="125">
        <v>5.0</v>
      </c>
      <c r="AA455" s="125">
        <v>2.0</v>
      </c>
      <c r="AB455" s="125">
        <v>5.0</v>
      </c>
      <c r="AC455" s="125">
        <v>5.0</v>
      </c>
      <c r="AD455" s="125">
        <v>4.2</v>
      </c>
      <c r="AE455" s="125">
        <v>68.0</v>
      </c>
      <c r="AF455" s="119">
        <v>1.0</v>
      </c>
      <c r="AG455" s="125">
        <v>4.0</v>
      </c>
      <c r="AH455" s="125">
        <v>1.0</v>
      </c>
      <c r="AI455" s="125">
        <v>4.0</v>
      </c>
      <c r="AJ455" s="125">
        <v>4.0</v>
      </c>
      <c r="AK455" s="125">
        <v>4.0</v>
      </c>
      <c r="AL455" s="126">
        <v>45526.76602858796</v>
      </c>
      <c r="AM455" s="127">
        <v>1475735.21</v>
      </c>
      <c r="AN455" s="127">
        <v>950600.6</v>
      </c>
      <c r="AO455" s="124"/>
      <c r="AP455" s="124"/>
    </row>
    <row r="456">
      <c r="A456" s="125">
        <v>682.0</v>
      </c>
      <c r="B456" s="119" t="s">
        <v>998</v>
      </c>
      <c r="C456" s="119" t="s">
        <v>32</v>
      </c>
      <c r="D456" s="119" t="s">
        <v>412</v>
      </c>
      <c r="E456" s="119" t="s">
        <v>413</v>
      </c>
      <c r="F456" s="120" t="s">
        <v>228</v>
      </c>
      <c r="G456" s="120" t="s">
        <v>36</v>
      </c>
      <c r="H456" s="121" t="s">
        <v>994</v>
      </c>
      <c r="I456" s="121" t="s">
        <v>995</v>
      </c>
      <c r="J456" s="125">
        <v>475938.74</v>
      </c>
      <c r="K456" s="125">
        <v>349059.15</v>
      </c>
      <c r="L456" s="125">
        <v>15544.9</v>
      </c>
      <c r="M456" s="125">
        <v>11714.94</v>
      </c>
      <c r="N456" s="125">
        <v>32.0</v>
      </c>
      <c r="O456" s="125">
        <v>20.0</v>
      </c>
      <c r="P456" s="125">
        <v>164.0</v>
      </c>
      <c r="Q456" s="125">
        <v>139.0</v>
      </c>
      <c r="R456" s="125">
        <v>10.0</v>
      </c>
      <c r="S456" s="125">
        <v>15.0</v>
      </c>
      <c r="T456" s="125">
        <v>60.0</v>
      </c>
      <c r="U456" s="125">
        <v>17.0</v>
      </c>
      <c r="V456" s="125">
        <v>-33.0</v>
      </c>
      <c r="W456" s="125">
        <v>32.69</v>
      </c>
      <c r="X456" s="125">
        <v>36.35</v>
      </c>
      <c r="Y456" s="125">
        <v>3.0</v>
      </c>
      <c r="Z456" s="125">
        <v>4.0</v>
      </c>
      <c r="AA456" s="125">
        <v>1.0</v>
      </c>
      <c r="AB456" s="125">
        <v>5.0</v>
      </c>
      <c r="AC456" s="125">
        <v>5.0</v>
      </c>
      <c r="AD456" s="125">
        <v>4.0</v>
      </c>
      <c r="AE456" s="125">
        <v>85.0</v>
      </c>
      <c r="AF456" s="125">
        <v>2.0</v>
      </c>
      <c r="AG456" s="125">
        <v>3.0</v>
      </c>
      <c r="AH456" s="125">
        <v>1.0</v>
      </c>
      <c r="AI456" s="125">
        <v>4.0</v>
      </c>
      <c r="AJ456" s="125">
        <v>4.0</v>
      </c>
      <c r="AK456" s="125">
        <v>4.0</v>
      </c>
      <c r="AL456" s="126">
        <v>45526.76602858796</v>
      </c>
      <c r="AM456" s="127">
        <v>475966.74</v>
      </c>
      <c r="AN456" s="127">
        <v>348994.6</v>
      </c>
      <c r="AO456" s="124"/>
      <c r="AP456" s="124"/>
    </row>
    <row r="457">
      <c r="A457" s="125">
        <v>685.0</v>
      </c>
      <c r="B457" s="119" t="s">
        <v>60</v>
      </c>
      <c r="C457" s="119" t="s">
        <v>32</v>
      </c>
      <c r="D457" s="119" t="s">
        <v>623</v>
      </c>
      <c r="E457" s="119" t="s">
        <v>624</v>
      </c>
      <c r="F457" s="120" t="s">
        <v>220</v>
      </c>
      <c r="G457" s="120" t="s">
        <v>59</v>
      </c>
      <c r="H457" s="121" t="s">
        <v>994</v>
      </c>
      <c r="I457" s="121" t="s">
        <v>995</v>
      </c>
      <c r="J457" s="125">
        <v>2088947.46</v>
      </c>
      <c r="K457" s="125">
        <v>1140581.07</v>
      </c>
      <c r="L457" s="125">
        <v>56694.5</v>
      </c>
      <c r="M457" s="125">
        <v>39344.46</v>
      </c>
      <c r="N457" s="125">
        <v>34.0</v>
      </c>
      <c r="O457" s="125">
        <v>1.0</v>
      </c>
      <c r="P457" s="125">
        <v>592.0</v>
      </c>
      <c r="Q457" s="125">
        <v>471.0</v>
      </c>
      <c r="R457" s="125">
        <v>55.0</v>
      </c>
      <c r="S457" s="125">
        <v>50.0</v>
      </c>
      <c r="T457" s="125">
        <v>3300.0</v>
      </c>
      <c r="U457" s="125">
        <v>25.0</v>
      </c>
      <c r="V457" s="125">
        <v>10.0</v>
      </c>
      <c r="W457" s="125">
        <v>44.1</v>
      </c>
      <c r="X457" s="125">
        <v>83.15</v>
      </c>
      <c r="Y457" s="125">
        <v>5.0</v>
      </c>
      <c r="Z457" s="125">
        <v>5.0</v>
      </c>
      <c r="AA457" s="125">
        <v>1.0</v>
      </c>
      <c r="AB457" s="125">
        <v>5.0</v>
      </c>
      <c r="AC457" s="125">
        <v>5.0</v>
      </c>
      <c r="AD457" s="125">
        <v>4.2</v>
      </c>
      <c r="AE457" s="125">
        <v>70.0</v>
      </c>
      <c r="AF457" s="125">
        <v>4.0</v>
      </c>
      <c r="AG457" s="125">
        <v>4.0</v>
      </c>
      <c r="AH457" s="125">
        <v>1.0</v>
      </c>
      <c r="AI457" s="125">
        <v>4.0</v>
      </c>
      <c r="AJ457" s="125">
        <v>4.0</v>
      </c>
      <c r="AK457" s="125">
        <v>4.0</v>
      </c>
      <c r="AL457" s="126">
        <v>45526.76602858796</v>
      </c>
      <c r="AM457" s="127">
        <v>2091142.84</v>
      </c>
      <c r="AN457" s="127">
        <v>1141037.54</v>
      </c>
      <c r="AO457" s="124"/>
      <c r="AP457" s="124"/>
    </row>
    <row r="458">
      <c r="A458" s="125">
        <v>688.0</v>
      </c>
      <c r="B458" s="119" t="s">
        <v>97</v>
      </c>
      <c r="C458" s="119" t="s">
        <v>32</v>
      </c>
      <c r="D458" s="119" t="s">
        <v>625</v>
      </c>
      <c r="E458" s="119" t="s">
        <v>626</v>
      </c>
      <c r="F458" s="120" t="s">
        <v>243</v>
      </c>
      <c r="G458" s="120" t="s">
        <v>101</v>
      </c>
      <c r="H458" s="121" t="s">
        <v>994</v>
      </c>
      <c r="I458" s="121" t="s">
        <v>995</v>
      </c>
      <c r="J458" s="125">
        <v>1157159.37</v>
      </c>
      <c r="K458" s="125">
        <v>1070520.08</v>
      </c>
      <c r="L458" s="125">
        <v>33311.81</v>
      </c>
      <c r="M458" s="125">
        <v>31329.63</v>
      </c>
      <c r="N458" s="125">
        <v>0.0</v>
      </c>
      <c r="O458" s="125">
        <v>0.0</v>
      </c>
      <c r="P458" s="125">
        <v>426.0</v>
      </c>
      <c r="Q458" s="125">
        <v>393.0</v>
      </c>
      <c r="R458" s="125">
        <v>34.0</v>
      </c>
      <c r="S458" s="125">
        <v>44.0</v>
      </c>
      <c r="T458" s="125">
        <v>0.0</v>
      </c>
      <c r="U458" s="125">
        <v>8.0</v>
      </c>
      <c r="V458" s="125">
        <v>-22.0</v>
      </c>
      <c r="W458" s="125">
        <v>6.33</v>
      </c>
      <c r="X458" s="125">
        <v>8.09</v>
      </c>
      <c r="Y458" s="125">
        <v>1.0</v>
      </c>
      <c r="Z458" s="125">
        <v>2.0</v>
      </c>
      <c r="AA458" s="125">
        <v>1.0</v>
      </c>
      <c r="AB458" s="125">
        <v>2.0</v>
      </c>
      <c r="AC458" s="125">
        <v>2.0</v>
      </c>
      <c r="AD458" s="125">
        <v>1.75</v>
      </c>
      <c r="AE458" s="125">
        <v>364.0</v>
      </c>
      <c r="AF458" s="125">
        <v>1.0</v>
      </c>
      <c r="AG458" s="125">
        <v>1.0</v>
      </c>
      <c r="AH458" s="125">
        <v>1.0</v>
      </c>
      <c r="AI458" s="125">
        <v>1.0</v>
      </c>
      <c r="AJ458" s="125">
        <v>1.0</v>
      </c>
      <c r="AK458" s="125">
        <v>1.0</v>
      </c>
      <c r="AL458" s="126">
        <v>45526.76602858796</v>
      </c>
      <c r="AM458" s="127">
        <v>1157502.83</v>
      </c>
      <c r="AN458" s="127">
        <v>1071025.62</v>
      </c>
      <c r="AO458" s="124"/>
      <c r="AP458" s="124"/>
    </row>
    <row r="459">
      <c r="A459" s="125">
        <v>689.0</v>
      </c>
      <c r="B459" s="119" t="s">
        <v>998</v>
      </c>
      <c r="C459" s="119" t="s">
        <v>32</v>
      </c>
      <c r="D459" s="119" t="s">
        <v>627</v>
      </c>
      <c r="E459" s="119" t="s">
        <v>628</v>
      </c>
      <c r="F459" s="120" t="s">
        <v>159</v>
      </c>
      <c r="G459" s="120" t="s">
        <v>46</v>
      </c>
      <c r="H459" s="121" t="s">
        <v>994</v>
      </c>
      <c r="I459" s="121" t="s">
        <v>995</v>
      </c>
      <c r="J459" s="125">
        <v>1048601.19</v>
      </c>
      <c r="K459" s="125">
        <v>1044614.41</v>
      </c>
      <c r="L459" s="125">
        <v>43331.37</v>
      </c>
      <c r="M459" s="125">
        <v>46634.75</v>
      </c>
      <c r="N459" s="125">
        <v>2.0</v>
      </c>
      <c r="O459" s="125">
        <v>23.0</v>
      </c>
      <c r="P459" s="125">
        <v>472.0</v>
      </c>
      <c r="Q459" s="125">
        <v>490.0</v>
      </c>
      <c r="R459" s="125">
        <v>22.0</v>
      </c>
      <c r="S459" s="125">
        <v>21.0</v>
      </c>
      <c r="T459" s="125">
        <v>-91.0</v>
      </c>
      <c r="U459" s="125">
        <v>-3.0</v>
      </c>
      <c r="V459" s="125">
        <v>4.0</v>
      </c>
      <c r="W459" s="125">
        <v>-7.08</v>
      </c>
      <c r="X459" s="125">
        <v>0.38</v>
      </c>
      <c r="Y459" s="125">
        <v>1.0</v>
      </c>
      <c r="Z459" s="125">
        <v>1.0</v>
      </c>
      <c r="AA459" s="125">
        <v>1.0</v>
      </c>
      <c r="AB459" s="125">
        <v>1.0</v>
      </c>
      <c r="AC459" s="125">
        <v>1.0</v>
      </c>
      <c r="AD459" s="125">
        <v>1.0</v>
      </c>
      <c r="AE459" s="125">
        <v>611.0</v>
      </c>
      <c r="AF459" s="125">
        <v>1.0</v>
      </c>
      <c r="AG459" s="125">
        <v>1.0</v>
      </c>
      <c r="AH459" s="125">
        <v>1.0</v>
      </c>
      <c r="AI459" s="125">
        <v>1.0</v>
      </c>
      <c r="AJ459" s="125">
        <v>1.0</v>
      </c>
      <c r="AK459" s="125">
        <v>1.0</v>
      </c>
      <c r="AL459" s="126">
        <v>45526.76602858796</v>
      </c>
      <c r="AM459" s="127">
        <v>1048731.69</v>
      </c>
      <c r="AN459" s="127">
        <v>1045316.99</v>
      </c>
      <c r="AO459" s="124"/>
      <c r="AP459" s="124"/>
    </row>
    <row r="460">
      <c r="A460" s="125">
        <v>690.0</v>
      </c>
      <c r="B460" s="119" t="s">
        <v>42</v>
      </c>
      <c r="C460" s="119" t="s">
        <v>32</v>
      </c>
      <c r="D460" s="119" t="s">
        <v>77</v>
      </c>
      <c r="E460" s="119" t="s">
        <v>78</v>
      </c>
      <c r="F460" s="120" t="s">
        <v>70</v>
      </c>
      <c r="G460" s="120" t="s">
        <v>36</v>
      </c>
      <c r="H460" s="121" t="s">
        <v>994</v>
      </c>
      <c r="I460" s="121" t="s">
        <v>995</v>
      </c>
      <c r="J460" s="125">
        <v>865943.21</v>
      </c>
      <c r="K460" s="125">
        <v>1135682.01</v>
      </c>
      <c r="L460" s="125">
        <v>25768.0</v>
      </c>
      <c r="M460" s="125">
        <v>35681.07</v>
      </c>
      <c r="N460" s="119">
        <v>129.0</v>
      </c>
      <c r="O460" s="119">
        <v>106.0</v>
      </c>
      <c r="P460" s="125">
        <v>329.0</v>
      </c>
      <c r="Q460" s="125">
        <v>454.0</v>
      </c>
      <c r="R460" s="125">
        <v>40.0</v>
      </c>
      <c r="S460" s="125">
        <v>40.0</v>
      </c>
      <c r="T460" s="119">
        <v>21.0</v>
      </c>
      <c r="U460" s="125">
        <v>-27.0</v>
      </c>
      <c r="V460" s="125">
        <v>0.0</v>
      </c>
      <c r="W460" s="125">
        <v>-27.78</v>
      </c>
      <c r="X460" s="125">
        <v>-23.75</v>
      </c>
      <c r="Y460" s="119">
        <v>1.0</v>
      </c>
      <c r="Z460" s="125">
        <v>1.0</v>
      </c>
      <c r="AA460" s="125">
        <v>1.0</v>
      </c>
      <c r="AB460" s="125">
        <v>1.0</v>
      </c>
      <c r="AC460" s="125">
        <v>1.0</v>
      </c>
      <c r="AD460" s="125">
        <v>1.0</v>
      </c>
      <c r="AE460" s="125">
        <v>583.0</v>
      </c>
      <c r="AF460" s="119">
        <v>1.0</v>
      </c>
      <c r="AG460" s="125">
        <v>1.0</v>
      </c>
      <c r="AH460" s="125">
        <v>1.0</v>
      </c>
      <c r="AI460" s="125">
        <v>1.0</v>
      </c>
      <c r="AJ460" s="125">
        <v>1.0</v>
      </c>
      <c r="AK460" s="125">
        <v>1.0</v>
      </c>
      <c r="AL460" s="126">
        <v>45526.76602858796</v>
      </c>
      <c r="AM460" s="127">
        <v>866219.57</v>
      </c>
      <c r="AN460" s="127">
        <v>1137181.32</v>
      </c>
      <c r="AO460" s="124"/>
      <c r="AP460" s="124"/>
    </row>
    <row r="461">
      <c r="A461" s="125">
        <v>691.0</v>
      </c>
      <c r="B461" s="119" t="s">
        <v>122</v>
      </c>
      <c r="C461" s="119" t="s">
        <v>32</v>
      </c>
      <c r="D461" s="119" t="s">
        <v>454</v>
      </c>
      <c r="E461" s="119" t="s">
        <v>455</v>
      </c>
      <c r="F461" s="120" t="s">
        <v>243</v>
      </c>
      <c r="G461" s="120" t="s">
        <v>101</v>
      </c>
      <c r="H461" s="121" t="s">
        <v>994</v>
      </c>
      <c r="I461" s="121" t="s">
        <v>995</v>
      </c>
      <c r="J461" s="125">
        <v>508081.94</v>
      </c>
      <c r="K461" s="125">
        <v>569537.45</v>
      </c>
      <c r="L461" s="125">
        <v>16458.58</v>
      </c>
      <c r="M461" s="125">
        <v>18992.08</v>
      </c>
      <c r="N461" s="125">
        <v>9.0</v>
      </c>
      <c r="O461" s="125">
        <v>15.0</v>
      </c>
      <c r="P461" s="125">
        <v>241.0</v>
      </c>
      <c r="Q461" s="125">
        <v>250.0</v>
      </c>
      <c r="R461" s="125">
        <v>25.0</v>
      </c>
      <c r="S461" s="125">
        <v>22.0</v>
      </c>
      <c r="T461" s="125">
        <v>-40.0</v>
      </c>
      <c r="U461" s="125">
        <v>-3.0</v>
      </c>
      <c r="V461" s="125">
        <v>13.0</v>
      </c>
      <c r="W461" s="125">
        <v>-13.34</v>
      </c>
      <c r="X461" s="125">
        <v>-10.79</v>
      </c>
      <c r="Y461" s="125">
        <v>1.0</v>
      </c>
      <c r="Z461" s="125">
        <v>1.0</v>
      </c>
      <c r="AA461" s="125">
        <v>1.0</v>
      </c>
      <c r="AB461" s="125">
        <v>1.0</v>
      </c>
      <c r="AC461" s="125">
        <v>1.0</v>
      </c>
      <c r="AD461" s="125">
        <v>1.0</v>
      </c>
      <c r="AE461" s="125">
        <v>563.0</v>
      </c>
      <c r="AF461" s="125">
        <v>1.0</v>
      </c>
      <c r="AG461" s="125">
        <v>1.0</v>
      </c>
      <c r="AH461" s="125">
        <v>1.0</v>
      </c>
      <c r="AI461" s="125">
        <v>1.0</v>
      </c>
      <c r="AJ461" s="125">
        <v>1.0</v>
      </c>
      <c r="AK461" s="125">
        <v>1.0</v>
      </c>
      <c r="AL461" s="126">
        <v>45526.76602858796</v>
      </c>
      <c r="AM461" s="127">
        <v>507978.14</v>
      </c>
      <c r="AN461" s="127">
        <v>557430.02</v>
      </c>
      <c r="AO461" s="124"/>
      <c r="AP461" s="124"/>
    </row>
    <row r="462">
      <c r="A462" s="125">
        <v>692.0</v>
      </c>
      <c r="B462" s="119" t="s">
        <v>122</v>
      </c>
      <c r="C462" s="119" t="s">
        <v>32</v>
      </c>
      <c r="D462" s="119" t="s">
        <v>631</v>
      </c>
      <c r="E462" s="119" t="s">
        <v>632</v>
      </c>
      <c r="F462" s="120" t="s">
        <v>93</v>
      </c>
      <c r="G462" s="120" t="s">
        <v>46</v>
      </c>
      <c r="H462" s="121" t="s">
        <v>994</v>
      </c>
      <c r="I462" s="121" t="s">
        <v>995</v>
      </c>
      <c r="J462" s="125">
        <v>1432854.31</v>
      </c>
      <c r="K462" s="125">
        <v>1496109.4</v>
      </c>
      <c r="L462" s="125">
        <v>50619.15</v>
      </c>
      <c r="M462" s="125">
        <v>54984.57</v>
      </c>
      <c r="N462" s="125">
        <v>14.0</v>
      </c>
      <c r="O462" s="125">
        <v>17.0</v>
      </c>
      <c r="P462" s="125">
        <v>523.0</v>
      </c>
      <c r="Q462" s="125">
        <v>556.0</v>
      </c>
      <c r="R462" s="125">
        <v>42.0</v>
      </c>
      <c r="S462" s="125">
        <v>24.0</v>
      </c>
      <c r="T462" s="125">
        <v>-17.0</v>
      </c>
      <c r="U462" s="125">
        <v>-5.0</v>
      </c>
      <c r="V462" s="125">
        <v>75.0</v>
      </c>
      <c r="W462" s="125">
        <v>-7.94</v>
      </c>
      <c r="X462" s="125">
        <v>-4.23</v>
      </c>
      <c r="Y462" s="125">
        <v>1.0</v>
      </c>
      <c r="Z462" s="125">
        <v>1.0</v>
      </c>
      <c r="AA462" s="125">
        <v>4.0</v>
      </c>
      <c r="AB462" s="125">
        <v>1.0</v>
      </c>
      <c r="AC462" s="125">
        <v>1.0</v>
      </c>
      <c r="AD462" s="125">
        <v>1.6</v>
      </c>
      <c r="AE462" s="125">
        <v>386.0</v>
      </c>
      <c r="AF462" s="125">
        <v>1.0</v>
      </c>
      <c r="AG462" s="125">
        <v>1.0</v>
      </c>
      <c r="AH462" s="125">
        <v>3.0</v>
      </c>
      <c r="AI462" s="125">
        <v>1.0</v>
      </c>
      <c r="AJ462" s="125">
        <v>1.0</v>
      </c>
      <c r="AK462" s="125">
        <v>1.0</v>
      </c>
      <c r="AL462" s="126">
        <v>45526.76602858796</v>
      </c>
      <c r="AM462" s="127">
        <v>1433100.37</v>
      </c>
      <c r="AN462" s="127">
        <v>1497211.51</v>
      </c>
      <c r="AO462" s="124"/>
      <c r="AP462" s="124"/>
    </row>
    <row r="463">
      <c r="A463" s="125">
        <v>694.0</v>
      </c>
      <c r="B463" s="119" t="s">
        <v>122</v>
      </c>
      <c r="C463" s="119" t="s">
        <v>32</v>
      </c>
      <c r="D463" s="119" t="s">
        <v>477</v>
      </c>
      <c r="E463" s="119" t="s">
        <v>478</v>
      </c>
      <c r="F463" s="120" t="s">
        <v>177</v>
      </c>
      <c r="G463" s="120" t="s">
        <v>101</v>
      </c>
      <c r="H463" s="121" t="s">
        <v>994</v>
      </c>
      <c r="I463" s="121" t="s">
        <v>995</v>
      </c>
      <c r="J463" s="125">
        <v>345961.57</v>
      </c>
      <c r="K463" s="125">
        <v>794777.1</v>
      </c>
      <c r="L463" s="125">
        <v>16364.58</v>
      </c>
      <c r="M463" s="125">
        <v>24336.49</v>
      </c>
      <c r="N463" s="125">
        <v>8.0</v>
      </c>
      <c r="O463" s="125">
        <v>1.0</v>
      </c>
      <c r="P463" s="125">
        <v>313.0</v>
      </c>
      <c r="Q463" s="125">
        <v>380.0</v>
      </c>
      <c r="R463" s="125">
        <v>13.0</v>
      </c>
      <c r="S463" s="125">
        <v>5.0</v>
      </c>
      <c r="T463" s="125">
        <v>700.0</v>
      </c>
      <c r="U463" s="125">
        <v>-17.0</v>
      </c>
      <c r="V463" s="125">
        <v>160.0</v>
      </c>
      <c r="W463" s="125">
        <v>-32.76</v>
      </c>
      <c r="X463" s="125">
        <v>-56.47</v>
      </c>
      <c r="Y463" s="125">
        <v>5.0</v>
      </c>
      <c r="Z463" s="125">
        <v>1.0</v>
      </c>
      <c r="AA463" s="125">
        <v>5.0</v>
      </c>
      <c r="AB463" s="125">
        <v>1.0</v>
      </c>
      <c r="AC463" s="125">
        <v>1.0</v>
      </c>
      <c r="AD463" s="125">
        <v>2.0</v>
      </c>
      <c r="AE463" s="125">
        <v>316.0</v>
      </c>
      <c r="AF463" s="125">
        <v>4.0</v>
      </c>
      <c r="AG463" s="125">
        <v>1.0</v>
      </c>
      <c r="AH463" s="125">
        <v>4.0</v>
      </c>
      <c r="AI463" s="125">
        <v>1.0</v>
      </c>
      <c r="AJ463" s="125">
        <v>1.0</v>
      </c>
      <c r="AK463" s="125">
        <v>2.0</v>
      </c>
      <c r="AL463" s="126">
        <v>45526.76602858796</v>
      </c>
      <c r="AM463" s="127">
        <v>529730.77</v>
      </c>
      <c r="AN463" s="127">
        <v>790312.42</v>
      </c>
      <c r="AO463" s="124"/>
      <c r="AP463" s="124"/>
    </row>
    <row r="464">
      <c r="A464" s="125">
        <v>695.0</v>
      </c>
      <c r="B464" s="119" t="s">
        <v>97</v>
      </c>
      <c r="C464" s="119" t="s">
        <v>32</v>
      </c>
      <c r="D464" s="119" t="s">
        <v>91</v>
      </c>
      <c r="E464" s="119" t="s">
        <v>633</v>
      </c>
      <c r="F464" s="120" t="s">
        <v>209</v>
      </c>
      <c r="G464" s="120" t="s">
        <v>101</v>
      </c>
      <c r="H464" s="121" t="s">
        <v>994</v>
      </c>
      <c r="I464" s="121" t="s">
        <v>995</v>
      </c>
      <c r="J464" s="125">
        <v>1529443.44</v>
      </c>
      <c r="K464" s="125">
        <v>1432774.89</v>
      </c>
      <c r="L464" s="125">
        <v>48030.82</v>
      </c>
      <c r="M464" s="125">
        <v>43962.72</v>
      </c>
      <c r="N464" s="125">
        <v>33.0</v>
      </c>
      <c r="O464" s="125">
        <v>25.0</v>
      </c>
      <c r="P464" s="125">
        <v>401.0</v>
      </c>
      <c r="Q464" s="125">
        <v>383.0</v>
      </c>
      <c r="R464" s="125">
        <v>77.0</v>
      </c>
      <c r="S464" s="125">
        <v>35.0</v>
      </c>
      <c r="T464" s="125">
        <v>32.0</v>
      </c>
      <c r="U464" s="125">
        <v>4.0</v>
      </c>
      <c r="V464" s="125">
        <v>120.0</v>
      </c>
      <c r="W464" s="125">
        <v>9.25</v>
      </c>
      <c r="X464" s="125">
        <v>6.75</v>
      </c>
      <c r="Y464" s="125">
        <v>2.0</v>
      </c>
      <c r="Z464" s="125">
        <v>1.0</v>
      </c>
      <c r="AA464" s="125">
        <v>5.0</v>
      </c>
      <c r="AB464" s="125">
        <v>3.0</v>
      </c>
      <c r="AC464" s="125">
        <v>1.0</v>
      </c>
      <c r="AD464" s="125">
        <v>2.65</v>
      </c>
      <c r="AE464" s="125">
        <v>241.0</v>
      </c>
      <c r="AF464" s="125">
        <v>1.0</v>
      </c>
      <c r="AG464" s="125">
        <v>1.0</v>
      </c>
      <c r="AH464" s="125">
        <v>4.0</v>
      </c>
      <c r="AI464" s="125">
        <v>2.0</v>
      </c>
      <c r="AJ464" s="125">
        <v>1.0</v>
      </c>
      <c r="AK464" s="125">
        <v>2.0</v>
      </c>
      <c r="AL464" s="126">
        <v>45526.76602858796</v>
      </c>
      <c r="AM464" s="127">
        <v>1531521.16</v>
      </c>
      <c r="AN464" s="127">
        <v>1433254.88</v>
      </c>
      <c r="AO464" s="124"/>
      <c r="AP464" s="124"/>
    </row>
    <row r="465">
      <c r="A465" s="125">
        <v>696.0</v>
      </c>
      <c r="B465" s="119" t="s">
        <v>122</v>
      </c>
      <c r="C465" s="119" t="s">
        <v>32</v>
      </c>
      <c r="D465" s="119" t="s">
        <v>546</v>
      </c>
      <c r="E465" s="119" t="s">
        <v>634</v>
      </c>
      <c r="F465" s="120" t="s">
        <v>243</v>
      </c>
      <c r="G465" s="120" t="s">
        <v>101</v>
      </c>
      <c r="H465" s="121" t="s">
        <v>994</v>
      </c>
      <c r="I465" s="121" t="s">
        <v>995</v>
      </c>
      <c r="J465" s="125">
        <v>859871.79</v>
      </c>
      <c r="K465" s="125">
        <v>771350.67</v>
      </c>
      <c r="L465" s="125">
        <v>29260.63</v>
      </c>
      <c r="M465" s="125">
        <v>28025.16</v>
      </c>
      <c r="N465" s="125">
        <v>30.0</v>
      </c>
      <c r="O465" s="119">
        <v>31.0</v>
      </c>
      <c r="P465" s="125">
        <v>421.0</v>
      </c>
      <c r="Q465" s="125">
        <v>372.0</v>
      </c>
      <c r="R465" s="125">
        <v>60.0</v>
      </c>
      <c r="S465" s="125">
        <v>50.0</v>
      </c>
      <c r="T465" s="119">
        <v>-3.0</v>
      </c>
      <c r="U465" s="125">
        <v>13.0</v>
      </c>
      <c r="V465" s="125">
        <v>20.0</v>
      </c>
      <c r="W465" s="125">
        <v>4.41</v>
      </c>
      <c r="X465" s="125">
        <v>11.48</v>
      </c>
      <c r="Y465" s="119">
        <v>1.0</v>
      </c>
      <c r="Z465" s="125">
        <v>3.0</v>
      </c>
      <c r="AA465" s="125">
        <v>2.0</v>
      </c>
      <c r="AB465" s="125">
        <v>2.0</v>
      </c>
      <c r="AC465" s="125">
        <v>2.0</v>
      </c>
      <c r="AD465" s="125">
        <v>2.05</v>
      </c>
      <c r="AE465" s="125">
        <v>306.0</v>
      </c>
      <c r="AF465" s="119">
        <v>1.0</v>
      </c>
      <c r="AG465" s="125">
        <v>2.0</v>
      </c>
      <c r="AH465" s="125">
        <v>1.0</v>
      </c>
      <c r="AI465" s="125">
        <v>1.0</v>
      </c>
      <c r="AJ465" s="125">
        <v>1.0</v>
      </c>
      <c r="AK465" s="125">
        <v>2.0</v>
      </c>
      <c r="AL465" s="126">
        <v>45526.76602858796</v>
      </c>
      <c r="AM465" s="127">
        <v>861263.45</v>
      </c>
      <c r="AN465" s="127">
        <v>772251.92</v>
      </c>
      <c r="AO465" s="124"/>
      <c r="AP465" s="124"/>
    </row>
    <row r="466">
      <c r="A466" s="125">
        <v>697.0</v>
      </c>
      <c r="B466" s="119" t="s">
        <v>97</v>
      </c>
      <c r="C466" s="119" t="s">
        <v>32</v>
      </c>
      <c r="D466" s="119" t="s">
        <v>635</v>
      </c>
      <c r="E466" s="119" t="s">
        <v>636</v>
      </c>
      <c r="F466" s="120" t="s">
        <v>223</v>
      </c>
      <c r="G466" s="120" t="s">
        <v>101</v>
      </c>
      <c r="H466" s="121" t="s">
        <v>994</v>
      </c>
      <c r="I466" s="121" t="s">
        <v>995</v>
      </c>
      <c r="J466" s="125">
        <v>1289653.6</v>
      </c>
      <c r="K466" s="125">
        <v>1245414.97</v>
      </c>
      <c r="L466" s="125">
        <v>37569.28</v>
      </c>
      <c r="M466" s="125">
        <v>38767.32</v>
      </c>
      <c r="N466" s="125">
        <v>26.0</v>
      </c>
      <c r="O466" s="125">
        <v>22.0</v>
      </c>
      <c r="P466" s="125">
        <v>374.0</v>
      </c>
      <c r="Q466" s="125">
        <v>422.0</v>
      </c>
      <c r="R466" s="125">
        <v>18.0</v>
      </c>
      <c r="S466" s="125">
        <v>30.0</v>
      </c>
      <c r="T466" s="125">
        <v>18.0</v>
      </c>
      <c r="U466" s="125">
        <v>-11.0</v>
      </c>
      <c r="V466" s="125">
        <v>-40.0</v>
      </c>
      <c r="W466" s="125">
        <v>-3.09</v>
      </c>
      <c r="X466" s="125">
        <v>3.55</v>
      </c>
      <c r="Y466" s="125">
        <v>1.0</v>
      </c>
      <c r="Z466" s="125">
        <v>1.0</v>
      </c>
      <c r="AA466" s="125">
        <v>1.0</v>
      </c>
      <c r="AB466" s="125">
        <v>1.0</v>
      </c>
      <c r="AC466" s="125">
        <v>1.0</v>
      </c>
      <c r="AD466" s="125">
        <v>1.0</v>
      </c>
      <c r="AE466" s="125">
        <v>604.0</v>
      </c>
      <c r="AF466" s="125">
        <v>1.0</v>
      </c>
      <c r="AG466" s="125">
        <v>1.0</v>
      </c>
      <c r="AH466" s="125">
        <v>1.0</v>
      </c>
      <c r="AI466" s="125">
        <v>1.0</v>
      </c>
      <c r="AJ466" s="125">
        <v>1.0</v>
      </c>
      <c r="AK466" s="125">
        <v>1.0</v>
      </c>
      <c r="AL466" s="126">
        <v>45526.76602858796</v>
      </c>
      <c r="AM466" s="127">
        <v>1290935.06</v>
      </c>
      <c r="AN466" s="127">
        <v>1248308.3</v>
      </c>
      <c r="AO466" s="124"/>
      <c r="AP466" s="124"/>
    </row>
    <row r="467">
      <c r="A467" s="125">
        <v>698.0</v>
      </c>
      <c r="B467" s="119" t="s">
        <v>97</v>
      </c>
      <c r="C467" s="119" t="s">
        <v>32</v>
      </c>
      <c r="D467" s="119" t="s">
        <v>150</v>
      </c>
      <c r="E467" s="119" t="s">
        <v>554</v>
      </c>
      <c r="F467" s="120" t="s">
        <v>243</v>
      </c>
      <c r="G467" s="120" t="s">
        <v>101</v>
      </c>
      <c r="H467" s="121" t="s">
        <v>994</v>
      </c>
      <c r="I467" s="121" t="s">
        <v>995</v>
      </c>
      <c r="J467" s="125">
        <v>772175.47</v>
      </c>
      <c r="K467" s="125">
        <v>938328.22</v>
      </c>
      <c r="L467" s="125">
        <v>33208.27</v>
      </c>
      <c r="M467" s="125">
        <v>32211.71</v>
      </c>
      <c r="N467" s="125">
        <v>9.0</v>
      </c>
      <c r="O467" s="125">
        <v>8.0</v>
      </c>
      <c r="P467" s="125">
        <v>703.0</v>
      </c>
      <c r="Q467" s="125">
        <v>621.0</v>
      </c>
      <c r="R467" s="125">
        <v>41.0</v>
      </c>
      <c r="S467" s="125">
        <v>40.0</v>
      </c>
      <c r="T467" s="125">
        <v>12.0</v>
      </c>
      <c r="U467" s="125">
        <v>13.0</v>
      </c>
      <c r="V467" s="125">
        <v>2.0</v>
      </c>
      <c r="W467" s="125">
        <v>3.09</v>
      </c>
      <c r="X467" s="125">
        <v>-17.71</v>
      </c>
      <c r="Y467" s="125">
        <v>1.0</v>
      </c>
      <c r="Z467" s="125">
        <v>3.0</v>
      </c>
      <c r="AA467" s="125">
        <v>1.0</v>
      </c>
      <c r="AB467" s="125">
        <v>1.0</v>
      </c>
      <c r="AC467" s="125">
        <v>1.0</v>
      </c>
      <c r="AD467" s="125">
        <v>1.2</v>
      </c>
      <c r="AE467" s="125">
        <v>497.0</v>
      </c>
      <c r="AF467" s="125">
        <v>1.0</v>
      </c>
      <c r="AG467" s="125">
        <v>2.0</v>
      </c>
      <c r="AH467" s="125">
        <v>1.0</v>
      </c>
      <c r="AI467" s="125">
        <v>1.0</v>
      </c>
      <c r="AJ467" s="125">
        <v>1.0</v>
      </c>
      <c r="AK467" s="125">
        <v>1.0</v>
      </c>
      <c r="AL467" s="126">
        <v>45526.76602858796</v>
      </c>
      <c r="AM467" s="127">
        <v>1219402.65</v>
      </c>
      <c r="AN467" s="127">
        <v>1188667.97</v>
      </c>
      <c r="AO467" s="124"/>
      <c r="AP467" s="124"/>
    </row>
    <row r="468">
      <c r="A468" s="125">
        <v>700.0</v>
      </c>
      <c r="B468" s="119" t="s">
        <v>1001</v>
      </c>
      <c r="C468" s="119" t="s">
        <v>992</v>
      </c>
      <c r="D468" s="119" t="s">
        <v>135</v>
      </c>
      <c r="E468" s="119" t="s">
        <v>494</v>
      </c>
      <c r="F468" s="120" t="s">
        <v>243</v>
      </c>
      <c r="G468" s="120" t="s">
        <v>101</v>
      </c>
      <c r="H468" s="121" t="s">
        <v>994</v>
      </c>
      <c r="I468" s="121" t="s">
        <v>995</v>
      </c>
      <c r="J468" s="125">
        <v>442452.41</v>
      </c>
      <c r="K468" s="125">
        <v>471722.07</v>
      </c>
      <c r="L468" s="125">
        <v>13101.32</v>
      </c>
      <c r="M468" s="125">
        <v>15186.28</v>
      </c>
      <c r="N468" s="125">
        <v>11.0</v>
      </c>
      <c r="O468" s="125">
        <v>11.0</v>
      </c>
      <c r="P468" s="125">
        <v>301.0</v>
      </c>
      <c r="Q468" s="125">
        <v>262.0</v>
      </c>
      <c r="R468" s="125">
        <v>139.0</v>
      </c>
      <c r="S468" s="125">
        <v>13.0</v>
      </c>
      <c r="T468" s="125">
        <v>0.0</v>
      </c>
      <c r="U468" s="125">
        <v>14.0</v>
      </c>
      <c r="V468" s="125">
        <v>969.0</v>
      </c>
      <c r="W468" s="125">
        <v>-13.73</v>
      </c>
      <c r="X468" s="125">
        <v>-6.2</v>
      </c>
      <c r="Y468" s="125">
        <v>1.0</v>
      </c>
      <c r="Z468" s="125">
        <v>3.0</v>
      </c>
      <c r="AA468" s="125">
        <v>5.0</v>
      </c>
      <c r="AB468" s="125">
        <v>1.0</v>
      </c>
      <c r="AC468" s="125">
        <v>1.0</v>
      </c>
      <c r="AD468" s="125">
        <v>2.0</v>
      </c>
      <c r="AE468" s="125">
        <v>315.0</v>
      </c>
      <c r="AF468" s="125">
        <v>1.0</v>
      </c>
      <c r="AG468" s="125">
        <v>2.0</v>
      </c>
      <c r="AH468" s="125">
        <v>4.0</v>
      </c>
      <c r="AI468" s="125">
        <v>1.0</v>
      </c>
      <c r="AJ468" s="125">
        <v>1.0</v>
      </c>
      <c r="AK468" s="125">
        <v>2.0</v>
      </c>
      <c r="AL468" s="126">
        <v>45526.76602858796</v>
      </c>
      <c r="AM468" s="127">
        <v>441355.96</v>
      </c>
      <c r="AN468" s="127">
        <v>471721.87</v>
      </c>
      <c r="AO468" s="124"/>
      <c r="AP468" s="124"/>
    </row>
    <row r="469">
      <c r="A469" s="125">
        <v>701.0</v>
      </c>
      <c r="B469" s="119" t="s">
        <v>42</v>
      </c>
      <c r="C469" s="119" t="s">
        <v>32</v>
      </c>
      <c r="D469" s="119" t="s">
        <v>201</v>
      </c>
      <c r="E469" s="119" t="s">
        <v>202</v>
      </c>
      <c r="F469" s="120" t="s">
        <v>108</v>
      </c>
      <c r="G469" s="120" t="s">
        <v>46</v>
      </c>
      <c r="H469" s="121" t="s">
        <v>994</v>
      </c>
      <c r="I469" s="121" t="s">
        <v>995</v>
      </c>
      <c r="J469" s="125">
        <v>1485617.5</v>
      </c>
      <c r="K469" s="125">
        <v>1039944.5</v>
      </c>
      <c r="L469" s="125">
        <v>47509.8</v>
      </c>
      <c r="M469" s="125">
        <v>36217.59</v>
      </c>
      <c r="N469" s="125">
        <v>0.0</v>
      </c>
      <c r="O469" s="125">
        <v>0.0</v>
      </c>
      <c r="P469" s="125">
        <v>634.0</v>
      </c>
      <c r="Q469" s="125">
        <v>527.0</v>
      </c>
      <c r="R469" s="125">
        <v>38.0</v>
      </c>
      <c r="S469" s="125">
        <v>40.0</v>
      </c>
      <c r="T469" s="125">
        <v>0.0</v>
      </c>
      <c r="U469" s="125">
        <v>20.0</v>
      </c>
      <c r="V469" s="125">
        <v>-5.0</v>
      </c>
      <c r="W469" s="125">
        <v>31.18</v>
      </c>
      <c r="X469" s="125">
        <v>42.86</v>
      </c>
      <c r="Y469" s="125">
        <v>1.0</v>
      </c>
      <c r="Z469" s="125">
        <v>5.0</v>
      </c>
      <c r="AA469" s="125">
        <v>1.0</v>
      </c>
      <c r="AB469" s="125">
        <v>5.0</v>
      </c>
      <c r="AC469" s="125">
        <v>5.0</v>
      </c>
      <c r="AD469" s="125">
        <v>4.0</v>
      </c>
      <c r="AE469" s="125">
        <v>104.0</v>
      </c>
      <c r="AF469" s="125">
        <v>1.0</v>
      </c>
      <c r="AG469" s="125">
        <v>4.0</v>
      </c>
      <c r="AH469" s="125">
        <v>1.0</v>
      </c>
      <c r="AI469" s="125">
        <v>4.0</v>
      </c>
      <c r="AJ469" s="125">
        <v>4.0</v>
      </c>
      <c r="AK469" s="125">
        <v>4.0</v>
      </c>
      <c r="AL469" s="126">
        <v>45526.76602858796</v>
      </c>
      <c r="AM469" s="127">
        <v>1472800.0</v>
      </c>
      <c r="AN469" s="127">
        <v>1039346.18</v>
      </c>
      <c r="AO469" s="124"/>
      <c r="AP469" s="124"/>
    </row>
    <row r="470">
      <c r="A470" s="125">
        <v>702.0</v>
      </c>
      <c r="B470" s="119" t="s">
        <v>42</v>
      </c>
      <c r="C470" s="119" t="s">
        <v>32</v>
      </c>
      <c r="D470" s="119" t="s">
        <v>129</v>
      </c>
      <c r="E470" s="119" t="s">
        <v>184</v>
      </c>
      <c r="F470" s="120" t="s">
        <v>185</v>
      </c>
      <c r="G470" s="120" t="s">
        <v>46</v>
      </c>
      <c r="H470" s="121" t="s">
        <v>994</v>
      </c>
      <c r="I470" s="121" t="s">
        <v>995</v>
      </c>
      <c r="J470" s="125">
        <v>851303.62</v>
      </c>
      <c r="K470" s="125">
        <v>767362.59</v>
      </c>
      <c r="L470" s="125">
        <v>23886.59</v>
      </c>
      <c r="M470" s="125">
        <v>20236.12</v>
      </c>
      <c r="N470" s="125">
        <v>25.0</v>
      </c>
      <c r="O470" s="125">
        <v>26.0</v>
      </c>
      <c r="P470" s="125">
        <v>522.0</v>
      </c>
      <c r="Q470" s="125">
        <v>394.0</v>
      </c>
      <c r="R470" s="125">
        <v>37.0</v>
      </c>
      <c r="S470" s="125">
        <v>26.0</v>
      </c>
      <c r="T470" s="125">
        <v>-3.0</v>
      </c>
      <c r="U470" s="125">
        <v>32.0</v>
      </c>
      <c r="V470" s="125">
        <v>42.0</v>
      </c>
      <c r="W470" s="125">
        <v>18.04</v>
      </c>
      <c r="X470" s="125">
        <v>10.94</v>
      </c>
      <c r="Y470" s="125">
        <v>1.0</v>
      </c>
      <c r="Z470" s="125">
        <v>5.0</v>
      </c>
      <c r="AA470" s="125">
        <v>3.0</v>
      </c>
      <c r="AB470" s="125">
        <v>5.0</v>
      </c>
      <c r="AC470" s="125">
        <v>2.0</v>
      </c>
      <c r="AD470" s="125">
        <v>3.65</v>
      </c>
      <c r="AE470" s="125">
        <v>154.0</v>
      </c>
      <c r="AF470" s="125">
        <v>1.0</v>
      </c>
      <c r="AG470" s="125">
        <v>4.0</v>
      </c>
      <c r="AH470" s="125">
        <v>2.0</v>
      </c>
      <c r="AI470" s="125">
        <v>4.0</v>
      </c>
      <c r="AJ470" s="125">
        <v>1.0</v>
      </c>
      <c r="AK470" s="125">
        <v>3.0</v>
      </c>
      <c r="AL470" s="126">
        <v>45526.76602858796</v>
      </c>
      <c r="AM470" s="127">
        <v>850939.62</v>
      </c>
      <c r="AN470" s="127">
        <v>694926.51</v>
      </c>
      <c r="AO470" s="124"/>
      <c r="AP470" s="124"/>
    </row>
    <row r="471">
      <c r="A471" s="125">
        <v>704.0</v>
      </c>
      <c r="B471" s="119" t="s">
        <v>97</v>
      </c>
      <c r="C471" s="119" t="s">
        <v>32</v>
      </c>
      <c r="D471" s="119" t="s">
        <v>637</v>
      </c>
      <c r="E471" s="119" t="s">
        <v>638</v>
      </c>
      <c r="F471" s="120" t="s">
        <v>143</v>
      </c>
      <c r="G471" s="120" t="s">
        <v>101</v>
      </c>
      <c r="H471" s="121" t="s">
        <v>994</v>
      </c>
      <c r="I471" s="121" t="s">
        <v>995</v>
      </c>
      <c r="J471" s="125">
        <v>1471250.26</v>
      </c>
      <c r="K471" s="125">
        <v>1718813.04</v>
      </c>
      <c r="L471" s="125">
        <v>37660.75</v>
      </c>
      <c r="M471" s="125">
        <v>46931.75</v>
      </c>
      <c r="N471" s="119">
        <v>26.0</v>
      </c>
      <c r="O471" s="119">
        <v>20.0</v>
      </c>
      <c r="P471" s="125">
        <v>587.0</v>
      </c>
      <c r="Q471" s="125">
        <v>600.0</v>
      </c>
      <c r="R471" s="125">
        <v>24.0</v>
      </c>
      <c r="S471" s="125">
        <v>24.0</v>
      </c>
      <c r="T471" s="119">
        <v>30.0</v>
      </c>
      <c r="U471" s="125">
        <v>-2.0</v>
      </c>
      <c r="V471" s="125">
        <v>0.0</v>
      </c>
      <c r="W471" s="125">
        <v>-19.75</v>
      </c>
      <c r="X471" s="125">
        <v>-14.4</v>
      </c>
      <c r="Y471" s="119">
        <v>2.0</v>
      </c>
      <c r="Z471" s="125">
        <v>1.0</v>
      </c>
      <c r="AA471" s="125">
        <v>1.0</v>
      </c>
      <c r="AB471" s="125">
        <v>1.0</v>
      </c>
      <c r="AC471" s="125">
        <v>1.0</v>
      </c>
      <c r="AD471" s="125">
        <v>1.05</v>
      </c>
      <c r="AE471" s="125">
        <v>550.0</v>
      </c>
      <c r="AF471" s="119">
        <v>1.0</v>
      </c>
      <c r="AG471" s="125">
        <v>1.0</v>
      </c>
      <c r="AH471" s="125">
        <v>1.0</v>
      </c>
      <c r="AI471" s="125">
        <v>1.0</v>
      </c>
      <c r="AJ471" s="125">
        <v>1.0</v>
      </c>
      <c r="AK471" s="125">
        <v>1.0</v>
      </c>
      <c r="AL471" s="126">
        <v>45526.76602858796</v>
      </c>
      <c r="AM471" s="127">
        <v>1471831.58</v>
      </c>
      <c r="AN471" s="127">
        <v>1720047.32</v>
      </c>
      <c r="AO471" s="124"/>
      <c r="AP471" s="124"/>
    </row>
    <row r="472">
      <c r="A472" s="125">
        <v>705.0</v>
      </c>
      <c r="B472" s="119" t="s">
        <v>998</v>
      </c>
      <c r="C472" s="119" t="s">
        <v>32</v>
      </c>
      <c r="D472" s="119" t="s">
        <v>71</v>
      </c>
      <c r="E472" s="119" t="s">
        <v>610</v>
      </c>
      <c r="F472" s="120" t="s">
        <v>121</v>
      </c>
      <c r="G472" s="120" t="s">
        <v>36</v>
      </c>
      <c r="H472" s="121" t="s">
        <v>994</v>
      </c>
      <c r="I472" s="121" t="s">
        <v>995</v>
      </c>
      <c r="J472" s="125">
        <v>1815551.41</v>
      </c>
      <c r="K472" s="125">
        <v>1124770.01</v>
      </c>
      <c r="L472" s="125">
        <v>57671.77</v>
      </c>
      <c r="M472" s="125">
        <v>43145.01</v>
      </c>
      <c r="N472" s="125">
        <v>15.0</v>
      </c>
      <c r="O472" s="125">
        <v>16.0</v>
      </c>
      <c r="P472" s="125">
        <v>639.0</v>
      </c>
      <c r="Q472" s="125">
        <v>468.0</v>
      </c>
      <c r="R472" s="125">
        <v>52.0</v>
      </c>
      <c r="S472" s="125">
        <v>42.0</v>
      </c>
      <c r="T472" s="125">
        <v>-6.0</v>
      </c>
      <c r="U472" s="125">
        <v>36.0</v>
      </c>
      <c r="V472" s="125">
        <v>23.0</v>
      </c>
      <c r="W472" s="125">
        <v>33.67</v>
      </c>
      <c r="X472" s="125">
        <v>61.42</v>
      </c>
      <c r="Y472" s="125">
        <v>1.0</v>
      </c>
      <c r="Z472" s="125">
        <v>5.0</v>
      </c>
      <c r="AA472" s="125">
        <v>2.0</v>
      </c>
      <c r="AB472" s="125">
        <v>5.0</v>
      </c>
      <c r="AC472" s="125">
        <v>5.0</v>
      </c>
      <c r="AD472" s="125">
        <v>4.2</v>
      </c>
      <c r="AE472" s="125">
        <v>71.0</v>
      </c>
      <c r="AF472" s="125">
        <v>1.0</v>
      </c>
      <c r="AG472" s="125">
        <v>4.0</v>
      </c>
      <c r="AH472" s="125">
        <v>1.0</v>
      </c>
      <c r="AI472" s="125">
        <v>4.0</v>
      </c>
      <c r="AJ472" s="125">
        <v>4.0</v>
      </c>
      <c r="AK472" s="125">
        <v>4.0</v>
      </c>
      <c r="AL472" s="126">
        <v>45526.76602858796</v>
      </c>
      <c r="AM472" s="127">
        <v>1893550.89</v>
      </c>
      <c r="AN472" s="127">
        <v>1124381.05</v>
      </c>
      <c r="AO472" s="124"/>
      <c r="AP472" s="124"/>
    </row>
    <row r="473">
      <c r="A473" s="125">
        <v>706.0</v>
      </c>
      <c r="B473" s="119" t="s">
        <v>97</v>
      </c>
      <c r="C473" s="119" t="s">
        <v>32</v>
      </c>
      <c r="D473" s="119" t="s">
        <v>639</v>
      </c>
      <c r="E473" s="119" t="s">
        <v>640</v>
      </c>
      <c r="F473" s="120" t="s">
        <v>223</v>
      </c>
      <c r="G473" s="120" t="s">
        <v>101</v>
      </c>
      <c r="H473" s="121" t="s">
        <v>994</v>
      </c>
      <c r="I473" s="121" t="s">
        <v>995</v>
      </c>
      <c r="J473" s="125">
        <v>603371.01</v>
      </c>
      <c r="K473" s="125">
        <v>489014.73</v>
      </c>
      <c r="L473" s="125">
        <v>17293.42</v>
      </c>
      <c r="M473" s="125">
        <v>14892.5</v>
      </c>
      <c r="N473" s="125">
        <v>8.0</v>
      </c>
      <c r="O473" s="125">
        <v>35.0</v>
      </c>
      <c r="P473" s="125">
        <v>277.0</v>
      </c>
      <c r="Q473" s="125">
        <v>262.0</v>
      </c>
      <c r="R473" s="125">
        <v>30.0</v>
      </c>
      <c r="S473" s="125">
        <v>23.0</v>
      </c>
      <c r="T473" s="125">
        <v>-77.0</v>
      </c>
      <c r="U473" s="125">
        <v>5.0</v>
      </c>
      <c r="V473" s="125">
        <v>30.0</v>
      </c>
      <c r="W473" s="125">
        <v>16.12</v>
      </c>
      <c r="X473" s="125">
        <v>23.39</v>
      </c>
      <c r="Y473" s="125">
        <v>1.0</v>
      </c>
      <c r="Z473" s="125">
        <v>2.0</v>
      </c>
      <c r="AA473" s="125">
        <v>2.0</v>
      </c>
      <c r="AB473" s="125">
        <v>4.0</v>
      </c>
      <c r="AC473" s="125">
        <v>4.0</v>
      </c>
      <c r="AD473" s="125">
        <v>3.25</v>
      </c>
      <c r="AE473" s="125">
        <v>184.0</v>
      </c>
      <c r="AF473" s="125">
        <v>1.0</v>
      </c>
      <c r="AG473" s="125">
        <v>1.0</v>
      </c>
      <c r="AH473" s="125">
        <v>1.0</v>
      </c>
      <c r="AI473" s="125">
        <v>3.0</v>
      </c>
      <c r="AJ473" s="125">
        <v>3.0</v>
      </c>
      <c r="AK473" s="125">
        <v>3.0</v>
      </c>
      <c r="AL473" s="126">
        <v>45526.76602858796</v>
      </c>
      <c r="AM473" s="127">
        <v>603400.01</v>
      </c>
      <c r="AN473" s="127">
        <v>489109.63</v>
      </c>
      <c r="AO473" s="124"/>
      <c r="AP473" s="124"/>
    </row>
    <row r="474">
      <c r="A474" s="125">
        <v>707.0</v>
      </c>
      <c r="B474" s="119" t="s">
        <v>60</v>
      </c>
      <c r="C474" s="119" t="s">
        <v>32</v>
      </c>
      <c r="D474" s="119" t="s">
        <v>641</v>
      </c>
      <c r="E474" s="119" t="s">
        <v>642</v>
      </c>
      <c r="F474" s="120" t="s">
        <v>643</v>
      </c>
      <c r="G474" s="120" t="s">
        <v>59</v>
      </c>
      <c r="H474" s="121" t="s">
        <v>994</v>
      </c>
      <c r="I474" s="121" t="s">
        <v>995</v>
      </c>
      <c r="J474" s="125">
        <v>1170185.68</v>
      </c>
      <c r="K474" s="125">
        <v>1237319.02</v>
      </c>
      <c r="L474" s="125">
        <v>32361.66</v>
      </c>
      <c r="M474" s="125">
        <v>36697.78</v>
      </c>
      <c r="N474" s="125">
        <v>7.0</v>
      </c>
      <c r="O474" s="125">
        <v>2.0</v>
      </c>
      <c r="P474" s="125">
        <v>509.0</v>
      </c>
      <c r="Q474" s="125">
        <v>446.0</v>
      </c>
      <c r="R474" s="125">
        <v>47.0</v>
      </c>
      <c r="S474" s="125">
        <v>61.0</v>
      </c>
      <c r="T474" s="125">
        <v>250.0</v>
      </c>
      <c r="U474" s="125">
        <v>14.0</v>
      </c>
      <c r="V474" s="125">
        <v>-22.0</v>
      </c>
      <c r="W474" s="125">
        <v>-11.82</v>
      </c>
      <c r="X474" s="125">
        <v>-5.43</v>
      </c>
      <c r="Y474" s="125">
        <v>5.0</v>
      </c>
      <c r="Z474" s="125">
        <v>3.0</v>
      </c>
      <c r="AA474" s="125">
        <v>1.0</v>
      </c>
      <c r="AB474" s="125">
        <v>1.0</v>
      </c>
      <c r="AC474" s="125">
        <v>1.0</v>
      </c>
      <c r="AD474" s="125">
        <v>1.4</v>
      </c>
      <c r="AE474" s="125">
        <v>426.0</v>
      </c>
      <c r="AF474" s="125">
        <v>4.0</v>
      </c>
      <c r="AG474" s="125">
        <v>2.0</v>
      </c>
      <c r="AH474" s="125">
        <v>1.0</v>
      </c>
      <c r="AI474" s="125">
        <v>1.0</v>
      </c>
      <c r="AJ474" s="125">
        <v>1.0</v>
      </c>
      <c r="AK474" s="125">
        <v>1.0</v>
      </c>
      <c r="AL474" s="126">
        <v>45526.76602858796</v>
      </c>
      <c r="AM474" s="127">
        <v>1170808.68</v>
      </c>
      <c r="AN474" s="127">
        <v>1237840.03</v>
      </c>
      <c r="AO474" s="124"/>
      <c r="AP474" s="124"/>
    </row>
    <row r="475">
      <c r="A475" s="125">
        <v>708.0</v>
      </c>
      <c r="B475" s="119" t="s">
        <v>42</v>
      </c>
      <c r="C475" s="119" t="s">
        <v>32</v>
      </c>
      <c r="D475" s="119" t="s">
        <v>393</v>
      </c>
      <c r="E475" s="119" t="s">
        <v>394</v>
      </c>
      <c r="F475" s="120" t="s">
        <v>121</v>
      </c>
      <c r="G475" s="120" t="s">
        <v>36</v>
      </c>
      <c r="H475" s="121" t="s">
        <v>994</v>
      </c>
      <c r="I475" s="121" t="s">
        <v>995</v>
      </c>
      <c r="J475" s="125">
        <v>612600.63</v>
      </c>
      <c r="K475" s="125">
        <v>502195.05</v>
      </c>
      <c r="L475" s="125">
        <v>18371.25</v>
      </c>
      <c r="M475" s="125">
        <v>16643.0</v>
      </c>
      <c r="N475" s="125">
        <v>19.0</v>
      </c>
      <c r="O475" s="125">
        <v>7.0</v>
      </c>
      <c r="P475" s="125">
        <v>247.0</v>
      </c>
      <c r="Q475" s="125">
        <v>186.0</v>
      </c>
      <c r="R475" s="125">
        <v>21.0</v>
      </c>
      <c r="S475" s="125">
        <v>20.0</v>
      </c>
      <c r="T475" s="125">
        <v>171.0</v>
      </c>
      <c r="U475" s="125">
        <v>32.0</v>
      </c>
      <c r="V475" s="125">
        <v>5.0</v>
      </c>
      <c r="W475" s="125">
        <v>10.38</v>
      </c>
      <c r="X475" s="125">
        <v>21.98</v>
      </c>
      <c r="Y475" s="125">
        <v>5.0</v>
      </c>
      <c r="Z475" s="125">
        <v>5.0</v>
      </c>
      <c r="AA475" s="125">
        <v>1.0</v>
      </c>
      <c r="AB475" s="125">
        <v>3.0</v>
      </c>
      <c r="AC475" s="125">
        <v>3.0</v>
      </c>
      <c r="AD475" s="125">
        <v>2.9</v>
      </c>
      <c r="AE475" s="125">
        <v>212.0</v>
      </c>
      <c r="AF475" s="125">
        <v>4.0</v>
      </c>
      <c r="AG475" s="125">
        <v>4.0</v>
      </c>
      <c r="AH475" s="125">
        <v>1.0</v>
      </c>
      <c r="AI475" s="125">
        <v>2.0</v>
      </c>
      <c r="AJ475" s="125">
        <v>2.0</v>
      </c>
      <c r="AK475" s="125">
        <v>2.0</v>
      </c>
      <c r="AL475" s="126">
        <v>45526.76602858796</v>
      </c>
      <c r="AM475" s="127">
        <v>612661.88</v>
      </c>
      <c r="AN475" s="127">
        <v>502220.0</v>
      </c>
      <c r="AO475" s="124"/>
      <c r="AP475" s="124"/>
    </row>
    <row r="476">
      <c r="A476" s="125">
        <v>710.0</v>
      </c>
      <c r="B476" s="119" t="s">
        <v>60</v>
      </c>
      <c r="C476" s="119" t="s">
        <v>32</v>
      </c>
      <c r="D476" s="119" t="s">
        <v>1014</v>
      </c>
      <c r="E476" s="119" t="s">
        <v>297</v>
      </c>
      <c r="F476" s="120" t="s">
        <v>118</v>
      </c>
      <c r="G476" s="120" t="s">
        <v>59</v>
      </c>
      <c r="H476" s="121" t="s">
        <v>994</v>
      </c>
      <c r="I476" s="121" t="s">
        <v>995</v>
      </c>
      <c r="J476" s="125">
        <v>1678993.43</v>
      </c>
      <c r="K476" s="125">
        <v>1721367.29</v>
      </c>
      <c r="L476" s="125">
        <v>37625.15</v>
      </c>
      <c r="M476" s="125">
        <v>41443.23</v>
      </c>
      <c r="N476" s="125">
        <v>42.0</v>
      </c>
      <c r="O476" s="119">
        <v>53.0</v>
      </c>
      <c r="P476" s="125">
        <v>663.0</v>
      </c>
      <c r="Q476" s="125">
        <v>664.0</v>
      </c>
      <c r="R476" s="125">
        <v>67.0</v>
      </c>
      <c r="S476" s="125">
        <v>50.0</v>
      </c>
      <c r="T476" s="119">
        <v>-20.0</v>
      </c>
      <c r="U476" s="125">
        <v>0.0</v>
      </c>
      <c r="V476" s="125">
        <v>34.0</v>
      </c>
      <c r="W476" s="125">
        <v>-9.21</v>
      </c>
      <c r="X476" s="125">
        <v>-2.46</v>
      </c>
      <c r="Y476" s="119">
        <v>1.0</v>
      </c>
      <c r="Z476" s="125">
        <v>1.0</v>
      </c>
      <c r="AA476" s="125">
        <v>2.0</v>
      </c>
      <c r="AB476" s="125">
        <v>1.0</v>
      </c>
      <c r="AC476" s="125">
        <v>1.0</v>
      </c>
      <c r="AD476" s="125">
        <v>1.2</v>
      </c>
      <c r="AE476" s="125">
        <v>506.0</v>
      </c>
      <c r="AF476" s="119">
        <v>1.0</v>
      </c>
      <c r="AG476" s="125">
        <v>1.0</v>
      </c>
      <c r="AH476" s="125">
        <v>1.0</v>
      </c>
      <c r="AI476" s="125">
        <v>1.0</v>
      </c>
      <c r="AJ476" s="125">
        <v>1.0</v>
      </c>
      <c r="AK476" s="125">
        <v>1.0</v>
      </c>
      <c r="AL476" s="126">
        <v>45526.76602858796</v>
      </c>
      <c r="AM476" s="127">
        <v>1685137.69</v>
      </c>
      <c r="AN476" s="127">
        <v>1738241.15</v>
      </c>
      <c r="AO476" s="124"/>
      <c r="AP476" s="124"/>
    </row>
    <row r="477">
      <c r="A477" s="125">
        <v>711.0</v>
      </c>
      <c r="B477" s="119" t="s">
        <v>42</v>
      </c>
      <c r="C477" s="119" t="s">
        <v>32</v>
      </c>
      <c r="D477" s="119" t="s">
        <v>129</v>
      </c>
      <c r="E477" s="119" t="s">
        <v>184</v>
      </c>
      <c r="F477" s="120" t="s">
        <v>185</v>
      </c>
      <c r="G477" s="120" t="s">
        <v>46</v>
      </c>
      <c r="H477" s="121" t="s">
        <v>994</v>
      </c>
      <c r="I477" s="121" t="s">
        <v>995</v>
      </c>
      <c r="J477" s="125">
        <v>686826.41</v>
      </c>
      <c r="K477" s="125">
        <v>623633.44</v>
      </c>
      <c r="L477" s="125">
        <v>21066.0</v>
      </c>
      <c r="M477" s="125">
        <v>18425.75</v>
      </c>
      <c r="N477" s="125">
        <v>13.0</v>
      </c>
      <c r="O477" s="125">
        <v>2.0</v>
      </c>
      <c r="P477" s="125">
        <v>269.0</v>
      </c>
      <c r="Q477" s="125">
        <v>230.0</v>
      </c>
      <c r="R477" s="125">
        <v>36.0</v>
      </c>
      <c r="S477" s="125">
        <v>15.0</v>
      </c>
      <c r="T477" s="125">
        <v>550.0</v>
      </c>
      <c r="U477" s="125">
        <v>16.0</v>
      </c>
      <c r="V477" s="125">
        <v>140.0</v>
      </c>
      <c r="W477" s="125">
        <v>14.33</v>
      </c>
      <c r="X477" s="125">
        <v>10.13</v>
      </c>
      <c r="Y477" s="125">
        <v>5.0</v>
      </c>
      <c r="Z477" s="125">
        <v>4.0</v>
      </c>
      <c r="AA477" s="125">
        <v>5.0</v>
      </c>
      <c r="AB477" s="125">
        <v>4.0</v>
      </c>
      <c r="AC477" s="125">
        <v>2.0</v>
      </c>
      <c r="AD477" s="125">
        <v>3.75</v>
      </c>
      <c r="AE477" s="125">
        <v>138.0</v>
      </c>
      <c r="AF477" s="125">
        <v>4.0</v>
      </c>
      <c r="AG477" s="125">
        <v>3.0</v>
      </c>
      <c r="AH477" s="125">
        <v>4.0</v>
      </c>
      <c r="AI477" s="125">
        <v>3.0</v>
      </c>
      <c r="AJ477" s="125">
        <v>1.0</v>
      </c>
      <c r="AK477" s="125">
        <v>3.0</v>
      </c>
      <c r="AL477" s="126">
        <v>45526.76602858796</v>
      </c>
      <c r="AM477" s="127">
        <v>683831.41</v>
      </c>
      <c r="AN477" s="127">
        <v>621973.43</v>
      </c>
      <c r="AO477" s="124"/>
      <c r="AP477" s="124"/>
    </row>
    <row r="478">
      <c r="A478" s="125">
        <v>712.0</v>
      </c>
      <c r="B478" s="119" t="s">
        <v>998</v>
      </c>
      <c r="C478" s="119" t="s">
        <v>32</v>
      </c>
      <c r="D478" s="119" t="s">
        <v>644</v>
      </c>
      <c r="E478" s="119" t="s">
        <v>645</v>
      </c>
      <c r="F478" s="120" t="s">
        <v>185</v>
      </c>
      <c r="G478" s="120" t="s">
        <v>46</v>
      </c>
      <c r="H478" s="121" t="s">
        <v>994</v>
      </c>
      <c r="I478" s="121" t="s">
        <v>995</v>
      </c>
      <c r="J478" s="125">
        <v>1399829.08</v>
      </c>
      <c r="K478" s="125">
        <v>1167450.6</v>
      </c>
      <c r="L478" s="125">
        <v>46448.9</v>
      </c>
      <c r="M478" s="125">
        <v>40882.46</v>
      </c>
      <c r="N478" s="125">
        <v>13.0</v>
      </c>
      <c r="O478" s="125">
        <v>20.0</v>
      </c>
      <c r="P478" s="125">
        <v>574.0</v>
      </c>
      <c r="Q478" s="125">
        <v>544.0</v>
      </c>
      <c r="R478" s="125">
        <v>29.0</v>
      </c>
      <c r="S478" s="125">
        <v>36.0</v>
      </c>
      <c r="T478" s="125">
        <v>-35.0</v>
      </c>
      <c r="U478" s="125">
        <v>5.0</v>
      </c>
      <c r="V478" s="125">
        <v>-19.0</v>
      </c>
      <c r="W478" s="125">
        <v>13.62</v>
      </c>
      <c r="X478" s="125">
        <v>19.9</v>
      </c>
      <c r="Y478" s="125">
        <v>1.0</v>
      </c>
      <c r="Z478" s="125">
        <v>2.0</v>
      </c>
      <c r="AA478" s="125">
        <v>1.0</v>
      </c>
      <c r="AB478" s="125">
        <v>3.0</v>
      </c>
      <c r="AC478" s="125">
        <v>3.0</v>
      </c>
      <c r="AD478" s="125">
        <v>2.4</v>
      </c>
      <c r="AE478" s="125">
        <v>274.0</v>
      </c>
      <c r="AF478" s="125">
        <v>1.0</v>
      </c>
      <c r="AG478" s="125">
        <v>1.0</v>
      </c>
      <c r="AH478" s="125">
        <v>1.0</v>
      </c>
      <c r="AI478" s="125">
        <v>2.0</v>
      </c>
      <c r="AJ478" s="125">
        <v>2.0</v>
      </c>
      <c r="AK478" s="125">
        <v>2.0</v>
      </c>
      <c r="AL478" s="126">
        <v>45526.76602858796</v>
      </c>
      <c r="AM478" s="127">
        <v>1400072.08</v>
      </c>
      <c r="AN478" s="127">
        <v>1167538.51</v>
      </c>
      <c r="AO478" s="124"/>
      <c r="AP478" s="124"/>
    </row>
    <row r="479">
      <c r="A479" s="125">
        <v>713.0</v>
      </c>
      <c r="B479" s="119" t="s">
        <v>97</v>
      </c>
      <c r="C479" s="119" t="s">
        <v>32</v>
      </c>
      <c r="D479" s="119" t="s">
        <v>646</v>
      </c>
      <c r="E479" s="119" t="s">
        <v>647</v>
      </c>
      <c r="F479" s="120" t="s">
        <v>154</v>
      </c>
      <c r="G479" s="120" t="s">
        <v>101</v>
      </c>
      <c r="H479" s="121" t="s">
        <v>994</v>
      </c>
      <c r="I479" s="121" t="s">
        <v>995</v>
      </c>
      <c r="J479" s="125">
        <v>1535825.05</v>
      </c>
      <c r="K479" s="125">
        <v>1546430.15</v>
      </c>
      <c r="L479" s="125">
        <v>43296.27</v>
      </c>
      <c r="M479" s="125">
        <v>46090.44</v>
      </c>
      <c r="N479" s="125">
        <v>26.0</v>
      </c>
      <c r="O479" s="125">
        <v>42.0</v>
      </c>
      <c r="P479" s="125">
        <v>568.0</v>
      </c>
      <c r="Q479" s="125">
        <v>490.0</v>
      </c>
      <c r="R479" s="125">
        <v>48.0</v>
      </c>
      <c r="S479" s="125">
        <v>29.0</v>
      </c>
      <c r="T479" s="125">
        <v>-38.0</v>
      </c>
      <c r="U479" s="125">
        <v>15.0</v>
      </c>
      <c r="V479" s="125">
        <v>65.0</v>
      </c>
      <c r="W479" s="125">
        <v>-6.06</v>
      </c>
      <c r="X479" s="125">
        <v>-0.69</v>
      </c>
      <c r="Y479" s="125">
        <v>1.0</v>
      </c>
      <c r="Z479" s="125">
        <v>4.0</v>
      </c>
      <c r="AA479" s="125">
        <v>4.0</v>
      </c>
      <c r="AB479" s="125">
        <v>1.0</v>
      </c>
      <c r="AC479" s="125">
        <v>1.0</v>
      </c>
      <c r="AD479" s="125">
        <v>1.9</v>
      </c>
      <c r="AE479" s="125">
        <v>339.0</v>
      </c>
      <c r="AF479" s="125">
        <v>1.0</v>
      </c>
      <c r="AG479" s="125">
        <v>3.0</v>
      </c>
      <c r="AH479" s="125">
        <v>3.0</v>
      </c>
      <c r="AI479" s="125">
        <v>1.0</v>
      </c>
      <c r="AJ479" s="125">
        <v>1.0</v>
      </c>
      <c r="AK479" s="125">
        <v>1.0</v>
      </c>
      <c r="AL479" s="126">
        <v>45526.76602858796</v>
      </c>
      <c r="AM479" s="127">
        <v>1536299.36</v>
      </c>
      <c r="AN479" s="127">
        <v>1546765.0</v>
      </c>
      <c r="AO479" s="124"/>
      <c r="AP479" s="124"/>
    </row>
    <row r="480">
      <c r="A480" s="125">
        <v>714.0</v>
      </c>
      <c r="B480" s="119" t="s">
        <v>97</v>
      </c>
      <c r="C480" s="119" t="s">
        <v>32</v>
      </c>
      <c r="D480" s="119" t="s">
        <v>648</v>
      </c>
      <c r="E480" s="119" t="s">
        <v>649</v>
      </c>
      <c r="F480" s="120" t="s">
        <v>154</v>
      </c>
      <c r="G480" s="120" t="s">
        <v>101</v>
      </c>
      <c r="H480" s="121" t="s">
        <v>994</v>
      </c>
      <c r="I480" s="121" t="s">
        <v>995</v>
      </c>
      <c r="J480" s="125">
        <v>1031645.11</v>
      </c>
      <c r="K480" s="125">
        <v>933638.85</v>
      </c>
      <c r="L480" s="125">
        <v>30310.22</v>
      </c>
      <c r="M480" s="125">
        <v>27668.17</v>
      </c>
      <c r="N480" s="125">
        <v>15.0</v>
      </c>
      <c r="O480" s="125">
        <v>15.0</v>
      </c>
      <c r="P480" s="125">
        <v>458.0</v>
      </c>
      <c r="Q480" s="125">
        <v>478.0</v>
      </c>
      <c r="R480" s="125">
        <v>35.0</v>
      </c>
      <c r="S480" s="125">
        <v>33.0</v>
      </c>
      <c r="T480" s="125">
        <v>0.0</v>
      </c>
      <c r="U480" s="125">
        <v>-4.0</v>
      </c>
      <c r="V480" s="125">
        <v>6.0</v>
      </c>
      <c r="W480" s="125">
        <v>9.55</v>
      </c>
      <c r="X480" s="125">
        <v>10.5</v>
      </c>
      <c r="Y480" s="125">
        <v>1.0</v>
      </c>
      <c r="Z480" s="125">
        <v>1.0</v>
      </c>
      <c r="AA480" s="125">
        <v>1.0</v>
      </c>
      <c r="AB480" s="125">
        <v>3.0</v>
      </c>
      <c r="AC480" s="125">
        <v>2.0</v>
      </c>
      <c r="AD480" s="125">
        <v>2.05</v>
      </c>
      <c r="AE480" s="125">
        <v>307.0</v>
      </c>
      <c r="AF480" s="125">
        <v>1.0</v>
      </c>
      <c r="AG480" s="125">
        <v>1.0</v>
      </c>
      <c r="AH480" s="125">
        <v>1.0</v>
      </c>
      <c r="AI480" s="125">
        <v>2.0</v>
      </c>
      <c r="AJ480" s="125">
        <v>1.0</v>
      </c>
      <c r="AK480" s="125">
        <v>2.0</v>
      </c>
      <c r="AL480" s="126">
        <v>45526.76602858796</v>
      </c>
      <c r="AM480" s="127">
        <v>1031720.22</v>
      </c>
      <c r="AN480" s="127">
        <v>934464.55</v>
      </c>
      <c r="AO480" s="124"/>
      <c r="AP480" s="124"/>
    </row>
    <row r="481">
      <c r="A481" s="125">
        <v>716.0</v>
      </c>
      <c r="B481" s="119" t="s">
        <v>42</v>
      </c>
      <c r="C481" s="119" t="s">
        <v>32</v>
      </c>
      <c r="D481" s="119" t="s">
        <v>650</v>
      </c>
      <c r="E481" s="119" t="s">
        <v>651</v>
      </c>
      <c r="F481" s="120" t="s">
        <v>270</v>
      </c>
      <c r="G481" s="120" t="s">
        <v>46</v>
      </c>
      <c r="H481" s="121" t="s">
        <v>994</v>
      </c>
      <c r="I481" s="121" t="s">
        <v>995</v>
      </c>
      <c r="J481" s="125">
        <v>1891711.14</v>
      </c>
      <c r="K481" s="125">
        <v>1755615.49</v>
      </c>
      <c r="L481" s="125">
        <v>72266.76</v>
      </c>
      <c r="M481" s="125">
        <v>71433.07</v>
      </c>
      <c r="N481" s="125">
        <v>76.0</v>
      </c>
      <c r="O481" s="125">
        <v>66.0</v>
      </c>
      <c r="P481" s="125">
        <v>725.0</v>
      </c>
      <c r="Q481" s="125">
        <v>714.0</v>
      </c>
      <c r="R481" s="125">
        <v>42.0</v>
      </c>
      <c r="S481" s="125">
        <v>42.0</v>
      </c>
      <c r="T481" s="125">
        <v>15.0</v>
      </c>
      <c r="U481" s="125">
        <v>1.0</v>
      </c>
      <c r="V481" s="125">
        <v>0.0</v>
      </c>
      <c r="W481" s="125">
        <v>1.17</v>
      </c>
      <c r="X481" s="125">
        <v>7.75</v>
      </c>
      <c r="Y481" s="125">
        <v>1.0</v>
      </c>
      <c r="Z481" s="125">
        <v>1.0</v>
      </c>
      <c r="AA481" s="125">
        <v>1.0</v>
      </c>
      <c r="AB481" s="125">
        <v>1.0</v>
      </c>
      <c r="AC481" s="125">
        <v>2.0</v>
      </c>
      <c r="AD481" s="125">
        <v>1.25</v>
      </c>
      <c r="AE481" s="125">
        <v>476.0</v>
      </c>
      <c r="AF481" s="125">
        <v>1.0</v>
      </c>
      <c r="AG481" s="125">
        <v>1.0</v>
      </c>
      <c r="AH481" s="125">
        <v>1.0</v>
      </c>
      <c r="AI481" s="125">
        <v>1.0</v>
      </c>
      <c r="AJ481" s="125">
        <v>1.0</v>
      </c>
      <c r="AK481" s="125">
        <v>1.0</v>
      </c>
      <c r="AL481" s="126">
        <v>45526.76602858796</v>
      </c>
      <c r="AM481" s="127">
        <v>1892033.46</v>
      </c>
      <c r="AN481" s="127">
        <v>1755535.52</v>
      </c>
      <c r="AO481" s="124"/>
      <c r="AP481" s="124"/>
    </row>
    <row r="482">
      <c r="A482" s="125">
        <v>717.0</v>
      </c>
      <c r="B482" s="119" t="s">
        <v>60</v>
      </c>
      <c r="C482" s="119" t="s">
        <v>32</v>
      </c>
      <c r="D482" s="119" t="s">
        <v>155</v>
      </c>
      <c r="E482" s="119" t="s">
        <v>652</v>
      </c>
      <c r="F482" s="120" t="s">
        <v>96</v>
      </c>
      <c r="G482" s="120" t="s">
        <v>59</v>
      </c>
      <c r="H482" s="121" t="s">
        <v>994</v>
      </c>
      <c r="I482" s="121" t="s">
        <v>995</v>
      </c>
      <c r="J482" s="125">
        <v>2538590.02</v>
      </c>
      <c r="K482" s="125">
        <v>2112583.09</v>
      </c>
      <c r="L482" s="125">
        <v>60151.5</v>
      </c>
      <c r="M482" s="125">
        <v>51801.08</v>
      </c>
      <c r="N482" s="125">
        <v>151.0</v>
      </c>
      <c r="O482" s="125">
        <v>77.0</v>
      </c>
      <c r="P482" s="125">
        <v>705.0</v>
      </c>
      <c r="Q482" s="125">
        <v>628.0</v>
      </c>
      <c r="R482" s="125">
        <v>87.0</v>
      </c>
      <c r="S482" s="125">
        <v>46.0</v>
      </c>
      <c r="T482" s="125">
        <v>96.0</v>
      </c>
      <c r="U482" s="125">
        <v>12.0</v>
      </c>
      <c r="V482" s="125">
        <v>89.0</v>
      </c>
      <c r="W482" s="125">
        <v>16.12</v>
      </c>
      <c r="X482" s="125">
        <v>20.17</v>
      </c>
      <c r="Y482" s="125">
        <v>4.0</v>
      </c>
      <c r="Z482" s="125">
        <v>3.0</v>
      </c>
      <c r="AA482" s="125">
        <v>5.0</v>
      </c>
      <c r="AB482" s="125">
        <v>4.0</v>
      </c>
      <c r="AC482" s="125">
        <v>3.0</v>
      </c>
      <c r="AD482" s="125">
        <v>3.85</v>
      </c>
      <c r="AE482" s="125">
        <v>129.0</v>
      </c>
      <c r="AF482" s="125">
        <v>3.0</v>
      </c>
      <c r="AG482" s="125">
        <v>2.0</v>
      </c>
      <c r="AH482" s="125">
        <v>4.0</v>
      </c>
      <c r="AI482" s="125">
        <v>3.0</v>
      </c>
      <c r="AJ482" s="125">
        <v>2.0</v>
      </c>
      <c r="AK482" s="125">
        <v>3.0</v>
      </c>
      <c r="AL482" s="126">
        <v>45526.76602858796</v>
      </c>
      <c r="AM482" s="127">
        <v>2541243.52</v>
      </c>
      <c r="AN482" s="127">
        <v>2111620.12</v>
      </c>
      <c r="AO482" s="124"/>
      <c r="AP482" s="124"/>
    </row>
    <row r="483">
      <c r="A483" s="125">
        <v>718.0</v>
      </c>
      <c r="B483" s="119" t="s">
        <v>60</v>
      </c>
      <c r="C483" s="119" t="s">
        <v>32</v>
      </c>
      <c r="D483" s="119" t="s">
        <v>104</v>
      </c>
      <c r="E483" s="119" t="s">
        <v>653</v>
      </c>
      <c r="F483" s="120" t="s">
        <v>55</v>
      </c>
      <c r="G483" s="120" t="s">
        <v>36</v>
      </c>
      <c r="H483" s="121" t="s">
        <v>994</v>
      </c>
      <c r="I483" s="121" t="s">
        <v>995</v>
      </c>
      <c r="J483" s="125">
        <v>696874.49</v>
      </c>
      <c r="K483" s="125">
        <v>674540.55</v>
      </c>
      <c r="L483" s="125">
        <v>22877.09</v>
      </c>
      <c r="M483" s="125">
        <v>22674.16</v>
      </c>
      <c r="N483" s="125">
        <v>23.0</v>
      </c>
      <c r="O483" s="125">
        <v>26.0</v>
      </c>
      <c r="P483" s="125">
        <v>295.0</v>
      </c>
      <c r="Q483" s="125">
        <v>261.0</v>
      </c>
      <c r="R483" s="125">
        <v>28.0</v>
      </c>
      <c r="S483" s="125">
        <v>34.0</v>
      </c>
      <c r="T483" s="125">
        <v>-11.0</v>
      </c>
      <c r="U483" s="125">
        <v>13.0</v>
      </c>
      <c r="V483" s="125">
        <v>-17.0</v>
      </c>
      <c r="W483" s="125">
        <v>0.89</v>
      </c>
      <c r="X483" s="125">
        <v>3.31</v>
      </c>
      <c r="Y483" s="125">
        <v>1.0</v>
      </c>
      <c r="Z483" s="125">
        <v>3.0</v>
      </c>
      <c r="AA483" s="125">
        <v>1.0</v>
      </c>
      <c r="AB483" s="125">
        <v>1.0</v>
      </c>
      <c r="AC483" s="125">
        <v>1.0</v>
      </c>
      <c r="AD483" s="125">
        <v>1.2</v>
      </c>
      <c r="AE483" s="125">
        <v>488.0</v>
      </c>
      <c r="AF483" s="125">
        <v>1.0</v>
      </c>
      <c r="AG483" s="125">
        <v>2.0</v>
      </c>
      <c r="AH483" s="125">
        <v>1.0</v>
      </c>
      <c r="AI483" s="125">
        <v>1.0</v>
      </c>
      <c r="AJ483" s="125">
        <v>1.0</v>
      </c>
      <c r="AK483" s="125">
        <v>1.0</v>
      </c>
      <c r="AL483" s="126">
        <v>45526.76602858796</v>
      </c>
      <c r="AM483" s="127">
        <v>697450.49</v>
      </c>
      <c r="AN483" s="127">
        <v>674466.15</v>
      </c>
      <c r="AO483" s="124"/>
      <c r="AP483" s="124"/>
    </row>
    <row r="484">
      <c r="A484" s="125">
        <v>719.0</v>
      </c>
      <c r="B484" s="119" t="s">
        <v>998</v>
      </c>
      <c r="C484" s="119" t="s">
        <v>32</v>
      </c>
      <c r="D484" s="119" t="s">
        <v>654</v>
      </c>
      <c r="E484" s="119" t="s">
        <v>655</v>
      </c>
      <c r="F484" s="120" t="s">
        <v>93</v>
      </c>
      <c r="G484" s="120" t="s">
        <v>46</v>
      </c>
      <c r="H484" s="121" t="s">
        <v>994</v>
      </c>
      <c r="I484" s="121" t="s">
        <v>995</v>
      </c>
      <c r="J484" s="125">
        <v>1683658.27</v>
      </c>
      <c r="K484" s="125">
        <v>1148609.75</v>
      </c>
      <c r="L484" s="125">
        <v>59995.16</v>
      </c>
      <c r="M484" s="125">
        <v>43022.75</v>
      </c>
      <c r="N484" s="125">
        <v>60.0</v>
      </c>
      <c r="O484" s="125">
        <v>52.0</v>
      </c>
      <c r="P484" s="125">
        <v>578.0</v>
      </c>
      <c r="Q484" s="125">
        <v>421.0</v>
      </c>
      <c r="R484" s="125">
        <v>56.0</v>
      </c>
      <c r="S484" s="125">
        <v>48.0</v>
      </c>
      <c r="T484" s="125">
        <v>15.0</v>
      </c>
      <c r="U484" s="125">
        <v>37.0</v>
      </c>
      <c r="V484" s="125">
        <v>16.0</v>
      </c>
      <c r="W484" s="125">
        <v>39.45</v>
      </c>
      <c r="X484" s="125">
        <v>46.58</v>
      </c>
      <c r="Y484" s="125">
        <v>1.0</v>
      </c>
      <c r="Z484" s="125">
        <v>5.0</v>
      </c>
      <c r="AA484" s="125">
        <v>1.0</v>
      </c>
      <c r="AB484" s="125">
        <v>5.0</v>
      </c>
      <c r="AC484" s="125">
        <v>5.0</v>
      </c>
      <c r="AD484" s="125">
        <v>4.0</v>
      </c>
      <c r="AE484" s="125">
        <v>111.0</v>
      </c>
      <c r="AF484" s="125">
        <v>1.0</v>
      </c>
      <c r="AG484" s="125">
        <v>4.0</v>
      </c>
      <c r="AH484" s="125">
        <v>1.0</v>
      </c>
      <c r="AI484" s="125">
        <v>4.0</v>
      </c>
      <c r="AJ484" s="125">
        <v>4.0</v>
      </c>
      <c r="AK484" s="125">
        <v>4.0</v>
      </c>
      <c r="AL484" s="126">
        <v>45526.76602858796</v>
      </c>
      <c r="AM484" s="127">
        <v>1683775.27</v>
      </c>
      <c r="AN484" s="127">
        <v>1149817.83</v>
      </c>
      <c r="AO484" s="124"/>
      <c r="AP484" s="124"/>
    </row>
    <row r="485">
      <c r="A485" s="125">
        <v>720.0</v>
      </c>
      <c r="B485" s="119" t="s">
        <v>97</v>
      </c>
      <c r="C485" s="119" t="s">
        <v>32</v>
      </c>
      <c r="D485" s="119" t="s">
        <v>656</v>
      </c>
      <c r="E485" s="119" t="s">
        <v>657</v>
      </c>
      <c r="F485" s="120" t="s">
        <v>223</v>
      </c>
      <c r="G485" s="120" t="s">
        <v>101</v>
      </c>
      <c r="H485" s="121" t="s">
        <v>994</v>
      </c>
      <c r="I485" s="121" t="s">
        <v>995</v>
      </c>
      <c r="J485" s="125">
        <v>1209426.96</v>
      </c>
      <c r="K485" s="125">
        <v>1171164.24</v>
      </c>
      <c r="L485" s="125">
        <v>26331.71</v>
      </c>
      <c r="M485" s="125">
        <v>26723.2</v>
      </c>
      <c r="N485" s="125">
        <v>1.0</v>
      </c>
      <c r="O485" s="125">
        <v>0.0</v>
      </c>
      <c r="P485" s="125">
        <v>325.0</v>
      </c>
      <c r="Q485" s="125">
        <v>293.0</v>
      </c>
      <c r="R485" s="125">
        <v>26.0</v>
      </c>
      <c r="S485" s="125">
        <v>20.0</v>
      </c>
      <c r="T485" s="125">
        <v>0.0</v>
      </c>
      <c r="U485" s="125">
        <v>10.0</v>
      </c>
      <c r="V485" s="125">
        <v>30.0</v>
      </c>
      <c r="W485" s="125">
        <v>-1.46</v>
      </c>
      <c r="X485" s="125">
        <v>3.27</v>
      </c>
      <c r="Y485" s="125">
        <v>1.0</v>
      </c>
      <c r="Z485" s="125">
        <v>3.0</v>
      </c>
      <c r="AA485" s="125">
        <v>2.0</v>
      </c>
      <c r="AB485" s="125">
        <v>1.0</v>
      </c>
      <c r="AC485" s="125">
        <v>1.0</v>
      </c>
      <c r="AD485" s="125">
        <v>1.4</v>
      </c>
      <c r="AE485" s="125">
        <v>422.0</v>
      </c>
      <c r="AF485" s="125">
        <v>1.0</v>
      </c>
      <c r="AG485" s="125">
        <v>2.0</v>
      </c>
      <c r="AH485" s="125">
        <v>1.0</v>
      </c>
      <c r="AI485" s="125">
        <v>1.0</v>
      </c>
      <c r="AJ485" s="125">
        <v>1.0</v>
      </c>
      <c r="AK485" s="125">
        <v>1.0</v>
      </c>
      <c r="AL485" s="126">
        <v>45526.76602858796</v>
      </c>
      <c r="AM485" s="127">
        <v>1211080.96</v>
      </c>
      <c r="AN485" s="127">
        <v>1172472.64</v>
      </c>
      <c r="AO485" s="124"/>
      <c r="AP485" s="124"/>
    </row>
    <row r="486">
      <c r="A486" s="125">
        <v>722.0</v>
      </c>
      <c r="B486" s="119" t="s">
        <v>42</v>
      </c>
      <c r="C486" s="119" t="s">
        <v>32</v>
      </c>
      <c r="D486" s="119" t="s">
        <v>609</v>
      </c>
      <c r="E486" s="119" t="s">
        <v>658</v>
      </c>
      <c r="F486" s="120" t="s">
        <v>108</v>
      </c>
      <c r="G486" s="120" t="s">
        <v>46</v>
      </c>
      <c r="H486" s="121" t="s">
        <v>994</v>
      </c>
      <c r="I486" s="121" t="s">
        <v>995</v>
      </c>
      <c r="J486" s="125">
        <v>1778499.91</v>
      </c>
      <c r="K486" s="125">
        <v>1632660.25</v>
      </c>
      <c r="L486" s="125">
        <v>59997.59</v>
      </c>
      <c r="M486" s="125">
        <v>58868.15</v>
      </c>
      <c r="N486" s="125">
        <v>44.0</v>
      </c>
      <c r="O486" s="125">
        <v>40.0</v>
      </c>
      <c r="P486" s="125">
        <v>563.0</v>
      </c>
      <c r="Q486" s="125">
        <v>563.0</v>
      </c>
      <c r="R486" s="125">
        <v>58.0</v>
      </c>
      <c r="S486" s="125">
        <v>54.0</v>
      </c>
      <c r="T486" s="125">
        <v>10.0</v>
      </c>
      <c r="U486" s="125">
        <v>0.0</v>
      </c>
      <c r="V486" s="125">
        <v>7.0</v>
      </c>
      <c r="W486" s="125">
        <v>1.92</v>
      </c>
      <c r="X486" s="125">
        <v>8.93</v>
      </c>
      <c r="Y486" s="125">
        <v>1.0</v>
      </c>
      <c r="Z486" s="125">
        <v>1.0</v>
      </c>
      <c r="AA486" s="125">
        <v>1.0</v>
      </c>
      <c r="AB486" s="125">
        <v>1.0</v>
      </c>
      <c r="AC486" s="125">
        <v>2.0</v>
      </c>
      <c r="AD486" s="125">
        <v>1.25</v>
      </c>
      <c r="AE486" s="125">
        <v>474.0</v>
      </c>
      <c r="AF486" s="125">
        <v>1.0</v>
      </c>
      <c r="AG486" s="125">
        <v>1.0</v>
      </c>
      <c r="AH486" s="125">
        <v>1.0</v>
      </c>
      <c r="AI486" s="125">
        <v>1.0</v>
      </c>
      <c r="AJ486" s="125">
        <v>1.0</v>
      </c>
      <c r="AK486" s="125">
        <v>1.0</v>
      </c>
      <c r="AL486" s="126">
        <v>45526.76602858796</v>
      </c>
      <c r="AM486" s="127">
        <v>1778614.91</v>
      </c>
      <c r="AN486" s="127">
        <v>1633082.83</v>
      </c>
      <c r="AO486" s="124"/>
      <c r="AP486" s="124"/>
    </row>
    <row r="487">
      <c r="A487" s="125">
        <v>724.0</v>
      </c>
      <c r="B487" s="119" t="s">
        <v>42</v>
      </c>
      <c r="C487" s="119" t="s">
        <v>32</v>
      </c>
      <c r="D487" s="119" t="s">
        <v>241</v>
      </c>
      <c r="E487" s="119" t="s">
        <v>242</v>
      </c>
      <c r="F487" s="120" t="s">
        <v>243</v>
      </c>
      <c r="G487" s="120" t="s">
        <v>101</v>
      </c>
      <c r="H487" s="121" t="s">
        <v>994</v>
      </c>
      <c r="I487" s="121" t="s">
        <v>995</v>
      </c>
      <c r="J487" s="125">
        <v>1197074.95</v>
      </c>
      <c r="K487" s="125">
        <v>966040.52</v>
      </c>
      <c r="L487" s="125">
        <v>35229.76</v>
      </c>
      <c r="M487" s="125">
        <v>30876.08</v>
      </c>
      <c r="N487" s="125">
        <v>34.0</v>
      </c>
      <c r="O487" s="119">
        <v>35.0</v>
      </c>
      <c r="P487" s="125">
        <v>424.0</v>
      </c>
      <c r="Q487" s="125">
        <v>299.0</v>
      </c>
      <c r="R487" s="125">
        <v>58.0</v>
      </c>
      <c r="S487" s="125">
        <v>38.0</v>
      </c>
      <c r="T487" s="119">
        <v>-2.0</v>
      </c>
      <c r="U487" s="125">
        <v>41.0</v>
      </c>
      <c r="V487" s="125">
        <v>52.0</v>
      </c>
      <c r="W487" s="125">
        <v>14.1</v>
      </c>
      <c r="X487" s="125">
        <v>23.92</v>
      </c>
      <c r="Y487" s="119">
        <v>1.0</v>
      </c>
      <c r="Z487" s="125">
        <v>5.0</v>
      </c>
      <c r="AA487" s="125">
        <v>3.0</v>
      </c>
      <c r="AB487" s="125">
        <v>4.0</v>
      </c>
      <c r="AC487" s="125">
        <v>4.0</v>
      </c>
      <c r="AD487" s="125">
        <v>3.75</v>
      </c>
      <c r="AE487" s="125">
        <v>140.0</v>
      </c>
      <c r="AF487" s="119">
        <v>1.0</v>
      </c>
      <c r="AG487" s="125">
        <v>4.0</v>
      </c>
      <c r="AH487" s="125">
        <v>2.0</v>
      </c>
      <c r="AI487" s="125">
        <v>3.0</v>
      </c>
      <c r="AJ487" s="125">
        <v>3.0</v>
      </c>
      <c r="AK487" s="125">
        <v>3.0</v>
      </c>
      <c r="AL487" s="126">
        <v>45526.76602858796</v>
      </c>
      <c r="AM487" s="127">
        <v>1197716.35</v>
      </c>
      <c r="AN487" s="127">
        <v>966205.45</v>
      </c>
      <c r="AO487" s="124"/>
      <c r="AP487" s="124"/>
    </row>
    <row r="488">
      <c r="A488" s="125">
        <v>726.0</v>
      </c>
      <c r="B488" s="119" t="s">
        <v>60</v>
      </c>
      <c r="C488" s="119" t="s">
        <v>32</v>
      </c>
      <c r="D488" s="119" t="s">
        <v>292</v>
      </c>
      <c r="E488" s="119" t="s">
        <v>659</v>
      </c>
      <c r="F488" s="120" t="s">
        <v>220</v>
      </c>
      <c r="G488" s="120" t="s">
        <v>59</v>
      </c>
      <c r="H488" s="121" t="s">
        <v>994</v>
      </c>
      <c r="I488" s="121" t="s">
        <v>995</v>
      </c>
      <c r="J488" s="125">
        <v>2391246.43</v>
      </c>
      <c r="K488" s="125">
        <v>2010545.4</v>
      </c>
      <c r="L488" s="125">
        <v>42975.8</v>
      </c>
      <c r="M488" s="125">
        <v>39359.41</v>
      </c>
      <c r="N488" s="125">
        <v>2.0</v>
      </c>
      <c r="O488" s="125">
        <v>0.0</v>
      </c>
      <c r="P488" s="125">
        <v>381.0</v>
      </c>
      <c r="Q488" s="125">
        <v>357.0</v>
      </c>
      <c r="R488" s="125">
        <v>15.0</v>
      </c>
      <c r="S488" s="125">
        <v>32.0</v>
      </c>
      <c r="T488" s="125">
        <v>0.0</v>
      </c>
      <c r="U488" s="125">
        <v>6.0</v>
      </c>
      <c r="V488" s="125">
        <v>-53.0</v>
      </c>
      <c r="W488" s="125">
        <v>9.19</v>
      </c>
      <c r="X488" s="125">
        <v>18.94</v>
      </c>
      <c r="Y488" s="125">
        <v>1.0</v>
      </c>
      <c r="Z488" s="125">
        <v>2.0</v>
      </c>
      <c r="AA488" s="125">
        <v>1.0</v>
      </c>
      <c r="AB488" s="125">
        <v>3.0</v>
      </c>
      <c r="AC488" s="125">
        <v>3.0</v>
      </c>
      <c r="AD488" s="125">
        <v>2.4</v>
      </c>
      <c r="AE488" s="125">
        <v>272.0</v>
      </c>
      <c r="AF488" s="125">
        <v>1.0</v>
      </c>
      <c r="AG488" s="125">
        <v>1.0</v>
      </c>
      <c r="AH488" s="125">
        <v>1.0</v>
      </c>
      <c r="AI488" s="125">
        <v>2.0</v>
      </c>
      <c r="AJ488" s="125">
        <v>2.0</v>
      </c>
      <c r="AK488" s="125">
        <v>2.0</v>
      </c>
      <c r="AL488" s="126">
        <v>45526.76602858796</v>
      </c>
      <c r="AM488" s="127">
        <v>2391470.23</v>
      </c>
      <c r="AN488" s="127">
        <v>2010762.93</v>
      </c>
      <c r="AO488" s="124"/>
      <c r="AP488" s="124"/>
    </row>
    <row r="489">
      <c r="A489" s="125">
        <v>727.0</v>
      </c>
      <c r="B489" s="119" t="s">
        <v>60</v>
      </c>
      <c r="C489" s="119" t="s">
        <v>32</v>
      </c>
      <c r="D489" s="119" t="s">
        <v>129</v>
      </c>
      <c r="E489" s="119" t="s">
        <v>130</v>
      </c>
      <c r="F489" s="120" t="s">
        <v>660</v>
      </c>
      <c r="G489" s="120" t="s">
        <v>59</v>
      </c>
      <c r="H489" s="121" t="s">
        <v>994</v>
      </c>
      <c r="I489" s="121" t="s">
        <v>995</v>
      </c>
      <c r="J489" s="125">
        <v>963996.75</v>
      </c>
      <c r="K489" s="125">
        <v>930381.71</v>
      </c>
      <c r="L489" s="125">
        <v>24492.19</v>
      </c>
      <c r="M489" s="125">
        <v>23972.15</v>
      </c>
      <c r="N489" s="125">
        <v>23.0</v>
      </c>
      <c r="O489" s="125">
        <v>11.0</v>
      </c>
      <c r="P489" s="125">
        <v>410.0</v>
      </c>
      <c r="Q489" s="125">
        <v>341.0</v>
      </c>
      <c r="R489" s="125">
        <v>44.0</v>
      </c>
      <c r="S489" s="125">
        <v>39.0</v>
      </c>
      <c r="T489" s="125">
        <v>109.0</v>
      </c>
      <c r="U489" s="125">
        <v>20.0</v>
      </c>
      <c r="V489" s="125">
        <v>12.0</v>
      </c>
      <c r="W489" s="125">
        <v>2.17</v>
      </c>
      <c r="X489" s="125">
        <v>3.61</v>
      </c>
      <c r="Y489" s="125">
        <v>4.0</v>
      </c>
      <c r="Z489" s="125">
        <v>5.0</v>
      </c>
      <c r="AA489" s="125">
        <v>1.0</v>
      </c>
      <c r="AB489" s="125">
        <v>1.0</v>
      </c>
      <c r="AC489" s="125">
        <v>1.0</v>
      </c>
      <c r="AD489" s="125">
        <v>1.55</v>
      </c>
      <c r="AE489" s="125">
        <v>390.0</v>
      </c>
      <c r="AF489" s="125">
        <v>3.0</v>
      </c>
      <c r="AG489" s="125">
        <v>4.0</v>
      </c>
      <c r="AH489" s="125">
        <v>1.0</v>
      </c>
      <c r="AI489" s="125">
        <v>1.0</v>
      </c>
      <c r="AJ489" s="125">
        <v>1.0</v>
      </c>
      <c r="AK489" s="125">
        <v>1.0</v>
      </c>
      <c r="AL489" s="126">
        <v>45526.76602858796</v>
      </c>
      <c r="AM489" s="127">
        <v>1012931.52</v>
      </c>
      <c r="AN489" s="127">
        <v>929754.69</v>
      </c>
      <c r="AO489" s="124"/>
      <c r="AP489" s="124"/>
    </row>
    <row r="490">
      <c r="A490" s="125">
        <v>729.0</v>
      </c>
      <c r="B490" s="119" t="s">
        <v>42</v>
      </c>
      <c r="C490" s="119" t="s">
        <v>32</v>
      </c>
      <c r="D490" s="119" t="s">
        <v>106</v>
      </c>
      <c r="E490" s="119" t="s">
        <v>107</v>
      </c>
      <c r="F490" s="120" t="s">
        <v>108</v>
      </c>
      <c r="G490" s="120" t="s">
        <v>46</v>
      </c>
      <c r="H490" s="121" t="s">
        <v>994</v>
      </c>
      <c r="I490" s="121" t="s">
        <v>995</v>
      </c>
      <c r="J490" s="125">
        <v>2285817.25</v>
      </c>
      <c r="K490" s="125">
        <v>1796853.88</v>
      </c>
      <c r="L490" s="125">
        <v>59827.11</v>
      </c>
      <c r="M490" s="125">
        <v>47517.92</v>
      </c>
      <c r="N490" s="125">
        <v>10.0</v>
      </c>
      <c r="O490" s="119">
        <v>1.0</v>
      </c>
      <c r="P490" s="125">
        <v>654.0</v>
      </c>
      <c r="Q490" s="125">
        <v>508.0</v>
      </c>
      <c r="R490" s="125">
        <v>58.0</v>
      </c>
      <c r="S490" s="125">
        <v>27.0</v>
      </c>
      <c r="T490" s="119">
        <v>900.0</v>
      </c>
      <c r="U490" s="125">
        <v>28.0</v>
      </c>
      <c r="V490" s="125">
        <v>114.0</v>
      </c>
      <c r="W490" s="125">
        <v>25.9</v>
      </c>
      <c r="X490" s="125">
        <v>27.21</v>
      </c>
      <c r="Y490" s="119">
        <v>5.0</v>
      </c>
      <c r="Z490" s="125">
        <v>5.0</v>
      </c>
      <c r="AA490" s="125">
        <v>5.0</v>
      </c>
      <c r="AB490" s="125">
        <v>5.0</v>
      </c>
      <c r="AC490" s="125">
        <v>4.0</v>
      </c>
      <c r="AD490" s="125">
        <v>4.75</v>
      </c>
      <c r="AE490" s="125">
        <v>19.0</v>
      </c>
      <c r="AF490" s="119">
        <v>4.0</v>
      </c>
      <c r="AG490" s="125">
        <v>4.0</v>
      </c>
      <c r="AH490" s="125">
        <v>4.0</v>
      </c>
      <c r="AI490" s="125">
        <v>4.0</v>
      </c>
      <c r="AJ490" s="125">
        <v>3.0</v>
      </c>
      <c r="AK490" s="125">
        <v>4.0</v>
      </c>
      <c r="AL490" s="126">
        <v>45526.76602858796</v>
      </c>
      <c r="AM490" s="127">
        <v>2286738.13</v>
      </c>
      <c r="AN490" s="127">
        <v>1798396.86</v>
      </c>
      <c r="AO490" s="124"/>
      <c r="AP490" s="124"/>
    </row>
    <row r="491">
      <c r="A491" s="125">
        <v>730.0</v>
      </c>
      <c r="B491" s="119" t="s">
        <v>97</v>
      </c>
      <c r="C491" s="119" t="s">
        <v>32</v>
      </c>
      <c r="D491" s="119" t="s">
        <v>50</v>
      </c>
      <c r="E491" s="119" t="s">
        <v>662</v>
      </c>
      <c r="F491" s="120" t="s">
        <v>243</v>
      </c>
      <c r="G491" s="120" t="s">
        <v>101</v>
      </c>
      <c r="H491" s="121" t="s">
        <v>994</v>
      </c>
      <c r="I491" s="121" t="s">
        <v>995</v>
      </c>
      <c r="J491" s="125">
        <v>1460763.69</v>
      </c>
      <c r="K491" s="125">
        <v>1458382.65</v>
      </c>
      <c r="L491" s="125">
        <v>41933.66</v>
      </c>
      <c r="M491" s="125">
        <v>43217.43</v>
      </c>
      <c r="N491" s="125">
        <v>3.0</v>
      </c>
      <c r="O491" s="125">
        <v>0.0</v>
      </c>
      <c r="P491" s="125">
        <v>436.0</v>
      </c>
      <c r="Q491" s="125">
        <v>412.0</v>
      </c>
      <c r="R491" s="125">
        <v>59.0</v>
      </c>
      <c r="S491" s="125">
        <v>45.0</v>
      </c>
      <c r="T491" s="125">
        <v>0.0</v>
      </c>
      <c r="U491" s="125">
        <v>5.0</v>
      </c>
      <c r="V491" s="125">
        <v>31.0</v>
      </c>
      <c r="W491" s="125">
        <v>-2.97</v>
      </c>
      <c r="X491" s="125">
        <v>0.16</v>
      </c>
      <c r="Y491" s="125">
        <v>1.0</v>
      </c>
      <c r="Z491" s="125">
        <v>2.0</v>
      </c>
      <c r="AA491" s="125">
        <v>2.0</v>
      </c>
      <c r="AB491" s="125">
        <v>1.0</v>
      </c>
      <c r="AC491" s="125">
        <v>1.0</v>
      </c>
      <c r="AD491" s="125">
        <v>1.3</v>
      </c>
      <c r="AE491" s="125">
        <v>451.0</v>
      </c>
      <c r="AF491" s="125">
        <v>1.0</v>
      </c>
      <c r="AG491" s="125">
        <v>1.0</v>
      </c>
      <c r="AH491" s="125">
        <v>1.0</v>
      </c>
      <c r="AI491" s="125">
        <v>1.0</v>
      </c>
      <c r="AJ491" s="125">
        <v>1.0</v>
      </c>
      <c r="AK491" s="125">
        <v>1.0</v>
      </c>
      <c r="AL491" s="126">
        <v>45526.76602858796</v>
      </c>
      <c r="AM491" s="127">
        <v>1466943.68</v>
      </c>
      <c r="AN491" s="127">
        <v>1459028.84</v>
      </c>
      <c r="AO491" s="124"/>
      <c r="AP491" s="124"/>
    </row>
    <row r="492">
      <c r="A492" s="125">
        <v>732.0</v>
      </c>
      <c r="B492" s="119" t="s">
        <v>60</v>
      </c>
      <c r="C492" s="119" t="s">
        <v>32</v>
      </c>
      <c r="D492" s="119" t="s">
        <v>663</v>
      </c>
      <c r="E492" s="119" t="s">
        <v>664</v>
      </c>
      <c r="F492" s="120" t="s">
        <v>81</v>
      </c>
      <c r="G492" s="120" t="s">
        <v>36</v>
      </c>
      <c r="H492" s="121" t="s">
        <v>994</v>
      </c>
      <c r="I492" s="121" t="s">
        <v>995</v>
      </c>
      <c r="J492" s="125">
        <v>1012022.46</v>
      </c>
      <c r="K492" s="125">
        <v>735921.88</v>
      </c>
      <c r="L492" s="125">
        <v>34661.0</v>
      </c>
      <c r="M492" s="125">
        <v>27081.0</v>
      </c>
      <c r="N492" s="125">
        <v>17.0</v>
      </c>
      <c r="O492" s="119">
        <v>23.0</v>
      </c>
      <c r="P492" s="125">
        <v>435.0</v>
      </c>
      <c r="Q492" s="125">
        <v>415.0</v>
      </c>
      <c r="R492" s="125">
        <v>52.0</v>
      </c>
      <c r="S492" s="125">
        <v>71.0</v>
      </c>
      <c r="T492" s="119">
        <v>-26.0</v>
      </c>
      <c r="U492" s="125">
        <v>4.0</v>
      </c>
      <c r="V492" s="125">
        <v>-26.0</v>
      </c>
      <c r="W492" s="125">
        <v>27.99</v>
      </c>
      <c r="X492" s="125">
        <v>37.52</v>
      </c>
      <c r="Y492" s="119">
        <v>1.0</v>
      </c>
      <c r="Z492" s="125">
        <v>1.0</v>
      </c>
      <c r="AA492" s="125">
        <v>1.0</v>
      </c>
      <c r="AB492" s="125">
        <v>5.0</v>
      </c>
      <c r="AC492" s="125">
        <v>5.0</v>
      </c>
      <c r="AD492" s="125">
        <v>3.6</v>
      </c>
      <c r="AE492" s="125">
        <v>160.0</v>
      </c>
      <c r="AF492" s="119">
        <v>1.0</v>
      </c>
      <c r="AG492" s="125">
        <v>1.0</v>
      </c>
      <c r="AH492" s="125">
        <v>1.0</v>
      </c>
      <c r="AI492" s="125">
        <v>4.0</v>
      </c>
      <c r="AJ492" s="125">
        <v>4.0</v>
      </c>
      <c r="AK492" s="125">
        <v>3.0</v>
      </c>
      <c r="AL492" s="126">
        <v>45526.76602858796</v>
      </c>
      <c r="AM492" s="127">
        <v>1012248.21</v>
      </c>
      <c r="AN492" s="127">
        <v>736080.15</v>
      </c>
      <c r="AO492" s="124"/>
      <c r="AP492" s="124"/>
    </row>
    <row r="493">
      <c r="A493" s="125">
        <v>733.0</v>
      </c>
      <c r="B493" s="119" t="s">
        <v>998</v>
      </c>
      <c r="C493" s="119" t="s">
        <v>32</v>
      </c>
      <c r="D493" s="119" t="s">
        <v>247</v>
      </c>
      <c r="E493" s="119" t="s">
        <v>248</v>
      </c>
      <c r="F493" s="120" t="s">
        <v>665</v>
      </c>
      <c r="G493" s="120" t="s">
        <v>46</v>
      </c>
      <c r="H493" s="121" t="s">
        <v>994</v>
      </c>
      <c r="I493" s="121" t="s">
        <v>995</v>
      </c>
      <c r="J493" s="125">
        <v>1693768.0</v>
      </c>
      <c r="K493" s="125">
        <v>1993805.31</v>
      </c>
      <c r="L493" s="125">
        <v>63055.89</v>
      </c>
      <c r="M493" s="125">
        <v>75630.11</v>
      </c>
      <c r="N493" s="125">
        <v>3.0</v>
      </c>
      <c r="O493" s="119">
        <v>9.0</v>
      </c>
      <c r="P493" s="125">
        <v>951.0</v>
      </c>
      <c r="Q493" s="125">
        <v>943.0</v>
      </c>
      <c r="R493" s="125">
        <v>98.0</v>
      </c>
      <c r="S493" s="125">
        <v>113.0</v>
      </c>
      <c r="T493" s="119">
        <v>-66.0</v>
      </c>
      <c r="U493" s="125">
        <v>0.0</v>
      </c>
      <c r="V493" s="125">
        <v>-13.0</v>
      </c>
      <c r="W493" s="125">
        <v>-16.63</v>
      </c>
      <c r="X493" s="125">
        <v>-15.05</v>
      </c>
      <c r="Y493" s="119">
        <v>1.0</v>
      </c>
      <c r="Z493" s="125">
        <v>1.0</v>
      </c>
      <c r="AA493" s="125">
        <v>1.0</v>
      </c>
      <c r="AB493" s="125">
        <v>1.0</v>
      </c>
      <c r="AC493" s="125">
        <v>1.0</v>
      </c>
      <c r="AD493" s="125">
        <v>1.0</v>
      </c>
      <c r="AE493" s="125">
        <v>631.0</v>
      </c>
      <c r="AF493" s="119">
        <v>1.0</v>
      </c>
      <c r="AG493" s="125">
        <v>1.0</v>
      </c>
      <c r="AH493" s="125">
        <v>1.0</v>
      </c>
      <c r="AI493" s="125">
        <v>1.0</v>
      </c>
      <c r="AJ493" s="125">
        <v>1.0</v>
      </c>
      <c r="AK493" s="125">
        <v>1.0</v>
      </c>
      <c r="AL493" s="126">
        <v>45526.76602858796</v>
      </c>
      <c r="AM493" s="127">
        <v>1693965.85</v>
      </c>
      <c r="AN493" s="127">
        <v>1997414.59</v>
      </c>
      <c r="AO493" s="124"/>
      <c r="AP493" s="124"/>
    </row>
    <row r="494">
      <c r="A494" s="125">
        <v>734.0</v>
      </c>
      <c r="B494" s="119" t="s">
        <v>97</v>
      </c>
      <c r="C494" s="119" t="s">
        <v>32</v>
      </c>
      <c r="D494" s="119" t="s">
        <v>278</v>
      </c>
      <c r="E494" s="119" t="s">
        <v>666</v>
      </c>
      <c r="F494" s="120" t="s">
        <v>100</v>
      </c>
      <c r="G494" s="120" t="s">
        <v>101</v>
      </c>
      <c r="H494" s="121" t="s">
        <v>994</v>
      </c>
      <c r="I494" s="121" t="s">
        <v>995</v>
      </c>
      <c r="J494" s="125">
        <v>693977.3</v>
      </c>
      <c r="K494" s="125">
        <v>792513.96</v>
      </c>
      <c r="L494" s="125">
        <v>20421.25</v>
      </c>
      <c r="M494" s="125">
        <v>24889.75</v>
      </c>
      <c r="N494" s="125">
        <v>23.0</v>
      </c>
      <c r="O494" s="125">
        <v>12.0</v>
      </c>
      <c r="P494" s="125">
        <v>180.0</v>
      </c>
      <c r="Q494" s="125">
        <v>253.0</v>
      </c>
      <c r="R494" s="125">
        <v>25.0</v>
      </c>
      <c r="S494" s="125">
        <v>25.0</v>
      </c>
      <c r="T494" s="125">
        <v>91.0</v>
      </c>
      <c r="U494" s="125">
        <v>-28.0</v>
      </c>
      <c r="V494" s="125">
        <v>0.0</v>
      </c>
      <c r="W494" s="125">
        <v>-17.95</v>
      </c>
      <c r="X494" s="125">
        <v>-12.43</v>
      </c>
      <c r="Y494" s="125">
        <v>4.0</v>
      </c>
      <c r="Z494" s="125">
        <v>1.0</v>
      </c>
      <c r="AA494" s="125">
        <v>1.0</v>
      </c>
      <c r="AB494" s="125">
        <v>1.0</v>
      </c>
      <c r="AC494" s="125">
        <v>1.0</v>
      </c>
      <c r="AD494" s="125">
        <v>1.15</v>
      </c>
      <c r="AE494" s="125">
        <v>529.0</v>
      </c>
      <c r="AF494" s="125">
        <v>3.0</v>
      </c>
      <c r="AG494" s="125">
        <v>1.0</v>
      </c>
      <c r="AH494" s="125">
        <v>1.0</v>
      </c>
      <c r="AI494" s="125">
        <v>1.0</v>
      </c>
      <c r="AJ494" s="125">
        <v>1.0</v>
      </c>
      <c r="AK494" s="125">
        <v>1.0</v>
      </c>
      <c r="AL494" s="126">
        <v>45526.76602858796</v>
      </c>
      <c r="AM494" s="127">
        <v>694549.8</v>
      </c>
      <c r="AN494" s="127">
        <v>794117.59</v>
      </c>
      <c r="AO494" s="124"/>
      <c r="AP494" s="124"/>
    </row>
    <row r="495">
      <c r="A495" s="125">
        <v>735.0</v>
      </c>
      <c r="B495" s="119" t="s">
        <v>97</v>
      </c>
      <c r="C495" s="119" t="s">
        <v>32</v>
      </c>
      <c r="D495" s="119" t="s">
        <v>667</v>
      </c>
      <c r="E495" s="119" t="s">
        <v>668</v>
      </c>
      <c r="F495" s="120" t="s">
        <v>209</v>
      </c>
      <c r="G495" s="120" t="s">
        <v>101</v>
      </c>
      <c r="H495" s="121" t="s">
        <v>994</v>
      </c>
      <c r="I495" s="121" t="s">
        <v>995</v>
      </c>
      <c r="J495" s="125">
        <v>1109298.34</v>
      </c>
      <c r="K495" s="125">
        <v>1000986.17</v>
      </c>
      <c r="L495" s="125">
        <v>29834.04</v>
      </c>
      <c r="M495" s="125">
        <v>29222.42</v>
      </c>
      <c r="N495" s="125">
        <v>4.0</v>
      </c>
      <c r="O495" s="125">
        <v>0.0</v>
      </c>
      <c r="P495" s="125">
        <v>317.0</v>
      </c>
      <c r="Q495" s="125">
        <v>306.0</v>
      </c>
      <c r="R495" s="125">
        <v>16.0</v>
      </c>
      <c r="S495" s="125">
        <v>21.0</v>
      </c>
      <c r="T495" s="125">
        <v>0.0</v>
      </c>
      <c r="U495" s="125">
        <v>3.0</v>
      </c>
      <c r="V495" s="125">
        <v>-23.0</v>
      </c>
      <c r="W495" s="125">
        <v>2.09</v>
      </c>
      <c r="X495" s="125">
        <v>10.82</v>
      </c>
      <c r="Y495" s="125">
        <v>1.0</v>
      </c>
      <c r="Z495" s="125">
        <v>1.0</v>
      </c>
      <c r="AA495" s="125">
        <v>1.0</v>
      </c>
      <c r="AB495" s="125">
        <v>1.0</v>
      </c>
      <c r="AC495" s="125">
        <v>2.0</v>
      </c>
      <c r="AD495" s="125">
        <v>1.25</v>
      </c>
      <c r="AE495" s="125">
        <v>465.0</v>
      </c>
      <c r="AF495" s="125">
        <v>1.0</v>
      </c>
      <c r="AG495" s="125">
        <v>1.0</v>
      </c>
      <c r="AH495" s="125">
        <v>1.0</v>
      </c>
      <c r="AI495" s="125">
        <v>1.0</v>
      </c>
      <c r="AJ495" s="125">
        <v>1.0</v>
      </c>
      <c r="AK495" s="125">
        <v>1.0</v>
      </c>
      <c r="AL495" s="126">
        <v>45526.76602858796</v>
      </c>
      <c r="AM495" s="127">
        <v>1109322.34</v>
      </c>
      <c r="AN495" s="127">
        <v>1000931.0</v>
      </c>
      <c r="AO495" s="124"/>
      <c r="AP495" s="124"/>
    </row>
    <row r="496">
      <c r="A496" s="125">
        <v>736.0</v>
      </c>
      <c r="B496" s="119" t="s">
        <v>42</v>
      </c>
      <c r="C496" s="119" t="s">
        <v>32</v>
      </c>
      <c r="D496" s="119" t="s">
        <v>317</v>
      </c>
      <c r="E496" s="119" t="s">
        <v>149</v>
      </c>
      <c r="F496" s="120" t="s">
        <v>52</v>
      </c>
      <c r="G496" s="120" t="s">
        <v>46</v>
      </c>
      <c r="H496" s="121" t="s">
        <v>994</v>
      </c>
      <c r="I496" s="121" t="s">
        <v>995</v>
      </c>
      <c r="J496" s="125">
        <v>1345197.98</v>
      </c>
      <c r="K496" s="125">
        <v>762648.14</v>
      </c>
      <c r="L496" s="125">
        <v>47803.51</v>
      </c>
      <c r="M496" s="125">
        <v>32298.85</v>
      </c>
      <c r="N496" s="125">
        <v>19.0</v>
      </c>
      <c r="O496" s="125">
        <v>6.0</v>
      </c>
      <c r="P496" s="125">
        <v>512.0</v>
      </c>
      <c r="Q496" s="125">
        <v>359.0</v>
      </c>
      <c r="R496" s="125">
        <v>50.0</v>
      </c>
      <c r="S496" s="125">
        <v>42.0</v>
      </c>
      <c r="T496" s="125">
        <v>216.0</v>
      </c>
      <c r="U496" s="125">
        <v>42.0</v>
      </c>
      <c r="V496" s="125">
        <v>19.0</v>
      </c>
      <c r="W496" s="125">
        <v>48.0</v>
      </c>
      <c r="X496" s="125">
        <v>76.39</v>
      </c>
      <c r="Y496" s="125">
        <v>5.0</v>
      </c>
      <c r="Z496" s="125">
        <v>5.0</v>
      </c>
      <c r="AA496" s="125">
        <v>1.0</v>
      </c>
      <c r="AB496" s="125">
        <v>5.0</v>
      </c>
      <c r="AC496" s="125">
        <v>5.0</v>
      </c>
      <c r="AD496" s="125">
        <v>4.2</v>
      </c>
      <c r="AE496" s="125">
        <v>69.0</v>
      </c>
      <c r="AF496" s="125">
        <v>4.0</v>
      </c>
      <c r="AG496" s="125">
        <v>4.0</v>
      </c>
      <c r="AH496" s="125">
        <v>1.0</v>
      </c>
      <c r="AI496" s="125">
        <v>4.0</v>
      </c>
      <c r="AJ496" s="125">
        <v>4.0</v>
      </c>
      <c r="AK496" s="125">
        <v>4.0</v>
      </c>
      <c r="AL496" s="126">
        <v>45526.76602858796</v>
      </c>
      <c r="AM496" s="127">
        <v>1345839.44</v>
      </c>
      <c r="AN496" s="127">
        <v>763258.85</v>
      </c>
      <c r="AO496" s="124"/>
      <c r="AP496" s="124"/>
    </row>
    <row r="497">
      <c r="A497" s="125">
        <v>738.0</v>
      </c>
      <c r="B497" s="119" t="s">
        <v>414</v>
      </c>
      <c r="C497" s="119" t="s">
        <v>992</v>
      </c>
      <c r="D497" s="119" t="s">
        <v>427</v>
      </c>
      <c r="E497" s="119" t="s">
        <v>993</v>
      </c>
      <c r="F497" s="120" t="s">
        <v>55</v>
      </c>
      <c r="G497" s="120" t="s">
        <v>36</v>
      </c>
      <c r="H497" s="121" t="s">
        <v>994</v>
      </c>
      <c r="I497" s="121" t="s">
        <v>995</v>
      </c>
      <c r="J497" s="125">
        <v>354131.14</v>
      </c>
      <c r="K497" s="125">
        <v>417158.03</v>
      </c>
      <c r="L497" s="125">
        <v>10207.43</v>
      </c>
      <c r="M497" s="125">
        <v>12640.0</v>
      </c>
      <c r="N497" s="125">
        <v>8.0</v>
      </c>
      <c r="O497" s="119">
        <v>6.0</v>
      </c>
      <c r="P497" s="125">
        <v>263.0</v>
      </c>
      <c r="Q497" s="125">
        <v>279.0</v>
      </c>
      <c r="R497" s="125">
        <v>111.0</v>
      </c>
      <c r="S497" s="125">
        <v>108.0</v>
      </c>
      <c r="T497" s="119">
        <v>33.0</v>
      </c>
      <c r="U497" s="125">
        <v>-5.0</v>
      </c>
      <c r="V497" s="125">
        <v>2.0</v>
      </c>
      <c r="W497" s="125">
        <v>-19.25</v>
      </c>
      <c r="X497" s="125">
        <v>-15.11</v>
      </c>
      <c r="Y497" s="119">
        <v>2.0</v>
      </c>
      <c r="Z497" s="125">
        <v>1.0</v>
      </c>
      <c r="AA497" s="125">
        <v>1.0</v>
      </c>
      <c r="AB497" s="125">
        <v>1.0</v>
      </c>
      <c r="AC497" s="125">
        <v>1.0</v>
      </c>
      <c r="AD497" s="125">
        <v>1.1</v>
      </c>
      <c r="AE497" s="125">
        <v>534.0</v>
      </c>
      <c r="AF497" s="119">
        <v>1.0</v>
      </c>
      <c r="AG497" s="125">
        <v>1.0</v>
      </c>
      <c r="AH497" s="125">
        <v>1.0</v>
      </c>
      <c r="AI497" s="125">
        <v>1.0</v>
      </c>
      <c r="AJ497" s="125">
        <v>1.0</v>
      </c>
      <c r="AK497" s="125">
        <v>1.0</v>
      </c>
      <c r="AL497" s="126">
        <v>45526.76602858796</v>
      </c>
      <c r="AM497" s="127">
        <v>354981.4</v>
      </c>
      <c r="AN497" s="127">
        <v>432018.12</v>
      </c>
      <c r="AO497" s="124"/>
      <c r="AP497" s="124"/>
    </row>
    <row r="498">
      <c r="A498" s="125">
        <v>739.0</v>
      </c>
      <c r="B498" s="119" t="s">
        <v>42</v>
      </c>
      <c r="C498" s="119" t="s">
        <v>32</v>
      </c>
      <c r="D498" s="119" t="s">
        <v>237</v>
      </c>
      <c r="E498" s="119" t="s">
        <v>669</v>
      </c>
      <c r="F498" s="120" t="s">
        <v>108</v>
      </c>
      <c r="G498" s="120" t="s">
        <v>46</v>
      </c>
      <c r="H498" s="121" t="s">
        <v>994</v>
      </c>
      <c r="I498" s="121" t="s">
        <v>995</v>
      </c>
      <c r="J498" s="125">
        <v>1315786.54</v>
      </c>
      <c r="K498" s="125">
        <v>1175775.81</v>
      </c>
      <c r="L498" s="125">
        <v>44523.58</v>
      </c>
      <c r="M498" s="125">
        <v>42076.18</v>
      </c>
      <c r="N498" s="125">
        <v>12.0</v>
      </c>
      <c r="O498" s="125">
        <v>5.0</v>
      </c>
      <c r="P498" s="125">
        <v>427.0</v>
      </c>
      <c r="Q498" s="125">
        <v>420.0</v>
      </c>
      <c r="R498" s="125">
        <v>37.0</v>
      </c>
      <c r="S498" s="125">
        <v>38.0</v>
      </c>
      <c r="T498" s="125">
        <v>140.0</v>
      </c>
      <c r="U498" s="125">
        <v>1.0</v>
      </c>
      <c r="V498" s="125">
        <v>-2.0</v>
      </c>
      <c r="W498" s="125">
        <v>5.82</v>
      </c>
      <c r="X498" s="125">
        <v>11.91</v>
      </c>
      <c r="Y498" s="125">
        <v>5.0</v>
      </c>
      <c r="Z498" s="125">
        <v>1.0</v>
      </c>
      <c r="AA498" s="125">
        <v>1.0</v>
      </c>
      <c r="AB498" s="125">
        <v>2.0</v>
      </c>
      <c r="AC498" s="125">
        <v>2.0</v>
      </c>
      <c r="AD498" s="125">
        <v>1.85</v>
      </c>
      <c r="AE498" s="125">
        <v>346.0</v>
      </c>
      <c r="AF498" s="125">
        <v>4.0</v>
      </c>
      <c r="AG498" s="125">
        <v>1.0</v>
      </c>
      <c r="AH498" s="125">
        <v>1.0</v>
      </c>
      <c r="AI498" s="125">
        <v>1.0</v>
      </c>
      <c r="AJ498" s="125">
        <v>1.0</v>
      </c>
      <c r="AK498" s="125">
        <v>1.0</v>
      </c>
      <c r="AL498" s="126">
        <v>45526.76602858796</v>
      </c>
      <c r="AM498" s="127">
        <v>1317325.29</v>
      </c>
      <c r="AN498" s="127">
        <v>1177282.84</v>
      </c>
      <c r="AO498" s="124"/>
      <c r="AP498" s="124"/>
    </row>
    <row r="499">
      <c r="A499" s="125">
        <v>740.0</v>
      </c>
      <c r="B499" s="119" t="s">
        <v>42</v>
      </c>
      <c r="C499" s="119" t="s">
        <v>32</v>
      </c>
      <c r="D499" s="119" t="s">
        <v>670</v>
      </c>
      <c r="E499" s="119" t="s">
        <v>671</v>
      </c>
      <c r="F499" s="120" t="s">
        <v>275</v>
      </c>
      <c r="G499" s="120" t="s">
        <v>46</v>
      </c>
      <c r="H499" s="121" t="s">
        <v>994</v>
      </c>
      <c r="I499" s="121" t="s">
        <v>995</v>
      </c>
      <c r="J499" s="125">
        <v>3545990.42</v>
      </c>
      <c r="K499" s="125">
        <v>3199896.65</v>
      </c>
      <c r="L499" s="125">
        <v>144654.21</v>
      </c>
      <c r="M499" s="125">
        <v>133423.9</v>
      </c>
      <c r="N499" s="125">
        <v>23.0</v>
      </c>
      <c r="O499" s="125">
        <v>63.0</v>
      </c>
      <c r="P499" s="125">
        <v>1250.0</v>
      </c>
      <c r="Q499" s="125">
        <v>1181.0</v>
      </c>
      <c r="R499" s="125">
        <v>96.0</v>
      </c>
      <c r="S499" s="125">
        <v>115.0</v>
      </c>
      <c r="T499" s="125">
        <v>-63.0</v>
      </c>
      <c r="U499" s="125">
        <v>5.0</v>
      </c>
      <c r="V499" s="125">
        <v>-16.0</v>
      </c>
      <c r="W499" s="125">
        <v>8.42</v>
      </c>
      <c r="X499" s="125">
        <v>10.82</v>
      </c>
      <c r="Y499" s="125">
        <v>1.0</v>
      </c>
      <c r="Z499" s="125">
        <v>2.0</v>
      </c>
      <c r="AA499" s="125">
        <v>1.0</v>
      </c>
      <c r="AB499" s="125">
        <v>3.0</v>
      </c>
      <c r="AC499" s="125">
        <v>2.0</v>
      </c>
      <c r="AD499" s="125">
        <v>2.15</v>
      </c>
      <c r="AE499" s="125">
        <v>302.0</v>
      </c>
      <c r="AF499" s="125">
        <v>1.0</v>
      </c>
      <c r="AG499" s="125">
        <v>1.0</v>
      </c>
      <c r="AH499" s="125">
        <v>1.0</v>
      </c>
      <c r="AI499" s="125">
        <v>2.0</v>
      </c>
      <c r="AJ499" s="125">
        <v>1.0</v>
      </c>
      <c r="AK499" s="125">
        <v>2.0</v>
      </c>
      <c r="AL499" s="126">
        <v>45526.76602858796</v>
      </c>
      <c r="AM499" s="127">
        <v>4696804.34</v>
      </c>
      <c r="AN499" s="127">
        <v>4168150.01</v>
      </c>
      <c r="AO499" s="124"/>
      <c r="AP499" s="124"/>
    </row>
    <row r="500">
      <c r="A500" s="125">
        <v>741.0</v>
      </c>
      <c r="B500" s="119" t="s">
        <v>31</v>
      </c>
      <c r="C500" s="119" t="s">
        <v>32</v>
      </c>
      <c r="D500" s="119" t="s">
        <v>672</v>
      </c>
      <c r="E500" s="119" t="s">
        <v>673</v>
      </c>
      <c r="F500" s="120" t="s">
        <v>220</v>
      </c>
      <c r="G500" s="120" t="s">
        <v>59</v>
      </c>
      <c r="H500" s="121" t="s">
        <v>994</v>
      </c>
      <c r="I500" s="121" t="s">
        <v>995</v>
      </c>
      <c r="J500" s="125">
        <v>3369995.18</v>
      </c>
      <c r="K500" s="125">
        <v>3371288.95</v>
      </c>
      <c r="L500" s="125">
        <v>69826.97</v>
      </c>
      <c r="M500" s="125">
        <v>58395.83</v>
      </c>
      <c r="N500" s="125">
        <v>79.0</v>
      </c>
      <c r="O500" s="125">
        <v>43.0</v>
      </c>
      <c r="P500" s="125">
        <v>802.0</v>
      </c>
      <c r="Q500" s="125">
        <v>654.0</v>
      </c>
      <c r="R500" s="125">
        <v>50.0</v>
      </c>
      <c r="S500" s="125">
        <v>48.0</v>
      </c>
      <c r="T500" s="125">
        <v>83.0</v>
      </c>
      <c r="U500" s="125">
        <v>22.0</v>
      </c>
      <c r="V500" s="125">
        <v>4.0</v>
      </c>
      <c r="W500" s="125">
        <v>19.58</v>
      </c>
      <c r="X500" s="125">
        <v>-0.04</v>
      </c>
      <c r="Y500" s="125">
        <v>3.0</v>
      </c>
      <c r="Z500" s="125">
        <v>5.0</v>
      </c>
      <c r="AA500" s="125">
        <v>1.0</v>
      </c>
      <c r="AB500" s="125">
        <v>5.0</v>
      </c>
      <c r="AC500" s="125">
        <v>1.0</v>
      </c>
      <c r="AD500" s="125">
        <v>3.1</v>
      </c>
      <c r="AE500" s="125">
        <v>197.0</v>
      </c>
      <c r="AF500" s="125">
        <v>2.0</v>
      </c>
      <c r="AG500" s="125">
        <v>4.0</v>
      </c>
      <c r="AH500" s="125">
        <v>1.0</v>
      </c>
      <c r="AI500" s="125">
        <v>4.0</v>
      </c>
      <c r="AJ500" s="125">
        <v>1.0</v>
      </c>
      <c r="AK500" s="125">
        <v>3.0</v>
      </c>
      <c r="AL500" s="126">
        <v>45526.76602858796</v>
      </c>
      <c r="AM500" s="127">
        <v>3391610.38</v>
      </c>
      <c r="AN500" s="127">
        <v>3185449.7</v>
      </c>
      <c r="AO500" s="124"/>
      <c r="AP500" s="124"/>
    </row>
    <row r="501">
      <c r="A501" s="125">
        <v>742.0</v>
      </c>
      <c r="B501" s="119" t="s">
        <v>63</v>
      </c>
      <c r="C501" s="119" t="s">
        <v>32</v>
      </c>
      <c r="D501" s="119" t="s">
        <v>454</v>
      </c>
      <c r="E501" s="119" t="s">
        <v>674</v>
      </c>
      <c r="F501" s="120" t="s">
        <v>220</v>
      </c>
      <c r="G501" s="120" t="s">
        <v>59</v>
      </c>
      <c r="H501" s="121" t="s">
        <v>994</v>
      </c>
      <c r="I501" s="121" t="s">
        <v>995</v>
      </c>
      <c r="J501" s="125">
        <v>1229254.39</v>
      </c>
      <c r="K501" s="125">
        <v>1002647.93</v>
      </c>
      <c r="L501" s="125">
        <v>32294.51</v>
      </c>
      <c r="M501" s="125">
        <v>30482.0</v>
      </c>
      <c r="N501" s="125">
        <v>15.0</v>
      </c>
      <c r="O501" s="125">
        <v>16.0</v>
      </c>
      <c r="P501" s="125">
        <v>392.0</v>
      </c>
      <c r="Q501" s="125">
        <v>359.0</v>
      </c>
      <c r="R501" s="125">
        <v>30.0</v>
      </c>
      <c r="S501" s="125">
        <v>20.0</v>
      </c>
      <c r="T501" s="125">
        <v>-6.0</v>
      </c>
      <c r="U501" s="125">
        <v>9.0</v>
      </c>
      <c r="V501" s="125">
        <v>50.0</v>
      </c>
      <c r="W501" s="125">
        <v>5.95</v>
      </c>
      <c r="X501" s="125">
        <v>22.6</v>
      </c>
      <c r="Y501" s="125">
        <v>1.0</v>
      </c>
      <c r="Z501" s="125">
        <v>2.0</v>
      </c>
      <c r="AA501" s="125">
        <v>3.0</v>
      </c>
      <c r="AB501" s="125">
        <v>2.0</v>
      </c>
      <c r="AC501" s="125">
        <v>4.0</v>
      </c>
      <c r="AD501" s="125">
        <v>2.65</v>
      </c>
      <c r="AE501" s="125">
        <v>238.0</v>
      </c>
      <c r="AF501" s="125">
        <v>1.0</v>
      </c>
      <c r="AG501" s="125">
        <v>1.0</v>
      </c>
      <c r="AH501" s="125">
        <v>2.0</v>
      </c>
      <c r="AI501" s="125">
        <v>1.0</v>
      </c>
      <c r="AJ501" s="125">
        <v>3.0</v>
      </c>
      <c r="AK501" s="125">
        <v>2.0</v>
      </c>
      <c r="AL501" s="126">
        <v>45526.76602858796</v>
      </c>
      <c r="AM501" s="127">
        <v>1229862.69</v>
      </c>
      <c r="AN501" s="127">
        <v>1002726.49</v>
      </c>
      <c r="AO501" s="124"/>
      <c r="AP501" s="124"/>
    </row>
    <row r="502">
      <c r="A502" s="125">
        <v>743.0</v>
      </c>
      <c r="B502" s="119" t="s">
        <v>63</v>
      </c>
      <c r="C502" s="119" t="s">
        <v>32</v>
      </c>
      <c r="D502" s="119" t="s">
        <v>371</v>
      </c>
      <c r="E502" s="119" t="s">
        <v>675</v>
      </c>
      <c r="F502" s="120" t="s">
        <v>40</v>
      </c>
      <c r="G502" s="120" t="s">
        <v>36</v>
      </c>
      <c r="H502" s="121" t="s">
        <v>994</v>
      </c>
      <c r="I502" s="121" t="s">
        <v>995</v>
      </c>
      <c r="J502" s="125">
        <v>2283156.5</v>
      </c>
      <c r="K502" s="125">
        <v>2019441.57</v>
      </c>
      <c r="L502" s="125">
        <v>72012.34</v>
      </c>
      <c r="M502" s="125">
        <v>67102.44</v>
      </c>
      <c r="N502" s="125">
        <v>172.0</v>
      </c>
      <c r="O502" s="125">
        <v>137.0</v>
      </c>
      <c r="P502" s="125">
        <v>728.0</v>
      </c>
      <c r="Q502" s="125">
        <v>725.0</v>
      </c>
      <c r="R502" s="125">
        <v>50.0</v>
      </c>
      <c r="S502" s="125">
        <v>55.0</v>
      </c>
      <c r="T502" s="125">
        <v>25.0</v>
      </c>
      <c r="U502" s="125">
        <v>0.0</v>
      </c>
      <c r="V502" s="125">
        <v>-9.0</v>
      </c>
      <c r="W502" s="125">
        <v>7.32</v>
      </c>
      <c r="X502" s="125">
        <v>13.06</v>
      </c>
      <c r="Y502" s="125">
        <v>1.0</v>
      </c>
      <c r="Z502" s="125">
        <v>1.0</v>
      </c>
      <c r="AA502" s="125">
        <v>1.0</v>
      </c>
      <c r="AB502" s="125">
        <v>2.0</v>
      </c>
      <c r="AC502" s="125">
        <v>3.0</v>
      </c>
      <c r="AD502" s="125">
        <v>1.9</v>
      </c>
      <c r="AE502" s="125">
        <v>342.0</v>
      </c>
      <c r="AF502" s="125">
        <v>1.0</v>
      </c>
      <c r="AG502" s="125">
        <v>1.0</v>
      </c>
      <c r="AH502" s="125">
        <v>1.0</v>
      </c>
      <c r="AI502" s="125">
        <v>1.0</v>
      </c>
      <c r="AJ502" s="125">
        <v>2.0</v>
      </c>
      <c r="AK502" s="125">
        <v>1.0</v>
      </c>
      <c r="AL502" s="126">
        <v>45526.76602858796</v>
      </c>
      <c r="AM502" s="127">
        <v>2284122.85</v>
      </c>
      <c r="AN502" s="127">
        <v>2020771.1</v>
      </c>
      <c r="AO502" s="124"/>
      <c r="AP502" s="124"/>
    </row>
    <row r="503">
      <c r="A503" s="125">
        <v>745.0</v>
      </c>
      <c r="B503" s="119" t="s">
        <v>60</v>
      </c>
      <c r="C503" s="119" t="s">
        <v>32</v>
      </c>
      <c r="D503" s="119" t="s">
        <v>106</v>
      </c>
      <c r="E503" s="119" t="s">
        <v>676</v>
      </c>
      <c r="F503" s="120" t="s">
        <v>58</v>
      </c>
      <c r="G503" s="120" t="s">
        <v>59</v>
      </c>
      <c r="H503" s="121" t="s">
        <v>994</v>
      </c>
      <c r="I503" s="121" t="s">
        <v>995</v>
      </c>
      <c r="J503" s="125">
        <v>1548134.31</v>
      </c>
      <c r="K503" s="125">
        <v>1141820.2</v>
      </c>
      <c r="L503" s="125">
        <v>50114.81</v>
      </c>
      <c r="M503" s="125">
        <v>40507.28</v>
      </c>
      <c r="N503" s="125">
        <v>29.0</v>
      </c>
      <c r="O503" s="125">
        <v>0.0</v>
      </c>
      <c r="P503" s="125">
        <v>673.0</v>
      </c>
      <c r="Q503" s="125">
        <v>573.0</v>
      </c>
      <c r="R503" s="125">
        <v>48.0</v>
      </c>
      <c r="S503" s="125">
        <v>35.0</v>
      </c>
      <c r="T503" s="125">
        <v>0.0</v>
      </c>
      <c r="U503" s="125">
        <v>17.0</v>
      </c>
      <c r="V503" s="125">
        <v>37.0</v>
      </c>
      <c r="W503" s="125">
        <v>23.72</v>
      </c>
      <c r="X503" s="125">
        <v>35.58</v>
      </c>
      <c r="Y503" s="125">
        <v>1.0</v>
      </c>
      <c r="Z503" s="125">
        <v>4.0</v>
      </c>
      <c r="AA503" s="125">
        <v>2.0</v>
      </c>
      <c r="AB503" s="125">
        <v>5.0</v>
      </c>
      <c r="AC503" s="125">
        <v>5.0</v>
      </c>
      <c r="AD503" s="125">
        <v>4.1</v>
      </c>
      <c r="AE503" s="125">
        <v>81.0</v>
      </c>
      <c r="AF503" s="125">
        <v>1.0</v>
      </c>
      <c r="AG503" s="125">
        <v>3.0</v>
      </c>
      <c r="AH503" s="125">
        <v>1.0</v>
      </c>
      <c r="AI503" s="125">
        <v>4.0</v>
      </c>
      <c r="AJ503" s="125">
        <v>4.0</v>
      </c>
      <c r="AK503" s="125">
        <v>4.0</v>
      </c>
      <c r="AL503" s="126">
        <v>45526.76602858796</v>
      </c>
      <c r="AM503" s="127">
        <v>1581210.54</v>
      </c>
      <c r="AN503" s="127">
        <v>1141660.67</v>
      </c>
      <c r="AO503" s="124"/>
      <c r="AP503" s="124"/>
    </row>
    <row r="504">
      <c r="A504" s="125">
        <v>748.0</v>
      </c>
      <c r="B504" s="119" t="s">
        <v>42</v>
      </c>
      <c r="C504" s="119" t="s">
        <v>32</v>
      </c>
      <c r="D504" s="119" t="s">
        <v>152</v>
      </c>
      <c r="E504" s="119" t="s">
        <v>408</v>
      </c>
      <c r="F504" s="120" t="s">
        <v>52</v>
      </c>
      <c r="G504" s="120" t="s">
        <v>46</v>
      </c>
      <c r="H504" s="121" t="s">
        <v>994</v>
      </c>
      <c r="I504" s="121" t="s">
        <v>995</v>
      </c>
      <c r="J504" s="125">
        <v>1174488.99</v>
      </c>
      <c r="K504" s="125">
        <v>1261927.6</v>
      </c>
      <c r="L504" s="125">
        <v>41879.0</v>
      </c>
      <c r="M504" s="125">
        <v>45181.5</v>
      </c>
      <c r="N504" s="125">
        <v>8.0</v>
      </c>
      <c r="O504" s="125">
        <v>5.0</v>
      </c>
      <c r="P504" s="125">
        <v>353.0</v>
      </c>
      <c r="Q504" s="125">
        <v>372.0</v>
      </c>
      <c r="R504" s="125">
        <v>32.0</v>
      </c>
      <c r="S504" s="125">
        <v>20.0</v>
      </c>
      <c r="T504" s="125">
        <v>60.0</v>
      </c>
      <c r="U504" s="125">
        <v>-5.0</v>
      </c>
      <c r="V504" s="125">
        <v>60.0</v>
      </c>
      <c r="W504" s="125">
        <v>-7.31</v>
      </c>
      <c r="X504" s="125">
        <v>-6.93</v>
      </c>
      <c r="Y504" s="125">
        <v>3.0</v>
      </c>
      <c r="Z504" s="125">
        <v>1.0</v>
      </c>
      <c r="AA504" s="125">
        <v>4.0</v>
      </c>
      <c r="AB504" s="125">
        <v>1.0</v>
      </c>
      <c r="AC504" s="125">
        <v>1.0</v>
      </c>
      <c r="AD504" s="125">
        <v>1.7</v>
      </c>
      <c r="AE504" s="125">
        <v>366.0</v>
      </c>
      <c r="AF504" s="125">
        <v>2.0</v>
      </c>
      <c r="AG504" s="125">
        <v>1.0</v>
      </c>
      <c r="AH504" s="125">
        <v>3.0</v>
      </c>
      <c r="AI504" s="125">
        <v>1.0</v>
      </c>
      <c r="AJ504" s="125">
        <v>1.0</v>
      </c>
      <c r="AK504" s="125">
        <v>1.0</v>
      </c>
      <c r="AL504" s="126">
        <v>45526.76602858796</v>
      </c>
      <c r="AM504" s="127">
        <v>1174488.99</v>
      </c>
      <c r="AN504" s="127">
        <v>1261856.0</v>
      </c>
      <c r="AO504" s="124"/>
      <c r="AP504" s="124"/>
    </row>
    <row r="505">
      <c r="A505" s="125">
        <v>749.0</v>
      </c>
      <c r="B505" s="119" t="s">
        <v>47</v>
      </c>
      <c r="C505" s="119" t="s">
        <v>32</v>
      </c>
      <c r="D505" s="119" t="s">
        <v>559</v>
      </c>
      <c r="E505" s="119" t="s">
        <v>560</v>
      </c>
      <c r="F505" s="120" t="s">
        <v>170</v>
      </c>
      <c r="G505" s="120" t="s">
        <v>59</v>
      </c>
      <c r="H505" s="121" t="s">
        <v>994</v>
      </c>
      <c r="I505" s="121" t="s">
        <v>995</v>
      </c>
      <c r="J505" s="125">
        <v>753203.2</v>
      </c>
      <c r="K505" s="125">
        <v>659964.7</v>
      </c>
      <c r="L505" s="125">
        <v>20989.52</v>
      </c>
      <c r="M505" s="125">
        <v>19771.64</v>
      </c>
      <c r="N505" s="125">
        <v>0.0</v>
      </c>
      <c r="O505" s="119">
        <v>1.0</v>
      </c>
      <c r="P505" s="125">
        <v>209.0</v>
      </c>
      <c r="Q505" s="125">
        <v>213.0</v>
      </c>
      <c r="R505" s="125">
        <v>21.0</v>
      </c>
      <c r="S505" s="125">
        <v>7.0</v>
      </c>
      <c r="T505" s="119">
        <v>-100.0</v>
      </c>
      <c r="U505" s="125">
        <v>-1.0</v>
      </c>
      <c r="V505" s="125">
        <v>200.0</v>
      </c>
      <c r="W505" s="125">
        <v>6.16</v>
      </c>
      <c r="X505" s="125">
        <v>14.13</v>
      </c>
      <c r="Y505" s="119">
        <v>1.0</v>
      </c>
      <c r="Z505" s="125">
        <v>1.0</v>
      </c>
      <c r="AA505" s="125">
        <v>5.0</v>
      </c>
      <c r="AB505" s="125">
        <v>2.0</v>
      </c>
      <c r="AC505" s="125">
        <v>3.0</v>
      </c>
      <c r="AD505" s="125">
        <v>2.7</v>
      </c>
      <c r="AE505" s="125">
        <v>230.0</v>
      </c>
      <c r="AF505" s="119">
        <v>1.0</v>
      </c>
      <c r="AG505" s="125">
        <v>1.0</v>
      </c>
      <c r="AH505" s="125">
        <v>4.0</v>
      </c>
      <c r="AI505" s="125">
        <v>1.0</v>
      </c>
      <c r="AJ505" s="125">
        <v>2.0</v>
      </c>
      <c r="AK505" s="125">
        <v>2.0</v>
      </c>
      <c r="AL505" s="126">
        <v>45526.76602858796</v>
      </c>
      <c r="AM505" s="127">
        <v>754561.95</v>
      </c>
      <c r="AN505" s="127">
        <v>660138.79</v>
      </c>
      <c r="AO505" s="124"/>
      <c r="AP505" s="124"/>
    </row>
    <row r="506">
      <c r="A506" s="125">
        <v>750.0</v>
      </c>
      <c r="B506" s="119" t="s">
        <v>42</v>
      </c>
      <c r="C506" s="119" t="s">
        <v>32</v>
      </c>
      <c r="D506" s="119" t="s">
        <v>393</v>
      </c>
      <c r="E506" s="119" t="s">
        <v>394</v>
      </c>
      <c r="F506" s="120" t="s">
        <v>121</v>
      </c>
      <c r="G506" s="120" t="s">
        <v>36</v>
      </c>
      <c r="H506" s="121" t="s">
        <v>994</v>
      </c>
      <c r="I506" s="121" t="s">
        <v>995</v>
      </c>
      <c r="J506" s="125">
        <v>1280790.56</v>
      </c>
      <c r="K506" s="125">
        <v>959343.61</v>
      </c>
      <c r="L506" s="125">
        <v>38768.17</v>
      </c>
      <c r="M506" s="125">
        <v>35335.9</v>
      </c>
      <c r="N506" s="125">
        <v>24.0</v>
      </c>
      <c r="O506" s="125">
        <v>8.0</v>
      </c>
      <c r="P506" s="125">
        <v>384.0</v>
      </c>
      <c r="Q506" s="125">
        <v>345.0</v>
      </c>
      <c r="R506" s="125">
        <v>43.0</v>
      </c>
      <c r="S506" s="125">
        <v>28.0</v>
      </c>
      <c r="T506" s="125">
        <v>200.0</v>
      </c>
      <c r="U506" s="125">
        <v>11.0</v>
      </c>
      <c r="V506" s="125">
        <v>53.0</v>
      </c>
      <c r="W506" s="125">
        <v>9.71</v>
      </c>
      <c r="X506" s="125">
        <v>33.51</v>
      </c>
      <c r="Y506" s="125">
        <v>5.0</v>
      </c>
      <c r="Z506" s="125">
        <v>3.0</v>
      </c>
      <c r="AA506" s="125">
        <v>3.0</v>
      </c>
      <c r="AB506" s="125">
        <v>3.0</v>
      </c>
      <c r="AC506" s="125">
        <v>5.0</v>
      </c>
      <c r="AD506" s="125">
        <v>3.6</v>
      </c>
      <c r="AE506" s="125">
        <v>161.0</v>
      </c>
      <c r="AF506" s="125">
        <v>4.0</v>
      </c>
      <c r="AG506" s="125">
        <v>2.0</v>
      </c>
      <c r="AH506" s="125">
        <v>2.0</v>
      </c>
      <c r="AI506" s="125">
        <v>2.0</v>
      </c>
      <c r="AJ506" s="125">
        <v>4.0</v>
      </c>
      <c r="AK506" s="125">
        <v>3.0</v>
      </c>
      <c r="AL506" s="126">
        <v>45526.76602858796</v>
      </c>
      <c r="AM506" s="127">
        <v>1280378.8</v>
      </c>
      <c r="AN506" s="127">
        <v>959370.95</v>
      </c>
      <c r="AO506" s="124"/>
      <c r="AP506" s="124"/>
    </row>
    <row r="507">
      <c r="A507" s="125">
        <v>751.0</v>
      </c>
      <c r="B507" s="119" t="s">
        <v>47</v>
      </c>
      <c r="C507" s="119" t="s">
        <v>32</v>
      </c>
      <c r="D507" s="119" t="s">
        <v>677</v>
      </c>
      <c r="E507" s="119" t="s">
        <v>534</v>
      </c>
      <c r="F507" s="120" t="s">
        <v>513</v>
      </c>
      <c r="G507" s="120" t="s">
        <v>59</v>
      </c>
      <c r="H507" s="121" t="s">
        <v>994</v>
      </c>
      <c r="I507" s="121" t="s">
        <v>995</v>
      </c>
      <c r="J507" s="125">
        <v>1398867.49</v>
      </c>
      <c r="K507" s="125">
        <v>1164862.05</v>
      </c>
      <c r="L507" s="125">
        <v>33092.73</v>
      </c>
      <c r="M507" s="125">
        <v>28553.5</v>
      </c>
      <c r="N507" s="119">
        <v>44.0</v>
      </c>
      <c r="O507" s="125">
        <v>40.0</v>
      </c>
      <c r="P507" s="125">
        <v>424.0</v>
      </c>
      <c r="Q507" s="125">
        <v>393.0</v>
      </c>
      <c r="R507" s="125">
        <v>57.0</v>
      </c>
      <c r="S507" s="125">
        <v>41.0</v>
      </c>
      <c r="T507" s="119">
        <v>10.0</v>
      </c>
      <c r="U507" s="125">
        <v>7.0</v>
      </c>
      <c r="V507" s="125">
        <v>39.0</v>
      </c>
      <c r="W507" s="125">
        <v>15.9</v>
      </c>
      <c r="X507" s="125">
        <v>20.09</v>
      </c>
      <c r="Y507" s="119">
        <v>1.0</v>
      </c>
      <c r="Z507" s="125">
        <v>2.0</v>
      </c>
      <c r="AA507" s="125">
        <v>2.0</v>
      </c>
      <c r="AB507" s="125">
        <v>4.0</v>
      </c>
      <c r="AC507" s="125">
        <v>3.0</v>
      </c>
      <c r="AD507" s="125">
        <v>3.0</v>
      </c>
      <c r="AE507" s="125">
        <v>203.0</v>
      </c>
      <c r="AF507" s="119">
        <v>1.0</v>
      </c>
      <c r="AG507" s="125">
        <v>1.0</v>
      </c>
      <c r="AH507" s="125">
        <v>1.0</v>
      </c>
      <c r="AI507" s="125">
        <v>3.0</v>
      </c>
      <c r="AJ507" s="125">
        <v>2.0</v>
      </c>
      <c r="AK507" s="125">
        <v>3.0</v>
      </c>
      <c r="AL507" s="126">
        <v>45526.76602858796</v>
      </c>
      <c r="AM507" s="127">
        <v>1400909.53</v>
      </c>
      <c r="AN507" s="127">
        <v>1167752.31</v>
      </c>
      <c r="AO507" s="124"/>
      <c r="AP507" s="124"/>
    </row>
    <row r="508">
      <c r="A508" s="125">
        <v>755.0</v>
      </c>
      <c r="B508" s="119" t="s">
        <v>42</v>
      </c>
      <c r="C508" s="119" t="s">
        <v>32</v>
      </c>
      <c r="D508" s="119" t="s">
        <v>106</v>
      </c>
      <c r="E508" s="119" t="s">
        <v>107</v>
      </c>
      <c r="F508" s="120" t="s">
        <v>108</v>
      </c>
      <c r="G508" s="120" t="s">
        <v>46</v>
      </c>
      <c r="H508" s="121" t="s">
        <v>994</v>
      </c>
      <c r="I508" s="121" t="s">
        <v>995</v>
      </c>
      <c r="J508" s="125">
        <v>1894515.21</v>
      </c>
      <c r="K508" s="125">
        <v>1935710.61</v>
      </c>
      <c r="L508" s="125">
        <v>65697.78</v>
      </c>
      <c r="M508" s="125">
        <v>69413.55</v>
      </c>
      <c r="N508" s="125">
        <v>68.0</v>
      </c>
      <c r="O508" s="125">
        <v>41.0</v>
      </c>
      <c r="P508" s="125">
        <v>747.0</v>
      </c>
      <c r="Q508" s="125">
        <v>778.0</v>
      </c>
      <c r="R508" s="125">
        <v>102.0</v>
      </c>
      <c r="S508" s="125">
        <v>80.0</v>
      </c>
      <c r="T508" s="125">
        <v>65.0</v>
      </c>
      <c r="U508" s="125">
        <v>-3.0</v>
      </c>
      <c r="V508" s="125">
        <v>27.0</v>
      </c>
      <c r="W508" s="125">
        <v>-5.35</v>
      </c>
      <c r="X508" s="125">
        <v>-2.13</v>
      </c>
      <c r="Y508" s="125">
        <v>3.0</v>
      </c>
      <c r="Z508" s="125">
        <v>1.0</v>
      </c>
      <c r="AA508" s="125">
        <v>2.0</v>
      </c>
      <c r="AB508" s="125">
        <v>1.0</v>
      </c>
      <c r="AC508" s="125">
        <v>1.0</v>
      </c>
      <c r="AD508" s="125">
        <v>1.3</v>
      </c>
      <c r="AE508" s="125">
        <v>458.0</v>
      </c>
      <c r="AF508" s="125">
        <v>2.0</v>
      </c>
      <c r="AG508" s="125">
        <v>1.0</v>
      </c>
      <c r="AH508" s="125">
        <v>1.0</v>
      </c>
      <c r="AI508" s="125">
        <v>1.0</v>
      </c>
      <c r="AJ508" s="125">
        <v>1.0</v>
      </c>
      <c r="AK508" s="125">
        <v>1.0</v>
      </c>
      <c r="AL508" s="126">
        <v>45526.76602858796</v>
      </c>
      <c r="AM508" s="127">
        <v>1896276.15</v>
      </c>
      <c r="AN508" s="127">
        <v>1936032.77</v>
      </c>
      <c r="AO508" s="124"/>
      <c r="AP508" s="124"/>
    </row>
    <row r="509">
      <c r="A509" s="125">
        <v>756.0</v>
      </c>
      <c r="B509" s="119" t="s">
        <v>63</v>
      </c>
      <c r="C509" s="119" t="s">
        <v>32</v>
      </c>
      <c r="D509" s="119" t="s">
        <v>446</v>
      </c>
      <c r="E509" s="119" t="s">
        <v>678</v>
      </c>
      <c r="F509" s="120" t="s">
        <v>73</v>
      </c>
      <c r="G509" s="120" t="s">
        <v>36</v>
      </c>
      <c r="H509" s="121" t="s">
        <v>994</v>
      </c>
      <c r="I509" s="121" t="s">
        <v>995</v>
      </c>
      <c r="J509" s="125">
        <v>1657619.33</v>
      </c>
      <c r="K509" s="125">
        <v>1512915.41</v>
      </c>
      <c r="L509" s="125">
        <v>60210.35</v>
      </c>
      <c r="M509" s="125">
        <v>58140.15</v>
      </c>
      <c r="N509" s="125">
        <v>105.0</v>
      </c>
      <c r="O509" s="125">
        <v>120.0</v>
      </c>
      <c r="P509" s="125">
        <v>626.0</v>
      </c>
      <c r="Q509" s="125">
        <v>592.0</v>
      </c>
      <c r="R509" s="125">
        <v>68.0</v>
      </c>
      <c r="S509" s="125">
        <v>65.0</v>
      </c>
      <c r="T509" s="125">
        <v>-12.0</v>
      </c>
      <c r="U509" s="125">
        <v>5.0</v>
      </c>
      <c r="V509" s="125">
        <v>4.0</v>
      </c>
      <c r="W509" s="125">
        <v>3.56</v>
      </c>
      <c r="X509" s="125">
        <v>9.56</v>
      </c>
      <c r="Y509" s="125">
        <v>1.0</v>
      </c>
      <c r="Z509" s="125">
        <v>2.0</v>
      </c>
      <c r="AA509" s="125">
        <v>1.0</v>
      </c>
      <c r="AB509" s="125">
        <v>1.0</v>
      </c>
      <c r="AC509" s="125">
        <v>2.0</v>
      </c>
      <c r="AD509" s="125">
        <v>1.35</v>
      </c>
      <c r="AE509" s="125">
        <v>441.0</v>
      </c>
      <c r="AF509" s="125">
        <v>1.0</v>
      </c>
      <c r="AG509" s="125">
        <v>1.0</v>
      </c>
      <c r="AH509" s="125">
        <v>1.0</v>
      </c>
      <c r="AI509" s="125">
        <v>1.0</v>
      </c>
      <c r="AJ509" s="125">
        <v>1.0</v>
      </c>
      <c r="AK509" s="125">
        <v>1.0</v>
      </c>
      <c r="AL509" s="126">
        <v>45526.76602858796</v>
      </c>
      <c r="AM509" s="127">
        <v>1657922.06</v>
      </c>
      <c r="AN509" s="127">
        <v>1513434.74</v>
      </c>
      <c r="AO509" s="124"/>
      <c r="AP509" s="124"/>
    </row>
    <row r="510">
      <c r="A510" s="125">
        <v>757.0</v>
      </c>
      <c r="B510" s="119" t="s">
        <v>47</v>
      </c>
      <c r="C510" s="119" t="s">
        <v>32</v>
      </c>
      <c r="D510" s="119" t="s">
        <v>679</v>
      </c>
      <c r="E510" s="119" t="s">
        <v>680</v>
      </c>
      <c r="F510" s="120" t="s">
        <v>220</v>
      </c>
      <c r="G510" s="120" t="s">
        <v>59</v>
      </c>
      <c r="H510" s="121" t="s">
        <v>994</v>
      </c>
      <c r="I510" s="121" t="s">
        <v>995</v>
      </c>
      <c r="J510" s="125">
        <v>973599.3</v>
      </c>
      <c r="K510" s="125">
        <v>911855.38</v>
      </c>
      <c r="L510" s="125">
        <v>34650.0</v>
      </c>
      <c r="M510" s="125">
        <v>35991.75</v>
      </c>
      <c r="N510" s="125">
        <v>7.0</v>
      </c>
      <c r="O510" s="125">
        <v>1.0</v>
      </c>
      <c r="P510" s="125">
        <v>367.0</v>
      </c>
      <c r="Q510" s="125">
        <v>411.0</v>
      </c>
      <c r="R510" s="125">
        <v>17.0</v>
      </c>
      <c r="S510" s="125">
        <v>23.0</v>
      </c>
      <c r="T510" s="125">
        <v>600.0</v>
      </c>
      <c r="U510" s="125">
        <v>-10.0</v>
      </c>
      <c r="V510" s="125">
        <v>-26.0</v>
      </c>
      <c r="W510" s="125">
        <v>-3.73</v>
      </c>
      <c r="X510" s="125">
        <v>6.77</v>
      </c>
      <c r="Y510" s="125">
        <v>5.0</v>
      </c>
      <c r="Z510" s="125">
        <v>1.0</v>
      </c>
      <c r="AA510" s="125">
        <v>1.0</v>
      </c>
      <c r="AB510" s="125">
        <v>1.0</v>
      </c>
      <c r="AC510" s="125">
        <v>1.0</v>
      </c>
      <c r="AD510" s="125">
        <v>1.2</v>
      </c>
      <c r="AE510" s="125">
        <v>500.0</v>
      </c>
      <c r="AF510" s="125">
        <v>4.0</v>
      </c>
      <c r="AG510" s="125">
        <v>1.0</v>
      </c>
      <c r="AH510" s="125">
        <v>1.0</v>
      </c>
      <c r="AI510" s="125">
        <v>1.0</v>
      </c>
      <c r="AJ510" s="125">
        <v>1.0</v>
      </c>
      <c r="AK510" s="125">
        <v>1.0</v>
      </c>
      <c r="AL510" s="126">
        <v>45526.76602858796</v>
      </c>
      <c r="AM510" s="127">
        <v>972050.77</v>
      </c>
      <c r="AN510" s="127">
        <v>911518.52</v>
      </c>
      <c r="AO510" s="124"/>
      <c r="AP510" s="124"/>
    </row>
    <row r="511">
      <c r="A511" s="125">
        <v>758.0</v>
      </c>
      <c r="B511" s="119" t="s">
        <v>60</v>
      </c>
      <c r="C511" s="119" t="s">
        <v>32</v>
      </c>
      <c r="D511" s="119" t="s">
        <v>681</v>
      </c>
      <c r="E511" s="119" t="s">
        <v>682</v>
      </c>
      <c r="F511" s="120" t="s">
        <v>220</v>
      </c>
      <c r="G511" s="120" t="s">
        <v>59</v>
      </c>
      <c r="H511" s="121" t="s">
        <v>994</v>
      </c>
      <c r="I511" s="121" t="s">
        <v>995</v>
      </c>
      <c r="J511" s="125">
        <v>1842521.72</v>
      </c>
      <c r="K511" s="125">
        <v>1431001.06</v>
      </c>
      <c r="L511" s="125">
        <v>45924.63</v>
      </c>
      <c r="M511" s="125">
        <v>39308.08</v>
      </c>
      <c r="N511" s="125">
        <v>43.0</v>
      </c>
      <c r="O511" s="125">
        <v>76.0</v>
      </c>
      <c r="P511" s="125">
        <v>413.0</v>
      </c>
      <c r="Q511" s="125">
        <v>352.0</v>
      </c>
      <c r="R511" s="125">
        <v>59.0</v>
      </c>
      <c r="S511" s="125">
        <v>62.0</v>
      </c>
      <c r="T511" s="125">
        <v>-43.0</v>
      </c>
      <c r="U511" s="125">
        <v>17.0</v>
      </c>
      <c r="V511" s="125">
        <v>-4.0</v>
      </c>
      <c r="W511" s="125">
        <v>16.83</v>
      </c>
      <c r="X511" s="125">
        <v>28.76</v>
      </c>
      <c r="Y511" s="125">
        <v>1.0</v>
      </c>
      <c r="Z511" s="125">
        <v>4.0</v>
      </c>
      <c r="AA511" s="125">
        <v>1.0</v>
      </c>
      <c r="AB511" s="125">
        <v>4.0</v>
      </c>
      <c r="AC511" s="125">
        <v>4.0</v>
      </c>
      <c r="AD511" s="125">
        <v>3.25</v>
      </c>
      <c r="AE511" s="125">
        <v>189.0</v>
      </c>
      <c r="AF511" s="125">
        <v>1.0</v>
      </c>
      <c r="AG511" s="125">
        <v>3.0</v>
      </c>
      <c r="AH511" s="125">
        <v>1.0</v>
      </c>
      <c r="AI511" s="125">
        <v>3.0</v>
      </c>
      <c r="AJ511" s="125">
        <v>3.0</v>
      </c>
      <c r="AK511" s="125">
        <v>3.0</v>
      </c>
      <c r="AL511" s="126">
        <v>45526.76602858796</v>
      </c>
      <c r="AM511" s="127">
        <v>1842134.22</v>
      </c>
      <c r="AN511" s="127">
        <v>1431108.45</v>
      </c>
      <c r="AO511" s="124"/>
      <c r="AP511" s="124"/>
    </row>
    <row r="512">
      <c r="A512" s="125">
        <v>759.0</v>
      </c>
      <c r="B512" s="119" t="s">
        <v>42</v>
      </c>
      <c r="C512" s="119" t="s">
        <v>32</v>
      </c>
      <c r="D512" s="119" t="s">
        <v>150</v>
      </c>
      <c r="E512" s="119" t="s">
        <v>225</v>
      </c>
      <c r="F512" s="120" t="s">
        <v>45</v>
      </c>
      <c r="G512" s="120" t="s">
        <v>46</v>
      </c>
      <c r="H512" s="121" t="s">
        <v>994</v>
      </c>
      <c r="I512" s="121" t="s">
        <v>995</v>
      </c>
      <c r="J512" s="125">
        <v>1244846.04</v>
      </c>
      <c r="K512" s="125">
        <v>1028056.95</v>
      </c>
      <c r="L512" s="125">
        <v>45720.25</v>
      </c>
      <c r="M512" s="125">
        <v>39642.67</v>
      </c>
      <c r="N512" s="125">
        <v>4.0</v>
      </c>
      <c r="O512" s="125">
        <v>1.0</v>
      </c>
      <c r="P512" s="125">
        <v>494.0</v>
      </c>
      <c r="Q512" s="125">
        <v>432.0</v>
      </c>
      <c r="R512" s="125">
        <v>39.0</v>
      </c>
      <c r="S512" s="125">
        <v>35.0</v>
      </c>
      <c r="T512" s="125">
        <v>300.0</v>
      </c>
      <c r="U512" s="125">
        <v>14.0</v>
      </c>
      <c r="V512" s="125">
        <v>11.0</v>
      </c>
      <c r="W512" s="125">
        <v>15.33</v>
      </c>
      <c r="X512" s="125">
        <v>21.09</v>
      </c>
      <c r="Y512" s="125">
        <v>5.0</v>
      </c>
      <c r="Z512" s="125">
        <v>3.0</v>
      </c>
      <c r="AA512" s="125">
        <v>1.0</v>
      </c>
      <c r="AB512" s="125">
        <v>4.0</v>
      </c>
      <c r="AC512" s="125">
        <v>3.0</v>
      </c>
      <c r="AD512" s="125">
        <v>3.1</v>
      </c>
      <c r="AE512" s="125">
        <v>195.0</v>
      </c>
      <c r="AF512" s="125">
        <v>4.0</v>
      </c>
      <c r="AG512" s="125">
        <v>2.0</v>
      </c>
      <c r="AH512" s="125">
        <v>1.0</v>
      </c>
      <c r="AI512" s="125">
        <v>3.0</v>
      </c>
      <c r="AJ512" s="125">
        <v>2.0</v>
      </c>
      <c r="AK512" s="125">
        <v>3.0</v>
      </c>
      <c r="AL512" s="126">
        <v>45526.76602858796</v>
      </c>
      <c r="AM512" s="127">
        <v>1249221.79</v>
      </c>
      <c r="AN512" s="127">
        <v>1028115.48</v>
      </c>
      <c r="AO512" s="124"/>
      <c r="AP512" s="124"/>
    </row>
    <row r="513">
      <c r="A513" s="125">
        <v>762.0</v>
      </c>
      <c r="B513" s="119" t="s">
        <v>63</v>
      </c>
      <c r="C513" s="119" t="s">
        <v>32</v>
      </c>
      <c r="D513" s="119" t="s">
        <v>155</v>
      </c>
      <c r="E513" s="119" t="s">
        <v>521</v>
      </c>
      <c r="F513" s="120" t="s">
        <v>55</v>
      </c>
      <c r="G513" s="120" t="s">
        <v>36</v>
      </c>
      <c r="H513" s="121" t="s">
        <v>994</v>
      </c>
      <c r="I513" s="121" t="s">
        <v>995</v>
      </c>
      <c r="J513" s="125">
        <v>4713904.25</v>
      </c>
      <c r="K513" s="125">
        <v>3395504.95</v>
      </c>
      <c r="L513" s="125">
        <v>126621.62</v>
      </c>
      <c r="M513" s="125">
        <v>100674.74</v>
      </c>
      <c r="N513" s="125">
        <v>80.0</v>
      </c>
      <c r="O513" s="125">
        <v>91.0</v>
      </c>
      <c r="P513" s="125">
        <v>1311.0</v>
      </c>
      <c r="Q513" s="125">
        <v>1092.0</v>
      </c>
      <c r="R513" s="125">
        <v>86.0</v>
      </c>
      <c r="S513" s="125">
        <v>98.0</v>
      </c>
      <c r="T513" s="125">
        <v>-12.0</v>
      </c>
      <c r="U513" s="125">
        <v>20.0</v>
      </c>
      <c r="V513" s="125">
        <v>-12.0</v>
      </c>
      <c r="W513" s="125">
        <v>25.77</v>
      </c>
      <c r="X513" s="125">
        <v>38.83</v>
      </c>
      <c r="Y513" s="125">
        <v>1.0</v>
      </c>
      <c r="Z513" s="125">
        <v>5.0</v>
      </c>
      <c r="AA513" s="125">
        <v>1.0</v>
      </c>
      <c r="AB513" s="125">
        <v>5.0</v>
      </c>
      <c r="AC513" s="125">
        <v>5.0</v>
      </c>
      <c r="AD513" s="125">
        <v>4.0</v>
      </c>
      <c r="AE513" s="125">
        <v>115.0</v>
      </c>
      <c r="AF513" s="125">
        <v>1.0</v>
      </c>
      <c r="AG513" s="125">
        <v>4.0</v>
      </c>
      <c r="AH513" s="125">
        <v>1.0</v>
      </c>
      <c r="AI513" s="125">
        <v>4.0</v>
      </c>
      <c r="AJ513" s="125">
        <v>4.0</v>
      </c>
      <c r="AK513" s="125">
        <v>4.0</v>
      </c>
      <c r="AL513" s="126">
        <v>45526.76602858796</v>
      </c>
      <c r="AM513" s="127">
        <v>4715758.0</v>
      </c>
      <c r="AN513" s="127">
        <v>3396191.69</v>
      </c>
      <c r="AO513" s="124"/>
      <c r="AP513" s="124"/>
    </row>
    <row r="514">
      <c r="A514" s="125">
        <v>763.0</v>
      </c>
      <c r="B514" s="119" t="s">
        <v>998</v>
      </c>
      <c r="C514" s="119" t="s">
        <v>32</v>
      </c>
      <c r="D514" s="119" t="s">
        <v>276</v>
      </c>
      <c r="E514" s="119" t="s">
        <v>683</v>
      </c>
      <c r="F514" s="120" t="s">
        <v>70</v>
      </c>
      <c r="G514" s="120" t="s">
        <v>36</v>
      </c>
      <c r="H514" s="121" t="s">
        <v>994</v>
      </c>
      <c r="I514" s="121" t="s">
        <v>995</v>
      </c>
      <c r="J514" s="125">
        <v>633077.29</v>
      </c>
      <c r="K514" s="125">
        <v>901504.15</v>
      </c>
      <c r="L514" s="125">
        <v>19552.77</v>
      </c>
      <c r="M514" s="125">
        <v>28972.0</v>
      </c>
      <c r="N514" s="125">
        <v>11.0</v>
      </c>
      <c r="O514" s="125">
        <v>14.0</v>
      </c>
      <c r="P514" s="125">
        <v>189.0</v>
      </c>
      <c r="Q514" s="125">
        <v>247.0</v>
      </c>
      <c r="R514" s="125">
        <v>27.0</v>
      </c>
      <c r="S514" s="125">
        <v>23.0</v>
      </c>
      <c r="T514" s="125">
        <v>-21.0</v>
      </c>
      <c r="U514" s="125">
        <v>-23.0</v>
      </c>
      <c r="V514" s="125">
        <v>17.0</v>
      </c>
      <c r="W514" s="125">
        <v>-32.51</v>
      </c>
      <c r="X514" s="125">
        <v>-29.78</v>
      </c>
      <c r="Y514" s="125">
        <v>1.0</v>
      </c>
      <c r="Z514" s="125">
        <v>1.0</v>
      </c>
      <c r="AA514" s="125">
        <v>1.0</v>
      </c>
      <c r="AB514" s="125">
        <v>1.0</v>
      </c>
      <c r="AC514" s="125">
        <v>1.0</v>
      </c>
      <c r="AD514" s="125">
        <v>1.0</v>
      </c>
      <c r="AE514" s="125">
        <v>568.0</v>
      </c>
      <c r="AF514" s="125">
        <v>1.0</v>
      </c>
      <c r="AG514" s="125">
        <v>1.0</v>
      </c>
      <c r="AH514" s="125">
        <v>1.0</v>
      </c>
      <c r="AI514" s="125">
        <v>1.0</v>
      </c>
      <c r="AJ514" s="125">
        <v>1.0</v>
      </c>
      <c r="AK514" s="125">
        <v>1.0</v>
      </c>
      <c r="AL514" s="126">
        <v>45526.76602858796</v>
      </c>
      <c r="AM514" s="127">
        <v>633261.29</v>
      </c>
      <c r="AN514" s="127">
        <v>901431.0</v>
      </c>
      <c r="AO514" s="124"/>
      <c r="AP514" s="124"/>
    </row>
    <row r="515">
      <c r="A515" s="125">
        <v>764.0</v>
      </c>
      <c r="B515" s="119" t="s">
        <v>60</v>
      </c>
      <c r="C515" s="119" t="s">
        <v>32</v>
      </c>
      <c r="D515" s="119" t="s">
        <v>684</v>
      </c>
      <c r="E515" s="119" t="s">
        <v>685</v>
      </c>
      <c r="F515" s="120" t="s">
        <v>643</v>
      </c>
      <c r="G515" s="120" t="s">
        <v>59</v>
      </c>
      <c r="H515" s="121" t="s">
        <v>994</v>
      </c>
      <c r="I515" s="121" t="s">
        <v>995</v>
      </c>
      <c r="J515" s="125">
        <v>1218492.15</v>
      </c>
      <c r="K515" s="125">
        <v>666896.53</v>
      </c>
      <c r="L515" s="125">
        <v>26993.0</v>
      </c>
      <c r="M515" s="125">
        <v>17407.27</v>
      </c>
      <c r="N515" s="125">
        <v>11.0</v>
      </c>
      <c r="O515" s="125">
        <v>31.0</v>
      </c>
      <c r="P515" s="125">
        <v>312.0</v>
      </c>
      <c r="Q515" s="125">
        <v>227.0</v>
      </c>
      <c r="R515" s="125">
        <v>27.0</v>
      </c>
      <c r="S515" s="125">
        <v>34.0</v>
      </c>
      <c r="T515" s="125">
        <v>-64.0</v>
      </c>
      <c r="U515" s="125">
        <v>37.0</v>
      </c>
      <c r="V515" s="125">
        <v>-20.0</v>
      </c>
      <c r="W515" s="125">
        <v>55.07</v>
      </c>
      <c r="X515" s="125">
        <v>82.71</v>
      </c>
      <c r="Y515" s="125">
        <v>1.0</v>
      </c>
      <c r="Z515" s="125">
        <v>5.0</v>
      </c>
      <c r="AA515" s="125">
        <v>1.0</v>
      </c>
      <c r="AB515" s="125">
        <v>5.0</v>
      </c>
      <c r="AC515" s="125">
        <v>5.0</v>
      </c>
      <c r="AD515" s="125">
        <v>4.0</v>
      </c>
      <c r="AE515" s="125">
        <v>91.0</v>
      </c>
      <c r="AF515" s="125">
        <v>1.0</v>
      </c>
      <c r="AG515" s="125">
        <v>4.0</v>
      </c>
      <c r="AH515" s="125">
        <v>1.0</v>
      </c>
      <c r="AI515" s="125">
        <v>4.0</v>
      </c>
      <c r="AJ515" s="125">
        <v>4.0</v>
      </c>
      <c r="AK515" s="125">
        <v>4.0</v>
      </c>
      <c r="AL515" s="126">
        <v>45526.76602858796</v>
      </c>
      <c r="AM515" s="127">
        <v>1217831.16</v>
      </c>
      <c r="AN515" s="127">
        <v>670560.71</v>
      </c>
      <c r="AO515" s="124"/>
      <c r="AP515" s="124"/>
    </row>
    <row r="516">
      <c r="A516" s="125">
        <v>765.0</v>
      </c>
      <c r="B516" s="119" t="s">
        <v>97</v>
      </c>
      <c r="C516" s="119" t="s">
        <v>32</v>
      </c>
      <c r="D516" s="119" t="s">
        <v>686</v>
      </c>
      <c r="E516" s="119" t="s">
        <v>352</v>
      </c>
      <c r="F516" s="120" t="s">
        <v>223</v>
      </c>
      <c r="G516" s="120" t="s">
        <v>101</v>
      </c>
      <c r="H516" s="121" t="s">
        <v>994</v>
      </c>
      <c r="I516" s="121" t="s">
        <v>995</v>
      </c>
      <c r="J516" s="125">
        <v>1491748.75</v>
      </c>
      <c r="K516" s="125">
        <v>1445694.03</v>
      </c>
      <c r="L516" s="125">
        <v>44854.75</v>
      </c>
      <c r="M516" s="125">
        <v>46133.94</v>
      </c>
      <c r="N516" s="125">
        <v>0.0</v>
      </c>
      <c r="O516" s="125">
        <v>1.0</v>
      </c>
      <c r="P516" s="125">
        <v>372.0</v>
      </c>
      <c r="Q516" s="125">
        <v>363.0</v>
      </c>
      <c r="R516" s="125">
        <v>20.0</v>
      </c>
      <c r="S516" s="125">
        <v>16.0</v>
      </c>
      <c r="T516" s="125">
        <v>-100.0</v>
      </c>
      <c r="U516" s="125">
        <v>2.0</v>
      </c>
      <c r="V516" s="125">
        <v>25.0</v>
      </c>
      <c r="W516" s="125">
        <v>-2.77</v>
      </c>
      <c r="X516" s="125">
        <v>3.19</v>
      </c>
      <c r="Y516" s="125">
        <v>1.0</v>
      </c>
      <c r="Z516" s="125">
        <v>1.0</v>
      </c>
      <c r="AA516" s="125">
        <v>2.0</v>
      </c>
      <c r="AB516" s="125">
        <v>1.0</v>
      </c>
      <c r="AC516" s="125">
        <v>1.0</v>
      </c>
      <c r="AD516" s="125">
        <v>1.2</v>
      </c>
      <c r="AE516" s="125">
        <v>511.0</v>
      </c>
      <c r="AF516" s="125">
        <v>1.0</v>
      </c>
      <c r="AG516" s="125">
        <v>1.0</v>
      </c>
      <c r="AH516" s="125">
        <v>1.0</v>
      </c>
      <c r="AI516" s="125">
        <v>1.0</v>
      </c>
      <c r="AJ516" s="125">
        <v>1.0</v>
      </c>
      <c r="AK516" s="125">
        <v>1.0</v>
      </c>
      <c r="AL516" s="126">
        <v>45526.76602858796</v>
      </c>
      <c r="AM516" s="127">
        <v>1491748.25</v>
      </c>
      <c r="AN516" s="127">
        <v>1446278.68</v>
      </c>
      <c r="AO516" s="124"/>
      <c r="AP516" s="124"/>
    </row>
    <row r="517">
      <c r="A517" s="125">
        <v>766.0</v>
      </c>
      <c r="B517" s="119" t="s">
        <v>97</v>
      </c>
      <c r="C517" s="119" t="s">
        <v>32</v>
      </c>
      <c r="D517" s="119" t="s">
        <v>448</v>
      </c>
      <c r="E517" s="119" t="s">
        <v>687</v>
      </c>
      <c r="F517" s="120" t="s">
        <v>223</v>
      </c>
      <c r="G517" s="120" t="s">
        <v>101</v>
      </c>
      <c r="H517" s="121" t="s">
        <v>994</v>
      </c>
      <c r="I517" s="121" t="s">
        <v>995</v>
      </c>
      <c r="J517" s="125">
        <v>387893.47</v>
      </c>
      <c r="K517" s="125">
        <v>594226.7</v>
      </c>
      <c r="L517" s="125">
        <v>10703.75</v>
      </c>
      <c r="M517" s="125">
        <v>17867.75</v>
      </c>
      <c r="N517" s="125">
        <v>0.0</v>
      </c>
      <c r="O517" s="125">
        <v>0.0</v>
      </c>
      <c r="P517" s="125">
        <v>179.0</v>
      </c>
      <c r="Q517" s="125">
        <v>205.0</v>
      </c>
      <c r="R517" s="125">
        <v>29.0</v>
      </c>
      <c r="S517" s="125">
        <v>12.0</v>
      </c>
      <c r="T517" s="125">
        <v>0.0</v>
      </c>
      <c r="U517" s="125">
        <v>-12.0</v>
      </c>
      <c r="V517" s="125">
        <v>141.0</v>
      </c>
      <c r="W517" s="125">
        <v>-40.09</v>
      </c>
      <c r="X517" s="125">
        <v>-34.72</v>
      </c>
      <c r="Y517" s="125">
        <v>1.0</v>
      </c>
      <c r="Z517" s="125">
        <v>1.0</v>
      </c>
      <c r="AA517" s="125">
        <v>5.0</v>
      </c>
      <c r="AB517" s="125">
        <v>1.0</v>
      </c>
      <c r="AC517" s="125">
        <v>1.0</v>
      </c>
      <c r="AD517" s="125">
        <v>1.8</v>
      </c>
      <c r="AE517" s="125">
        <v>347.0</v>
      </c>
      <c r="AF517" s="125">
        <v>1.0</v>
      </c>
      <c r="AG517" s="125">
        <v>1.0</v>
      </c>
      <c r="AH517" s="125">
        <v>4.0</v>
      </c>
      <c r="AI517" s="125">
        <v>1.0</v>
      </c>
      <c r="AJ517" s="125">
        <v>1.0</v>
      </c>
      <c r="AK517" s="125">
        <v>1.0</v>
      </c>
      <c r="AL517" s="126">
        <v>45526.76602858796</v>
      </c>
      <c r="AM517" s="127">
        <v>387998.47</v>
      </c>
      <c r="AN517" s="127">
        <v>593479.5</v>
      </c>
      <c r="AO517" s="124"/>
      <c r="AP517" s="124"/>
    </row>
    <row r="518">
      <c r="A518" s="125">
        <v>767.0</v>
      </c>
      <c r="B518" s="119" t="s">
        <v>63</v>
      </c>
      <c r="C518" s="119" t="s">
        <v>32</v>
      </c>
      <c r="D518" s="119" t="s">
        <v>688</v>
      </c>
      <c r="E518" s="119" t="s">
        <v>689</v>
      </c>
      <c r="F518" s="120" t="s">
        <v>343</v>
      </c>
      <c r="G518" s="120" t="s">
        <v>46</v>
      </c>
      <c r="H518" s="121" t="s">
        <v>994</v>
      </c>
      <c r="I518" s="121" t="s">
        <v>995</v>
      </c>
      <c r="J518" s="125">
        <v>702705.47</v>
      </c>
      <c r="K518" s="125">
        <v>686235.88</v>
      </c>
      <c r="L518" s="125">
        <v>28048.75</v>
      </c>
      <c r="M518" s="125">
        <v>28211.69</v>
      </c>
      <c r="N518" s="119">
        <v>0.0</v>
      </c>
      <c r="O518" s="125">
        <v>0.0</v>
      </c>
      <c r="P518" s="125">
        <v>294.0</v>
      </c>
      <c r="Q518" s="125">
        <v>317.0</v>
      </c>
      <c r="R518" s="125">
        <v>16.0</v>
      </c>
      <c r="S518" s="125">
        <v>26.0</v>
      </c>
      <c r="T518" s="119">
        <v>0.0</v>
      </c>
      <c r="U518" s="125">
        <v>-7.0</v>
      </c>
      <c r="V518" s="125">
        <v>-38.0</v>
      </c>
      <c r="W518" s="125">
        <v>-0.58</v>
      </c>
      <c r="X518" s="125">
        <v>2.4</v>
      </c>
      <c r="Y518" s="119">
        <v>1.0</v>
      </c>
      <c r="Z518" s="125">
        <v>1.0</v>
      </c>
      <c r="AA518" s="125">
        <v>1.0</v>
      </c>
      <c r="AB518" s="125">
        <v>1.0</v>
      </c>
      <c r="AC518" s="125">
        <v>1.0</v>
      </c>
      <c r="AD518" s="125">
        <v>1.0</v>
      </c>
      <c r="AE518" s="125">
        <v>586.0</v>
      </c>
      <c r="AF518" s="119">
        <v>1.0</v>
      </c>
      <c r="AG518" s="125">
        <v>1.0</v>
      </c>
      <c r="AH518" s="125">
        <v>1.0</v>
      </c>
      <c r="AI518" s="125">
        <v>1.0</v>
      </c>
      <c r="AJ518" s="125">
        <v>1.0</v>
      </c>
      <c r="AK518" s="125">
        <v>1.0</v>
      </c>
      <c r="AL518" s="126">
        <v>45526.76602858796</v>
      </c>
      <c r="AM518" s="127">
        <v>702681.76</v>
      </c>
      <c r="AN518" s="127">
        <v>687654.31</v>
      </c>
      <c r="AO518" s="124"/>
      <c r="AP518" s="124"/>
    </row>
    <row r="519">
      <c r="A519" s="125">
        <v>768.0</v>
      </c>
      <c r="B519" s="119"/>
      <c r="C519" s="119" t="s">
        <v>992</v>
      </c>
      <c r="D519" s="119" t="s">
        <v>484</v>
      </c>
      <c r="E519" s="119" t="s">
        <v>1017</v>
      </c>
      <c r="F519" s="120" t="s">
        <v>270</v>
      </c>
      <c r="G519" s="120" t="s">
        <v>46</v>
      </c>
      <c r="H519" s="121" t="s">
        <v>994</v>
      </c>
      <c r="I519" s="121" t="s">
        <v>995</v>
      </c>
      <c r="J519" s="125">
        <v>959980.43</v>
      </c>
      <c r="K519" s="125">
        <v>1565919.58</v>
      </c>
      <c r="L519" s="125">
        <v>27746.86</v>
      </c>
      <c r="M519" s="125">
        <v>60065.65</v>
      </c>
      <c r="N519" s="119">
        <v>11.0</v>
      </c>
      <c r="O519" s="119">
        <v>65.0</v>
      </c>
      <c r="P519" s="125">
        <v>375.0</v>
      </c>
      <c r="Q519" s="125">
        <v>700.0</v>
      </c>
      <c r="R519" s="125">
        <v>202.0</v>
      </c>
      <c r="S519" s="125">
        <v>41.0</v>
      </c>
      <c r="T519" s="119">
        <v>-83.0</v>
      </c>
      <c r="U519" s="125">
        <v>-46.0</v>
      </c>
      <c r="V519" s="125">
        <v>392.0</v>
      </c>
      <c r="W519" s="125">
        <v>-53.81</v>
      </c>
      <c r="X519" s="125">
        <v>-38.7</v>
      </c>
      <c r="Y519" s="119">
        <v>1.0</v>
      </c>
      <c r="Z519" s="125">
        <v>1.0</v>
      </c>
      <c r="AA519" s="125">
        <v>5.0</v>
      </c>
      <c r="AB519" s="125">
        <v>1.0</v>
      </c>
      <c r="AC519" s="125">
        <v>1.0</v>
      </c>
      <c r="AD519" s="125">
        <v>2.0</v>
      </c>
      <c r="AE519" s="125">
        <v>322.0</v>
      </c>
      <c r="AF519" s="119">
        <v>1.0</v>
      </c>
      <c r="AG519" s="125">
        <v>1.0</v>
      </c>
      <c r="AH519" s="125">
        <v>4.0</v>
      </c>
      <c r="AI519" s="125">
        <v>1.0</v>
      </c>
      <c r="AJ519" s="125">
        <v>1.0</v>
      </c>
      <c r="AK519" s="125">
        <v>2.0</v>
      </c>
      <c r="AL519" s="126">
        <v>45526.76602858796</v>
      </c>
      <c r="AM519" s="127">
        <v>863342.32</v>
      </c>
      <c r="AN519" s="127">
        <v>1568936.38</v>
      </c>
      <c r="AO519" s="124"/>
      <c r="AP519" s="124"/>
    </row>
    <row r="520">
      <c r="A520" s="125">
        <v>769.0</v>
      </c>
      <c r="B520" s="119" t="s">
        <v>42</v>
      </c>
      <c r="C520" s="119" t="s">
        <v>32</v>
      </c>
      <c r="D520" s="119" t="s">
        <v>690</v>
      </c>
      <c r="E520" s="119" t="s">
        <v>691</v>
      </c>
      <c r="F520" s="120" t="s">
        <v>270</v>
      </c>
      <c r="G520" s="120" t="s">
        <v>46</v>
      </c>
      <c r="H520" s="121" t="s">
        <v>994</v>
      </c>
      <c r="I520" s="121" t="s">
        <v>995</v>
      </c>
      <c r="J520" s="125">
        <v>562991.52</v>
      </c>
      <c r="K520" s="125">
        <v>441552.83</v>
      </c>
      <c r="L520" s="125">
        <v>20785.61</v>
      </c>
      <c r="M520" s="125">
        <v>17137.45</v>
      </c>
      <c r="N520" s="119">
        <v>0.0</v>
      </c>
      <c r="O520" s="119">
        <v>0.0</v>
      </c>
      <c r="P520" s="125">
        <v>278.0</v>
      </c>
      <c r="Q520" s="125">
        <v>218.0</v>
      </c>
      <c r="R520" s="125">
        <v>32.0</v>
      </c>
      <c r="S520" s="125">
        <v>19.0</v>
      </c>
      <c r="T520" s="119">
        <v>0.0</v>
      </c>
      <c r="U520" s="125">
        <v>27.0</v>
      </c>
      <c r="V520" s="125">
        <v>68.0</v>
      </c>
      <c r="W520" s="125">
        <v>21.29</v>
      </c>
      <c r="X520" s="125">
        <v>27.5</v>
      </c>
      <c r="Y520" s="119">
        <v>1.0</v>
      </c>
      <c r="Z520" s="125">
        <v>5.0</v>
      </c>
      <c r="AA520" s="125">
        <v>4.0</v>
      </c>
      <c r="AB520" s="125">
        <v>5.0</v>
      </c>
      <c r="AC520" s="125">
        <v>4.0</v>
      </c>
      <c r="AD520" s="125">
        <v>4.35</v>
      </c>
      <c r="AE520" s="125">
        <v>50.0</v>
      </c>
      <c r="AF520" s="119">
        <v>1.0</v>
      </c>
      <c r="AG520" s="125">
        <v>4.0</v>
      </c>
      <c r="AH520" s="125">
        <v>3.0</v>
      </c>
      <c r="AI520" s="125">
        <v>4.0</v>
      </c>
      <c r="AJ520" s="125">
        <v>3.0</v>
      </c>
      <c r="AK520" s="125">
        <v>4.0</v>
      </c>
      <c r="AL520" s="126">
        <v>45526.76602858796</v>
      </c>
      <c r="AM520" s="127">
        <v>563087.32</v>
      </c>
      <c r="AN520" s="127">
        <v>441701.45</v>
      </c>
      <c r="AO520" s="124"/>
      <c r="AP520" s="124"/>
    </row>
    <row r="521">
      <c r="A521" s="125">
        <v>771.0</v>
      </c>
      <c r="B521" s="119" t="s">
        <v>122</v>
      </c>
      <c r="C521" s="119" t="s">
        <v>32</v>
      </c>
      <c r="D521" s="119" t="s">
        <v>692</v>
      </c>
      <c r="E521" s="119" t="s">
        <v>693</v>
      </c>
      <c r="F521" s="120" t="s">
        <v>45</v>
      </c>
      <c r="G521" s="120" t="s">
        <v>46</v>
      </c>
      <c r="H521" s="121" t="s">
        <v>994</v>
      </c>
      <c r="I521" s="121" t="s">
        <v>995</v>
      </c>
      <c r="J521" s="125">
        <v>986362.91</v>
      </c>
      <c r="K521" s="125">
        <v>851727.63</v>
      </c>
      <c r="L521" s="125">
        <v>33994.75</v>
      </c>
      <c r="M521" s="125">
        <v>32583.75</v>
      </c>
      <c r="N521" s="125">
        <v>1.0</v>
      </c>
      <c r="O521" s="125">
        <v>0.0</v>
      </c>
      <c r="P521" s="125">
        <v>391.0</v>
      </c>
      <c r="Q521" s="125">
        <v>383.0</v>
      </c>
      <c r="R521" s="125">
        <v>30.0</v>
      </c>
      <c r="S521" s="125">
        <v>36.0</v>
      </c>
      <c r="T521" s="125">
        <v>0.0</v>
      </c>
      <c r="U521" s="125">
        <v>2.0</v>
      </c>
      <c r="V521" s="125">
        <v>-16.0</v>
      </c>
      <c r="W521" s="125">
        <v>4.33</v>
      </c>
      <c r="X521" s="125">
        <v>15.81</v>
      </c>
      <c r="Y521" s="125">
        <v>1.0</v>
      </c>
      <c r="Z521" s="125">
        <v>1.0</v>
      </c>
      <c r="AA521" s="125">
        <v>1.0</v>
      </c>
      <c r="AB521" s="125">
        <v>2.0</v>
      </c>
      <c r="AC521" s="125">
        <v>3.0</v>
      </c>
      <c r="AD521" s="125">
        <v>1.9</v>
      </c>
      <c r="AE521" s="125">
        <v>337.0</v>
      </c>
      <c r="AF521" s="125">
        <v>1.0</v>
      </c>
      <c r="AG521" s="125">
        <v>1.0</v>
      </c>
      <c r="AH521" s="125">
        <v>1.0</v>
      </c>
      <c r="AI521" s="125">
        <v>1.0</v>
      </c>
      <c r="AJ521" s="125">
        <v>2.0</v>
      </c>
      <c r="AK521" s="125">
        <v>1.0</v>
      </c>
      <c r="AL521" s="126">
        <v>45526.76602858796</v>
      </c>
      <c r="AM521" s="127">
        <v>986306.91</v>
      </c>
      <c r="AN521" s="127">
        <v>851805.44</v>
      </c>
      <c r="AO521" s="124"/>
      <c r="AP521" s="124"/>
    </row>
    <row r="522">
      <c r="A522" s="125">
        <v>772.0</v>
      </c>
      <c r="B522" s="119" t="s">
        <v>31</v>
      </c>
      <c r="C522" s="119" t="s">
        <v>32</v>
      </c>
      <c r="D522" s="119" t="s">
        <v>135</v>
      </c>
      <c r="E522" s="119" t="s">
        <v>136</v>
      </c>
      <c r="F522" s="120" t="s">
        <v>93</v>
      </c>
      <c r="G522" s="120" t="s">
        <v>46</v>
      </c>
      <c r="H522" s="121" t="s">
        <v>994</v>
      </c>
      <c r="I522" s="121" t="s">
        <v>995</v>
      </c>
      <c r="J522" s="125">
        <v>1253157.36</v>
      </c>
      <c r="K522" s="125">
        <v>1107124.37</v>
      </c>
      <c r="L522" s="125">
        <v>41495.41</v>
      </c>
      <c r="M522" s="125">
        <v>36621.25</v>
      </c>
      <c r="N522" s="119">
        <v>62.0</v>
      </c>
      <c r="O522" s="119">
        <v>32.0</v>
      </c>
      <c r="P522" s="125">
        <v>462.0</v>
      </c>
      <c r="Q522" s="125">
        <v>326.0</v>
      </c>
      <c r="R522" s="125">
        <v>77.0</v>
      </c>
      <c r="S522" s="125">
        <v>54.0</v>
      </c>
      <c r="T522" s="119">
        <v>93.0</v>
      </c>
      <c r="U522" s="125">
        <v>41.0</v>
      </c>
      <c r="V522" s="125">
        <v>42.0</v>
      </c>
      <c r="W522" s="125">
        <v>13.31</v>
      </c>
      <c r="X522" s="125">
        <v>13.19</v>
      </c>
      <c r="Y522" s="119">
        <v>4.0</v>
      </c>
      <c r="Z522" s="125">
        <v>5.0</v>
      </c>
      <c r="AA522" s="125">
        <v>3.0</v>
      </c>
      <c r="AB522" s="125">
        <v>3.0</v>
      </c>
      <c r="AC522" s="125">
        <v>3.0</v>
      </c>
      <c r="AD522" s="125">
        <v>3.25</v>
      </c>
      <c r="AE522" s="125">
        <v>187.0</v>
      </c>
      <c r="AF522" s="119">
        <v>3.0</v>
      </c>
      <c r="AG522" s="125">
        <v>4.0</v>
      </c>
      <c r="AH522" s="125">
        <v>2.0</v>
      </c>
      <c r="AI522" s="125">
        <v>2.0</v>
      </c>
      <c r="AJ522" s="125">
        <v>2.0</v>
      </c>
      <c r="AK522" s="125">
        <v>3.0</v>
      </c>
      <c r="AL522" s="126">
        <v>45526.76602858796</v>
      </c>
      <c r="AM522" s="127">
        <v>1253537.81</v>
      </c>
      <c r="AN522" s="127">
        <v>1098400.56</v>
      </c>
      <c r="AO522" s="124"/>
      <c r="AP522" s="124"/>
    </row>
    <row r="523">
      <c r="A523" s="125">
        <v>773.0</v>
      </c>
      <c r="B523" s="119"/>
      <c r="C523" s="119" t="s">
        <v>992</v>
      </c>
      <c r="D523" s="119" t="s">
        <v>106</v>
      </c>
      <c r="E523" s="119" t="s">
        <v>107</v>
      </c>
      <c r="F523" s="120" t="s">
        <v>108</v>
      </c>
      <c r="G523" s="120" t="s">
        <v>46</v>
      </c>
      <c r="H523" s="121" t="s">
        <v>994</v>
      </c>
      <c r="I523" s="121" t="s">
        <v>995</v>
      </c>
      <c r="J523" s="125">
        <v>457350.29</v>
      </c>
      <c r="K523" s="125">
        <v>528891.03</v>
      </c>
      <c r="L523" s="125">
        <v>15786.22</v>
      </c>
      <c r="M523" s="125">
        <v>20054.15</v>
      </c>
      <c r="N523" s="119">
        <v>2.0</v>
      </c>
      <c r="O523" s="119">
        <v>14.0</v>
      </c>
      <c r="P523" s="125">
        <v>222.0</v>
      </c>
      <c r="Q523" s="125">
        <v>274.0</v>
      </c>
      <c r="R523" s="125">
        <v>21.0</v>
      </c>
      <c r="S523" s="125">
        <v>24.0</v>
      </c>
      <c r="T523" s="119">
        <v>-85.0</v>
      </c>
      <c r="U523" s="125">
        <v>-18.0</v>
      </c>
      <c r="V523" s="125">
        <v>-12.0</v>
      </c>
      <c r="W523" s="125">
        <v>-21.28</v>
      </c>
      <c r="X523" s="125">
        <v>-13.53</v>
      </c>
      <c r="Y523" s="119">
        <v>1.0</v>
      </c>
      <c r="Z523" s="125">
        <v>1.0</v>
      </c>
      <c r="AA523" s="125">
        <v>1.0</v>
      </c>
      <c r="AB523" s="125">
        <v>1.0</v>
      </c>
      <c r="AC523" s="125">
        <v>1.0</v>
      </c>
      <c r="AD523" s="125">
        <v>1.0</v>
      </c>
      <c r="AE523" s="125">
        <v>562.0</v>
      </c>
      <c r="AF523" s="119">
        <v>1.0</v>
      </c>
      <c r="AG523" s="125">
        <v>1.0</v>
      </c>
      <c r="AH523" s="125">
        <v>1.0</v>
      </c>
      <c r="AI523" s="125">
        <v>1.0</v>
      </c>
      <c r="AJ523" s="125">
        <v>1.0</v>
      </c>
      <c r="AK523" s="125">
        <v>1.0</v>
      </c>
      <c r="AL523" s="126">
        <v>45526.76602858796</v>
      </c>
      <c r="AM523" s="127">
        <v>451411.02</v>
      </c>
      <c r="AN523" s="127">
        <v>528890.66</v>
      </c>
      <c r="AO523" s="124"/>
      <c r="AP523" s="124"/>
    </row>
    <row r="524">
      <c r="A524" s="125">
        <v>774.0</v>
      </c>
      <c r="B524" s="119" t="s">
        <v>122</v>
      </c>
      <c r="C524" s="119" t="s">
        <v>32</v>
      </c>
      <c r="D524" s="119" t="s">
        <v>696</v>
      </c>
      <c r="E524" s="119" t="s">
        <v>697</v>
      </c>
      <c r="F524" s="120" t="s">
        <v>108</v>
      </c>
      <c r="G524" s="120" t="s">
        <v>46</v>
      </c>
      <c r="H524" s="121" t="s">
        <v>994</v>
      </c>
      <c r="I524" s="121" t="s">
        <v>995</v>
      </c>
      <c r="J524" s="125">
        <v>890190.99</v>
      </c>
      <c r="K524" s="125">
        <v>725016.66</v>
      </c>
      <c r="L524" s="125">
        <v>29304.1</v>
      </c>
      <c r="M524" s="125">
        <v>26357.35</v>
      </c>
      <c r="N524" s="125">
        <v>16.0</v>
      </c>
      <c r="O524" s="125">
        <v>15.0</v>
      </c>
      <c r="P524" s="125">
        <v>414.0</v>
      </c>
      <c r="Q524" s="125">
        <v>374.0</v>
      </c>
      <c r="R524" s="125">
        <v>56.0</v>
      </c>
      <c r="S524" s="125">
        <v>62.0</v>
      </c>
      <c r="T524" s="125">
        <v>6.0</v>
      </c>
      <c r="U524" s="125">
        <v>10.0</v>
      </c>
      <c r="V524" s="125">
        <v>-9.0</v>
      </c>
      <c r="W524" s="125">
        <v>11.18</v>
      </c>
      <c r="X524" s="125">
        <v>22.78</v>
      </c>
      <c r="Y524" s="125">
        <v>1.0</v>
      </c>
      <c r="Z524" s="125">
        <v>3.0</v>
      </c>
      <c r="AA524" s="125">
        <v>1.0</v>
      </c>
      <c r="AB524" s="125">
        <v>3.0</v>
      </c>
      <c r="AC524" s="125">
        <v>4.0</v>
      </c>
      <c r="AD524" s="125">
        <v>2.75</v>
      </c>
      <c r="AE524" s="125">
        <v>227.0</v>
      </c>
      <c r="AF524" s="125">
        <v>1.0</v>
      </c>
      <c r="AG524" s="125">
        <v>2.0</v>
      </c>
      <c r="AH524" s="125">
        <v>1.0</v>
      </c>
      <c r="AI524" s="125">
        <v>2.0</v>
      </c>
      <c r="AJ524" s="125">
        <v>3.0</v>
      </c>
      <c r="AK524" s="125">
        <v>2.0</v>
      </c>
      <c r="AL524" s="126">
        <v>45526.76602858796</v>
      </c>
      <c r="AM524" s="127">
        <v>891084.39</v>
      </c>
      <c r="AN524" s="127">
        <v>725283.91</v>
      </c>
      <c r="AO524" s="124"/>
      <c r="AP524" s="124"/>
    </row>
    <row r="525">
      <c r="A525" s="125">
        <v>776.0</v>
      </c>
      <c r="B525" s="119" t="s">
        <v>63</v>
      </c>
      <c r="C525" s="119" t="s">
        <v>32</v>
      </c>
      <c r="D525" s="119" t="s">
        <v>698</v>
      </c>
      <c r="E525" s="119" t="s">
        <v>515</v>
      </c>
      <c r="F525" s="120" t="s">
        <v>73</v>
      </c>
      <c r="G525" s="120" t="s">
        <v>36</v>
      </c>
      <c r="H525" s="121" t="s">
        <v>994</v>
      </c>
      <c r="I525" s="121" t="s">
        <v>995</v>
      </c>
      <c r="J525" s="125">
        <v>507728.98</v>
      </c>
      <c r="K525" s="125">
        <v>474833.24</v>
      </c>
      <c r="L525" s="125">
        <v>15725.75</v>
      </c>
      <c r="M525" s="125">
        <v>14675.75</v>
      </c>
      <c r="N525" s="125">
        <v>0.0</v>
      </c>
      <c r="O525" s="125">
        <v>0.0</v>
      </c>
      <c r="P525" s="125">
        <v>139.0</v>
      </c>
      <c r="Q525" s="125">
        <v>139.0</v>
      </c>
      <c r="R525" s="125">
        <v>19.0</v>
      </c>
      <c r="S525" s="125">
        <v>16.0</v>
      </c>
      <c r="T525" s="125">
        <v>0.0</v>
      </c>
      <c r="U525" s="125">
        <v>0.0</v>
      </c>
      <c r="V525" s="125">
        <v>18.0</v>
      </c>
      <c r="W525" s="125">
        <v>7.15</v>
      </c>
      <c r="X525" s="125">
        <v>6.93</v>
      </c>
      <c r="Y525" s="125">
        <v>1.0</v>
      </c>
      <c r="Z525" s="125">
        <v>1.0</v>
      </c>
      <c r="AA525" s="125">
        <v>1.0</v>
      </c>
      <c r="AB525" s="125">
        <v>2.0</v>
      </c>
      <c r="AC525" s="125">
        <v>1.0</v>
      </c>
      <c r="AD525" s="125">
        <v>1.4</v>
      </c>
      <c r="AE525" s="125">
        <v>419.0</v>
      </c>
      <c r="AF525" s="125">
        <v>1.0</v>
      </c>
      <c r="AG525" s="125">
        <v>1.0</v>
      </c>
      <c r="AH525" s="125">
        <v>1.0</v>
      </c>
      <c r="AI525" s="125">
        <v>1.0</v>
      </c>
      <c r="AJ525" s="125">
        <v>1.0</v>
      </c>
      <c r="AK525" s="125">
        <v>1.0</v>
      </c>
      <c r="AL525" s="126">
        <v>45526.76602858796</v>
      </c>
      <c r="AM525" s="127">
        <v>508833.98</v>
      </c>
      <c r="AN525" s="127">
        <v>502963.39</v>
      </c>
      <c r="AO525" s="124"/>
      <c r="AP525" s="124"/>
    </row>
    <row r="526">
      <c r="A526" s="125">
        <v>777.0</v>
      </c>
      <c r="B526" s="119" t="s">
        <v>97</v>
      </c>
      <c r="C526" s="119" t="s">
        <v>32</v>
      </c>
      <c r="D526" s="119" t="s">
        <v>699</v>
      </c>
      <c r="E526" s="119" t="s">
        <v>700</v>
      </c>
      <c r="F526" s="120" t="s">
        <v>143</v>
      </c>
      <c r="G526" s="120" t="s">
        <v>101</v>
      </c>
      <c r="H526" s="121" t="s">
        <v>994</v>
      </c>
      <c r="I526" s="121" t="s">
        <v>995</v>
      </c>
      <c r="J526" s="125">
        <v>1394420.75</v>
      </c>
      <c r="K526" s="125">
        <v>1547997.3</v>
      </c>
      <c r="L526" s="125">
        <v>32832.25</v>
      </c>
      <c r="M526" s="125">
        <v>38432.75</v>
      </c>
      <c r="N526" s="125">
        <v>4.0</v>
      </c>
      <c r="O526" s="125">
        <v>17.0</v>
      </c>
      <c r="P526" s="125">
        <v>441.0</v>
      </c>
      <c r="Q526" s="125">
        <v>423.0</v>
      </c>
      <c r="R526" s="125">
        <v>20.0</v>
      </c>
      <c r="S526" s="125">
        <v>19.0</v>
      </c>
      <c r="T526" s="125">
        <v>-76.0</v>
      </c>
      <c r="U526" s="125">
        <v>4.0</v>
      </c>
      <c r="V526" s="125">
        <v>5.0</v>
      </c>
      <c r="W526" s="125">
        <v>-14.57</v>
      </c>
      <c r="X526" s="125">
        <v>-9.92</v>
      </c>
      <c r="Y526" s="125">
        <v>1.0</v>
      </c>
      <c r="Z526" s="125">
        <v>1.0</v>
      </c>
      <c r="AA526" s="125">
        <v>1.0</v>
      </c>
      <c r="AB526" s="125">
        <v>1.0</v>
      </c>
      <c r="AC526" s="125">
        <v>1.0</v>
      </c>
      <c r="AD526" s="125">
        <v>1.0</v>
      </c>
      <c r="AE526" s="125">
        <v>598.0</v>
      </c>
      <c r="AF526" s="125">
        <v>1.0</v>
      </c>
      <c r="AG526" s="125">
        <v>1.0</v>
      </c>
      <c r="AH526" s="125">
        <v>1.0</v>
      </c>
      <c r="AI526" s="125">
        <v>1.0</v>
      </c>
      <c r="AJ526" s="125">
        <v>1.0</v>
      </c>
      <c r="AK526" s="125">
        <v>1.0</v>
      </c>
      <c r="AL526" s="126">
        <v>45526.76602858796</v>
      </c>
      <c r="AM526" s="127">
        <v>1394833.25</v>
      </c>
      <c r="AN526" s="127">
        <v>1548122.38</v>
      </c>
      <c r="AO526" s="124"/>
      <c r="AP526" s="124"/>
    </row>
    <row r="527">
      <c r="A527" s="125">
        <v>778.0</v>
      </c>
      <c r="B527" s="119" t="s">
        <v>60</v>
      </c>
      <c r="C527" s="119" t="s">
        <v>32</v>
      </c>
      <c r="D527" s="119" t="s">
        <v>292</v>
      </c>
      <c r="E527" s="119" t="s">
        <v>701</v>
      </c>
      <c r="F527" s="120" t="s">
        <v>88</v>
      </c>
      <c r="G527" s="120" t="s">
        <v>59</v>
      </c>
      <c r="H527" s="121" t="s">
        <v>994</v>
      </c>
      <c r="I527" s="121" t="s">
        <v>995</v>
      </c>
      <c r="J527" s="125">
        <v>2092088.34</v>
      </c>
      <c r="K527" s="125">
        <v>1898991.22</v>
      </c>
      <c r="L527" s="125">
        <v>56797.34</v>
      </c>
      <c r="M527" s="125">
        <v>54974.04</v>
      </c>
      <c r="N527" s="119">
        <v>4.0</v>
      </c>
      <c r="O527" s="119">
        <v>13.0</v>
      </c>
      <c r="P527" s="125">
        <v>676.0</v>
      </c>
      <c r="Q527" s="125">
        <v>658.0</v>
      </c>
      <c r="R527" s="125">
        <v>41.0</v>
      </c>
      <c r="S527" s="125">
        <v>37.0</v>
      </c>
      <c r="T527" s="119">
        <v>-69.0</v>
      </c>
      <c r="U527" s="125">
        <v>2.0</v>
      </c>
      <c r="V527" s="125">
        <v>10.0</v>
      </c>
      <c r="W527" s="125">
        <v>3.32</v>
      </c>
      <c r="X527" s="125">
        <v>10.17</v>
      </c>
      <c r="Y527" s="119">
        <v>1.0</v>
      </c>
      <c r="Z527" s="125">
        <v>1.0</v>
      </c>
      <c r="AA527" s="125">
        <v>1.0</v>
      </c>
      <c r="AB527" s="125">
        <v>1.0</v>
      </c>
      <c r="AC527" s="125">
        <v>2.0</v>
      </c>
      <c r="AD527" s="125">
        <v>1.25</v>
      </c>
      <c r="AE527" s="125">
        <v>473.0</v>
      </c>
      <c r="AF527" s="119">
        <v>1.0</v>
      </c>
      <c r="AG527" s="125">
        <v>1.0</v>
      </c>
      <c r="AH527" s="125">
        <v>1.0</v>
      </c>
      <c r="AI527" s="125">
        <v>1.0</v>
      </c>
      <c r="AJ527" s="125">
        <v>1.0</v>
      </c>
      <c r="AK527" s="125">
        <v>1.0</v>
      </c>
      <c r="AL527" s="126">
        <v>45526.76602858796</v>
      </c>
      <c r="AM527" s="127">
        <v>2092236.2</v>
      </c>
      <c r="AN527" s="127">
        <v>1899470.49</v>
      </c>
      <c r="AO527" s="124"/>
      <c r="AP527" s="124"/>
    </row>
    <row r="528">
      <c r="A528" s="125">
        <v>780.0</v>
      </c>
      <c r="B528" s="119" t="s">
        <v>31</v>
      </c>
      <c r="C528" s="119" t="s">
        <v>32</v>
      </c>
      <c r="D528" s="119" t="s">
        <v>135</v>
      </c>
      <c r="E528" s="119" t="s">
        <v>136</v>
      </c>
      <c r="F528" s="120" t="s">
        <v>159</v>
      </c>
      <c r="G528" s="120" t="s">
        <v>46</v>
      </c>
      <c r="H528" s="121" t="s">
        <v>994</v>
      </c>
      <c r="I528" s="121" t="s">
        <v>995</v>
      </c>
      <c r="J528" s="125">
        <v>758597.13</v>
      </c>
      <c r="K528" s="125">
        <v>517941.67</v>
      </c>
      <c r="L528" s="125">
        <v>31512.5</v>
      </c>
      <c r="M528" s="125">
        <v>22390.4</v>
      </c>
      <c r="N528" s="125">
        <v>13.0</v>
      </c>
      <c r="O528" s="125">
        <v>4.0</v>
      </c>
      <c r="P528" s="125">
        <v>335.0</v>
      </c>
      <c r="Q528" s="125">
        <v>273.0</v>
      </c>
      <c r="R528" s="125">
        <v>48.0</v>
      </c>
      <c r="S528" s="125">
        <v>36.0</v>
      </c>
      <c r="T528" s="125">
        <v>225.0</v>
      </c>
      <c r="U528" s="125">
        <v>22.0</v>
      </c>
      <c r="V528" s="125">
        <v>33.0</v>
      </c>
      <c r="W528" s="125">
        <v>40.74</v>
      </c>
      <c r="X528" s="125">
        <v>46.46</v>
      </c>
      <c r="Y528" s="125">
        <v>5.0</v>
      </c>
      <c r="Z528" s="125">
        <v>5.0</v>
      </c>
      <c r="AA528" s="125">
        <v>2.0</v>
      </c>
      <c r="AB528" s="125">
        <v>5.0</v>
      </c>
      <c r="AC528" s="125">
        <v>5.0</v>
      </c>
      <c r="AD528" s="125">
        <v>4.4</v>
      </c>
      <c r="AE528" s="125">
        <v>43.0</v>
      </c>
      <c r="AF528" s="125">
        <v>4.0</v>
      </c>
      <c r="AG528" s="125">
        <v>4.0</v>
      </c>
      <c r="AH528" s="125">
        <v>1.0</v>
      </c>
      <c r="AI528" s="125">
        <v>4.0</v>
      </c>
      <c r="AJ528" s="125">
        <v>4.0</v>
      </c>
      <c r="AK528" s="125">
        <v>4.0</v>
      </c>
      <c r="AL528" s="126">
        <v>45526.76602858796</v>
      </c>
      <c r="AM528" s="127">
        <v>751639.58</v>
      </c>
      <c r="AN528" s="127">
        <v>511524.12</v>
      </c>
      <c r="AO528" s="124"/>
      <c r="AP528" s="124"/>
    </row>
    <row r="529">
      <c r="A529" s="125">
        <v>781.0</v>
      </c>
      <c r="B529" s="119" t="s">
        <v>63</v>
      </c>
      <c r="C529" s="119" t="s">
        <v>32</v>
      </c>
      <c r="D529" s="119" t="s">
        <v>480</v>
      </c>
      <c r="E529" s="119" t="s">
        <v>481</v>
      </c>
      <c r="F529" s="120" t="s">
        <v>220</v>
      </c>
      <c r="G529" s="120" t="s">
        <v>59</v>
      </c>
      <c r="H529" s="121" t="s">
        <v>994</v>
      </c>
      <c r="I529" s="121" t="s">
        <v>995</v>
      </c>
      <c r="J529" s="125">
        <v>1669963.24</v>
      </c>
      <c r="K529" s="125">
        <v>1827231.8</v>
      </c>
      <c r="L529" s="125">
        <v>67682.11</v>
      </c>
      <c r="M529" s="125">
        <v>74244.2</v>
      </c>
      <c r="N529" s="125">
        <v>0.0</v>
      </c>
      <c r="O529" s="125">
        <v>4.0</v>
      </c>
      <c r="P529" s="125">
        <v>597.0</v>
      </c>
      <c r="Q529" s="125">
        <v>548.0</v>
      </c>
      <c r="R529" s="125">
        <v>75.0</v>
      </c>
      <c r="S529" s="125">
        <v>48.0</v>
      </c>
      <c r="T529" s="125">
        <v>-100.0</v>
      </c>
      <c r="U529" s="125">
        <v>8.0</v>
      </c>
      <c r="V529" s="125">
        <v>56.0</v>
      </c>
      <c r="W529" s="125">
        <v>-8.84</v>
      </c>
      <c r="X529" s="125">
        <v>-8.61</v>
      </c>
      <c r="Y529" s="125">
        <v>1.0</v>
      </c>
      <c r="Z529" s="125">
        <v>2.0</v>
      </c>
      <c r="AA529" s="125">
        <v>3.0</v>
      </c>
      <c r="AB529" s="125">
        <v>1.0</v>
      </c>
      <c r="AC529" s="125">
        <v>1.0</v>
      </c>
      <c r="AD529" s="125">
        <v>1.5</v>
      </c>
      <c r="AE529" s="125">
        <v>405.0</v>
      </c>
      <c r="AF529" s="125">
        <v>1.0</v>
      </c>
      <c r="AG529" s="125">
        <v>1.0</v>
      </c>
      <c r="AH529" s="125">
        <v>2.0</v>
      </c>
      <c r="AI529" s="125">
        <v>1.0</v>
      </c>
      <c r="AJ529" s="125">
        <v>1.0</v>
      </c>
      <c r="AK529" s="125">
        <v>1.0</v>
      </c>
      <c r="AL529" s="126">
        <v>45526.76602858796</v>
      </c>
      <c r="AM529" s="127">
        <v>1673844.01</v>
      </c>
      <c r="AN529" s="127">
        <v>1836695.09</v>
      </c>
      <c r="AO529" s="124"/>
      <c r="AP529" s="124"/>
    </row>
    <row r="530">
      <c r="A530" s="125">
        <v>782.0</v>
      </c>
      <c r="B530" s="119" t="s">
        <v>991</v>
      </c>
      <c r="C530" s="119" t="s">
        <v>992</v>
      </c>
      <c r="D530" s="119" t="s">
        <v>427</v>
      </c>
      <c r="E530" s="119" t="s">
        <v>993</v>
      </c>
      <c r="F530" s="120" t="s">
        <v>73</v>
      </c>
      <c r="G530" s="120" t="s">
        <v>36</v>
      </c>
      <c r="H530" s="121" t="s">
        <v>994</v>
      </c>
      <c r="I530" s="121" t="s">
        <v>995</v>
      </c>
      <c r="J530" s="125">
        <v>751206.18</v>
      </c>
      <c r="K530" s="125">
        <v>551275.18</v>
      </c>
      <c r="L530" s="125">
        <v>23514.1</v>
      </c>
      <c r="M530" s="125">
        <v>18693.33</v>
      </c>
      <c r="N530" s="125">
        <v>17.0</v>
      </c>
      <c r="O530" s="125">
        <v>2.0</v>
      </c>
      <c r="P530" s="125">
        <v>401.0</v>
      </c>
      <c r="Q530" s="125">
        <v>376.0</v>
      </c>
      <c r="R530" s="125">
        <v>199.0</v>
      </c>
      <c r="S530" s="125">
        <v>195.0</v>
      </c>
      <c r="T530" s="125">
        <v>750.0</v>
      </c>
      <c r="U530" s="125">
        <v>6.0</v>
      </c>
      <c r="V530" s="125">
        <v>2.0</v>
      </c>
      <c r="W530" s="125">
        <v>25.79</v>
      </c>
      <c r="X530" s="125">
        <v>36.27</v>
      </c>
      <c r="Y530" s="125">
        <v>5.0</v>
      </c>
      <c r="Z530" s="125">
        <v>2.0</v>
      </c>
      <c r="AA530" s="125">
        <v>1.0</v>
      </c>
      <c r="AB530" s="125">
        <v>5.0</v>
      </c>
      <c r="AC530" s="125">
        <v>5.0</v>
      </c>
      <c r="AD530" s="125">
        <v>4.0</v>
      </c>
      <c r="AE530" s="125">
        <v>89.0</v>
      </c>
      <c r="AF530" s="125">
        <v>4.0</v>
      </c>
      <c r="AG530" s="125">
        <v>1.0</v>
      </c>
      <c r="AH530" s="125">
        <v>1.0</v>
      </c>
      <c r="AI530" s="125">
        <v>4.0</v>
      </c>
      <c r="AJ530" s="125">
        <v>4.0</v>
      </c>
      <c r="AK530" s="125">
        <v>4.0</v>
      </c>
      <c r="AL530" s="126">
        <v>45526.76602858796</v>
      </c>
      <c r="AM530" s="127">
        <v>750557.15</v>
      </c>
      <c r="AN530" s="127">
        <v>551593.17</v>
      </c>
      <c r="AO530" s="124"/>
      <c r="AP530" s="124"/>
    </row>
    <row r="531">
      <c r="A531" s="125">
        <v>786.0</v>
      </c>
      <c r="B531" s="119" t="s">
        <v>63</v>
      </c>
      <c r="C531" s="119" t="s">
        <v>32</v>
      </c>
      <c r="D531" s="119" t="s">
        <v>292</v>
      </c>
      <c r="E531" s="119" t="s">
        <v>702</v>
      </c>
      <c r="F531" s="120" t="s">
        <v>220</v>
      </c>
      <c r="G531" s="120" t="s">
        <v>59</v>
      </c>
      <c r="H531" s="121" t="s">
        <v>994</v>
      </c>
      <c r="I531" s="121" t="s">
        <v>995</v>
      </c>
      <c r="J531" s="125">
        <v>1228765.74</v>
      </c>
      <c r="K531" s="125">
        <v>878437.11</v>
      </c>
      <c r="L531" s="125">
        <v>34111.1</v>
      </c>
      <c r="M531" s="125">
        <v>28496.08</v>
      </c>
      <c r="N531" s="119">
        <v>0.0</v>
      </c>
      <c r="O531" s="125">
        <v>0.0</v>
      </c>
      <c r="P531" s="125">
        <v>439.0</v>
      </c>
      <c r="Q531" s="125">
        <v>357.0</v>
      </c>
      <c r="R531" s="125">
        <v>31.0</v>
      </c>
      <c r="S531" s="125">
        <v>30.0</v>
      </c>
      <c r="T531" s="119">
        <v>0.0</v>
      </c>
      <c r="U531" s="125">
        <v>22.0</v>
      </c>
      <c r="V531" s="125">
        <v>3.0</v>
      </c>
      <c r="W531" s="125">
        <v>19.7</v>
      </c>
      <c r="X531" s="125">
        <v>39.88</v>
      </c>
      <c r="Y531" s="119">
        <v>1.0</v>
      </c>
      <c r="Z531" s="125">
        <v>5.0</v>
      </c>
      <c r="AA531" s="125">
        <v>1.0</v>
      </c>
      <c r="AB531" s="125">
        <v>5.0</v>
      </c>
      <c r="AC531" s="125">
        <v>5.0</v>
      </c>
      <c r="AD531" s="125">
        <v>4.0</v>
      </c>
      <c r="AE531" s="125">
        <v>96.0</v>
      </c>
      <c r="AF531" s="119">
        <v>1.0</v>
      </c>
      <c r="AG531" s="125">
        <v>4.0</v>
      </c>
      <c r="AH531" s="125">
        <v>1.0</v>
      </c>
      <c r="AI531" s="125">
        <v>4.0</v>
      </c>
      <c r="AJ531" s="125">
        <v>4.0</v>
      </c>
      <c r="AK531" s="125">
        <v>4.0</v>
      </c>
      <c r="AL531" s="126">
        <v>45526.76602858796</v>
      </c>
      <c r="AM531" s="127">
        <v>1228533.11</v>
      </c>
      <c r="AN531" s="127">
        <v>878707.09</v>
      </c>
      <c r="AO531" s="124"/>
      <c r="AP531" s="124"/>
    </row>
    <row r="532">
      <c r="A532" s="125">
        <v>787.0</v>
      </c>
      <c r="B532" s="119" t="s">
        <v>60</v>
      </c>
      <c r="C532" s="119" t="s">
        <v>32</v>
      </c>
      <c r="D532" s="119" t="s">
        <v>561</v>
      </c>
      <c r="E532" s="119" t="s">
        <v>704</v>
      </c>
      <c r="F532" s="120" t="s">
        <v>96</v>
      </c>
      <c r="G532" s="120" t="s">
        <v>59</v>
      </c>
      <c r="H532" s="121" t="s">
        <v>994</v>
      </c>
      <c r="I532" s="121" t="s">
        <v>995</v>
      </c>
      <c r="J532" s="125">
        <v>2617001.89</v>
      </c>
      <c r="K532" s="125">
        <v>1697422.43</v>
      </c>
      <c r="L532" s="125">
        <v>64770.0</v>
      </c>
      <c r="M532" s="125">
        <v>46231.8</v>
      </c>
      <c r="N532" s="125">
        <v>33.0</v>
      </c>
      <c r="O532" s="125">
        <v>21.0</v>
      </c>
      <c r="P532" s="125">
        <v>641.0</v>
      </c>
      <c r="Q532" s="125">
        <v>516.0</v>
      </c>
      <c r="R532" s="125">
        <v>60.0</v>
      </c>
      <c r="S532" s="125">
        <v>69.0</v>
      </c>
      <c r="T532" s="125">
        <v>57.0</v>
      </c>
      <c r="U532" s="125">
        <v>24.0</v>
      </c>
      <c r="V532" s="125">
        <v>-13.0</v>
      </c>
      <c r="W532" s="125">
        <v>40.1</v>
      </c>
      <c r="X532" s="125">
        <v>54.18</v>
      </c>
      <c r="Y532" s="125">
        <v>2.0</v>
      </c>
      <c r="Z532" s="125">
        <v>5.0</v>
      </c>
      <c r="AA532" s="125">
        <v>1.0</v>
      </c>
      <c r="AB532" s="125">
        <v>5.0</v>
      </c>
      <c r="AC532" s="125">
        <v>5.0</v>
      </c>
      <c r="AD532" s="125">
        <v>4.05</v>
      </c>
      <c r="AE532" s="125">
        <v>82.0</v>
      </c>
      <c r="AF532" s="125">
        <v>1.0</v>
      </c>
      <c r="AG532" s="125">
        <v>4.0</v>
      </c>
      <c r="AH532" s="125">
        <v>1.0</v>
      </c>
      <c r="AI532" s="125">
        <v>4.0</v>
      </c>
      <c r="AJ532" s="125">
        <v>4.0</v>
      </c>
      <c r="AK532" s="125">
        <v>4.0</v>
      </c>
      <c r="AL532" s="126">
        <v>45526.76602858796</v>
      </c>
      <c r="AM532" s="127">
        <v>2613886.89</v>
      </c>
      <c r="AN532" s="127">
        <v>1692820.38</v>
      </c>
      <c r="AO532" s="124"/>
      <c r="AP532" s="124"/>
    </row>
    <row r="533">
      <c r="A533" s="125">
        <v>788.0</v>
      </c>
      <c r="B533" s="119" t="s">
        <v>42</v>
      </c>
      <c r="C533" s="119" t="s">
        <v>32</v>
      </c>
      <c r="D533" s="119" t="s">
        <v>705</v>
      </c>
      <c r="E533" s="119" t="s">
        <v>706</v>
      </c>
      <c r="F533" s="120" t="s">
        <v>52</v>
      </c>
      <c r="G533" s="120" t="s">
        <v>46</v>
      </c>
      <c r="H533" s="121" t="s">
        <v>994</v>
      </c>
      <c r="I533" s="121" t="s">
        <v>995</v>
      </c>
      <c r="J533" s="125">
        <v>817157.01</v>
      </c>
      <c r="K533" s="125">
        <v>824248.66</v>
      </c>
      <c r="L533" s="125">
        <v>32438.06</v>
      </c>
      <c r="M533" s="125">
        <v>34525.63</v>
      </c>
      <c r="N533" s="119">
        <v>10.0</v>
      </c>
      <c r="O533" s="119">
        <v>14.0</v>
      </c>
      <c r="P533" s="125">
        <v>469.0</v>
      </c>
      <c r="Q533" s="125">
        <v>437.0</v>
      </c>
      <c r="R533" s="125">
        <v>36.0</v>
      </c>
      <c r="S533" s="125">
        <v>18.0</v>
      </c>
      <c r="T533" s="119">
        <v>-28.0</v>
      </c>
      <c r="U533" s="125">
        <v>7.0</v>
      </c>
      <c r="V533" s="125">
        <v>100.0</v>
      </c>
      <c r="W533" s="125">
        <v>-6.05</v>
      </c>
      <c r="X533" s="125">
        <v>-0.86</v>
      </c>
      <c r="Y533" s="119">
        <v>1.0</v>
      </c>
      <c r="Z533" s="125">
        <v>2.0</v>
      </c>
      <c r="AA533" s="125">
        <v>5.0</v>
      </c>
      <c r="AB533" s="125">
        <v>1.0</v>
      </c>
      <c r="AC533" s="125">
        <v>1.0</v>
      </c>
      <c r="AD533" s="125">
        <v>1.9</v>
      </c>
      <c r="AE533" s="125">
        <v>335.0</v>
      </c>
      <c r="AF533" s="119">
        <v>1.0</v>
      </c>
      <c r="AG533" s="125">
        <v>1.0</v>
      </c>
      <c r="AH533" s="125">
        <v>4.0</v>
      </c>
      <c r="AI533" s="125">
        <v>1.0</v>
      </c>
      <c r="AJ533" s="125">
        <v>1.0</v>
      </c>
      <c r="AK533" s="125">
        <v>1.0</v>
      </c>
      <c r="AL533" s="126">
        <v>45526.76602858796</v>
      </c>
      <c r="AM533" s="127">
        <v>817154.51</v>
      </c>
      <c r="AN533" s="127">
        <v>826278.19</v>
      </c>
      <c r="AO533" s="124"/>
      <c r="AP533" s="124"/>
    </row>
    <row r="534">
      <c r="A534" s="125">
        <v>789.0</v>
      </c>
      <c r="B534" s="119" t="s">
        <v>97</v>
      </c>
      <c r="C534" s="119" t="s">
        <v>32</v>
      </c>
      <c r="D534" s="119" t="s">
        <v>707</v>
      </c>
      <c r="E534" s="119" t="s">
        <v>708</v>
      </c>
      <c r="F534" s="120" t="s">
        <v>335</v>
      </c>
      <c r="G534" s="120" t="s">
        <v>101</v>
      </c>
      <c r="H534" s="121" t="s">
        <v>994</v>
      </c>
      <c r="I534" s="121" t="s">
        <v>995</v>
      </c>
      <c r="J534" s="125">
        <v>597882.54</v>
      </c>
      <c r="K534" s="125">
        <v>463276.77</v>
      </c>
      <c r="L534" s="125">
        <v>13922.52</v>
      </c>
      <c r="M534" s="125">
        <v>11195.25</v>
      </c>
      <c r="N534" s="125">
        <v>4.0</v>
      </c>
      <c r="O534" s="125">
        <v>4.0</v>
      </c>
      <c r="P534" s="125">
        <v>147.0</v>
      </c>
      <c r="Q534" s="125">
        <v>134.0</v>
      </c>
      <c r="R534" s="125">
        <v>15.0</v>
      </c>
      <c r="S534" s="125">
        <v>15.0</v>
      </c>
      <c r="T534" s="125">
        <v>0.0</v>
      </c>
      <c r="U534" s="125">
        <v>9.0</v>
      </c>
      <c r="V534" s="125">
        <v>0.0</v>
      </c>
      <c r="W534" s="125">
        <v>24.36</v>
      </c>
      <c r="X534" s="125">
        <v>29.06</v>
      </c>
      <c r="Y534" s="125">
        <v>1.0</v>
      </c>
      <c r="Z534" s="125">
        <v>2.0</v>
      </c>
      <c r="AA534" s="125">
        <v>1.0</v>
      </c>
      <c r="AB534" s="125">
        <v>5.0</v>
      </c>
      <c r="AC534" s="125">
        <v>4.0</v>
      </c>
      <c r="AD534" s="125">
        <v>3.45</v>
      </c>
      <c r="AE534" s="125">
        <v>171.0</v>
      </c>
      <c r="AF534" s="125">
        <v>1.0</v>
      </c>
      <c r="AG534" s="125">
        <v>1.0</v>
      </c>
      <c r="AH534" s="125">
        <v>1.0</v>
      </c>
      <c r="AI534" s="125">
        <v>4.0</v>
      </c>
      <c r="AJ534" s="125">
        <v>3.0</v>
      </c>
      <c r="AK534" s="125">
        <v>3.0</v>
      </c>
      <c r="AL534" s="126">
        <v>45526.76602858796</v>
      </c>
      <c r="AM534" s="127">
        <v>598754.0</v>
      </c>
      <c r="AN534" s="127">
        <v>463410.52</v>
      </c>
      <c r="AO534" s="124"/>
      <c r="AP534" s="124"/>
    </row>
    <row r="535">
      <c r="A535" s="125">
        <v>790.0</v>
      </c>
      <c r="B535" s="119" t="s">
        <v>47</v>
      </c>
      <c r="C535" s="119" t="s">
        <v>32</v>
      </c>
      <c r="D535" s="119" t="s">
        <v>644</v>
      </c>
      <c r="E535" s="119" t="s">
        <v>709</v>
      </c>
      <c r="F535" s="120" t="s">
        <v>425</v>
      </c>
      <c r="G535" s="120" t="s">
        <v>36</v>
      </c>
      <c r="H535" s="121" t="s">
        <v>994</v>
      </c>
      <c r="I535" s="121" t="s">
        <v>995</v>
      </c>
      <c r="J535" s="125">
        <v>1238726.95</v>
      </c>
      <c r="K535" s="125">
        <v>954289.49</v>
      </c>
      <c r="L535" s="125">
        <v>32930.18</v>
      </c>
      <c r="M535" s="125">
        <v>28476.85</v>
      </c>
      <c r="N535" s="125">
        <v>78.0</v>
      </c>
      <c r="O535" s="125">
        <v>23.0</v>
      </c>
      <c r="P535" s="125">
        <v>324.0</v>
      </c>
      <c r="Q535" s="125">
        <v>356.0</v>
      </c>
      <c r="R535" s="125">
        <v>45.0</v>
      </c>
      <c r="S535" s="125">
        <v>34.0</v>
      </c>
      <c r="T535" s="125">
        <v>239.0</v>
      </c>
      <c r="U535" s="125">
        <v>-8.0</v>
      </c>
      <c r="V535" s="125">
        <v>32.0</v>
      </c>
      <c r="W535" s="125">
        <v>15.64</v>
      </c>
      <c r="X535" s="125">
        <v>29.81</v>
      </c>
      <c r="Y535" s="125">
        <v>5.0</v>
      </c>
      <c r="Z535" s="125">
        <v>1.0</v>
      </c>
      <c r="AA535" s="125">
        <v>2.0</v>
      </c>
      <c r="AB535" s="125">
        <v>4.0</v>
      </c>
      <c r="AC535" s="125">
        <v>4.0</v>
      </c>
      <c r="AD535" s="125">
        <v>3.35</v>
      </c>
      <c r="AE535" s="125">
        <v>180.0</v>
      </c>
      <c r="AF535" s="125">
        <v>4.0</v>
      </c>
      <c r="AG535" s="125">
        <v>1.0</v>
      </c>
      <c r="AH535" s="125">
        <v>1.0</v>
      </c>
      <c r="AI535" s="125">
        <v>3.0</v>
      </c>
      <c r="AJ535" s="125">
        <v>3.0</v>
      </c>
      <c r="AK535" s="125">
        <v>3.0</v>
      </c>
      <c r="AL535" s="126">
        <v>45526.76602858796</v>
      </c>
      <c r="AM535" s="127">
        <v>1239234.57</v>
      </c>
      <c r="AN535" s="127">
        <v>963806.35</v>
      </c>
      <c r="AO535" s="124"/>
      <c r="AP535" s="124"/>
    </row>
    <row r="536">
      <c r="A536" s="125">
        <v>791.0</v>
      </c>
      <c r="B536" s="119" t="s">
        <v>998</v>
      </c>
      <c r="C536" s="119" t="s">
        <v>32</v>
      </c>
      <c r="D536" s="119" t="s">
        <v>150</v>
      </c>
      <c r="E536" s="119" t="s">
        <v>710</v>
      </c>
      <c r="F536" s="120" t="s">
        <v>70</v>
      </c>
      <c r="G536" s="120" t="s">
        <v>36</v>
      </c>
      <c r="H536" s="121" t="s">
        <v>994</v>
      </c>
      <c r="I536" s="121" t="s">
        <v>995</v>
      </c>
      <c r="J536" s="125">
        <v>521202.55</v>
      </c>
      <c r="K536" s="125">
        <v>331591.15</v>
      </c>
      <c r="L536" s="125">
        <v>16109.92</v>
      </c>
      <c r="M536" s="125">
        <v>11937.17</v>
      </c>
      <c r="N536" s="125">
        <v>8.0</v>
      </c>
      <c r="O536" s="119">
        <v>0.0</v>
      </c>
      <c r="P536" s="125">
        <v>210.0</v>
      </c>
      <c r="Q536" s="125">
        <v>151.0</v>
      </c>
      <c r="R536" s="125">
        <v>22.0</v>
      </c>
      <c r="S536" s="125">
        <v>13.0</v>
      </c>
      <c r="T536" s="119">
        <v>0.0</v>
      </c>
      <c r="U536" s="125">
        <v>39.0</v>
      </c>
      <c r="V536" s="125">
        <v>69.0</v>
      </c>
      <c r="W536" s="125">
        <v>34.96</v>
      </c>
      <c r="X536" s="125">
        <v>57.18</v>
      </c>
      <c r="Y536" s="119">
        <v>1.0</v>
      </c>
      <c r="Z536" s="125">
        <v>5.0</v>
      </c>
      <c r="AA536" s="125">
        <v>4.0</v>
      </c>
      <c r="AB536" s="125">
        <v>5.0</v>
      </c>
      <c r="AC536" s="125">
        <v>5.0</v>
      </c>
      <c r="AD536" s="125">
        <v>4.6</v>
      </c>
      <c r="AE536" s="125">
        <v>22.0</v>
      </c>
      <c r="AF536" s="119">
        <v>1.0</v>
      </c>
      <c r="AG536" s="125">
        <v>4.0</v>
      </c>
      <c r="AH536" s="125">
        <v>3.0</v>
      </c>
      <c r="AI536" s="125">
        <v>4.0</v>
      </c>
      <c r="AJ536" s="125">
        <v>4.0</v>
      </c>
      <c r="AK536" s="125">
        <v>4.0</v>
      </c>
      <c r="AL536" s="126">
        <v>45526.76602858796</v>
      </c>
      <c r="AM536" s="127">
        <v>521521.78</v>
      </c>
      <c r="AN536" s="127">
        <v>331521.89</v>
      </c>
      <c r="AO536" s="124"/>
      <c r="AP536" s="124"/>
    </row>
    <row r="537">
      <c r="A537" s="125">
        <v>792.0</v>
      </c>
      <c r="B537" s="119" t="s">
        <v>998</v>
      </c>
      <c r="C537" s="119" t="s">
        <v>32</v>
      </c>
      <c r="D537" s="119" t="s">
        <v>711</v>
      </c>
      <c r="E537" s="119" t="s">
        <v>712</v>
      </c>
      <c r="F537" s="120" t="s">
        <v>70</v>
      </c>
      <c r="G537" s="120" t="s">
        <v>36</v>
      </c>
      <c r="H537" s="121" t="s">
        <v>994</v>
      </c>
      <c r="I537" s="121" t="s">
        <v>995</v>
      </c>
      <c r="J537" s="125">
        <v>1486332.57</v>
      </c>
      <c r="K537" s="125">
        <v>1472757.5</v>
      </c>
      <c r="L537" s="125">
        <v>47164.33</v>
      </c>
      <c r="M537" s="125">
        <v>49354.87</v>
      </c>
      <c r="N537" s="125">
        <v>8.0</v>
      </c>
      <c r="O537" s="125">
        <v>0.0</v>
      </c>
      <c r="P537" s="125">
        <v>549.0</v>
      </c>
      <c r="Q537" s="125">
        <v>524.0</v>
      </c>
      <c r="R537" s="125">
        <v>42.0</v>
      </c>
      <c r="S537" s="125">
        <v>31.0</v>
      </c>
      <c r="T537" s="125">
        <v>0.0</v>
      </c>
      <c r="U537" s="125">
        <v>4.0</v>
      </c>
      <c r="V537" s="125">
        <v>35.0</v>
      </c>
      <c r="W537" s="125">
        <v>-4.44</v>
      </c>
      <c r="X537" s="125">
        <v>0.92</v>
      </c>
      <c r="Y537" s="125">
        <v>1.0</v>
      </c>
      <c r="Z537" s="125">
        <v>1.0</v>
      </c>
      <c r="AA537" s="125">
        <v>2.0</v>
      </c>
      <c r="AB537" s="125">
        <v>1.0</v>
      </c>
      <c r="AC537" s="125">
        <v>1.0</v>
      </c>
      <c r="AD537" s="125">
        <v>1.2</v>
      </c>
      <c r="AE537" s="125">
        <v>514.0</v>
      </c>
      <c r="AF537" s="125">
        <v>1.0</v>
      </c>
      <c r="AG537" s="125">
        <v>1.0</v>
      </c>
      <c r="AH537" s="125">
        <v>1.0</v>
      </c>
      <c r="AI537" s="125">
        <v>1.0</v>
      </c>
      <c r="AJ537" s="125">
        <v>1.0</v>
      </c>
      <c r="AK537" s="125">
        <v>1.0</v>
      </c>
      <c r="AL537" s="126">
        <v>45526.76602858796</v>
      </c>
      <c r="AM537" s="127">
        <v>1501033.38</v>
      </c>
      <c r="AN537" s="127">
        <v>1473511.7</v>
      </c>
      <c r="AO537" s="124"/>
      <c r="AP537" s="124"/>
    </row>
    <row r="538">
      <c r="A538" s="125">
        <v>793.0</v>
      </c>
      <c r="B538" s="119" t="s">
        <v>42</v>
      </c>
      <c r="C538" s="119" t="s">
        <v>32</v>
      </c>
      <c r="D538" s="119" t="s">
        <v>50</v>
      </c>
      <c r="E538" s="119" t="s">
        <v>322</v>
      </c>
      <c r="F538" s="120" t="s">
        <v>243</v>
      </c>
      <c r="G538" s="120" t="s">
        <v>101</v>
      </c>
      <c r="H538" s="121" t="s">
        <v>994</v>
      </c>
      <c r="I538" s="121" t="s">
        <v>995</v>
      </c>
      <c r="J538" s="125">
        <v>1934222.02</v>
      </c>
      <c r="K538" s="125">
        <v>1611796.08</v>
      </c>
      <c r="L538" s="125">
        <v>89566.89</v>
      </c>
      <c r="M538" s="125">
        <v>75296.13</v>
      </c>
      <c r="N538" s="125">
        <v>48.0</v>
      </c>
      <c r="O538" s="119">
        <v>40.0</v>
      </c>
      <c r="P538" s="125">
        <v>779.0</v>
      </c>
      <c r="Q538" s="125">
        <v>709.0</v>
      </c>
      <c r="R538" s="125">
        <v>50.0</v>
      </c>
      <c r="S538" s="125">
        <v>28.0</v>
      </c>
      <c r="T538" s="119">
        <v>20.0</v>
      </c>
      <c r="U538" s="125">
        <v>9.0</v>
      </c>
      <c r="V538" s="125">
        <v>78.0</v>
      </c>
      <c r="W538" s="125">
        <v>18.95</v>
      </c>
      <c r="X538" s="125">
        <v>20.0</v>
      </c>
      <c r="Y538" s="119">
        <v>1.0</v>
      </c>
      <c r="Z538" s="125">
        <v>2.0</v>
      </c>
      <c r="AA538" s="125">
        <v>4.0</v>
      </c>
      <c r="AB538" s="125">
        <v>5.0</v>
      </c>
      <c r="AC538" s="125">
        <v>3.0</v>
      </c>
      <c r="AD538" s="125">
        <v>3.8</v>
      </c>
      <c r="AE538" s="125">
        <v>136.0</v>
      </c>
      <c r="AF538" s="119">
        <v>1.0</v>
      </c>
      <c r="AG538" s="125">
        <v>1.0</v>
      </c>
      <c r="AH538" s="125">
        <v>3.0</v>
      </c>
      <c r="AI538" s="125">
        <v>4.0</v>
      </c>
      <c r="AJ538" s="125">
        <v>2.0</v>
      </c>
      <c r="AK538" s="125">
        <v>3.0</v>
      </c>
      <c r="AL538" s="126">
        <v>45526.76602858796</v>
      </c>
      <c r="AM538" s="127">
        <v>1940830.48</v>
      </c>
      <c r="AN538" s="127">
        <v>1609472.82</v>
      </c>
      <c r="AO538" s="124"/>
      <c r="AP538" s="124"/>
    </row>
    <row r="539">
      <c r="A539" s="125">
        <v>795.0</v>
      </c>
      <c r="B539" s="119" t="s">
        <v>47</v>
      </c>
      <c r="C539" s="119" t="s">
        <v>32</v>
      </c>
      <c r="D539" s="119" t="s">
        <v>341</v>
      </c>
      <c r="E539" s="119" t="s">
        <v>342</v>
      </c>
      <c r="F539" s="120" t="s">
        <v>96</v>
      </c>
      <c r="G539" s="120" t="s">
        <v>59</v>
      </c>
      <c r="H539" s="121" t="s">
        <v>994</v>
      </c>
      <c r="I539" s="121" t="s">
        <v>995</v>
      </c>
      <c r="J539" s="125">
        <v>617208.06</v>
      </c>
      <c r="K539" s="125">
        <v>557415.49</v>
      </c>
      <c r="L539" s="125">
        <v>14095.25</v>
      </c>
      <c r="M539" s="125">
        <v>14259.5</v>
      </c>
      <c r="N539" s="125">
        <v>5.0</v>
      </c>
      <c r="O539" s="119">
        <v>5.0</v>
      </c>
      <c r="P539" s="125">
        <v>256.0</v>
      </c>
      <c r="Q539" s="125">
        <v>232.0</v>
      </c>
      <c r="R539" s="125">
        <v>23.0</v>
      </c>
      <c r="S539" s="125">
        <v>23.0</v>
      </c>
      <c r="T539" s="119">
        <v>0.0</v>
      </c>
      <c r="U539" s="125">
        <v>10.0</v>
      </c>
      <c r="V539" s="125">
        <v>0.0</v>
      </c>
      <c r="W539" s="125">
        <v>-1.15</v>
      </c>
      <c r="X539" s="125">
        <v>10.73</v>
      </c>
      <c r="Y539" s="119">
        <v>1.0</v>
      </c>
      <c r="Z539" s="125">
        <v>3.0</v>
      </c>
      <c r="AA539" s="125">
        <v>1.0</v>
      </c>
      <c r="AB539" s="125">
        <v>1.0</v>
      </c>
      <c r="AC539" s="125">
        <v>2.0</v>
      </c>
      <c r="AD539" s="125">
        <v>1.45</v>
      </c>
      <c r="AE539" s="125">
        <v>408.0</v>
      </c>
      <c r="AF539" s="119">
        <v>1.0</v>
      </c>
      <c r="AG539" s="125">
        <v>2.0</v>
      </c>
      <c r="AH539" s="125">
        <v>1.0</v>
      </c>
      <c r="AI539" s="125">
        <v>1.0</v>
      </c>
      <c r="AJ539" s="125">
        <v>1.0</v>
      </c>
      <c r="AK539" s="125">
        <v>1.0</v>
      </c>
      <c r="AL539" s="126">
        <v>45526.76602858796</v>
      </c>
      <c r="AM539" s="127">
        <v>600208.06</v>
      </c>
      <c r="AN539" s="127">
        <v>558794.08</v>
      </c>
      <c r="AO539" s="124"/>
      <c r="AP539" s="124"/>
    </row>
    <row r="540">
      <c r="A540" s="125">
        <v>796.0</v>
      </c>
      <c r="B540" s="119" t="s">
        <v>97</v>
      </c>
      <c r="C540" s="119" t="s">
        <v>32</v>
      </c>
      <c r="D540" s="119" t="s">
        <v>155</v>
      </c>
      <c r="E540" s="119" t="s">
        <v>482</v>
      </c>
      <c r="F540" s="120" t="s">
        <v>451</v>
      </c>
      <c r="G540" s="120" t="s">
        <v>101</v>
      </c>
      <c r="H540" s="121" t="s">
        <v>994</v>
      </c>
      <c r="I540" s="121" t="s">
        <v>995</v>
      </c>
      <c r="J540" s="125">
        <v>348989.09</v>
      </c>
      <c r="K540" s="125">
        <v>453798.88</v>
      </c>
      <c r="L540" s="125">
        <v>7882.75</v>
      </c>
      <c r="M540" s="125">
        <v>10887.75</v>
      </c>
      <c r="N540" s="125">
        <v>0.0</v>
      </c>
      <c r="O540" s="125">
        <v>0.0</v>
      </c>
      <c r="P540" s="125">
        <v>118.0</v>
      </c>
      <c r="Q540" s="125">
        <v>150.0</v>
      </c>
      <c r="R540" s="125">
        <v>12.0</v>
      </c>
      <c r="S540" s="125">
        <v>14.0</v>
      </c>
      <c r="T540" s="125">
        <v>0.0</v>
      </c>
      <c r="U540" s="125">
        <v>-21.0</v>
      </c>
      <c r="V540" s="125">
        <v>-14.0</v>
      </c>
      <c r="W540" s="125">
        <v>-27.6</v>
      </c>
      <c r="X540" s="125">
        <v>-23.1</v>
      </c>
      <c r="Y540" s="125">
        <v>1.0</v>
      </c>
      <c r="Z540" s="125">
        <v>1.0</v>
      </c>
      <c r="AA540" s="125">
        <v>1.0</v>
      </c>
      <c r="AB540" s="125">
        <v>1.0</v>
      </c>
      <c r="AC540" s="125">
        <v>1.0</v>
      </c>
      <c r="AD540" s="125">
        <v>1.0</v>
      </c>
      <c r="AE540" s="125">
        <v>557.0</v>
      </c>
      <c r="AF540" s="125">
        <v>1.0</v>
      </c>
      <c r="AG540" s="125">
        <v>1.0</v>
      </c>
      <c r="AH540" s="125">
        <v>1.0</v>
      </c>
      <c r="AI540" s="125">
        <v>1.0</v>
      </c>
      <c r="AJ540" s="125">
        <v>1.0</v>
      </c>
      <c r="AK540" s="125">
        <v>1.0</v>
      </c>
      <c r="AL540" s="126">
        <v>45526.76602858796</v>
      </c>
      <c r="AM540" s="127">
        <v>348989.09</v>
      </c>
      <c r="AN540" s="127">
        <v>453958.42</v>
      </c>
      <c r="AO540" s="124"/>
      <c r="AP540" s="124"/>
    </row>
    <row r="541">
      <c r="A541" s="125">
        <v>797.0</v>
      </c>
      <c r="B541" s="119" t="s">
        <v>60</v>
      </c>
      <c r="C541" s="119" t="s">
        <v>32</v>
      </c>
      <c r="D541" s="119" t="s">
        <v>715</v>
      </c>
      <c r="E541" s="119" t="s">
        <v>716</v>
      </c>
      <c r="F541" s="120" t="s">
        <v>660</v>
      </c>
      <c r="G541" s="120" t="s">
        <v>59</v>
      </c>
      <c r="H541" s="121" t="s">
        <v>994</v>
      </c>
      <c r="I541" s="121" t="s">
        <v>995</v>
      </c>
      <c r="J541" s="125">
        <v>714250.31</v>
      </c>
      <c r="K541" s="125">
        <v>715124.3</v>
      </c>
      <c r="L541" s="125">
        <v>15511.75</v>
      </c>
      <c r="M541" s="125">
        <v>16497.5</v>
      </c>
      <c r="N541" s="125">
        <v>11.0</v>
      </c>
      <c r="O541" s="125">
        <v>2.0</v>
      </c>
      <c r="P541" s="125">
        <v>226.0</v>
      </c>
      <c r="Q541" s="125">
        <v>210.0</v>
      </c>
      <c r="R541" s="125">
        <v>39.0</v>
      </c>
      <c r="S541" s="125">
        <v>12.0</v>
      </c>
      <c r="T541" s="125">
        <v>450.0</v>
      </c>
      <c r="U541" s="125">
        <v>7.0</v>
      </c>
      <c r="V541" s="125">
        <v>225.0</v>
      </c>
      <c r="W541" s="125">
        <v>-5.98</v>
      </c>
      <c r="X541" s="125">
        <v>-0.12</v>
      </c>
      <c r="Y541" s="125">
        <v>5.0</v>
      </c>
      <c r="Z541" s="125">
        <v>2.0</v>
      </c>
      <c r="AA541" s="125">
        <v>5.0</v>
      </c>
      <c r="AB541" s="125">
        <v>1.0</v>
      </c>
      <c r="AC541" s="125">
        <v>1.0</v>
      </c>
      <c r="AD541" s="125">
        <v>2.1</v>
      </c>
      <c r="AE541" s="125">
        <v>304.0</v>
      </c>
      <c r="AF541" s="125">
        <v>4.0</v>
      </c>
      <c r="AG541" s="125">
        <v>1.0</v>
      </c>
      <c r="AH541" s="125">
        <v>4.0</v>
      </c>
      <c r="AI541" s="125">
        <v>1.0</v>
      </c>
      <c r="AJ541" s="125">
        <v>1.0</v>
      </c>
      <c r="AK541" s="125">
        <v>2.0</v>
      </c>
      <c r="AL541" s="126">
        <v>45526.76602858796</v>
      </c>
      <c r="AM541" s="127">
        <v>714055.31</v>
      </c>
      <c r="AN541" s="127">
        <v>714787.4</v>
      </c>
      <c r="AO541" s="124"/>
      <c r="AP541" s="124"/>
    </row>
    <row r="542">
      <c r="A542" s="125">
        <v>798.0</v>
      </c>
      <c r="B542" s="119" t="s">
        <v>47</v>
      </c>
      <c r="C542" s="119" t="s">
        <v>32</v>
      </c>
      <c r="D542" s="119" t="s">
        <v>717</v>
      </c>
      <c r="E542" s="119" t="s">
        <v>718</v>
      </c>
      <c r="F542" s="120" t="s">
        <v>58</v>
      </c>
      <c r="G542" s="120" t="s">
        <v>59</v>
      </c>
      <c r="H542" s="121" t="s">
        <v>994</v>
      </c>
      <c r="I542" s="121" t="s">
        <v>995</v>
      </c>
      <c r="J542" s="125">
        <v>607035.66</v>
      </c>
      <c r="K542" s="125">
        <v>661991.56</v>
      </c>
      <c r="L542" s="125">
        <v>18196.08</v>
      </c>
      <c r="M542" s="125">
        <v>21541.31</v>
      </c>
      <c r="N542" s="119">
        <v>20.0</v>
      </c>
      <c r="O542" s="119">
        <v>15.0</v>
      </c>
      <c r="P542" s="119">
        <v>201.0</v>
      </c>
      <c r="Q542" s="125">
        <v>271.0</v>
      </c>
      <c r="R542" s="125">
        <v>17.0</v>
      </c>
      <c r="S542" s="125">
        <v>13.0</v>
      </c>
      <c r="T542" s="119">
        <v>33.0</v>
      </c>
      <c r="U542" s="119">
        <v>-25.0</v>
      </c>
      <c r="V542" s="125">
        <v>30.0</v>
      </c>
      <c r="W542" s="125">
        <v>-15.53</v>
      </c>
      <c r="X542" s="125">
        <v>-8.3</v>
      </c>
      <c r="Y542" s="119">
        <v>2.0</v>
      </c>
      <c r="Z542" s="119">
        <v>1.0</v>
      </c>
      <c r="AA542" s="125">
        <v>2.0</v>
      </c>
      <c r="AB542" s="125">
        <v>1.0</v>
      </c>
      <c r="AC542" s="125">
        <v>1.0</v>
      </c>
      <c r="AD542" s="125">
        <v>1.25</v>
      </c>
      <c r="AE542" s="125">
        <v>462.0</v>
      </c>
      <c r="AF542" s="119">
        <v>1.0</v>
      </c>
      <c r="AG542" s="119">
        <v>1.0</v>
      </c>
      <c r="AH542" s="125">
        <v>1.0</v>
      </c>
      <c r="AI542" s="125">
        <v>1.0</v>
      </c>
      <c r="AJ542" s="125">
        <v>1.0</v>
      </c>
      <c r="AK542" s="125">
        <v>1.0</v>
      </c>
      <c r="AL542" s="126">
        <v>45526.76602858796</v>
      </c>
      <c r="AM542" s="127">
        <v>649295.26</v>
      </c>
      <c r="AN542" s="127">
        <v>662087.27</v>
      </c>
      <c r="AO542" s="124"/>
      <c r="AP542" s="124"/>
    </row>
    <row r="543">
      <c r="A543" s="125">
        <v>799.0</v>
      </c>
      <c r="B543" s="119" t="s">
        <v>1020</v>
      </c>
      <c r="C543" s="119" t="s">
        <v>992</v>
      </c>
      <c r="D543" s="119" t="s">
        <v>681</v>
      </c>
      <c r="E543" s="119" t="s">
        <v>1022</v>
      </c>
      <c r="F543" s="120" t="s">
        <v>220</v>
      </c>
      <c r="G543" s="120" t="s">
        <v>59</v>
      </c>
      <c r="H543" s="121" t="s">
        <v>994</v>
      </c>
      <c r="I543" s="121" t="s">
        <v>995</v>
      </c>
      <c r="J543" s="125">
        <v>1206988.67</v>
      </c>
      <c r="K543" s="125">
        <v>908963.46</v>
      </c>
      <c r="L543" s="125">
        <v>45725.83</v>
      </c>
      <c r="M543" s="125">
        <v>40979.41</v>
      </c>
      <c r="N543" s="125">
        <v>1.0</v>
      </c>
      <c r="O543" s="125">
        <v>0.0</v>
      </c>
      <c r="P543" s="125">
        <v>509.0</v>
      </c>
      <c r="Q543" s="125">
        <v>410.0</v>
      </c>
      <c r="R543" s="125">
        <v>197.0</v>
      </c>
      <c r="S543" s="125">
        <v>15.0</v>
      </c>
      <c r="T543" s="125">
        <v>0.0</v>
      </c>
      <c r="U543" s="125">
        <v>24.0</v>
      </c>
      <c r="V543" s="125">
        <v>1213.0</v>
      </c>
      <c r="W543" s="125">
        <v>11.58</v>
      </c>
      <c r="X543" s="125">
        <v>32.79</v>
      </c>
      <c r="Y543" s="125">
        <v>1.0</v>
      </c>
      <c r="Z543" s="125">
        <v>5.0</v>
      </c>
      <c r="AA543" s="125">
        <v>5.0</v>
      </c>
      <c r="AB543" s="125">
        <v>3.0</v>
      </c>
      <c r="AC543" s="125">
        <v>5.0</v>
      </c>
      <c r="AD543" s="125">
        <v>3.8</v>
      </c>
      <c r="AE543" s="125">
        <v>135.0</v>
      </c>
      <c r="AF543" s="125">
        <v>1.0</v>
      </c>
      <c r="AG543" s="125">
        <v>4.0</v>
      </c>
      <c r="AH543" s="125">
        <v>4.0</v>
      </c>
      <c r="AI543" s="125">
        <v>2.0</v>
      </c>
      <c r="AJ543" s="125">
        <v>4.0</v>
      </c>
      <c r="AK543" s="125">
        <v>3.0</v>
      </c>
      <c r="AL543" s="126">
        <v>45526.76602858796</v>
      </c>
      <c r="AM543" s="127">
        <v>1199206.98</v>
      </c>
      <c r="AN543" s="127">
        <v>909038.27</v>
      </c>
      <c r="AO543" s="124"/>
      <c r="AP543" s="124"/>
    </row>
    <row r="544">
      <c r="A544" s="125">
        <v>800.0</v>
      </c>
      <c r="B544" s="119" t="s">
        <v>97</v>
      </c>
      <c r="C544" s="119" t="s">
        <v>32</v>
      </c>
      <c r="D544" s="119" t="s">
        <v>337</v>
      </c>
      <c r="E544" s="119" t="s">
        <v>719</v>
      </c>
      <c r="F544" s="120" t="s">
        <v>243</v>
      </c>
      <c r="G544" s="120" t="s">
        <v>101</v>
      </c>
      <c r="H544" s="121" t="s">
        <v>994</v>
      </c>
      <c r="I544" s="121" t="s">
        <v>995</v>
      </c>
      <c r="J544" s="125">
        <v>1576734.73</v>
      </c>
      <c r="K544" s="125">
        <v>1120359.98</v>
      </c>
      <c r="L544" s="125">
        <v>54372.06</v>
      </c>
      <c r="M544" s="125">
        <v>41329.86</v>
      </c>
      <c r="N544" s="125">
        <v>18.0</v>
      </c>
      <c r="O544" s="125">
        <v>19.0</v>
      </c>
      <c r="P544" s="125">
        <v>580.0</v>
      </c>
      <c r="Q544" s="125">
        <v>474.0</v>
      </c>
      <c r="R544" s="125">
        <v>43.0</v>
      </c>
      <c r="S544" s="125">
        <v>27.0</v>
      </c>
      <c r="T544" s="125">
        <v>-5.0</v>
      </c>
      <c r="U544" s="125">
        <v>22.0</v>
      </c>
      <c r="V544" s="125">
        <v>59.0</v>
      </c>
      <c r="W544" s="125">
        <v>31.56</v>
      </c>
      <c r="X544" s="125">
        <v>40.73</v>
      </c>
      <c r="Y544" s="125">
        <v>1.0</v>
      </c>
      <c r="Z544" s="125">
        <v>5.0</v>
      </c>
      <c r="AA544" s="125">
        <v>3.0</v>
      </c>
      <c r="AB544" s="125">
        <v>5.0</v>
      </c>
      <c r="AC544" s="125">
        <v>5.0</v>
      </c>
      <c r="AD544" s="125">
        <v>4.4</v>
      </c>
      <c r="AE544" s="125">
        <v>48.0</v>
      </c>
      <c r="AF544" s="125">
        <v>1.0</v>
      </c>
      <c r="AG544" s="125">
        <v>4.0</v>
      </c>
      <c r="AH544" s="125">
        <v>2.0</v>
      </c>
      <c r="AI544" s="125">
        <v>4.0</v>
      </c>
      <c r="AJ544" s="125">
        <v>4.0</v>
      </c>
      <c r="AK544" s="125">
        <v>4.0</v>
      </c>
      <c r="AL544" s="126">
        <v>45526.76602858796</v>
      </c>
      <c r="AM544" s="127">
        <v>1576971.73</v>
      </c>
      <c r="AN544" s="127">
        <v>1120503.63</v>
      </c>
      <c r="AO544" s="124"/>
      <c r="AP544" s="124"/>
    </row>
    <row r="545">
      <c r="A545" s="125">
        <v>802.0</v>
      </c>
      <c r="B545" s="119" t="s">
        <v>122</v>
      </c>
      <c r="C545" s="119" t="s">
        <v>32</v>
      </c>
      <c r="D545" s="119" t="s">
        <v>129</v>
      </c>
      <c r="E545" s="119" t="s">
        <v>720</v>
      </c>
      <c r="F545" s="120" t="s">
        <v>121</v>
      </c>
      <c r="G545" s="120" t="s">
        <v>36</v>
      </c>
      <c r="H545" s="121" t="s">
        <v>994</v>
      </c>
      <c r="I545" s="121" t="s">
        <v>995</v>
      </c>
      <c r="J545" s="125">
        <v>973673.09</v>
      </c>
      <c r="K545" s="125">
        <v>685470.7</v>
      </c>
      <c r="L545" s="125">
        <v>29532.69</v>
      </c>
      <c r="M545" s="125">
        <v>23185.75</v>
      </c>
      <c r="N545" s="125">
        <v>39.0</v>
      </c>
      <c r="O545" s="119">
        <v>37.0</v>
      </c>
      <c r="P545" s="125">
        <v>288.0</v>
      </c>
      <c r="Q545" s="125">
        <v>231.0</v>
      </c>
      <c r="R545" s="125">
        <v>44.0</v>
      </c>
      <c r="S545" s="125">
        <v>40.0</v>
      </c>
      <c r="T545" s="119">
        <v>5.0</v>
      </c>
      <c r="U545" s="125">
        <v>24.0</v>
      </c>
      <c r="V545" s="125">
        <v>10.0</v>
      </c>
      <c r="W545" s="125">
        <v>27.37</v>
      </c>
      <c r="X545" s="125">
        <v>42.04</v>
      </c>
      <c r="Y545" s="119">
        <v>1.0</v>
      </c>
      <c r="Z545" s="125">
        <v>5.0</v>
      </c>
      <c r="AA545" s="125">
        <v>1.0</v>
      </c>
      <c r="AB545" s="125">
        <v>5.0</v>
      </c>
      <c r="AC545" s="125">
        <v>5.0</v>
      </c>
      <c r="AD545" s="125">
        <v>4.0</v>
      </c>
      <c r="AE545" s="125">
        <v>94.0</v>
      </c>
      <c r="AF545" s="119">
        <v>1.0</v>
      </c>
      <c r="AG545" s="125">
        <v>4.0</v>
      </c>
      <c r="AH545" s="125">
        <v>1.0</v>
      </c>
      <c r="AI545" s="125">
        <v>4.0</v>
      </c>
      <c r="AJ545" s="125">
        <v>4.0</v>
      </c>
      <c r="AK545" s="125">
        <v>4.0</v>
      </c>
      <c r="AL545" s="126">
        <v>45526.76602858796</v>
      </c>
      <c r="AM545" s="127">
        <v>973333.01</v>
      </c>
      <c r="AN545" s="127">
        <v>686108.18</v>
      </c>
      <c r="AO545" s="124"/>
      <c r="AP545" s="124"/>
    </row>
    <row r="546">
      <c r="A546" s="125">
        <v>803.0</v>
      </c>
      <c r="B546" s="119" t="s">
        <v>60</v>
      </c>
      <c r="C546" s="119" t="s">
        <v>32</v>
      </c>
      <c r="D546" s="119" t="s">
        <v>472</v>
      </c>
      <c r="E546" s="119" t="s">
        <v>721</v>
      </c>
      <c r="F546" s="120" t="s">
        <v>88</v>
      </c>
      <c r="G546" s="120" t="s">
        <v>59</v>
      </c>
      <c r="H546" s="121" t="s">
        <v>994</v>
      </c>
      <c r="I546" s="121" t="s">
        <v>995</v>
      </c>
      <c r="J546" s="125">
        <v>370019.1</v>
      </c>
      <c r="K546" s="125">
        <v>354837.92</v>
      </c>
      <c r="L546" s="125">
        <v>10668.34</v>
      </c>
      <c r="M546" s="125">
        <v>11883.0</v>
      </c>
      <c r="N546" s="125">
        <v>7.0</v>
      </c>
      <c r="O546" s="125">
        <v>0.0</v>
      </c>
      <c r="P546" s="125">
        <v>130.0</v>
      </c>
      <c r="Q546" s="125">
        <v>148.0</v>
      </c>
      <c r="R546" s="125">
        <v>12.0</v>
      </c>
      <c r="S546" s="125">
        <v>7.0</v>
      </c>
      <c r="T546" s="125">
        <v>0.0</v>
      </c>
      <c r="U546" s="125">
        <v>-12.0</v>
      </c>
      <c r="V546" s="125">
        <v>71.0</v>
      </c>
      <c r="W546" s="125">
        <v>-10.22</v>
      </c>
      <c r="X546" s="125">
        <v>4.28</v>
      </c>
      <c r="Y546" s="125">
        <v>1.0</v>
      </c>
      <c r="Z546" s="125">
        <v>1.0</v>
      </c>
      <c r="AA546" s="125">
        <v>4.0</v>
      </c>
      <c r="AB546" s="125">
        <v>1.0</v>
      </c>
      <c r="AC546" s="125">
        <v>1.0</v>
      </c>
      <c r="AD546" s="125">
        <v>1.6</v>
      </c>
      <c r="AE546" s="125">
        <v>376.0</v>
      </c>
      <c r="AF546" s="125">
        <v>1.0</v>
      </c>
      <c r="AG546" s="125">
        <v>1.0</v>
      </c>
      <c r="AH546" s="125">
        <v>3.0</v>
      </c>
      <c r="AI546" s="125">
        <v>1.0</v>
      </c>
      <c r="AJ546" s="125">
        <v>1.0</v>
      </c>
      <c r="AK546" s="125">
        <v>1.0</v>
      </c>
      <c r="AL546" s="126">
        <v>45526.76602858796</v>
      </c>
      <c r="AM546" s="127">
        <v>369939.1</v>
      </c>
      <c r="AN546" s="127">
        <v>354364.63</v>
      </c>
      <c r="AO546" s="124"/>
      <c r="AP546" s="124"/>
    </row>
    <row r="547">
      <c r="A547" s="125">
        <v>804.0</v>
      </c>
      <c r="B547" s="119" t="s">
        <v>42</v>
      </c>
      <c r="C547" s="119" t="s">
        <v>32</v>
      </c>
      <c r="D547" s="119" t="s">
        <v>393</v>
      </c>
      <c r="E547" s="119" t="s">
        <v>394</v>
      </c>
      <c r="F547" s="120" t="s">
        <v>121</v>
      </c>
      <c r="G547" s="120" t="s">
        <v>36</v>
      </c>
      <c r="H547" s="121" t="s">
        <v>994</v>
      </c>
      <c r="I547" s="121" t="s">
        <v>995</v>
      </c>
      <c r="J547" s="125">
        <v>1735960.52</v>
      </c>
      <c r="K547" s="125">
        <v>922546.85</v>
      </c>
      <c r="L547" s="125">
        <v>52910.02</v>
      </c>
      <c r="M547" s="125">
        <v>34801.75</v>
      </c>
      <c r="N547" s="125">
        <v>7.0</v>
      </c>
      <c r="O547" s="125">
        <v>34.0</v>
      </c>
      <c r="P547" s="125">
        <v>531.0</v>
      </c>
      <c r="Q547" s="125">
        <v>428.0</v>
      </c>
      <c r="R547" s="125">
        <v>28.0</v>
      </c>
      <c r="S547" s="125">
        <v>37.0</v>
      </c>
      <c r="T547" s="125">
        <v>-79.0</v>
      </c>
      <c r="U547" s="125">
        <v>24.0</v>
      </c>
      <c r="V547" s="125">
        <v>-24.0</v>
      </c>
      <c r="W547" s="125">
        <v>52.03</v>
      </c>
      <c r="X547" s="125">
        <v>88.17</v>
      </c>
      <c r="Y547" s="125">
        <v>1.0</v>
      </c>
      <c r="Z547" s="125">
        <v>5.0</v>
      </c>
      <c r="AA547" s="125">
        <v>1.0</v>
      </c>
      <c r="AB547" s="125">
        <v>5.0</v>
      </c>
      <c r="AC547" s="125">
        <v>5.0</v>
      </c>
      <c r="AD547" s="125">
        <v>4.0</v>
      </c>
      <c r="AE547" s="125">
        <v>107.0</v>
      </c>
      <c r="AF547" s="125">
        <v>1.0</v>
      </c>
      <c r="AG547" s="125">
        <v>4.0</v>
      </c>
      <c r="AH547" s="125">
        <v>1.0</v>
      </c>
      <c r="AI547" s="125">
        <v>4.0</v>
      </c>
      <c r="AJ547" s="125">
        <v>4.0</v>
      </c>
      <c r="AK547" s="125">
        <v>4.0</v>
      </c>
      <c r="AL547" s="126">
        <v>45526.76602858796</v>
      </c>
      <c r="AM547" s="127">
        <v>1736307.83</v>
      </c>
      <c r="AN547" s="127">
        <v>922598.84</v>
      </c>
      <c r="AO547" s="124"/>
      <c r="AP547" s="124"/>
    </row>
    <row r="548">
      <c r="A548" s="125">
        <v>805.0</v>
      </c>
      <c r="B548" s="119" t="s">
        <v>60</v>
      </c>
      <c r="C548" s="119" t="s">
        <v>32</v>
      </c>
      <c r="D548" s="119" t="s">
        <v>722</v>
      </c>
      <c r="E548" s="119" t="s">
        <v>723</v>
      </c>
      <c r="F548" s="120" t="s">
        <v>118</v>
      </c>
      <c r="G548" s="120" t="s">
        <v>59</v>
      </c>
      <c r="H548" s="121" t="s">
        <v>994</v>
      </c>
      <c r="I548" s="121" t="s">
        <v>995</v>
      </c>
      <c r="J548" s="125">
        <v>4084016.56</v>
      </c>
      <c r="K548" s="125">
        <v>4000037.4</v>
      </c>
      <c r="L548" s="125">
        <v>92658.83</v>
      </c>
      <c r="M548" s="125">
        <v>92473.43</v>
      </c>
      <c r="N548" s="125">
        <v>89.0</v>
      </c>
      <c r="O548" s="119">
        <v>86.0</v>
      </c>
      <c r="P548" s="125">
        <v>856.0</v>
      </c>
      <c r="Q548" s="125">
        <v>849.0</v>
      </c>
      <c r="R548" s="125">
        <v>120.0</v>
      </c>
      <c r="S548" s="125">
        <v>102.0</v>
      </c>
      <c r="T548" s="119">
        <v>3.0</v>
      </c>
      <c r="U548" s="125">
        <v>0.0</v>
      </c>
      <c r="V548" s="125">
        <v>17.0</v>
      </c>
      <c r="W548" s="125">
        <v>0.2</v>
      </c>
      <c r="X548" s="125">
        <v>2.1</v>
      </c>
      <c r="Y548" s="119">
        <v>1.0</v>
      </c>
      <c r="Z548" s="125">
        <v>1.0</v>
      </c>
      <c r="AA548" s="125">
        <v>1.0</v>
      </c>
      <c r="AB548" s="125">
        <v>1.0</v>
      </c>
      <c r="AC548" s="125">
        <v>1.0</v>
      </c>
      <c r="AD548" s="125">
        <v>1.0</v>
      </c>
      <c r="AE548" s="125">
        <v>638.0</v>
      </c>
      <c r="AF548" s="119">
        <v>1.0</v>
      </c>
      <c r="AG548" s="125">
        <v>1.0</v>
      </c>
      <c r="AH548" s="125">
        <v>1.0</v>
      </c>
      <c r="AI548" s="125">
        <v>1.0</v>
      </c>
      <c r="AJ548" s="125">
        <v>1.0</v>
      </c>
      <c r="AK548" s="125">
        <v>1.0</v>
      </c>
      <c r="AL548" s="126">
        <v>45526.76602858796</v>
      </c>
      <c r="AM548" s="127">
        <v>4087613.05</v>
      </c>
      <c r="AN548" s="127">
        <v>3999101.84</v>
      </c>
      <c r="AO548" s="124"/>
      <c r="AP548" s="124"/>
    </row>
    <row r="549">
      <c r="A549" s="125">
        <v>806.0</v>
      </c>
      <c r="B549" s="119" t="s">
        <v>47</v>
      </c>
      <c r="C549" s="119" t="s">
        <v>32</v>
      </c>
      <c r="D549" s="119" t="s">
        <v>724</v>
      </c>
      <c r="E549" s="119" t="s">
        <v>725</v>
      </c>
      <c r="F549" s="120" t="s">
        <v>88</v>
      </c>
      <c r="G549" s="120" t="s">
        <v>59</v>
      </c>
      <c r="H549" s="121" t="s">
        <v>994</v>
      </c>
      <c r="I549" s="121" t="s">
        <v>995</v>
      </c>
      <c r="J549" s="125">
        <v>1453936.75</v>
      </c>
      <c r="K549" s="125">
        <v>991544.65</v>
      </c>
      <c r="L549" s="125">
        <v>40089.96</v>
      </c>
      <c r="M549" s="125">
        <v>27511.88</v>
      </c>
      <c r="N549" s="125">
        <v>13.0</v>
      </c>
      <c r="O549" s="125">
        <v>10.0</v>
      </c>
      <c r="P549" s="125">
        <v>438.0</v>
      </c>
      <c r="Q549" s="125">
        <v>340.0</v>
      </c>
      <c r="R549" s="125">
        <v>50.0</v>
      </c>
      <c r="S549" s="125">
        <v>33.0</v>
      </c>
      <c r="T549" s="125">
        <v>30.0</v>
      </c>
      <c r="U549" s="125">
        <v>28.0</v>
      </c>
      <c r="V549" s="125">
        <v>51.0</v>
      </c>
      <c r="W549" s="125">
        <v>45.72</v>
      </c>
      <c r="X549" s="125">
        <v>46.63</v>
      </c>
      <c r="Y549" s="125">
        <v>2.0</v>
      </c>
      <c r="Z549" s="125">
        <v>5.0</v>
      </c>
      <c r="AA549" s="125">
        <v>3.0</v>
      </c>
      <c r="AB549" s="125">
        <v>5.0</v>
      </c>
      <c r="AC549" s="125">
        <v>5.0</v>
      </c>
      <c r="AD549" s="125">
        <v>4.45</v>
      </c>
      <c r="AE549" s="125">
        <v>38.0</v>
      </c>
      <c r="AF549" s="125">
        <v>1.0</v>
      </c>
      <c r="AG549" s="125">
        <v>4.0</v>
      </c>
      <c r="AH549" s="125">
        <v>2.0</v>
      </c>
      <c r="AI549" s="125">
        <v>4.0</v>
      </c>
      <c r="AJ549" s="125">
        <v>4.0</v>
      </c>
      <c r="AK549" s="125">
        <v>4.0</v>
      </c>
      <c r="AL549" s="126">
        <v>45526.76602858796</v>
      </c>
      <c r="AM549" s="127">
        <v>1453953.81</v>
      </c>
      <c r="AN549" s="127">
        <v>991833.27</v>
      </c>
      <c r="AO549" s="124"/>
      <c r="AP549" s="124"/>
    </row>
    <row r="550">
      <c r="A550" s="125">
        <v>807.0</v>
      </c>
      <c r="B550" s="119" t="s">
        <v>63</v>
      </c>
      <c r="C550" s="119" t="s">
        <v>32</v>
      </c>
      <c r="D550" s="119" t="s">
        <v>726</v>
      </c>
      <c r="E550" s="119" t="s">
        <v>727</v>
      </c>
      <c r="F550" s="120" t="s">
        <v>73</v>
      </c>
      <c r="G550" s="120" t="s">
        <v>36</v>
      </c>
      <c r="H550" s="121" t="s">
        <v>994</v>
      </c>
      <c r="I550" s="121" t="s">
        <v>995</v>
      </c>
      <c r="J550" s="125">
        <v>1529094.29</v>
      </c>
      <c r="K550" s="125">
        <v>1347924.1</v>
      </c>
      <c r="L550" s="125">
        <v>58130.75</v>
      </c>
      <c r="M550" s="125">
        <v>52633.92</v>
      </c>
      <c r="N550" s="125">
        <v>17.0</v>
      </c>
      <c r="O550" s="125">
        <v>0.0</v>
      </c>
      <c r="P550" s="125">
        <v>633.0</v>
      </c>
      <c r="Q550" s="125">
        <v>611.0</v>
      </c>
      <c r="R550" s="125">
        <v>37.0</v>
      </c>
      <c r="S550" s="125">
        <v>43.0</v>
      </c>
      <c r="T550" s="125">
        <v>0.0</v>
      </c>
      <c r="U550" s="125">
        <v>3.0</v>
      </c>
      <c r="V550" s="125">
        <v>-13.0</v>
      </c>
      <c r="W550" s="125">
        <v>10.44</v>
      </c>
      <c r="X550" s="125">
        <v>13.44</v>
      </c>
      <c r="Y550" s="125">
        <v>1.0</v>
      </c>
      <c r="Z550" s="125">
        <v>1.0</v>
      </c>
      <c r="AA550" s="125">
        <v>1.0</v>
      </c>
      <c r="AB550" s="125">
        <v>3.0</v>
      </c>
      <c r="AC550" s="125">
        <v>3.0</v>
      </c>
      <c r="AD550" s="125">
        <v>2.3</v>
      </c>
      <c r="AE550" s="125">
        <v>289.0</v>
      </c>
      <c r="AF550" s="125">
        <v>1.0</v>
      </c>
      <c r="AG550" s="125">
        <v>1.0</v>
      </c>
      <c r="AH550" s="125">
        <v>1.0</v>
      </c>
      <c r="AI550" s="125">
        <v>2.0</v>
      </c>
      <c r="AJ550" s="125">
        <v>2.0</v>
      </c>
      <c r="AK550" s="125">
        <v>2.0</v>
      </c>
      <c r="AL550" s="126">
        <v>45526.76602858796</v>
      </c>
      <c r="AM550" s="127">
        <v>1528926.76</v>
      </c>
      <c r="AN550" s="127">
        <v>1346851.88</v>
      </c>
      <c r="AO550" s="124"/>
      <c r="AP550" s="124"/>
    </row>
    <row r="551">
      <c r="A551" s="125">
        <v>808.0</v>
      </c>
      <c r="B551" s="119" t="s">
        <v>1020</v>
      </c>
      <c r="C551" s="119" t="s">
        <v>992</v>
      </c>
      <c r="D551" s="119" t="s">
        <v>205</v>
      </c>
      <c r="E551" s="119" t="s">
        <v>1023</v>
      </c>
      <c r="F551" s="120" t="s">
        <v>76</v>
      </c>
      <c r="G551" s="120" t="s">
        <v>59</v>
      </c>
      <c r="H551" s="121" t="s">
        <v>994</v>
      </c>
      <c r="I551" s="121" t="s">
        <v>995</v>
      </c>
      <c r="J551" s="125">
        <v>2042372.93</v>
      </c>
      <c r="K551" s="125">
        <v>2039048.4</v>
      </c>
      <c r="L551" s="125">
        <v>54256.63</v>
      </c>
      <c r="M551" s="125">
        <v>57713.74</v>
      </c>
      <c r="N551" s="125">
        <v>22.0</v>
      </c>
      <c r="O551" s="125">
        <v>17.0</v>
      </c>
      <c r="P551" s="125">
        <v>840.0</v>
      </c>
      <c r="Q551" s="125">
        <v>978.0</v>
      </c>
      <c r="R551" s="125">
        <v>246.0</v>
      </c>
      <c r="S551" s="125">
        <v>312.0</v>
      </c>
      <c r="T551" s="125">
        <v>29.0</v>
      </c>
      <c r="U551" s="125">
        <v>-14.0</v>
      </c>
      <c r="V551" s="125">
        <v>-21.0</v>
      </c>
      <c r="W551" s="125">
        <v>-5.99</v>
      </c>
      <c r="X551" s="125">
        <v>0.16</v>
      </c>
      <c r="Y551" s="125">
        <v>1.0</v>
      </c>
      <c r="Z551" s="125">
        <v>1.0</v>
      </c>
      <c r="AA551" s="125">
        <v>1.0</v>
      </c>
      <c r="AB551" s="125">
        <v>1.0</v>
      </c>
      <c r="AC551" s="125">
        <v>1.0</v>
      </c>
      <c r="AD551" s="125">
        <v>1.0</v>
      </c>
      <c r="AE551" s="125">
        <v>624.0</v>
      </c>
      <c r="AF551" s="125">
        <v>1.0</v>
      </c>
      <c r="AG551" s="125">
        <v>1.0</v>
      </c>
      <c r="AH551" s="125">
        <v>1.0</v>
      </c>
      <c r="AI551" s="125">
        <v>1.0</v>
      </c>
      <c r="AJ551" s="125">
        <v>1.0</v>
      </c>
      <c r="AK551" s="125">
        <v>1.0</v>
      </c>
      <c r="AL551" s="126">
        <v>45526.76602858796</v>
      </c>
      <c r="AM551" s="127">
        <v>2001044.45</v>
      </c>
      <c r="AN551" s="127">
        <v>1990450.03</v>
      </c>
      <c r="AO551" s="124"/>
      <c r="AP551" s="124"/>
    </row>
    <row r="552">
      <c r="A552" s="125">
        <v>809.0</v>
      </c>
      <c r="B552" s="119" t="s">
        <v>122</v>
      </c>
      <c r="C552" s="119" t="s">
        <v>32</v>
      </c>
      <c r="D552" s="119" t="s">
        <v>728</v>
      </c>
      <c r="E552" s="119" t="s">
        <v>729</v>
      </c>
      <c r="F552" s="120" t="s">
        <v>403</v>
      </c>
      <c r="G552" s="120" t="s">
        <v>46</v>
      </c>
      <c r="H552" s="121" t="s">
        <v>994</v>
      </c>
      <c r="I552" s="121" t="s">
        <v>995</v>
      </c>
      <c r="J552" s="125">
        <v>1696281.22</v>
      </c>
      <c r="K552" s="125">
        <v>1886138.99</v>
      </c>
      <c r="L552" s="125">
        <v>83610.51</v>
      </c>
      <c r="M552" s="125">
        <v>97197.25</v>
      </c>
      <c r="N552" s="125">
        <v>14.0</v>
      </c>
      <c r="O552" s="119">
        <v>10.0</v>
      </c>
      <c r="P552" s="125">
        <v>860.0</v>
      </c>
      <c r="Q552" s="125">
        <v>969.0</v>
      </c>
      <c r="R552" s="125">
        <v>43.0</v>
      </c>
      <c r="S552" s="125">
        <v>44.0</v>
      </c>
      <c r="T552" s="119">
        <v>40.0</v>
      </c>
      <c r="U552" s="125">
        <v>-11.0</v>
      </c>
      <c r="V552" s="125">
        <v>-2.0</v>
      </c>
      <c r="W552" s="125">
        <v>-13.98</v>
      </c>
      <c r="X552" s="125">
        <v>-10.07</v>
      </c>
      <c r="Y552" s="119">
        <v>2.0</v>
      </c>
      <c r="Z552" s="125">
        <v>1.0</v>
      </c>
      <c r="AA552" s="125">
        <v>1.0</v>
      </c>
      <c r="AB552" s="125">
        <v>1.0</v>
      </c>
      <c r="AC552" s="125">
        <v>1.0</v>
      </c>
      <c r="AD552" s="125">
        <v>1.05</v>
      </c>
      <c r="AE552" s="125">
        <v>555.0</v>
      </c>
      <c r="AF552" s="119">
        <v>1.0</v>
      </c>
      <c r="AG552" s="125">
        <v>1.0</v>
      </c>
      <c r="AH552" s="125">
        <v>1.0</v>
      </c>
      <c r="AI552" s="125">
        <v>1.0</v>
      </c>
      <c r="AJ552" s="125">
        <v>1.0</v>
      </c>
      <c r="AK552" s="125">
        <v>1.0</v>
      </c>
      <c r="AL552" s="126">
        <v>45526.76602858796</v>
      </c>
      <c r="AM552" s="127">
        <v>1696923.72</v>
      </c>
      <c r="AN552" s="127">
        <v>1887350.67</v>
      </c>
      <c r="AO552" s="124"/>
      <c r="AP552" s="124"/>
    </row>
    <row r="553">
      <c r="A553" s="125">
        <v>810.0</v>
      </c>
      <c r="B553" s="119" t="s">
        <v>1001</v>
      </c>
      <c r="C553" s="119" t="s">
        <v>992</v>
      </c>
      <c r="D553" s="119" t="s">
        <v>1024</v>
      </c>
      <c r="E553" s="119" t="s">
        <v>1025</v>
      </c>
      <c r="F553" s="120" t="s">
        <v>243</v>
      </c>
      <c r="G553" s="120" t="s">
        <v>101</v>
      </c>
      <c r="H553" s="121" t="s">
        <v>994</v>
      </c>
      <c r="I553" s="121" t="s">
        <v>995</v>
      </c>
      <c r="J553" s="125">
        <v>727753.04</v>
      </c>
      <c r="K553" s="125">
        <v>903560.08</v>
      </c>
      <c r="L553" s="125">
        <v>20474.94</v>
      </c>
      <c r="M553" s="125">
        <v>25888.94</v>
      </c>
      <c r="N553" s="125">
        <v>7.0</v>
      </c>
      <c r="O553" s="125">
        <v>3.0</v>
      </c>
      <c r="P553" s="125">
        <v>502.0</v>
      </c>
      <c r="Q553" s="125">
        <v>463.0</v>
      </c>
      <c r="R553" s="125">
        <v>147.0</v>
      </c>
      <c r="S553" s="125">
        <v>164.0</v>
      </c>
      <c r="T553" s="125">
        <v>133.0</v>
      </c>
      <c r="U553" s="125">
        <v>8.0</v>
      </c>
      <c r="V553" s="125">
        <v>-10.0</v>
      </c>
      <c r="W553" s="125">
        <v>-20.91</v>
      </c>
      <c r="X553" s="125">
        <v>-19.46</v>
      </c>
      <c r="Y553" s="125">
        <v>5.0</v>
      </c>
      <c r="Z553" s="125">
        <v>2.0</v>
      </c>
      <c r="AA553" s="125">
        <v>1.0</v>
      </c>
      <c r="AB553" s="125">
        <v>1.0</v>
      </c>
      <c r="AC553" s="125">
        <v>1.0</v>
      </c>
      <c r="AD553" s="125">
        <v>1.4</v>
      </c>
      <c r="AE553" s="125">
        <v>420.0</v>
      </c>
      <c r="AF553" s="125">
        <v>4.0</v>
      </c>
      <c r="AG553" s="125">
        <v>1.0</v>
      </c>
      <c r="AH553" s="125">
        <v>1.0</v>
      </c>
      <c r="AI553" s="125">
        <v>1.0</v>
      </c>
      <c r="AJ553" s="125">
        <v>1.0</v>
      </c>
      <c r="AK553" s="125">
        <v>1.0</v>
      </c>
      <c r="AL553" s="126">
        <v>45526.76602858796</v>
      </c>
      <c r="AM553" s="127">
        <v>729371.44</v>
      </c>
      <c r="AN553" s="127">
        <v>901235.2</v>
      </c>
      <c r="AO553" s="124"/>
      <c r="AP553" s="124"/>
    </row>
    <row r="554">
      <c r="A554" s="125">
        <v>812.0</v>
      </c>
      <c r="B554" s="119" t="s">
        <v>42</v>
      </c>
      <c r="C554" s="119" t="s">
        <v>32</v>
      </c>
      <c r="D554" s="119" t="s">
        <v>91</v>
      </c>
      <c r="E554" s="119" t="s">
        <v>74</v>
      </c>
      <c r="F554" s="120" t="s">
        <v>108</v>
      </c>
      <c r="G554" s="120" t="s">
        <v>46</v>
      </c>
      <c r="H554" s="121" t="s">
        <v>994</v>
      </c>
      <c r="I554" s="121" t="s">
        <v>995</v>
      </c>
      <c r="J554" s="125">
        <v>408021.41</v>
      </c>
      <c r="K554" s="125">
        <v>524202.04</v>
      </c>
      <c r="L554" s="125">
        <v>14022.08</v>
      </c>
      <c r="M554" s="125">
        <v>18149.38</v>
      </c>
      <c r="N554" s="125">
        <v>5.0</v>
      </c>
      <c r="O554" s="125">
        <v>0.0</v>
      </c>
      <c r="P554" s="125">
        <v>157.0</v>
      </c>
      <c r="Q554" s="125">
        <v>207.0</v>
      </c>
      <c r="R554" s="125">
        <v>19.0</v>
      </c>
      <c r="S554" s="125">
        <v>17.0</v>
      </c>
      <c r="T554" s="125">
        <v>0.0</v>
      </c>
      <c r="U554" s="125">
        <v>-24.0</v>
      </c>
      <c r="V554" s="125">
        <v>11.0</v>
      </c>
      <c r="W554" s="125">
        <v>-22.74</v>
      </c>
      <c r="X554" s="125">
        <v>-22.16</v>
      </c>
      <c r="Y554" s="125">
        <v>1.0</v>
      </c>
      <c r="Z554" s="125">
        <v>1.0</v>
      </c>
      <c r="AA554" s="125">
        <v>1.0</v>
      </c>
      <c r="AB554" s="125">
        <v>1.0</v>
      </c>
      <c r="AC554" s="125">
        <v>1.0</v>
      </c>
      <c r="AD554" s="125">
        <v>1.0</v>
      </c>
      <c r="AE554" s="125">
        <v>560.0</v>
      </c>
      <c r="AF554" s="125">
        <v>1.0</v>
      </c>
      <c r="AG554" s="125">
        <v>1.0</v>
      </c>
      <c r="AH554" s="125">
        <v>1.0</v>
      </c>
      <c r="AI554" s="125">
        <v>1.0</v>
      </c>
      <c r="AJ554" s="125">
        <v>1.0</v>
      </c>
      <c r="AK554" s="125">
        <v>1.0</v>
      </c>
      <c r="AL554" s="126">
        <v>45526.76602858796</v>
      </c>
      <c r="AM554" s="127">
        <v>408006.66</v>
      </c>
      <c r="AN554" s="127">
        <v>524417.4</v>
      </c>
      <c r="AO554" s="124"/>
      <c r="AP554" s="124"/>
    </row>
    <row r="555">
      <c r="A555" s="125">
        <v>813.0</v>
      </c>
      <c r="B555" s="119" t="s">
        <v>1020</v>
      </c>
      <c r="C555" s="119" t="s">
        <v>992</v>
      </c>
      <c r="D555" s="119" t="s">
        <v>555</v>
      </c>
      <c r="E555" s="119" t="s">
        <v>1016</v>
      </c>
      <c r="F555" s="120" t="s">
        <v>76</v>
      </c>
      <c r="G555" s="120" t="s">
        <v>59</v>
      </c>
      <c r="H555" s="121" t="s">
        <v>994</v>
      </c>
      <c r="I555" s="121" t="s">
        <v>995</v>
      </c>
      <c r="J555" s="125">
        <v>2839877.27</v>
      </c>
      <c r="K555" s="125">
        <v>3032075.0</v>
      </c>
      <c r="L555" s="125">
        <v>72245.43</v>
      </c>
      <c r="M555" s="125">
        <v>77729.23</v>
      </c>
      <c r="N555" s="125">
        <v>55.0</v>
      </c>
      <c r="O555" s="125">
        <v>64.0</v>
      </c>
      <c r="P555" s="125">
        <v>1032.0</v>
      </c>
      <c r="Q555" s="125">
        <v>1191.0</v>
      </c>
      <c r="R555" s="125">
        <v>657.0</v>
      </c>
      <c r="S555" s="125">
        <v>686.0</v>
      </c>
      <c r="T555" s="125">
        <v>-14.0</v>
      </c>
      <c r="U555" s="125">
        <v>-13.0</v>
      </c>
      <c r="V555" s="125">
        <v>-4.0</v>
      </c>
      <c r="W555" s="125">
        <v>-7.06</v>
      </c>
      <c r="X555" s="125">
        <v>-6.34</v>
      </c>
      <c r="Y555" s="125">
        <v>1.0</v>
      </c>
      <c r="Z555" s="125">
        <v>1.0</v>
      </c>
      <c r="AA555" s="125">
        <v>1.0</v>
      </c>
      <c r="AB555" s="125">
        <v>1.0</v>
      </c>
      <c r="AC555" s="125">
        <v>1.0</v>
      </c>
      <c r="AD555" s="125">
        <v>1.0</v>
      </c>
      <c r="AE555" s="125">
        <v>634.0</v>
      </c>
      <c r="AF555" s="125">
        <v>1.0</v>
      </c>
      <c r="AG555" s="125">
        <v>1.0</v>
      </c>
      <c r="AH555" s="125">
        <v>1.0</v>
      </c>
      <c r="AI555" s="125">
        <v>1.0</v>
      </c>
      <c r="AJ555" s="125">
        <v>1.0</v>
      </c>
      <c r="AK555" s="125">
        <v>1.0</v>
      </c>
      <c r="AL555" s="126">
        <v>45526.76602858796</v>
      </c>
      <c r="AM555" s="127">
        <v>2708317.75</v>
      </c>
      <c r="AN555" s="127">
        <v>2971950.85</v>
      </c>
      <c r="AO555" s="124"/>
      <c r="AP555" s="124"/>
    </row>
    <row r="556">
      <c r="A556" s="125">
        <v>814.0</v>
      </c>
      <c r="B556" s="119" t="s">
        <v>47</v>
      </c>
      <c r="C556" s="119" t="s">
        <v>32</v>
      </c>
      <c r="D556" s="119" t="s">
        <v>503</v>
      </c>
      <c r="E556" s="119" t="s">
        <v>730</v>
      </c>
      <c r="F556" s="120" t="s">
        <v>55</v>
      </c>
      <c r="G556" s="120" t="s">
        <v>36</v>
      </c>
      <c r="H556" s="121" t="s">
        <v>994</v>
      </c>
      <c r="I556" s="121" t="s">
        <v>995</v>
      </c>
      <c r="J556" s="125">
        <v>843522.61</v>
      </c>
      <c r="K556" s="125">
        <v>449937.38</v>
      </c>
      <c r="L556" s="125">
        <v>27782.26</v>
      </c>
      <c r="M556" s="125">
        <v>14970.51</v>
      </c>
      <c r="N556" s="125">
        <v>5.0</v>
      </c>
      <c r="O556" s="119">
        <v>2.0</v>
      </c>
      <c r="P556" s="125">
        <v>265.0</v>
      </c>
      <c r="Q556" s="125">
        <v>169.0</v>
      </c>
      <c r="R556" s="125">
        <v>25.0</v>
      </c>
      <c r="S556" s="125">
        <v>17.0</v>
      </c>
      <c r="T556" s="119">
        <v>150.0</v>
      </c>
      <c r="U556" s="125">
        <v>56.0</v>
      </c>
      <c r="V556" s="125">
        <v>47.0</v>
      </c>
      <c r="W556" s="125">
        <v>85.58</v>
      </c>
      <c r="X556" s="125">
        <v>87.48</v>
      </c>
      <c r="Y556" s="119">
        <v>5.0</v>
      </c>
      <c r="Z556" s="125">
        <v>5.0</v>
      </c>
      <c r="AA556" s="125">
        <v>3.0</v>
      </c>
      <c r="AB556" s="125">
        <v>5.0</v>
      </c>
      <c r="AC556" s="125">
        <v>5.0</v>
      </c>
      <c r="AD556" s="125">
        <v>4.6</v>
      </c>
      <c r="AE556" s="125">
        <v>26.0</v>
      </c>
      <c r="AF556" s="119">
        <v>4.0</v>
      </c>
      <c r="AG556" s="125">
        <v>4.0</v>
      </c>
      <c r="AH556" s="125">
        <v>2.0</v>
      </c>
      <c r="AI556" s="125">
        <v>4.0</v>
      </c>
      <c r="AJ556" s="125">
        <v>4.0</v>
      </c>
      <c r="AK556" s="125">
        <v>4.0</v>
      </c>
      <c r="AL556" s="126">
        <v>45526.76602858796</v>
      </c>
      <c r="AM556" s="127">
        <v>844021.61</v>
      </c>
      <c r="AN556" s="127">
        <v>450264.35</v>
      </c>
      <c r="AO556" s="124"/>
      <c r="AP556" s="124"/>
    </row>
    <row r="557">
      <c r="A557" s="125">
        <v>815.0</v>
      </c>
      <c r="B557" s="119" t="s">
        <v>31</v>
      </c>
      <c r="C557" s="119" t="s">
        <v>32</v>
      </c>
      <c r="D557" s="119" t="s">
        <v>393</v>
      </c>
      <c r="E557" s="119" t="s">
        <v>418</v>
      </c>
      <c r="F557" s="120" t="s">
        <v>88</v>
      </c>
      <c r="G557" s="120" t="s">
        <v>59</v>
      </c>
      <c r="H557" s="121" t="s">
        <v>994</v>
      </c>
      <c r="I557" s="121" t="s">
        <v>995</v>
      </c>
      <c r="J557" s="125">
        <v>189215.1</v>
      </c>
      <c r="K557" s="125">
        <v>281810.54</v>
      </c>
      <c r="L557" s="125">
        <v>5297.5</v>
      </c>
      <c r="M557" s="125">
        <v>8252.64</v>
      </c>
      <c r="N557" s="125">
        <v>3.0</v>
      </c>
      <c r="O557" s="125">
        <v>0.0</v>
      </c>
      <c r="P557" s="125">
        <v>82.0</v>
      </c>
      <c r="Q557" s="125">
        <v>113.0</v>
      </c>
      <c r="R557" s="125">
        <v>13.0</v>
      </c>
      <c r="S557" s="125">
        <v>10.0</v>
      </c>
      <c r="T557" s="125">
        <v>0.0</v>
      </c>
      <c r="U557" s="125">
        <v>-27.0</v>
      </c>
      <c r="V557" s="125">
        <v>30.0</v>
      </c>
      <c r="W557" s="125">
        <v>-35.81</v>
      </c>
      <c r="X557" s="125">
        <v>-32.86</v>
      </c>
      <c r="Y557" s="125">
        <v>1.0</v>
      </c>
      <c r="Z557" s="125">
        <v>1.0</v>
      </c>
      <c r="AA557" s="125">
        <v>2.0</v>
      </c>
      <c r="AB557" s="125">
        <v>1.0</v>
      </c>
      <c r="AC557" s="125">
        <v>1.0</v>
      </c>
      <c r="AD557" s="125">
        <v>1.2</v>
      </c>
      <c r="AE557" s="125">
        <v>478.0</v>
      </c>
      <c r="AF557" s="125">
        <v>1.0</v>
      </c>
      <c r="AG557" s="125">
        <v>1.0</v>
      </c>
      <c r="AH557" s="125">
        <v>1.0</v>
      </c>
      <c r="AI557" s="125">
        <v>1.0</v>
      </c>
      <c r="AJ557" s="125">
        <v>1.0</v>
      </c>
      <c r="AK557" s="125">
        <v>1.0</v>
      </c>
      <c r="AL557" s="126">
        <v>45526.76602858796</v>
      </c>
      <c r="AM557" s="127">
        <v>189249.1</v>
      </c>
      <c r="AN557" s="127">
        <v>282358.63</v>
      </c>
      <c r="AO557" s="124"/>
      <c r="AP557" s="124"/>
    </row>
    <row r="558">
      <c r="A558" s="125">
        <v>816.0</v>
      </c>
      <c r="B558" s="119" t="s">
        <v>414</v>
      </c>
      <c r="C558" s="119" t="s">
        <v>992</v>
      </c>
      <c r="D558" s="119" t="s">
        <v>205</v>
      </c>
      <c r="E558" s="119" t="s">
        <v>1023</v>
      </c>
      <c r="F558" s="120" t="s">
        <v>76</v>
      </c>
      <c r="G558" s="120" t="s">
        <v>59</v>
      </c>
      <c r="H558" s="121" t="s">
        <v>994</v>
      </c>
      <c r="I558" s="121" t="s">
        <v>995</v>
      </c>
      <c r="J558" s="125">
        <v>1352448.39</v>
      </c>
      <c r="K558" s="125">
        <v>811541.17</v>
      </c>
      <c r="L558" s="125">
        <v>36099.68</v>
      </c>
      <c r="M558" s="125">
        <v>22990.86</v>
      </c>
      <c r="N558" s="125">
        <v>17.0</v>
      </c>
      <c r="O558" s="125">
        <v>18.0</v>
      </c>
      <c r="P558" s="125">
        <v>702.0</v>
      </c>
      <c r="Q558" s="125">
        <v>576.0</v>
      </c>
      <c r="R558" s="125">
        <v>329.0</v>
      </c>
      <c r="S558" s="125">
        <v>242.0</v>
      </c>
      <c r="T558" s="125">
        <v>-5.0</v>
      </c>
      <c r="U558" s="125">
        <v>21.0</v>
      </c>
      <c r="V558" s="125">
        <v>35.0</v>
      </c>
      <c r="W558" s="125">
        <v>57.02</v>
      </c>
      <c r="X558" s="125">
        <v>66.65</v>
      </c>
      <c r="Y558" s="125">
        <v>1.0</v>
      </c>
      <c r="Z558" s="125">
        <v>5.0</v>
      </c>
      <c r="AA558" s="125">
        <v>2.0</v>
      </c>
      <c r="AB558" s="125">
        <v>5.0</v>
      </c>
      <c r="AC558" s="125">
        <v>5.0</v>
      </c>
      <c r="AD558" s="125">
        <v>3.85</v>
      </c>
      <c r="AE558" s="125">
        <v>127.0</v>
      </c>
      <c r="AF558" s="125">
        <v>1.0</v>
      </c>
      <c r="AG558" s="125">
        <v>4.0</v>
      </c>
      <c r="AH558" s="125">
        <v>1.0</v>
      </c>
      <c r="AI558" s="125">
        <v>4.0</v>
      </c>
      <c r="AJ558" s="125">
        <v>4.0</v>
      </c>
      <c r="AK558" s="125">
        <v>3.0</v>
      </c>
      <c r="AL558" s="126">
        <v>45526.76602858796</v>
      </c>
      <c r="AM558" s="127">
        <v>1347783.01</v>
      </c>
      <c r="AN558" s="127">
        <v>805765.51</v>
      </c>
      <c r="AO558" s="124"/>
      <c r="AP558" s="124"/>
    </row>
    <row r="559">
      <c r="A559" s="125">
        <v>817.0</v>
      </c>
      <c r="B559" s="119" t="s">
        <v>31</v>
      </c>
      <c r="C559" s="119" t="s">
        <v>32</v>
      </c>
      <c r="D559" s="119" t="s">
        <v>148</v>
      </c>
      <c r="E559" s="119" t="s">
        <v>731</v>
      </c>
      <c r="F559" s="120" t="s">
        <v>76</v>
      </c>
      <c r="G559" s="120" t="s">
        <v>59</v>
      </c>
      <c r="H559" s="121" t="s">
        <v>994</v>
      </c>
      <c r="I559" s="121" t="s">
        <v>995</v>
      </c>
      <c r="J559" s="125">
        <v>1459089.36</v>
      </c>
      <c r="K559" s="125">
        <v>1479446.24</v>
      </c>
      <c r="L559" s="125">
        <v>43023.0</v>
      </c>
      <c r="M559" s="125">
        <v>43187.09</v>
      </c>
      <c r="N559" s="125">
        <v>59.0</v>
      </c>
      <c r="O559" s="119">
        <v>51.0</v>
      </c>
      <c r="P559" s="125">
        <v>651.0</v>
      </c>
      <c r="Q559" s="125">
        <v>666.0</v>
      </c>
      <c r="R559" s="125">
        <v>97.0</v>
      </c>
      <c r="S559" s="125">
        <v>70.0</v>
      </c>
      <c r="T559" s="119">
        <v>15.0</v>
      </c>
      <c r="U559" s="125">
        <v>-2.0</v>
      </c>
      <c r="V559" s="125">
        <v>38.0</v>
      </c>
      <c r="W559" s="125">
        <v>-0.38</v>
      </c>
      <c r="X559" s="125">
        <v>-1.38</v>
      </c>
      <c r="Y559" s="119">
        <v>1.0</v>
      </c>
      <c r="Z559" s="125">
        <v>1.0</v>
      </c>
      <c r="AA559" s="125">
        <v>2.0</v>
      </c>
      <c r="AB559" s="125">
        <v>1.0</v>
      </c>
      <c r="AC559" s="125">
        <v>1.0</v>
      </c>
      <c r="AD559" s="125">
        <v>1.2</v>
      </c>
      <c r="AE559" s="125">
        <v>510.0</v>
      </c>
      <c r="AF559" s="119">
        <v>1.0</v>
      </c>
      <c r="AG559" s="125">
        <v>1.0</v>
      </c>
      <c r="AH559" s="125">
        <v>1.0</v>
      </c>
      <c r="AI559" s="125">
        <v>1.0</v>
      </c>
      <c r="AJ559" s="125">
        <v>1.0</v>
      </c>
      <c r="AK559" s="125">
        <v>1.0</v>
      </c>
      <c r="AL559" s="126">
        <v>45526.76602858796</v>
      </c>
      <c r="AM559" s="127">
        <v>1460652.93</v>
      </c>
      <c r="AN559" s="127">
        <v>1477415.87</v>
      </c>
      <c r="AO559" s="124"/>
      <c r="AP559" s="124"/>
    </row>
    <row r="560">
      <c r="A560" s="125">
        <v>818.0</v>
      </c>
      <c r="B560" s="119" t="s">
        <v>1020</v>
      </c>
      <c r="C560" s="119" t="s">
        <v>992</v>
      </c>
      <c r="D560" s="119" t="s">
        <v>205</v>
      </c>
      <c r="E560" s="119" t="s">
        <v>1023</v>
      </c>
      <c r="F560" s="120" t="s">
        <v>76</v>
      </c>
      <c r="G560" s="120" t="s">
        <v>59</v>
      </c>
      <c r="H560" s="121" t="s">
        <v>994</v>
      </c>
      <c r="I560" s="121" t="s">
        <v>995</v>
      </c>
      <c r="J560" s="125">
        <v>1776538.28</v>
      </c>
      <c r="K560" s="125">
        <v>1399460.8</v>
      </c>
      <c r="L560" s="125">
        <v>44238.17</v>
      </c>
      <c r="M560" s="125">
        <v>36163.56</v>
      </c>
      <c r="N560" s="125">
        <v>62.0</v>
      </c>
      <c r="O560" s="125">
        <v>28.0</v>
      </c>
      <c r="P560" s="125">
        <v>801.0</v>
      </c>
      <c r="Q560" s="125">
        <v>706.0</v>
      </c>
      <c r="R560" s="125">
        <v>433.0</v>
      </c>
      <c r="S560" s="125">
        <v>325.0</v>
      </c>
      <c r="T560" s="125">
        <v>121.0</v>
      </c>
      <c r="U560" s="125">
        <v>13.0</v>
      </c>
      <c r="V560" s="125">
        <v>33.0</v>
      </c>
      <c r="W560" s="125">
        <v>22.33</v>
      </c>
      <c r="X560" s="125">
        <v>26.94</v>
      </c>
      <c r="Y560" s="125">
        <v>5.0</v>
      </c>
      <c r="Z560" s="125">
        <v>3.0</v>
      </c>
      <c r="AA560" s="125">
        <v>2.0</v>
      </c>
      <c r="AB560" s="125">
        <v>5.0</v>
      </c>
      <c r="AC560" s="125">
        <v>4.0</v>
      </c>
      <c r="AD560" s="125">
        <v>4.0</v>
      </c>
      <c r="AE560" s="125">
        <v>102.0</v>
      </c>
      <c r="AF560" s="125">
        <v>4.0</v>
      </c>
      <c r="AG560" s="125">
        <v>2.0</v>
      </c>
      <c r="AH560" s="125">
        <v>1.0</v>
      </c>
      <c r="AI560" s="125">
        <v>4.0</v>
      </c>
      <c r="AJ560" s="125">
        <v>3.0</v>
      </c>
      <c r="AK560" s="125">
        <v>4.0</v>
      </c>
      <c r="AL560" s="126">
        <v>45526.76602858796</v>
      </c>
      <c r="AM560" s="127">
        <v>1727879.11</v>
      </c>
      <c r="AN560" s="127">
        <v>1298517.07</v>
      </c>
      <c r="AO560" s="124"/>
      <c r="AP560" s="124"/>
    </row>
    <row r="561">
      <c r="A561" s="125">
        <v>820.0</v>
      </c>
      <c r="B561" s="119" t="s">
        <v>60</v>
      </c>
      <c r="C561" s="119" t="s">
        <v>32</v>
      </c>
      <c r="D561" s="119" t="s">
        <v>555</v>
      </c>
      <c r="E561" s="119" t="s">
        <v>732</v>
      </c>
      <c r="F561" s="120" t="s">
        <v>73</v>
      </c>
      <c r="G561" s="120" t="s">
        <v>36</v>
      </c>
      <c r="H561" s="121" t="s">
        <v>994</v>
      </c>
      <c r="I561" s="121" t="s">
        <v>995</v>
      </c>
      <c r="J561" s="125">
        <v>778147.64</v>
      </c>
      <c r="K561" s="125">
        <v>668587.19</v>
      </c>
      <c r="L561" s="125">
        <v>26552.4</v>
      </c>
      <c r="M561" s="125">
        <v>23139.56</v>
      </c>
      <c r="N561" s="125">
        <v>15.0</v>
      </c>
      <c r="O561" s="125">
        <v>9.0</v>
      </c>
      <c r="P561" s="125">
        <v>233.0</v>
      </c>
      <c r="Q561" s="125">
        <v>176.0</v>
      </c>
      <c r="R561" s="125">
        <v>30.0</v>
      </c>
      <c r="S561" s="125">
        <v>32.0</v>
      </c>
      <c r="T561" s="125">
        <v>66.0</v>
      </c>
      <c r="U561" s="125">
        <v>32.0</v>
      </c>
      <c r="V561" s="125">
        <v>-6.0</v>
      </c>
      <c r="W561" s="125">
        <v>14.75</v>
      </c>
      <c r="X561" s="125">
        <v>16.39</v>
      </c>
      <c r="Y561" s="125">
        <v>3.0</v>
      </c>
      <c r="Z561" s="125">
        <v>5.0</v>
      </c>
      <c r="AA561" s="125">
        <v>1.0</v>
      </c>
      <c r="AB561" s="125">
        <v>4.0</v>
      </c>
      <c r="AC561" s="125">
        <v>3.0</v>
      </c>
      <c r="AD561" s="125">
        <v>3.2</v>
      </c>
      <c r="AE561" s="125">
        <v>193.0</v>
      </c>
      <c r="AF561" s="125">
        <v>2.0</v>
      </c>
      <c r="AG561" s="125">
        <v>4.0</v>
      </c>
      <c r="AH561" s="125">
        <v>1.0</v>
      </c>
      <c r="AI561" s="125">
        <v>3.0</v>
      </c>
      <c r="AJ561" s="125">
        <v>2.0</v>
      </c>
      <c r="AK561" s="125">
        <v>3.0</v>
      </c>
      <c r="AL561" s="126">
        <v>45526.76602858796</v>
      </c>
      <c r="AM561" s="127">
        <v>777878.64</v>
      </c>
      <c r="AN561" s="127">
        <v>668729.1</v>
      </c>
      <c r="AO561" s="124"/>
      <c r="AP561" s="124"/>
    </row>
    <row r="562">
      <c r="A562" s="125">
        <v>821.0</v>
      </c>
      <c r="B562" s="119" t="s">
        <v>1020</v>
      </c>
      <c r="C562" s="119" t="s">
        <v>992</v>
      </c>
      <c r="D562" s="119" t="s">
        <v>393</v>
      </c>
      <c r="E562" s="119" t="s">
        <v>418</v>
      </c>
      <c r="F562" s="120" t="s">
        <v>88</v>
      </c>
      <c r="G562" s="120" t="s">
        <v>59</v>
      </c>
      <c r="H562" s="121" t="s">
        <v>994</v>
      </c>
      <c r="I562" s="121" t="s">
        <v>995</v>
      </c>
      <c r="J562" s="125">
        <v>208527.23</v>
      </c>
      <c r="K562" s="125">
        <v>292859.0</v>
      </c>
      <c r="L562" s="125">
        <v>5640.83</v>
      </c>
      <c r="M562" s="125">
        <v>8173.92</v>
      </c>
      <c r="N562" s="125">
        <v>0.0</v>
      </c>
      <c r="O562" s="125">
        <v>5.0</v>
      </c>
      <c r="P562" s="125">
        <v>114.0</v>
      </c>
      <c r="Q562" s="125">
        <v>107.0</v>
      </c>
      <c r="R562" s="125">
        <v>92.0</v>
      </c>
      <c r="S562" s="125">
        <v>12.0</v>
      </c>
      <c r="T562" s="125">
        <v>-100.0</v>
      </c>
      <c r="U562" s="125">
        <v>6.0</v>
      </c>
      <c r="V562" s="125">
        <v>666.0</v>
      </c>
      <c r="W562" s="125">
        <v>-30.99</v>
      </c>
      <c r="X562" s="125">
        <v>-28.8</v>
      </c>
      <c r="Y562" s="125">
        <v>1.0</v>
      </c>
      <c r="Z562" s="125">
        <v>2.0</v>
      </c>
      <c r="AA562" s="125">
        <v>5.0</v>
      </c>
      <c r="AB562" s="125">
        <v>1.0</v>
      </c>
      <c r="AC562" s="125">
        <v>1.0</v>
      </c>
      <c r="AD562" s="125">
        <v>2.0</v>
      </c>
      <c r="AE562" s="125">
        <v>313.0</v>
      </c>
      <c r="AF562" s="125">
        <v>1.0</v>
      </c>
      <c r="AG562" s="125">
        <v>1.0</v>
      </c>
      <c r="AH562" s="125">
        <v>4.0</v>
      </c>
      <c r="AI562" s="125">
        <v>1.0</v>
      </c>
      <c r="AJ562" s="125">
        <v>1.0</v>
      </c>
      <c r="AK562" s="125">
        <v>2.0</v>
      </c>
      <c r="AL562" s="126">
        <v>45526.76602858796</v>
      </c>
      <c r="AM562" s="127">
        <v>207787.23</v>
      </c>
      <c r="AN562" s="127">
        <v>292858.85</v>
      </c>
      <c r="AO562" s="124"/>
      <c r="AP562" s="124"/>
    </row>
    <row r="563">
      <c r="A563" s="125">
        <v>822.0</v>
      </c>
      <c r="B563" s="119" t="s">
        <v>60</v>
      </c>
      <c r="C563" s="119" t="s">
        <v>32</v>
      </c>
      <c r="D563" s="119" t="s">
        <v>733</v>
      </c>
      <c r="E563" s="119" t="s">
        <v>461</v>
      </c>
      <c r="F563" s="120" t="s">
        <v>96</v>
      </c>
      <c r="G563" s="120" t="s">
        <v>59</v>
      </c>
      <c r="H563" s="121" t="s">
        <v>994</v>
      </c>
      <c r="I563" s="121" t="s">
        <v>995</v>
      </c>
      <c r="J563" s="125">
        <v>2096804.54</v>
      </c>
      <c r="K563" s="125">
        <v>1676571.89</v>
      </c>
      <c r="L563" s="125">
        <v>54063.05</v>
      </c>
      <c r="M563" s="125">
        <v>46573.87</v>
      </c>
      <c r="N563" s="125">
        <v>19.0</v>
      </c>
      <c r="O563" s="125">
        <v>8.0</v>
      </c>
      <c r="P563" s="125">
        <v>635.0</v>
      </c>
      <c r="Q563" s="125">
        <v>570.0</v>
      </c>
      <c r="R563" s="125">
        <v>62.0</v>
      </c>
      <c r="S563" s="125">
        <v>59.0</v>
      </c>
      <c r="T563" s="125">
        <v>137.0</v>
      </c>
      <c r="U563" s="125">
        <v>11.0</v>
      </c>
      <c r="V563" s="125">
        <v>5.0</v>
      </c>
      <c r="W563" s="125">
        <v>16.08</v>
      </c>
      <c r="X563" s="125">
        <v>25.06</v>
      </c>
      <c r="Y563" s="125">
        <v>5.0</v>
      </c>
      <c r="Z563" s="125">
        <v>3.0</v>
      </c>
      <c r="AA563" s="125">
        <v>1.0</v>
      </c>
      <c r="AB563" s="125">
        <v>4.0</v>
      </c>
      <c r="AC563" s="125">
        <v>4.0</v>
      </c>
      <c r="AD563" s="125">
        <v>3.35</v>
      </c>
      <c r="AE563" s="125">
        <v>182.0</v>
      </c>
      <c r="AF563" s="125">
        <v>4.0</v>
      </c>
      <c r="AG563" s="125">
        <v>2.0</v>
      </c>
      <c r="AH563" s="125">
        <v>1.0</v>
      </c>
      <c r="AI563" s="125">
        <v>3.0</v>
      </c>
      <c r="AJ563" s="125">
        <v>3.0</v>
      </c>
      <c r="AK563" s="125">
        <v>3.0</v>
      </c>
      <c r="AL563" s="126">
        <v>45526.76602858796</v>
      </c>
      <c r="AM563" s="127">
        <v>2100100.58</v>
      </c>
      <c r="AN563" s="127">
        <v>1677763.91</v>
      </c>
      <c r="AO563" s="124"/>
      <c r="AP563" s="124"/>
    </row>
    <row r="564">
      <c r="A564" s="125">
        <v>823.0</v>
      </c>
      <c r="B564" s="119" t="s">
        <v>47</v>
      </c>
      <c r="C564" s="119" t="s">
        <v>32</v>
      </c>
      <c r="D564" s="119" t="s">
        <v>734</v>
      </c>
      <c r="E564" s="119" t="s">
        <v>735</v>
      </c>
      <c r="F564" s="120" t="s">
        <v>220</v>
      </c>
      <c r="G564" s="120" t="s">
        <v>59</v>
      </c>
      <c r="H564" s="121" t="s">
        <v>994</v>
      </c>
      <c r="I564" s="121" t="s">
        <v>995</v>
      </c>
      <c r="J564" s="125">
        <v>904365.92</v>
      </c>
      <c r="K564" s="125">
        <v>759833.21</v>
      </c>
      <c r="L564" s="125">
        <v>24715.37</v>
      </c>
      <c r="M564" s="125">
        <v>22644.07</v>
      </c>
      <c r="N564" s="119">
        <v>14.0</v>
      </c>
      <c r="O564" s="125">
        <v>28.0</v>
      </c>
      <c r="P564" s="125">
        <v>252.0</v>
      </c>
      <c r="Q564" s="125">
        <v>220.0</v>
      </c>
      <c r="R564" s="125">
        <v>30.0</v>
      </c>
      <c r="S564" s="125">
        <v>28.0</v>
      </c>
      <c r="T564" s="119">
        <v>-50.0</v>
      </c>
      <c r="U564" s="125">
        <v>14.0</v>
      </c>
      <c r="V564" s="125">
        <v>7.0</v>
      </c>
      <c r="W564" s="125">
        <v>9.15</v>
      </c>
      <c r="X564" s="125">
        <v>19.02</v>
      </c>
      <c r="Y564" s="119">
        <v>1.0</v>
      </c>
      <c r="Z564" s="125">
        <v>3.0</v>
      </c>
      <c r="AA564" s="125">
        <v>1.0</v>
      </c>
      <c r="AB564" s="125">
        <v>3.0</v>
      </c>
      <c r="AC564" s="125">
        <v>3.0</v>
      </c>
      <c r="AD564" s="125">
        <v>2.5</v>
      </c>
      <c r="AE564" s="125">
        <v>254.0</v>
      </c>
      <c r="AF564" s="119">
        <v>1.0</v>
      </c>
      <c r="AG564" s="125">
        <v>2.0</v>
      </c>
      <c r="AH564" s="125">
        <v>1.0</v>
      </c>
      <c r="AI564" s="125">
        <v>2.0</v>
      </c>
      <c r="AJ564" s="125">
        <v>2.0</v>
      </c>
      <c r="AK564" s="125">
        <v>2.0</v>
      </c>
      <c r="AL564" s="126">
        <v>45526.76602858796</v>
      </c>
      <c r="AM564" s="127">
        <v>905331.92</v>
      </c>
      <c r="AN564" s="127">
        <v>762400.03</v>
      </c>
      <c r="AO564" s="124"/>
      <c r="AP564" s="124"/>
    </row>
    <row r="565">
      <c r="A565" s="125">
        <v>824.0</v>
      </c>
      <c r="B565" s="119" t="s">
        <v>998</v>
      </c>
      <c r="C565" s="119" t="s">
        <v>32</v>
      </c>
      <c r="D565" s="119" t="s">
        <v>119</v>
      </c>
      <c r="E565" s="119" t="s">
        <v>120</v>
      </c>
      <c r="F565" s="120" t="s">
        <v>121</v>
      </c>
      <c r="G565" s="120" t="s">
        <v>36</v>
      </c>
      <c r="H565" s="121" t="s">
        <v>994</v>
      </c>
      <c r="I565" s="121" t="s">
        <v>995</v>
      </c>
      <c r="J565" s="125">
        <v>3007140.23</v>
      </c>
      <c r="K565" s="125">
        <v>2150628.96</v>
      </c>
      <c r="L565" s="125">
        <v>88965.2</v>
      </c>
      <c r="M565" s="125">
        <v>82365.6</v>
      </c>
      <c r="N565" s="125">
        <v>14.0</v>
      </c>
      <c r="O565" s="125">
        <v>22.0</v>
      </c>
      <c r="P565" s="125">
        <v>781.0</v>
      </c>
      <c r="Q565" s="125">
        <v>746.0</v>
      </c>
      <c r="R565" s="125">
        <v>25.0</v>
      </c>
      <c r="S565" s="125">
        <v>40.0</v>
      </c>
      <c r="T565" s="125">
        <v>-36.0</v>
      </c>
      <c r="U565" s="125">
        <v>4.0</v>
      </c>
      <c r="V565" s="125">
        <v>-37.0</v>
      </c>
      <c r="W565" s="125">
        <v>8.01</v>
      </c>
      <c r="X565" s="125">
        <v>39.83</v>
      </c>
      <c r="Y565" s="125">
        <v>1.0</v>
      </c>
      <c r="Z565" s="125">
        <v>1.0</v>
      </c>
      <c r="AA565" s="125">
        <v>1.0</v>
      </c>
      <c r="AB565" s="125">
        <v>3.0</v>
      </c>
      <c r="AC565" s="125">
        <v>5.0</v>
      </c>
      <c r="AD565" s="125">
        <v>2.8</v>
      </c>
      <c r="AE565" s="125">
        <v>226.0</v>
      </c>
      <c r="AF565" s="125">
        <v>1.0</v>
      </c>
      <c r="AG565" s="125">
        <v>1.0</v>
      </c>
      <c r="AH565" s="125">
        <v>1.0</v>
      </c>
      <c r="AI565" s="125">
        <v>2.0</v>
      </c>
      <c r="AJ565" s="125">
        <v>4.0</v>
      </c>
      <c r="AK565" s="125">
        <v>2.0</v>
      </c>
      <c r="AL565" s="126">
        <v>45526.76602858796</v>
      </c>
      <c r="AM565" s="127">
        <v>3007100.96</v>
      </c>
      <c r="AN565" s="127">
        <v>2151593.1</v>
      </c>
      <c r="AO565" s="124"/>
      <c r="AP565" s="124"/>
    </row>
    <row r="566">
      <c r="A566" s="125">
        <v>825.0</v>
      </c>
      <c r="B566" s="119" t="s">
        <v>42</v>
      </c>
      <c r="C566" s="119" t="s">
        <v>32</v>
      </c>
      <c r="D566" s="119" t="s">
        <v>736</v>
      </c>
      <c r="E566" s="119" t="s">
        <v>737</v>
      </c>
      <c r="F566" s="120" t="s">
        <v>45</v>
      </c>
      <c r="G566" s="120" t="s">
        <v>46</v>
      </c>
      <c r="H566" s="121" t="s">
        <v>994</v>
      </c>
      <c r="I566" s="121" t="s">
        <v>995</v>
      </c>
      <c r="J566" s="125">
        <v>2145285.16</v>
      </c>
      <c r="K566" s="125">
        <v>1322068.0</v>
      </c>
      <c r="L566" s="125">
        <v>70013.25</v>
      </c>
      <c r="M566" s="125">
        <v>49525.25</v>
      </c>
      <c r="N566" s="125">
        <v>0.0</v>
      </c>
      <c r="O566" s="125">
        <v>26.0</v>
      </c>
      <c r="P566" s="125">
        <v>1103.0</v>
      </c>
      <c r="Q566" s="125">
        <v>773.0</v>
      </c>
      <c r="R566" s="125">
        <v>99.0</v>
      </c>
      <c r="S566" s="125">
        <v>92.0</v>
      </c>
      <c r="T566" s="125">
        <v>-100.0</v>
      </c>
      <c r="U566" s="125">
        <v>42.0</v>
      </c>
      <c r="V566" s="125">
        <v>7.0</v>
      </c>
      <c r="W566" s="125">
        <v>41.37</v>
      </c>
      <c r="X566" s="125">
        <v>62.27</v>
      </c>
      <c r="Y566" s="125">
        <v>1.0</v>
      </c>
      <c r="Z566" s="125">
        <v>5.0</v>
      </c>
      <c r="AA566" s="125">
        <v>1.0</v>
      </c>
      <c r="AB566" s="125">
        <v>5.0</v>
      </c>
      <c r="AC566" s="125">
        <v>5.0</v>
      </c>
      <c r="AD566" s="125">
        <v>4.0</v>
      </c>
      <c r="AE566" s="125">
        <v>112.0</v>
      </c>
      <c r="AF566" s="125">
        <v>1.0</v>
      </c>
      <c r="AG566" s="125">
        <v>4.0</v>
      </c>
      <c r="AH566" s="125">
        <v>1.0</v>
      </c>
      <c r="AI566" s="125">
        <v>4.0</v>
      </c>
      <c r="AJ566" s="125">
        <v>4.0</v>
      </c>
      <c r="AK566" s="125">
        <v>4.0</v>
      </c>
      <c r="AL566" s="126">
        <v>45526.76602858796</v>
      </c>
      <c r="AM566" s="127">
        <v>2148741.48</v>
      </c>
      <c r="AN566" s="127">
        <v>1311818.91</v>
      </c>
      <c r="AO566" s="124"/>
      <c r="AP566" s="124"/>
    </row>
    <row r="567">
      <c r="A567" s="125">
        <v>826.0</v>
      </c>
      <c r="B567" s="119" t="s">
        <v>63</v>
      </c>
      <c r="C567" s="119" t="s">
        <v>32</v>
      </c>
      <c r="D567" s="119" t="s">
        <v>446</v>
      </c>
      <c r="E567" s="119" t="s">
        <v>447</v>
      </c>
      <c r="F567" s="120" t="s">
        <v>220</v>
      </c>
      <c r="G567" s="120" t="s">
        <v>59</v>
      </c>
      <c r="H567" s="121" t="s">
        <v>994</v>
      </c>
      <c r="I567" s="121" t="s">
        <v>995</v>
      </c>
      <c r="J567" s="125">
        <v>683453.84</v>
      </c>
      <c r="K567" s="125">
        <v>413940.6</v>
      </c>
      <c r="L567" s="125">
        <v>22531.63</v>
      </c>
      <c r="M567" s="125">
        <v>14305.29</v>
      </c>
      <c r="N567" s="125">
        <v>8.0</v>
      </c>
      <c r="O567" s="125">
        <v>0.0</v>
      </c>
      <c r="P567" s="125">
        <v>223.0</v>
      </c>
      <c r="Q567" s="125">
        <v>174.0</v>
      </c>
      <c r="R567" s="125">
        <v>22.0</v>
      </c>
      <c r="S567" s="125">
        <v>16.0</v>
      </c>
      <c r="T567" s="125">
        <v>0.0</v>
      </c>
      <c r="U567" s="125">
        <v>28.0</v>
      </c>
      <c r="V567" s="125">
        <v>37.0</v>
      </c>
      <c r="W567" s="125">
        <v>57.51</v>
      </c>
      <c r="X567" s="125">
        <v>65.11</v>
      </c>
      <c r="Y567" s="125">
        <v>1.0</v>
      </c>
      <c r="Z567" s="125">
        <v>5.0</v>
      </c>
      <c r="AA567" s="125">
        <v>2.0</v>
      </c>
      <c r="AB567" s="125">
        <v>5.0</v>
      </c>
      <c r="AC567" s="125">
        <v>5.0</v>
      </c>
      <c r="AD567" s="125">
        <v>4.2</v>
      </c>
      <c r="AE567" s="125">
        <v>64.0</v>
      </c>
      <c r="AF567" s="125">
        <v>1.0</v>
      </c>
      <c r="AG567" s="125">
        <v>4.0</v>
      </c>
      <c r="AH567" s="125">
        <v>1.0</v>
      </c>
      <c r="AI567" s="125">
        <v>4.0</v>
      </c>
      <c r="AJ567" s="125">
        <v>4.0</v>
      </c>
      <c r="AK567" s="125">
        <v>4.0</v>
      </c>
      <c r="AL567" s="126">
        <v>45526.76602858796</v>
      </c>
      <c r="AM567" s="127">
        <v>684021.84</v>
      </c>
      <c r="AN567" s="127">
        <v>414262.61</v>
      </c>
      <c r="AO567" s="124"/>
      <c r="AP567" s="124"/>
    </row>
    <row r="568">
      <c r="A568" s="125">
        <v>827.0</v>
      </c>
      <c r="B568" s="119" t="s">
        <v>31</v>
      </c>
      <c r="C568" s="119" t="s">
        <v>32</v>
      </c>
      <c r="D568" s="119" t="s">
        <v>135</v>
      </c>
      <c r="E568" s="119" t="s">
        <v>136</v>
      </c>
      <c r="F568" s="120" t="s">
        <v>93</v>
      </c>
      <c r="G568" s="120" t="s">
        <v>46</v>
      </c>
      <c r="H568" s="121" t="s">
        <v>994</v>
      </c>
      <c r="I568" s="121" t="s">
        <v>995</v>
      </c>
      <c r="J568" s="125">
        <v>796723.86</v>
      </c>
      <c r="K568" s="125">
        <v>733202.95</v>
      </c>
      <c r="L568" s="125">
        <v>28840.5</v>
      </c>
      <c r="M568" s="125">
        <v>26795.5</v>
      </c>
      <c r="N568" s="119">
        <v>41.0</v>
      </c>
      <c r="O568" s="125">
        <v>57.0</v>
      </c>
      <c r="P568" s="125">
        <v>323.0</v>
      </c>
      <c r="Q568" s="125">
        <v>317.0</v>
      </c>
      <c r="R568" s="125">
        <v>31.0</v>
      </c>
      <c r="S568" s="125">
        <v>48.0</v>
      </c>
      <c r="T568" s="119">
        <v>-28.0</v>
      </c>
      <c r="U568" s="125">
        <v>1.0</v>
      </c>
      <c r="V568" s="125">
        <v>-35.0</v>
      </c>
      <c r="W568" s="125">
        <v>7.63</v>
      </c>
      <c r="X568" s="125">
        <v>8.66</v>
      </c>
      <c r="Y568" s="119">
        <v>1.0</v>
      </c>
      <c r="Z568" s="125">
        <v>1.0</v>
      </c>
      <c r="AA568" s="125">
        <v>1.0</v>
      </c>
      <c r="AB568" s="125">
        <v>2.0</v>
      </c>
      <c r="AC568" s="125">
        <v>2.0</v>
      </c>
      <c r="AD568" s="125">
        <v>1.65</v>
      </c>
      <c r="AE568" s="125">
        <v>370.0</v>
      </c>
      <c r="AF568" s="119">
        <v>1.0</v>
      </c>
      <c r="AG568" s="125">
        <v>1.0</v>
      </c>
      <c r="AH568" s="125">
        <v>1.0</v>
      </c>
      <c r="AI568" s="125">
        <v>1.0</v>
      </c>
      <c r="AJ568" s="125">
        <v>1.0</v>
      </c>
      <c r="AK568" s="125">
        <v>1.0</v>
      </c>
      <c r="AL568" s="126">
        <v>45526.76602858796</v>
      </c>
      <c r="AM568" s="127">
        <v>812647.31</v>
      </c>
      <c r="AN568" s="127">
        <v>717875.1</v>
      </c>
      <c r="AO568" s="124"/>
      <c r="AP568" s="124"/>
    </row>
    <row r="569">
      <c r="A569" s="125">
        <v>828.0</v>
      </c>
      <c r="B569" s="119" t="s">
        <v>47</v>
      </c>
      <c r="C569" s="119" t="s">
        <v>32</v>
      </c>
      <c r="D569" s="119" t="s">
        <v>466</v>
      </c>
      <c r="E569" s="119" t="s">
        <v>738</v>
      </c>
      <c r="F569" s="120" t="s">
        <v>96</v>
      </c>
      <c r="G569" s="120" t="s">
        <v>59</v>
      </c>
      <c r="H569" s="121" t="s">
        <v>994</v>
      </c>
      <c r="I569" s="121" t="s">
        <v>995</v>
      </c>
      <c r="J569" s="125">
        <v>3643765.74</v>
      </c>
      <c r="K569" s="125">
        <v>2472583.98</v>
      </c>
      <c r="L569" s="125">
        <v>94512.46</v>
      </c>
      <c r="M569" s="125">
        <v>70213.63</v>
      </c>
      <c r="N569" s="125">
        <v>12.0</v>
      </c>
      <c r="O569" s="119">
        <v>1.0</v>
      </c>
      <c r="P569" s="125">
        <v>935.0</v>
      </c>
      <c r="Q569" s="125">
        <v>714.0</v>
      </c>
      <c r="R569" s="125">
        <v>79.0</v>
      </c>
      <c r="S569" s="125">
        <v>54.0</v>
      </c>
      <c r="T569" s="119">
        <v>1100.0</v>
      </c>
      <c r="U569" s="125">
        <v>30.0</v>
      </c>
      <c r="V569" s="125">
        <v>46.0</v>
      </c>
      <c r="W569" s="125">
        <v>34.61</v>
      </c>
      <c r="X569" s="125">
        <v>47.37</v>
      </c>
      <c r="Y569" s="119">
        <v>5.0</v>
      </c>
      <c r="Z569" s="125">
        <v>5.0</v>
      </c>
      <c r="AA569" s="125">
        <v>3.0</v>
      </c>
      <c r="AB569" s="125">
        <v>5.0</v>
      </c>
      <c r="AC569" s="125">
        <v>5.0</v>
      </c>
      <c r="AD569" s="125">
        <v>4.6</v>
      </c>
      <c r="AE569" s="125">
        <v>29.0</v>
      </c>
      <c r="AF569" s="119">
        <v>4.0</v>
      </c>
      <c r="AG569" s="125">
        <v>4.0</v>
      </c>
      <c r="AH569" s="125">
        <v>2.0</v>
      </c>
      <c r="AI569" s="125">
        <v>4.0</v>
      </c>
      <c r="AJ569" s="125">
        <v>4.0</v>
      </c>
      <c r="AK569" s="125">
        <v>4.0</v>
      </c>
      <c r="AL569" s="126">
        <v>45526.76602858796</v>
      </c>
      <c r="AM569" s="127">
        <v>3645013.04</v>
      </c>
      <c r="AN569" s="127">
        <v>2471650.13</v>
      </c>
      <c r="AO569" s="124"/>
      <c r="AP569" s="124"/>
    </row>
    <row r="570">
      <c r="A570" s="125">
        <v>830.0</v>
      </c>
      <c r="B570" s="119" t="s">
        <v>31</v>
      </c>
      <c r="C570" s="119" t="s">
        <v>32</v>
      </c>
      <c r="D570" s="119" t="s">
        <v>448</v>
      </c>
      <c r="E570" s="119" t="s">
        <v>739</v>
      </c>
      <c r="F570" s="120" t="s">
        <v>76</v>
      </c>
      <c r="G570" s="120" t="s">
        <v>59</v>
      </c>
      <c r="H570" s="121" t="s">
        <v>994</v>
      </c>
      <c r="I570" s="121" t="s">
        <v>995</v>
      </c>
      <c r="J570" s="125">
        <v>1426227.25</v>
      </c>
      <c r="K570" s="125">
        <v>1056622.09</v>
      </c>
      <c r="L570" s="125">
        <v>39048.31</v>
      </c>
      <c r="M570" s="125">
        <v>30830.17</v>
      </c>
      <c r="N570" s="125">
        <v>19.0</v>
      </c>
      <c r="O570" s="125">
        <v>7.0</v>
      </c>
      <c r="P570" s="125">
        <v>480.0</v>
      </c>
      <c r="Q570" s="125">
        <v>408.0</v>
      </c>
      <c r="R570" s="125">
        <v>49.0</v>
      </c>
      <c r="S570" s="125">
        <v>43.0</v>
      </c>
      <c r="T570" s="125">
        <v>171.0</v>
      </c>
      <c r="U570" s="125">
        <v>17.0</v>
      </c>
      <c r="V570" s="125">
        <v>13.0</v>
      </c>
      <c r="W570" s="125">
        <v>26.66</v>
      </c>
      <c r="X570" s="125">
        <v>34.98</v>
      </c>
      <c r="Y570" s="125">
        <v>5.0</v>
      </c>
      <c r="Z570" s="125">
        <v>4.0</v>
      </c>
      <c r="AA570" s="125">
        <v>1.0</v>
      </c>
      <c r="AB570" s="125">
        <v>5.0</v>
      </c>
      <c r="AC570" s="125">
        <v>5.0</v>
      </c>
      <c r="AD570" s="125">
        <v>4.1</v>
      </c>
      <c r="AE570" s="125">
        <v>77.0</v>
      </c>
      <c r="AF570" s="125">
        <v>4.0</v>
      </c>
      <c r="AG570" s="125">
        <v>3.0</v>
      </c>
      <c r="AH570" s="125">
        <v>1.0</v>
      </c>
      <c r="AI570" s="125">
        <v>4.0</v>
      </c>
      <c r="AJ570" s="125">
        <v>4.0</v>
      </c>
      <c r="AK570" s="125">
        <v>4.0</v>
      </c>
      <c r="AL570" s="126">
        <v>45526.76602858796</v>
      </c>
      <c r="AM570" s="127">
        <v>1426006.75</v>
      </c>
      <c r="AN570" s="127">
        <v>1056650.83</v>
      </c>
      <c r="AO570" s="124"/>
      <c r="AP570" s="124"/>
    </row>
    <row r="571">
      <c r="A571" s="125">
        <v>831.0</v>
      </c>
      <c r="B571" s="119" t="s">
        <v>60</v>
      </c>
      <c r="C571" s="119" t="s">
        <v>32</v>
      </c>
      <c r="D571" s="119" t="s">
        <v>740</v>
      </c>
      <c r="E571" s="119" t="s">
        <v>741</v>
      </c>
      <c r="F571" s="120" t="s">
        <v>76</v>
      </c>
      <c r="G571" s="120" t="s">
        <v>59</v>
      </c>
      <c r="H571" s="121" t="s">
        <v>994</v>
      </c>
      <c r="I571" s="121" t="s">
        <v>995</v>
      </c>
      <c r="J571" s="125">
        <v>1608990.47</v>
      </c>
      <c r="K571" s="125">
        <v>1676537.59</v>
      </c>
      <c r="L571" s="125">
        <v>45229.26</v>
      </c>
      <c r="M571" s="125">
        <v>48260.22</v>
      </c>
      <c r="N571" s="125">
        <v>8.0</v>
      </c>
      <c r="O571" s="125">
        <v>15.0</v>
      </c>
      <c r="P571" s="125">
        <v>518.0</v>
      </c>
      <c r="Q571" s="125">
        <v>540.0</v>
      </c>
      <c r="R571" s="125">
        <v>65.0</v>
      </c>
      <c r="S571" s="125">
        <v>59.0</v>
      </c>
      <c r="T571" s="125">
        <v>-46.0</v>
      </c>
      <c r="U571" s="125">
        <v>-4.0</v>
      </c>
      <c r="V571" s="125">
        <v>10.0</v>
      </c>
      <c r="W571" s="125">
        <v>-6.28</v>
      </c>
      <c r="X571" s="125">
        <v>-4.03</v>
      </c>
      <c r="Y571" s="125">
        <v>1.0</v>
      </c>
      <c r="Z571" s="125">
        <v>1.0</v>
      </c>
      <c r="AA571" s="125">
        <v>1.0</v>
      </c>
      <c r="AB571" s="125">
        <v>1.0</v>
      </c>
      <c r="AC571" s="125">
        <v>1.0</v>
      </c>
      <c r="AD571" s="125">
        <v>1.0</v>
      </c>
      <c r="AE571" s="125">
        <v>612.0</v>
      </c>
      <c r="AF571" s="125">
        <v>1.0</v>
      </c>
      <c r="AG571" s="125">
        <v>1.0</v>
      </c>
      <c r="AH571" s="125">
        <v>1.0</v>
      </c>
      <c r="AI571" s="125">
        <v>1.0</v>
      </c>
      <c r="AJ571" s="125">
        <v>1.0</v>
      </c>
      <c r="AK571" s="125">
        <v>1.0</v>
      </c>
      <c r="AL571" s="126">
        <v>45526.76602858796</v>
      </c>
      <c r="AM571" s="127">
        <v>1608468.47</v>
      </c>
      <c r="AN571" s="127">
        <v>1676375.58</v>
      </c>
      <c r="AO571" s="124"/>
      <c r="AP571" s="124"/>
    </row>
    <row r="572">
      <c r="A572" s="125">
        <v>832.0</v>
      </c>
      <c r="B572" s="119" t="s">
        <v>414</v>
      </c>
      <c r="C572" s="119" t="s">
        <v>992</v>
      </c>
      <c r="D572" s="119" t="s">
        <v>393</v>
      </c>
      <c r="E572" s="119" t="s">
        <v>418</v>
      </c>
      <c r="F572" s="120" t="s">
        <v>88</v>
      </c>
      <c r="G572" s="120" t="s">
        <v>59</v>
      </c>
      <c r="H572" s="121" t="s">
        <v>994</v>
      </c>
      <c r="I572" s="121" t="s">
        <v>995</v>
      </c>
      <c r="J572" s="125">
        <v>753803.51</v>
      </c>
      <c r="K572" s="125">
        <v>479271.61</v>
      </c>
      <c r="L572" s="125">
        <v>19472.52</v>
      </c>
      <c r="M572" s="125">
        <v>15088.38</v>
      </c>
      <c r="N572" s="125">
        <v>2.0</v>
      </c>
      <c r="O572" s="125">
        <v>4.0</v>
      </c>
      <c r="P572" s="125">
        <v>343.0</v>
      </c>
      <c r="Q572" s="125">
        <v>199.0</v>
      </c>
      <c r="R572" s="125">
        <v>136.0</v>
      </c>
      <c r="S572" s="125">
        <v>37.0</v>
      </c>
      <c r="T572" s="125">
        <v>-50.0</v>
      </c>
      <c r="U572" s="125">
        <v>72.0</v>
      </c>
      <c r="V572" s="125">
        <v>267.0</v>
      </c>
      <c r="W572" s="125">
        <v>29.06</v>
      </c>
      <c r="X572" s="125">
        <v>57.28</v>
      </c>
      <c r="Y572" s="125">
        <v>1.0</v>
      </c>
      <c r="Z572" s="125">
        <v>5.0</v>
      </c>
      <c r="AA572" s="125">
        <v>5.0</v>
      </c>
      <c r="AB572" s="125">
        <v>5.0</v>
      </c>
      <c r="AC572" s="125">
        <v>5.0</v>
      </c>
      <c r="AD572" s="125">
        <v>4.6</v>
      </c>
      <c r="AE572" s="125">
        <v>24.0</v>
      </c>
      <c r="AF572" s="125">
        <v>1.0</v>
      </c>
      <c r="AG572" s="125">
        <v>4.0</v>
      </c>
      <c r="AH572" s="125">
        <v>4.0</v>
      </c>
      <c r="AI572" s="125">
        <v>4.0</v>
      </c>
      <c r="AJ572" s="125">
        <v>4.0</v>
      </c>
      <c r="AK572" s="125">
        <v>4.0</v>
      </c>
      <c r="AL572" s="126">
        <v>45526.76602858796</v>
      </c>
      <c r="AM572" s="127">
        <v>719499.72</v>
      </c>
      <c r="AN572" s="127">
        <v>460836.79</v>
      </c>
      <c r="AO572" s="124"/>
      <c r="AP572" s="124"/>
    </row>
    <row r="573">
      <c r="A573" s="125">
        <v>833.0</v>
      </c>
      <c r="B573" s="119" t="s">
        <v>42</v>
      </c>
      <c r="C573" s="119" t="s">
        <v>32</v>
      </c>
      <c r="D573" s="119" t="s">
        <v>670</v>
      </c>
      <c r="E573" s="119" t="s">
        <v>671</v>
      </c>
      <c r="F573" s="120" t="s">
        <v>275</v>
      </c>
      <c r="G573" s="120" t="s">
        <v>46</v>
      </c>
      <c r="H573" s="121" t="s">
        <v>994</v>
      </c>
      <c r="I573" s="121" t="s">
        <v>995</v>
      </c>
      <c r="J573" s="125">
        <v>1100364.09</v>
      </c>
      <c r="K573" s="125">
        <v>1383635.78</v>
      </c>
      <c r="L573" s="125">
        <v>41588.69</v>
      </c>
      <c r="M573" s="125">
        <v>54810.58</v>
      </c>
      <c r="N573" s="125">
        <v>0.0</v>
      </c>
      <c r="O573" s="125">
        <v>36.0</v>
      </c>
      <c r="P573" s="125">
        <v>411.0</v>
      </c>
      <c r="Q573" s="125">
        <v>522.0</v>
      </c>
      <c r="R573" s="125">
        <v>46.0</v>
      </c>
      <c r="S573" s="125">
        <v>72.0</v>
      </c>
      <c r="T573" s="125">
        <v>-100.0</v>
      </c>
      <c r="U573" s="125">
        <v>-21.0</v>
      </c>
      <c r="V573" s="125">
        <v>-36.0</v>
      </c>
      <c r="W573" s="125">
        <v>-24.12</v>
      </c>
      <c r="X573" s="125">
        <v>-20.47</v>
      </c>
      <c r="Y573" s="125">
        <v>1.0</v>
      </c>
      <c r="Z573" s="125">
        <v>1.0</v>
      </c>
      <c r="AA573" s="125">
        <v>1.0</v>
      </c>
      <c r="AB573" s="125">
        <v>1.0</v>
      </c>
      <c r="AC573" s="125">
        <v>1.0</v>
      </c>
      <c r="AD573" s="125">
        <v>1.0</v>
      </c>
      <c r="AE573" s="125">
        <v>610.0</v>
      </c>
      <c r="AF573" s="125">
        <v>1.0</v>
      </c>
      <c r="AG573" s="125">
        <v>1.0</v>
      </c>
      <c r="AH573" s="125">
        <v>1.0</v>
      </c>
      <c r="AI573" s="125">
        <v>1.0</v>
      </c>
      <c r="AJ573" s="125">
        <v>1.0</v>
      </c>
      <c r="AK573" s="125">
        <v>1.0</v>
      </c>
      <c r="AL573" s="126">
        <v>45526.76602858796</v>
      </c>
      <c r="AM573" s="127">
        <v>1234047.42</v>
      </c>
      <c r="AN573" s="127">
        <v>1422841.98</v>
      </c>
      <c r="AO573" s="124"/>
      <c r="AP573" s="124"/>
    </row>
    <row r="574">
      <c r="A574" s="125">
        <v>834.0</v>
      </c>
      <c r="B574" s="119" t="s">
        <v>42</v>
      </c>
      <c r="C574" s="119" t="s">
        <v>32</v>
      </c>
      <c r="D574" s="119" t="s">
        <v>50</v>
      </c>
      <c r="E574" s="119" t="s">
        <v>322</v>
      </c>
      <c r="F574" s="120" t="s">
        <v>665</v>
      </c>
      <c r="G574" s="120" t="s">
        <v>46</v>
      </c>
      <c r="H574" s="121" t="s">
        <v>994</v>
      </c>
      <c r="I574" s="121" t="s">
        <v>995</v>
      </c>
      <c r="J574" s="125">
        <v>657209.66</v>
      </c>
      <c r="K574" s="125">
        <v>728921.68</v>
      </c>
      <c r="L574" s="125">
        <v>19913.06</v>
      </c>
      <c r="M574" s="125">
        <v>24149.25</v>
      </c>
      <c r="N574" s="125">
        <v>22.0</v>
      </c>
      <c r="O574" s="125">
        <v>23.0</v>
      </c>
      <c r="P574" s="125">
        <v>284.0</v>
      </c>
      <c r="Q574" s="125">
        <v>299.0</v>
      </c>
      <c r="R574" s="125">
        <v>26.0</v>
      </c>
      <c r="S574" s="125">
        <v>23.0</v>
      </c>
      <c r="T574" s="125">
        <v>-4.0</v>
      </c>
      <c r="U574" s="125">
        <v>-5.0</v>
      </c>
      <c r="V574" s="125">
        <v>13.0</v>
      </c>
      <c r="W574" s="125">
        <v>-17.54</v>
      </c>
      <c r="X574" s="125">
        <v>-9.84</v>
      </c>
      <c r="Y574" s="125">
        <v>1.0</v>
      </c>
      <c r="Z574" s="125">
        <v>1.0</v>
      </c>
      <c r="AA574" s="125">
        <v>1.0</v>
      </c>
      <c r="AB574" s="125">
        <v>1.0</v>
      </c>
      <c r="AC574" s="125">
        <v>1.0</v>
      </c>
      <c r="AD574" s="125">
        <v>1.0</v>
      </c>
      <c r="AE574" s="125">
        <v>569.0</v>
      </c>
      <c r="AF574" s="125">
        <v>1.0</v>
      </c>
      <c r="AG574" s="125">
        <v>1.0</v>
      </c>
      <c r="AH574" s="125">
        <v>1.0</v>
      </c>
      <c r="AI574" s="125">
        <v>1.0</v>
      </c>
      <c r="AJ574" s="125">
        <v>1.0</v>
      </c>
      <c r="AK574" s="125">
        <v>1.0</v>
      </c>
      <c r="AL574" s="126">
        <v>45526.76602858796</v>
      </c>
      <c r="AM574" s="127">
        <v>657659.4</v>
      </c>
      <c r="AN574" s="127">
        <v>728517.11</v>
      </c>
      <c r="AO574" s="124"/>
      <c r="AP574" s="124"/>
    </row>
    <row r="575">
      <c r="A575" s="125">
        <v>835.0</v>
      </c>
      <c r="B575" s="119" t="s">
        <v>97</v>
      </c>
      <c r="C575" s="119" t="s">
        <v>32</v>
      </c>
      <c r="D575" s="119" t="s">
        <v>249</v>
      </c>
      <c r="E575" s="119" t="s">
        <v>599</v>
      </c>
      <c r="F575" s="120" t="s">
        <v>45</v>
      </c>
      <c r="G575" s="120" t="s">
        <v>46</v>
      </c>
      <c r="H575" s="121" t="s">
        <v>994</v>
      </c>
      <c r="I575" s="121" t="s">
        <v>995</v>
      </c>
      <c r="J575" s="125">
        <v>679216.29</v>
      </c>
      <c r="K575" s="125">
        <v>524576.38</v>
      </c>
      <c r="L575" s="125">
        <v>23421.92</v>
      </c>
      <c r="M575" s="125">
        <v>19262.25</v>
      </c>
      <c r="N575" s="119">
        <v>16.0</v>
      </c>
      <c r="O575" s="125">
        <v>11.0</v>
      </c>
      <c r="P575" s="125">
        <v>352.0</v>
      </c>
      <c r="Q575" s="125">
        <v>310.0</v>
      </c>
      <c r="R575" s="125">
        <v>29.0</v>
      </c>
      <c r="S575" s="125">
        <v>24.0</v>
      </c>
      <c r="T575" s="119">
        <v>45.0</v>
      </c>
      <c r="U575" s="125">
        <v>13.0</v>
      </c>
      <c r="V575" s="125">
        <v>20.0</v>
      </c>
      <c r="W575" s="125">
        <v>21.59</v>
      </c>
      <c r="X575" s="125">
        <v>29.48</v>
      </c>
      <c r="Y575" s="119">
        <v>2.0</v>
      </c>
      <c r="Z575" s="125">
        <v>3.0</v>
      </c>
      <c r="AA575" s="125">
        <v>2.0</v>
      </c>
      <c r="AB575" s="125">
        <v>5.0</v>
      </c>
      <c r="AC575" s="125">
        <v>4.0</v>
      </c>
      <c r="AD575" s="125">
        <v>3.8</v>
      </c>
      <c r="AE575" s="125">
        <v>131.0</v>
      </c>
      <c r="AF575" s="119">
        <v>1.0</v>
      </c>
      <c r="AG575" s="125">
        <v>2.0</v>
      </c>
      <c r="AH575" s="125">
        <v>1.0</v>
      </c>
      <c r="AI575" s="125">
        <v>4.0</v>
      </c>
      <c r="AJ575" s="125">
        <v>3.0</v>
      </c>
      <c r="AK575" s="125">
        <v>3.0</v>
      </c>
      <c r="AL575" s="126">
        <v>45526.76602858796</v>
      </c>
      <c r="AM575" s="127">
        <v>679415.24</v>
      </c>
      <c r="AN575" s="127">
        <v>524517.15</v>
      </c>
      <c r="AO575" s="124"/>
      <c r="AP575" s="124"/>
    </row>
    <row r="576">
      <c r="A576" s="125">
        <v>836.0</v>
      </c>
      <c r="B576" s="119" t="s">
        <v>60</v>
      </c>
      <c r="C576" s="119" t="s">
        <v>32</v>
      </c>
      <c r="D576" s="119" t="s">
        <v>742</v>
      </c>
      <c r="E576" s="119" t="s">
        <v>743</v>
      </c>
      <c r="F576" s="120" t="s">
        <v>118</v>
      </c>
      <c r="G576" s="120" t="s">
        <v>59</v>
      </c>
      <c r="H576" s="121" t="s">
        <v>994</v>
      </c>
      <c r="I576" s="121" t="s">
        <v>995</v>
      </c>
      <c r="J576" s="125">
        <v>1334203.11</v>
      </c>
      <c r="K576" s="125">
        <v>1062547.05</v>
      </c>
      <c r="L576" s="125">
        <v>31231.36</v>
      </c>
      <c r="M576" s="125">
        <v>29485.24</v>
      </c>
      <c r="N576" s="125">
        <v>5.0</v>
      </c>
      <c r="O576" s="125">
        <v>7.0</v>
      </c>
      <c r="P576" s="125">
        <v>326.0</v>
      </c>
      <c r="Q576" s="125">
        <v>300.0</v>
      </c>
      <c r="R576" s="125">
        <v>35.0</v>
      </c>
      <c r="S576" s="125">
        <v>45.0</v>
      </c>
      <c r="T576" s="125">
        <v>-28.0</v>
      </c>
      <c r="U576" s="125">
        <v>8.0</v>
      </c>
      <c r="V576" s="125">
        <v>-22.0</v>
      </c>
      <c r="W576" s="125">
        <v>5.92</v>
      </c>
      <c r="X576" s="125">
        <v>25.57</v>
      </c>
      <c r="Y576" s="125">
        <v>1.0</v>
      </c>
      <c r="Z576" s="125">
        <v>2.0</v>
      </c>
      <c r="AA576" s="125">
        <v>1.0</v>
      </c>
      <c r="AB576" s="125">
        <v>2.0</v>
      </c>
      <c r="AC576" s="125">
        <v>4.0</v>
      </c>
      <c r="AD576" s="125">
        <v>2.25</v>
      </c>
      <c r="AE576" s="125">
        <v>293.0</v>
      </c>
      <c r="AF576" s="125">
        <v>1.0</v>
      </c>
      <c r="AG576" s="125">
        <v>1.0</v>
      </c>
      <c r="AH576" s="125">
        <v>1.0</v>
      </c>
      <c r="AI576" s="125">
        <v>1.0</v>
      </c>
      <c r="AJ576" s="125">
        <v>3.0</v>
      </c>
      <c r="AK576" s="125">
        <v>2.0</v>
      </c>
      <c r="AL576" s="126">
        <v>45526.76602858796</v>
      </c>
      <c r="AM576" s="127">
        <v>1334124.72</v>
      </c>
      <c r="AN576" s="127">
        <v>1061056.72</v>
      </c>
      <c r="AO576" s="124"/>
      <c r="AP576" s="124"/>
    </row>
    <row r="577">
      <c r="A577" s="125">
        <v>837.0</v>
      </c>
      <c r="B577" s="119" t="s">
        <v>60</v>
      </c>
      <c r="C577" s="119" t="s">
        <v>32</v>
      </c>
      <c r="D577" s="119" t="s">
        <v>249</v>
      </c>
      <c r="E577" s="119" t="s">
        <v>744</v>
      </c>
      <c r="F577" s="120" t="s">
        <v>76</v>
      </c>
      <c r="G577" s="120" t="s">
        <v>59</v>
      </c>
      <c r="H577" s="121" t="s">
        <v>994</v>
      </c>
      <c r="I577" s="121" t="s">
        <v>995</v>
      </c>
      <c r="J577" s="125">
        <v>1334607.67</v>
      </c>
      <c r="K577" s="125">
        <v>1145495.95</v>
      </c>
      <c r="L577" s="125">
        <v>38009.34</v>
      </c>
      <c r="M577" s="125">
        <v>33907.48</v>
      </c>
      <c r="N577" s="125">
        <v>61.0</v>
      </c>
      <c r="O577" s="125">
        <v>59.0</v>
      </c>
      <c r="P577" s="125">
        <v>598.0</v>
      </c>
      <c r="Q577" s="125">
        <v>520.0</v>
      </c>
      <c r="R577" s="125">
        <v>59.0</v>
      </c>
      <c r="S577" s="125">
        <v>77.0</v>
      </c>
      <c r="T577" s="125">
        <v>3.0</v>
      </c>
      <c r="U577" s="125">
        <v>15.0</v>
      </c>
      <c r="V577" s="125">
        <v>-23.0</v>
      </c>
      <c r="W577" s="125">
        <v>12.1</v>
      </c>
      <c r="X577" s="125">
        <v>16.51</v>
      </c>
      <c r="Y577" s="125">
        <v>1.0</v>
      </c>
      <c r="Z577" s="125">
        <v>4.0</v>
      </c>
      <c r="AA577" s="125">
        <v>1.0</v>
      </c>
      <c r="AB577" s="125">
        <v>3.0</v>
      </c>
      <c r="AC577" s="125">
        <v>3.0</v>
      </c>
      <c r="AD577" s="125">
        <v>2.6</v>
      </c>
      <c r="AE577" s="125">
        <v>247.0</v>
      </c>
      <c r="AF577" s="125">
        <v>1.0</v>
      </c>
      <c r="AG577" s="125">
        <v>3.0</v>
      </c>
      <c r="AH577" s="125">
        <v>1.0</v>
      </c>
      <c r="AI577" s="125">
        <v>2.0</v>
      </c>
      <c r="AJ577" s="125">
        <v>2.0</v>
      </c>
      <c r="AK577" s="125">
        <v>2.0</v>
      </c>
      <c r="AL577" s="126">
        <v>45526.76602858796</v>
      </c>
      <c r="AM577" s="127">
        <v>1335899.17</v>
      </c>
      <c r="AN577" s="127">
        <v>1146434.36</v>
      </c>
      <c r="AO577" s="124"/>
      <c r="AP577" s="124"/>
    </row>
    <row r="578">
      <c r="A578" s="125">
        <v>838.0</v>
      </c>
      <c r="B578" s="119" t="s">
        <v>47</v>
      </c>
      <c r="C578" s="119" t="s">
        <v>32</v>
      </c>
      <c r="D578" s="119" t="s">
        <v>74</v>
      </c>
      <c r="E578" s="119" t="s">
        <v>745</v>
      </c>
      <c r="F578" s="120" t="s">
        <v>96</v>
      </c>
      <c r="G578" s="120" t="s">
        <v>59</v>
      </c>
      <c r="H578" s="121" t="s">
        <v>994</v>
      </c>
      <c r="I578" s="121" t="s">
        <v>995</v>
      </c>
      <c r="J578" s="125">
        <v>2126292.09</v>
      </c>
      <c r="K578" s="125">
        <v>1697249.92</v>
      </c>
      <c r="L578" s="125">
        <v>48092.01</v>
      </c>
      <c r="M578" s="125">
        <v>42173.55</v>
      </c>
      <c r="N578" s="125">
        <v>21.0</v>
      </c>
      <c r="O578" s="125">
        <v>0.0</v>
      </c>
      <c r="P578" s="125">
        <v>487.0</v>
      </c>
      <c r="Q578" s="125">
        <v>492.0</v>
      </c>
      <c r="R578" s="125">
        <v>36.0</v>
      </c>
      <c r="S578" s="125">
        <v>39.0</v>
      </c>
      <c r="T578" s="125">
        <v>0.0</v>
      </c>
      <c r="U578" s="125">
        <v>-1.0</v>
      </c>
      <c r="V578" s="125">
        <v>-7.0</v>
      </c>
      <c r="W578" s="125">
        <v>14.03</v>
      </c>
      <c r="X578" s="125">
        <v>25.28</v>
      </c>
      <c r="Y578" s="125">
        <v>1.0</v>
      </c>
      <c r="Z578" s="125">
        <v>1.0</v>
      </c>
      <c r="AA578" s="125">
        <v>1.0</v>
      </c>
      <c r="AB578" s="125">
        <v>4.0</v>
      </c>
      <c r="AC578" s="125">
        <v>4.0</v>
      </c>
      <c r="AD578" s="125">
        <v>2.95</v>
      </c>
      <c r="AE578" s="125">
        <v>211.0</v>
      </c>
      <c r="AF578" s="125">
        <v>1.0</v>
      </c>
      <c r="AG578" s="125">
        <v>1.0</v>
      </c>
      <c r="AH578" s="125">
        <v>1.0</v>
      </c>
      <c r="AI578" s="125">
        <v>3.0</v>
      </c>
      <c r="AJ578" s="125">
        <v>3.0</v>
      </c>
      <c r="AK578" s="125">
        <v>2.0</v>
      </c>
      <c r="AL578" s="126">
        <v>45526.76602858796</v>
      </c>
      <c r="AM578" s="127">
        <v>2126503.69</v>
      </c>
      <c r="AN578" s="127">
        <v>1698267.44</v>
      </c>
      <c r="AO578" s="124"/>
      <c r="AP578" s="124"/>
    </row>
    <row r="579">
      <c r="A579" s="125">
        <v>841.0</v>
      </c>
      <c r="B579" s="119" t="s">
        <v>97</v>
      </c>
      <c r="C579" s="119" t="s">
        <v>32</v>
      </c>
      <c r="D579" s="119" t="s">
        <v>155</v>
      </c>
      <c r="E579" s="119" t="s">
        <v>442</v>
      </c>
      <c r="F579" s="120" t="s">
        <v>243</v>
      </c>
      <c r="G579" s="120" t="s">
        <v>101</v>
      </c>
      <c r="H579" s="121" t="s">
        <v>994</v>
      </c>
      <c r="I579" s="121" t="s">
        <v>995</v>
      </c>
      <c r="J579" s="125">
        <v>385905.99</v>
      </c>
      <c r="K579" s="125">
        <v>444468.55</v>
      </c>
      <c r="L579" s="125">
        <v>11089.08</v>
      </c>
      <c r="M579" s="125">
        <v>13679.45</v>
      </c>
      <c r="N579" s="125">
        <v>0.0</v>
      </c>
      <c r="O579" s="125">
        <v>0.0</v>
      </c>
      <c r="P579" s="125">
        <v>163.0</v>
      </c>
      <c r="Q579" s="125">
        <v>167.0</v>
      </c>
      <c r="R579" s="125">
        <v>20.0</v>
      </c>
      <c r="S579" s="125">
        <v>12.0</v>
      </c>
      <c r="T579" s="125">
        <v>0.0</v>
      </c>
      <c r="U579" s="125">
        <v>-2.0</v>
      </c>
      <c r="V579" s="125">
        <v>66.0</v>
      </c>
      <c r="W579" s="125">
        <v>-18.94</v>
      </c>
      <c r="X579" s="125">
        <v>-13.18</v>
      </c>
      <c r="Y579" s="125">
        <v>1.0</v>
      </c>
      <c r="Z579" s="125">
        <v>1.0</v>
      </c>
      <c r="AA579" s="125">
        <v>4.0</v>
      </c>
      <c r="AB579" s="125">
        <v>1.0</v>
      </c>
      <c r="AC579" s="125">
        <v>1.0</v>
      </c>
      <c r="AD579" s="125">
        <v>1.6</v>
      </c>
      <c r="AE579" s="125">
        <v>377.0</v>
      </c>
      <c r="AF579" s="125">
        <v>1.0</v>
      </c>
      <c r="AG579" s="125">
        <v>1.0</v>
      </c>
      <c r="AH579" s="125">
        <v>3.0</v>
      </c>
      <c r="AI579" s="125">
        <v>1.0</v>
      </c>
      <c r="AJ579" s="125">
        <v>1.0</v>
      </c>
      <c r="AK579" s="125">
        <v>1.0</v>
      </c>
      <c r="AL579" s="126">
        <v>45526.76602858796</v>
      </c>
      <c r="AM579" s="127">
        <v>386304.61</v>
      </c>
      <c r="AN579" s="127">
        <v>444468.1</v>
      </c>
      <c r="AO579" s="124"/>
      <c r="AP579" s="124"/>
    </row>
    <row r="580">
      <c r="A580" s="125">
        <v>842.0</v>
      </c>
      <c r="B580" s="119" t="s">
        <v>97</v>
      </c>
      <c r="C580" s="119" t="s">
        <v>32</v>
      </c>
      <c r="D580" s="119" t="s">
        <v>393</v>
      </c>
      <c r="E580" s="119" t="s">
        <v>687</v>
      </c>
      <c r="F580" s="120" t="s">
        <v>223</v>
      </c>
      <c r="G580" s="120" t="s">
        <v>101</v>
      </c>
      <c r="H580" s="121" t="s">
        <v>994</v>
      </c>
      <c r="I580" s="121" t="s">
        <v>995</v>
      </c>
      <c r="J580" s="125">
        <v>382986.16</v>
      </c>
      <c r="K580" s="125">
        <v>215287.3</v>
      </c>
      <c r="L580" s="125">
        <v>10416.24</v>
      </c>
      <c r="M580" s="125">
        <v>6159.0</v>
      </c>
      <c r="N580" s="125">
        <v>0.0</v>
      </c>
      <c r="O580" s="119">
        <v>0.0</v>
      </c>
      <c r="P580" s="125">
        <v>176.0</v>
      </c>
      <c r="Q580" s="125">
        <v>104.0</v>
      </c>
      <c r="R580" s="125">
        <v>41.0</v>
      </c>
      <c r="S580" s="125">
        <v>23.0</v>
      </c>
      <c r="T580" s="119">
        <v>0.0</v>
      </c>
      <c r="U580" s="125">
        <v>69.0</v>
      </c>
      <c r="V580" s="125">
        <v>78.0</v>
      </c>
      <c r="W580" s="125">
        <v>69.12</v>
      </c>
      <c r="X580" s="125">
        <v>77.9</v>
      </c>
      <c r="Y580" s="119">
        <v>1.0</v>
      </c>
      <c r="Z580" s="125">
        <v>5.0</v>
      </c>
      <c r="AA580" s="125">
        <v>4.0</v>
      </c>
      <c r="AB580" s="125">
        <v>5.0</v>
      </c>
      <c r="AC580" s="125">
        <v>5.0</v>
      </c>
      <c r="AD580" s="125">
        <v>4.6</v>
      </c>
      <c r="AE580" s="125">
        <v>21.0</v>
      </c>
      <c r="AF580" s="119">
        <v>1.0</v>
      </c>
      <c r="AG580" s="125">
        <v>4.0</v>
      </c>
      <c r="AH580" s="125">
        <v>3.0</v>
      </c>
      <c r="AI580" s="125">
        <v>4.0</v>
      </c>
      <c r="AJ580" s="125">
        <v>4.0</v>
      </c>
      <c r="AK580" s="125">
        <v>4.0</v>
      </c>
      <c r="AL580" s="126">
        <v>45526.76602858796</v>
      </c>
      <c r="AM580" s="127">
        <v>383326.66</v>
      </c>
      <c r="AN580" s="127">
        <v>215514.26</v>
      </c>
      <c r="AO580" s="124"/>
      <c r="AP580" s="124"/>
    </row>
    <row r="581">
      <c r="A581" s="125">
        <v>843.0</v>
      </c>
      <c r="B581" s="119" t="s">
        <v>97</v>
      </c>
      <c r="C581" s="119" t="s">
        <v>32</v>
      </c>
      <c r="D581" s="119" t="s">
        <v>711</v>
      </c>
      <c r="E581" s="119" t="s">
        <v>746</v>
      </c>
      <c r="F581" s="120" t="s">
        <v>223</v>
      </c>
      <c r="G581" s="120" t="s">
        <v>101</v>
      </c>
      <c r="H581" s="121" t="s">
        <v>994</v>
      </c>
      <c r="I581" s="121" t="s">
        <v>995</v>
      </c>
      <c r="J581" s="125">
        <v>316637.5</v>
      </c>
      <c r="K581" s="125">
        <v>447393.57</v>
      </c>
      <c r="L581" s="125">
        <v>10359.15</v>
      </c>
      <c r="M581" s="125">
        <v>13213.75</v>
      </c>
      <c r="N581" s="119">
        <v>0.0</v>
      </c>
      <c r="O581" s="119">
        <v>0.0</v>
      </c>
      <c r="P581" s="125">
        <v>189.0</v>
      </c>
      <c r="Q581" s="125">
        <v>220.0</v>
      </c>
      <c r="R581" s="125">
        <v>20.0</v>
      </c>
      <c r="S581" s="125">
        <v>25.0</v>
      </c>
      <c r="T581" s="119">
        <v>0.0</v>
      </c>
      <c r="U581" s="125">
        <v>-14.0</v>
      </c>
      <c r="V581" s="125">
        <v>-20.0</v>
      </c>
      <c r="W581" s="125">
        <v>-21.6</v>
      </c>
      <c r="X581" s="125">
        <v>-29.23</v>
      </c>
      <c r="Y581" s="119">
        <v>1.0</v>
      </c>
      <c r="Z581" s="125">
        <v>1.0</v>
      </c>
      <c r="AA581" s="125">
        <v>1.0</v>
      </c>
      <c r="AB581" s="125">
        <v>1.0</v>
      </c>
      <c r="AC581" s="125">
        <v>1.0</v>
      </c>
      <c r="AD581" s="125">
        <v>1.0</v>
      </c>
      <c r="AE581" s="125">
        <v>558.0</v>
      </c>
      <c r="AF581" s="119">
        <v>1.0</v>
      </c>
      <c r="AG581" s="125">
        <v>1.0</v>
      </c>
      <c r="AH581" s="125">
        <v>1.0</v>
      </c>
      <c r="AI581" s="125">
        <v>1.0</v>
      </c>
      <c r="AJ581" s="125">
        <v>1.0</v>
      </c>
      <c r="AK581" s="125">
        <v>1.0</v>
      </c>
      <c r="AL581" s="126">
        <v>45526.76602858796</v>
      </c>
      <c r="AM581" s="127">
        <v>320718.73</v>
      </c>
      <c r="AN581" s="127">
        <v>447048.51</v>
      </c>
      <c r="AO581" s="124"/>
      <c r="AP581" s="124"/>
    </row>
    <row r="582">
      <c r="A582" s="125">
        <v>844.0</v>
      </c>
      <c r="B582" s="119" t="s">
        <v>42</v>
      </c>
      <c r="C582" s="119" t="s">
        <v>32</v>
      </c>
      <c r="D582" s="119" t="s">
        <v>747</v>
      </c>
      <c r="E582" s="119" t="s">
        <v>748</v>
      </c>
      <c r="F582" s="120" t="s">
        <v>108</v>
      </c>
      <c r="G582" s="120" t="s">
        <v>46</v>
      </c>
      <c r="H582" s="121" t="s">
        <v>994</v>
      </c>
      <c r="I582" s="121" t="s">
        <v>995</v>
      </c>
      <c r="J582" s="125">
        <v>1072399.78</v>
      </c>
      <c r="K582" s="125">
        <v>824828.55</v>
      </c>
      <c r="L582" s="125">
        <v>36683.56</v>
      </c>
      <c r="M582" s="125">
        <v>23267.61</v>
      </c>
      <c r="N582" s="119">
        <v>0.0</v>
      </c>
      <c r="O582" s="119">
        <v>0.0</v>
      </c>
      <c r="P582" s="125">
        <v>275.0</v>
      </c>
      <c r="Q582" s="125">
        <v>192.0</v>
      </c>
      <c r="R582" s="125">
        <v>8.0</v>
      </c>
      <c r="S582" s="125">
        <v>12.0</v>
      </c>
      <c r="T582" s="119">
        <v>0.0</v>
      </c>
      <c r="U582" s="125">
        <v>43.0</v>
      </c>
      <c r="V582" s="125">
        <v>-33.0</v>
      </c>
      <c r="W582" s="125">
        <v>57.66</v>
      </c>
      <c r="X582" s="125">
        <v>30.01</v>
      </c>
      <c r="Y582" s="119">
        <v>1.0</v>
      </c>
      <c r="Z582" s="125">
        <v>5.0</v>
      </c>
      <c r="AA582" s="125">
        <v>1.0</v>
      </c>
      <c r="AB582" s="125">
        <v>5.0</v>
      </c>
      <c r="AC582" s="125">
        <v>5.0</v>
      </c>
      <c r="AD582" s="125">
        <v>4.0</v>
      </c>
      <c r="AE582" s="125">
        <v>97.0</v>
      </c>
      <c r="AF582" s="119">
        <v>1.0</v>
      </c>
      <c r="AG582" s="125">
        <v>4.0</v>
      </c>
      <c r="AH582" s="125">
        <v>1.0</v>
      </c>
      <c r="AI582" s="125">
        <v>4.0</v>
      </c>
      <c r="AJ582" s="125">
        <v>4.0</v>
      </c>
      <c r="AK582" s="125">
        <v>4.0</v>
      </c>
      <c r="AL582" s="126">
        <v>45526.76602858796</v>
      </c>
      <c r="AM582" s="127">
        <v>1072785.78</v>
      </c>
      <c r="AN582" s="127">
        <v>824885.96</v>
      </c>
      <c r="AO582" s="124"/>
      <c r="AP582" s="124"/>
    </row>
    <row r="583">
      <c r="A583" s="125">
        <v>846.0</v>
      </c>
      <c r="B583" s="119" t="s">
        <v>42</v>
      </c>
      <c r="C583" s="119" t="s">
        <v>32</v>
      </c>
      <c r="D583" s="119" t="s">
        <v>707</v>
      </c>
      <c r="E583" s="119" t="s">
        <v>725</v>
      </c>
      <c r="F583" s="120" t="s">
        <v>108</v>
      </c>
      <c r="G583" s="120" t="s">
        <v>46</v>
      </c>
      <c r="H583" s="121" t="s">
        <v>994</v>
      </c>
      <c r="I583" s="121" t="s">
        <v>995</v>
      </c>
      <c r="J583" s="125">
        <v>894442.36</v>
      </c>
      <c r="K583" s="125">
        <v>591108.26</v>
      </c>
      <c r="L583" s="125">
        <v>29490.75</v>
      </c>
      <c r="M583" s="125">
        <v>20643.25</v>
      </c>
      <c r="N583" s="119">
        <v>24.0</v>
      </c>
      <c r="O583" s="119">
        <v>25.0</v>
      </c>
      <c r="P583" s="125">
        <v>309.0</v>
      </c>
      <c r="Q583" s="125">
        <v>225.0</v>
      </c>
      <c r="R583" s="125">
        <v>44.0</v>
      </c>
      <c r="S583" s="125">
        <v>47.0</v>
      </c>
      <c r="T583" s="119">
        <v>-4.0</v>
      </c>
      <c r="U583" s="125">
        <v>37.0</v>
      </c>
      <c r="V583" s="125">
        <v>-6.0</v>
      </c>
      <c r="W583" s="125">
        <v>42.86</v>
      </c>
      <c r="X583" s="125">
        <v>51.32</v>
      </c>
      <c r="Y583" s="119">
        <v>1.0</v>
      </c>
      <c r="Z583" s="125">
        <v>5.0</v>
      </c>
      <c r="AA583" s="125">
        <v>1.0</v>
      </c>
      <c r="AB583" s="125">
        <v>5.0</v>
      </c>
      <c r="AC583" s="125">
        <v>5.0</v>
      </c>
      <c r="AD583" s="125">
        <v>4.0</v>
      </c>
      <c r="AE583" s="125">
        <v>93.0</v>
      </c>
      <c r="AF583" s="119">
        <v>1.0</v>
      </c>
      <c r="AG583" s="125">
        <v>4.0</v>
      </c>
      <c r="AH583" s="125">
        <v>1.0</v>
      </c>
      <c r="AI583" s="125">
        <v>4.0</v>
      </c>
      <c r="AJ583" s="125">
        <v>4.0</v>
      </c>
      <c r="AK583" s="125">
        <v>4.0</v>
      </c>
      <c r="AL583" s="126">
        <v>45526.76602858796</v>
      </c>
      <c r="AM583" s="127">
        <v>897180.9</v>
      </c>
      <c r="AN583" s="127">
        <v>591923.08</v>
      </c>
      <c r="AO583" s="124"/>
      <c r="AP583" s="124"/>
    </row>
    <row r="584">
      <c r="A584" s="125">
        <v>847.0</v>
      </c>
      <c r="B584" s="119" t="s">
        <v>60</v>
      </c>
      <c r="C584" s="119" t="s">
        <v>32</v>
      </c>
      <c r="D584" s="119" t="s">
        <v>749</v>
      </c>
      <c r="E584" s="119" t="s">
        <v>750</v>
      </c>
      <c r="F584" s="120" t="s">
        <v>497</v>
      </c>
      <c r="G584" s="120" t="s">
        <v>36</v>
      </c>
      <c r="H584" s="121" t="s">
        <v>994</v>
      </c>
      <c r="I584" s="121" t="s">
        <v>995</v>
      </c>
      <c r="J584" s="125">
        <v>2514109.53</v>
      </c>
      <c r="K584" s="125">
        <v>2660474.59</v>
      </c>
      <c r="L584" s="125">
        <v>62321.42</v>
      </c>
      <c r="M584" s="125">
        <v>60847.98</v>
      </c>
      <c r="N584" s="119">
        <v>8.0</v>
      </c>
      <c r="O584" s="119">
        <v>22.0</v>
      </c>
      <c r="P584" s="125">
        <v>918.0</v>
      </c>
      <c r="Q584" s="125">
        <v>774.0</v>
      </c>
      <c r="R584" s="125">
        <v>88.0</v>
      </c>
      <c r="S584" s="125">
        <v>117.0</v>
      </c>
      <c r="T584" s="119">
        <v>-63.0</v>
      </c>
      <c r="U584" s="125">
        <v>18.0</v>
      </c>
      <c r="V584" s="125">
        <v>-24.0</v>
      </c>
      <c r="W584" s="125">
        <v>2.42</v>
      </c>
      <c r="X584" s="125">
        <v>-5.5</v>
      </c>
      <c r="Y584" s="119">
        <v>1.0</v>
      </c>
      <c r="Z584" s="125">
        <v>4.0</v>
      </c>
      <c r="AA584" s="125">
        <v>1.0</v>
      </c>
      <c r="AB584" s="125">
        <v>1.0</v>
      </c>
      <c r="AC584" s="125">
        <v>1.0</v>
      </c>
      <c r="AD584" s="125">
        <v>1.3</v>
      </c>
      <c r="AE584" s="125">
        <v>457.0</v>
      </c>
      <c r="AF584" s="119">
        <v>1.0</v>
      </c>
      <c r="AG584" s="125">
        <v>3.0</v>
      </c>
      <c r="AH584" s="125">
        <v>1.0</v>
      </c>
      <c r="AI584" s="125">
        <v>1.0</v>
      </c>
      <c r="AJ584" s="125">
        <v>1.0</v>
      </c>
      <c r="AK584" s="125">
        <v>1.0</v>
      </c>
      <c r="AL584" s="126">
        <v>45526.76602858796</v>
      </c>
      <c r="AM584" s="127">
        <v>2524162.69</v>
      </c>
      <c r="AN584" s="127">
        <v>2664269.56</v>
      </c>
      <c r="AO584" s="124"/>
      <c r="AP584" s="124"/>
    </row>
    <row r="585">
      <c r="A585" s="125">
        <v>848.0</v>
      </c>
      <c r="B585" s="119" t="s">
        <v>60</v>
      </c>
      <c r="C585" s="119" t="s">
        <v>32</v>
      </c>
      <c r="D585" s="119" t="s">
        <v>432</v>
      </c>
      <c r="E585" s="119" t="s">
        <v>687</v>
      </c>
      <c r="F585" s="120" t="s">
        <v>137</v>
      </c>
      <c r="G585" s="120" t="s">
        <v>36</v>
      </c>
      <c r="H585" s="121" t="s">
        <v>994</v>
      </c>
      <c r="I585" s="121" t="s">
        <v>995</v>
      </c>
      <c r="J585" s="125">
        <v>1217919.11</v>
      </c>
      <c r="K585" s="125">
        <v>1101269.25</v>
      </c>
      <c r="L585" s="125">
        <v>23830.44</v>
      </c>
      <c r="M585" s="125">
        <v>23694.19</v>
      </c>
      <c r="N585" s="125">
        <v>45.0</v>
      </c>
      <c r="O585" s="125">
        <v>9.0</v>
      </c>
      <c r="P585" s="125">
        <v>382.0</v>
      </c>
      <c r="Q585" s="125">
        <v>325.0</v>
      </c>
      <c r="R585" s="125">
        <v>46.0</v>
      </c>
      <c r="S585" s="125">
        <v>53.0</v>
      </c>
      <c r="T585" s="125">
        <v>400.0</v>
      </c>
      <c r="U585" s="125">
        <v>17.0</v>
      </c>
      <c r="V585" s="125">
        <v>-13.0</v>
      </c>
      <c r="W585" s="125">
        <v>0.58</v>
      </c>
      <c r="X585" s="125">
        <v>10.59</v>
      </c>
      <c r="Y585" s="125">
        <v>5.0</v>
      </c>
      <c r="Z585" s="125">
        <v>4.0</v>
      </c>
      <c r="AA585" s="125">
        <v>1.0</v>
      </c>
      <c r="AB585" s="125">
        <v>1.0</v>
      </c>
      <c r="AC585" s="125">
        <v>2.0</v>
      </c>
      <c r="AD585" s="125">
        <v>1.75</v>
      </c>
      <c r="AE585" s="125">
        <v>362.0</v>
      </c>
      <c r="AF585" s="125">
        <v>4.0</v>
      </c>
      <c r="AG585" s="125">
        <v>3.0</v>
      </c>
      <c r="AH585" s="125">
        <v>1.0</v>
      </c>
      <c r="AI585" s="125">
        <v>1.0</v>
      </c>
      <c r="AJ585" s="125">
        <v>1.0</v>
      </c>
      <c r="AK585" s="125">
        <v>1.0</v>
      </c>
      <c r="AL585" s="126">
        <v>45526.76602858796</v>
      </c>
      <c r="AM585" s="127">
        <v>1223701.99</v>
      </c>
      <c r="AN585" s="127">
        <v>1103382.11</v>
      </c>
      <c r="AO585" s="124"/>
      <c r="AP585" s="124"/>
    </row>
    <row r="586">
      <c r="A586" s="125">
        <v>849.0</v>
      </c>
      <c r="B586" s="119" t="s">
        <v>42</v>
      </c>
      <c r="C586" s="119" t="s">
        <v>32</v>
      </c>
      <c r="D586" s="119" t="s">
        <v>751</v>
      </c>
      <c r="E586" s="119" t="s">
        <v>612</v>
      </c>
      <c r="F586" s="120" t="s">
        <v>45</v>
      </c>
      <c r="G586" s="120" t="s">
        <v>46</v>
      </c>
      <c r="H586" s="121" t="s">
        <v>994</v>
      </c>
      <c r="I586" s="121" t="s">
        <v>995</v>
      </c>
      <c r="J586" s="125">
        <v>230549.87</v>
      </c>
      <c r="K586" s="125">
        <v>201345.54</v>
      </c>
      <c r="L586" s="125">
        <v>7959.38</v>
      </c>
      <c r="M586" s="125">
        <v>7810.25</v>
      </c>
      <c r="N586" s="125">
        <v>0.0</v>
      </c>
      <c r="O586" s="125">
        <v>0.0</v>
      </c>
      <c r="P586" s="125">
        <v>97.0</v>
      </c>
      <c r="Q586" s="125">
        <v>85.0</v>
      </c>
      <c r="R586" s="125">
        <v>7.0</v>
      </c>
      <c r="S586" s="125">
        <v>1.0</v>
      </c>
      <c r="T586" s="125">
        <v>0.0</v>
      </c>
      <c r="U586" s="125">
        <v>14.0</v>
      </c>
      <c r="V586" s="125">
        <v>600.0</v>
      </c>
      <c r="W586" s="125">
        <v>1.91</v>
      </c>
      <c r="X586" s="125">
        <v>14.5</v>
      </c>
      <c r="Y586" s="125">
        <v>1.0</v>
      </c>
      <c r="Z586" s="125">
        <v>3.0</v>
      </c>
      <c r="AA586" s="125">
        <v>5.0</v>
      </c>
      <c r="AB586" s="125">
        <v>1.0</v>
      </c>
      <c r="AC586" s="125">
        <v>3.0</v>
      </c>
      <c r="AD586" s="125">
        <v>2.5</v>
      </c>
      <c r="AE586" s="125">
        <v>253.0</v>
      </c>
      <c r="AF586" s="125">
        <v>1.0</v>
      </c>
      <c r="AG586" s="125">
        <v>2.0</v>
      </c>
      <c r="AH586" s="125">
        <v>4.0</v>
      </c>
      <c r="AI586" s="125">
        <v>1.0</v>
      </c>
      <c r="AJ586" s="125">
        <v>2.0</v>
      </c>
      <c r="AK586" s="125">
        <v>2.0</v>
      </c>
      <c r="AL586" s="126">
        <v>45526.76602858796</v>
      </c>
      <c r="AM586" s="127">
        <v>230549.87</v>
      </c>
      <c r="AN586" s="127">
        <v>201633.52</v>
      </c>
      <c r="AO586" s="124"/>
      <c r="AP586" s="124"/>
    </row>
    <row r="587">
      <c r="A587" s="125">
        <v>850.0</v>
      </c>
      <c r="B587" s="119" t="s">
        <v>31</v>
      </c>
      <c r="C587" s="119" t="s">
        <v>32</v>
      </c>
      <c r="D587" s="119" t="s">
        <v>135</v>
      </c>
      <c r="E587" s="119" t="s">
        <v>136</v>
      </c>
      <c r="F587" s="120" t="s">
        <v>137</v>
      </c>
      <c r="G587" s="120" t="s">
        <v>36</v>
      </c>
      <c r="H587" s="121" t="s">
        <v>994</v>
      </c>
      <c r="I587" s="121" t="s">
        <v>995</v>
      </c>
      <c r="J587" s="125">
        <v>344137.3</v>
      </c>
      <c r="K587" s="125">
        <v>437124.25</v>
      </c>
      <c r="L587" s="125">
        <v>11757.5</v>
      </c>
      <c r="M587" s="125">
        <v>9951.75</v>
      </c>
      <c r="N587" s="125">
        <v>4.0</v>
      </c>
      <c r="O587" s="125">
        <v>8.0</v>
      </c>
      <c r="P587" s="125">
        <v>185.0</v>
      </c>
      <c r="Q587" s="125">
        <v>163.0</v>
      </c>
      <c r="R587" s="125">
        <v>21.0</v>
      </c>
      <c r="S587" s="125">
        <v>9.0</v>
      </c>
      <c r="T587" s="125">
        <v>-50.0</v>
      </c>
      <c r="U587" s="125">
        <v>13.0</v>
      </c>
      <c r="V587" s="125">
        <v>133.0</v>
      </c>
      <c r="W587" s="125">
        <v>18.15</v>
      </c>
      <c r="X587" s="125">
        <v>-21.27</v>
      </c>
      <c r="Y587" s="125">
        <v>1.0</v>
      </c>
      <c r="Z587" s="125">
        <v>3.0</v>
      </c>
      <c r="AA587" s="125">
        <v>5.0</v>
      </c>
      <c r="AB587" s="125">
        <v>5.0</v>
      </c>
      <c r="AC587" s="125">
        <v>1.0</v>
      </c>
      <c r="AD587" s="125">
        <v>3.6</v>
      </c>
      <c r="AE587" s="125">
        <v>157.0</v>
      </c>
      <c r="AF587" s="125">
        <v>1.0</v>
      </c>
      <c r="AG587" s="125">
        <v>2.0</v>
      </c>
      <c r="AH587" s="125">
        <v>4.0</v>
      </c>
      <c r="AI587" s="125">
        <v>4.0</v>
      </c>
      <c r="AJ587" s="125">
        <v>1.0</v>
      </c>
      <c r="AK587" s="125">
        <v>3.0</v>
      </c>
      <c r="AL587" s="126">
        <v>45526.76602858796</v>
      </c>
      <c r="AM587" s="127">
        <v>377938.69</v>
      </c>
      <c r="AN587" s="127">
        <v>287037.3</v>
      </c>
      <c r="AO587" s="124"/>
      <c r="AP587" s="124"/>
    </row>
    <row r="588">
      <c r="A588" s="125">
        <v>851.0</v>
      </c>
      <c r="B588" s="119" t="s">
        <v>60</v>
      </c>
      <c r="C588" s="119" t="s">
        <v>32</v>
      </c>
      <c r="D588" s="119" t="s">
        <v>752</v>
      </c>
      <c r="E588" s="119" t="s">
        <v>753</v>
      </c>
      <c r="F588" s="120" t="s">
        <v>55</v>
      </c>
      <c r="G588" s="120" t="s">
        <v>36</v>
      </c>
      <c r="H588" s="121" t="s">
        <v>994</v>
      </c>
      <c r="I588" s="121" t="s">
        <v>995</v>
      </c>
      <c r="J588" s="125">
        <v>833218.1</v>
      </c>
      <c r="K588" s="125">
        <v>696910.83</v>
      </c>
      <c r="L588" s="125">
        <v>22921.28</v>
      </c>
      <c r="M588" s="125">
        <v>20645.0</v>
      </c>
      <c r="N588" s="119">
        <v>22.0</v>
      </c>
      <c r="O588" s="119">
        <v>23.0</v>
      </c>
      <c r="P588" s="125">
        <v>239.0</v>
      </c>
      <c r="Q588" s="125">
        <v>202.0</v>
      </c>
      <c r="R588" s="125">
        <v>25.0</v>
      </c>
      <c r="S588" s="125">
        <v>24.0</v>
      </c>
      <c r="T588" s="119">
        <v>-4.0</v>
      </c>
      <c r="U588" s="125">
        <v>18.0</v>
      </c>
      <c r="V588" s="125">
        <v>4.0</v>
      </c>
      <c r="W588" s="125">
        <v>11.03</v>
      </c>
      <c r="X588" s="125">
        <v>19.56</v>
      </c>
      <c r="Y588" s="119">
        <v>1.0</v>
      </c>
      <c r="Z588" s="125">
        <v>4.0</v>
      </c>
      <c r="AA588" s="125">
        <v>1.0</v>
      </c>
      <c r="AB588" s="125">
        <v>3.0</v>
      </c>
      <c r="AC588" s="125">
        <v>3.0</v>
      </c>
      <c r="AD588" s="125">
        <v>2.6</v>
      </c>
      <c r="AE588" s="125">
        <v>244.0</v>
      </c>
      <c r="AF588" s="119">
        <v>1.0</v>
      </c>
      <c r="AG588" s="125">
        <v>3.0</v>
      </c>
      <c r="AH588" s="125">
        <v>1.0</v>
      </c>
      <c r="AI588" s="125">
        <v>2.0</v>
      </c>
      <c r="AJ588" s="125">
        <v>2.0</v>
      </c>
      <c r="AK588" s="125">
        <v>2.0</v>
      </c>
      <c r="AL588" s="126">
        <v>45526.76602858796</v>
      </c>
      <c r="AM588" s="127">
        <v>833272.1</v>
      </c>
      <c r="AN588" s="127">
        <v>697158.14</v>
      </c>
      <c r="AO588" s="124"/>
      <c r="AP588" s="124"/>
    </row>
    <row r="589">
      <c r="A589" s="125">
        <v>853.0</v>
      </c>
      <c r="B589" s="119" t="s">
        <v>63</v>
      </c>
      <c r="C589" s="119" t="s">
        <v>32</v>
      </c>
      <c r="D589" s="119" t="s">
        <v>50</v>
      </c>
      <c r="E589" s="119" t="s">
        <v>365</v>
      </c>
      <c r="F589" s="120" t="s">
        <v>366</v>
      </c>
      <c r="G589" s="120" t="s">
        <v>46</v>
      </c>
      <c r="H589" s="121" t="s">
        <v>994</v>
      </c>
      <c r="I589" s="121" t="s">
        <v>995</v>
      </c>
      <c r="J589" s="125">
        <v>857693.12</v>
      </c>
      <c r="K589" s="125">
        <v>734949.48</v>
      </c>
      <c r="L589" s="125">
        <v>27336.44</v>
      </c>
      <c r="M589" s="125">
        <v>23045.01</v>
      </c>
      <c r="N589" s="125">
        <v>16.0</v>
      </c>
      <c r="O589" s="125">
        <v>6.0</v>
      </c>
      <c r="P589" s="125">
        <v>398.0</v>
      </c>
      <c r="Q589" s="125">
        <v>423.0</v>
      </c>
      <c r="R589" s="125">
        <v>26.0</v>
      </c>
      <c r="S589" s="125">
        <v>34.0</v>
      </c>
      <c r="T589" s="125">
        <v>166.0</v>
      </c>
      <c r="U589" s="125">
        <v>-5.0</v>
      </c>
      <c r="V589" s="125">
        <v>-23.0</v>
      </c>
      <c r="W589" s="125">
        <v>18.62</v>
      </c>
      <c r="X589" s="125">
        <v>16.7</v>
      </c>
      <c r="Y589" s="125">
        <v>5.0</v>
      </c>
      <c r="Z589" s="125">
        <v>1.0</v>
      </c>
      <c r="AA589" s="125">
        <v>1.0</v>
      </c>
      <c r="AB589" s="125">
        <v>5.0</v>
      </c>
      <c r="AC589" s="125">
        <v>3.0</v>
      </c>
      <c r="AD589" s="125">
        <v>3.3</v>
      </c>
      <c r="AE589" s="125">
        <v>183.0</v>
      </c>
      <c r="AF589" s="125">
        <v>4.0</v>
      </c>
      <c r="AG589" s="125">
        <v>1.0</v>
      </c>
      <c r="AH589" s="125">
        <v>1.0</v>
      </c>
      <c r="AI589" s="125">
        <v>4.0</v>
      </c>
      <c r="AJ589" s="125">
        <v>2.0</v>
      </c>
      <c r="AK589" s="125">
        <v>3.0</v>
      </c>
      <c r="AL589" s="126">
        <v>45526.76602858796</v>
      </c>
      <c r="AM589" s="127">
        <v>856992.19</v>
      </c>
      <c r="AN589" s="127">
        <v>690074.91</v>
      </c>
      <c r="AO589" s="124"/>
      <c r="AP589" s="124"/>
    </row>
    <row r="590">
      <c r="A590" s="125">
        <v>854.0</v>
      </c>
      <c r="B590" s="119" t="s">
        <v>47</v>
      </c>
      <c r="C590" s="119" t="s">
        <v>32</v>
      </c>
      <c r="D590" s="119" t="s">
        <v>371</v>
      </c>
      <c r="E590" s="119" t="s">
        <v>754</v>
      </c>
      <c r="F590" s="120" t="s">
        <v>196</v>
      </c>
      <c r="G590" s="120" t="s">
        <v>59</v>
      </c>
      <c r="H590" s="121" t="s">
        <v>994</v>
      </c>
      <c r="I590" s="121" t="s">
        <v>995</v>
      </c>
      <c r="J590" s="125">
        <v>1836054.35</v>
      </c>
      <c r="K590" s="125">
        <v>1173729.9</v>
      </c>
      <c r="L590" s="125">
        <v>42629.68</v>
      </c>
      <c r="M590" s="125">
        <v>29401.96</v>
      </c>
      <c r="N590" s="125">
        <v>29.0</v>
      </c>
      <c r="O590" s="125">
        <v>43.0</v>
      </c>
      <c r="P590" s="125">
        <v>530.0</v>
      </c>
      <c r="Q590" s="125">
        <v>382.0</v>
      </c>
      <c r="R590" s="125">
        <v>46.0</v>
      </c>
      <c r="S590" s="125">
        <v>64.0</v>
      </c>
      <c r="T590" s="125">
        <v>-32.0</v>
      </c>
      <c r="U590" s="125">
        <v>38.0</v>
      </c>
      <c r="V590" s="125">
        <v>-28.0</v>
      </c>
      <c r="W590" s="125">
        <v>44.99</v>
      </c>
      <c r="X590" s="125">
        <v>56.43</v>
      </c>
      <c r="Y590" s="125">
        <v>1.0</v>
      </c>
      <c r="Z590" s="125">
        <v>5.0</v>
      </c>
      <c r="AA590" s="125">
        <v>1.0</v>
      </c>
      <c r="AB590" s="125">
        <v>5.0</v>
      </c>
      <c r="AC590" s="125">
        <v>5.0</v>
      </c>
      <c r="AD590" s="125">
        <v>4.0</v>
      </c>
      <c r="AE590" s="125">
        <v>101.0</v>
      </c>
      <c r="AF590" s="125">
        <v>1.0</v>
      </c>
      <c r="AG590" s="125">
        <v>4.0</v>
      </c>
      <c r="AH590" s="125">
        <v>1.0</v>
      </c>
      <c r="AI590" s="125">
        <v>4.0</v>
      </c>
      <c r="AJ590" s="125">
        <v>4.0</v>
      </c>
      <c r="AK590" s="125">
        <v>4.0</v>
      </c>
      <c r="AL590" s="126">
        <v>45526.76602858796</v>
      </c>
      <c r="AM590" s="127">
        <v>1835689.89</v>
      </c>
      <c r="AN590" s="127">
        <v>1174351.08</v>
      </c>
      <c r="AO590" s="124"/>
      <c r="AP590" s="124"/>
    </row>
    <row r="591">
      <c r="A591" s="125">
        <v>855.0</v>
      </c>
      <c r="B591" s="119" t="s">
        <v>42</v>
      </c>
      <c r="C591" s="119" t="s">
        <v>32</v>
      </c>
      <c r="D591" s="119" t="s">
        <v>670</v>
      </c>
      <c r="E591" s="119" t="s">
        <v>671</v>
      </c>
      <c r="F591" s="120" t="s">
        <v>275</v>
      </c>
      <c r="G591" s="120" t="s">
        <v>46</v>
      </c>
      <c r="H591" s="121" t="s">
        <v>994</v>
      </c>
      <c r="I591" s="121" t="s">
        <v>995</v>
      </c>
      <c r="J591" s="125">
        <v>1160172.55</v>
      </c>
      <c r="K591" s="125">
        <v>865304.94</v>
      </c>
      <c r="L591" s="125">
        <v>49178.75</v>
      </c>
      <c r="M591" s="125">
        <v>37202.9</v>
      </c>
      <c r="N591" s="125">
        <v>0.0</v>
      </c>
      <c r="O591" s="125">
        <v>6.0</v>
      </c>
      <c r="P591" s="125">
        <v>425.0</v>
      </c>
      <c r="Q591" s="125">
        <v>373.0</v>
      </c>
      <c r="R591" s="125">
        <v>52.0</v>
      </c>
      <c r="S591" s="125">
        <v>39.0</v>
      </c>
      <c r="T591" s="125">
        <v>-100.0</v>
      </c>
      <c r="U591" s="125">
        <v>13.0</v>
      </c>
      <c r="V591" s="125">
        <v>33.0</v>
      </c>
      <c r="W591" s="125">
        <v>32.19</v>
      </c>
      <c r="X591" s="125">
        <v>34.08</v>
      </c>
      <c r="Y591" s="125">
        <v>1.0</v>
      </c>
      <c r="Z591" s="125">
        <v>3.0</v>
      </c>
      <c r="AA591" s="125">
        <v>2.0</v>
      </c>
      <c r="AB591" s="125">
        <v>5.0</v>
      </c>
      <c r="AC591" s="125">
        <v>5.0</v>
      </c>
      <c r="AD591" s="125">
        <v>4.0</v>
      </c>
      <c r="AE591" s="125">
        <v>106.0</v>
      </c>
      <c r="AF591" s="125">
        <v>1.0</v>
      </c>
      <c r="AG591" s="125">
        <v>2.0</v>
      </c>
      <c r="AH591" s="125">
        <v>1.0</v>
      </c>
      <c r="AI591" s="125">
        <v>4.0</v>
      </c>
      <c r="AJ591" s="125">
        <v>4.0</v>
      </c>
      <c r="AK591" s="125">
        <v>4.0</v>
      </c>
      <c r="AL591" s="126">
        <v>45526.76602858796</v>
      </c>
      <c r="AM591" s="127">
        <v>1406144.77</v>
      </c>
      <c r="AN591" s="127">
        <v>921964.94</v>
      </c>
      <c r="AO591" s="124"/>
      <c r="AP591" s="124"/>
    </row>
    <row r="592">
      <c r="A592" s="125">
        <v>856.0</v>
      </c>
      <c r="B592" s="119" t="s">
        <v>60</v>
      </c>
      <c r="C592" s="119" t="s">
        <v>32</v>
      </c>
      <c r="D592" s="119" t="s">
        <v>755</v>
      </c>
      <c r="E592" s="119" t="s">
        <v>756</v>
      </c>
      <c r="F592" s="120" t="s">
        <v>140</v>
      </c>
      <c r="G592" s="120" t="s">
        <v>36</v>
      </c>
      <c r="H592" s="121" t="s">
        <v>994</v>
      </c>
      <c r="I592" s="121" t="s">
        <v>995</v>
      </c>
      <c r="J592" s="125">
        <v>599570.86</v>
      </c>
      <c r="K592" s="125">
        <v>314295.19</v>
      </c>
      <c r="L592" s="125">
        <v>15004.74</v>
      </c>
      <c r="M592" s="125">
        <v>8120.58</v>
      </c>
      <c r="N592" s="125">
        <v>7.0</v>
      </c>
      <c r="O592" s="125">
        <v>4.0</v>
      </c>
      <c r="P592" s="125">
        <v>276.0</v>
      </c>
      <c r="Q592" s="125">
        <v>187.0</v>
      </c>
      <c r="R592" s="125">
        <v>34.0</v>
      </c>
      <c r="S592" s="125">
        <v>26.0</v>
      </c>
      <c r="T592" s="125">
        <v>75.0</v>
      </c>
      <c r="U592" s="125">
        <v>47.0</v>
      </c>
      <c r="V592" s="125">
        <v>30.0</v>
      </c>
      <c r="W592" s="125">
        <v>84.77</v>
      </c>
      <c r="X592" s="125">
        <v>90.77</v>
      </c>
      <c r="Y592" s="125">
        <v>3.0</v>
      </c>
      <c r="Z592" s="125">
        <v>5.0</v>
      </c>
      <c r="AA592" s="125">
        <v>2.0</v>
      </c>
      <c r="AB592" s="125">
        <v>5.0</v>
      </c>
      <c r="AC592" s="125">
        <v>5.0</v>
      </c>
      <c r="AD592" s="125">
        <v>4.3</v>
      </c>
      <c r="AE592" s="125">
        <v>52.0</v>
      </c>
      <c r="AF592" s="125">
        <v>2.0</v>
      </c>
      <c r="AG592" s="125">
        <v>4.0</v>
      </c>
      <c r="AH592" s="125">
        <v>1.0</v>
      </c>
      <c r="AI592" s="125">
        <v>4.0</v>
      </c>
      <c r="AJ592" s="125">
        <v>4.0</v>
      </c>
      <c r="AK592" s="125">
        <v>4.0</v>
      </c>
      <c r="AL592" s="126">
        <v>45526.76602858796</v>
      </c>
      <c r="AM592" s="127">
        <v>599986.22</v>
      </c>
      <c r="AN592" s="127">
        <v>314251.0</v>
      </c>
      <c r="AO592" s="124"/>
      <c r="AP592" s="124"/>
    </row>
    <row r="593">
      <c r="A593" s="125">
        <v>857.0</v>
      </c>
      <c r="B593" s="119" t="s">
        <v>63</v>
      </c>
      <c r="C593" s="119" t="s">
        <v>32</v>
      </c>
      <c r="D593" s="119" t="s">
        <v>757</v>
      </c>
      <c r="E593" s="119" t="s">
        <v>758</v>
      </c>
      <c r="F593" s="120" t="s">
        <v>66</v>
      </c>
      <c r="G593" s="120" t="s">
        <v>59</v>
      </c>
      <c r="H593" s="121" t="s">
        <v>994</v>
      </c>
      <c r="I593" s="121" t="s">
        <v>995</v>
      </c>
      <c r="J593" s="125">
        <v>688057.4</v>
      </c>
      <c r="K593" s="125">
        <v>249496.4</v>
      </c>
      <c r="L593" s="125">
        <v>16294.56</v>
      </c>
      <c r="M593" s="125">
        <v>6299.59</v>
      </c>
      <c r="N593" s="119">
        <v>1.0</v>
      </c>
      <c r="O593" s="125">
        <v>3.0</v>
      </c>
      <c r="P593" s="125">
        <v>187.0</v>
      </c>
      <c r="Q593" s="125">
        <v>112.0</v>
      </c>
      <c r="R593" s="125">
        <v>13.0</v>
      </c>
      <c r="S593" s="125">
        <v>21.0</v>
      </c>
      <c r="T593" s="119">
        <v>-66.0</v>
      </c>
      <c r="U593" s="125">
        <v>66.0</v>
      </c>
      <c r="V593" s="125">
        <v>-38.0</v>
      </c>
      <c r="W593" s="125">
        <v>158.66</v>
      </c>
      <c r="X593" s="125">
        <v>175.78</v>
      </c>
      <c r="Y593" s="119">
        <v>1.0</v>
      </c>
      <c r="Z593" s="125">
        <v>5.0</v>
      </c>
      <c r="AA593" s="125">
        <v>1.0</v>
      </c>
      <c r="AB593" s="125">
        <v>5.0</v>
      </c>
      <c r="AC593" s="125">
        <v>5.0</v>
      </c>
      <c r="AD593" s="125">
        <v>4.0</v>
      </c>
      <c r="AE593" s="125">
        <v>86.0</v>
      </c>
      <c r="AF593" s="119">
        <v>1.0</v>
      </c>
      <c r="AG593" s="125">
        <v>4.0</v>
      </c>
      <c r="AH593" s="125">
        <v>1.0</v>
      </c>
      <c r="AI593" s="125">
        <v>4.0</v>
      </c>
      <c r="AJ593" s="125">
        <v>4.0</v>
      </c>
      <c r="AK593" s="125">
        <v>4.0</v>
      </c>
      <c r="AL593" s="126">
        <v>45526.76602858796</v>
      </c>
      <c r="AM593" s="127">
        <v>688138.4</v>
      </c>
      <c r="AN593" s="127">
        <v>249744.83</v>
      </c>
      <c r="AO593" s="124"/>
      <c r="AP593" s="124"/>
    </row>
    <row r="594">
      <c r="A594" s="125">
        <v>858.0</v>
      </c>
      <c r="B594" s="119" t="s">
        <v>31</v>
      </c>
      <c r="C594" s="119" t="s">
        <v>32</v>
      </c>
      <c r="D594" s="119" t="s">
        <v>135</v>
      </c>
      <c r="E594" s="119" t="s">
        <v>136</v>
      </c>
      <c r="F594" s="120" t="s">
        <v>137</v>
      </c>
      <c r="G594" s="120" t="s">
        <v>36</v>
      </c>
      <c r="H594" s="121" t="s">
        <v>994</v>
      </c>
      <c r="I594" s="121" t="s">
        <v>995</v>
      </c>
      <c r="J594" s="125">
        <v>989247.0</v>
      </c>
      <c r="K594" s="125">
        <v>466196.15</v>
      </c>
      <c r="L594" s="125">
        <v>33358.25</v>
      </c>
      <c r="M594" s="125">
        <v>16557.75</v>
      </c>
      <c r="N594" s="125">
        <v>92.0</v>
      </c>
      <c r="O594" s="125">
        <v>65.0</v>
      </c>
      <c r="P594" s="125">
        <v>329.0</v>
      </c>
      <c r="Q594" s="125">
        <v>219.0</v>
      </c>
      <c r="R594" s="125">
        <v>39.0</v>
      </c>
      <c r="S594" s="125">
        <v>28.0</v>
      </c>
      <c r="T594" s="125">
        <v>41.0</v>
      </c>
      <c r="U594" s="125">
        <v>50.0</v>
      </c>
      <c r="V594" s="125">
        <v>39.0</v>
      </c>
      <c r="W594" s="125">
        <v>101.47</v>
      </c>
      <c r="X594" s="125">
        <v>112.2</v>
      </c>
      <c r="Y594" s="125">
        <v>2.0</v>
      </c>
      <c r="Z594" s="125">
        <v>5.0</v>
      </c>
      <c r="AA594" s="125">
        <v>2.0</v>
      </c>
      <c r="AB594" s="125">
        <v>5.0</v>
      </c>
      <c r="AC594" s="125">
        <v>5.0</v>
      </c>
      <c r="AD594" s="125">
        <v>4.25</v>
      </c>
      <c r="AE594" s="125">
        <v>57.0</v>
      </c>
      <c r="AF594" s="125">
        <v>1.0</v>
      </c>
      <c r="AG594" s="125">
        <v>4.0</v>
      </c>
      <c r="AH594" s="125">
        <v>1.0</v>
      </c>
      <c r="AI594" s="125">
        <v>4.0</v>
      </c>
      <c r="AJ594" s="125">
        <v>4.0</v>
      </c>
      <c r="AK594" s="125">
        <v>4.0</v>
      </c>
      <c r="AL594" s="126">
        <v>45526.76602858796</v>
      </c>
      <c r="AM594" s="127">
        <v>981752.46</v>
      </c>
      <c r="AN594" s="127">
        <v>467883.11</v>
      </c>
      <c r="AO594" s="124"/>
      <c r="AP594" s="124"/>
    </row>
    <row r="595">
      <c r="A595" s="125">
        <v>860.0</v>
      </c>
      <c r="B595" s="119" t="s">
        <v>42</v>
      </c>
      <c r="C595" s="119" t="s">
        <v>32</v>
      </c>
      <c r="D595" s="119" t="s">
        <v>761</v>
      </c>
      <c r="E595" s="119" t="s">
        <v>762</v>
      </c>
      <c r="F595" s="120" t="s">
        <v>52</v>
      </c>
      <c r="G595" s="120" t="s">
        <v>46</v>
      </c>
      <c r="H595" s="121" t="s">
        <v>994</v>
      </c>
      <c r="I595" s="121" t="s">
        <v>995</v>
      </c>
      <c r="J595" s="125">
        <v>247830.09</v>
      </c>
      <c r="K595" s="125">
        <v>33309.96</v>
      </c>
      <c r="L595" s="125">
        <v>14416.29</v>
      </c>
      <c r="M595" s="125">
        <v>5707.63</v>
      </c>
      <c r="N595" s="125">
        <v>0.0</v>
      </c>
      <c r="O595" s="125">
        <v>0.0</v>
      </c>
      <c r="P595" s="125">
        <v>187.0</v>
      </c>
      <c r="Q595" s="125">
        <v>111.0</v>
      </c>
      <c r="R595" s="125">
        <v>32.0</v>
      </c>
      <c r="S595" s="125">
        <v>15.0</v>
      </c>
      <c r="T595" s="125">
        <v>0.0</v>
      </c>
      <c r="U595" s="125">
        <v>68.0</v>
      </c>
      <c r="V595" s="125">
        <v>113.0</v>
      </c>
      <c r="W595" s="125">
        <v>152.58</v>
      </c>
      <c r="X595" s="125">
        <v>644.01</v>
      </c>
      <c r="Y595" s="125">
        <v>1.0</v>
      </c>
      <c r="Z595" s="125">
        <v>5.0</v>
      </c>
      <c r="AA595" s="125">
        <v>5.0</v>
      </c>
      <c r="AB595" s="125">
        <v>5.0</v>
      </c>
      <c r="AC595" s="125">
        <v>5.0</v>
      </c>
      <c r="AD595" s="125">
        <v>4.8</v>
      </c>
      <c r="AE595" s="125">
        <v>10.0</v>
      </c>
      <c r="AF595" s="125">
        <v>1.0</v>
      </c>
      <c r="AG595" s="125">
        <v>4.0</v>
      </c>
      <c r="AH595" s="125">
        <v>4.0</v>
      </c>
      <c r="AI595" s="125">
        <v>4.0</v>
      </c>
      <c r="AJ595" s="125">
        <v>4.0</v>
      </c>
      <c r="AK595" s="125">
        <v>4.0</v>
      </c>
      <c r="AL595" s="126">
        <v>45526.76602858796</v>
      </c>
      <c r="AM595" s="127">
        <v>340292.43</v>
      </c>
      <c r="AN595" s="127">
        <v>121693.13</v>
      </c>
      <c r="AO595" s="124"/>
      <c r="AP595" s="124"/>
    </row>
    <row r="596">
      <c r="A596" s="125">
        <v>862.0</v>
      </c>
      <c r="B596" s="119" t="s">
        <v>63</v>
      </c>
      <c r="C596" s="119" t="s">
        <v>32</v>
      </c>
      <c r="D596" s="119" t="s">
        <v>763</v>
      </c>
      <c r="E596" s="119" t="s">
        <v>764</v>
      </c>
      <c r="F596" s="120" t="s">
        <v>170</v>
      </c>
      <c r="G596" s="120" t="s">
        <v>59</v>
      </c>
      <c r="H596" s="121" t="s">
        <v>994</v>
      </c>
      <c r="I596" s="121" t="s">
        <v>995</v>
      </c>
      <c r="J596" s="125">
        <v>565478.78</v>
      </c>
      <c r="K596" s="125">
        <v>82116.14</v>
      </c>
      <c r="L596" s="125">
        <v>17499.68</v>
      </c>
      <c r="M596" s="125">
        <v>3928.64</v>
      </c>
      <c r="N596" s="125">
        <v>30.0</v>
      </c>
      <c r="O596" s="125">
        <v>11.0</v>
      </c>
      <c r="P596" s="125">
        <v>260.0</v>
      </c>
      <c r="Q596" s="125">
        <v>101.0</v>
      </c>
      <c r="R596" s="125">
        <v>63.0</v>
      </c>
      <c r="S596" s="125">
        <v>42.0</v>
      </c>
      <c r="T596" s="125">
        <v>172.0</v>
      </c>
      <c r="U596" s="125">
        <v>157.0</v>
      </c>
      <c r="V596" s="125">
        <v>50.0</v>
      </c>
      <c r="W596" s="125">
        <v>345.44</v>
      </c>
      <c r="X596" s="125">
        <v>588.63</v>
      </c>
      <c r="Y596" s="125">
        <v>5.0</v>
      </c>
      <c r="Z596" s="125">
        <v>5.0</v>
      </c>
      <c r="AA596" s="125">
        <v>3.0</v>
      </c>
      <c r="AB596" s="125">
        <v>5.0</v>
      </c>
      <c r="AC596" s="125">
        <v>5.0</v>
      </c>
      <c r="AD596" s="125">
        <v>4.6</v>
      </c>
      <c r="AE596" s="125">
        <v>23.0</v>
      </c>
      <c r="AF596" s="125">
        <v>4.0</v>
      </c>
      <c r="AG596" s="125">
        <v>4.0</v>
      </c>
      <c r="AH596" s="125">
        <v>2.0</v>
      </c>
      <c r="AI596" s="125">
        <v>4.0</v>
      </c>
      <c r="AJ596" s="125">
        <v>4.0</v>
      </c>
      <c r="AK596" s="125">
        <v>4.0</v>
      </c>
      <c r="AL596" s="126">
        <v>45526.76602858796</v>
      </c>
      <c r="AM596" s="127">
        <v>565224.28</v>
      </c>
      <c r="AN596" s="127">
        <v>104756.96</v>
      </c>
      <c r="AO596" s="124"/>
      <c r="AP596" s="124"/>
    </row>
    <row r="597">
      <c r="A597" s="125">
        <v>863.0</v>
      </c>
      <c r="B597" s="119" t="s">
        <v>60</v>
      </c>
      <c r="C597" s="119" t="s">
        <v>32</v>
      </c>
      <c r="D597" s="119" t="s">
        <v>765</v>
      </c>
      <c r="E597" s="119" t="s">
        <v>766</v>
      </c>
      <c r="F597" s="120" t="s">
        <v>88</v>
      </c>
      <c r="G597" s="120" t="s">
        <v>59</v>
      </c>
      <c r="H597" s="121" t="s">
        <v>994</v>
      </c>
      <c r="I597" s="121" t="s">
        <v>995</v>
      </c>
      <c r="J597" s="125">
        <v>639001.03</v>
      </c>
      <c r="K597" s="125">
        <v>118780.92</v>
      </c>
      <c r="L597" s="125">
        <v>17383.92</v>
      </c>
      <c r="M597" s="125">
        <v>3336.7</v>
      </c>
      <c r="N597" s="119">
        <v>12.0</v>
      </c>
      <c r="O597" s="119">
        <v>2.0</v>
      </c>
      <c r="P597" s="125">
        <v>186.0</v>
      </c>
      <c r="Q597" s="125">
        <v>53.0</v>
      </c>
      <c r="R597" s="125">
        <v>45.0</v>
      </c>
      <c r="S597" s="125">
        <v>19.0</v>
      </c>
      <c r="T597" s="119">
        <v>500.0</v>
      </c>
      <c r="U597" s="125">
        <v>250.0</v>
      </c>
      <c r="V597" s="125">
        <v>136.0</v>
      </c>
      <c r="W597" s="125">
        <v>420.99</v>
      </c>
      <c r="X597" s="125">
        <v>437.97</v>
      </c>
      <c r="Y597" s="119">
        <v>5.0</v>
      </c>
      <c r="Z597" s="125">
        <v>5.0</v>
      </c>
      <c r="AA597" s="125">
        <v>5.0</v>
      </c>
      <c r="AB597" s="125">
        <v>5.0</v>
      </c>
      <c r="AC597" s="125">
        <v>5.0</v>
      </c>
      <c r="AD597" s="125">
        <v>5.0</v>
      </c>
      <c r="AE597" s="125">
        <v>1.0</v>
      </c>
      <c r="AF597" s="119">
        <v>4.0</v>
      </c>
      <c r="AG597" s="125">
        <v>4.0</v>
      </c>
      <c r="AH597" s="125">
        <v>4.0</v>
      </c>
      <c r="AI597" s="125">
        <v>4.0</v>
      </c>
      <c r="AJ597" s="125">
        <v>4.0</v>
      </c>
      <c r="AK597" s="125">
        <v>4.0</v>
      </c>
      <c r="AL597" s="126">
        <v>45526.76602858796</v>
      </c>
      <c r="AM597" s="127">
        <v>641743.16</v>
      </c>
      <c r="AN597" s="127">
        <v>125302.33</v>
      </c>
      <c r="AO597" s="124"/>
      <c r="AP597" s="124"/>
    </row>
    <row r="598">
      <c r="A598" s="125">
        <v>864.0</v>
      </c>
      <c r="B598" s="119" t="s">
        <v>60</v>
      </c>
      <c r="C598" s="119" t="s">
        <v>32</v>
      </c>
      <c r="D598" s="119" t="s">
        <v>264</v>
      </c>
      <c r="E598" s="119" t="s">
        <v>354</v>
      </c>
      <c r="F598" s="120" t="s">
        <v>88</v>
      </c>
      <c r="G598" s="120" t="s">
        <v>59</v>
      </c>
      <c r="H598" s="121" t="s">
        <v>994</v>
      </c>
      <c r="I598" s="121" t="s">
        <v>995</v>
      </c>
      <c r="J598" s="125">
        <v>707628.62</v>
      </c>
      <c r="K598" s="125">
        <v>66843.86</v>
      </c>
      <c r="L598" s="125">
        <v>18803.81</v>
      </c>
      <c r="M598" s="125">
        <v>2821.27</v>
      </c>
      <c r="N598" s="125">
        <v>1.0</v>
      </c>
      <c r="O598" s="125">
        <v>1.0</v>
      </c>
      <c r="P598" s="125">
        <v>267.0</v>
      </c>
      <c r="Q598" s="125">
        <v>74.0</v>
      </c>
      <c r="R598" s="125">
        <v>23.0</v>
      </c>
      <c r="S598" s="125">
        <v>17.0</v>
      </c>
      <c r="T598" s="125">
        <v>0.0</v>
      </c>
      <c r="U598" s="125">
        <v>260.0</v>
      </c>
      <c r="V598" s="125">
        <v>35.0</v>
      </c>
      <c r="W598" s="125">
        <v>566.5</v>
      </c>
      <c r="X598" s="125">
        <v>958.63</v>
      </c>
      <c r="Y598" s="125">
        <v>1.0</v>
      </c>
      <c r="Z598" s="125">
        <v>5.0</v>
      </c>
      <c r="AA598" s="125">
        <v>2.0</v>
      </c>
      <c r="AB598" s="125">
        <v>5.0</v>
      </c>
      <c r="AC598" s="125">
        <v>5.0</v>
      </c>
      <c r="AD598" s="125">
        <v>4.2</v>
      </c>
      <c r="AE598" s="125">
        <v>62.0</v>
      </c>
      <c r="AF598" s="125">
        <v>1.0</v>
      </c>
      <c r="AG598" s="125">
        <v>4.0</v>
      </c>
      <c r="AH598" s="125">
        <v>1.0</v>
      </c>
      <c r="AI598" s="125">
        <v>4.0</v>
      </c>
      <c r="AJ598" s="125">
        <v>4.0</v>
      </c>
      <c r="AK598" s="125">
        <v>4.0</v>
      </c>
      <c r="AL598" s="126">
        <v>45526.76602858796</v>
      </c>
      <c r="AM598" s="127">
        <v>708540.92</v>
      </c>
      <c r="AN598" s="127">
        <v>73081.78</v>
      </c>
      <c r="AO598" s="124"/>
      <c r="AP598" s="124"/>
    </row>
    <row r="599">
      <c r="A599" s="125">
        <v>887.0</v>
      </c>
      <c r="B599" s="119" t="s">
        <v>31</v>
      </c>
      <c r="C599" s="119" t="s">
        <v>32</v>
      </c>
      <c r="D599" s="119" t="s">
        <v>672</v>
      </c>
      <c r="E599" s="119" t="s">
        <v>673</v>
      </c>
      <c r="F599" s="120" t="s">
        <v>220</v>
      </c>
      <c r="G599" s="120" t="s">
        <v>59</v>
      </c>
      <c r="H599" s="121" t="s">
        <v>994</v>
      </c>
      <c r="I599" s="121" t="s">
        <v>995</v>
      </c>
      <c r="J599" s="125">
        <v>93107.1</v>
      </c>
      <c r="K599" s="125">
        <v>0.0</v>
      </c>
      <c r="L599" s="125">
        <v>4357.84</v>
      </c>
      <c r="M599" s="125">
        <v>2910.75</v>
      </c>
      <c r="N599" s="125">
        <v>1.0</v>
      </c>
      <c r="O599" s="119">
        <v>0.0</v>
      </c>
      <c r="P599" s="125">
        <v>75.0</v>
      </c>
      <c r="Q599" s="125">
        <v>48.0</v>
      </c>
      <c r="R599" s="125">
        <v>11.0</v>
      </c>
      <c r="S599" s="125">
        <v>2.0</v>
      </c>
      <c r="T599" s="119">
        <v>0.0</v>
      </c>
      <c r="U599" s="125">
        <v>56.0</v>
      </c>
      <c r="V599" s="125">
        <v>450.0</v>
      </c>
      <c r="W599" s="125">
        <v>49.72</v>
      </c>
      <c r="X599" s="125">
        <v>0.0</v>
      </c>
      <c r="Y599" s="119">
        <v>1.0</v>
      </c>
      <c r="Z599" s="125">
        <v>5.0</v>
      </c>
      <c r="AA599" s="125">
        <v>5.0</v>
      </c>
      <c r="AB599" s="125">
        <v>5.0</v>
      </c>
      <c r="AC599" s="125">
        <v>1.0</v>
      </c>
      <c r="AD599" s="125">
        <v>3.8</v>
      </c>
      <c r="AE599" s="125">
        <v>130.0</v>
      </c>
      <c r="AF599" s="119">
        <v>1.0</v>
      </c>
      <c r="AG599" s="125">
        <v>4.0</v>
      </c>
      <c r="AH599" s="125">
        <v>4.0</v>
      </c>
      <c r="AI599" s="125">
        <v>4.0</v>
      </c>
      <c r="AJ599" s="125">
        <v>1.0</v>
      </c>
      <c r="AK599" s="125">
        <v>3.0</v>
      </c>
      <c r="AL599" s="126">
        <v>45526.76602858796</v>
      </c>
      <c r="AM599" s="127">
        <v>270896.62</v>
      </c>
      <c r="AN599" s="127">
        <v>202953.55</v>
      </c>
      <c r="AO599" s="124"/>
      <c r="AP599" s="124"/>
    </row>
    <row r="600">
      <c r="A600" s="125">
        <v>3002.0</v>
      </c>
      <c r="B600" s="119" t="s">
        <v>31</v>
      </c>
      <c r="C600" s="119" t="s">
        <v>32</v>
      </c>
      <c r="D600" s="119" t="s">
        <v>769</v>
      </c>
      <c r="E600" s="119" t="s">
        <v>770</v>
      </c>
      <c r="F600" s="120" t="s">
        <v>771</v>
      </c>
      <c r="G600" s="120" t="s">
        <v>772</v>
      </c>
      <c r="H600" s="121" t="s">
        <v>994</v>
      </c>
      <c r="I600" s="121" t="s">
        <v>995</v>
      </c>
      <c r="J600" s="125">
        <v>508842.97</v>
      </c>
      <c r="K600" s="125">
        <v>408593.54</v>
      </c>
      <c r="L600" s="125">
        <v>12676.0</v>
      </c>
      <c r="M600" s="125">
        <v>10346.0</v>
      </c>
      <c r="N600" s="125">
        <v>0.0</v>
      </c>
      <c r="O600" s="125">
        <v>0.0</v>
      </c>
      <c r="P600" s="125">
        <v>244.0</v>
      </c>
      <c r="Q600" s="125">
        <v>204.0</v>
      </c>
      <c r="R600" s="125">
        <v>28.0</v>
      </c>
      <c r="S600" s="125">
        <v>9.0</v>
      </c>
      <c r="T600" s="125">
        <v>0.0</v>
      </c>
      <c r="U600" s="125">
        <v>19.0</v>
      </c>
      <c r="V600" s="125">
        <v>211.0</v>
      </c>
      <c r="W600" s="125">
        <v>22.52</v>
      </c>
      <c r="X600" s="125">
        <v>24.54</v>
      </c>
      <c r="Y600" s="125">
        <v>1.0</v>
      </c>
      <c r="Z600" s="125">
        <v>4.0</v>
      </c>
      <c r="AA600" s="125">
        <v>5.0</v>
      </c>
      <c r="AB600" s="125">
        <v>5.0</v>
      </c>
      <c r="AC600" s="125">
        <v>4.0</v>
      </c>
      <c r="AD600" s="125">
        <v>4.45</v>
      </c>
      <c r="AE600" s="125">
        <v>36.0</v>
      </c>
      <c r="AF600" s="125">
        <v>1.0</v>
      </c>
      <c r="AG600" s="125">
        <v>3.0</v>
      </c>
      <c r="AH600" s="125">
        <v>4.0</v>
      </c>
      <c r="AI600" s="125">
        <v>4.0</v>
      </c>
      <c r="AJ600" s="125">
        <v>3.0</v>
      </c>
      <c r="AK600" s="125">
        <v>4.0</v>
      </c>
      <c r="AL600" s="126">
        <v>45526.76602858796</v>
      </c>
      <c r="AM600" s="127">
        <v>509093.97</v>
      </c>
      <c r="AN600" s="127">
        <v>408844.4</v>
      </c>
      <c r="AO600" s="124"/>
      <c r="AP600" s="124"/>
    </row>
    <row r="601">
      <c r="A601" s="125">
        <v>3003.0</v>
      </c>
      <c r="B601" s="119" t="s">
        <v>31</v>
      </c>
      <c r="C601" s="119" t="s">
        <v>32</v>
      </c>
      <c r="D601" s="119" t="s">
        <v>475</v>
      </c>
      <c r="E601" s="119" t="s">
        <v>773</v>
      </c>
      <c r="F601" s="120" t="s">
        <v>771</v>
      </c>
      <c r="G601" s="120" t="s">
        <v>772</v>
      </c>
      <c r="H601" s="121" t="s">
        <v>994</v>
      </c>
      <c r="I601" s="121" t="s">
        <v>995</v>
      </c>
      <c r="J601" s="119">
        <v>1082850.5</v>
      </c>
      <c r="K601" s="119">
        <v>857228.15</v>
      </c>
      <c r="L601" s="125">
        <v>25508.0</v>
      </c>
      <c r="M601" s="125">
        <v>21379.08</v>
      </c>
      <c r="N601" s="125">
        <v>18.0</v>
      </c>
      <c r="O601" s="119">
        <v>9.0</v>
      </c>
      <c r="P601" s="125">
        <v>311.0</v>
      </c>
      <c r="Q601" s="125">
        <v>302.0</v>
      </c>
      <c r="R601" s="125">
        <v>37.0</v>
      </c>
      <c r="S601" s="119">
        <v>21.0</v>
      </c>
      <c r="T601" s="119">
        <v>100.0</v>
      </c>
      <c r="U601" s="125">
        <v>2.0</v>
      </c>
      <c r="V601" s="119">
        <v>76.0</v>
      </c>
      <c r="W601" s="125">
        <v>19.31</v>
      </c>
      <c r="X601" s="119">
        <v>26.32</v>
      </c>
      <c r="Y601" s="119">
        <v>4.0</v>
      </c>
      <c r="Z601" s="125">
        <v>1.0</v>
      </c>
      <c r="AA601" s="119">
        <v>4.0</v>
      </c>
      <c r="AB601" s="125">
        <v>5.0</v>
      </c>
      <c r="AC601" s="119">
        <v>4.0</v>
      </c>
      <c r="AD601" s="125">
        <v>4.1</v>
      </c>
      <c r="AE601" s="125">
        <v>76.0</v>
      </c>
      <c r="AF601" s="119">
        <v>3.0</v>
      </c>
      <c r="AG601" s="125">
        <v>1.0</v>
      </c>
      <c r="AH601" s="119">
        <v>3.0</v>
      </c>
      <c r="AI601" s="125">
        <v>4.0</v>
      </c>
      <c r="AJ601" s="119">
        <v>3.0</v>
      </c>
      <c r="AK601" s="125">
        <v>4.0</v>
      </c>
      <c r="AL601" s="126">
        <v>45526.76602858796</v>
      </c>
      <c r="AM601" s="127">
        <v>1083957.5</v>
      </c>
      <c r="AN601" s="127">
        <v>857190.01</v>
      </c>
      <c r="AO601" s="124"/>
      <c r="AP601" s="124"/>
    </row>
    <row r="602">
      <c r="A602" s="125">
        <v>3004.0</v>
      </c>
      <c r="B602" s="119" t="s">
        <v>31</v>
      </c>
      <c r="C602" s="119" t="s">
        <v>32</v>
      </c>
      <c r="D602" s="119" t="s">
        <v>774</v>
      </c>
      <c r="E602" s="119" t="s">
        <v>775</v>
      </c>
      <c r="F602" s="120" t="s">
        <v>776</v>
      </c>
      <c r="G602" s="120" t="s">
        <v>772</v>
      </c>
      <c r="H602" s="121" t="s">
        <v>994</v>
      </c>
      <c r="I602" s="121" t="s">
        <v>995</v>
      </c>
      <c r="J602" s="125">
        <v>1497693.74</v>
      </c>
      <c r="K602" s="119">
        <v>1337183.24</v>
      </c>
      <c r="L602" s="125">
        <v>47955.6</v>
      </c>
      <c r="M602" s="125">
        <v>44009.27</v>
      </c>
      <c r="N602" s="125">
        <v>20.0</v>
      </c>
      <c r="O602" s="119">
        <v>15.0</v>
      </c>
      <c r="P602" s="125">
        <v>448.0</v>
      </c>
      <c r="Q602" s="125">
        <v>436.0</v>
      </c>
      <c r="R602" s="125">
        <v>43.0</v>
      </c>
      <c r="S602" s="125">
        <v>29.0</v>
      </c>
      <c r="T602" s="119">
        <v>33.0</v>
      </c>
      <c r="U602" s="125">
        <v>2.0</v>
      </c>
      <c r="V602" s="125">
        <v>48.0</v>
      </c>
      <c r="W602" s="125">
        <v>8.97</v>
      </c>
      <c r="X602" s="119">
        <v>12.0</v>
      </c>
      <c r="Y602" s="119">
        <v>2.0</v>
      </c>
      <c r="Z602" s="125">
        <v>1.0</v>
      </c>
      <c r="AA602" s="125">
        <v>3.0</v>
      </c>
      <c r="AB602" s="125">
        <v>3.0</v>
      </c>
      <c r="AC602" s="119">
        <v>2.0</v>
      </c>
      <c r="AD602" s="125">
        <v>2.5</v>
      </c>
      <c r="AE602" s="125">
        <v>259.0</v>
      </c>
      <c r="AF602" s="119">
        <v>1.0</v>
      </c>
      <c r="AG602" s="125">
        <v>1.0</v>
      </c>
      <c r="AH602" s="125">
        <v>2.0</v>
      </c>
      <c r="AI602" s="125">
        <v>2.0</v>
      </c>
      <c r="AJ602" s="119">
        <v>1.0</v>
      </c>
      <c r="AK602" s="125">
        <v>2.0</v>
      </c>
      <c r="AL602" s="126">
        <v>45526.76602858796</v>
      </c>
      <c r="AM602" s="127">
        <v>1497762.6</v>
      </c>
      <c r="AN602" s="127">
        <v>1337252.82</v>
      </c>
      <c r="AO602" s="124"/>
      <c r="AP602" s="124"/>
    </row>
    <row r="603">
      <c r="A603" s="125">
        <v>3005.0</v>
      </c>
      <c r="B603" s="119" t="s">
        <v>47</v>
      </c>
      <c r="C603" s="119" t="s">
        <v>32</v>
      </c>
      <c r="D603" s="119" t="s">
        <v>757</v>
      </c>
      <c r="E603" s="119" t="s">
        <v>777</v>
      </c>
      <c r="F603" s="120" t="s">
        <v>771</v>
      </c>
      <c r="G603" s="120" t="s">
        <v>772</v>
      </c>
      <c r="H603" s="121" t="s">
        <v>994</v>
      </c>
      <c r="I603" s="121" t="s">
        <v>995</v>
      </c>
      <c r="J603" s="125">
        <v>954246.7</v>
      </c>
      <c r="K603" s="125">
        <v>1310421.07</v>
      </c>
      <c r="L603" s="125">
        <v>21899.04</v>
      </c>
      <c r="M603" s="125">
        <v>31451.77</v>
      </c>
      <c r="N603" s="119">
        <v>22.0</v>
      </c>
      <c r="O603" s="119">
        <v>36.0</v>
      </c>
      <c r="P603" s="125">
        <v>343.0</v>
      </c>
      <c r="Q603" s="125">
        <v>448.0</v>
      </c>
      <c r="R603" s="125">
        <v>43.0</v>
      </c>
      <c r="S603" s="125">
        <v>36.0</v>
      </c>
      <c r="T603" s="119">
        <v>-38.0</v>
      </c>
      <c r="U603" s="125">
        <v>-23.0</v>
      </c>
      <c r="V603" s="125">
        <v>19.0</v>
      </c>
      <c r="W603" s="125">
        <v>-30.37</v>
      </c>
      <c r="X603" s="125">
        <v>-27.18</v>
      </c>
      <c r="Y603" s="119">
        <v>1.0</v>
      </c>
      <c r="Z603" s="125">
        <v>1.0</v>
      </c>
      <c r="AA603" s="125">
        <v>1.0</v>
      </c>
      <c r="AB603" s="125">
        <v>1.0</v>
      </c>
      <c r="AC603" s="125">
        <v>1.0</v>
      </c>
      <c r="AD603" s="125">
        <v>1.0</v>
      </c>
      <c r="AE603" s="125">
        <v>575.0</v>
      </c>
      <c r="AF603" s="119">
        <v>1.0</v>
      </c>
      <c r="AG603" s="125">
        <v>1.0</v>
      </c>
      <c r="AH603" s="125">
        <v>1.0</v>
      </c>
      <c r="AI603" s="125">
        <v>1.0</v>
      </c>
      <c r="AJ603" s="125">
        <v>1.0</v>
      </c>
      <c r="AK603" s="125">
        <v>1.0</v>
      </c>
      <c r="AL603" s="126">
        <v>45526.76602858796</v>
      </c>
      <c r="AM603" s="127">
        <v>953714.2</v>
      </c>
      <c r="AN603" s="127">
        <v>1304777.29</v>
      </c>
      <c r="AO603" s="124"/>
      <c r="AP603" s="124"/>
    </row>
    <row r="604">
      <c r="A604" s="125">
        <v>3006.0</v>
      </c>
      <c r="B604" s="119" t="s">
        <v>31</v>
      </c>
      <c r="C604" s="119" t="s">
        <v>32</v>
      </c>
      <c r="D604" s="119" t="s">
        <v>778</v>
      </c>
      <c r="E604" s="119" t="s">
        <v>779</v>
      </c>
      <c r="F604" s="120" t="s">
        <v>776</v>
      </c>
      <c r="G604" s="120" t="s">
        <v>772</v>
      </c>
      <c r="H604" s="121" t="s">
        <v>994</v>
      </c>
      <c r="I604" s="121" t="s">
        <v>995</v>
      </c>
      <c r="J604" s="125">
        <v>3203123.74</v>
      </c>
      <c r="K604" s="125">
        <v>2699928.14</v>
      </c>
      <c r="L604" s="125">
        <v>93795.16</v>
      </c>
      <c r="M604" s="125">
        <v>80091.58</v>
      </c>
      <c r="N604" s="125">
        <v>22.0</v>
      </c>
      <c r="O604" s="125">
        <v>48.0</v>
      </c>
      <c r="P604" s="125">
        <v>975.0</v>
      </c>
      <c r="Q604" s="125">
        <v>842.0</v>
      </c>
      <c r="R604" s="125">
        <v>140.0</v>
      </c>
      <c r="S604" s="125">
        <v>149.0</v>
      </c>
      <c r="T604" s="125">
        <v>-54.0</v>
      </c>
      <c r="U604" s="125">
        <v>15.0</v>
      </c>
      <c r="V604" s="125">
        <v>-6.0</v>
      </c>
      <c r="W604" s="125">
        <v>17.11</v>
      </c>
      <c r="X604" s="125">
        <v>18.64</v>
      </c>
      <c r="Y604" s="125">
        <v>1.0</v>
      </c>
      <c r="Z604" s="125">
        <v>4.0</v>
      </c>
      <c r="AA604" s="125">
        <v>1.0</v>
      </c>
      <c r="AB604" s="125">
        <v>4.0</v>
      </c>
      <c r="AC604" s="125">
        <v>3.0</v>
      </c>
      <c r="AD604" s="125">
        <v>3.0</v>
      </c>
      <c r="AE604" s="125">
        <v>208.0</v>
      </c>
      <c r="AF604" s="125">
        <v>1.0</v>
      </c>
      <c r="AG604" s="125">
        <v>3.0</v>
      </c>
      <c r="AH604" s="125">
        <v>1.0</v>
      </c>
      <c r="AI604" s="125">
        <v>3.0</v>
      </c>
      <c r="AJ604" s="125">
        <v>2.0</v>
      </c>
      <c r="AK604" s="125">
        <v>3.0</v>
      </c>
      <c r="AL604" s="126">
        <v>45526.76602858796</v>
      </c>
      <c r="AM604" s="127">
        <v>3204543.63</v>
      </c>
      <c r="AN604" s="127">
        <v>2703330.39</v>
      </c>
      <c r="AO604" s="124"/>
      <c r="AP604" s="124"/>
    </row>
    <row r="605">
      <c r="A605" s="125">
        <v>3007.0</v>
      </c>
      <c r="B605" s="119" t="s">
        <v>31</v>
      </c>
      <c r="C605" s="119" t="s">
        <v>32</v>
      </c>
      <c r="D605" s="119" t="s">
        <v>226</v>
      </c>
      <c r="E605" s="119" t="s">
        <v>780</v>
      </c>
      <c r="F605" s="120" t="s">
        <v>776</v>
      </c>
      <c r="G605" s="120" t="s">
        <v>772</v>
      </c>
      <c r="H605" s="121" t="s">
        <v>994</v>
      </c>
      <c r="I605" s="121" t="s">
        <v>995</v>
      </c>
      <c r="J605" s="125">
        <v>1633870.87</v>
      </c>
      <c r="K605" s="125">
        <v>1098362.47</v>
      </c>
      <c r="L605" s="125">
        <v>43824.5</v>
      </c>
      <c r="M605" s="125">
        <v>31272.17</v>
      </c>
      <c r="N605" s="125">
        <v>22.0</v>
      </c>
      <c r="O605" s="125">
        <v>7.0</v>
      </c>
      <c r="P605" s="125">
        <v>539.0</v>
      </c>
      <c r="Q605" s="125">
        <v>490.0</v>
      </c>
      <c r="R605" s="125">
        <v>112.0</v>
      </c>
      <c r="S605" s="125">
        <v>35.0</v>
      </c>
      <c r="T605" s="125">
        <v>214.0</v>
      </c>
      <c r="U605" s="125">
        <v>10.0</v>
      </c>
      <c r="V605" s="125">
        <v>220.0</v>
      </c>
      <c r="W605" s="125">
        <v>40.14</v>
      </c>
      <c r="X605" s="125">
        <v>48.76</v>
      </c>
      <c r="Y605" s="125">
        <v>5.0</v>
      </c>
      <c r="Z605" s="125">
        <v>3.0</v>
      </c>
      <c r="AA605" s="125">
        <v>5.0</v>
      </c>
      <c r="AB605" s="125">
        <v>5.0</v>
      </c>
      <c r="AC605" s="125">
        <v>5.0</v>
      </c>
      <c r="AD605" s="125">
        <v>4.8</v>
      </c>
      <c r="AE605" s="125">
        <v>15.0</v>
      </c>
      <c r="AF605" s="125">
        <v>4.0</v>
      </c>
      <c r="AG605" s="125">
        <v>2.0</v>
      </c>
      <c r="AH605" s="125">
        <v>4.0</v>
      </c>
      <c r="AI605" s="125">
        <v>4.0</v>
      </c>
      <c r="AJ605" s="125">
        <v>4.0</v>
      </c>
      <c r="AK605" s="125">
        <v>4.0</v>
      </c>
      <c r="AL605" s="126">
        <v>45526.76602858796</v>
      </c>
      <c r="AM605" s="127">
        <v>1635670.52</v>
      </c>
      <c r="AN605" s="127">
        <v>1098511.93</v>
      </c>
      <c r="AO605" s="124"/>
      <c r="AP605" s="124"/>
    </row>
    <row r="606">
      <c r="A606" s="125">
        <v>3008.0</v>
      </c>
      <c r="B606" s="119" t="s">
        <v>31</v>
      </c>
      <c r="C606" s="119" t="s">
        <v>32</v>
      </c>
      <c r="D606" s="119" t="s">
        <v>781</v>
      </c>
      <c r="E606" s="119" t="s">
        <v>782</v>
      </c>
      <c r="F606" s="120" t="s">
        <v>783</v>
      </c>
      <c r="G606" s="120" t="s">
        <v>772</v>
      </c>
      <c r="H606" s="121" t="s">
        <v>994</v>
      </c>
      <c r="I606" s="121" t="s">
        <v>995</v>
      </c>
      <c r="J606" s="125">
        <v>4133668.96</v>
      </c>
      <c r="K606" s="125">
        <v>3522360.8</v>
      </c>
      <c r="L606" s="125">
        <v>118724.0</v>
      </c>
      <c r="M606" s="125">
        <v>103858.38</v>
      </c>
      <c r="N606" s="125">
        <v>152.0</v>
      </c>
      <c r="O606" s="125">
        <v>80.0</v>
      </c>
      <c r="P606" s="125">
        <v>1275.0</v>
      </c>
      <c r="Q606" s="125">
        <v>1273.0</v>
      </c>
      <c r="R606" s="125">
        <v>167.0</v>
      </c>
      <c r="S606" s="125">
        <v>119.0</v>
      </c>
      <c r="T606" s="125">
        <v>90.0</v>
      </c>
      <c r="U606" s="125">
        <v>0.0</v>
      </c>
      <c r="V606" s="125">
        <v>40.0</v>
      </c>
      <c r="W606" s="125">
        <v>14.31</v>
      </c>
      <c r="X606" s="125">
        <v>17.36</v>
      </c>
      <c r="Y606" s="125">
        <v>4.0</v>
      </c>
      <c r="Z606" s="125">
        <v>1.0</v>
      </c>
      <c r="AA606" s="125">
        <v>3.0</v>
      </c>
      <c r="AB606" s="125">
        <v>4.0</v>
      </c>
      <c r="AC606" s="125">
        <v>3.0</v>
      </c>
      <c r="AD606" s="125">
        <v>3.25</v>
      </c>
      <c r="AE606" s="125">
        <v>192.0</v>
      </c>
      <c r="AF606" s="125">
        <v>3.0</v>
      </c>
      <c r="AG606" s="125">
        <v>1.0</v>
      </c>
      <c r="AH606" s="125">
        <v>2.0</v>
      </c>
      <c r="AI606" s="125">
        <v>3.0</v>
      </c>
      <c r="AJ606" s="125">
        <v>2.0</v>
      </c>
      <c r="AK606" s="125">
        <v>3.0</v>
      </c>
      <c r="AL606" s="126">
        <v>45526.76602858796</v>
      </c>
      <c r="AM606" s="127">
        <v>4140047.27</v>
      </c>
      <c r="AN606" s="127">
        <v>3523761.12</v>
      </c>
      <c r="AO606" s="124"/>
      <c r="AP606" s="124"/>
    </row>
    <row r="607">
      <c r="A607" s="125">
        <v>3009.0</v>
      </c>
      <c r="B607" s="119" t="s">
        <v>31</v>
      </c>
      <c r="C607" s="119" t="s">
        <v>32</v>
      </c>
      <c r="D607" s="119" t="s">
        <v>784</v>
      </c>
      <c r="E607" s="119" t="s">
        <v>785</v>
      </c>
      <c r="F607" s="120" t="s">
        <v>776</v>
      </c>
      <c r="G607" s="120" t="s">
        <v>772</v>
      </c>
      <c r="H607" s="121" t="s">
        <v>994</v>
      </c>
      <c r="I607" s="121" t="s">
        <v>995</v>
      </c>
      <c r="J607" s="125">
        <v>1785938.89</v>
      </c>
      <c r="K607" s="125">
        <v>1615526.25</v>
      </c>
      <c r="L607" s="125">
        <v>40454.67</v>
      </c>
      <c r="M607" s="125">
        <v>39853.96</v>
      </c>
      <c r="N607" s="125">
        <v>7.0</v>
      </c>
      <c r="O607" s="125">
        <v>12.0</v>
      </c>
      <c r="P607" s="125">
        <v>488.0</v>
      </c>
      <c r="Q607" s="125">
        <v>559.0</v>
      </c>
      <c r="R607" s="125">
        <v>104.0</v>
      </c>
      <c r="S607" s="125">
        <v>111.0</v>
      </c>
      <c r="T607" s="125">
        <v>-41.0</v>
      </c>
      <c r="U607" s="125">
        <v>-12.0</v>
      </c>
      <c r="V607" s="125">
        <v>-6.0</v>
      </c>
      <c r="W607" s="125">
        <v>1.51</v>
      </c>
      <c r="X607" s="125">
        <v>10.55</v>
      </c>
      <c r="Y607" s="125">
        <v>1.0</v>
      </c>
      <c r="Z607" s="125">
        <v>1.0</v>
      </c>
      <c r="AA607" s="125">
        <v>1.0</v>
      </c>
      <c r="AB607" s="125">
        <v>1.0</v>
      </c>
      <c r="AC607" s="125">
        <v>2.0</v>
      </c>
      <c r="AD607" s="125">
        <v>1.25</v>
      </c>
      <c r="AE607" s="125">
        <v>468.0</v>
      </c>
      <c r="AF607" s="125">
        <v>1.0</v>
      </c>
      <c r="AG607" s="125">
        <v>1.0</v>
      </c>
      <c r="AH607" s="125">
        <v>1.0</v>
      </c>
      <c r="AI607" s="125">
        <v>1.0</v>
      </c>
      <c r="AJ607" s="125">
        <v>1.0</v>
      </c>
      <c r="AK607" s="125">
        <v>1.0</v>
      </c>
      <c r="AL607" s="126">
        <v>45526.76602858796</v>
      </c>
      <c r="AM607" s="127">
        <v>1787321.0</v>
      </c>
      <c r="AN607" s="127">
        <v>1614594.48</v>
      </c>
      <c r="AO607" s="124"/>
      <c r="AP607" s="124"/>
    </row>
    <row r="608">
      <c r="A608" s="125">
        <v>3010.0</v>
      </c>
      <c r="B608" s="119" t="s">
        <v>31</v>
      </c>
      <c r="C608" s="119" t="s">
        <v>32</v>
      </c>
      <c r="D608" s="119" t="s">
        <v>226</v>
      </c>
      <c r="E608" s="119" t="s">
        <v>780</v>
      </c>
      <c r="F608" s="120" t="s">
        <v>776</v>
      </c>
      <c r="G608" s="120" t="s">
        <v>772</v>
      </c>
      <c r="H608" s="121" t="s">
        <v>994</v>
      </c>
      <c r="I608" s="121" t="s">
        <v>995</v>
      </c>
      <c r="J608" s="125">
        <v>939356.74</v>
      </c>
      <c r="K608" s="125">
        <v>1081043.67</v>
      </c>
      <c r="L608" s="125">
        <v>23144.0</v>
      </c>
      <c r="M608" s="125">
        <v>28302.83</v>
      </c>
      <c r="N608" s="125">
        <v>30.0</v>
      </c>
      <c r="O608" s="125">
        <v>11.0</v>
      </c>
      <c r="P608" s="125">
        <v>440.0</v>
      </c>
      <c r="Q608" s="125">
        <v>505.0</v>
      </c>
      <c r="R608" s="125">
        <v>68.0</v>
      </c>
      <c r="S608" s="125">
        <v>26.0</v>
      </c>
      <c r="T608" s="125">
        <v>172.0</v>
      </c>
      <c r="U608" s="125">
        <v>-12.0</v>
      </c>
      <c r="V608" s="125">
        <v>161.0</v>
      </c>
      <c r="W608" s="125">
        <v>-18.23</v>
      </c>
      <c r="X608" s="125">
        <v>-13.11</v>
      </c>
      <c r="Y608" s="125">
        <v>5.0</v>
      </c>
      <c r="Z608" s="125">
        <v>1.0</v>
      </c>
      <c r="AA608" s="125">
        <v>5.0</v>
      </c>
      <c r="AB608" s="125">
        <v>1.0</v>
      </c>
      <c r="AC608" s="125">
        <v>1.0</v>
      </c>
      <c r="AD608" s="125">
        <v>2.0</v>
      </c>
      <c r="AE608" s="125">
        <v>320.0</v>
      </c>
      <c r="AF608" s="125">
        <v>4.0</v>
      </c>
      <c r="AG608" s="125">
        <v>1.0</v>
      </c>
      <c r="AH608" s="125">
        <v>4.0</v>
      </c>
      <c r="AI608" s="125">
        <v>1.0</v>
      </c>
      <c r="AJ608" s="125">
        <v>1.0</v>
      </c>
      <c r="AK608" s="125">
        <v>2.0</v>
      </c>
      <c r="AL608" s="126">
        <v>45526.76602858796</v>
      </c>
      <c r="AM608" s="127">
        <v>937686.89</v>
      </c>
      <c r="AN608" s="127">
        <v>1075087.58</v>
      </c>
      <c r="AO608" s="124"/>
      <c r="AP608" s="124"/>
    </row>
    <row r="609">
      <c r="A609" s="125">
        <v>3012.0</v>
      </c>
      <c r="B609" s="119" t="s">
        <v>31</v>
      </c>
      <c r="C609" s="119" t="s">
        <v>32</v>
      </c>
      <c r="D609" s="119" t="s">
        <v>786</v>
      </c>
      <c r="E609" s="119" t="s">
        <v>787</v>
      </c>
      <c r="F609" s="120" t="s">
        <v>771</v>
      </c>
      <c r="G609" s="120" t="s">
        <v>772</v>
      </c>
      <c r="H609" s="121" t="s">
        <v>994</v>
      </c>
      <c r="I609" s="121" t="s">
        <v>995</v>
      </c>
      <c r="J609" s="125">
        <v>526401.25</v>
      </c>
      <c r="K609" s="125">
        <v>486345.3</v>
      </c>
      <c r="L609" s="125">
        <v>11518.78</v>
      </c>
      <c r="M609" s="125">
        <v>10761.77</v>
      </c>
      <c r="N609" s="125">
        <v>24.0</v>
      </c>
      <c r="O609" s="125">
        <v>0.0</v>
      </c>
      <c r="P609" s="125">
        <v>237.0</v>
      </c>
      <c r="Q609" s="125">
        <v>209.0</v>
      </c>
      <c r="R609" s="125">
        <v>32.0</v>
      </c>
      <c r="S609" s="125">
        <v>29.0</v>
      </c>
      <c r="T609" s="125">
        <v>0.0</v>
      </c>
      <c r="U609" s="125">
        <v>13.0</v>
      </c>
      <c r="V609" s="125">
        <v>10.0</v>
      </c>
      <c r="W609" s="125">
        <v>7.03</v>
      </c>
      <c r="X609" s="125">
        <v>8.24</v>
      </c>
      <c r="Y609" s="125">
        <v>1.0</v>
      </c>
      <c r="Z609" s="125">
        <v>3.0</v>
      </c>
      <c r="AA609" s="125">
        <v>1.0</v>
      </c>
      <c r="AB609" s="125">
        <v>2.0</v>
      </c>
      <c r="AC609" s="125">
        <v>2.0</v>
      </c>
      <c r="AD609" s="125">
        <v>1.85</v>
      </c>
      <c r="AE609" s="125">
        <v>344.0</v>
      </c>
      <c r="AF609" s="125">
        <v>1.0</v>
      </c>
      <c r="AG609" s="125">
        <v>2.0</v>
      </c>
      <c r="AH609" s="125">
        <v>1.0</v>
      </c>
      <c r="AI609" s="125">
        <v>1.0</v>
      </c>
      <c r="AJ609" s="125">
        <v>1.0</v>
      </c>
      <c r="AK609" s="125">
        <v>1.0</v>
      </c>
      <c r="AL609" s="126">
        <v>45526.76602858796</v>
      </c>
      <c r="AM609" s="127">
        <v>526262.25</v>
      </c>
      <c r="AN609" s="127">
        <v>485940.02</v>
      </c>
      <c r="AO609" s="124"/>
      <c r="AP609" s="124"/>
    </row>
    <row r="610">
      <c r="A610" s="125">
        <v>3014.0</v>
      </c>
      <c r="B610" s="119" t="s">
        <v>31</v>
      </c>
      <c r="C610" s="119" t="s">
        <v>32</v>
      </c>
      <c r="D610" s="119" t="s">
        <v>74</v>
      </c>
      <c r="E610" s="119" t="s">
        <v>332</v>
      </c>
      <c r="F610" s="120" t="s">
        <v>776</v>
      </c>
      <c r="G610" s="120" t="s">
        <v>772</v>
      </c>
      <c r="H610" s="121" t="s">
        <v>994</v>
      </c>
      <c r="I610" s="121" t="s">
        <v>995</v>
      </c>
      <c r="J610" s="125">
        <v>3459283.56</v>
      </c>
      <c r="K610" s="125">
        <v>3197398.96</v>
      </c>
      <c r="L610" s="125">
        <v>103545.58</v>
      </c>
      <c r="M610" s="125">
        <v>96935.12</v>
      </c>
      <c r="N610" s="125">
        <v>168.0</v>
      </c>
      <c r="O610" s="125">
        <v>134.0</v>
      </c>
      <c r="P610" s="125">
        <v>1223.0</v>
      </c>
      <c r="Q610" s="125">
        <v>1071.0</v>
      </c>
      <c r="R610" s="125">
        <v>216.0</v>
      </c>
      <c r="S610" s="125">
        <v>170.0</v>
      </c>
      <c r="T610" s="125">
        <v>25.0</v>
      </c>
      <c r="U610" s="125">
        <v>14.0</v>
      </c>
      <c r="V610" s="125">
        <v>27.0</v>
      </c>
      <c r="W610" s="125">
        <v>6.82</v>
      </c>
      <c r="X610" s="125">
        <v>8.19</v>
      </c>
      <c r="Y610" s="125">
        <v>1.0</v>
      </c>
      <c r="Z610" s="125">
        <v>3.0</v>
      </c>
      <c r="AA610" s="125">
        <v>2.0</v>
      </c>
      <c r="AB610" s="125">
        <v>2.0</v>
      </c>
      <c r="AC610" s="125">
        <v>2.0</v>
      </c>
      <c r="AD610" s="125">
        <v>2.05</v>
      </c>
      <c r="AE610" s="125">
        <v>311.0</v>
      </c>
      <c r="AF610" s="125">
        <v>1.0</v>
      </c>
      <c r="AG610" s="125">
        <v>2.0</v>
      </c>
      <c r="AH610" s="125">
        <v>1.0</v>
      </c>
      <c r="AI610" s="125">
        <v>1.0</v>
      </c>
      <c r="AJ610" s="125">
        <v>1.0</v>
      </c>
      <c r="AK610" s="125">
        <v>2.0</v>
      </c>
      <c r="AL610" s="126">
        <v>45526.76602858796</v>
      </c>
      <c r="AM610" s="127">
        <v>3459713.62</v>
      </c>
      <c r="AN610" s="127">
        <v>3199778.01</v>
      </c>
      <c r="AO610" s="124"/>
      <c r="AP610" s="124"/>
    </row>
    <row r="611">
      <c r="A611" s="125">
        <v>3015.0</v>
      </c>
      <c r="B611" s="119" t="s">
        <v>31</v>
      </c>
      <c r="C611" s="119" t="s">
        <v>32</v>
      </c>
      <c r="D611" s="119" t="s">
        <v>788</v>
      </c>
      <c r="E611" s="119" t="s">
        <v>789</v>
      </c>
      <c r="F611" s="120" t="s">
        <v>776</v>
      </c>
      <c r="G611" s="120" t="s">
        <v>772</v>
      </c>
      <c r="H611" s="121" t="s">
        <v>994</v>
      </c>
      <c r="I611" s="121" t="s">
        <v>995</v>
      </c>
      <c r="J611" s="125">
        <v>1900959.39</v>
      </c>
      <c r="K611" s="125">
        <v>2089424.65</v>
      </c>
      <c r="L611" s="125">
        <v>52613.12</v>
      </c>
      <c r="M611" s="125">
        <v>59070.05</v>
      </c>
      <c r="N611" s="125">
        <v>46.0</v>
      </c>
      <c r="O611" s="125">
        <v>29.0</v>
      </c>
      <c r="P611" s="125">
        <v>581.0</v>
      </c>
      <c r="Q611" s="125">
        <v>569.0</v>
      </c>
      <c r="R611" s="125">
        <v>45.0</v>
      </c>
      <c r="S611" s="125">
        <v>43.0</v>
      </c>
      <c r="T611" s="125">
        <v>58.0</v>
      </c>
      <c r="U611" s="125">
        <v>2.0</v>
      </c>
      <c r="V611" s="125">
        <v>4.0</v>
      </c>
      <c r="W611" s="125">
        <v>-10.93</v>
      </c>
      <c r="X611" s="125">
        <v>-9.02</v>
      </c>
      <c r="Y611" s="125">
        <v>2.0</v>
      </c>
      <c r="Z611" s="125">
        <v>1.0</v>
      </c>
      <c r="AA611" s="125">
        <v>1.0</v>
      </c>
      <c r="AB611" s="125">
        <v>1.0</v>
      </c>
      <c r="AC611" s="125">
        <v>1.0</v>
      </c>
      <c r="AD611" s="125">
        <v>1.05</v>
      </c>
      <c r="AE611" s="125">
        <v>552.0</v>
      </c>
      <c r="AF611" s="125">
        <v>1.0</v>
      </c>
      <c r="AG611" s="125">
        <v>1.0</v>
      </c>
      <c r="AH611" s="125">
        <v>1.0</v>
      </c>
      <c r="AI611" s="125">
        <v>1.0</v>
      </c>
      <c r="AJ611" s="125">
        <v>1.0</v>
      </c>
      <c r="AK611" s="125">
        <v>1.0</v>
      </c>
      <c r="AL611" s="126">
        <v>45526.76602858796</v>
      </c>
      <c r="AM611" s="127">
        <v>1901360.0</v>
      </c>
      <c r="AN611" s="127">
        <v>2090725.46</v>
      </c>
      <c r="AO611" s="124"/>
      <c r="AP611" s="124"/>
    </row>
    <row r="612">
      <c r="A612" s="125">
        <v>3016.0</v>
      </c>
      <c r="B612" s="119" t="s">
        <v>31</v>
      </c>
      <c r="C612" s="119" t="s">
        <v>32</v>
      </c>
      <c r="D612" s="119" t="s">
        <v>462</v>
      </c>
      <c r="E612" s="119" t="s">
        <v>790</v>
      </c>
      <c r="F612" s="120" t="s">
        <v>776</v>
      </c>
      <c r="G612" s="120" t="s">
        <v>772</v>
      </c>
      <c r="H612" s="121" t="s">
        <v>994</v>
      </c>
      <c r="I612" s="121" t="s">
        <v>995</v>
      </c>
      <c r="J612" s="125">
        <v>6327840.07</v>
      </c>
      <c r="K612" s="125">
        <v>6888912.23</v>
      </c>
      <c r="L612" s="125">
        <v>167643.53</v>
      </c>
      <c r="M612" s="125">
        <v>189161.28</v>
      </c>
      <c r="N612" s="125">
        <v>62.0</v>
      </c>
      <c r="O612" s="119">
        <v>12.0</v>
      </c>
      <c r="P612" s="125">
        <v>1383.0</v>
      </c>
      <c r="Q612" s="125">
        <v>1597.0</v>
      </c>
      <c r="R612" s="125">
        <v>92.0</v>
      </c>
      <c r="S612" s="125">
        <v>98.0</v>
      </c>
      <c r="T612" s="119">
        <v>416.0</v>
      </c>
      <c r="U612" s="125">
        <v>-13.0</v>
      </c>
      <c r="V612" s="125">
        <v>-6.0</v>
      </c>
      <c r="W612" s="125">
        <v>-11.38</v>
      </c>
      <c r="X612" s="125">
        <v>-8.14</v>
      </c>
      <c r="Y612" s="119">
        <v>5.0</v>
      </c>
      <c r="Z612" s="125">
        <v>1.0</v>
      </c>
      <c r="AA612" s="125">
        <v>1.0</v>
      </c>
      <c r="AB612" s="125">
        <v>1.0</v>
      </c>
      <c r="AC612" s="125">
        <v>1.0</v>
      </c>
      <c r="AD612" s="125">
        <v>1.2</v>
      </c>
      <c r="AE612" s="125">
        <v>526.0</v>
      </c>
      <c r="AF612" s="119">
        <v>4.0</v>
      </c>
      <c r="AG612" s="125">
        <v>1.0</v>
      </c>
      <c r="AH612" s="125">
        <v>1.0</v>
      </c>
      <c r="AI612" s="125">
        <v>1.0</v>
      </c>
      <c r="AJ612" s="125">
        <v>1.0</v>
      </c>
      <c r="AK612" s="125">
        <v>1.0</v>
      </c>
      <c r="AL612" s="126">
        <v>45526.76602858796</v>
      </c>
      <c r="AM612" s="127">
        <v>6333419.09</v>
      </c>
      <c r="AN612" s="127">
        <v>6889843.57</v>
      </c>
      <c r="AO612" s="124"/>
      <c r="AP612" s="124"/>
    </row>
    <row r="613">
      <c r="A613" s="125">
        <v>3019.0</v>
      </c>
      <c r="B613" s="119" t="s">
        <v>31</v>
      </c>
      <c r="C613" s="119" t="s">
        <v>32</v>
      </c>
      <c r="D613" s="119" t="s">
        <v>726</v>
      </c>
      <c r="E613" s="119" t="s">
        <v>780</v>
      </c>
      <c r="F613" s="120" t="s">
        <v>776</v>
      </c>
      <c r="G613" s="120" t="s">
        <v>772</v>
      </c>
      <c r="H613" s="121" t="s">
        <v>994</v>
      </c>
      <c r="I613" s="121" t="s">
        <v>995</v>
      </c>
      <c r="J613" s="125">
        <v>1791038.43</v>
      </c>
      <c r="K613" s="125">
        <v>2034851.27</v>
      </c>
      <c r="L613" s="125">
        <v>58693.92</v>
      </c>
      <c r="M613" s="125">
        <v>62844.25</v>
      </c>
      <c r="N613" s="125">
        <v>47.0</v>
      </c>
      <c r="O613" s="125">
        <v>88.0</v>
      </c>
      <c r="P613" s="125">
        <v>852.0</v>
      </c>
      <c r="Q613" s="125">
        <v>841.0</v>
      </c>
      <c r="R613" s="125">
        <v>111.0</v>
      </c>
      <c r="S613" s="125">
        <v>118.0</v>
      </c>
      <c r="T613" s="125">
        <v>-46.0</v>
      </c>
      <c r="U613" s="125">
        <v>1.0</v>
      </c>
      <c r="V613" s="125">
        <v>-5.0</v>
      </c>
      <c r="W613" s="125">
        <v>-6.6</v>
      </c>
      <c r="X613" s="125">
        <v>-11.98</v>
      </c>
      <c r="Y613" s="125">
        <v>1.0</v>
      </c>
      <c r="Z613" s="125">
        <v>1.0</v>
      </c>
      <c r="AA613" s="125">
        <v>1.0</v>
      </c>
      <c r="AB613" s="125">
        <v>1.0</v>
      </c>
      <c r="AC613" s="125">
        <v>1.0</v>
      </c>
      <c r="AD613" s="125">
        <v>1.0</v>
      </c>
      <c r="AE613" s="125">
        <v>627.0</v>
      </c>
      <c r="AF613" s="125">
        <v>1.0</v>
      </c>
      <c r="AG613" s="125">
        <v>1.0</v>
      </c>
      <c r="AH613" s="125">
        <v>1.0</v>
      </c>
      <c r="AI613" s="125">
        <v>1.0</v>
      </c>
      <c r="AJ613" s="125">
        <v>1.0</v>
      </c>
      <c r="AK613" s="125">
        <v>1.0</v>
      </c>
      <c r="AL613" s="126">
        <v>45526.76602858796</v>
      </c>
      <c r="AM613" s="127">
        <v>1791588.59</v>
      </c>
      <c r="AN613" s="127">
        <v>2035096.16</v>
      </c>
      <c r="AO613" s="124"/>
      <c r="AP613" s="124"/>
    </row>
    <row r="614">
      <c r="A614" s="125">
        <v>3021.0</v>
      </c>
      <c r="B614" s="119" t="s">
        <v>31</v>
      </c>
      <c r="C614" s="119" t="s">
        <v>32</v>
      </c>
      <c r="D614" s="119" t="s">
        <v>434</v>
      </c>
      <c r="E614" s="119" t="s">
        <v>791</v>
      </c>
      <c r="F614" s="120" t="s">
        <v>792</v>
      </c>
      <c r="G614" s="120" t="s">
        <v>772</v>
      </c>
      <c r="H614" s="121" t="s">
        <v>994</v>
      </c>
      <c r="I614" s="121" t="s">
        <v>995</v>
      </c>
      <c r="J614" s="125">
        <v>1460238.89</v>
      </c>
      <c r="K614" s="125">
        <v>1231323.0</v>
      </c>
      <c r="L614" s="125">
        <v>43816.62</v>
      </c>
      <c r="M614" s="125">
        <v>39141.41</v>
      </c>
      <c r="N614" s="125">
        <v>11.0</v>
      </c>
      <c r="O614" s="125">
        <v>7.0</v>
      </c>
      <c r="P614" s="125">
        <v>606.0</v>
      </c>
      <c r="Q614" s="125">
        <v>532.0</v>
      </c>
      <c r="R614" s="125">
        <v>28.0</v>
      </c>
      <c r="S614" s="125">
        <v>28.0</v>
      </c>
      <c r="T614" s="125">
        <v>57.0</v>
      </c>
      <c r="U614" s="125">
        <v>13.0</v>
      </c>
      <c r="V614" s="125">
        <v>0.0</v>
      </c>
      <c r="W614" s="125">
        <v>11.94</v>
      </c>
      <c r="X614" s="125">
        <v>18.59</v>
      </c>
      <c r="Y614" s="125">
        <v>2.0</v>
      </c>
      <c r="Z614" s="125">
        <v>3.0</v>
      </c>
      <c r="AA614" s="125">
        <v>1.0</v>
      </c>
      <c r="AB614" s="125">
        <v>3.0</v>
      </c>
      <c r="AC614" s="125">
        <v>3.0</v>
      </c>
      <c r="AD614" s="125">
        <v>2.55</v>
      </c>
      <c r="AE614" s="125">
        <v>250.0</v>
      </c>
      <c r="AF614" s="125">
        <v>1.0</v>
      </c>
      <c r="AG614" s="125">
        <v>2.0</v>
      </c>
      <c r="AH614" s="125">
        <v>1.0</v>
      </c>
      <c r="AI614" s="125">
        <v>2.0</v>
      </c>
      <c r="AJ614" s="125">
        <v>2.0</v>
      </c>
      <c r="AK614" s="125">
        <v>2.0</v>
      </c>
      <c r="AL614" s="126">
        <v>45526.76602858796</v>
      </c>
      <c r="AM614" s="127">
        <v>1475702.76</v>
      </c>
      <c r="AN614" s="127">
        <v>1233931.41</v>
      </c>
      <c r="AO614" s="124"/>
      <c r="AP614" s="124"/>
    </row>
    <row r="615">
      <c r="A615" s="125">
        <v>3022.0</v>
      </c>
      <c r="B615" s="119" t="s">
        <v>31</v>
      </c>
      <c r="C615" s="119" t="s">
        <v>32</v>
      </c>
      <c r="D615" s="119" t="s">
        <v>786</v>
      </c>
      <c r="E615" s="119" t="s">
        <v>787</v>
      </c>
      <c r="F615" s="120" t="s">
        <v>771</v>
      </c>
      <c r="G615" s="120" t="s">
        <v>772</v>
      </c>
      <c r="H615" s="121" t="s">
        <v>994</v>
      </c>
      <c r="I615" s="121" t="s">
        <v>995</v>
      </c>
      <c r="J615" s="125">
        <v>2025397.13</v>
      </c>
      <c r="K615" s="125">
        <v>1940496.73</v>
      </c>
      <c r="L615" s="125">
        <v>40691.45</v>
      </c>
      <c r="M615" s="125">
        <v>40377.14</v>
      </c>
      <c r="N615" s="125">
        <v>24.0</v>
      </c>
      <c r="O615" s="125">
        <v>33.0</v>
      </c>
      <c r="P615" s="125">
        <v>733.0</v>
      </c>
      <c r="Q615" s="125">
        <v>653.0</v>
      </c>
      <c r="R615" s="125">
        <v>91.0</v>
      </c>
      <c r="S615" s="125">
        <v>66.0</v>
      </c>
      <c r="T615" s="125">
        <v>-27.0</v>
      </c>
      <c r="U615" s="125">
        <v>12.0</v>
      </c>
      <c r="V615" s="125">
        <v>37.0</v>
      </c>
      <c r="W615" s="125">
        <v>0.78</v>
      </c>
      <c r="X615" s="125">
        <v>4.38</v>
      </c>
      <c r="Y615" s="125">
        <v>1.0</v>
      </c>
      <c r="Z615" s="125">
        <v>3.0</v>
      </c>
      <c r="AA615" s="125">
        <v>2.0</v>
      </c>
      <c r="AB615" s="125">
        <v>1.0</v>
      </c>
      <c r="AC615" s="125">
        <v>1.0</v>
      </c>
      <c r="AD615" s="125">
        <v>1.4</v>
      </c>
      <c r="AE615" s="125">
        <v>431.0</v>
      </c>
      <c r="AF615" s="125">
        <v>1.0</v>
      </c>
      <c r="AG615" s="125">
        <v>2.0</v>
      </c>
      <c r="AH615" s="125">
        <v>1.0</v>
      </c>
      <c r="AI615" s="125">
        <v>1.0</v>
      </c>
      <c r="AJ615" s="125">
        <v>1.0</v>
      </c>
      <c r="AK615" s="125">
        <v>1.0</v>
      </c>
      <c r="AL615" s="126">
        <v>45526.76602858796</v>
      </c>
      <c r="AM615" s="127">
        <v>2025498.13</v>
      </c>
      <c r="AN615" s="127">
        <v>1939630.4</v>
      </c>
      <c r="AO615" s="124"/>
      <c r="AP615" s="124"/>
    </row>
    <row r="616">
      <c r="A616" s="125">
        <v>3023.0</v>
      </c>
      <c r="B616" s="119" t="s">
        <v>31</v>
      </c>
      <c r="C616" s="119" t="s">
        <v>32</v>
      </c>
      <c r="D616" s="119" t="s">
        <v>457</v>
      </c>
      <c r="E616" s="119" t="s">
        <v>793</v>
      </c>
      <c r="F616" s="120" t="s">
        <v>794</v>
      </c>
      <c r="G616" s="120" t="s">
        <v>772</v>
      </c>
      <c r="H616" s="121" t="s">
        <v>994</v>
      </c>
      <c r="I616" s="121" t="s">
        <v>995</v>
      </c>
      <c r="J616" s="125">
        <v>1210973.2</v>
      </c>
      <c r="K616" s="125">
        <v>846502.85</v>
      </c>
      <c r="L616" s="125">
        <v>33128.08</v>
      </c>
      <c r="M616" s="125">
        <v>23667.92</v>
      </c>
      <c r="N616" s="125">
        <v>17.0</v>
      </c>
      <c r="O616" s="125">
        <v>24.0</v>
      </c>
      <c r="P616" s="125">
        <v>373.0</v>
      </c>
      <c r="Q616" s="125">
        <v>327.0</v>
      </c>
      <c r="R616" s="125">
        <v>21.0</v>
      </c>
      <c r="S616" s="125">
        <v>13.0</v>
      </c>
      <c r="T616" s="125">
        <v>-29.0</v>
      </c>
      <c r="U616" s="125">
        <v>14.0</v>
      </c>
      <c r="V616" s="125">
        <v>61.0</v>
      </c>
      <c r="W616" s="125">
        <v>39.97</v>
      </c>
      <c r="X616" s="125">
        <v>43.06</v>
      </c>
      <c r="Y616" s="125">
        <v>1.0</v>
      </c>
      <c r="Z616" s="125">
        <v>3.0</v>
      </c>
      <c r="AA616" s="125">
        <v>4.0</v>
      </c>
      <c r="AB616" s="125">
        <v>5.0</v>
      </c>
      <c r="AC616" s="125">
        <v>5.0</v>
      </c>
      <c r="AD616" s="125">
        <v>4.4</v>
      </c>
      <c r="AE616" s="125">
        <v>44.0</v>
      </c>
      <c r="AF616" s="125">
        <v>1.0</v>
      </c>
      <c r="AG616" s="125">
        <v>2.0</v>
      </c>
      <c r="AH616" s="125">
        <v>3.0</v>
      </c>
      <c r="AI616" s="125">
        <v>4.0</v>
      </c>
      <c r="AJ616" s="125">
        <v>4.0</v>
      </c>
      <c r="AK616" s="125">
        <v>4.0</v>
      </c>
      <c r="AL616" s="126">
        <v>45526.76602858796</v>
      </c>
      <c r="AM616" s="127">
        <v>1211154.45</v>
      </c>
      <c r="AN616" s="127">
        <v>846629.8</v>
      </c>
      <c r="AO616" s="124"/>
      <c r="AP616" s="124"/>
    </row>
    <row r="617">
      <c r="A617" s="125">
        <v>3024.0</v>
      </c>
      <c r="B617" s="119" t="s">
        <v>31</v>
      </c>
      <c r="C617" s="119" t="s">
        <v>32</v>
      </c>
      <c r="D617" s="119" t="s">
        <v>226</v>
      </c>
      <c r="E617" s="119" t="s">
        <v>780</v>
      </c>
      <c r="F617" s="120" t="s">
        <v>776</v>
      </c>
      <c r="G617" s="120" t="s">
        <v>772</v>
      </c>
      <c r="H617" s="121" t="s">
        <v>994</v>
      </c>
      <c r="I617" s="121" t="s">
        <v>995</v>
      </c>
      <c r="J617" s="125">
        <v>5679908.1</v>
      </c>
      <c r="K617" s="125">
        <v>6801620.96</v>
      </c>
      <c r="L617" s="125">
        <v>167309.88</v>
      </c>
      <c r="M617" s="125">
        <v>201523.0</v>
      </c>
      <c r="N617" s="125">
        <v>29.0</v>
      </c>
      <c r="O617" s="125">
        <v>25.0</v>
      </c>
      <c r="P617" s="125">
        <v>1992.0</v>
      </c>
      <c r="Q617" s="125">
        <v>1955.0</v>
      </c>
      <c r="R617" s="125">
        <v>292.0</v>
      </c>
      <c r="S617" s="125">
        <v>268.0</v>
      </c>
      <c r="T617" s="125">
        <v>16.0</v>
      </c>
      <c r="U617" s="125">
        <v>1.0</v>
      </c>
      <c r="V617" s="125">
        <v>8.0</v>
      </c>
      <c r="W617" s="125">
        <v>-16.98</v>
      </c>
      <c r="X617" s="125">
        <v>-16.49</v>
      </c>
      <c r="Y617" s="125">
        <v>1.0</v>
      </c>
      <c r="Z617" s="125">
        <v>1.0</v>
      </c>
      <c r="AA617" s="125">
        <v>1.0</v>
      </c>
      <c r="AB617" s="125">
        <v>1.0</v>
      </c>
      <c r="AC617" s="125">
        <v>1.0</v>
      </c>
      <c r="AD617" s="125">
        <v>1.0</v>
      </c>
      <c r="AE617" s="125">
        <v>644.0</v>
      </c>
      <c r="AF617" s="125">
        <v>1.0</v>
      </c>
      <c r="AG617" s="125">
        <v>1.0</v>
      </c>
      <c r="AH617" s="125">
        <v>1.0</v>
      </c>
      <c r="AI617" s="125">
        <v>1.0</v>
      </c>
      <c r="AJ617" s="125">
        <v>1.0</v>
      </c>
      <c r="AK617" s="125">
        <v>1.0</v>
      </c>
      <c r="AL617" s="126">
        <v>45526.76602858796</v>
      </c>
      <c r="AM617" s="127">
        <v>5698818.29</v>
      </c>
      <c r="AN617" s="127">
        <v>6802108.43</v>
      </c>
      <c r="AO617" s="124"/>
      <c r="AP617" s="124"/>
    </row>
    <row r="618">
      <c r="A618" s="125">
        <v>3025.0</v>
      </c>
      <c r="B618" s="119" t="s">
        <v>31</v>
      </c>
      <c r="C618" s="119" t="s">
        <v>32</v>
      </c>
      <c r="D618" s="119" t="s">
        <v>795</v>
      </c>
      <c r="E618" s="119" t="s">
        <v>796</v>
      </c>
      <c r="F618" s="120" t="s">
        <v>797</v>
      </c>
      <c r="G618" s="120" t="s">
        <v>772</v>
      </c>
      <c r="H618" s="121" t="s">
        <v>994</v>
      </c>
      <c r="I618" s="121" t="s">
        <v>995</v>
      </c>
      <c r="J618" s="125">
        <v>4402399.23</v>
      </c>
      <c r="K618" s="125">
        <v>3776504.91</v>
      </c>
      <c r="L618" s="125">
        <v>113419.0</v>
      </c>
      <c r="M618" s="125">
        <v>99583.11</v>
      </c>
      <c r="N618" s="125">
        <v>0.0</v>
      </c>
      <c r="O618" s="125">
        <v>15.0</v>
      </c>
      <c r="P618" s="125">
        <v>1451.0</v>
      </c>
      <c r="Q618" s="125">
        <v>1334.0</v>
      </c>
      <c r="R618" s="125">
        <v>101.0</v>
      </c>
      <c r="S618" s="125">
        <v>109.0</v>
      </c>
      <c r="T618" s="125">
        <v>-100.0</v>
      </c>
      <c r="U618" s="125">
        <v>8.0</v>
      </c>
      <c r="V618" s="125">
        <v>-7.0</v>
      </c>
      <c r="W618" s="125">
        <v>13.89</v>
      </c>
      <c r="X618" s="125">
        <v>16.57</v>
      </c>
      <c r="Y618" s="125">
        <v>1.0</v>
      </c>
      <c r="Z618" s="125">
        <v>2.0</v>
      </c>
      <c r="AA618" s="125">
        <v>1.0</v>
      </c>
      <c r="AB618" s="125">
        <v>3.0</v>
      </c>
      <c r="AC618" s="125">
        <v>3.0</v>
      </c>
      <c r="AD618" s="125">
        <v>2.4</v>
      </c>
      <c r="AE618" s="125">
        <v>280.0</v>
      </c>
      <c r="AF618" s="125">
        <v>1.0</v>
      </c>
      <c r="AG618" s="125">
        <v>1.0</v>
      </c>
      <c r="AH618" s="125">
        <v>1.0</v>
      </c>
      <c r="AI618" s="125">
        <v>2.0</v>
      </c>
      <c r="AJ618" s="125">
        <v>2.0</v>
      </c>
      <c r="AK618" s="125">
        <v>2.0</v>
      </c>
      <c r="AL618" s="126">
        <v>45526.76602858796</v>
      </c>
      <c r="AM618" s="127">
        <v>4439640.35</v>
      </c>
      <c r="AN618" s="127">
        <v>3803709.31</v>
      </c>
      <c r="AO618" s="124"/>
      <c r="AP618" s="124"/>
    </row>
    <row r="619">
      <c r="A619" s="125">
        <v>3026.0</v>
      </c>
      <c r="B619" s="119" t="s">
        <v>31</v>
      </c>
      <c r="C619" s="119" t="s">
        <v>32</v>
      </c>
      <c r="D619" s="119" t="s">
        <v>798</v>
      </c>
      <c r="E619" s="119" t="s">
        <v>799</v>
      </c>
      <c r="F619" s="120" t="s">
        <v>776</v>
      </c>
      <c r="G619" s="120" t="s">
        <v>772</v>
      </c>
      <c r="H619" s="121" t="s">
        <v>994</v>
      </c>
      <c r="I619" s="121" t="s">
        <v>995</v>
      </c>
      <c r="J619" s="125">
        <v>4369288.0</v>
      </c>
      <c r="K619" s="125">
        <v>2766032.0</v>
      </c>
      <c r="L619" s="125">
        <v>121865.91</v>
      </c>
      <c r="M619" s="125">
        <v>82185.8</v>
      </c>
      <c r="N619" s="125">
        <v>77.0</v>
      </c>
      <c r="O619" s="125">
        <v>66.0</v>
      </c>
      <c r="P619" s="125">
        <v>1164.0</v>
      </c>
      <c r="Q619" s="125">
        <v>902.0</v>
      </c>
      <c r="R619" s="125">
        <v>95.0</v>
      </c>
      <c r="S619" s="125">
        <v>64.0</v>
      </c>
      <c r="T619" s="125">
        <v>16.0</v>
      </c>
      <c r="U619" s="125">
        <v>29.0</v>
      </c>
      <c r="V619" s="125">
        <v>48.0</v>
      </c>
      <c r="W619" s="125">
        <v>48.28</v>
      </c>
      <c r="X619" s="125">
        <v>57.96</v>
      </c>
      <c r="Y619" s="125">
        <v>1.0</v>
      </c>
      <c r="Z619" s="125">
        <v>5.0</v>
      </c>
      <c r="AA619" s="125">
        <v>3.0</v>
      </c>
      <c r="AB619" s="125">
        <v>5.0</v>
      </c>
      <c r="AC619" s="125">
        <v>5.0</v>
      </c>
      <c r="AD619" s="125">
        <v>4.4</v>
      </c>
      <c r="AE619" s="125">
        <v>49.0</v>
      </c>
      <c r="AF619" s="125">
        <v>1.0</v>
      </c>
      <c r="AG619" s="125">
        <v>4.0</v>
      </c>
      <c r="AH619" s="125">
        <v>2.0</v>
      </c>
      <c r="AI619" s="125">
        <v>4.0</v>
      </c>
      <c r="AJ619" s="125">
        <v>4.0</v>
      </c>
      <c r="AK619" s="125">
        <v>4.0</v>
      </c>
      <c r="AL619" s="126">
        <v>45526.76602858796</v>
      </c>
      <c r="AM619" s="127">
        <v>4370862.61</v>
      </c>
      <c r="AN619" s="127">
        <v>2805516.15</v>
      </c>
      <c r="AO619" s="124"/>
      <c r="AP619" s="124"/>
    </row>
    <row r="620">
      <c r="A620" s="125">
        <v>3027.0</v>
      </c>
      <c r="B620" s="119" t="s">
        <v>31</v>
      </c>
      <c r="C620" s="119" t="s">
        <v>32</v>
      </c>
      <c r="D620" s="119" t="s">
        <v>226</v>
      </c>
      <c r="E620" s="119" t="s">
        <v>780</v>
      </c>
      <c r="F620" s="120" t="s">
        <v>776</v>
      </c>
      <c r="G620" s="120" t="s">
        <v>772</v>
      </c>
      <c r="H620" s="121" t="s">
        <v>994</v>
      </c>
      <c r="I620" s="121" t="s">
        <v>995</v>
      </c>
      <c r="J620" s="125">
        <v>742163.66</v>
      </c>
      <c r="K620" s="125">
        <v>526371.48</v>
      </c>
      <c r="L620" s="125">
        <v>18382.83</v>
      </c>
      <c r="M620" s="125">
        <v>13709.75</v>
      </c>
      <c r="N620" s="125">
        <v>10.0</v>
      </c>
      <c r="O620" s="125">
        <v>6.0</v>
      </c>
      <c r="P620" s="125">
        <v>334.0</v>
      </c>
      <c r="Q620" s="125">
        <v>310.0</v>
      </c>
      <c r="R620" s="125">
        <v>31.0</v>
      </c>
      <c r="S620" s="125">
        <v>22.0</v>
      </c>
      <c r="T620" s="125">
        <v>66.0</v>
      </c>
      <c r="U620" s="125">
        <v>7.0</v>
      </c>
      <c r="V620" s="125">
        <v>40.0</v>
      </c>
      <c r="W620" s="125">
        <v>34.09</v>
      </c>
      <c r="X620" s="125">
        <v>41.0</v>
      </c>
      <c r="Y620" s="125">
        <v>3.0</v>
      </c>
      <c r="Z620" s="125">
        <v>2.0</v>
      </c>
      <c r="AA620" s="125">
        <v>3.0</v>
      </c>
      <c r="AB620" s="125">
        <v>5.0</v>
      </c>
      <c r="AC620" s="125">
        <v>5.0</v>
      </c>
      <c r="AD620" s="125">
        <v>4.2</v>
      </c>
      <c r="AE620" s="125">
        <v>61.0</v>
      </c>
      <c r="AF620" s="125">
        <v>2.0</v>
      </c>
      <c r="AG620" s="125">
        <v>1.0</v>
      </c>
      <c r="AH620" s="125">
        <v>2.0</v>
      </c>
      <c r="AI620" s="125">
        <v>4.0</v>
      </c>
      <c r="AJ620" s="125">
        <v>4.0</v>
      </c>
      <c r="AK620" s="125">
        <v>4.0</v>
      </c>
      <c r="AL620" s="126">
        <v>45526.76602858796</v>
      </c>
      <c r="AM620" s="127">
        <v>746210.17</v>
      </c>
      <c r="AN620" s="127">
        <v>532564.09</v>
      </c>
      <c r="AO620" s="124"/>
      <c r="AP620" s="124"/>
    </row>
    <row r="621">
      <c r="A621" s="125">
        <v>3028.0</v>
      </c>
      <c r="B621" s="119" t="s">
        <v>31</v>
      </c>
      <c r="C621" s="119" t="s">
        <v>32</v>
      </c>
      <c r="D621" s="119" t="s">
        <v>203</v>
      </c>
      <c r="E621" s="119" t="s">
        <v>800</v>
      </c>
      <c r="F621" s="120" t="s">
        <v>776</v>
      </c>
      <c r="G621" s="120" t="s">
        <v>772</v>
      </c>
      <c r="H621" s="121" t="s">
        <v>994</v>
      </c>
      <c r="I621" s="121" t="s">
        <v>995</v>
      </c>
      <c r="J621" s="125">
        <v>1626179.55</v>
      </c>
      <c r="K621" s="125">
        <v>1670008.16</v>
      </c>
      <c r="L621" s="125">
        <v>45515.07</v>
      </c>
      <c r="M621" s="125">
        <v>48225.52</v>
      </c>
      <c r="N621" s="119">
        <v>73.0</v>
      </c>
      <c r="O621" s="125">
        <v>40.0</v>
      </c>
      <c r="P621" s="125">
        <v>658.0</v>
      </c>
      <c r="Q621" s="125">
        <v>765.0</v>
      </c>
      <c r="R621" s="125">
        <v>97.0</v>
      </c>
      <c r="S621" s="125">
        <v>71.0</v>
      </c>
      <c r="T621" s="119">
        <v>82.0</v>
      </c>
      <c r="U621" s="125">
        <v>-13.0</v>
      </c>
      <c r="V621" s="125">
        <v>36.0</v>
      </c>
      <c r="W621" s="125">
        <v>-5.62</v>
      </c>
      <c r="X621" s="125">
        <v>-2.62</v>
      </c>
      <c r="Y621" s="119">
        <v>3.0</v>
      </c>
      <c r="Z621" s="125">
        <v>1.0</v>
      </c>
      <c r="AA621" s="125">
        <v>2.0</v>
      </c>
      <c r="AB621" s="125">
        <v>1.0</v>
      </c>
      <c r="AC621" s="125">
        <v>1.0</v>
      </c>
      <c r="AD621" s="125">
        <v>1.3</v>
      </c>
      <c r="AE621" s="125">
        <v>454.0</v>
      </c>
      <c r="AF621" s="119">
        <v>2.0</v>
      </c>
      <c r="AG621" s="125">
        <v>1.0</v>
      </c>
      <c r="AH621" s="125">
        <v>1.0</v>
      </c>
      <c r="AI621" s="125">
        <v>1.0</v>
      </c>
      <c r="AJ621" s="125">
        <v>1.0</v>
      </c>
      <c r="AK621" s="125">
        <v>1.0</v>
      </c>
      <c r="AL621" s="126">
        <v>45526.76602858796</v>
      </c>
      <c r="AM621" s="127">
        <v>1679667.78</v>
      </c>
      <c r="AN621" s="127">
        <v>1805568.83</v>
      </c>
      <c r="AO621" s="124"/>
      <c r="AP621" s="124"/>
    </row>
    <row r="622">
      <c r="A622" s="125">
        <v>3030.0</v>
      </c>
      <c r="B622" s="119" t="s">
        <v>31</v>
      </c>
      <c r="C622" s="119" t="s">
        <v>32</v>
      </c>
      <c r="D622" s="119" t="s">
        <v>801</v>
      </c>
      <c r="E622" s="119" t="s">
        <v>802</v>
      </c>
      <c r="F622" s="120" t="s">
        <v>776</v>
      </c>
      <c r="G622" s="120" t="s">
        <v>772</v>
      </c>
      <c r="H622" s="121" t="s">
        <v>994</v>
      </c>
      <c r="I622" s="121" t="s">
        <v>995</v>
      </c>
      <c r="J622" s="125">
        <v>1365531.37</v>
      </c>
      <c r="K622" s="125">
        <v>1369113.11</v>
      </c>
      <c r="L622" s="125">
        <v>31632.25</v>
      </c>
      <c r="M622" s="125">
        <v>34096.02</v>
      </c>
      <c r="N622" s="125">
        <v>27.0</v>
      </c>
      <c r="O622" s="125">
        <v>5.0</v>
      </c>
      <c r="P622" s="125">
        <v>487.0</v>
      </c>
      <c r="Q622" s="125">
        <v>474.0</v>
      </c>
      <c r="R622" s="125">
        <v>26.0</v>
      </c>
      <c r="S622" s="125">
        <v>37.0</v>
      </c>
      <c r="T622" s="125">
        <v>440.0</v>
      </c>
      <c r="U622" s="125">
        <v>2.0</v>
      </c>
      <c r="V622" s="125">
        <v>-29.0</v>
      </c>
      <c r="W622" s="125">
        <v>-7.23</v>
      </c>
      <c r="X622" s="125">
        <v>-0.26</v>
      </c>
      <c r="Y622" s="125">
        <v>5.0</v>
      </c>
      <c r="Z622" s="125">
        <v>1.0</v>
      </c>
      <c r="AA622" s="125">
        <v>1.0</v>
      </c>
      <c r="AB622" s="125">
        <v>1.0</v>
      </c>
      <c r="AC622" s="125">
        <v>1.0</v>
      </c>
      <c r="AD622" s="125">
        <v>1.2</v>
      </c>
      <c r="AE622" s="125">
        <v>494.0</v>
      </c>
      <c r="AF622" s="125">
        <v>4.0</v>
      </c>
      <c r="AG622" s="125">
        <v>1.0</v>
      </c>
      <c r="AH622" s="125">
        <v>1.0</v>
      </c>
      <c r="AI622" s="125">
        <v>1.0</v>
      </c>
      <c r="AJ622" s="125">
        <v>1.0</v>
      </c>
      <c r="AK622" s="125">
        <v>1.0</v>
      </c>
      <c r="AL622" s="126">
        <v>45526.76602858796</v>
      </c>
      <c r="AM622" s="127">
        <v>1365270.62</v>
      </c>
      <c r="AN622" s="127">
        <v>1368909.37</v>
      </c>
      <c r="AO622" s="124"/>
      <c r="AP622" s="124"/>
    </row>
    <row r="623">
      <c r="A623" s="125">
        <v>3031.0</v>
      </c>
      <c r="B623" s="119" t="s">
        <v>31</v>
      </c>
      <c r="C623" s="119" t="s">
        <v>32</v>
      </c>
      <c r="D623" s="119" t="s">
        <v>803</v>
      </c>
      <c r="E623" s="119" t="s">
        <v>804</v>
      </c>
      <c r="F623" s="120" t="s">
        <v>797</v>
      </c>
      <c r="G623" s="120" t="s">
        <v>772</v>
      </c>
      <c r="H623" s="121" t="s">
        <v>994</v>
      </c>
      <c r="I623" s="121" t="s">
        <v>995</v>
      </c>
      <c r="J623" s="125">
        <v>2536287.94</v>
      </c>
      <c r="K623" s="125">
        <v>2271888.74</v>
      </c>
      <c r="L623" s="125">
        <v>70272.44</v>
      </c>
      <c r="M623" s="125">
        <v>65042.0</v>
      </c>
      <c r="N623" s="125">
        <v>24.0</v>
      </c>
      <c r="O623" s="125">
        <v>22.0</v>
      </c>
      <c r="P623" s="125">
        <v>734.0</v>
      </c>
      <c r="Q623" s="125">
        <v>749.0</v>
      </c>
      <c r="R623" s="125">
        <v>63.0</v>
      </c>
      <c r="S623" s="125">
        <v>84.0</v>
      </c>
      <c r="T623" s="125">
        <v>9.0</v>
      </c>
      <c r="U623" s="125">
        <v>-2.0</v>
      </c>
      <c r="V623" s="125">
        <v>-25.0</v>
      </c>
      <c r="W623" s="125">
        <v>8.04</v>
      </c>
      <c r="X623" s="125">
        <v>11.64</v>
      </c>
      <c r="Y623" s="125">
        <v>1.0</v>
      </c>
      <c r="Z623" s="125">
        <v>1.0</v>
      </c>
      <c r="AA623" s="125">
        <v>1.0</v>
      </c>
      <c r="AB623" s="125">
        <v>3.0</v>
      </c>
      <c r="AC623" s="125">
        <v>2.0</v>
      </c>
      <c r="AD623" s="125">
        <v>2.05</v>
      </c>
      <c r="AE623" s="125">
        <v>309.0</v>
      </c>
      <c r="AF623" s="125">
        <v>1.0</v>
      </c>
      <c r="AG623" s="125">
        <v>1.0</v>
      </c>
      <c r="AH623" s="125">
        <v>1.0</v>
      </c>
      <c r="AI623" s="125">
        <v>2.0</v>
      </c>
      <c r="AJ623" s="125">
        <v>1.0</v>
      </c>
      <c r="AK623" s="125">
        <v>2.0</v>
      </c>
      <c r="AL623" s="126">
        <v>45526.76602858796</v>
      </c>
      <c r="AM623" s="127">
        <v>2540655.62</v>
      </c>
      <c r="AN623" s="127">
        <v>2274686.67</v>
      </c>
      <c r="AO623" s="124"/>
      <c r="AP623" s="124"/>
    </row>
    <row r="624">
      <c r="A624" s="125">
        <v>3032.0</v>
      </c>
      <c r="B624" s="119" t="s">
        <v>31</v>
      </c>
      <c r="C624" s="119" t="s">
        <v>32</v>
      </c>
      <c r="D624" s="119" t="s">
        <v>373</v>
      </c>
      <c r="E624" s="119" t="s">
        <v>805</v>
      </c>
      <c r="F624" s="120" t="s">
        <v>776</v>
      </c>
      <c r="G624" s="120" t="s">
        <v>772</v>
      </c>
      <c r="H624" s="121" t="s">
        <v>994</v>
      </c>
      <c r="I624" s="121" t="s">
        <v>995</v>
      </c>
      <c r="J624" s="125">
        <v>1424197.66</v>
      </c>
      <c r="K624" s="125">
        <v>2103090.4</v>
      </c>
      <c r="L624" s="125">
        <v>36908.15</v>
      </c>
      <c r="M624" s="125">
        <v>60191.64</v>
      </c>
      <c r="N624" s="125">
        <v>72.0</v>
      </c>
      <c r="O624" s="125">
        <v>8.0</v>
      </c>
      <c r="P624" s="125">
        <v>613.0</v>
      </c>
      <c r="Q624" s="125">
        <v>828.0</v>
      </c>
      <c r="R624" s="125">
        <v>105.0</v>
      </c>
      <c r="S624" s="125">
        <v>173.0</v>
      </c>
      <c r="T624" s="125">
        <v>800.0</v>
      </c>
      <c r="U624" s="125">
        <v>-25.0</v>
      </c>
      <c r="V624" s="125">
        <v>-39.0</v>
      </c>
      <c r="W624" s="125">
        <v>-38.68</v>
      </c>
      <c r="X624" s="125">
        <v>-32.28</v>
      </c>
      <c r="Y624" s="125">
        <v>5.0</v>
      </c>
      <c r="Z624" s="125">
        <v>1.0</v>
      </c>
      <c r="AA624" s="125">
        <v>1.0</v>
      </c>
      <c r="AB624" s="125">
        <v>1.0</v>
      </c>
      <c r="AC624" s="125">
        <v>1.0</v>
      </c>
      <c r="AD624" s="125">
        <v>1.2</v>
      </c>
      <c r="AE624" s="125">
        <v>505.0</v>
      </c>
      <c r="AF624" s="125">
        <v>4.0</v>
      </c>
      <c r="AG624" s="125">
        <v>1.0</v>
      </c>
      <c r="AH624" s="125">
        <v>1.0</v>
      </c>
      <c r="AI624" s="125">
        <v>1.0</v>
      </c>
      <c r="AJ624" s="125">
        <v>1.0</v>
      </c>
      <c r="AK624" s="125">
        <v>1.0</v>
      </c>
      <c r="AL624" s="126">
        <v>45526.76602858796</v>
      </c>
      <c r="AM624" s="127">
        <v>1425527.6</v>
      </c>
      <c r="AN624" s="127">
        <v>2085366.4</v>
      </c>
      <c r="AO624" s="124"/>
      <c r="AP624" s="124"/>
    </row>
    <row r="625">
      <c r="A625" s="125">
        <v>3033.0</v>
      </c>
      <c r="B625" s="119" t="s">
        <v>31</v>
      </c>
      <c r="C625" s="119" t="s">
        <v>32</v>
      </c>
      <c r="D625" s="119" t="s">
        <v>806</v>
      </c>
      <c r="E625" s="119" t="s">
        <v>807</v>
      </c>
      <c r="F625" s="120" t="s">
        <v>776</v>
      </c>
      <c r="G625" s="120" t="s">
        <v>772</v>
      </c>
      <c r="H625" s="121" t="s">
        <v>994</v>
      </c>
      <c r="I625" s="121" t="s">
        <v>995</v>
      </c>
      <c r="J625" s="125">
        <v>874264.92</v>
      </c>
      <c r="K625" s="125">
        <v>632848.1</v>
      </c>
      <c r="L625" s="125">
        <v>22917.77</v>
      </c>
      <c r="M625" s="125">
        <v>18602.0</v>
      </c>
      <c r="N625" s="125">
        <v>36.0</v>
      </c>
      <c r="O625" s="125">
        <v>25.0</v>
      </c>
      <c r="P625" s="125">
        <v>296.0</v>
      </c>
      <c r="Q625" s="125">
        <v>260.0</v>
      </c>
      <c r="R625" s="125">
        <v>47.0</v>
      </c>
      <c r="S625" s="125">
        <v>33.0</v>
      </c>
      <c r="T625" s="125">
        <v>44.0</v>
      </c>
      <c r="U625" s="125">
        <v>13.0</v>
      </c>
      <c r="V625" s="125">
        <v>42.0</v>
      </c>
      <c r="W625" s="125">
        <v>23.2</v>
      </c>
      <c r="X625" s="125">
        <v>38.15</v>
      </c>
      <c r="Y625" s="125">
        <v>2.0</v>
      </c>
      <c r="Z625" s="125">
        <v>3.0</v>
      </c>
      <c r="AA625" s="125">
        <v>3.0</v>
      </c>
      <c r="AB625" s="125">
        <v>5.0</v>
      </c>
      <c r="AC625" s="125">
        <v>5.0</v>
      </c>
      <c r="AD625" s="125">
        <v>4.25</v>
      </c>
      <c r="AE625" s="125">
        <v>55.0</v>
      </c>
      <c r="AF625" s="125">
        <v>1.0</v>
      </c>
      <c r="AG625" s="125">
        <v>2.0</v>
      </c>
      <c r="AH625" s="125">
        <v>2.0</v>
      </c>
      <c r="AI625" s="125">
        <v>4.0</v>
      </c>
      <c r="AJ625" s="125">
        <v>4.0</v>
      </c>
      <c r="AK625" s="125">
        <v>4.0</v>
      </c>
      <c r="AL625" s="126">
        <v>45526.76602858796</v>
      </c>
      <c r="AM625" s="127">
        <v>876072.02</v>
      </c>
      <c r="AN625" s="127">
        <v>653836.01</v>
      </c>
      <c r="AO625" s="124"/>
      <c r="AP625" s="124"/>
    </row>
    <row r="626">
      <c r="A626" s="125">
        <v>3034.0</v>
      </c>
      <c r="B626" s="119" t="s">
        <v>47</v>
      </c>
      <c r="C626" s="119" t="s">
        <v>32</v>
      </c>
      <c r="D626" s="119" t="s">
        <v>71</v>
      </c>
      <c r="E626" s="119" t="s">
        <v>808</v>
      </c>
      <c r="F626" s="120" t="s">
        <v>783</v>
      </c>
      <c r="G626" s="120" t="s">
        <v>772</v>
      </c>
      <c r="H626" s="121" t="s">
        <v>994</v>
      </c>
      <c r="I626" s="121" t="s">
        <v>995</v>
      </c>
      <c r="J626" s="125">
        <v>676045.38</v>
      </c>
      <c r="K626" s="125">
        <v>694909.54</v>
      </c>
      <c r="L626" s="125">
        <v>24836.97</v>
      </c>
      <c r="M626" s="125">
        <v>25783.0</v>
      </c>
      <c r="N626" s="125">
        <v>27.0</v>
      </c>
      <c r="O626" s="125">
        <v>11.0</v>
      </c>
      <c r="P626" s="125">
        <v>230.0</v>
      </c>
      <c r="Q626" s="125">
        <v>240.0</v>
      </c>
      <c r="R626" s="125">
        <v>40.0</v>
      </c>
      <c r="S626" s="125">
        <v>35.0</v>
      </c>
      <c r="T626" s="125">
        <v>145.0</v>
      </c>
      <c r="U626" s="125">
        <v>-4.0</v>
      </c>
      <c r="V626" s="125">
        <v>14.0</v>
      </c>
      <c r="W626" s="125">
        <v>-3.67</v>
      </c>
      <c r="X626" s="125">
        <v>-2.71</v>
      </c>
      <c r="Y626" s="125">
        <v>5.0</v>
      </c>
      <c r="Z626" s="125">
        <v>1.0</v>
      </c>
      <c r="AA626" s="125">
        <v>1.0</v>
      </c>
      <c r="AB626" s="125">
        <v>1.0</v>
      </c>
      <c r="AC626" s="125">
        <v>1.0</v>
      </c>
      <c r="AD626" s="125">
        <v>1.2</v>
      </c>
      <c r="AE626" s="125">
        <v>489.0</v>
      </c>
      <c r="AF626" s="125">
        <v>4.0</v>
      </c>
      <c r="AG626" s="125">
        <v>1.0</v>
      </c>
      <c r="AH626" s="125">
        <v>1.0</v>
      </c>
      <c r="AI626" s="125">
        <v>1.0</v>
      </c>
      <c r="AJ626" s="125">
        <v>1.0</v>
      </c>
      <c r="AK626" s="125">
        <v>1.0</v>
      </c>
      <c r="AL626" s="126">
        <v>45526.76602858796</v>
      </c>
      <c r="AM626" s="127">
        <v>677364.0</v>
      </c>
      <c r="AN626" s="127">
        <v>696400.08</v>
      </c>
      <c r="AO626" s="124"/>
      <c r="AP626" s="124"/>
    </row>
    <row r="627">
      <c r="A627" s="125">
        <v>3035.0</v>
      </c>
      <c r="B627" s="119" t="s">
        <v>31</v>
      </c>
      <c r="C627" s="119" t="s">
        <v>32</v>
      </c>
      <c r="D627" s="119" t="s">
        <v>373</v>
      </c>
      <c r="E627" s="119" t="s">
        <v>805</v>
      </c>
      <c r="F627" s="120" t="s">
        <v>776</v>
      </c>
      <c r="G627" s="120" t="s">
        <v>772</v>
      </c>
      <c r="H627" s="121" t="s">
        <v>994</v>
      </c>
      <c r="I627" s="121" t="s">
        <v>995</v>
      </c>
      <c r="J627" s="125">
        <v>611943.68</v>
      </c>
      <c r="K627" s="125">
        <v>421871.41</v>
      </c>
      <c r="L627" s="125">
        <v>15302.64</v>
      </c>
      <c r="M627" s="125">
        <v>11124.0</v>
      </c>
      <c r="N627" s="125">
        <v>38.0</v>
      </c>
      <c r="O627" s="125">
        <v>2.0</v>
      </c>
      <c r="P627" s="125">
        <v>364.0</v>
      </c>
      <c r="Q627" s="125">
        <v>237.0</v>
      </c>
      <c r="R627" s="125">
        <v>66.0</v>
      </c>
      <c r="S627" s="125">
        <v>55.0</v>
      </c>
      <c r="T627" s="125">
        <v>1800.0</v>
      </c>
      <c r="U627" s="125">
        <v>53.0</v>
      </c>
      <c r="V627" s="125">
        <v>20.0</v>
      </c>
      <c r="W627" s="125">
        <v>37.56</v>
      </c>
      <c r="X627" s="125">
        <v>45.05</v>
      </c>
      <c r="Y627" s="125">
        <v>5.0</v>
      </c>
      <c r="Z627" s="125">
        <v>5.0</v>
      </c>
      <c r="AA627" s="125">
        <v>2.0</v>
      </c>
      <c r="AB627" s="125">
        <v>5.0</v>
      </c>
      <c r="AC627" s="125">
        <v>5.0</v>
      </c>
      <c r="AD627" s="125">
        <v>4.4</v>
      </c>
      <c r="AE627" s="125">
        <v>42.0</v>
      </c>
      <c r="AF627" s="125">
        <v>4.0</v>
      </c>
      <c r="AG627" s="125">
        <v>4.0</v>
      </c>
      <c r="AH627" s="125">
        <v>1.0</v>
      </c>
      <c r="AI627" s="125">
        <v>4.0</v>
      </c>
      <c r="AJ627" s="125">
        <v>4.0</v>
      </c>
      <c r="AK627" s="125">
        <v>4.0</v>
      </c>
      <c r="AL627" s="126">
        <v>45526.76602858796</v>
      </c>
      <c r="AM627" s="127">
        <v>613176.44</v>
      </c>
      <c r="AN627" s="127">
        <v>422257.52</v>
      </c>
      <c r="AO627" s="124"/>
      <c r="AP627" s="124"/>
    </row>
    <row r="628">
      <c r="A628" s="125">
        <v>3036.0</v>
      </c>
      <c r="B628" s="119" t="s">
        <v>47</v>
      </c>
      <c r="C628" s="119" t="s">
        <v>32</v>
      </c>
      <c r="D628" s="119" t="s">
        <v>237</v>
      </c>
      <c r="E628" s="119" t="s">
        <v>809</v>
      </c>
      <c r="F628" s="120" t="s">
        <v>776</v>
      </c>
      <c r="G628" s="120" t="s">
        <v>772</v>
      </c>
      <c r="H628" s="121" t="s">
        <v>994</v>
      </c>
      <c r="I628" s="121" t="s">
        <v>995</v>
      </c>
      <c r="J628" s="125">
        <v>658238.9</v>
      </c>
      <c r="K628" s="125">
        <v>1007781.87</v>
      </c>
      <c r="L628" s="125">
        <v>17924.0</v>
      </c>
      <c r="M628" s="125">
        <v>29059.0</v>
      </c>
      <c r="N628" s="125">
        <v>2.0</v>
      </c>
      <c r="O628" s="125">
        <v>4.0</v>
      </c>
      <c r="P628" s="125">
        <v>219.0</v>
      </c>
      <c r="Q628" s="125">
        <v>285.0</v>
      </c>
      <c r="R628" s="125">
        <v>14.0</v>
      </c>
      <c r="S628" s="125">
        <v>15.0</v>
      </c>
      <c r="T628" s="125">
        <v>-50.0</v>
      </c>
      <c r="U628" s="125">
        <v>-23.0</v>
      </c>
      <c r="V628" s="125">
        <v>-6.0</v>
      </c>
      <c r="W628" s="125">
        <v>-38.32</v>
      </c>
      <c r="X628" s="125">
        <v>-34.68</v>
      </c>
      <c r="Y628" s="125">
        <v>1.0</v>
      </c>
      <c r="Z628" s="125">
        <v>1.0</v>
      </c>
      <c r="AA628" s="125">
        <v>1.0</v>
      </c>
      <c r="AB628" s="125">
        <v>1.0</v>
      </c>
      <c r="AC628" s="125">
        <v>1.0</v>
      </c>
      <c r="AD628" s="125">
        <v>1.0</v>
      </c>
      <c r="AE628" s="125">
        <v>565.0</v>
      </c>
      <c r="AF628" s="125">
        <v>1.0</v>
      </c>
      <c r="AG628" s="125">
        <v>1.0</v>
      </c>
      <c r="AH628" s="125">
        <v>1.0</v>
      </c>
      <c r="AI628" s="125">
        <v>1.0</v>
      </c>
      <c r="AJ628" s="125">
        <v>1.0</v>
      </c>
      <c r="AK628" s="125">
        <v>1.0</v>
      </c>
      <c r="AL628" s="126">
        <v>45526.76602858796</v>
      </c>
      <c r="AM628" s="127">
        <v>659257.35</v>
      </c>
      <c r="AN628" s="127">
        <v>1016864.49</v>
      </c>
      <c r="AO628" s="124"/>
      <c r="AP628" s="124"/>
    </row>
    <row r="629">
      <c r="A629" s="125">
        <v>3037.0</v>
      </c>
      <c r="B629" s="119" t="s">
        <v>31</v>
      </c>
      <c r="C629" s="119" t="s">
        <v>32</v>
      </c>
      <c r="D629" s="119" t="s">
        <v>810</v>
      </c>
      <c r="E629" s="119" t="s">
        <v>358</v>
      </c>
      <c r="F629" s="120" t="s">
        <v>771</v>
      </c>
      <c r="G629" s="120" t="s">
        <v>772</v>
      </c>
      <c r="H629" s="121" t="s">
        <v>994</v>
      </c>
      <c r="I629" s="121" t="s">
        <v>995</v>
      </c>
      <c r="J629" s="125">
        <v>1355045.27</v>
      </c>
      <c r="K629" s="125">
        <v>1651589.1</v>
      </c>
      <c r="L629" s="125">
        <v>33570.04</v>
      </c>
      <c r="M629" s="125">
        <v>43319.77</v>
      </c>
      <c r="N629" s="125">
        <v>15.0</v>
      </c>
      <c r="O629" s="125">
        <v>12.0</v>
      </c>
      <c r="P629" s="125">
        <v>439.0</v>
      </c>
      <c r="Q629" s="125">
        <v>489.0</v>
      </c>
      <c r="R629" s="125">
        <v>73.0</v>
      </c>
      <c r="S629" s="125">
        <v>33.0</v>
      </c>
      <c r="T629" s="125">
        <v>25.0</v>
      </c>
      <c r="U629" s="125">
        <v>-10.0</v>
      </c>
      <c r="V629" s="125">
        <v>121.0</v>
      </c>
      <c r="W629" s="125">
        <v>-22.51</v>
      </c>
      <c r="X629" s="125">
        <v>-17.96</v>
      </c>
      <c r="Y629" s="125">
        <v>1.0</v>
      </c>
      <c r="Z629" s="125">
        <v>1.0</v>
      </c>
      <c r="AA629" s="125">
        <v>5.0</v>
      </c>
      <c r="AB629" s="125">
        <v>1.0</v>
      </c>
      <c r="AC629" s="125">
        <v>1.0</v>
      </c>
      <c r="AD629" s="125">
        <v>1.8</v>
      </c>
      <c r="AE629" s="125">
        <v>354.0</v>
      </c>
      <c r="AF629" s="125">
        <v>1.0</v>
      </c>
      <c r="AG629" s="125">
        <v>1.0</v>
      </c>
      <c r="AH629" s="125">
        <v>4.0</v>
      </c>
      <c r="AI629" s="125">
        <v>1.0</v>
      </c>
      <c r="AJ629" s="125">
        <v>1.0</v>
      </c>
      <c r="AK629" s="125">
        <v>1.0</v>
      </c>
      <c r="AL629" s="126">
        <v>45526.76602858796</v>
      </c>
      <c r="AM629" s="127">
        <v>1356907.53</v>
      </c>
      <c r="AN629" s="127">
        <v>1652008.76</v>
      </c>
      <c r="AO629" s="124"/>
      <c r="AP629" s="124"/>
    </row>
    <row r="630">
      <c r="A630" s="125">
        <v>3038.0</v>
      </c>
      <c r="B630" s="119" t="s">
        <v>31</v>
      </c>
      <c r="C630" s="119" t="s">
        <v>32</v>
      </c>
      <c r="D630" s="119" t="s">
        <v>226</v>
      </c>
      <c r="E630" s="119" t="s">
        <v>780</v>
      </c>
      <c r="F630" s="120" t="s">
        <v>776</v>
      </c>
      <c r="G630" s="120" t="s">
        <v>772</v>
      </c>
      <c r="H630" s="121" t="s">
        <v>994</v>
      </c>
      <c r="I630" s="121" t="s">
        <v>995</v>
      </c>
      <c r="J630" s="125">
        <v>890771.88</v>
      </c>
      <c r="K630" s="125">
        <v>550510.37</v>
      </c>
      <c r="L630" s="125">
        <v>22956.22</v>
      </c>
      <c r="M630" s="125">
        <v>15377.69</v>
      </c>
      <c r="N630" s="125">
        <v>21.0</v>
      </c>
      <c r="O630" s="119">
        <v>9.0</v>
      </c>
      <c r="P630" s="125">
        <v>379.0</v>
      </c>
      <c r="Q630" s="125">
        <v>233.0</v>
      </c>
      <c r="R630" s="125">
        <v>113.0</v>
      </c>
      <c r="S630" s="125">
        <v>46.0</v>
      </c>
      <c r="T630" s="119">
        <v>133.0</v>
      </c>
      <c r="U630" s="125">
        <v>62.0</v>
      </c>
      <c r="V630" s="125">
        <v>145.0</v>
      </c>
      <c r="W630" s="125">
        <v>49.28</v>
      </c>
      <c r="X630" s="125">
        <v>61.81</v>
      </c>
      <c r="Y630" s="119">
        <v>5.0</v>
      </c>
      <c r="Z630" s="125">
        <v>5.0</v>
      </c>
      <c r="AA630" s="125">
        <v>5.0</v>
      </c>
      <c r="AB630" s="125">
        <v>5.0</v>
      </c>
      <c r="AC630" s="125">
        <v>5.0</v>
      </c>
      <c r="AD630" s="125">
        <v>5.0</v>
      </c>
      <c r="AE630" s="125">
        <v>2.0</v>
      </c>
      <c r="AF630" s="119">
        <v>4.0</v>
      </c>
      <c r="AG630" s="125">
        <v>4.0</v>
      </c>
      <c r="AH630" s="125">
        <v>4.0</v>
      </c>
      <c r="AI630" s="125">
        <v>4.0</v>
      </c>
      <c r="AJ630" s="125">
        <v>4.0</v>
      </c>
      <c r="AK630" s="125">
        <v>4.0</v>
      </c>
      <c r="AL630" s="126">
        <v>45526.76602858796</v>
      </c>
      <c r="AM630" s="127">
        <v>892490.98</v>
      </c>
      <c r="AN630" s="127">
        <v>550599.33</v>
      </c>
      <c r="AO630" s="124"/>
      <c r="AP630" s="124"/>
    </row>
    <row r="631">
      <c r="A631" s="125">
        <v>3039.0</v>
      </c>
      <c r="B631" s="119" t="s">
        <v>31</v>
      </c>
      <c r="C631" s="119" t="s">
        <v>32</v>
      </c>
      <c r="D631" s="119" t="s">
        <v>811</v>
      </c>
      <c r="E631" s="119" t="s">
        <v>812</v>
      </c>
      <c r="F631" s="120" t="s">
        <v>771</v>
      </c>
      <c r="G631" s="120" t="s">
        <v>772</v>
      </c>
      <c r="H631" s="121" t="s">
        <v>994</v>
      </c>
      <c r="I631" s="121" t="s">
        <v>995</v>
      </c>
      <c r="J631" s="125">
        <v>2525176.02</v>
      </c>
      <c r="K631" s="125">
        <v>2100503.13</v>
      </c>
      <c r="L631" s="125">
        <v>59134.09</v>
      </c>
      <c r="M631" s="125">
        <v>50516.23</v>
      </c>
      <c r="N631" s="125">
        <v>22.0</v>
      </c>
      <c r="O631" s="125">
        <v>59.0</v>
      </c>
      <c r="P631" s="125">
        <v>818.0</v>
      </c>
      <c r="Q631" s="125">
        <v>625.0</v>
      </c>
      <c r="R631" s="125">
        <v>75.0</v>
      </c>
      <c r="S631" s="125">
        <v>67.0</v>
      </c>
      <c r="T631" s="125">
        <v>-62.0</v>
      </c>
      <c r="U631" s="125">
        <v>30.0</v>
      </c>
      <c r="V631" s="125">
        <v>11.0</v>
      </c>
      <c r="W631" s="125">
        <v>17.06</v>
      </c>
      <c r="X631" s="125">
        <v>20.22</v>
      </c>
      <c r="Y631" s="125">
        <v>1.0</v>
      </c>
      <c r="Z631" s="125">
        <v>5.0</v>
      </c>
      <c r="AA631" s="125">
        <v>1.0</v>
      </c>
      <c r="AB631" s="125">
        <v>4.0</v>
      </c>
      <c r="AC631" s="125">
        <v>3.0</v>
      </c>
      <c r="AD631" s="125">
        <v>3.1</v>
      </c>
      <c r="AE631" s="125">
        <v>196.0</v>
      </c>
      <c r="AF631" s="125">
        <v>1.0</v>
      </c>
      <c r="AG631" s="125">
        <v>4.0</v>
      </c>
      <c r="AH631" s="125">
        <v>1.0</v>
      </c>
      <c r="AI631" s="125">
        <v>3.0</v>
      </c>
      <c r="AJ631" s="125">
        <v>2.0</v>
      </c>
      <c r="AK631" s="125">
        <v>3.0</v>
      </c>
      <c r="AL631" s="126">
        <v>45526.76602858796</v>
      </c>
      <c r="AM631" s="127">
        <v>2524942.12</v>
      </c>
      <c r="AN631" s="127">
        <v>2100551.85</v>
      </c>
      <c r="AO631" s="124"/>
      <c r="AP631" s="124"/>
    </row>
    <row r="632">
      <c r="A632" s="125">
        <v>3040.0</v>
      </c>
      <c r="B632" s="119" t="s">
        <v>31</v>
      </c>
      <c r="C632" s="119" t="s">
        <v>32</v>
      </c>
      <c r="D632" s="119" t="s">
        <v>44</v>
      </c>
      <c r="E632" s="119" t="s">
        <v>813</v>
      </c>
      <c r="F632" s="120" t="s">
        <v>797</v>
      </c>
      <c r="G632" s="120" t="s">
        <v>772</v>
      </c>
      <c r="H632" s="121" t="s">
        <v>994</v>
      </c>
      <c r="I632" s="121" t="s">
        <v>995</v>
      </c>
      <c r="J632" s="125">
        <v>1140754.67</v>
      </c>
      <c r="K632" s="125">
        <v>895759.63</v>
      </c>
      <c r="L632" s="125">
        <v>30553.2</v>
      </c>
      <c r="M632" s="125">
        <v>24893.35</v>
      </c>
      <c r="N632" s="125">
        <v>8.0</v>
      </c>
      <c r="O632" s="125">
        <v>0.0</v>
      </c>
      <c r="P632" s="125">
        <v>416.0</v>
      </c>
      <c r="Q632" s="125">
        <v>286.0</v>
      </c>
      <c r="R632" s="125">
        <v>59.0</v>
      </c>
      <c r="S632" s="125">
        <v>30.0</v>
      </c>
      <c r="T632" s="125">
        <v>0.0</v>
      </c>
      <c r="U632" s="125">
        <v>45.0</v>
      </c>
      <c r="V632" s="125">
        <v>96.0</v>
      </c>
      <c r="W632" s="125">
        <v>22.74</v>
      </c>
      <c r="X632" s="125">
        <v>27.35</v>
      </c>
      <c r="Y632" s="125">
        <v>1.0</v>
      </c>
      <c r="Z632" s="125">
        <v>5.0</v>
      </c>
      <c r="AA632" s="125">
        <v>5.0</v>
      </c>
      <c r="AB632" s="125">
        <v>5.0</v>
      </c>
      <c r="AC632" s="125">
        <v>4.0</v>
      </c>
      <c r="AD632" s="125">
        <v>4.55</v>
      </c>
      <c r="AE632" s="125">
        <v>31.0</v>
      </c>
      <c r="AF632" s="125">
        <v>1.0</v>
      </c>
      <c r="AG632" s="125">
        <v>4.0</v>
      </c>
      <c r="AH632" s="125">
        <v>4.0</v>
      </c>
      <c r="AI632" s="125">
        <v>4.0</v>
      </c>
      <c r="AJ632" s="125">
        <v>3.0</v>
      </c>
      <c r="AK632" s="125">
        <v>4.0</v>
      </c>
      <c r="AL632" s="126">
        <v>45526.76602858796</v>
      </c>
      <c r="AM632" s="127">
        <v>1140515.87</v>
      </c>
      <c r="AN632" s="127">
        <v>894620.22</v>
      </c>
      <c r="AO632" s="124"/>
      <c r="AP632" s="124"/>
    </row>
    <row r="633">
      <c r="A633" s="125">
        <v>3041.0</v>
      </c>
      <c r="B633" s="119" t="s">
        <v>31</v>
      </c>
      <c r="C633" s="119" t="s">
        <v>32</v>
      </c>
      <c r="D633" s="119" t="s">
        <v>415</v>
      </c>
      <c r="E633" s="119" t="s">
        <v>796</v>
      </c>
      <c r="F633" s="120" t="s">
        <v>797</v>
      </c>
      <c r="G633" s="120" t="s">
        <v>772</v>
      </c>
      <c r="H633" s="121" t="s">
        <v>994</v>
      </c>
      <c r="I633" s="121" t="s">
        <v>995</v>
      </c>
      <c r="J633" s="125">
        <v>390616.62</v>
      </c>
      <c r="K633" s="125">
        <v>131770.89</v>
      </c>
      <c r="L633" s="125">
        <v>10154.25</v>
      </c>
      <c r="M633" s="125">
        <v>3965.5</v>
      </c>
      <c r="N633" s="125">
        <v>0.0</v>
      </c>
      <c r="O633" s="125">
        <v>0.0</v>
      </c>
      <c r="P633" s="125">
        <v>543.0</v>
      </c>
      <c r="Q633" s="125">
        <v>261.0</v>
      </c>
      <c r="R633" s="125">
        <v>33.0</v>
      </c>
      <c r="S633" s="125">
        <v>26.0</v>
      </c>
      <c r="T633" s="125">
        <v>0.0</v>
      </c>
      <c r="U633" s="125">
        <v>108.0</v>
      </c>
      <c r="V633" s="125">
        <v>26.0</v>
      </c>
      <c r="W633" s="125">
        <v>156.06</v>
      </c>
      <c r="X633" s="125">
        <v>196.44</v>
      </c>
      <c r="Y633" s="125">
        <v>1.0</v>
      </c>
      <c r="Z633" s="125">
        <v>5.0</v>
      </c>
      <c r="AA633" s="125">
        <v>2.0</v>
      </c>
      <c r="AB633" s="125">
        <v>5.0</v>
      </c>
      <c r="AC633" s="125">
        <v>5.0</v>
      </c>
      <c r="AD633" s="125">
        <v>4.2</v>
      </c>
      <c r="AE633" s="125">
        <v>60.0</v>
      </c>
      <c r="AF633" s="125">
        <v>1.0</v>
      </c>
      <c r="AG633" s="125">
        <v>4.0</v>
      </c>
      <c r="AH633" s="125">
        <v>1.0</v>
      </c>
      <c r="AI633" s="125">
        <v>4.0</v>
      </c>
      <c r="AJ633" s="125">
        <v>4.0</v>
      </c>
      <c r="AK633" s="125">
        <v>4.0</v>
      </c>
      <c r="AL633" s="126">
        <v>45526.76602858796</v>
      </c>
      <c r="AM633" s="127">
        <v>403244.31</v>
      </c>
      <c r="AN633" s="127">
        <v>155480.05</v>
      </c>
      <c r="AO633" s="124"/>
      <c r="AP633" s="124"/>
    </row>
    <row r="634">
      <c r="A634" s="125">
        <v>3042.0</v>
      </c>
      <c r="B634" s="119" t="s">
        <v>31</v>
      </c>
      <c r="C634" s="119" t="s">
        <v>32</v>
      </c>
      <c r="D634" s="119" t="s">
        <v>814</v>
      </c>
      <c r="E634" s="119" t="s">
        <v>815</v>
      </c>
      <c r="F634" s="120" t="s">
        <v>771</v>
      </c>
      <c r="G634" s="120" t="s">
        <v>772</v>
      </c>
      <c r="H634" s="121" t="s">
        <v>994</v>
      </c>
      <c r="I634" s="121" t="s">
        <v>995</v>
      </c>
      <c r="J634" s="125">
        <v>949328.25</v>
      </c>
      <c r="K634" s="125">
        <v>859317.3</v>
      </c>
      <c r="L634" s="125">
        <v>23220.77</v>
      </c>
      <c r="M634" s="125">
        <v>21668.0</v>
      </c>
      <c r="N634" s="125">
        <v>10.0</v>
      </c>
      <c r="O634" s="125">
        <v>12.0</v>
      </c>
      <c r="P634" s="125">
        <v>246.0</v>
      </c>
      <c r="Q634" s="125">
        <v>231.0</v>
      </c>
      <c r="R634" s="125">
        <v>30.0</v>
      </c>
      <c r="S634" s="125">
        <v>19.0</v>
      </c>
      <c r="T634" s="125">
        <v>-16.0</v>
      </c>
      <c r="U634" s="125">
        <v>6.0</v>
      </c>
      <c r="V634" s="125">
        <v>57.0</v>
      </c>
      <c r="W634" s="125">
        <v>7.17</v>
      </c>
      <c r="X634" s="125">
        <v>10.47</v>
      </c>
      <c r="Y634" s="125">
        <v>1.0</v>
      </c>
      <c r="Z634" s="125">
        <v>2.0</v>
      </c>
      <c r="AA634" s="125">
        <v>3.0</v>
      </c>
      <c r="AB634" s="125">
        <v>2.0</v>
      </c>
      <c r="AC634" s="125">
        <v>2.0</v>
      </c>
      <c r="AD634" s="125">
        <v>2.15</v>
      </c>
      <c r="AE634" s="125">
        <v>298.0</v>
      </c>
      <c r="AF634" s="125">
        <v>1.0</v>
      </c>
      <c r="AG634" s="125">
        <v>1.0</v>
      </c>
      <c r="AH634" s="125">
        <v>2.0</v>
      </c>
      <c r="AI634" s="125">
        <v>1.0</v>
      </c>
      <c r="AJ634" s="125">
        <v>1.0</v>
      </c>
      <c r="AK634" s="125">
        <v>2.0</v>
      </c>
      <c r="AL634" s="126">
        <v>45526.76602858796</v>
      </c>
      <c r="AM634" s="127">
        <v>951034.25</v>
      </c>
      <c r="AN634" s="127">
        <v>859614.64</v>
      </c>
      <c r="AO634" s="124"/>
      <c r="AP634" s="124"/>
    </row>
    <row r="635">
      <c r="A635" s="125">
        <v>3043.0</v>
      </c>
      <c r="B635" s="119" t="s">
        <v>47</v>
      </c>
      <c r="C635" s="119" t="s">
        <v>32</v>
      </c>
      <c r="D635" s="119" t="s">
        <v>816</v>
      </c>
      <c r="E635" s="119" t="s">
        <v>817</v>
      </c>
      <c r="F635" s="120" t="s">
        <v>776</v>
      </c>
      <c r="G635" s="120" t="s">
        <v>772</v>
      </c>
      <c r="H635" s="121" t="s">
        <v>994</v>
      </c>
      <c r="I635" s="121" t="s">
        <v>995</v>
      </c>
      <c r="J635" s="125">
        <v>1065211.22</v>
      </c>
      <c r="K635" s="125">
        <v>898427.84</v>
      </c>
      <c r="L635" s="125">
        <v>30733.25</v>
      </c>
      <c r="M635" s="125">
        <v>25700.5</v>
      </c>
      <c r="N635" s="125">
        <v>0.0</v>
      </c>
      <c r="O635" s="119">
        <v>8.0</v>
      </c>
      <c r="P635" s="125">
        <v>278.0</v>
      </c>
      <c r="Q635" s="125">
        <v>269.0</v>
      </c>
      <c r="R635" s="125">
        <v>23.0</v>
      </c>
      <c r="S635" s="125">
        <v>16.0</v>
      </c>
      <c r="T635" s="119">
        <v>-100.0</v>
      </c>
      <c r="U635" s="125">
        <v>3.0</v>
      </c>
      <c r="V635" s="125">
        <v>43.0</v>
      </c>
      <c r="W635" s="125">
        <v>19.58</v>
      </c>
      <c r="X635" s="125">
        <v>18.56</v>
      </c>
      <c r="Y635" s="119">
        <v>1.0</v>
      </c>
      <c r="Z635" s="125">
        <v>1.0</v>
      </c>
      <c r="AA635" s="125">
        <v>3.0</v>
      </c>
      <c r="AB635" s="125">
        <v>5.0</v>
      </c>
      <c r="AC635" s="125">
        <v>3.0</v>
      </c>
      <c r="AD635" s="125">
        <v>3.5</v>
      </c>
      <c r="AE635" s="125">
        <v>169.0</v>
      </c>
      <c r="AF635" s="119">
        <v>1.0</v>
      </c>
      <c r="AG635" s="125">
        <v>1.0</v>
      </c>
      <c r="AH635" s="125">
        <v>2.0</v>
      </c>
      <c r="AI635" s="125">
        <v>4.0</v>
      </c>
      <c r="AJ635" s="125">
        <v>2.0</v>
      </c>
      <c r="AK635" s="125">
        <v>3.0</v>
      </c>
      <c r="AL635" s="126">
        <v>45526.76602858796</v>
      </c>
      <c r="AM635" s="127">
        <v>1069544.76</v>
      </c>
      <c r="AN635" s="127">
        <v>898378.56</v>
      </c>
      <c r="AO635" s="124"/>
      <c r="AP635" s="124"/>
    </row>
    <row r="636">
      <c r="A636" s="125">
        <v>3044.0</v>
      </c>
      <c r="B636" s="119" t="s">
        <v>31</v>
      </c>
      <c r="C636" s="119" t="s">
        <v>32</v>
      </c>
      <c r="D636" s="119" t="s">
        <v>434</v>
      </c>
      <c r="E636" s="119" t="s">
        <v>791</v>
      </c>
      <c r="F636" s="120" t="s">
        <v>792</v>
      </c>
      <c r="G636" s="120" t="s">
        <v>772</v>
      </c>
      <c r="H636" s="121" t="s">
        <v>994</v>
      </c>
      <c r="I636" s="121" t="s">
        <v>995</v>
      </c>
      <c r="J636" s="125">
        <v>492253.1</v>
      </c>
      <c r="K636" s="125">
        <v>604852.2</v>
      </c>
      <c r="L636" s="125">
        <v>14999.0</v>
      </c>
      <c r="M636" s="125">
        <v>19430.54</v>
      </c>
      <c r="N636" s="119">
        <v>1.0</v>
      </c>
      <c r="O636" s="119">
        <v>7.0</v>
      </c>
      <c r="P636" s="125">
        <v>298.0</v>
      </c>
      <c r="Q636" s="125">
        <v>344.0</v>
      </c>
      <c r="R636" s="125">
        <v>22.0</v>
      </c>
      <c r="S636" s="125">
        <v>16.0</v>
      </c>
      <c r="T636" s="119">
        <v>-85.0</v>
      </c>
      <c r="U636" s="125">
        <v>-13.0</v>
      </c>
      <c r="V636" s="125">
        <v>37.0</v>
      </c>
      <c r="W636" s="125">
        <v>-22.81</v>
      </c>
      <c r="X636" s="125">
        <v>-18.62</v>
      </c>
      <c r="Y636" s="119">
        <v>1.0</v>
      </c>
      <c r="Z636" s="125">
        <v>1.0</v>
      </c>
      <c r="AA636" s="125">
        <v>2.0</v>
      </c>
      <c r="AB636" s="125">
        <v>1.0</v>
      </c>
      <c r="AC636" s="125">
        <v>1.0</v>
      </c>
      <c r="AD636" s="125">
        <v>1.2</v>
      </c>
      <c r="AE636" s="125">
        <v>481.0</v>
      </c>
      <c r="AF636" s="119">
        <v>1.0</v>
      </c>
      <c r="AG636" s="125">
        <v>1.0</v>
      </c>
      <c r="AH636" s="125">
        <v>1.0</v>
      </c>
      <c r="AI636" s="125">
        <v>1.0</v>
      </c>
      <c r="AJ636" s="125">
        <v>1.0</v>
      </c>
      <c r="AK636" s="125">
        <v>1.0</v>
      </c>
      <c r="AL636" s="126">
        <v>45526.76602858796</v>
      </c>
      <c r="AM636" s="127">
        <v>499545.89</v>
      </c>
      <c r="AN636" s="127">
        <v>608821.75</v>
      </c>
      <c r="AO636" s="124"/>
      <c r="AP636" s="124"/>
    </row>
    <row r="637">
      <c r="A637" s="125">
        <v>3045.0</v>
      </c>
      <c r="B637" s="119" t="s">
        <v>31</v>
      </c>
      <c r="C637" s="119" t="s">
        <v>32</v>
      </c>
      <c r="D637" s="119" t="s">
        <v>226</v>
      </c>
      <c r="E637" s="119" t="s">
        <v>780</v>
      </c>
      <c r="F637" s="120" t="s">
        <v>776</v>
      </c>
      <c r="G637" s="120" t="s">
        <v>772</v>
      </c>
      <c r="H637" s="121" t="s">
        <v>994</v>
      </c>
      <c r="I637" s="121" t="s">
        <v>995</v>
      </c>
      <c r="J637" s="125">
        <v>439600.44</v>
      </c>
      <c r="K637" s="125">
        <v>573522.75</v>
      </c>
      <c r="L637" s="125">
        <v>11298.92</v>
      </c>
      <c r="M637" s="125">
        <v>15921.96</v>
      </c>
      <c r="N637" s="125">
        <v>23.0</v>
      </c>
      <c r="O637" s="125">
        <v>8.0</v>
      </c>
      <c r="P637" s="125">
        <v>204.0</v>
      </c>
      <c r="Q637" s="125">
        <v>130.0</v>
      </c>
      <c r="R637" s="125">
        <v>80.0</v>
      </c>
      <c r="S637" s="125">
        <v>48.0</v>
      </c>
      <c r="T637" s="125">
        <v>187.0</v>
      </c>
      <c r="U637" s="125">
        <v>56.0</v>
      </c>
      <c r="V637" s="125">
        <v>66.0</v>
      </c>
      <c r="W637" s="125">
        <v>-29.04</v>
      </c>
      <c r="X637" s="125">
        <v>-23.35</v>
      </c>
      <c r="Y637" s="125">
        <v>5.0</v>
      </c>
      <c r="Z637" s="125">
        <v>5.0</v>
      </c>
      <c r="AA637" s="125">
        <v>4.0</v>
      </c>
      <c r="AB637" s="125">
        <v>1.0</v>
      </c>
      <c r="AC637" s="125">
        <v>1.0</v>
      </c>
      <c r="AD637" s="125">
        <v>2.2</v>
      </c>
      <c r="AE637" s="125">
        <v>295.0</v>
      </c>
      <c r="AF637" s="125">
        <v>4.0</v>
      </c>
      <c r="AG637" s="125">
        <v>4.0</v>
      </c>
      <c r="AH637" s="125">
        <v>3.0</v>
      </c>
      <c r="AI637" s="125">
        <v>1.0</v>
      </c>
      <c r="AJ637" s="125">
        <v>1.0</v>
      </c>
      <c r="AK637" s="125">
        <v>2.0</v>
      </c>
      <c r="AL637" s="126">
        <v>45526.76602858796</v>
      </c>
      <c r="AM637" s="127">
        <v>440277.95</v>
      </c>
      <c r="AN637" s="127">
        <v>573475.52</v>
      </c>
      <c r="AO637" s="124"/>
      <c r="AP637" s="124"/>
    </row>
    <row r="638">
      <c r="A638" s="125">
        <v>3046.0</v>
      </c>
      <c r="B638" s="119" t="s">
        <v>31</v>
      </c>
      <c r="C638" s="119" t="s">
        <v>32</v>
      </c>
      <c r="D638" s="119" t="s">
        <v>226</v>
      </c>
      <c r="E638" s="119" t="s">
        <v>780</v>
      </c>
      <c r="F638" s="120" t="s">
        <v>776</v>
      </c>
      <c r="G638" s="120" t="s">
        <v>772</v>
      </c>
      <c r="H638" s="121" t="s">
        <v>994</v>
      </c>
      <c r="I638" s="121" t="s">
        <v>995</v>
      </c>
      <c r="J638" s="125">
        <v>1110505.72</v>
      </c>
      <c r="K638" s="125">
        <v>784897.22</v>
      </c>
      <c r="L638" s="125">
        <v>30347.13</v>
      </c>
      <c r="M638" s="125">
        <v>20228.42</v>
      </c>
      <c r="N638" s="119">
        <v>47.0</v>
      </c>
      <c r="O638" s="125">
        <v>17.0</v>
      </c>
      <c r="P638" s="125">
        <v>398.0</v>
      </c>
      <c r="Q638" s="125">
        <v>289.0</v>
      </c>
      <c r="R638" s="125">
        <v>135.0</v>
      </c>
      <c r="S638" s="125">
        <v>46.0</v>
      </c>
      <c r="T638" s="119">
        <v>176.0</v>
      </c>
      <c r="U638" s="125">
        <v>37.0</v>
      </c>
      <c r="V638" s="125">
        <v>193.0</v>
      </c>
      <c r="W638" s="125">
        <v>50.02</v>
      </c>
      <c r="X638" s="125">
        <v>41.48</v>
      </c>
      <c r="Y638" s="119">
        <v>5.0</v>
      </c>
      <c r="Z638" s="125">
        <v>5.0</v>
      </c>
      <c r="AA638" s="125">
        <v>5.0</v>
      </c>
      <c r="AB638" s="125">
        <v>5.0</v>
      </c>
      <c r="AC638" s="125">
        <v>5.0</v>
      </c>
      <c r="AD638" s="125">
        <v>5.0</v>
      </c>
      <c r="AE638" s="125">
        <v>5.0</v>
      </c>
      <c r="AF638" s="119">
        <v>4.0</v>
      </c>
      <c r="AG638" s="125">
        <v>4.0</v>
      </c>
      <c r="AH638" s="125">
        <v>4.0</v>
      </c>
      <c r="AI638" s="125">
        <v>4.0</v>
      </c>
      <c r="AJ638" s="125">
        <v>4.0</v>
      </c>
      <c r="AK638" s="125">
        <v>4.0</v>
      </c>
      <c r="AL638" s="126">
        <v>45526.76602858796</v>
      </c>
      <c r="AM638" s="127">
        <v>1111183.7</v>
      </c>
      <c r="AN638" s="127">
        <v>784602.5</v>
      </c>
      <c r="AO638" s="124"/>
      <c r="AP638" s="124"/>
    </row>
    <row r="639">
      <c r="A639" s="125">
        <v>3047.0</v>
      </c>
      <c r="B639" s="119" t="s">
        <v>47</v>
      </c>
      <c r="C639" s="119" t="s">
        <v>32</v>
      </c>
      <c r="D639" s="119" t="s">
        <v>818</v>
      </c>
      <c r="E639" s="119" t="s">
        <v>819</v>
      </c>
      <c r="F639" s="120" t="s">
        <v>776</v>
      </c>
      <c r="G639" s="120" t="s">
        <v>772</v>
      </c>
      <c r="H639" s="121" t="s">
        <v>994</v>
      </c>
      <c r="I639" s="121" t="s">
        <v>995</v>
      </c>
      <c r="J639" s="125">
        <v>353481.96</v>
      </c>
      <c r="K639" s="125">
        <v>251206.3</v>
      </c>
      <c r="L639" s="125">
        <v>8423.09</v>
      </c>
      <c r="M639" s="125">
        <v>6013.0</v>
      </c>
      <c r="N639" s="125">
        <v>15.0</v>
      </c>
      <c r="O639" s="125">
        <v>16.0</v>
      </c>
      <c r="P639" s="125">
        <v>155.0</v>
      </c>
      <c r="Q639" s="125">
        <v>129.0</v>
      </c>
      <c r="R639" s="125">
        <v>28.0</v>
      </c>
      <c r="S639" s="125">
        <v>25.0</v>
      </c>
      <c r="T639" s="125">
        <v>-6.0</v>
      </c>
      <c r="U639" s="125">
        <v>20.0</v>
      </c>
      <c r="V639" s="125">
        <v>12.0</v>
      </c>
      <c r="W639" s="125">
        <v>40.08</v>
      </c>
      <c r="X639" s="125">
        <v>40.71</v>
      </c>
      <c r="Y639" s="125">
        <v>1.0</v>
      </c>
      <c r="Z639" s="125">
        <v>5.0</v>
      </c>
      <c r="AA639" s="125">
        <v>1.0</v>
      </c>
      <c r="AB639" s="125">
        <v>5.0</v>
      </c>
      <c r="AC639" s="125">
        <v>5.0</v>
      </c>
      <c r="AD639" s="125">
        <v>4.0</v>
      </c>
      <c r="AE639" s="125">
        <v>84.0</v>
      </c>
      <c r="AF639" s="125">
        <v>1.0</v>
      </c>
      <c r="AG639" s="125">
        <v>4.0</v>
      </c>
      <c r="AH639" s="125">
        <v>1.0</v>
      </c>
      <c r="AI639" s="125">
        <v>4.0</v>
      </c>
      <c r="AJ639" s="125">
        <v>4.0</v>
      </c>
      <c r="AK639" s="125">
        <v>4.0</v>
      </c>
      <c r="AL639" s="126">
        <v>45526.76602858796</v>
      </c>
      <c r="AM639" s="127">
        <v>355079.96</v>
      </c>
      <c r="AN639" s="127">
        <v>252185.9</v>
      </c>
      <c r="AO639" s="124"/>
      <c r="AP639" s="124"/>
    </row>
    <row r="640">
      <c r="A640" s="125">
        <v>3048.0</v>
      </c>
      <c r="B640" s="119" t="s">
        <v>31</v>
      </c>
      <c r="C640" s="119" t="s">
        <v>32</v>
      </c>
      <c r="D640" s="119" t="s">
        <v>820</v>
      </c>
      <c r="E640" s="119" t="s">
        <v>821</v>
      </c>
      <c r="F640" s="120" t="s">
        <v>776</v>
      </c>
      <c r="G640" s="120" t="s">
        <v>772</v>
      </c>
      <c r="H640" s="121" t="s">
        <v>994</v>
      </c>
      <c r="I640" s="121" t="s">
        <v>995</v>
      </c>
      <c r="J640" s="125">
        <v>1123234.99</v>
      </c>
      <c r="K640" s="125">
        <v>806536.61</v>
      </c>
      <c r="L640" s="125">
        <v>27900.17</v>
      </c>
      <c r="M640" s="125">
        <v>21351.76</v>
      </c>
      <c r="N640" s="125">
        <v>19.0</v>
      </c>
      <c r="O640" s="125">
        <v>23.0</v>
      </c>
      <c r="P640" s="125">
        <v>410.0</v>
      </c>
      <c r="Q640" s="125">
        <v>324.0</v>
      </c>
      <c r="R640" s="125">
        <v>24.0</v>
      </c>
      <c r="S640" s="125">
        <v>22.0</v>
      </c>
      <c r="T640" s="125">
        <v>-17.0</v>
      </c>
      <c r="U640" s="125">
        <v>26.0</v>
      </c>
      <c r="V640" s="125">
        <v>9.0</v>
      </c>
      <c r="W640" s="125">
        <v>30.67</v>
      </c>
      <c r="X640" s="125">
        <v>39.27</v>
      </c>
      <c r="Y640" s="125">
        <v>1.0</v>
      </c>
      <c r="Z640" s="125">
        <v>5.0</v>
      </c>
      <c r="AA640" s="125">
        <v>1.0</v>
      </c>
      <c r="AB640" s="125">
        <v>5.0</v>
      </c>
      <c r="AC640" s="125">
        <v>5.0</v>
      </c>
      <c r="AD640" s="125">
        <v>4.0</v>
      </c>
      <c r="AE640" s="125">
        <v>92.0</v>
      </c>
      <c r="AF640" s="125">
        <v>1.0</v>
      </c>
      <c r="AG640" s="125">
        <v>4.0</v>
      </c>
      <c r="AH640" s="125">
        <v>1.0</v>
      </c>
      <c r="AI640" s="125">
        <v>4.0</v>
      </c>
      <c r="AJ640" s="125">
        <v>4.0</v>
      </c>
      <c r="AK640" s="125">
        <v>4.0</v>
      </c>
      <c r="AL640" s="126">
        <v>45526.76602858796</v>
      </c>
      <c r="AM640" s="127">
        <v>1129488.26</v>
      </c>
      <c r="AN640" s="127">
        <v>808878.63</v>
      </c>
      <c r="AO640" s="124"/>
      <c r="AP640" s="124"/>
    </row>
    <row r="641">
      <c r="A641" s="125">
        <v>3049.0</v>
      </c>
      <c r="B641" s="119" t="s">
        <v>31</v>
      </c>
      <c r="C641" s="119" t="s">
        <v>32</v>
      </c>
      <c r="D641" s="119" t="s">
        <v>822</v>
      </c>
      <c r="E641" s="119" t="s">
        <v>808</v>
      </c>
      <c r="F641" s="120" t="s">
        <v>771</v>
      </c>
      <c r="G641" s="120" t="s">
        <v>772</v>
      </c>
      <c r="H641" s="121" t="s">
        <v>994</v>
      </c>
      <c r="I641" s="121" t="s">
        <v>995</v>
      </c>
      <c r="J641" s="125">
        <v>1299763.18</v>
      </c>
      <c r="K641" s="125">
        <v>1033399.6</v>
      </c>
      <c r="L641" s="125">
        <v>27192.82</v>
      </c>
      <c r="M641" s="125">
        <v>23461.04</v>
      </c>
      <c r="N641" s="125">
        <v>2.0</v>
      </c>
      <c r="O641" s="125">
        <v>0.0</v>
      </c>
      <c r="P641" s="125">
        <v>401.0</v>
      </c>
      <c r="Q641" s="125">
        <v>378.0</v>
      </c>
      <c r="R641" s="125">
        <v>32.0</v>
      </c>
      <c r="S641" s="125">
        <v>44.0</v>
      </c>
      <c r="T641" s="125">
        <v>0.0</v>
      </c>
      <c r="U641" s="125">
        <v>6.0</v>
      </c>
      <c r="V641" s="125">
        <v>-27.0</v>
      </c>
      <c r="W641" s="125">
        <v>15.91</v>
      </c>
      <c r="X641" s="125">
        <v>25.78</v>
      </c>
      <c r="Y641" s="125">
        <v>1.0</v>
      </c>
      <c r="Z641" s="125">
        <v>2.0</v>
      </c>
      <c r="AA641" s="125">
        <v>1.0</v>
      </c>
      <c r="AB641" s="125">
        <v>4.0</v>
      </c>
      <c r="AC641" s="125">
        <v>4.0</v>
      </c>
      <c r="AD641" s="125">
        <v>3.05</v>
      </c>
      <c r="AE641" s="125">
        <v>199.0</v>
      </c>
      <c r="AF641" s="125">
        <v>1.0</v>
      </c>
      <c r="AG641" s="125">
        <v>1.0</v>
      </c>
      <c r="AH641" s="125">
        <v>1.0</v>
      </c>
      <c r="AI641" s="125">
        <v>3.0</v>
      </c>
      <c r="AJ641" s="125">
        <v>3.0</v>
      </c>
      <c r="AK641" s="125">
        <v>3.0</v>
      </c>
      <c r="AL641" s="126">
        <v>45526.76602858796</v>
      </c>
      <c r="AM641" s="127">
        <v>1301571.83</v>
      </c>
      <c r="AN641" s="127">
        <v>1033507.5</v>
      </c>
      <c r="AO641" s="124"/>
      <c r="AP641" s="124"/>
    </row>
    <row r="642">
      <c r="A642" s="125">
        <v>3051.0</v>
      </c>
      <c r="B642" s="119" t="s">
        <v>31</v>
      </c>
      <c r="C642" s="119" t="s">
        <v>32</v>
      </c>
      <c r="D642" s="119" t="s">
        <v>203</v>
      </c>
      <c r="E642" s="119" t="s">
        <v>800</v>
      </c>
      <c r="F642" s="120" t="s">
        <v>776</v>
      </c>
      <c r="G642" s="120" t="s">
        <v>772</v>
      </c>
      <c r="H642" s="121" t="s">
        <v>994</v>
      </c>
      <c r="I642" s="121" t="s">
        <v>995</v>
      </c>
      <c r="J642" s="125">
        <v>616084.91</v>
      </c>
      <c r="K642" s="125">
        <v>991964.68</v>
      </c>
      <c r="L642" s="125">
        <v>14359.75</v>
      </c>
      <c r="M642" s="125">
        <v>22560.25</v>
      </c>
      <c r="N642" s="125">
        <v>48.0</v>
      </c>
      <c r="O642" s="125">
        <v>7.0</v>
      </c>
      <c r="P642" s="125">
        <v>333.0</v>
      </c>
      <c r="Q642" s="125">
        <v>441.0</v>
      </c>
      <c r="R642" s="125">
        <v>49.0</v>
      </c>
      <c r="S642" s="125">
        <v>51.0</v>
      </c>
      <c r="T642" s="125">
        <v>585.0</v>
      </c>
      <c r="U642" s="125">
        <v>-24.0</v>
      </c>
      <c r="V642" s="125">
        <v>-3.0</v>
      </c>
      <c r="W642" s="125">
        <v>-36.35</v>
      </c>
      <c r="X642" s="125">
        <v>-37.89</v>
      </c>
      <c r="Y642" s="125">
        <v>5.0</v>
      </c>
      <c r="Z642" s="125">
        <v>1.0</v>
      </c>
      <c r="AA642" s="125">
        <v>1.0</v>
      </c>
      <c r="AB642" s="125">
        <v>1.0</v>
      </c>
      <c r="AC642" s="125">
        <v>1.0</v>
      </c>
      <c r="AD642" s="125">
        <v>1.2</v>
      </c>
      <c r="AE642" s="125">
        <v>480.0</v>
      </c>
      <c r="AF642" s="125">
        <v>4.0</v>
      </c>
      <c r="AG642" s="125">
        <v>1.0</v>
      </c>
      <c r="AH642" s="125">
        <v>1.0</v>
      </c>
      <c r="AI642" s="125">
        <v>1.0</v>
      </c>
      <c r="AJ642" s="125">
        <v>1.0</v>
      </c>
      <c r="AK642" s="125">
        <v>1.0</v>
      </c>
      <c r="AL642" s="126">
        <v>45526.76602858796</v>
      </c>
      <c r="AM642" s="127">
        <v>562770.93</v>
      </c>
      <c r="AN642" s="127">
        <v>858755.91</v>
      </c>
      <c r="AO642" s="124"/>
      <c r="AP642" s="124"/>
    </row>
    <row r="643">
      <c r="A643" s="125">
        <v>3052.0</v>
      </c>
      <c r="B643" s="119" t="s">
        <v>31</v>
      </c>
      <c r="C643" s="119" t="s">
        <v>32</v>
      </c>
      <c r="D643" s="119" t="s">
        <v>823</v>
      </c>
      <c r="E643" s="119" t="s">
        <v>824</v>
      </c>
      <c r="F643" s="120" t="s">
        <v>776</v>
      </c>
      <c r="G643" s="120" t="s">
        <v>772</v>
      </c>
      <c r="H643" s="121" t="s">
        <v>994</v>
      </c>
      <c r="I643" s="121" t="s">
        <v>995</v>
      </c>
      <c r="J643" s="125">
        <v>1026587.86</v>
      </c>
      <c r="K643" s="125">
        <v>552741.81</v>
      </c>
      <c r="L643" s="125">
        <v>29264.0</v>
      </c>
      <c r="M643" s="125">
        <v>16099.83</v>
      </c>
      <c r="N643" s="125">
        <v>43.0</v>
      </c>
      <c r="O643" s="125">
        <v>15.0</v>
      </c>
      <c r="P643" s="125">
        <v>286.0</v>
      </c>
      <c r="Q643" s="125">
        <v>207.0</v>
      </c>
      <c r="R643" s="125">
        <v>47.0</v>
      </c>
      <c r="S643" s="125">
        <v>15.0</v>
      </c>
      <c r="T643" s="125">
        <v>186.0</v>
      </c>
      <c r="U643" s="125">
        <v>38.0</v>
      </c>
      <c r="V643" s="125">
        <v>213.0</v>
      </c>
      <c r="W643" s="125">
        <v>81.77</v>
      </c>
      <c r="X643" s="125">
        <v>85.73</v>
      </c>
      <c r="Y643" s="125">
        <v>5.0</v>
      </c>
      <c r="Z643" s="125">
        <v>5.0</v>
      </c>
      <c r="AA643" s="125">
        <v>5.0</v>
      </c>
      <c r="AB643" s="125">
        <v>5.0</v>
      </c>
      <c r="AC643" s="125">
        <v>5.0</v>
      </c>
      <c r="AD643" s="125">
        <v>5.0</v>
      </c>
      <c r="AE643" s="125">
        <v>4.0</v>
      </c>
      <c r="AF643" s="125">
        <v>4.0</v>
      </c>
      <c r="AG643" s="125">
        <v>4.0</v>
      </c>
      <c r="AH643" s="125">
        <v>4.0</v>
      </c>
      <c r="AI643" s="125">
        <v>4.0</v>
      </c>
      <c r="AJ643" s="125">
        <v>4.0</v>
      </c>
      <c r="AK643" s="125">
        <v>4.0</v>
      </c>
      <c r="AL643" s="126">
        <v>45526.76602858796</v>
      </c>
      <c r="AM643" s="127">
        <v>1026989.88</v>
      </c>
      <c r="AN643" s="127">
        <v>553955.26</v>
      </c>
      <c r="AO643" s="124"/>
      <c r="AP643" s="124"/>
    </row>
    <row r="644">
      <c r="A644" s="125">
        <v>3053.0</v>
      </c>
      <c r="B644" s="119" t="s">
        <v>31</v>
      </c>
      <c r="C644" s="119" t="s">
        <v>32</v>
      </c>
      <c r="D644" s="119" t="s">
        <v>825</v>
      </c>
      <c r="E644" s="119" t="s">
        <v>239</v>
      </c>
      <c r="F644" s="120" t="s">
        <v>771</v>
      </c>
      <c r="G644" s="120" t="s">
        <v>772</v>
      </c>
      <c r="H644" s="121" t="s">
        <v>994</v>
      </c>
      <c r="I644" s="121" t="s">
        <v>995</v>
      </c>
      <c r="J644" s="125">
        <v>930187.4</v>
      </c>
      <c r="K644" s="125">
        <v>777052.14</v>
      </c>
      <c r="L644" s="125">
        <v>22259.5</v>
      </c>
      <c r="M644" s="125">
        <v>17510.15</v>
      </c>
      <c r="N644" s="119">
        <v>0.0</v>
      </c>
      <c r="O644" s="119">
        <v>7.0</v>
      </c>
      <c r="P644" s="125">
        <v>324.0</v>
      </c>
      <c r="Q644" s="125">
        <v>277.0</v>
      </c>
      <c r="R644" s="125">
        <v>17.0</v>
      </c>
      <c r="S644" s="125">
        <v>27.0</v>
      </c>
      <c r="T644" s="119">
        <v>-100.0</v>
      </c>
      <c r="U644" s="125">
        <v>16.0</v>
      </c>
      <c r="V644" s="125">
        <v>-37.0</v>
      </c>
      <c r="W644" s="125">
        <v>27.12</v>
      </c>
      <c r="X644" s="125">
        <v>19.71</v>
      </c>
      <c r="Y644" s="119">
        <v>1.0</v>
      </c>
      <c r="Z644" s="125">
        <v>4.0</v>
      </c>
      <c r="AA644" s="125">
        <v>1.0</v>
      </c>
      <c r="AB644" s="125">
        <v>5.0</v>
      </c>
      <c r="AC644" s="125">
        <v>3.0</v>
      </c>
      <c r="AD644" s="125">
        <v>3.4</v>
      </c>
      <c r="AE644" s="125">
        <v>176.0</v>
      </c>
      <c r="AF644" s="119">
        <v>1.0</v>
      </c>
      <c r="AG644" s="125">
        <v>3.0</v>
      </c>
      <c r="AH644" s="125">
        <v>1.0</v>
      </c>
      <c r="AI644" s="125">
        <v>4.0</v>
      </c>
      <c r="AJ644" s="125">
        <v>2.0</v>
      </c>
      <c r="AK644" s="125">
        <v>3.0</v>
      </c>
      <c r="AL644" s="126">
        <v>45526.76602858796</v>
      </c>
      <c r="AM644" s="127">
        <v>931753.9</v>
      </c>
      <c r="AN644" s="127">
        <v>776431.05</v>
      </c>
      <c r="AO644" s="124"/>
      <c r="AP644" s="124"/>
    </row>
    <row r="645">
      <c r="A645" s="125">
        <v>3054.0</v>
      </c>
      <c r="B645" s="119" t="s">
        <v>31</v>
      </c>
      <c r="C645" s="119" t="s">
        <v>32</v>
      </c>
      <c r="D645" s="119" t="s">
        <v>798</v>
      </c>
      <c r="E645" s="119" t="s">
        <v>799</v>
      </c>
      <c r="F645" s="120" t="s">
        <v>776</v>
      </c>
      <c r="G645" s="120" t="s">
        <v>772</v>
      </c>
      <c r="H645" s="121" t="s">
        <v>994</v>
      </c>
      <c r="I645" s="121" t="s">
        <v>995</v>
      </c>
      <c r="J645" s="125">
        <v>580537.91</v>
      </c>
      <c r="K645" s="125">
        <v>429064.88</v>
      </c>
      <c r="L645" s="125">
        <v>16314.81</v>
      </c>
      <c r="M645" s="125">
        <v>12138.0</v>
      </c>
      <c r="N645" s="125">
        <v>17.0</v>
      </c>
      <c r="O645" s="125">
        <v>19.0</v>
      </c>
      <c r="P645" s="125">
        <v>236.0</v>
      </c>
      <c r="Q645" s="125">
        <v>203.0</v>
      </c>
      <c r="R645" s="125">
        <v>32.0</v>
      </c>
      <c r="S645" s="125">
        <v>29.0</v>
      </c>
      <c r="T645" s="125">
        <v>-10.0</v>
      </c>
      <c r="U645" s="125">
        <v>16.0</v>
      </c>
      <c r="V645" s="125">
        <v>10.0</v>
      </c>
      <c r="W645" s="125">
        <v>34.41</v>
      </c>
      <c r="X645" s="125">
        <v>35.3</v>
      </c>
      <c r="Y645" s="125">
        <v>1.0</v>
      </c>
      <c r="Z645" s="125">
        <v>4.0</v>
      </c>
      <c r="AA645" s="125">
        <v>1.0</v>
      </c>
      <c r="AB645" s="125">
        <v>5.0</v>
      </c>
      <c r="AC645" s="125">
        <v>5.0</v>
      </c>
      <c r="AD645" s="125">
        <v>3.9</v>
      </c>
      <c r="AE645" s="125">
        <v>117.0</v>
      </c>
      <c r="AF645" s="125">
        <v>1.0</v>
      </c>
      <c r="AG645" s="125">
        <v>3.0</v>
      </c>
      <c r="AH645" s="125">
        <v>1.0</v>
      </c>
      <c r="AI645" s="125">
        <v>4.0</v>
      </c>
      <c r="AJ645" s="125">
        <v>4.0</v>
      </c>
      <c r="AK645" s="125">
        <v>3.0</v>
      </c>
      <c r="AL645" s="126">
        <v>45526.76602858796</v>
      </c>
      <c r="AM645" s="127">
        <v>581550.58</v>
      </c>
      <c r="AN645" s="127">
        <v>431763.99</v>
      </c>
      <c r="AO645" s="124"/>
      <c r="AP645" s="124"/>
    </row>
    <row r="646">
      <c r="A646" s="125">
        <v>3055.0</v>
      </c>
      <c r="B646" s="119" t="s">
        <v>31</v>
      </c>
      <c r="C646" s="119" t="s">
        <v>32</v>
      </c>
      <c r="D646" s="119" t="s">
        <v>415</v>
      </c>
      <c r="E646" s="119" t="s">
        <v>796</v>
      </c>
      <c r="F646" s="120" t="s">
        <v>797</v>
      </c>
      <c r="G646" s="120" t="s">
        <v>772</v>
      </c>
      <c r="H646" s="121" t="s">
        <v>994</v>
      </c>
      <c r="I646" s="121" t="s">
        <v>995</v>
      </c>
      <c r="J646" s="125">
        <v>746743.2</v>
      </c>
      <c r="K646" s="125">
        <v>988040.28</v>
      </c>
      <c r="L646" s="125">
        <v>17499.25</v>
      </c>
      <c r="M646" s="125">
        <v>24512.67</v>
      </c>
      <c r="N646" s="125">
        <v>1.0</v>
      </c>
      <c r="O646" s="125">
        <v>1.0</v>
      </c>
      <c r="P646" s="125">
        <v>642.0</v>
      </c>
      <c r="Q646" s="125">
        <v>583.0</v>
      </c>
      <c r="R646" s="125">
        <v>37.0</v>
      </c>
      <c r="S646" s="125">
        <v>35.0</v>
      </c>
      <c r="T646" s="125">
        <v>0.0</v>
      </c>
      <c r="U646" s="125">
        <v>10.0</v>
      </c>
      <c r="V646" s="125">
        <v>5.0</v>
      </c>
      <c r="W646" s="125">
        <v>-28.61</v>
      </c>
      <c r="X646" s="125">
        <v>-24.42</v>
      </c>
      <c r="Y646" s="125">
        <v>1.0</v>
      </c>
      <c r="Z646" s="125">
        <v>3.0</v>
      </c>
      <c r="AA646" s="125">
        <v>1.0</v>
      </c>
      <c r="AB646" s="125">
        <v>1.0</v>
      </c>
      <c r="AC646" s="125">
        <v>1.0</v>
      </c>
      <c r="AD646" s="125">
        <v>1.2</v>
      </c>
      <c r="AE646" s="125">
        <v>483.0</v>
      </c>
      <c r="AF646" s="125">
        <v>1.0</v>
      </c>
      <c r="AG646" s="125">
        <v>2.0</v>
      </c>
      <c r="AH646" s="125">
        <v>1.0</v>
      </c>
      <c r="AI646" s="125">
        <v>1.0</v>
      </c>
      <c r="AJ646" s="125">
        <v>1.0</v>
      </c>
      <c r="AK646" s="125">
        <v>1.0</v>
      </c>
      <c r="AL646" s="126">
        <v>45526.76602858796</v>
      </c>
      <c r="AM646" s="127">
        <v>697367.85</v>
      </c>
      <c r="AN646" s="127">
        <v>938246.81</v>
      </c>
      <c r="AO646" s="124"/>
      <c r="AP646" s="124"/>
    </row>
    <row r="647">
      <c r="A647" s="125"/>
      <c r="B647" s="119"/>
      <c r="C647" s="119"/>
      <c r="D647" s="119"/>
      <c r="E647" s="119"/>
      <c r="F647" s="120"/>
      <c r="G647" s="120"/>
      <c r="H647" s="121"/>
      <c r="I647" s="121"/>
      <c r="J647" s="125"/>
      <c r="K647" s="125"/>
      <c r="L647" s="125"/>
      <c r="M647" s="125"/>
      <c r="N647" s="119"/>
      <c r="O647" s="125"/>
      <c r="P647" s="125"/>
      <c r="Q647" s="125"/>
      <c r="R647" s="125"/>
      <c r="S647" s="125"/>
      <c r="T647" s="119"/>
      <c r="U647" s="125"/>
      <c r="V647" s="125"/>
      <c r="W647" s="125"/>
      <c r="X647" s="125"/>
      <c r="Y647" s="119"/>
      <c r="Z647" s="125"/>
      <c r="AA647" s="125"/>
      <c r="AB647" s="125"/>
      <c r="AC647" s="125"/>
      <c r="AD647" s="125"/>
      <c r="AE647" s="125"/>
      <c r="AF647" s="119"/>
      <c r="AG647" s="125"/>
      <c r="AH647" s="125"/>
      <c r="AI647" s="125"/>
      <c r="AJ647" s="125"/>
      <c r="AK647" s="125"/>
      <c r="AL647" s="126"/>
      <c r="AM647" s="127"/>
      <c r="AN647" s="127"/>
      <c r="AO647" s="124"/>
      <c r="AP647" s="124"/>
    </row>
    <row r="648">
      <c r="A648" s="128"/>
      <c r="B648" s="11"/>
      <c r="C648" s="11"/>
      <c r="D648" s="11"/>
      <c r="E648" s="14"/>
      <c r="F648" s="15"/>
      <c r="G648" s="15"/>
      <c r="H648" s="18"/>
      <c r="I648" s="18"/>
      <c r="J648" s="129"/>
      <c r="K648" s="129"/>
      <c r="L648" s="129"/>
      <c r="M648" s="129"/>
      <c r="N648" s="129"/>
      <c r="O648" s="129"/>
      <c r="P648" s="129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30"/>
      <c r="AM648" s="131"/>
      <c r="AN648" s="131"/>
      <c r="AO648" s="124"/>
      <c r="AP648" s="124"/>
    </row>
    <row r="649">
      <c r="A649" s="128"/>
      <c r="B649" s="11"/>
      <c r="C649" s="11"/>
      <c r="D649" s="11"/>
      <c r="E649" s="14"/>
      <c r="F649" s="15"/>
      <c r="G649" s="15"/>
      <c r="H649" s="18"/>
      <c r="I649" s="18"/>
      <c r="J649" s="129"/>
      <c r="K649" s="129"/>
      <c r="L649" s="129"/>
      <c r="M649" s="129"/>
      <c r="N649" s="129"/>
      <c r="O649" s="129"/>
      <c r="P649" s="129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30"/>
      <c r="AM649" s="131"/>
      <c r="AN649" s="131"/>
      <c r="AO649" s="124"/>
      <c r="AP649" s="124"/>
    </row>
    <row r="650">
      <c r="A650" s="128"/>
      <c r="B650" s="11"/>
      <c r="C650" s="11"/>
      <c r="D650" s="11"/>
      <c r="E650" s="14"/>
      <c r="F650" s="15"/>
      <c r="G650" s="15"/>
      <c r="H650" s="18"/>
      <c r="I650" s="18"/>
      <c r="J650" s="129"/>
      <c r="K650" s="14"/>
      <c r="L650" s="129"/>
      <c r="M650" s="129"/>
      <c r="N650" s="129"/>
      <c r="O650" s="14"/>
      <c r="P650" s="129"/>
      <c r="Q650" s="128"/>
      <c r="R650" s="128"/>
      <c r="S650" s="11"/>
      <c r="T650" s="11"/>
      <c r="U650" s="128"/>
      <c r="V650" s="11"/>
      <c r="W650" s="128"/>
      <c r="X650" s="11"/>
      <c r="Y650" s="11"/>
      <c r="Z650" s="128"/>
      <c r="AA650" s="11"/>
      <c r="AB650" s="128"/>
      <c r="AC650" s="11"/>
      <c r="AD650" s="128"/>
      <c r="AE650" s="128"/>
      <c r="AF650" s="11"/>
      <c r="AG650" s="128"/>
      <c r="AH650" s="11"/>
      <c r="AI650" s="128"/>
      <c r="AJ650" s="11"/>
      <c r="AK650" s="128"/>
      <c r="AL650" s="130"/>
      <c r="AM650" s="131"/>
      <c r="AN650" s="131"/>
      <c r="AO650" s="124"/>
      <c r="AP650" s="124"/>
    </row>
    <row r="651">
      <c r="A651" s="27"/>
      <c r="B651" s="27"/>
      <c r="C651" s="27"/>
      <c r="D651" s="27"/>
      <c r="E651" s="132"/>
      <c r="F651" s="133"/>
      <c r="G651" s="133"/>
      <c r="H651" s="134"/>
      <c r="I651" s="134"/>
      <c r="J651" s="132"/>
      <c r="K651" s="132"/>
      <c r="L651" s="132"/>
      <c r="M651" s="132"/>
      <c r="N651" s="132"/>
      <c r="O651" s="132"/>
      <c r="P651" s="132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124"/>
      <c r="AN651" s="124"/>
      <c r="AO651" s="124"/>
      <c r="AP651" s="124"/>
    </row>
    <row r="652">
      <c r="A652" s="27"/>
      <c r="B652" s="27"/>
      <c r="C652" s="27"/>
      <c r="D652" s="27"/>
      <c r="E652" s="132"/>
      <c r="F652" s="133"/>
      <c r="G652" s="133"/>
      <c r="H652" s="134"/>
      <c r="I652" s="134"/>
      <c r="J652" s="132"/>
      <c r="K652" s="132"/>
      <c r="L652" s="132"/>
      <c r="M652" s="132"/>
      <c r="N652" s="132"/>
      <c r="O652" s="132"/>
      <c r="P652" s="132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124"/>
      <c r="AN652" s="124"/>
      <c r="AO652" s="124"/>
      <c r="AP652" s="124"/>
    </row>
    <row r="653">
      <c r="A653" s="27"/>
      <c r="B653" s="27"/>
      <c r="C653" s="27"/>
      <c r="D653" s="27"/>
      <c r="E653" s="132"/>
      <c r="F653" s="133"/>
      <c r="G653" s="133"/>
      <c r="H653" s="134"/>
      <c r="I653" s="134"/>
      <c r="J653" s="132"/>
      <c r="K653" s="132"/>
      <c r="L653" s="132"/>
      <c r="M653" s="132"/>
      <c r="N653" s="132"/>
      <c r="O653" s="132"/>
      <c r="P653" s="132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124"/>
      <c r="AN653" s="124"/>
      <c r="AO653" s="124"/>
      <c r="AP653" s="124"/>
    </row>
    <row r="654">
      <c r="A654" s="27"/>
      <c r="B654" s="27"/>
      <c r="C654" s="27"/>
      <c r="D654" s="27"/>
      <c r="E654" s="132"/>
      <c r="F654" s="133"/>
      <c r="G654" s="133"/>
      <c r="H654" s="134"/>
      <c r="I654" s="134"/>
      <c r="J654" s="132"/>
      <c r="K654" s="132"/>
      <c r="L654" s="132"/>
      <c r="M654" s="132"/>
      <c r="N654" s="132"/>
      <c r="O654" s="132"/>
      <c r="P654" s="132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124"/>
      <c r="AN654" s="124"/>
      <c r="AO654" s="124"/>
      <c r="AP654" s="124"/>
    </row>
    <row r="655">
      <c r="A655" s="27"/>
      <c r="B655" s="27"/>
      <c r="C655" s="27"/>
      <c r="D655" s="27"/>
      <c r="E655" s="132"/>
      <c r="F655" s="133"/>
      <c r="G655" s="133"/>
      <c r="H655" s="134"/>
      <c r="I655" s="134"/>
      <c r="J655" s="132"/>
      <c r="K655" s="132"/>
      <c r="L655" s="132"/>
      <c r="M655" s="132"/>
      <c r="N655" s="132"/>
      <c r="O655" s="132"/>
      <c r="P655" s="132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124"/>
      <c r="AN655" s="124"/>
      <c r="AO655" s="124"/>
      <c r="AP655" s="124"/>
    </row>
    <row r="656">
      <c r="A656" s="27"/>
      <c r="B656" s="27"/>
      <c r="C656" s="27"/>
      <c r="D656" s="27"/>
      <c r="E656" s="132"/>
      <c r="F656" s="133"/>
      <c r="G656" s="133"/>
      <c r="H656" s="134"/>
      <c r="I656" s="134"/>
      <c r="J656" s="132"/>
      <c r="K656" s="132"/>
      <c r="L656" s="132"/>
      <c r="M656" s="132"/>
      <c r="N656" s="132"/>
      <c r="O656" s="132"/>
      <c r="P656" s="132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124"/>
      <c r="AN656" s="124"/>
      <c r="AO656" s="124"/>
      <c r="AP656" s="124"/>
    </row>
    <row r="657">
      <c r="A657" s="27"/>
      <c r="B657" s="27"/>
      <c r="C657" s="27"/>
      <c r="D657" s="27"/>
      <c r="E657" s="132"/>
      <c r="F657" s="133"/>
      <c r="G657" s="133"/>
      <c r="H657" s="134"/>
      <c r="I657" s="134"/>
      <c r="J657" s="132"/>
      <c r="K657" s="132"/>
      <c r="L657" s="132"/>
      <c r="M657" s="132"/>
      <c r="N657" s="132"/>
      <c r="O657" s="132"/>
      <c r="P657" s="132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124"/>
      <c r="AN657" s="124"/>
      <c r="AO657" s="124"/>
      <c r="AP657" s="124"/>
    </row>
    <row r="658">
      <c r="A658" s="27"/>
      <c r="B658" s="27"/>
      <c r="C658" s="27"/>
      <c r="D658" s="27"/>
      <c r="E658" s="132"/>
      <c r="F658" s="133"/>
      <c r="G658" s="133"/>
      <c r="H658" s="134"/>
      <c r="I658" s="134"/>
      <c r="J658" s="132"/>
      <c r="K658" s="132"/>
      <c r="L658" s="132"/>
      <c r="M658" s="132"/>
      <c r="N658" s="132"/>
      <c r="O658" s="132"/>
      <c r="P658" s="132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124"/>
      <c r="AN658" s="124"/>
      <c r="AO658" s="124"/>
      <c r="AP658" s="124"/>
    </row>
    <row r="659">
      <c r="A659" s="27"/>
      <c r="B659" s="27"/>
      <c r="C659" s="27"/>
      <c r="D659" s="27"/>
      <c r="E659" s="132"/>
      <c r="F659" s="133"/>
      <c r="G659" s="133"/>
      <c r="H659" s="134"/>
      <c r="I659" s="134"/>
      <c r="J659" s="132"/>
      <c r="K659" s="132"/>
      <c r="L659" s="132"/>
      <c r="M659" s="132"/>
      <c r="N659" s="132"/>
      <c r="O659" s="132"/>
      <c r="P659" s="132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124"/>
      <c r="AN659" s="124"/>
      <c r="AO659" s="124"/>
      <c r="AP659" s="124"/>
    </row>
    <row r="660">
      <c r="A660" s="27"/>
      <c r="B660" s="27"/>
      <c r="C660" s="27"/>
      <c r="D660" s="27"/>
      <c r="E660" s="132"/>
      <c r="F660" s="133"/>
      <c r="G660" s="133"/>
      <c r="H660" s="134"/>
      <c r="I660" s="134"/>
      <c r="J660" s="132"/>
      <c r="K660" s="132"/>
      <c r="L660" s="132"/>
      <c r="M660" s="132"/>
      <c r="N660" s="132"/>
      <c r="O660" s="132"/>
      <c r="P660" s="132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124"/>
      <c r="AN660" s="124"/>
      <c r="AO660" s="124"/>
      <c r="AP660" s="124"/>
    </row>
    <row r="661">
      <c r="A661" s="27"/>
      <c r="B661" s="27"/>
      <c r="C661" s="27"/>
      <c r="D661" s="27"/>
      <c r="E661" s="132"/>
      <c r="F661" s="133"/>
      <c r="G661" s="133"/>
      <c r="H661" s="134"/>
      <c r="I661" s="134"/>
      <c r="J661" s="132"/>
      <c r="K661" s="132"/>
      <c r="L661" s="132"/>
      <c r="M661" s="132"/>
      <c r="N661" s="132"/>
      <c r="O661" s="132"/>
      <c r="P661" s="132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124"/>
      <c r="AN661" s="124"/>
      <c r="AO661" s="124"/>
      <c r="AP661" s="124"/>
    </row>
    <row r="662">
      <c r="A662" s="27"/>
      <c r="B662" s="27"/>
      <c r="C662" s="27"/>
      <c r="D662" s="27"/>
      <c r="E662" s="132"/>
      <c r="F662" s="133"/>
      <c r="G662" s="133"/>
      <c r="H662" s="134"/>
      <c r="I662" s="134"/>
      <c r="J662" s="132"/>
      <c r="K662" s="132"/>
      <c r="L662" s="132"/>
      <c r="M662" s="132"/>
      <c r="N662" s="132"/>
      <c r="O662" s="132"/>
      <c r="P662" s="132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124"/>
      <c r="AN662" s="124"/>
      <c r="AO662" s="124"/>
      <c r="AP662" s="124"/>
    </row>
    <row r="663">
      <c r="A663" s="27"/>
      <c r="B663" s="27"/>
      <c r="C663" s="27"/>
      <c r="D663" s="27"/>
      <c r="E663" s="132"/>
      <c r="F663" s="133"/>
      <c r="G663" s="133"/>
      <c r="H663" s="134"/>
      <c r="I663" s="134"/>
      <c r="J663" s="132"/>
      <c r="K663" s="132"/>
      <c r="L663" s="132"/>
      <c r="M663" s="132"/>
      <c r="N663" s="132"/>
      <c r="O663" s="132"/>
      <c r="P663" s="132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124"/>
      <c r="AN663" s="124"/>
      <c r="AO663" s="124"/>
      <c r="AP663" s="124"/>
    </row>
    <row r="664">
      <c r="A664" s="27"/>
      <c r="B664" s="27"/>
      <c r="C664" s="27"/>
      <c r="D664" s="27"/>
      <c r="E664" s="132"/>
      <c r="F664" s="133"/>
      <c r="G664" s="133"/>
      <c r="H664" s="134"/>
      <c r="I664" s="134"/>
      <c r="J664" s="132"/>
      <c r="K664" s="132"/>
      <c r="L664" s="132"/>
      <c r="M664" s="132"/>
      <c r="N664" s="132"/>
      <c r="O664" s="132"/>
      <c r="P664" s="132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124"/>
      <c r="AN664" s="124"/>
      <c r="AO664" s="124"/>
      <c r="AP664" s="124"/>
    </row>
    <row r="665">
      <c r="A665" s="27"/>
      <c r="B665" s="27"/>
      <c r="C665" s="27"/>
      <c r="D665" s="27"/>
      <c r="E665" s="132"/>
      <c r="F665" s="133"/>
      <c r="G665" s="133"/>
      <c r="H665" s="134"/>
      <c r="I665" s="134"/>
      <c r="J665" s="132"/>
      <c r="K665" s="132"/>
      <c r="L665" s="132"/>
      <c r="M665" s="132"/>
      <c r="N665" s="132"/>
      <c r="O665" s="132"/>
      <c r="P665" s="132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124"/>
      <c r="AN665" s="124"/>
      <c r="AO665" s="124"/>
      <c r="AP665" s="124"/>
    </row>
    <row r="666">
      <c r="A666" s="27"/>
      <c r="B666" s="27"/>
      <c r="C666" s="27"/>
      <c r="D666" s="27"/>
      <c r="E666" s="132"/>
      <c r="F666" s="133"/>
      <c r="G666" s="133"/>
      <c r="H666" s="134"/>
      <c r="I666" s="134"/>
      <c r="J666" s="132"/>
      <c r="K666" s="132"/>
      <c r="L666" s="132"/>
      <c r="M666" s="132"/>
      <c r="N666" s="132"/>
      <c r="O666" s="132"/>
      <c r="P666" s="132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124"/>
      <c r="AN666" s="124"/>
      <c r="AO666" s="124"/>
      <c r="AP666" s="124"/>
    </row>
    <row r="667">
      <c r="A667" s="27"/>
      <c r="B667" s="27"/>
      <c r="C667" s="27"/>
      <c r="D667" s="27"/>
      <c r="E667" s="132"/>
      <c r="F667" s="133"/>
      <c r="G667" s="133"/>
      <c r="H667" s="134"/>
      <c r="I667" s="134"/>
      <c r="J667" s="132"/>
      <c r="K667" s="132"/>
      <c r="L667" s="132"/>
      <c r="M667" s="132"/>
      <c r="N667" s="132"/>
      <c r="O667" s="132"/>
      <c r="P667" s="132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124"/>
      <c r="AN667" s="124"/>
      <c r="AO667" s="124"/>
      <c r="AP667" s="124"/>
    </row>
    <row r="668">
      <c r="A668" s="27"/>
      <c r="B668" s="27"/>
      <c r="C668" s="27"/>
      <c r="D668" s="27"/>
      <c r="E668" s="132"/>
      <c r="F668" s="133"/>
      <c r="G668" s="133"/>
      <c r="H668" s="134"/>
      <c r="I668" s="134"/>
      <c r="J668" s="132"/>
      <c r="K668" s="132"/>
      <c r="L668" s="132"/>
      <c r="M668" s="132"/>
      <c r="N668" s="132"/>
      <c r="O668" s="132"/>
      <c r="P668" s="132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124"/>
      <c r="AN668" s="124"/>
      <c r="AO668" s="124"/>
      <c r="AP668" s="124"/>
    </row>
    <row r="669">
      <c r="A669" s="27"/>
      <c r="B669" s="27"/>
      <c r="C669" s="27"/>
      <c r="D669" s="27"/>
      <c r="E669" s="132"/>
      <c r="F669" s="133"/>
      <c r="G669" s="133"/>
      <c r="H669" s="134"/>
      <c r="I669" s="134"/>
      <c r="J669" s="132"/>
      <c r="K669" s="132"/>
      <c r="L669" s="132"/>
      <c r="M669" s="132"/>
      <c r="N669" s="132"/>
      <c r="O669" s="132"/>
      <c r="P669" s="132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124"/>
      <c r="AN669" s="124"/>
      <c r="AO669" s="124"/>
      <c r="AP669" s="124"/>
    </row>
    <row r="670">
      <c r="A670" s="27"/>
      <c r="B670" s="27"/>
      <c r="C670" s="27"/>
      <c r="D670" s="27"/>
      <c r="E670" s="132"/>
      <c r="F670" s="133"/>
      <c r="G670" s="133"/>
      <c r="H670" s="134"/>
      <c r="I670" s="134"/>
      <c r="J670" s="132"/>
      <c r="K670" s="132"/>
      <c r="L670" s="132"/>
      <c r="M670" s="132"/>
      <c r="N670" s="132"/>
      <c r="O670" s="132"/>
      <c r="P670" s="132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124"/>
      <c r="AN670" s="124"/>
      <c r="AO670" s="124"/>
      <c r="AP670" s="124"/>
    </row>
    <row r="671">
      <c r="A671" s="27"/>
      <c r="B671" s="27"/>
      <c r="C671" s="27"/>
      <c r="D671" s="27"/>
      <c r="E671" s="132"/>
      <c r="F671" s="133"/>
      <c r="G671" s="133"/>
      <c r="H671" s="134"/>
      <c r="I671" s="134"/>
      <c r="J671" s="132"/>
      <c r="K671" s="132"/>
      <c r="L671" s="132"/>
      <c r="M671" s="132"/>
      <c r="N671" s="132"/>
      <c r="O671" s="132"/>
      <c r="P671" s="132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124"/>
      <c r="AN671" s="124"/>
      <c r="AO671" s="124"/>
      <c r="AP671" s="124"/>
    </row>
    <row r="672">
      <c r="A672" s="27"/>
      <c r="B672" s="27"/>
      <c r="C672" s="27"/>
      <c r="D672" s="27"/>
      <c r="E672" s="132"/>
      <c r="F672" s="133"/>
      <c r="G672" s="133"/>
      <c r="H672" s="134"/>
      <c r="I672" s="134"/>
      <c r="J672" s="132"/>
      <c r="K672" s="132"/>
      <c r="L672" s="132"/>
      <c r="M672" s="132"/>
      <c r="N672" s="132"/>
      <c r="O672" s="132"/>
      <c r="P672" s="132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124"/>
      <c r="AN672" s="124"/>
      <c r="AO672" s="124"/>
      <c r="AP672" s="124"/>
    </row>
    <row r="673">
      <c r="A673" s="27"/>
      <c r="B673" s="27"/>
      <c r="C673" s="27"/>
      <c r="D673" s="27"/>
      <c r="E673" s="132"/>
      <c r="F673" s="133"/>
      <c r="G673" s="133"/>
      <c r="H673" s="134"/>
      <c r="I673" s="134"/>
      <c r="J673" s="132"/>
      <c r="K673" s="132"/>
      <c r="L673" s="132"/>
      <c r="M673" s="132"/>
      <c r="N673" s="132"/>
      <c r="O673" s="132"/>
      <c r="P673" s="132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124"/>
      <c r="AN673" s="124"/>
      <c r="AO673" s="124"/>
      <c r="AP673" s="124"/>
    </row>
    <row r="674">
      <c r="A674" s="27"/>
      <c r="B674" s="27"/>
      <c r="C674" s="27"/>
      <c r="D674" s="27"/>
      <c r="E674" s="132"/>
      <c r="F674" s="133"/>
      <c r="G674" s="133"/>
      <c r="H674" s="134"/>
      <c r="I674" s="134"/>
      <c r="J674" s="132"/>
      <c r="K674" s="132"/>
      <c r="L674" s="132"/>
      <c r="M674" s="132"/>
      <c r="N674" s="132"/>
      <c r="O674" s="132"/>
      <c r="P674" s="132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124"/>
      <c r="AN674" s="124"/>
      <c r="AO674" s="124"/>
      <c r="AP674" s="124"/>
    </row>
    <row r="675">
      <c r="A675" s="27"/>
      <c r="B675" s="27"/>
      <c r="C675" s="27"/>
      <c r="D675" s="27"/>
      <c r="E675" s="132"/>
      <c r="F675" s="133"/>
      <c r="G675" s="133"/>
      <c r="H675" s="134"/>
      <c r="I675" s="134"/>
      <c r="J675" s="132"/>
      <c r="K675" s="132"/>
      <c r="L675" s="132"/>
      <c r="M675" s="132"/>
      <c r="N675" s="132"/>
      <c r="O675" s="132"/>
      <c r="P675" s="132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124"/>
      <c r="AN675" s="124"/>
      <c r="AO675" s="124"/>
      <c r="AP675" s="124"/>
    </row>
    <row r="676">
      <c r="A676" s="27"/>
      <c r="B676" s="27"/>
      <c r="C676" s="27"/>
      <c r="D676" s="27"/>
      <c r="E676" s="132"/>
      <c r="F676" s="133"/>
      <c r="G676" s="133"/>
      <c r="H676" s="134"/>
      <c r="I676" s="134"/>
      <c r="J676" s="132"/>
      <c r="K676" s="132"/>
      <c r="L676" s="132"/>
      <c r="M676" s="132"/>
      <c r="N676" s="132"/>
      <c r="O676" s="132"/>
      <c r="P676" s="132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124"/>
      <c r="AN676" s="124"/>
      <c r="AO676" s="124"/>
      <c r="AP676" s="124"/>
    </row>
    <row r="677">
      <c r="A677" s="27"/>
      <c r="B677" s="27"/>
      <c r="C677" s="27"/>
      <c r="D677" s="27"/>
      <c r="E677" s="132"/>
      <c r="F677" s="133"/>
      <c r="G677" s="133"/>
      <c r="H677" s="134"/>
      <c r="I677" s="134"/>
      <c r="J677" s="132"/>
      <c r="K677" s="132"/>
      <c r="L677" s="132"/>
      <c r="M677" s="132"/>
      <c r="N677" s="132"/>
      <c r="O677" s="132"/>
      <c r="P677" s="132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124"/>
      <c r="AN677" s="124"/>
      <c r="AO677" s="124"/>
      <c r="AP677" s="124"/>
    </row>
    <row r="678">
      <c r="A678" s="27"/>
      <c r="B678" s="27"/>
      <c r="C678" s="27"/>
      <c r="D678" s="27"/>
      <c r="E678" s="132"/>
      <c r="F678" s="133"/>
      <c r="G678" s="133"/>
      <c r="H678" s="134"/>
      <c r="I678" s="134"/>
      <c r="J678" s="132"/>
      <c r="K678" s="132"/>
      <c r="L678" s="132"/>
      <c r="M678" s="132"/>
      <c r="N678" s="132"/>
      <c r="O678" s="132"/>
      <c r="P678" s="132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124"/>
      <c r="AN678" s="124"/>
      <c r="AO678" s="124"/>
      <c r="AP678" s="124"/>
    </row>
    <row r="679">
      <c r="A679" s="27"/>
      <c r="B679" s="27"/>
      <c r="C679" s="27"/>
      <c r="D679" s="27"/>
      <c r="E679" s="132"/>
      <c r="F679" s="133"/>
      <c r="G679" s="133"/>
      <c r="H679" s="134"/>
      <c r="I679" s="134"/>
      <c r="J679" s="132"/>
      <c r="K679" s="132"/>
      <c r="L679" s="132"/>
      <c r="M679" s="132"/>
      <c r="N679" s="132"/>
      <c r="O679" s="132"/>
      <c r="P679" s="132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124"/>
      <c r="AN679" s="124"/>
      <c r="AO679" s="124"/>
      <c r="AP679" s="124"/>
    </row>
    <row r="680">
      <c r="A680" s="27"/>
      <c r="B680" s="27"/>
      <c r="C680" s="27"/>
      <c r="D680" s="27"/>
      <c r="E680" s="132"/>
      <c r="F680" s="133"/>
      <c r="G680" s="133"/>
      <c r="H680" s="134"/>
      <c r="I680" s="134"/>
      <c r="J680" s="132"/>
      <c r="K680" s="132"/>
      <c r="L680" s="132"/>
      <c r="M680" s="132"/>
      <c r="N680" s="132"/>
      <c r="O680" s="132"/>
      <c r="P680" s="132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124"/>
      <c r="AN680" s="124"/>
      <c r="AO680" s="124"/>
      <c r="AP680" s="124"/>
    </row>
    <row r="681">
      <c r="A681" s="27"/>
      <c r="B681" s="27"/>
      <c r="C681" s="27"/>
      <c r="D681" s="27"/>
      <c r="E681" s="132"/>
      <c r="F681" s="133"/>
      <c r="G681" s="133"/>
      <c r="H681" s="134"/>
      <c r="I681" s="134"/>
      <c r="J681" s="132"/>
      <c r="K681" s="132"/>
      <c r="L681" s="132"/>
      <c r="M681" s="132"/>
      <c r="N681" s="132"/>
      <c r="O681" s="132"/>
      <c r="P681" s="132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124"/>
      <c r="AN681" s="124"/>
      <c r="AO681" s="124"/>
      <c r="AP681" s="124"/>
    </row>
    <row r="682">
      <c r="A682" s="27"/>
      <c r="B682" s="27"/>
      <c r="C682" s="27"/>
      <c r="D682" s="27"/>
      <c r="E682" s="132"/>
      <c r="F682" s="133"/>
      <c r="G682" s="133"/>
      <c r="H682" s="134"/>
      <c r="I682" s="134"/>
      <c r="J682" s="132"/>
      <c r="K682" s="132"/>
      <c r="L682" s="132"/>
      <c r="M682" s="132"/>
      <c r="N682" s="132"/>
      <c r="O682" s="132"/>
      <c r="P682" s="132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124"/>
      <c r="AN682" s="124"/>
      <c r="AO682" s="124"/>
      <c r="AP682" s="124"/>
    </row>
    <row r="683">
      <c r="A683" s="27"/>
      <c r="B683" s="27"/>
      <c r="C683" s="27"/>
      <c r="D683" s="27"/>
      <c r="E683" s="132"/>
      <c r="F683" s="133"/>
      <c r="G683" s="133"/>
      <c r="H683" s="134"/>
      <c r="I683" s="134"/>
      <c r="J683" s="132"/>
      <c r="K683" s="132"/>
      <c r="L683" s="132"/>
      <c r="M683" s="132"/>
      <c r="N683" s="132"/>
      <c r="O683" s="132"/>
      <c r="P683" s="132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124"/>
      <c r="AN683" s="124"/>
      <c r="AO683" s="124"/>
      <c r="AP683" s="124"/>
    </row>
    <row r="684">
      <c r="A684" s="27"/>
      <c r="B684" s="27"/>
      <c r="C684" s="27"/>
      <c r="D684" s="27"/>
      <c r="E684" s="132"/>
      <c r="F684" s="133"/>
      <c r="G684" s="133"/>
      <c r="H684" s="134"/>
      <c r="I684" s="134"/>
      <c r="J684" s="132"/>
      <c r="K684" s="132"/>
      <c r="L684" s="132"/>
      <c r="M684" s="132"/>
      <c r="N684" s="132"/>
      <c r="O684" s="132"/>
      <c r="P684" s="132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124"/>
      <c r="AN684" s="124"/>
      <c r="AO684" s="124"/>
      <c r="AP684" s="124"/>
    </row>
    <row r="685">
      <c r="A685" s="27"/>
      <c r="B685" s="27"/>
      <c r="C685" s="27"/>
      <c r="D685" s="27"/>
      <c r="E685" s="132"/>
      <c r="F685" s="133"/>
      <c r="G685" s="133"/>
      <c r="H685" s="134"/>
      <c r="I685" s="134"/>
      <c r="J685" s="132"/>
      <c r="K685" s="132"/>
      <c r="L685" s="132"/>
      <c r="M685" s="132"/>
      <c r="N685" s="132"/>
      <c r="O685" s="132"/>
      <c r="P685" s="132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124"/>
      <c r="AN685" s="124"/>
      <c r="AO685" s="124"/>
      <c r="AP685" s="124"/>
    </row>
    <row r="686">
      <c r="A686" s="27"/>
      <c r="B686" s="27"/>
      <c r="C686" s="27"/>
      <c r="D686" s="27"/>
      <c r="E686" s="132"/>
      <c r="F686" s="133"/>
      <c r="G686" s="133"/>
      <c r="H686" s="134"/>
      <c r="I686" s="134"/>
      <c r="J686" s="132"/>
      <c r="K686" s="132"/>
      <c r="L686" s="132"/>
      <c r="M686" s="132"/>
      <c r="N686" s="132"/>
      <c r="O686" s="132"/>
      <c r="P686" s="132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124"/>
      <c r="AN686" s="124"/>
      <c r="AO686" s="124"/>
      <c r="AP686" s="124"/>
    </row>
    <row r="687">
      <c r="A687" s="27"/>
      <c r="B687" s="27"/>
      <c r="C687" s="27"/>
      <c r="D687" s="27"/>
      <c r="E687" s="132"/>
      <c r="F687" s="133"/>
      <c r="G687" s="133"/>
      <c r="H687" s="134"/>
      <c r="I687" s="134"/>
      <c r="J687" s="132"/>
      <c r="K687" s="132"/>
      <c r="L687" s="132"/>
      <c r="M687" s="132"/>
      <c r="N687" s="132"/>
      <c r="O687" s="132"/>
      <c r="P687" s="132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124"/>
      <c r="AN687" s="124"/>
      <c r="AO687" s="124"/>
      <c r="AP687" s="124"/>
    </row>
    <row r="688">
      <c r="A688" s="27"/>
      <c r="B688" s="27"/>
      <c r="C688" s="27"/>
      <c r="D688" s="27"/>
      <c r="E688" s="132"/>
      <c r="F688" s="133"/>
      <c r="G688" s="133"/>
      <c r="H688" s="134"/>
      <c r="I688" s="134"/>
      <c r="J688" s="132"/>
      <c r="K688" s="132"/>
      <c r="L688" s="132"/>
      <c r="M688" s="132"/>
      <c r="N688" s="132"/>
      <c r="O688" s="132"/>
      <c r="P688" s="132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124"/>
      <c r="AN688" s="124"/>
      <c r="AO688" s="124"/>
      <c r="AP688" s="124"/>
    </row>
    <row r="689">
      <c r="A689" s="27"/>
      <c r="B689" s="27"/>
      <c r="C689" s="27"/>
      <c r="D689" s="27"/>
      <c r="E689" s="132"/>
      <c r="F689" s="133"/>
      <c r="G689" s="133"/>
      <c r="H689" s="134"/>
      <c r="I689" s="134"/>
      <c r="J689" s="132"/>
      <c r="K689" s="132"/>
      <c r="L689" s="132"/>
      <c r="M689" s="132"/>
      <c r="N689" s="132"/>
      <c r="O689" s="132"/>
      <c r="P689" s="132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124"/>
      <c r="AN689" s="124"/>
      <c r="AO689" s="124"/>
      <c r="AP689" s="124"/>
    </row>
    <row r="690">
      <c r="A690" s="27"/>
      <c r="B690" s="27"/>
      <c r="C690" s="27"/>
      <c r="D690" s="27"/>
      <c r="E690" s="132"/>
      <c r="F690" s="133"/>
      <c r="G690" s="133"/>
      <c r="H690" s="134"/>
      <c r="I690" s="134"/>
      <c r="J690" s="132"/>
      <c r="K690" s="132"/>
      <c r="L690" s="132"/>
      <c r="M690" s="132"/>
      <c r="N690" s="132"/>
      <c r="O690" s="132"/>
      <c r="P690" s="132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124"/>
      <c r="AN690" s="124"/>
      <c r="AO690" s="124"/>
      <c r="AP690" s="124"/>
    </row>
    <row r="691">
      <c r="A691" s="27"/>
      <c r="B691" s="27"/>
      <c r="C691" s="27"/>
      <c r="D691" s="27"/>
      <c r="E691" s="132"/>
      <c r="F691" s="133"/>
      <c r="G691" s="133"/>
      <c r="H691" s="134"/>
      <c r="I691" s="134"/>
      <c r="J691" s="132"/>
      <c r="K691" s="132"/>
      <c r="L691" s="132"/>
      <c r="M691" s="132"/>
      <c r="N691" s="132"/>
      <c r="O691" s="132"/>
      <c r="P691" s="132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124"/>
      <c r="AN691" s="124"/>
      <c r="AO691" s="124"/>
      <c r="AP691" s="124"/>
    </row>
    <row r="692">
      <c r="A692" s="27"/>
      <c r="B692" s="27"/>
      <c r="C692" s="27"/>
      <c r="D692" s="27"/>
      <c r="E692" s="132"/>
      <c r="F692" s="133"/>
      <c r="G692" s="133"/>
      <c r="H692" s="134"/>
      <c r="I692" s="134"/>
      <c r="J692" s="132"/>
      <c r="K692" s="132"/>
      <c r="L692" s="132"/>
      <c r="M692" s="132"/>
      <c r="N692" s="132"/>
      <c r="O692" s="132"/>
      <c r="P692" s="132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124"/>
      <c r="AN692" s="124"/>
      <c r="AO692" s="124"/>
      <c r="AP692" s="124"/>
    </row>
    <row r="693">
      <c r="A693" s="27"/>
      <c r="B693" s="27"/>
      <c r="C693" s="27"/>
      <c r="D693" s="27"/>
      <c r="E693" s="132"/>
      <c r="F693" s="133"/>
      <c r="G693" s="133"/>
      <c r="H693" s="134"/>
      <c r="I693" s="134"/>
      <c r="J693" s="132"/>
      <c r="K693" s="132"/>
      <c r="L693" s="132"/>
      <c r="M693" s="132"/>
      <c r="N693" s="132"/>
      <c r="O693" s="132"/>
      <c r="P693" s="132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124"/>
      <c r="AN693" s="124"/>
      <c r="AO693" s="124"/>
      <c r="AP693" s="124"/>
    </row>
    <row r="694">
      <c r="A694" s="27"/>
      <c r="B694" s="27"/>
      <c r="C694" s="27"/>
      <c r="D694" s="27"/>
      <c r="E694" s="132"/>
      <c r="F694" s="133"/>
      <c r="G694" s="133"/>
      <c r="H694" s="134"/>
      <c r="I694" s="134"/>
      <c r="J694" s="132"/>
      <c r="K694" s="132"/>
      <c r="L694" s="132"/>
      <c r="M694" s="132"/>
      <c r="N694" s="132"/>
      <c r="O694" s="132"/>
      <c r="P694" s="132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124"/>
      <c r="AN694" s="124"/>
      <c r="AO694" s="124"/>
      <c r="AP694" s="124"/>
    </row>
    <row r="695">
      <c r="A695" s="27"/>
      <c r="B695" s="27"/>
      <c r="C695" s="27"/>
      <c r="D695" s="27"/>
      <c r="E695" s="132"/>
      <c r="F695" s="133"/>
      <c r="G695" s="133"/>
      <c r="H695" s="134"/>
      <c r="I695" s="134"/>
      <c r="J695" s="132"/>
      <c r="K695" s="132"/>
      <c r="L695" s="132"/>
      <c r="M695" s="132"/>
      <c r="N695" s="132"/>
      <c r="O695" s="132"/>
      <c r="P695" s="132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124"/>
      <c r="AN695" s="124"/>
      <c r="AO695" s="124"/>
      <c r="AP695" s="124"/>
    </row>
    <row r="696">
      <c r="A696" s="27"/>
      <c r="B696" s="27"/>
      <c r="C696" s="27"/>
      <c r="D696" s="27"/>
      <c r="E696" s="132"/>
      <c r="F696" s="133"/>
      <c r="G696" s="133"/>
      <c r="H696" s="134"/>
      <c r="I696" s="134"/>
      <c r="J696" s="132"/>
      <c r="K696" s="132"/>
      <c r="L696" s="132"/>
      <c r="M696" s="132"/>
      <c r="N696" s="132"/>
      <c r="O696" s="132"/>
      <c r="P696" s="132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124"/>
      <c r="AN696" s="124"/>
      <c r="AO696" s="124"/>
      <c r="AP696" s="124"/>
    </row>
    <row r="697">
      <c r="A697" s="27"/>
      <c r="B697" s="27"/>
      <c r="C697" s="27"/>
      <c r="D697" s="27"/>
      <c r="E697" s="132"/>
      <c r="F697" s="133"/>
      <c r="G697" s="133"/>
      <c r="H697" s="134"/>
      <c r="I697" s="134"/>
      <c r="J697" s="132"/>
      <c r="K697" s="132"/>
      <c r="L697" s="132"/>
      <c r="M697" s="132"/>
      <c r="N697" s="132"/>
      <c r="O697" s="132"/>
      <c r="P697" s="132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124"/>
      <c r="AN697" s="124"/>
      <c r="AO697" s="124"/>
      <c r="AP697" s="124"/>
    </row>
    <row r="698">
      <c r="A698" s="27"/>
      <c r="B698" s="27"/>
      <c r="C698" s="27"/>
      <c r="D698" s="27"/>
      <c r="E698" s="132"/>
      <c r="F698" s="133"/>
      <c r="G698" s="133"/>
      <c r="H698" s="134"/>
      <c r="I698" s="134"/>
      <c r="J698" s="132"/>
      <c r="K698" s="132"/>
      <c r="L698" s="132"/>
      <c r="M698" s="132"/>
      <c r="N698" s="132"/>
      <c r="O698" s="132"/>
      <c r="P698" s="132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124"/>
      <c r="AN698" s="124"/>
      <c r="AO698" s="124"/>
      <c r="AP698" s="124"/>
    </row>
    <row r="699">
      <c r="A699" s="27"/>
      <c r="B699" s="27"/>
      <c r="C699" s="27"/>
      <c r="D699" s="27"/>
      <c r="E699" s="132"/>
      <c r="F699" s="133"/>
      <c r="G699" s="133"/>
      <c r="H699" s="134"/>
      <c r="I699" s="134"/>
      <c r="J699" s="132"/>
      <c r="K699" s="132"/>
      <c r="L699" s="132"/>
      <c r="M699" s="132"/>
      <c r="N699" s="132"/>
      <c r="O699" s="132"/>
      <c r="P699" s="132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124"/>
      <c r="AN699" s="124"/>
      <c r="AO699" s="124"/>
      <c r="AP699" s="124"/>
    </row>
    <row r="700">
      <c r="A700" s="27"/>
      <c r="B700" s="27"/>
      <c r="C700" s="27"/>
      <c r="D700" s="27"/>
      <c r="E700" s="132"/>
      <c r="F700" s="133"/>
      <c r="G700" s="133"/>
      <c r="H700" s="134"/>
      <c r="I700" s="134"/>
      <c r="J700" s="132"/>
      <c r="K700" s="132"/>
      <c r="L700" s="132"/>
      <c r="M700" s="132"/>
      <c r="N700" s="132"/>
      <c r="O700" s="132"/>
      <c r="P700" s="132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124"/>
      <c r="AN700" s="124"/>
      <c r="AO700" s="124"/>
      <c r="AP700" s="124"/>
    </row>
    <row r="701">
      <c r="A701" s="27"/>
      <c r="B701" s="27"/>
      <c r="C701" s="27"/>
      <c r="D701" s="27"/>
      <c r="E701" s="132"/>
      <c r="F701" s="133"/>
      <c r="G701" s="133"/>
      <c r="H701" s="134"/>
      <c r="I701" s="134"/>
      <c r="J701" s="132"/>
      <c r="K701" s="132"/>
      <c r="L701" s="132"/>
      <c r="M701" s="132"/>
      <c r="N701" s="132"/>
      <c r="O701" s="132"/>
      <c r="P701" s="132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124"/>
      <c r="AN701" s="124"/>
      <c r="AO701" s="124"/>
      <c r="AP701" s="124"/>
    </row>
    <row r="702">
      <c r="A702" s="27"/>
      <c r="B702" s="27"/>
      <c r="C702" s="27"/>
      <c r="D702" s="27"/>
      <c r="E702" s="132"/>
      <c r="F702" s="133"/>
      <c r="G702" s="133"/>
      <c r="H702" s="134"/>
      <c r="I702" s="134"/>
      <c r="J702" s="132"/>
      <c r="K702" s="132"/>
      <c r="L702" s="132"/>
      <c r="M702" s="132"/>
      <c r="N702" s="132"/>
      <c r="O702" s="132"/>
      <c r="P702" s="132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124"/>
      <c r="AN702" s="124"/>
      <c r="AO702" s="124"/>
      <c r="AP702" s="124"/>
    </row>
    <row r="703">
      <c r="A703" s="27"/>
      <c r="B703" s="27"/>
      <c r="C703" s="27"/>
      <c r="D703" s="27"/>
      <c r="E703" s="132"/>
      <c r="F703" s="133"/>
      <c r="G703" s="133"/>
      <c r="H703" s="134"/>
      <c r="I703" s="134"/>
      <c r="J703" s="132"/>
      <c r="K703" s="132"/>
      <c r="L703" s="132"/>
      <c r="M703" s="132"/>
      <c r="N703" s="132"/>
      <c r="O703" s="132"/>
      <c r="P703" s="132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124"/>
      <c r="AN703" s="124"/>
      <c r="AO703" s="124"/>
      <c r="AP703" s="124"/>
    </row>
    <row r="704">
      <c r="A704" s="27"/>
      <c r="B704" s="27"/>
      <c r="C704" s="27"/>
      <c r="D704" s="27"/>
      <c r="E704" s="132"/>
      <c r="F704" s="133"/>
      <c r="G704" s="133"/>
      <c r="H704" s="134"/>
      <c r="I704" s="134"/>
      <c r="J704" s="132"/>
      <c r="K704" s="132"/>
      <c r="L704" s="132"/>
      <c r="M704" s="132"/>
      <c r="N704" s="132"/>
      <c r="O704" s="132"/>
      <c r="P704" s="132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124"/>
      <c r="AN704" s="124"/>
      <c r="AO704" s="124"/>
      <c r="AP704" s="124"/>
    </row>
    <row r="705">
      <c r="A705" s="27"/>
      <c r="B705" s="27"/>
      <c r="C705" s="27"/>
      <c r="D705" s="27"/>
      <c r="E705" s="132"/>
      <c r="F705" s="133"/>
      <c r="G705" s="133"/>
      <c r="H705" s="134"/>
      <c r="I705" s="134"/>
      <c r="J705" s="132"/>
      <c r="K705" s="132"/>
      <c r="L705" s="132"/>
      <c r="M705" s="132"/>
      <c r="N705" s="132"/>
      <c r="O705" s="132"/>
      <c r="P705" s="132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124"/>
      <c r="AN705" s="124"/>
      <c r="AO705" s="124"/>
      <c r="AP705" s="124"/>
    </row>
    <row r="706">
      <c r="A706" s="27"/>
      <c r="B706" s="27"/>
      <c r="C706" s="27"/>
      <c r="D706" s="27"/>
      <c r="E706" s="132"/>
      <c r="F706" s="133"/>
      <c r="G706" s="133"/>
      <c r="H706" s="134"/>
      <c r="I706" s="134"/>
      <c r="J706" s="132"/>
      <c r="K706" s="132"/>
      <c r="L706" s="132"/>
      <c r="M706" s="132"/>
      <c r="N706" s="132"/>
      <c r="O706" s="132"/>
      <c r="P706" s="132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124"/>
      <c r="AN706" s="124"/>
      <c r="AO706" s="124"/>
      <c r="AP706" s="124"/>
    </row>
    <row r="707">
      <c r="A707" s="27"/>
      <c r="B707" s="27"/>
      <c r="C707" s="27"/>
      <c r="D707" s="27"/>
      <c r="E707" s="132"/>
      <c r="F707" s="133"/>
      <c r="G707" s="133"/>
      <c r="H707" s="134"/>
      <c r="I707" s="134"/>
      <c r="J707" s="132"/>
      <c r="K707" s="132"/>
      <c r="L707" s="132"/>
      <c r="M707" s="132"/>
      <c r="N707" s="132"/>
      <c r="O707" s="132"/>
      <c r="P707" s="132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124"/>
      <c r="AN707" s="124"/>
      <c r="AO707" s="124"/>
      <c r="AP707" s="124"/>
    </row>
    <row r="708">
      <c r="A708" s="27"/>
      <c r="B708" s="27"/>
      <c r="C708" s="27"/>
      <c r="D708" s="27"/>
      <c r="E708" s="132"/>
      <c r="F708" s="133"/>
      <c r="G708" s="133"/>
      <c r="H708" s="134"/>
      <c r="I708" s="134"/>
      <c r="J708" s="132"/>
      <c r="K708" s="132"/>
      <c r="L708" s="132"/>
      <c r="M708" s="132"/>
      <c r="N708" s="132"/>
      <c r="O708" s="132"/>
      <c r="P708" s="132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124"/>
      <c r="AN708" s="124"/>
      <c r="AO708" s="124"/>
      <c r="AP708" s="124"/>
    </row>
    <row r="709">
      <c r="A709" s="27"/>
      <c r="B709" s="27"/>
      <c r="C709" s="27"/>
      <c r="D709" s="27"/>
      <c r="E709" s="132"/>
      <c r="F709" s="133"/>
      <c r="G709" s="133"/>
      <c r="H709" s="134"/>
      <c r="I709" s="134"/>
      <c r="J709" s="132"/>
      <c r="K709" s="132"/>
      <c r="L709" s="132"/>
      <c r="M709" s="132"/>
      <c r="N709" s="132"/>
      <c r="O709" s="132"/>
      <c r="P709" s="132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124"/>
      <c r="AN709" s="124"/>
      <c r="AO709" s="124"/>
      <c r="AP709" s="124"/>
    </row>
    <row r="710">
      <c r="A710" s="27"/>
      <c r="B710" s="27"/>
      <c r="C710" s="27"/>
      <c r="D710" s="27"/>
      <c r="E710" s="132"/>
      <c r="F710" s="133"/>
      <c r="G710" s="133"/>
      <c r="H710" s="134"/>
      <c r="I710" s="134"/>
      <c r="J710" s="132"/>
      <c r="K710" s="132"/>
      <c r="L710" s="132"/>
      <c r="M710" s="132"/>
      <c r="N710" s="132"/>
      <c r="O710" s="132"/>
      <c r="P710" s="132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124"/>
      <c r="AN710" s="124"/>
      <c r="AO710" s="124"/>
      <c r="AP710" s="124"/>
    </row>
    <row r="711">
      <c r="A711" s="27"/>
      <c r="B711" s="27"/>
      <c r="C711" s="27"/>
      <c r="D711" s="27"/>
      <c r="E711" s="132"/>
      <c r="F711" s="133"/>
      <c r="G711" s="133"/>
      <c r="H711" s="134"/>
      <c r="I711" s="134"/>
      <c r="J711" s="132"/>
      <c r="K711" s="132"/>
      <c r="L711" s="132"/>
      <c r="M711" s="132"/>
      <c r="N711" s="132"/>
      <c r="O711" s="132"/>
      <c r="P711" s="132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124"/>
      <c r="AN711" s="124"/>
      <c r="AO711" s="124"/>
      <c r="AP711" s="124"/>
    </row>
    <row r="712">
      <c r="A712" s="27"/>
      <c r="B712" s="27"/>
      <c r="C712" s="27"/>
      <c r="D712" s="27"/>
      <c r="E712" s="132"/>
      <c r="F712" s="133"/>
      <c r="G712" s="133"/>
      <c r="H712" s="134"/>
      <c r="I712" s="134"/>
      <c r="J712" s="132"/>
      <c r="K712" s="132"/>
      <c r="L712" s="132"/>
      <c r="M712" s="132"/>
      <c r="N712" s="132"/>
      <c r="O712" s="132"/>
      <c r="P712" s="132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124"/>
      <c r="AN712" s="124"/>
      <c r="AO712" s="124"/>
      <c r="AP712" s="124"/>
    </row>
    <row r="713">
      <c r="A713" s="27"/>
      <c r="B713" s="27"/>
      <c r="C713" s="27"/>
      <c r="D713" s="27"/>
      <c r="E713" s="132"/>
      <c r="F713" s="133"/>
      <c r="G713" s="133"/>
      <c r="H713" s="134"/>
      <c r="I713" s="134"/>
      <c r="J713" s="132"/>
      <c r="K713" s="132"/>
      <c r="L713" s="132"/>
      <c r="M713" s="132"/>
      <c r="N713" s="132"/>
      <c r="O713" s="132"/>
      <c r="P713" s="132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124"/>
      <c r="AN713" s="124"/>
      <c r="AO713" s="124"/>
      <c r="AP713" s="124"/>
    </row>
    <row r="714">
      <c r="A714" s="27"/>
      <c r="B714" s="27"/>
      <c r="C714" s="27"/>
      <c r="D714" s="27"/>
      <c r="E714" s="132"/>
      <c r="F714" s="133"/>
      <c r="G714" s="133"/>
      <c r="H714" s="134"/>
      <c r="I714" s="134"/>
      <c r="J714" s="132"/>
      <c r="K714" s="132"/>
      <c r="L714" s="132"/>
      <c r="M714" s="132"/>
      <c r="N714" s="132"/>
      <c r="O714" s="132"/>
      <c r="P714" s="132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124"/>
      <c r="AN714" s="124"/>
      <c r="AO714" s="124"/>
      <c r="AP714" s="124"/>
    </row>
    <row r="715">
      <c r="A715" s="27"/>
      <c r="B715" s="27"/>
      <c r="C715" s="27"/>
      <c r="D715" s="27"/>
      <c r="E715" s="132"/>
      <c r="F715" s="133"/>
      <c r="G715" s="133"/>
      <c r="H715" s="134"/>
      <c r="I715" s="134"/>
      <c r="J715" s="132"/>
      <c r="K715" s="132"/>
      <c r="L715" s="132"/>
      <c r="M715" s="132"/>
      <c r="N715" s="132"/>
      <c r="O715" s="132"/>
      <c r="P715" s="132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124"/>
      <c r="AN715" s="124"/>
      <c r="AO715" s="124"/>
      <c r="AP715" s="124"/>
    </row>
    <row r="716">
      <c r="A716" s="27"/>
      <c r="B716" s="27"/>
      <c r="C716" s="27"/>
      <c r="D716" s="27"/>
      <c r="E716" s="132"/>
      <c r="F716" s="133"/>
      <c r="G716" s="133"/>
      <c r="H716" s="134"/>
      <c r="I716" s="134"/>
      <c r="J716" s="132"/>
      <c r="K716" s="132"/>
      <c r="L716" s="132"/>
      <c r="M716" s="132"/>
      <c r="N716" s="132"/>
      <c r="O716" s="132"/>
      <c r="P716" s="132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124"/>
      <c r="AN716" s="124"/>
      <c r="AO716" s="124"/>
      <c r="AP716" s="124"/>
    </row>
    <row r="717">
      <c r="A717" s="27"/>
      <c r="B717" s="27"/>
      <c r="C717" s="27"/>
      <c r="D717" s="27"/>
      <c r="E717" s="132"/>
      <c r="F717" s="133"/>
      <c r="G717" s="133"/>
      <c r="H717" s="134"/>
      <c r="I717" s="134"/>
      <c r="J717" s="132"/>
      <c r="K717" s="132"/>
      <c r="L717" s="132"/>
      <c r="M717" s="132"/>
      <c r="N717" s="132"/>
      <c r="O717" s="132"/>
      <c r="P717" s="132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124"/>
      <c r="AN717" s="124"/>
      <c r="AO717" s="124"/>
      <c r="AP717" s="124"/>
    </row>
    <row r="718">
      <c r="A718" s="27"/>
      <c r="B718" s="27"/>
      <c r="C718" s="27"/>
      <c r="D718" s="27"/>
      <c r="E718" s="132"/>
      <c r="F718" s="133"/>
      <c r="G718" s="133"/>
      <c r="H718" s="134"/>
      <c r="I718" s="134"/>
      <c r="J718" s="132"/>
      <c r="K718" s="132"/>
      <c r="L718" s="132"/>
      <c r="M718" s="132"/>
      <c r="N718" s="132"/>
      <c r="O718" s="132"/>
      <c r="P718" s="132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124"/>
      <c r="AN718" s="124"/>
      <c r="AO718" s="124"/>
      <c r="AP718" s="124"/>
    </row>
    <row r="719">
      <c r="A719" s="27"/>
      <c r="B719" s="27"/>
      <c r="C719" s="27"/>
      <c r="D719" s="27"/>
      <c r="E719" s="132"/>
      <c r="F719" s="133"/>
      <c r="G719" s="133"/>
      <c r="H719" s="134"/>
      <c r="I719" s="134"/>
      <c r="J719" s="132"/>
      <c r="K719" s="132"/>
      <c r="L719" s="132"/>
      <c r="M719" s="132"/>
      <c r="N719" s="132"/>
      <c r="O719" s="132"/>
      <c r="P719" s="132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124"/>
      <c r="AN719" s="124"/>
      <c r="AO719" s="124"/>
      <c r="AP719" s="124"/>
    </row>
    <row r="720">
      <c r="A720" s="27"/>
      <c r="B720" s="27"/>
      <c r="C720" s="27"/>
      <c r="D720" s="27"/>
      <c r="E720" s="132"/>
      <c r="F720" s="133"/>
      <c r="G720" s="133"/>
      <c r="H720" s="134"/>
      <c r="I720" s="134"/>
      <c r="J720" s="132"/>
      <c r="K720" s="132"/>
      <c r="L720" s="132"/>
      <c r="M720" s="132"/>
      <c r="N720" s="132"/>
      <c r="O720" s="132"/>
      <c r="P720" s="132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124"/>
      <c r="AN720" s="124"/>
      <c r="AO720" s="124"/>
      <c r="AP720" s="124"/>
    </row>
    <row r="721">
      <c r="A721" s="27"/>
      <c r="B721" s="27"/>
      <c r="C721" s="27"/>
      <c r="D721" s="27"/>
      <c r="E721" s="132"/>
      <c r="F721" s="133"/>
      <c r="G721" s="133"/>
      <c r="H721" s="134"/>
      <c r="I721" s="134"/>
      <c r="J721" s="132"/>
      <c r="K721" s="132"/>
      <c r="L721" s="132"/>
      <c r="M721" s="132"/>
      <c r="N721" s="132"/>
      <c r="O721" s="132"/>
      <c r="P721" s="132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124"/>
      <c r="AN721" s="124"/>
      <c r="AO721" s="124"/>
      <c r="AP721" s="124"/>
    </row>
    <row r="722">
      <c r="A722" s="27"/>
      <c r="B722" s="27"/>
      <c r="C722" s="27"/>
      <c r="D722" s="27"/>
      <c r="E722" s="132"/>
      <c r="F722" s="133"/>
      <c r="G722" s="133"/>
      <c r="H722" s="134"/>
      <c r="I722" s="134"/>
      <c r="J722" s="132"/>
      <c r="K722" s="132"/>
      <c r="L722" s="132"/>
      <c r="M722" s="132"/>
      <c r="N722" s="132"/>
      <c r="O722" s="132"/>
      <c r="P722" s="132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124"/>
      <c r="AN722" s="124"/>
      <c r="AO722" s="124"/>
      <c r="AP722" s="124"/>
    </row>
    <row r="723">
      <c r="A723" s="27"/>
      <c r="B723" s="27"/>
      <c r="C723" s="27"/>
      <c r="D723" s="27"/>
      <c r="E723" s="132"/>
      <c r="F723" s="133"/>
      <c r="G723" s="133"/>
      <c r="H723" s="134"/>
      <c r="I723" s="134"/>
      <c r="J723" s="132"/>
      <c r="K723" s="132"/>
      <c r="L723" s="132"/>
      <c r="M723" s="132"/>
      <c r="N723" s="132"/>
      <c r="O723" s="132"/>
      <c r="P723" s="132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124"/>
      <c r="AN723" s="124"/>
      <c r="AO723" s="124"/>
      <c r="AP723" s="124"/>
    </row>
    <row r="724">
      <c r="A724" s="27"/>
      <c r="B724" s="27"/>
      <c r="C724" s="27"/>
      <c r="D724" s="27"/>
      <c r="E724" s="132"/>
      <c r="F724" s="133"/>
      <c r="G724" s="133"/>
      <c r="H724" s="134"/>
      <c r="I724" s="134"/>
      <c r="J724" s="132"/>
      <c r="K724" s="132"/>
      <c r="L724" s="132"/>
      <c r="M724" s="132"/>
      <c r="N724" s="132"/>
      <c r="O724" s="132"/>
      <c r="P724" s="132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124"/>
      <c r="AN724" s="124"/>
      <c r="AO724" s="124"/>
      <c r="AP724" s="124"/>
    </row>
    <row r="725">
      <c r="A725" s="27"/>
      <c r="B725" s="27"/>
      <c r="C725" s="27"/>
      <c r="D725" s="27"/>
      <c r="E725" s="132"/>
      <c r="F725" s="133"/>
      <c r="G725" s="133"/>
      <c r="H725" s="134"/>
      <c r="I725" s="134"/>
      <c r="J725" s="132"/>
      <c r="K725" s="132"/>
      <c r="L725" s="132"/>
      <c r="M725" s="132"/>
      <c r="N725" s="132"/>
      <c r="O725" s="132"/>
      <c r="P725" s="132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124"/>
      <c r="AN725" s="124"/>
      <c r="AO725" s="124"/>
      <c r="AP725" s="124"/>
    </row>
    <row r="726">
      <c r="A726" s="27"/>
      <c r="B726" s="27"/>
      <c r="C726" s="27"/>
      <c r="D726" s="27"/>
      <c r="E726" s="132"/>
      <c r="F726" s="133"/>
      <c r="G726" s="133"/>
      <c r="H726" s="134"/>
      <c r="I726" s="134"/>
      <c r="J726" s="132"/>
      <c r="K726" s="132"/>
      <c r="L726" s="132"/>
      <c r="M726" s="132"/>
      <c r="N726" s="132"/>
      <c r="O726" s="132"/>
      <c r="P726" s="132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124"/>
      <c r="AN726" s="124"/>
      <c r="AO726" s="124"/>
      <c r="AP726" s="124"/>
    </row>
    <row r="727">
      <c r="A727" s="27"/>
      <c r="B727" s="27"/>
      <c r="C727" s="27"/>
      <c r="D727" s="27"/>
      <c r="E727" s="132"/>
      <c r="F727" s="133"/>
      <c r="G727" s="133"/>
      <c r="H727" s="134"/>
      <c r="I727" s="134"/>
      <c r="J727" s="132"/>
      <c r="K727" s="132"/>
      <c r="L727" s="132"/>
      <c r="M727" s="132"/>
      <c r="N727" s="132"/>
      <c r="O727" s="132"/>
      <c r="P727" s="132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124"/>
      <c r="AN727" s="124"/>
      <c r="AO727" s="124"/>
      <c r="AP727" s="124"/>
    </row>
    <row r="728">
      <c r="A728" s="27"/>
      <c r="B728" s="27"/>
      <c r="C728" s="27"/>
      <c r="D728" s="27"/>
      <c r="E728" s="132"/>
      <c r="F728" s="133"/>
      <c r="G728" s="133"/>
      <c r="H728" s="134"/>
      <c r="I728" s="134"/>
      <c r="J728" s="132"/>
      <c r="K728" s="132"/>
      <c r="L728" s="132"/>
      <c r="M728" s="132"/>
      <c r="N728" s="132"/>
      <c r="O728" s="132"/>
      <c r="P728" s="132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124"/>
      <c r="AN728" s="124"/>
      <c r="AO728" s="124"/>
      <c r="AP728" s="124"/>
    </row>
    <row r="729">
      <c r="A729" s="27"/>
      <c r="B729" s="27"/>
      <c r="C729" s="27"/>
      <c r="D729" s="27"/>
      <c r="E729" s="132"/>
      <c r="F729" s="133"/>
      <c r="G729" s="133"/>
      <c r="H729" s="134"/>
      <c r="I729" s="134"/>
      <c r="J729" s="132"/>
      <c r="K729" s="132"/>
      <c r="L729" s="132"/>
      <c r="M729" s="132"/>
      <c r="N729" s="132"/>
      <c r="O729" s="132"/>
      <c r="P729" s="132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124"/>
      <c r="AN729" s="124"/>
      <c r="AO729" s="124"/>
      <c r="AP729" s="124"/>
    </row>
    <row r="730">
      <c r="A730" s="27"/>
      <c r="B730" s="27"/>
      <c r="C730" s="27"/>
      <c r="D730" s="27"/>
      <c r="E730" s="132"/>
      <c r="F730" s="133"/>
      <c r="G730" s="133"/>
      <c r="H730" s="134"/>
      <c r="I730" s="134"/>
      <c r="J730" s="132"/>
      <c r="K730" s="132"/>
      <c r="L730" s="132"/>
      <c r="M730" s="132"/>
      <c r="N730" s="132"/>
      <c r="O730" s="132"/>
      <c r="P730" s="132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124"/>
      <c r="AN730" s="124"/>
      <c r="AO730" s="124"/>
      <c r="AP730" s="124"/>
    </row>
    <row r="731">
      <c r="A731" s="27"/>
      <c r="B731" s="27"/>
      <c r="C731" s="27"/>
      <c r="D731" s="27"/>
      <c r="E731" s="132"/>
      <c r="F731" s="133"/>
      <c r="G731" s="133"/>
      <c r="H731" s="134"/>
      <c r="I731" s="134"/>
      <c r="J731" s="132"/>
      <c r="K731" s="132"/>
      <c r="L731" s="132"/>
      <c r="M731" s="132"/>
      <c r="N731" s="132"/>
      <c r="O731" s="132"/>
      <c r="P731" s="132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124"/>
      <c r="AN731" s="124"/>
      <c r="AO731" s="124"/>
      <c r="AP731" s="124"/>
    </row>
    <row r="732">
      <c r="A732" s="27"/>
      <c r="B732" s="27"/>
      <c r="C732" s="27"/>
      <c r="D732" s="27"/>
      <c r="E732" s="132"/>
      <c r="F732" s="133"/>
      <c r="G732" s="133"/>
      <c r="H732" s="134"/>
      <c r="I732" s="134"/>
      <c r="J732" s="132"/>
      <c r="K732" s="132"/>
      <c r="L732" s="132"/>
      <c r="M732" s="132"/>
      <c r="N732" s="132"/>
      <c r="O732" s="132"/>
      <c r="P732" s="132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124"/>
      <c r="AN732" s="124"/>
      <c r="AO732" s="124"/>
      <c r="AP732" s="124"/>
    </row>
    <row r="733">
      <c r="A733" s="27"/>
      <c r="B733" s="27"/>
      <c r="C733" s="27"/>
      <c r="D733" s="27"/>
      <c r="E733" s="132"/>
      <c r="F733" s="133"/>
      <c r="G733" s="133"/>
      <c r="H733" s="134"/>
      <c r="I733" s="134"/>
      <c r="J733" s="132"/>
      <c r="K733" s="132"/>
      <c r="L733" s="132"/>
      <c r="M733" s="132"/>
      <c r="N733" s="132"/>
      <c r="O733" s="132"/>
      <c r="P733" s="132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124"/>
      <c r="AN733" s="124"/>
      <c r="AO733" s="124"/>
      <c r="AP733" s="124"/>
    </row>
    <row r="734">
      <c r="A734" s="27"/>
      <c r="B734" s="27"/>
      <c r="C734" s="27"/>
      <c r="D734" s="27"/>
      <c r="E734" s="132"/>
      <c r="F734" s="133"/>
      <c r="G734" s="133"/>
      <c r="H734" s="134"/>
      <c r="I734" s="134"/>
      <c r="J734" s="132"/>
      <c r="K734" s="132"/>
      <c r="L734" s="132"/>
      <c r="M734" s="132"/>
      <c r="N734" s="132"/>
      <c r="O734" s="132"/>
      <c r="P734" s="132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124"/>
      <c r="AN734" s="124"/>
      <c r="AO734" s="124"/>
      <c r="AP734" s="124"/>
    </row>
    <row r="735">
      <c r="A735" s="27"/>
      <c r="B735" s="27"/>
      <c r="C735" s="27"/>
      <c r="D735" s="27"/>
      <c r="E735" s="132"/>
      <c r="F735" s="133"/>
      <c r="G735" s="133"/>
      <c r="H735" s="134"/>
      <c r="I735" s="134"/>
      <c r="J735" s="132"/>
      <c r="K735" s="132"/>
      <c r="L735" s="132"/>
      <c r="M735" s="132"/>
      <c r="N735" s="132"/>
      <c r="O735" s="132"/>
      <c r="P735" s="132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124"/>
      <c r="AN735" s="124"/>
      <c r="AO735" s="124"/>
      <c r="AP735" s="124"/>
    </row>
    <row r="736">
      <c r="A736" s="27"/>
      <c r="B736" s="27"/>
      <c r="C736" s="27"/>
      <c r="D736" s="27"/>
      <c r="E736" s="132"/>
      <c r="F736" s="133"/>
      <c r="G736" s="133"/>
      <c r="H736" s="134"/>
      <c r="I736" s="134"/>
      <c r="J736" s="132"/>
      <c r="K736" s="132"/>
      <c r="L736" s="132"/>
      <c r="M736" s="132"/>
      <c r="N736" s="132"/>
      <c r="O736" s="132"/>
      <c r="P736" s="132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124"/>
      <c r="AN736" s="124"/>
      <c r="AO736" s="124"/>
      <c r="AP736" s="124"/>
    </row>
    <row r="737">
      <c r="A737" s="27"/>
      <c r="B737" s="27"/>
      <c r="C737" s="27"/>
      <c r="D737" s="27"/>
      <c r="E737" s="132"/>
      <c r="F737" s="133"/>
      <c r="G737" s="133"/>
      <c r="H737" s="134"/>
      <c r="I737" s="134"/>
      <c r="J737" s="132"/>
      <c r="K737" s="132"/>
      <c r="L737" s="132"/>
      <c r="M737" s="132"/>
      <c r="N737" s="132"/>
      <c r="O737" s="132"/>
      <c r="P737" s="132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124"/>
      <c r="AN737" s="124"/>
      <c r="AO737" s="124"/>
      <c r="AP737" s="124"/>
    </row>
    <row r="738">
      <c r="A738" s="27"/>
      <c r="B738" s="27"/>
      <c r="C738" s="27"/>
      <c r="D738" s="27"/>
      <c r="E738" s="132"/>
      <c r="F738" s="133"/>
      <c r="G738" s="133"/>
      <c r="H738" s="134"/>
      <c r="I738" s="134"/>
      <c r="J738" s="132"/>
      <c r="K738" s="132"/>
      <c r="L738" s="132"/>
      <c r="M738" s="132"/>
      <c r="N738" s="132"/>
      <c r="O738" s="132"/>
      <c r="P738" s="132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124"/>
      <c r="AN738" s="124"/>
      <c r="AO738" s="124"/>
      <c r="AP738" s="124"/>
    </row>
    <row r="739">
      <c r="A739" s="27"/>
      <c r="B739" s="27"/>
      <c r="C739" s="27"/>
      <c r="D739" s="27"/>
      <c r="E739" s="132"/>
      <c r="F739" s="133"/>
      <c r="G739" s="133"/>
      <c r="H739" s="134"/>
      <c r="I739" s="134"/>
      <c r="J739" s="132"/>
      <c r="K739" s="132"/>
      <c r="L739" s="132"/>
      <c r="M739" s="132"/>
      <c r="N739" s="132"/>
      <c r="O739" s="132"/>
      <c r="P739" s="132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124"/>
      <c r="AN739" s="124"/>
      <c r="AO739" s="124"/>
      <c r="AP739" s="124"/>
    </row>
    <row r="740">
      <c r="A740" s="27"/>
      <c r="B740" s="27"/>
      <c r="C740" s="27"/>
      <c r="D740" s="27"/>
      <c r="E740" s="132"/>
      <c r="F740" s="133"/>
      <c r="G740" s="133"/>
      <c r="H740" s="134"/>
      <c r="I740" s="134"/>
      <c r="J740" s="132"/>
      <c r="K740" s="132"/>
      <c r="L740" s="132"/>
      <c r="M740" s="132"/>
      <c r="N740" s="132"/>
      <c r="O740" s="132"/>
      <c r="P740" s="132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124"/>
      <c r="AN740" s="124"/>
      <c r="AO740" s="124"/>
      <c r="AP740" s="124"/>
    </row>
    <row r="741">
      <c r="A741" s="27"/>
      <c r="B741" s="27"/>
      <c r="C741" s="27"/>
      <c r="D741" s="27"/>
      <c r="E741" s="132"/>
      <c r="F741" s="133"/>
      <c r="G741" s="133"/>
      <c r="H741" s="134"/>
      <c r="I741" s="134"/>
      <c r="J741" s="132"/>
      <c r="K741" s="132"/>
      <c r="L741" s="132"/>
      <c r="M741" s="132"/>
      <c r="N741" s="132"/>
      <c r="O741" s="132"/>
      <c r="P741" s="132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124"/>
      <c r="AN741" s="124"/>
      <c r="AO741" s="124"/>
      <c r="AP741" s="124"/>
    </row>
    <row r="742">
      <c r="A742" s="27"/>
      <c r="B742" s="27"/>
      <c r="C742" s="27"/>
      <c r="D742" s="27"/>
      <c r="E742" s="132"/>
      <c r="F742" s="133"/>
      <c r="G742" s="133"/>
      <c r="H742" s="134"/>
      <c r="I742" s="134"/>
      <c r="J742" s="132"/>
      <c r="K742" s="132"/>
      <c r="L742" s="132"/>
      <c r="M742" s="132"/>
      <c r="N742" s="132"/>
      <c r="O742" s="132"/>
      <c r="P742" s="132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124"/>
      <c r="AN742" s="124"/>
      <c r="AO742" s="124"/>
      <c r="AP742" s="124"/>
    </row>
    <row r="743">
      <c r="A743" s="27"/>
      <c r="B743" s="27"/>
      <c r="C743" s="27"/>
      <c r="D743" s="27"/>
      <c r="E743" s="132"/>
      <c r="F743" s="133"/>
      <c r="G743" s="133"/>
      <c r="H743" s="134"/>
      <c r="I743" s="134"/>
      <c r="J743" s="132"/>
      <c r="K743" s="132"/>
      <c r="L743" s="132"/>
      <c r="M743" s="132"/>
      <c r="N743" s="132"/>
      <c r="O743" s="132"/>
      <c r="P743" s="132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124"/>
      <c r="AN743" s="124"/>
      <c r="AO743" s="124"/>
      <c r="AP743" s="124"/>
    </row>
    <row r="744">
      <c r="A744" s="27"/>
      <c r="B744" s="27"/>
      <c r="C744" s="27"/>
      <c r="D744" s="27"/>
      <c r="E744" s="132"/>
      <c r="F744" s="133"/>
      <c r="G744" s="133"/>
      <c r="H744" s="134"/>
      <c r="I744" s="134"/>
      <c r="J744" s="132"/>
      <c r="K744" s="132"/>
      <c r="L744" s="132"/>
      <c r="M744" s="132"/>
      <c r="N744" s="132"/>
      <c r="O744" s="132"/>
      <c r="P744" s="132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124"/>
      <c r="AN744" s="124"/>
      <c r="AO744" s="124"/>
      <c r="AP744" s="124"/>
    </row>
    <row r="745">
      <c r="A745" s="27"/>
      <c r="B745" s="27"/>
      <c r="C745" s="27"/>
      <c r="D745" s="27"/>
      <c r="E745" s="132"/>
      <c r="F745" s="133"/>
      <c r="G745" s="133"/>
      <c r="H745" s="134"/>
      <c r="I745" s="134"/>
      <c r="J745" s="132"/>
      <c r="K745" s="132"/>
      <c r="L745" s="132"/>
      <c r="M745" s="132"/>
      <c r="N745" s="132"/>
      <c r="O745" s="132"/>
      <c r="P745" s="132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124"/>
      <c r="AN745" s="124"/>
      <c r="AO745" s="124"/>
      <c r="AP745" s="124"/>
    </row>
    <row r="746">
      <c r="A746" s="27"/>
      <c r="B746" s="27"/>
      <c r="C746" s="27"/>
      <c r="D746" s="27"/>
      <c r="E746" s="132"/>
      <c r="F746" s="133"/>
      <c r="G746" s="133"/>
      <c r="H746" s="134"/>
      <c r="I746" s="134"/>
      <c r="J746" s="132"/>
      <c r="K746" s="132"/>
      <c r="L746" s="132"/>
      <c r="M746" s="132"/>
      <c r="N746" s="132"/>
      <c r="O746" s="132"/>
      <c r="P746" s="132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124"/>
      <c r="AN746" s="124"/>
      <c r="AO746" s="124"/>
      <c r="AP746" s="124"/>
    </row>
    <row r="747">
      <c r="A747" s="27"/>
      <c r="B747" s="27"/>
      <c r="C747" s="27"/>
      <c r="D747" s="27"/>
      <c r="E747" s="132"/>
      <c r="F747" s="133"/>
      <c r="G747" s="133"/>
      <c r="H747" s="134"/>
      <c r="I747" s="134"/>
      <c r="J747" s="132"/>
      <c r="K747" s="132"/>
      <c r="L747" s="132"/>
      <c r="M747" s="132"/>
      <c r="N747" s="132"/>
      <c r="O747" s="132"/>
      <c r="P747" s="132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124"/>
      <c r="AN747" s="124"/>
      <c r="AO747" s="124"/>
      <c r="AP747" s="124"/>
    </row>
    <row r="748">
      <c r="A748" s="27"/>
      <c r="B748" s="27"/>
      <c r="C748" s="27"/>
      <c r="D748" s="27"/>
      <c r="E748" s="132"/>
      <c r="F748" s="133"/>
      <c r="G748" s="133"/>
      <c r="H748" s="134"/>
      <c r="I748" s="134"/>
      <c r="J748" s="132"/>
      <c r="K748" s="132"/>
      <c r="L748" s="132"/>
      <c r="M748" s="132"/>
      <c r="N748" s="132"/>
      <c r="O748" s="132"/>
      <c r="P748" s="132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124"/>
      <c r="AN748" s="124"/>
      <c r="AO748" s="124"/>
      <c r="AP748" s="124"/>
    </row>
    <row r="749">
      <c r="A749" s="27"/>
      <c r="B749" s="27"/>
      <c r="C749" s="27"/>
      <c r="D749" s="27"/>
      <c r="E749" s="132"/>
      <c r="F749" s="133"/>
      <c r="G749" s="133"/>
      <c r="H749" s="134"/>
      <c r="I749" s="134"/>
      <c r="J749" s="132"/>
      <c r="K749" s="132"/>
      <c r="L749" s="132"/>
      <c r="M749" s="132"/>
      <c r="N749" s="132"/>
      <c r="O749" s="132"/>
      <c r="P749" s="132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124"/>
      <c r="AN749" s="124"/>
      <c r="AO749" s="124"/>
      <c r="AP749" s="124"/>
    </row>
    <row r="750">
      <c r="A750" s="27"/>
      <c r="B750" s="27"/>
      <c r="C750" s="27"/>
      <c r="D750" s="27"/>
      <c r="E750" s="132"/>
      <c r="F750" s="133"/>
      <c r="G750" s="133"/>
      <c r="H750" s="134"/>
      <c r="I750" s="134"/>
      <c r="J750" s="132"/>
      <c r="K750" s="132"/>
      <c r="L750" s="132"/>
      <c r="M750" s="132"/>
      <c r="N750" s="132"/>
      <c r="O750" s="132"/>
      <c r="P750" s="132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124"/>
      <c r="AN750" s="124"/>
      <c r="AO750" s="124"/>
      <c r="AP750" s="124"/>
    </row>
    <row r="751">
      <c r="A751" s="27"/>
      <c r="B751" s="27"/>
      <c r="C751" s="27"/>
      <c r="D751" s="27"/>
      <c r="E751" s="132"/>
      <c r="F751" s="133"/>
      <c r="G751" s="133"/>
      <c r="H751" s="134"/>
      <c r="I751" s="134"/>
      <c r="J751" s="132"/>
      <c r="K751" s="132"/>
      <c r="L751" s="132"/>
      <c r="M751" s="132"/>
      <c r="N751" s="132"/>
      <c r="O751" s="132"/>
      <c r="P751" s="132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124"/>
      <c r="AN751" s="124"/>
      <c r="AO751" s="124"/>
      <c r="AP751" s="124"/>
    </row>
    <row r="752">
      <c r="A752" s="27"/>
      <c r="B752" s="27"/>
      <c r="C752" s="27"/>
      <c r="D752" s="27"/>
      <c r="E752" s="132"/>
      <c r="F752" s="133"/>
      <c r="G752" s="133"/>
      <c r="H752" s="134"/>
      <c r="I752" s="134"/>
      <c r="J752" s="132"/>
      <c r="K752" s="132"/>
      <c r="L752" s="132"/>
      <c r="M752" s="132"/>
      <c r="N752" s="132"/>
      <c r="O752" s="132"/>
      <c r="P752" s="132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124"/>
      <c r="AN752" s="124"/>
      <c r="AO752" s="124"/>
      <c r="AP752" s="124"/>
    </row>
    <row r="753">
      <c r="A753" s="27"/>
      <c r="B753" s="27"/>
      <c r="C753" s="27"/>
      <c r="D753" s="27"/>
      <c r="E753" s="132"/>
      <c r="F753" s="133"/>
      <c r="G753" s="133"/>
      <c r="H753" s="134"/>
      <c r="I753" s="134"/>
      <c r="J753" s="132"/>
      <c r="K753" s="132"/>
      <c r="L753" s="132"/>
      <c r="M753" s="132"/>
      <c r="N753" s="132"/>
      <c r="O753" s="132"/>
      <c r="P753" s="132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124"/>
      <c r="AN753" s="124"/>
      <c r="AO753" s="124"/>
      <c r="AP753" s="124"/>
    </row>
    <row r="754">
      <c r="A754" s="27"/>
      <c r="B754" s="27"/>
      <c r="C754" s="27"/>
      <c r="D754" s="27"/>
      <c r="E754" s="132"/>
      <c r="F754" s="133"/>
      <c r="G754" s="133"/>
      <c r="H754" s="134"/>
      <c r="I754" s="134"/>
      <c r="J754" s="132"/>
      <c r="K754" s="132"/>
      <c r="L754" s="132"/>
      <c r="M754" s="132"/>
      <c r="N754" s="132"/>
      <c r="O754" s="132"/>
      <c r="P754" s="132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124"/>
      <c r="AN754" s="124"/>
      <c r="AO754" s="124"/>
      <c r="AP754" s="124"/>
    </row>
    <row r="755">
      <c r="A755" s="27"/>
      <c r="B755" s="27"/>
      <c r="C755" s="27"/>
      <c r="D755" s="27"/>
      <c r="E755" s="132"/>
      <c r="F755" s="133"/>
      <c r="G755" s="133"/>
      <c r="H755" s="134"/>
      <c r="I755" s="134"/>
      <c r="J755" s="132"/>
      <c r="K755" s="132"/>
      <c r="L755" s="132"/>
      <c r="M755" s="132"/>
      <c r="N755" s="132"/>
      <c r="O755" s="132"/>
      <c r="P755" s="132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124"/>
      <c r="AN755" s="124"/>
      <c r="AO755" s="124"/>
      <c r="AP755" s="124"/>
    </row>
    <row r="756">
      <c r="A756" s="27"/>
      <c r="B756" s="27"/>
      <c r="C756" s="27"/>
      <c r="D756" s="27"/>
      <c r="E756" s="132"/>
      <c r="F756" s="133"/>
      <c r="G756" s="133"/>
      <c r="H756" s="134"/>
      <c r="I756" s="134"/>
      <c r="J756" s="132"/>
      <c r="K756" s="132"/>
      <c r="L756" s="132"/>
      <c r="M756" s="132"/>
      <c r="N756" s="132"/>
      <c r="O756" s="132"/>
      <c r="P756" s="132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124"/>
      <c r="AN756" s="124"/>
      <c r="AO756" s="124"/>
      <c r="AP756" s="124"/>
    </row>
    <row r="757">
      <c r="A757" s="27"/>
      <c r="B757" s="27"/>
      <c r="C757" s="27"/>
      <c r="D757" s="27"/>
      <c r="E757" s="132"/>
      <c r="F757" s="133"/>
      <c r="G757" s="133"/>
      <c r="H757" s="134"/>
      <c r="I757" s="134"/>
      <c r="J757" s="132"/>
      <c r="K757" s="132"/>
      <c r="L757" s="132"/>
      <c r="M757" s="132"/>
      <c r="N757" s="132"/>
      <c r="O757" s="132"/>
      <c r="P757" s="132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124"/>
      <c r="AN757" s="124"/>
      <c r="AO757" s="124"/>
      <c r="AP757" s="124"/>
    </row>
    <row r="758">
      <c r="A758" s="27"/>
      <c r="B758" s="27"/>
      <c r="C758" s="27"/>
      <c r="D758" s="27"/>
      <c r="E758" s="132"/>
      <c r="F758" s="133"/>
      <c r="G758" s="133"/>
      <c r="H758" s="134"/>
      <c r="I758" s="134"/>
      <c r="J758" s="132"/>
      <c r="K758" s="132"/>
      <c r="L758" s="132"/>
      <c r="M758" s="132"/>
      <c r="N758" s="132"/>
      <c r="O758" s="132"/>
      <c r="P758" s="132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124"/>
      <c r="AN758" s="124"/>
      <c r="AO758" s="124"/>
      <c r="AP758" s="124"/>
    </row>
    <row r="759">
      <c r="A759" s="27"/>
      <c r="B759" s="27"/>
      <c r="C759" s="27"/>
      <c r="D759" s="27"/>
      <c r="E759" s="132"/>
      <c r="F759" s="133"/>
      <c r="G759" s="133"/>
      <c r="H759" s="134"/>
      <c r="I759" s="134"/>
      <c r="J759" s="132"/>
      <c r="K759" s="132"/>
      <c r="L759" s="132"/>
      <c r="M759" s="132"/>
      <c r="N759" s="132"/>
      <c r="O759" s="132"/>
      <c r="P759" s="132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124"/>
      <c r="AN759" s="124"/>
      <c r="AO759" s="124"/>
      <c r="AP759" s="124"/>
    </row>
    <row r="760">
      <c r="A760" s="27"/>
      <c r="B760" s="27"/>
      <c r="C760" s="27"/>
      <c r="D760" s="27"/>
      <c r="E760" s="132"/>
      <c r="F760" s="133"/>
      <c r="G760" s="133"/>
      <c r="H760" s="134"/>
      <c r="I760" s="134"/>
      <c r="J760" s="132"/>
      <c r="K760" s="132"/>
      <c r="L760" s="132"/>
      <c r="M760" s="132"/>
      <c r="N760" s="132"/>
      <c r="O760" s="132"/>
      <c r="P760" s="132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124"/>
      <c r="AN760" s="124"/>
      <c r="AO760" s="124"/>
      <c r="AP760" s="124"/>
    </row>
    <row r="761">
      <c r="A761" s="27"/>
      <c r="B761" s="27"/>
      <c r="C761" s="27"/>
      <c r="D761" s="27"/>
      <c r="E761" s="132"/>
      <c r="F761" s="133"/>
      <c r="G761" s="133"/>
      <c r="H761" s="134"/>
      <c r="I761" s="134"/>
      <c r="J761" s="132"/>
      <c r="K761" s="132"/>
      <c r="L761" s="132"/>
      <c r="M761" s="132"/>
      <c r="N761" s="132"/>
      <c r="O761" s="132"/>
      <c r="P761" s="132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124"/>
      <c r="AN761" s="124"/>
      <c r="AO761" s="124"/>
      <c r="AP761" s="124"/>
    </row>
    <row r="762">
      <c r="A762" s="27"/>
      <c r="B762" s="27"/>
      <c r="C762" s="27"/>
      <c r="D762" s="27"/>
      <c r="E762" s="132"/>
      <c r="F762" s="133"/>
      <c r="G762" s="133"/>
      <c r="H762" s="134"/>
      <c r="I762" s="134"/>
      <c r="J762" s="132"/>
      <c r="K762" s="132"/>
      <c r="L762" s="132"/>
      <c r="M762" s="132"/>
      <c r="N762" s="132"/>
      <c r="O762" s="132"/>
      <c r="P762" s="132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124"/>
      <c r="AN762" s="124"/>
      <c r="AO762" s="124"/>
      <c r="AP762" s="124"/>
    </row>
    <row r="763">
      <c r="A763" s="27"/>
      <c r="B763" s="27"/>
      <c r="C763" s="27"/>
      <c r="D763" s="27"/>
      <c r="E763" s="132"/>
      <c r="F763" s="133"/>
      <c r="G763" s="133"/>
      <c r="H763" s="134"/>
      <c r="I763" s="134"/>
      <c r="J763" s="132"/>
      <c r="K763" s="132"/>
      <c r="L763" s="132"/>
      <c r="M763" s="132"/>
      <c r="N763" s="132"/>
      <c r="O763" s="132"/>
      <c r="P763" s="132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124"/>
      <c r="AN763" s="124"/>
      <c r="AO763" s="124"/>
      <c r="AP763" s="124"/>
    </row>
    <row r="764">
      <c r="A764" s="27"/>
      <c r="B764" s="27"/>
      <c r="C764" s="27"/>
      <c r="D764" s="27"/>
      <c r="E764" s="132"/>
      <c r="F764" s="133"/>
      <c r="G764" s="133"/>
      <c r="H764" s="134"/>
      <c r="I764" s="134"/>
      <c r="J764" s="132"/>
      <c r="K764" s="132"/>
      <c r="L764" s="132"/>
      <c r="M764" s="132"/>
      <c r="N764" s="132"/>
      <c r="O764" s="132"/>
      <c r="P764" s="132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124"/>
      <c r="AN764" s="124"/>
      <c r="AO764" s="124"/>
      <c r="AP764" s="124"/>
    </row>
    <row r="765">
      <c r="A765" s="27"/>
      <c r="B765" s="27"/>
      <c r="C765" s="27"/>
      <c r="D765" s="27"/>
      <c r="E765" s="132"/>
      <c r="F765" s="133"/>
      <c r="G765" s="133"/>
      <c r="H765" s="134"/>
      <c r="I765" s="134"/>
      <c r="J765" s="132"/>
      <c r="K765" s="132"/>
      <c r="L765" s="132"/>
      <c r="M765" s="132"/>
      <c r="N765" s="132"/>
      <c r="O765" s="132"/>
      <c r="P765" s="132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124"/>
      <c r="AN765" s="124"/>
      <c r="AO765" s="124"/>
      <c r="AP765" s="124"/>
    </row>
    <row r="766">
      <c r="A766" s="27"/>
      <c r="B766" s="27"/>
      <c r="C766" s="27"/>
      <c r="D766" s="27"/>
      <c r="E766" s="132"/>
      <c r="F766" s="133"/>
      <c r="G766" s="133"/>
      <c r="H766" s="134"/>
      <c r="I766" s="134"/>
      <c r="J766" s="132"/>
      <c r="K766" s="132"/>
      <c r="L766" s="132"/>
      <c r="M766" s="132"/>
      <c r="N766" s="132"/>
      <c r="O766" s="132"/>
      <c r="P766" s="132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124"/>
      <c r="AN766" s="124"/>
      <c r="AO766" s="124"/>
      <c r="AP766" s="124"/>
    </row>
    <row r="767">
      <c r="A767" s="27"/>
      <c r="B767" s="27"/>
      <c r="C767" s="27"/>
      <c r="D767" s="27"/>
      <c r="E767" s="132"/>
      <c r="F767" s="133"/>
      <c r="G767" s="133"/>
      <c r="H767" s="134"/>
      <c r="I767" s="134"/>
      <c r="J767" s="132"/>
      <c r="K767" s="132"/>
      <c r="L767" s="132"/>
      <c r="M767" s="132"/>
      <c r="N767" s="132"/>
      <c r="O767" s="132"/>
      <c r="P767" s="132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124"/>
      <c r="AN767" s="124"/>
      <c r="AO767" s="124"/>
      <c r="AP767" s="124"/>
    </row>
    <row r="768">
      <c r="A768" s="27"/>
      <c r="B768" s="27"/>
      <c r="C768" s="27"/>
      <c r="D768" s="27"/>
      <c r="E768" s="132"/>
      <c r="F768" s="133"/>
      <c r="G768" s="133"/>
      <c r="H768" s="134"/>
      <c r="I768" s="134"/>
      <c r="J768" s="132"/>
      <c r="K768" s="132"/>
      <c r="L768" s="132"/>
      <c r="M768" s="132"/>
      <c r="N768" s="132"/>
      <c r="O768" s="132"/>
      <c r="P768" s="132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124"/>
      <c r="AN768" s="124"/>
      <c r="AO768" s="124"/>
      <c r="AP768" s="124"/>
    </row>
    <row r="769">
      <c r="A769" s="27"/>
      <c r="B769" s="27"/>
      <c r="C769" s="27"/>
      <c r="D769" s="27"/>
      <c r="E769" s="132"/>
      <c r="F769" s="133"/>
      <c r="G769" s="133"/>
      <c r="H769" s="134"/>
      <c r="I769" s="134"/>
      <c r="J769" s="132"/>
      <c r="K769" s="132"/>
      <c r="L769" s="132"/>
      <c r="M769" s="132"/>
      <c r="N769" s="132"/>
      <c r="O769" s="132"/>
      <c r="P769" s="132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124"/>
      <c r="AN769" s="124"/>
      <c r="AO769" s="124"/>
      <c r="AP769" s="124"/>
    </row>
    <row r="770">
      <c r="A770" s="27"/>
      <c r="B770" s="27"/>
      <c r="C770" s="27"/>
      <c r="D770" s="27"/>
      <c r="E770" s="132"/>
      <c r="F770" s="133"/>
      <c r="G770" s="133"/>
      <c r="H770" s="134"/>
      <c r="I770" s="134"/>
      <c r="J770" s="132"/>
      <c r="K770" s="132"/>
      <c r="L770" s="132"/>
      <c r="M770" s="132"/>
      <c r="N770" s="132"/>
      <c r="O770" s="132"/>
      <c r="P770" s="132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124"/>
      <c r="AN770" s="124"/>
      <c r="AO770" s="124"/>
      <c r="AP770" s="124"/>
    </row>
    <row r="771">
      <c r="A771" s="27"/>
      <c r="B771" s="27"/>
      <c r="C771" s="27"/>
      <c r="D771" s="27"/>
      <c r="E771" s="132"/>
      <c r="F771" s="133"/>
      <c r="G771" s="133"/>
      <c r="H771" s="134"/>
      <c r="I771" s="134"/>
      <c r="J771" s="132"/>
      <c r="K771" s="132"/>
      <c r="L771" s="132"/>
      <c r="M771" s="132"/>
      <c r="N771" s="132"/>
      <c r="O771" s="132"/>
      <c r="P771" s="132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124"/>
      <c r="AN771" s="124"/>
      <c r="AO771" s="124"/>
      <c r="AP771" s="124"/>
    </row>
    <row r="772">
      <c r="A772" s="27"/>
      <c r="B772" s="27"/>
      <c r="C772" s="27"/>
      <c r="D772" s="27"/>
      <c r="E772" s="132"/>
      <c r="F772" s="133"/>
      <c r="G772" s="133"/>
      <c r="H772" s="134"/>
      <c r="I772" s="134"/>
      <c r="J772" s="132"/>
      <c r="K772" s="132"/>
      <c r="L772" s="132"/>
      <c r="M772" s="132"/>
      <c r="N772" s="132"/>
      <c r="O772" s="132"/>
      <c r="P772" s="132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124"/>
      <c r="AN772" s="124"/>
      <c r="AO772" s="124"/>
      <c r="AP772" s="124"/>
    </row>
    <row r="773">
      <c r="A773" s="27"/>
      <c r="B773" s="27"/>
      <c r="C773" s="27"/>
      <c r="D773" s="27"/>
      <c r="E773" s="132"/>
      <c r="F773" s="133"/>
      <c r="G773" s="133"/>
      <c r="H773" s="134"/>
      <c r="I773" s="134"/>
      <c r="J773" s="132"/>
      <c r="K773" s="132"/>
      <c r="L773" s="132"/>
      <c r="M773" s="132"/>
      <c r="N773" s="132"/>
      <c r="O773" s="132"/>
      <c r="P773" s="132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124"/>
      <c r="AN773" s="124"/>
      <c r="AO773" s="124"/>
      <c r="AP773" s="124"/>
    </row>
    <row r="774">
      <c r="A774" s="27"/>
      <c r="B774" s="27"/>
      <c r="C774" s="27"/>
      <c r="D774" s="27"/>
      <c r="E774" s="132"/>
      <c r="F774" s="133"/>
      <c r="G774" s="133"/>
      <c r="H774" s="134"/>
      <c r="I774" s="134"/>
      <c r="J774" s="132"/>
      <c r="K774" s="132"/>
      <c r="L774" s="132"/>
      <c r="M774" s="132"/>
      <c r="N774" s="132"/>
      <c r="O774" s="132"/>
      <c r="P774" s="132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124"/>
      <c r="AN774" s="124"/>
      <c r="AO774" s="124"/>
      <c r="AP774" s="124"/>
    </row>
    <row r="775">
      <c r="A775" s="27"/>
      <c r="B775" s="27"/>
      <c r="C775" s="27"/>
      <c r="D775" s="27"/>
      <c r="E775" s="132"/>
      <c r="F775" s="133"/>
      <c r="G775" s="133"/>
      <c r="H775" s="134"/>
      <c r="I775" s="134"/>
      <c r="J775" s="132"/>
      <c r="K775" s="132"/>
      <c r="L775" s="132"/>
      <c r="M775" s="132"/>
      <c r="N775" s="132"/>
      <c r="O775" s="132"/>
      <c r="P775" s="132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124"/>
      <c r="AN775" s="124"/>
      <c r="AO775" s="124"/>
      <c r="AP775" s="124"/>
    </row>
    <row r="776">
      <c r="A776" s="27"/>
      <c r="B776" s="27"/>
      <c r="C776" s="27"/>
      <c r="D776" s="27"/>
      <c r="E776" s="132"/>
      <c r="F776" s="133"/>
      <c r="G776" s="133"/>
      <c r="H776" s="134"/>
      <c r="I776" s="134"/>
      <c r="J776" s="132"/>
      <c r="K776" s="132"/>
      <c r="L776" s="132"/>
      <c r="M776" s="132"/>
      <c r="N776" s="132"/>
      <c r="O776" s="132"/>
      <c r="P776" s="132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124"/>
      <c r="AN776" s="124"/>
      <c r="AO776" s="124"/>
      <c r="AP776" s="124"/>
    </row>
    <row r="777">
      <c r="A777" s="27"/>
      <c r="B777" s="27"/>
      <c r="C777" s="27"/>
      <c r="D777" s="27"/>
      <c r="E777" s="132"/>
      <c r="F777" s="133"/>
      <c r="G777" s="133"/>
      <c r="H777" s="134"/>
      <c r="I777" s="134"/>
      <c r="J777" s="132"/>
      <c r="K777" s="132"/>
      <c r="L777" s="132"/>
      <c r="M777" s="132"/>
      <c r="N777" s="132"/>
      <c r="O777" s="132"/>
      <c r="P777" s="132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124"/>
      <c r="AN777" s="124"/>
      <c r="AO777" s="124"/>
      <c r="AP777" s="124"/>
    </row>
    <row r="778">
      <c r="A778" s="27"/>
      <c r="B778" s="27"/>
      <c r="C778" s="27"/>
      <c r="D778" s="27"/>
      <c r="E778" s="132"/>
      <c r="F778" s="133"/>
      <c r="G778" s="133"/>
      <c r="H778" s="134"/>
      <c r="I778" s="134"/>
      <c r="J778" s="132"/>
      <c r="K778" s="132"/>
      <c r="L778" s="132"/>
      <c r="M778" s="132"/>
      <c r="N778" s="132"/>
      <c r="O778" s="132"/>
      <c r="P778" s="132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124"/>
      <c r="AN778" s="124"/>
      <c r="AO778" s="124"/>
      <c r="AP778" s="124"/>
    </row>
    <row r="779">
      <c r="A779" s="27"/>
      <c r="B779" s="27"/>
      <c r="C779" s="27"/>
      <c r="D779" s="27"/>
      <c r="E779" s="132"/>
      <c r="F779" s="133"/>
      <c r="G779" s="133"/>
      <c r="H779" s="134"/>
      <c r="I779" s="134"/>
      <c r="J779" s="132"/>
      <c r="K779" s="132"/>
      <c r="L779" s="132"/>
      <c r="M779" s="132"/>
      <c r="N779" s="132"/>
      <c r="O779" s="132"/>
      <c r="P779" s="132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124"/>
      <c r="AN779" s="124"/>
      <c r="AO779" s="124"/>
      <c r="AP779" s="124"/>
    </row>
    <row r="780">
      <c r="A780" s="27"/>
      <c r="B780" s="27"/>
      <c r="C780" s="27"/>
      <c r="D780" s="27"/>
      <c r="E780" s="132"/>
      <c r="F780" s="133"/>
      <c r="G780" s="133"/>
      <c r="H780" s="134"/>
      <c r="I780" s="134"/>
      <c r="J780" s="132"/>
      <c r="K780" s="132"/>
      <c r="L780" s="132"/>
      <c r="M780" s="132"/>
      <c r="N780" s="132"/>
      <c r="O780" s="132"/>
      <c r="P780" s="132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124"/>
      <c r="AN780" s="124"/>
      <c r="AO780" s="124"/>
      <c r="AP780" s="124"/>
    </row>
    <row r="781">
      <c r="A781" s="27"/>
      <c r="B781" s="27"/>
      <c r="C781" s="27"/>
      <c r="D781" s="27"/>
      <c r="E781" s="132"/>
      <c r="F781" s="133"/>
      <c r="G781" s="133"/>
      <c r="H781" s="134"/>
      <c r="I781" s="134"/>
      <c r="J781" s="132"/>
      <c r="K781" s="132"/>
      <c r="L781" s="132"/>
      <c r="M781" s="132"/>
      <c r="N781" s="132"/>
      <c r="O781" s="132"/>
      <c r="P781" s="132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124"/>
      <c r="AN781" s="124"/>
      <c r="AO781" s="124"/>
      <c r="AP781" s="124"/>
    </row>
    <row r="782">
      <c r="A782" s="27"/>
      <c r="B782" s="27"/>
      <c r="C782" s="27"/>
      <c r="D782" s="27"/>
      <c r="E782" s="132"/>
      <c r="F782" s="133"/>
      <c r="G782" s="133"/>
      <c r="H782" s="134"/>
      <c r="I782" s="134"/>
      <c r="J782" s="132"/>
      <c r="K782" s="132"/>
      <c r="L782" s="132"/>
      <c r="M782" s="132"/>
      <c r="N782" s="132"/>
      <c r="O782" s="132"/>
      <c r="P782" s="132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124"/>
      <c r="AN782" s="124"/>
      <c r="AO782" s="124"/>
      <c r="AP782" s="124"/>
    </row>
    <row r="783">
      <c r="A783" s="27"/>
      <c r="B783" s="27"/>
      <c r="C783" s="27"/>
      <c r="D783" s="27"/>
      <c r="E783" s="132"/>
      <c r="F783" s="133"/>
      <c r="G783" s="133"/>
      <c r="H783" s="134"/>
      <c r="I783" s="134"/>
      <c r="J783" s="132"/>
      <c r="K783" s="132"/>
      <c r="L783" s="132"/>
      <c r="M783" s="132"/>
      <c r="N783" s="132"/>
      <c r="O783" s="132"/>
      <c r="P783" s="132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124"/>
      <c r="AN783" s="124"/>
      <c r="AO783" s="124"/>
      <c r="AP783" s="124"/>
    </row>
    <row r="784">
      <c r="A784" s="27"/>
      <c r="B784" s="27"/>
      <c r="C784" s="27"/>
      <c r="D784" s="27"/>
      <c r="E784" s="132"/>
      <c r="F784" s="133"/>
      <c r="G784" s="133"/>
      <c r="H784" s="134"/>
      <c r="I784" s="134"/>
      <c r="J784" s="132"/>
      <c r="K784" s="132"/>
      <c r="L784" s="132"/>
      <c r="M784" s="132"/>
      <c r="N784" s="132"/>
      <c r="O784" s="132"/>
      <c r="P784" s="132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124"/>
      <c r="AN784" s="124"/>
      <c r="AO784" s="124"/>
      <c r="AP784" s="124"/>
    </row>
    <row r="785">
      <c r="A785" s="27"/>
      <c r="B785" s="27"/>
      <c r="C785" s="27"/>
      <c r="D785" s="27"/>
      <c r="E785" s="132"/>
      <c r="F785" s="133"/>
      <c r="G785" s="133"/>
      <c r="H785" s="134"/>
      <c r="I785" s="134"/>
      <c r="J785" s="132"/>
      <c r="K785" s="132"/>
      <c r="L785" s="132"/>
      <c r="M785" s="132"/>
      <c r="N785" s="132"/>
      <c r="O785" s="132"/>
      <c r="P785" s="132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124"/>
      <c r="AN785" s="124"/>
      <c r="AO785" s="124"/>
      <c r="AP785" s="124"/>
    </row>
    <row r="786">
      <c r="A786" s="27"/>
      <c r="B786" s="27"/>
      <c r="C786" s="27"/>
      <c r="D786" s="27"/>
      <c r="E786" s="132"/>
      <c r="F786" s="133"/>
      <c r="G786" s="133"/>
      <c r="H786" s="134"/>
      <c r="I786" s="134"/>
      <c r="J786" s="132"/>
      <c r="K786" s="132"/>
      <c r="L786" s="132"/>
      <c r="M786" s="132"/>
      <c r="N786" s="132"/>
      <c r="O786" s="132"/>
      <c r="P786" s="132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124"/>
      <c r="AN786" s="124"/>
      <c r="AO786" s="124"/>
      <c r="AP786" s="124"/>
    </row>
    <row r="787">
      <c r="A787" s="27"/>
      <c r="B787" s="27"/>
      <c r="C787" s="27"/>
      <c r="D787" s="27"/>
      <c r="E787" s="132"/>
      <c r="F787" s="133"/>
      <c r="G787" s="133"/>
      <c r="H787" s="134"/>
      <c r="I787" s="134"/>
      <c r="J787" s="132"/>
      <c r="K787" s="132"/>
      <c r="L787" s="132"/>
      <c r="M787" s="132"/>
      <c r="N787" s="132"/>
      <c r="O787" s="132"/>
      <c r="P787" s="132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124"/>
      <c r="AN787" s="124"/>
      <c r="AO787" s="124"/>
      <c r="AP787" s="124"/>
    </row>
    <row r="788">
      <c r="A788" s="27"/>
      <c r="B788" s="27"/>
      <c r="C788" s="27"/>
      <c r="D788" s="27"/>
      <c r="E788" s="132"/>
      <c r="F788" s="133"/>
      <c r="G788" s="133"/>
      <c r="H788" s="134"/>
      <c r="I788" s="134"/>
      <c r="J788" s="132"/>
      <c r="K788" s="132"/>
      <c r="L788" s="132"/>
      <c r="M788" s="132"/>
      <c r="N788" s="132"/>
      <c r="O788" s="132"/>
      <c r="P788" s="132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124"/>
      <c r="AN788" s="124"/>
      <c r="AO788" s="124"/>
      <c r="AP788" s="124"/>
    </row>
    <row r="789">
      <c r="A789" s="27"/>
      <c r="B789" s="27"/>
      <c r="C789" s="27"/>
      <c r="D789" s="27"/>
      <c r="E789" s="132"/>
      <c r="F789" s="133"/>
      <c r="G789" s="133"/>
      <c r="H789" s="134"/>
      <c r="I789" s="134"/>
      <c r="J789" s="132"/>
      <c r="K789" s="132"/>
      <c r="L789" s="132"/>
      <c r="M789" s="132"/>
      <c r="N789" s="132"/>
      <c r="O789" s="132"/>
      <c r="P789" s="132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124"/>
      <c r="AN789" s="124"/>
      <c r="AO789" s="124"/>
      <c r="AP789" s="124"/>
    </row>
    <row r="790">
      <c r="A790" s="27"/>
      <c r="B790" s="27"/>
      <c r="C790" s="27"/>
      <c r="D790" s="27"/>
      <c r="E790" s="132"/>
      <c r="F790" s="133"/>
      <c r="G790" s="133"/>
      <c r="H790" s="134"/>
      <c r="I790" s="134"/>
      <c r="J790" s="132"/>
      <c r="K790" s="132"/>
      <c r="L790" s="132"/>
      <c r="M790" s="132"/>
      <c r="N790" s="132"/>
      <c r="O790" s="132"/>
      <c r="P790" s="132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124"/>
      <c r="AN790" s="124"/>
      <c r="AO790" s="124"/>
      <c r="AP790" s="124"/>
    </row>
    <row r="791">
      <c r="A791" s="27"/>
      <c r="B791" s="27"/>
      <c r="C791" s="27"/>
      <c r="D791" s="27"/>
      <c r="E791" s="132"/>
      <c r="F791" s="133"/>
      <c r="G791" s="133"/>
      <c r="H791" s="134"/>
      <c r="I791" s="134"/>
      <c r="J791" s="132"/>
      <c r="K791" s="132"/>
      <c r="L791" s="132"/>
      <c r="M791" s="132"/>
      <c r="N791" s="132"/>
      <c r="O791" s="132"/>
      <c r="P791" s="132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124"/>
      <c r="AN791" s="124"/>
      <c r="AO791" s="124"/>
      <c r="AP791" s="124"/>
    </row>
    <row r="792">
      <c r="A792" s="27"/>
      <c r="B792" s="27"/>
      <c r="C792" s="27"/>
      <c r="D792" s="27"/>
      <c r="E792" s="132"/>
      <c r="F792" s="133"/>
      <c r="G792" s="133"/>
      <c r="H792" s="134"/>
      <c r="I792" s="134"/>
      <c r="J792" s="132"/>
      <c r="K792" s="132"/>
      <c r="L792" s="132"/>
      <c r="M792" s="132"/>
      <c r="N792" s="132"/>
      <c r="O792" s="132"/>
      <c r="P792" s="132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124"/>
      <c r="AN792" s="124"/>
      <c r="AO792" s="124"/>
      <c r="AP792" s="124"/>
    </row>
    <row r="793">
      <c r="A793" s="27"/>
      <c r="B793" s="27"/>
      <c r="C793" s="27"/>
      <c r="D793" s="27"/>
      <c r="E793" s="132"/>
      <c r="F793" s="133"/>
      <c r="G793" s="133"/>
      <c r="H793" s="134"/>
      <c r="I793" s="134"/>
      <c r="J793" s="132"/>
      <c r="K793" s="132"/>
      <c r="L793" s="132"/>
      <c r="M793" s="132"/>
      <c r="N793" s="132"/>
      <c r="O793" s="132"/>
      <c r="P793" s="132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124"/>
      <c r="AN793" s="124"/>
      <c r="AO793" s="124"/>
      <c r="AP793" s="124"/>
    </row>
    <row r="794">
      <c r="A794" s="27"/>
      <c r="B794" s="27"/>
      <c r="C794" s="27"/>
      <c r="D794" s="27"/>
      <c r="E794" s="132"/>
      <c r="F794" s="133"/>
      <c r="G794" s="133"/>
      <c r="H794" s="134"/>
      <c r="I794" s="134"/>
      <c r="J794" s="132"/>
      <c r="K794" s="132"/>
      <c r="L794" s="132"/>
      <c r="M794" s="132"/>
      <c r="N794" s="132"/>
      <c r="O794" s="132"/>
      <c r="P794" s="132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124"/>
      <c r="AN794" s="124"/>
      <c r="AO794" s="124"/>
      <c r="AP794" s="124"/>
    </row>
    <row r="795">
      <c r="A795" s="27"/>
      <c r="B795" s="27"/>
      <c r="C795" s="27"/>
      <c r="D795" s="27"/>
      <c r="E795" s="132"/>
      <c r="F795" s="133"/>
      <c r="G795" s="133"/>
      <c r="H795" s="134"/>
      <c r="I795" s="134"/>
      <c r="J795" s="132"/>
      <c r="K795" s="132"/>
      <c r="L795" s="132"/>
      <c r="M795" s="132"/>
      <c r="N795" s="132"/>
      <c r="O795" s="132"/>
      <c r="P795" s="132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124"/>
      <c r="AN795" s="124"/>
      <c r="AO795" s="124"/>
      <c r="AP795" s="124"/>
    </row>
    <row r="796">
      <c r="A796" s="27"/>
      <c r="B796" s="27"/>
      <c r="C796" s="27"/>
      <c r="D796" s="27"/>
      <c r="E796" s="132"/>
      <c r="F796" s="133"/>
      <c r="G796" s="133"/>
      <c r="H796" s="134"/>
      <c r="I796" s="134"/>
      <c r="J796" s="132"/>
      <c r="K796" s="132"/>
      <c r="L796" s="132"/>
      <c r="M796" s="132"/>
      <c r="N796" s="132"/>
      <c r="O796" s="132"/>
      <c r="P796" s="132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124"/>
      <c r="AN796" s="124"/>
      <c r="AO796" s="124"/>
      <c r="AP796" s="124"/>
    </row>
    <row r="797">
      <c r="A797" s="27"/>
      <c r="B797" s="27"/>
      <c r="C797" s="27"/>
      <c r="D797" s="27"/>
      <c r="E797" s="132"/>
      <c r="F797" s="133"/>
      <c r="G797" s="133"/>
      <c r="H797" s="134"/>
      <c r="I797" s="134"/>
      <c r="J797" s="132"/>
      <c r="K797" s="132"/>
      <c r="L797" s="132"/>
      <c r="M797" s="132"/>
      <c r="N797" s="132"/>
      <c r="O797" s="132"/>
      <c r="P797" s="132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124"/>
      <c r="AN797" s="124"/>
      <c r="AO797" s="124"/>
      <c r="AP797" s="124"/>
    </row>
    <row r="798">
      <c r="A798" s="27"/>
      <c r="B798" s="27"/>
      <c r="C798" s="27"/>
      <c r="D798" s="27"/>
      <c r="E798" s="132"/>
      <c r="F798" s="133"/>
      <c r="G798" s="133"/>
      <c r="H798" s="134"/>
      <c r="I798" s="134"/>
      <c r="J798" s="132"/>
      <c r="K798" s="132"/>
      <c r="L798" s="132"/>
      <c r="M798" s="132"/>
      <c r="N798" s="132"/>
      <c r="O798" s="132"/>
      <c r="P798" s="132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124"/>
      <c r="AN798" s="124"/>
      <c r="AO798" s="124"/>
      <c r="AP798" s="124"/>
    </row>
    <row r="799">
      <c r="A799" s="27"/>
      <c r="B799" s="27"/>
      <c r="C799" s="27"/>
      <c r="D799" s="27"/>
      <c r="E799" s="132"/>
      <c r="F799" s="133"/>
      <c r="G799" s="133"/>
      <c r="H799" s="134"/>
      <c r="I799" s="134"/>
      <c r="J799" s="132"/>
      <c r="K799" s="132"/>
      <c r="L799" s="132"/>
      <c r="M799" s="132"/>
      <c r="N799" s="132"/>
      <c r="O799" s="132"/>
      <c r="P799" s="132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124"/>
      <c r="AN799" s="124"/>
      <c r="AO799" s="124"/>
      <c r="AP799" s="124"/>
    </row>
    <row r="800">
      <c r="A800" s="27"/>
      <c r="B800" s="27"/>
      <c r="C800" s="27"/>
      <c r="D800" s="27"/>
      <c r="E800" s="132"/>
      <c r="F800" s="133"/>
      <c r="G800" s="133"/>
      <c r="H800" s="134"/>
      <c r="I800" s="134"/>
      <c r="J800" s="132"/>
      <c r="K800" s="132"/>
      <c r="L800" s="132"/>
      <c r="M800" s="132"/>
      <c r="N800" s="132"/>
      <c r="O800" s="132"/>
      <c r="P800" s="132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124"/>
      <c r="AN800" s="124"/>
      <c r="AO800" s="124"/>
      <c r="AP800" s="124"/>
    </row>
    <row r="801">
      <c r="A801" s="27"/>
      <c r="B801" s="27"/>
      <c r="C801" s="27"/>
      <c r="D801" s="27"/>
      <c r="E801" s="132"/>
      <c r="F801" s="133"/>
      <c r="G801" s="133"/>
      <c r="H801" s="134"/>
      <c r="I801" s="134"/>
      <c r="J801" s="132"/>
      <c r="K801" s="132"/>
      <c r="L801" s="132"/>
      <c r="M801" s="132"/>
      <c r="N801" s="132"/>
      <c r="O801" s="132"/>
      <c r="P801" s="132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124"/>
      <c r="AN801" s="124"/>
      <c r="AO801" s="124"/>
      <c r="AP801" s="124"/>
    </row>
    <row r="802">
      <c r="A802" s="27"/>
      <c r="B802" s="27"/>
      <c r="C802" s="27"/>
      <c r="D802" s="27"/>
      <c r="E802" s="132"/>
      <c r="F802" s="133"/>
      <c r="G802" s="133"/>
      <c r="H802" s="134"/>
      <c r="I802" s="134"/>
      <c r="J802" s="132"/>
      <c r="K802" s="132"/>
      <c r="L802" s="132"/>
      <c r="M802" s="132"/>
      <c r="N802" s="132"/>
      <c r="O802" s="132"/>
      <c r="P802" s="132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124"/>
      <c r="AN802" s="124"/>
      <c r="AO802" s="124"/>
      <c r="AP802" s="124"/>
    </row>
    <row r="803">
      <c r="A803" s="27"/>
      <c r="B803" s="27"/>
      <c r="C803" s="27"/>
      <c r="D803" s="27"/>
      <c r="E803" s="132"/>
      <c r="F803" s="133"/>
      <c r="G803" s="133"/>
      <c r="H803" s="134"/>
      <c r="I803" s="134"/>
      <c r="J803" s="132"/>
      <c r="K803" s="132"/>
      <c r="L803" s="132"/>
      <c r="M803" s="132"/>
      <c r="N803" s="132"/>
      <c r="O803" s="132"/>
      <c r="P803" s="132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124"/>
      <c r="AN803" s="124"/>
      <c r="AO803" s="124"/>
      <c r="AP803" s="124"/>
    </row>
    <row r="804">
      <c r="A804" s="27"/>
      <c r="B804" s="27"/>
      <c r="C804" s="27"/>
      <c r="D804" s="27"/>
      <c r="E804" s="132"/>
      <c r="F804" s="133"/>
      <c r="G804" s="133"/>
      <c r="H804" s="134"/>
      <c r="I804" s="134"/>
      <c r="J804" s="132"/>
      <c r="K804" s="132"/>
      <c r="L804" s="132"/>
      <c r="M804" s="132"/>
      <c r="N804" s="132"/>
      <c r="O804" s="132"/>
      <c r="P804" s="132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124"/>
      <c r="AN804" s="124"/>
      <c r="AO804" s="124"/>
      <c r="AP804" s="124"/>
    </row>
    <row r="805">
      <c r="A805" s="27"/>
      <c r="B805" s="27"/>
      <c r="C805" s="27"/>
      <c r="D805" s="27"/>
      <c r="E805" s="132"/>
      <c r="F805" s="133"/>
      <c r="G805" s="133"/>
      <c r="H805" s="134"/>
      <c r="I805" s="134"/>
      <c r="J805" s="132"/>
      <c r="K805" s="132"/>
      <c r="L805" s="132"/>
      <c r="M805" s="132"/>
      <c r="N805" s="132"/>
      <c r="O805" s="132"/>
      <c r="P805" s="132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124"/>
      <c r="AN805" s="124"/>
      <c r="AO805" s="124"/>
      <c r="AP805" s="124"/>
    </row>
    <row r="806">
      <c r="A806" s="27"/>
      <c r="B806" s="27"/>
      <c r="C806" s="27"/>
      <c r="D806" s="27"/>
      <c r="E806" s="132"/>
      <c r="F806" s="133"/>
      <c r="G806" s="133"/>
      <c r="H806" s="134"/>
      <c r="I806" s="134"/>
      <c r="J806" s="132"/>
      <c r="K806" s="132"/>
      <c r="L806" s="132"/>
      <c r="M806" s="132"/>
      <c r="N806" s="132"/>
      <c r="O806" s="132"/>
      <c r="P806" s="132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124"/>
      <c r="AN806" s="124"/>
      <c r="AO806" s="124"/>
      <c r="AP806" s="124"/>
    </row>
    <row r="807">
      <c r="A807" s="27"/>
      <c r="B807" s="27"/>
      <c r="C807" s="27"/>
      <c r="D807" s="27"/>
      <c r="E807" s="132"/>
      <c r="F807" s="133"/>
      <c r="G807" s="133"/>
      <c r="H807" s="134"/>
      <c r="I807" s="134"/>
      <c r="J807" s="132"/>
      <c r="K807" s="132"/>
      <c r="L807" s="132"/>
      <c r="M807" s="132"/>
      <c r="N807" s="132"/>
      <c r="O807" s="132"/>
      <c r="P807" s="132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124"/>
      <c r="AN807" s="124"/>
      <c r="AO807" s="124"/>
      <c r="AP807" s="124"/>
    </row>
    <row r="808">
      <c r="A808" s="27"/>
      <c r="B808" s="27"/>
      <c r="C808" s="27"/>
      <c r="D808" s="27"/>
      <c r="E808" s="132"/>
      <c r="F808" s="133"/>
      <c r="G808" s="133"/>
      <c r="H808" s="134"/>
      <c r="I808" s="134"/>
      <c r="J808" s="132"/>
      <c r="K808" s="132"/>
      <c r="L808" s="132"/>
      <c r="M808" s="132"/>
      <c r="N808" s="132"/>
      <c r="O808" s="132"/>
      <c r="P808" s="132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124"/>
      <c r="AN808" s="124"/>
      <c r="AO808" s="124"/>
      <c r="AP808" s="124"/>
    </row>
    <row r="809">
      <c r="A809" s="27"/>
      <c r="B809" s="27"/>
      <c r="C809" s="27"/>
      <c r="D809" s="27"/>
      <c r="E809" s="132"/>
      <c r="F809" s="133"/>
      <c r="G809" s="133"/>
      <c r="H809" s="134"/>
      <c r="I809" s="134"/>
      <c r="J809" s="132"/>
      <c r="K809" s="132"/>
      <c r="L809" s="132"/>
      <c r="M809" s="132"/>
      <c r="N809" s="132"/>
      <c r="O809" s="132"/>
      <c r="P809" s="132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124"/>
      <c r="AN809" s="124"/>
      <c r="AO809" s="124"/>
      <c r="AP809" s="124"/>
    </row>
    <row r="810">
      <c r="A810" s="27"/>
      <c r="B810" s="27"/>
      <c r="C810" s="27"/>
      <c r="D810" s="27"/>
      <c r="E810" s="132"/>
      <c r="F810" s="133"/>
      <c r="G810" s="133"/>
      <c r="H810" s="134"/>
      <c r="I810" s="134"/>
      <c r="J810" s="132"/>
      <c r="K810" s="132"/>
      <c r="L810" s="132"/>
      <c r="M810" s="132"/>
      <c r="N810" s="132"/>
      <c r="O810" s="132"/>
      <c r="P810" s="132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124"/>
      <c r="AN810" s="124"/>
      <c r="AO810" s="124"/>
      <c r="AP810" s="124"/>
    </row>
    <row r="811">
      <c r="A811" s="27"/>
      <c r="B811" s="27"/>
      <c r="C811" s="27"/>
      <c r="D811" s="27"/>
      <c r="E811" s="132"/>
      <c r="F811" s="133"/>
      <c r="G811" s="133"/>
      <c r="H811" s="134"/>
      <c r="I811" s="134"/>
      <c r="J811" s="132"/>
      <c r="K811" s="132"/>
      <c r="L811" s="132"/>
      <c r="M811" s="132"/>
      <c r="N811" s="132"/>
      <c r="O811" s="132"/>
      <c r="P811" s="132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124"/>
      <c r="AN811" s="124"/>
      <c r="AO811" s="124"/>
      <c r="AP811" s="124"/>
    </row>
    <row r="812">
      <c r="A812" s="27"/>
      <c r="B812" s="27"/>
      <c r="C812" s="27"/>
      <c r="D812" s="27"/>
      <c r="E812" s="132"/>
      <c r="F812" s="133"/>
      <c r="G812" s="133"/>
      <c r="H812" s="134"/>
      <c r="I812" s="134"/>
      <c r="J812" s="132"/>
      <c r="K812" s="132"/>
      <c r="L812" s="132"/>
      <c r="M812" s="132"/>
      <c r="N812" s="132"/>
      <c r="O812" s="132"/>
      <c r="P812" s="132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124"/>
      <c r="AN812" s="124"/>
      <c r="AO812" s="124"/>
      <c r="AP812" s="124"/>
    </row>
    <row r="813">
      <c r="A813" s="27"/>
      <c r="B813" s="27"/>
      <c r="C813" s="27"/>
      <c r="D813" s="27"/>
      <c r="E813" s="132"/>
      <c r="F813" s="133"/>
      <c r="G813" s="133"/>
      <c r="H813" s="134"/>
      <c r="I813" s="134"/>
      <c r="J813" s="132"/>
      <c r="K813" s="132"/>
      <c r="L813" s="132"/>
      <c r="M813" s="132"/>
      <c r="N813" s="132"/>
      <c r="O813" s="132"/>
      <c r="P813" s="132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124"/>
      <c r="AN813" s="124"/>
      <c r="AO813" s="124"/>
      <c r="AP813" s="124"/>
    </row>
    <row r="814">
      <c r="A814" s="27"/>
      <c r="B814" s="27"/>
      <c r="C814" s="27"/>
      <c r="D814" s="27"/>
      <c r="E814" s="132"/>
      <c r="F814" s="133"/>
      <c r="G814" s="133"/>
      <c r="H814" s="134"/>
      <c r="I814" s="134"/>
      <c r="J814" s="132"/>
      <c r="K814" s="132"/>
      <c r="L814" s="132"/>
      <c r="M814" s="132"/>
      <c r="N814" s="132"/>
      <c r="O814" s="132"/>
      <c r="P814" s="132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124"/>
      <c r="AN814" s="124"/>
      <c r="AO814" s="124"/>
      <c r="AP814" s="124"/>
    </row>
    <row r="815">
      <c r="A815" s="27"/>
      <c r="B815" s="27"/>
      <c r="C815" s="27"/>
      <c r="D815" s="27"/>
      <c r="E815" s="132"/>
      <c r="F815" s="133"/>
      <c r="G815" s="133"/>
      <c r="H815" s="134"/>
      <c r="I815" s="134"/>
      <c r="J815" s="132"/>
      <c r="K815" s="132"/>
      <c r="L815" s="132"/>
      <c r="M815" s="132"/>
      <c r="N815" s="132"/>
      <c r="O815" s="132"/>
      <c r="P815" s="132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124"/>
      <c r="AN815" s="124"/>
      <c r="AO815" s="124"/>
      <c r="AP815" s="124"/>
    </row>
    <row r="816">
      <c r="A816" s="27"/>
      <c r="B816" s="27"/>
      <c r="C816" s="27"/>
      <c r="D816" s="27"/>
      <c r="E816" s="132"/>
      <c r="F816" s="133"/>
      <c r="G816" s="133"/>
      <c r="H816" s="134"/>
      <c r="I816" s="134"/>
      <c r="J816" s="132"/>
      <c r="K816" s="132"/>
      <c r="L816" s="132"/>
      <c r="M816" s="132"/>
      <c r="N816" s="132"/>
      <c r="O816" s="132"/>
      <c r="P816" s="132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124"/>
      <c r="AN816" s="124"/>
      <c r="AO816" s="124"/>
      <c r="AP816" s="124"/>
    </row>
    <row r="817">
      <c r="A817" s="27"/>
      <c r="B817" s="27"/>
      <c r="C817" s="27"/>
      <c r="D817" s="27"/>
      <c r="E817" s="132"/>
      <c r="F817" s="133"/>
      <c r="G817" s="133"/>
      <c r="H817" s="134"/>
      <c r="I817" s="134"/>
      <c r="J817" s="132"/>
      <c r="K817" s="132"/>
      <c r="L817" s="132"/>
      <c r="M817" s="132"/>
      <c r="N817" s="132"/>
      <c r="O817" s="132"/>
      <c r="P817" s="132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124"/>
      <c r="AN817" s="124"/>
      <c r="AO817" s="124"/>
      <c r="AP817" s="124"/>
    </row>
    <row r="818">
      <c r="A818" s="27"/>
      <c r="B818" s="27"/>
      <c r="C818" s="27"/>
      <c r="D818" s="27"/>
      <c r="E818" s="132"/>
      <c r="F818" s="133"/>
      <c r="G818" s="133"/>
      <c r="H818" s="134"/>
      <c r="I818" s="134"/>
      <c r="J818" s="132"/>
      <c r="K818" s="132"/>
      <c r="L818" s="132"/>
      <c r="M818" s="132"/>
      <c r="N818" s="132"/>
      <c r="O818" s="132"/>
      <c r="P818" s="132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124"/>
      <c r="AN818" s="124"/>
      <c r="AO818" s="124"/>
      <c r="AP818" s="124"/>
    </row>
    <row r="819">
      <c r="A819" s="27"/>
      <c r="B819" s="27"/>
      <c r="C819" s="27"/>
      <c r="D819" s="27"/>
      <c r="E819" s="132"/>
      <c r="F819" s="133"/>
      <c r="G819" s="133"/>
      <c r="H819" s="134"/>
      <c r="I819" s="134"/>
      <c r="J819" s="132"/>
      <c r="K819" s="132"/>
      <c r="L819" s="132"/>
      <c r="M819" s="132"/>
      <c r="N819" s="132"/>
      <c r="O819" s="132"/>
      <c r="P819" s="132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124"/>
      <c r="AN819" s="124"/>
      <c r="AO819" s="124"/>
      <c r="AP819" s="124"/>
    </row>
    <row r="820">
      <c r="A820" s="27"/>
      <c r="B820" s="27"/>
      <c r="C820" s="27"/>
      <c r="D820" s="27"/>
      <c r="E820" s="132"/>
      <c r="F820" s="133"/>
      <c r="G820" s="133"/>
      <c r="H820" s="134"/>
      <c r="I820" s="134"/>
      <c r="J820" s="132"/>
      <c r="K820" s="132"/>
      <c r="L820" s="132"/>
      <c r="M820" s="132"/>
      <c r="N820" s="132"/>
      <c r="O820" s="132"/>
      <c r="P820" s="132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124"/>
      <c r="AN820" s="124"/>
      <c r="AO820" s="124"/>
      <c r="AP820" s="124"/>
    </row>
    <row r="821">
      <c r="A821" s="27"/>
      <c r="B821" s="27"/>
      <c r="C821" s="27"/>
      <c r="D821" s="27"/>
      <c r="E821" s="132"/>
      <c r="F821" s="133"/>
      <c r="G821" s="133"/>
      <c r="H821" s="134"/>
      <c r="I821" s="134"/>
      <c r="J821" s="132"/>
      <c r="K821" s="132"/>
      <c r="L821" s="132"/>
      <c r="M821" s="132"/>
      <c r="N821" s="132"/>
      <c r="O821" s="132"/>
      <c r="P821" s="132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124"/>
      <c r="AN821" s="124"/>
      <c r="AO821" s="124"/>
      <c r="AP821" s="124"/>
    </row>
    <row r="822">
      <c r="A822" s="27"/>
      <c r="B822" s="27"/>
      <c r="C822" s="27"/>
      <c r="D822" s="27"/>
      <c r="E822" s="132"/>
      <c r="F822" s="133"/>
      <c r="G822" s="133"/>
      <c r="H822" s="134"/>
      <c r="I822" s="134"/>
      <c r="J822" s="132"/>
      <c r="K822" s="132"/>
      <c r="L822" s="132"/>
      <c r="M822" s="132"/>
      <c r="N822" s="132"/>
      <c r="O822" s="132"/>
      <c r="P822" s="132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124"/>
      <c r="AN822" s="124"/>
      <c r="AO822" s="124"/>
      <c r="AP822" s="124"/>
    </row>
    <row r="823">
      <c r="A823" s="27"/>
      <c r="B823" s="27"/>
      <c r="C823" s="27"/>
      <c r="D823" s="27"/>
      <c r="E823" s="132"/>
      <c r="F823" s="133"/>
      <c r="G823" s="133"/>
      <c r="H823" s="134"/>
      <c r="I823" s="134"/>
      <c r="J823" s="132"/>
      <c r="K823" s="132"/>
      <c r="L823" s="132"/>
      <c r="M823" s="132"/>
      <c r="N823" s="132"/>
      <c r="O823" s="132"/>
      <c r="P823" s="132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124"/>
      <c r="AN823" s="124"/>
      <c r="AO823" s="124"/>
      <c r="AP823" s="124"/>
    </row>
    <row r="824">
      <c r="A824" s="27"/>
      <c r="B824" s="27"/>
      <c r="C824" s="27"/>
      <c r="D824" s="27"/>
      <c r="E824" s="132"/>
      <c r="F824" s="133"/>
      <c r="G824" s="133"/>
      <c r="H824" s="134"/>
      <c r="I824" s="134"/>
      <c r="J824" s="132"/>
      <c r="K824" s="132"/>
      <c r="L824" s="132"/>
      <c r="M824" s="132"/>
      <c r="N824" s="132"/>
      <c r="O824" s="132"/>
      <c r="P824" s="132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124"/>
      <c r="AN824" s="124"/>
      <c r="AO824" s="124"/>
      <c r="AP824" s="124"/>
    </row>
    <row r="825">
      <c r="A825" s="27"/>
      <c r="B825" s="27"/>
      <c r="C825" s="27"/>
      <c r="D825" s="27"/>
      <c r="E825" s="132"/>
      <c r="F825" s="133"/>
      <c r="G825" s="133"/>
      <c r="H825" s="134"/>
      <c r="I825" s="134"/>
      <c r="J825" s="132"/>
      <c r="K825" s="132"/>
      <c r="L825" s="132"/>
      <c r="M825" s="132"/>
      <c r="N825" s="132"/>
      <c r="O825" s="132"/>
      <c r="P825" s="132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124"/>
      <c r="AN825" s="124"/>
      <c r="AO825" s="124"/>
      <c r="AP825" s="124"/>
    </row>
    <row r="826">
      <c r="A826" s="27"/>
      <c r="B826" s="27"/>
      <c r="C826" s="27"/>
      <c r="D826" s="27"/>
      <c r="E826" s="132"/>
      <c r="F826" s="133"/>
      <c r="G826" s="133"/>
      <c r="H826" s="134"/>
      <c r="I826" s="134"/>
      <c r="J826" s="132"/>
      <c r="K826" s="132"/>
      <c r="L826" s="132"/>
      <c r="M826" s="132"/>
      <c r="N826" s="132"/>
      <c r="O826" s="132"/>
      <c r="P826" s="132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124"/>
      <c r="AN826" s="124"/>
      <c r="AO826" s="124"/>
      <c r="AP826" s="124"/>
    </row>
    <row r="827">
      <c r="A827" s="27"/>
      <c r="B827" s="27"/>
      <c r="C827" s="27"/>
      <c r="D827" s="27"/>
      <c r="E827" s="132"/>
      <c r="F827" s="133"/>
      <c r="G827" s="133"/>
      <c r="H827" s="134"/>
      <c r="I827" s="134"/>
      <c r="J827" s="132"/>
      <c r="K827" s="132"/>
      <c r="L827" s="132"/>
      <c r="M827" s="132"/>
      <c r="N827" s="132"/>
      <c r="O827" s="132"/>
      <c r="P827" s="132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124"/>
      <c r="AN827" s="124"/>
      <c r="AO827" s="124"/>
      <c r="AP827" s="124"/>
    </row>
    <row r="828">
      <c r="A828" s="27"/>
      <c r="B828" s="27"/>
      <c r="C828" s="27"/>
      <c r="D828" s="27"/>
      <c r="E828" s="132"/>
      <c r="F828" s="133"/>
      <c r="G828" s="133"/>
      <c r="H828" s="134"/>
      <c r="I828" s="134"/>
      <c r="J828" s="132"/>
      <c r="K828" s="132"/>
      <c r="L828" s="132"/>
      <c r="M828" s="132"/>
      <c r="N828" s="132"/>
      <c r="O828" s="132"/>
      <c r="P828" s="132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124"/>
      <c r="AN828" s="124"/>
      <c r="AO828" s="124"/>
      <c r="AP828" s="124"/>
    </row>
    <row r="829">
      <c r="A829" s="27"/>
      <c r="B829" s="27"/>
      <c r="C829" s="27"/>
      <c r="D829" s="27"/>
      <c r="E829" s="132"/>
      <c r="F829" s="133"/>
      <c r="G829" s="133"/>
      <c r="H829" s="134"/>
      <c r="I829" s="134"/>
      <c r="J829" s="132"/>
      <c r="K829" s="132"/>
      <c r="L829" s="132"/>
      <c r="M829" s="132"/>
      <c r="N829" s="132"/>
      <c r="O829" s="132"/>
      <c r="P829" s="132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124"/>
      <c r="AN829" s="124"/>
      <c r="AO829" s="124"/>
      <c r="AP829" s="124"/>
    </row>
    <row r="830">
      <c r="A830" s="27"/>
      <c r="B830" s="27"/>
      <c r="C830" s="27"/>
      <c r="D830" s="27"/>
      <c r="E830" s="132"/>
      <c r="F830" s="133"/>
      <c r="G830" s="133"/>
      <c r="H830" s="134"/>
      <c r="I830" s="134"/>
      <c r="J830" s="132"/>
      <c r="K830" s="132"/>
      <c r="L830" s="132"/>
      <c r="M830" s="132"/>
      <c r="N830" s="132"/>
      <c r="O830" s="132"/>
      <c r="P830" s="132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124"/>
      <c r="AN830" s="124"/>
      <c r="AO830" s="124"/>
      <c r="AP830" s="124"/>
    </row>
    <row r="831">
      <c r="A831" s="27"/>
      <c r="B831" s="27"/>
      <c r="C831" s="27"/>
      <c r="D831" s="27"/>
      <c r="E831" s="132"/>
      <c r="F831" s="133"/>
      <c r="G831" s="133"/>
      <c r="H831" s="134"/>
      <c r="I831" s="134"/>
      <c r="J831" s="132"/>
      <c r="K831" s="132"/>
      <c r="L831" s="132"/>
      <c r="M831" s="132"/>
      <c r="N831" s="132"/>
      <c r="O831" s="132"/>
      <c r="P831" s="132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124"/>
      <c r="AN831" s="124"/>
      <c r="AO831" s="124"/>
      <c r="AP831" s="124"/>
    </row>
    <row r="832">
      <c r="A832" s="27"/>
      <c r="B832" s="27"/>
      <c r="C832" s="27"/>
      <c r="D832" s="27"/>
      <c r="E832" s="132"/>
      <c r="F832" s="133"/>
      <c r="G832" s="133"/>
      <c r="H832" s="134"/>
      <c r="I832" s="134"/>
      <c r="J832" s="132"/>
      <c r="K832" s="132"/>
      <c r="L832" s="132"/>
      <c r="M832" s="132"/>
      <c r="N832" s="132"/>
      <c r="O832" s="132"/>
      <c r="P832" s="132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124"/>
      <c r="AN832" s="124"/>
      <c r="AO832" s="124"/>
      <c r="AP832" s="124"/>
    </row>
    <row r="833">
      <c r="A833" s="27"/>
      <c r="B833" s="27"/>
      <c r="C833" s="27"/>
      <c r="D833" s="27"/>
      <c r="E833" s="132"/>
      <c r="F833" s="133"/>
      <c r="G833" s="133"/>
      <c r="H833" s="134"/>
      <c r="I833" s="134"/>
      <c r="J833" s="132"/>
      <c r="K833" s="132"/>
      <c r="L833" s="132"/>
      <c r="M833" s="132"/>
      <c r="N833" s="132"/>
      <c r="O833" s="132"/>
      <c r="P833" s="132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124"/>
      <c r="AN833" s="124"/>
      <c r="AO833" s="124"/>
      <c r="AP833" s="124"/>
    </row>
    <row r="834">
      <c r="A834" s="27"/>
      <c r="B834" s="27"/>
      <c r="C834" s="27"/>
      <c r="D834" s="27"/>
      <c r="E834" s="132"/>
      <c r="F834" s="133"/>
      <c r="G834" s="133"/>
      <c r="H834" s="134"/>
      <c r="I834" s="134"/>
      <c r="J834" s="132"/>
      <c r="K834" s="132"/>
      <c r="L834" s="132"/>
      <c r="M834" s="132"/>
      <c r="N834" s="132"/>
      <c r="O834" s="132"/>
      <c r="P834" s="132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124"/>
      <c r="AN834" s="124"/>
      <c r="AO834" s="124"/>
      <c r="AP834" s="124"/>
    </row>
    <row r="835">
      <c r="A835" s="27"/>
      <c r="B835" s="27"/>
      <c r="C835" s="27"/>
      <c r="D835" s="27"/>
      <c r="E835" s="132"/>
      <c r="F835" s="133"/>
      <c r="G835" s="133"/>
      <c r="H835" s="134"/>
      <c r="I835" s="134"/>
      <c r="J835" s="132"/>
      <c r="K835" s="132"/>
      <c r="L835" s="132"/>
      <c r="M835" s="132"/>
      <c r="N835" s="132"/>
      <c r="O835" s="132"/>
      <c r="P835" s="132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124"/>
      <c r="AN835" s="124"/>
      <c r="AO835" s="124"/>
      <c r="AP835" s="124"/>
    </row>
    <row r="836">
      <c r="A836" s="27"/>
      <c r="B836" s="27"/>
      <c r="C836" s="27"/>
      <c r="D836" s="27"/>
      <c r="E836" s="132"/>
      <c r="F836" s="133"/>
      <c r="G836" s="133"/>
      <c r="H836" s="134"/>
      <c r="I836" s="134"/>
      <c r="J836" s="132"/>
      <c r="K836" s="132"/>
      <c r="L836" s="132"/>
      <c r="M836" s="132"/>
      <c r="N836" s="132"/>
      <c r="O836" s="132"/>
      <c r="P836" s="132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124"/>
      <c r="AN836" s="124"/>
      <c r="AO836" s="124"/>
      <c r="AP836" s="124"/>
    </row>
    <row r="837">
      <c r="A837" s="27"/>
      <c r="B837" s="27"/>
      <c r="C837" s="27"/>
      <c r="D837" s="27"/>
      <c r="E837" s="132"/>
      <c r="F837" s="133"/>
      <c r="G837" s="133"/>
      <c r="H837" s="134"/>
      <c r="I837" s="134"/>
      <c r="J837" s="132"/>
      <c r="K837" s="132"/>
      <c r="L837" s="132"/>
      <c r="M837" s="132"/>
      <c r="N837" s="132"/>
      <c r="O837" s="132"/>
      <c r="P837" s="132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124"/>
      <c r="AN837" s="124"/>
      <c r="AO837" s="124"/>
      <c r="AP837" s="124"/>
    </row>
    <row r="838">
      <c r="A838" s="27"/>
      <c r="B838" s="27"/>
      <c r="C838" s="27"/>
      <c r="D838" s="27"/>
      <c r="E838" s="132"/>
      <c r="F838" s="133"/>
      <c r="G838" s="133"/>
      <c r="H838" s="134"/>
      <c r="I838" s="134"/>
      <c r="J838" s="132"/>
      <c r="K838" s="132"/>
      <c r="L838" s="132"/>
      <c r="M838" s="132"/>
      <c r="N838" s="132"/>
      <c r="O838" s="132"/>
      <c r="P838" s="132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124"/>
      <c r="AN838" s="124"/>
      <c r="AO838" s="124"/>
      <c r="AP838" s="124"/>
    </row>
    <row r="839">
      <c r="A839" s="27"/>
      <c r="B839" s="27"/>
      <c r="C839" s="27"/>
      <c r="D839" s="27"/>
      <c r="E839" s="132"/>
      <c r="F839" s="133"/>
      <c r="G839" s="133"/>
      <c r="H839" s="134"/>
      <c r="I839" s="134"/>
      <c r="J839" s="132"/>
      <c r="K839" s="132"/>
      <c r="L839" s="132"/>
      <c r="M839" s="132"/>
      <c r="N839" s="132"/>
      <c r="O839" s="132"/>
      <c r="P839" s="132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124"/>
      <c r="AN839" s="124"/>
      <c r="AO839" s="124"/>
      <c r="AP839" s="124"/>
    </row>
    <row r="840">
      <c r="A840" s="27"/>
      <c r="B840" s="27"/>
      <c r="C840" s="27"/>
      <c r="D840" s="27"/>
      <c r="E840" s="132"/>
      <c r="F840" s="133"/>
      <c r="G840" s="133"/>
      <c r="H840" s="134"/>
      <c r="I840" s="134"/>
      <c r="J840" s="132"/>
      <c r="K840" s="132"/>
      <c r="L840" s="132"/>
      <c r="M840" s="132"/>
      <c r="N840" s="132"/>
      <c r="O840" s="132"/>
      <c r="P840" s="132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124"/>
      <c r="AN840" s="124"/>
      <c r="AO840" s="124"/>
      <c r="AP840" s="124"/>
    </row>
    <row r="841">
      <c r="A841" s="27"/>
      <c r="B841" s="27"/>
      <c r="C841" s="27"/>
      <c r="D841" s="27"/>
      <c r="E841" s="132"/>
      <c r="F841" s="133"/>
      <c r="G841" s="133"/>
      <c r="H841" s="134"/>
      <c r="I841" s="134"/>
      <c r="J841" s="132"/>
      <c r="K841" s="132"/>
      <c r="L841" s="132"/>
      <c r="M841" s="132"/>
      <c r="N841" s="132"/>
      <c r="O841" s="132"/>
      <c r="P841" s="132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124"/>
      <c r="AN841" s="124"/>
      <c r="AO841" s="124"/>
      <c r="AP841" s="124"/>
    </row>
    <row r="842">
      <c r="A842" s="27"/>
      <c r="B842" s="27"/>
      <c r="C842" s="27"/>
      <c r="D842" s="27"/>
      <c r="E842" s="132"/>
      <c r="F842" s="133"/>
      <c r="G842" s="133"/>
      <c r="H842" s="134"/>
      <c r="I842" s="134"/>
      <c r="J842" s="132"/>
      <c r="K842" s="132"/>
      <c r="L842" s="132"/>
      <c r="M842" s="132"/>
      <c r="N842" s="132"/>
      <c r="O842" s="132"/>
      <c r="P842" s="132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124"/>
      <c r="AN842" s="124"/>
      <c r="AO842" s="124"/>
      <c r="AP842" s="124"/>
    </row>
    <row r="843">
      <c r="A843" s="27"/>
      <c r="B843" s="27"/>
      <c r="C843" s="27"/>
      <c r="D843" s="27"/>
      <c r="E843" s="132"/>
      <c r="F843" s="133"/>
      <c r="G843" s="133"/>
      <c r="H843" s="134"/>
      <c r="I843" s="134"/>
      <c r="J843" s="132"/>
      <c r="K843" s="132"/>
      <c r="L843" s="132"/>
      <c r="M843" s="132"/>
      <c r="N843" s="132"/>
      <c r="O843" s="132"/>
      <c r="P843" s="132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124"/>
      <c r="AN843" s="124"/>
      <c r="AO843" s="124"/>
      <c r="AP843" s="124"/>
    </row>
    <row r="844">
      <c r="A844" s="27"/>
      <c r="B844" s="27"/>
      <c r="C844" s="27"/>
      <c r="D844" s="27"/>
      <c r="E844" s="132"/>
      <c r="F844" s="133"/>
      <c r="G844" s="133"/>
      <c r="H844" s="134"/>
      <c r="I844" s="134"/>
      <c r="J844" s="132"/>
      <c r="K844" s="132"/>
      <c r="L844" s="132"/>
      <c r="M844" s="132"/>
      <c r="N844" s="132"/>
      <c r="O844" s="132"/>
      <c r="P844" s="132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124"/>
      <c r="AN844" s="124"/>
      <c r="AO844" s="124"/>
      <c r="AP844" s="124"/>
    </row>
    <row r="845">
      <c r="A845" s="27"/>
      <c r="B845" s="27"/>
      <c r="C845" s="27"/>
      <c r="D845" s="27"/>
      <c r="E845" s="132"/>
      <c r="F845" s="133"/>
      <c r="G845" s="133"/>
      <c r="H845" s="134"/>
      <c r="I845" s="134"/>
      <c r="J845" s="132"/>
      <c r="K845" s="132"/>
      <c r="L845" s="132"/>
      <c r="M845" s="132"/>
      <c r="N845" s="132"/>
      <c r="O845" s="132"/>
      <c r="P845" s="132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124"/>
      <c r="AN845" s="124"/>
      <c r="AO845" s="124"/>
      <c r="AP845" s="124"/>
    </row>
    <row r="846">
      <c r="A846" s="27"/>
      <c r="B846" s="27"/>
      <c r="C846" s="27"/>
      <c r="D846" s="27"/>
      <c r="E846" s="132"/>
      <c r="F846" s="133"/>
      <c r="G846" s="133"/>
      <c r="H846" s="134"/>
      <c r="I846" s="134"/>
      <c r="J846" s="132"/>
      <c r="K846" s="132"/>
      <c r="L846" s="132"/>
      <c r="M846" s="132"/>
      <c r="N846" s="132"/>
      <c r="O846" s="132"/>
      <c r="P846" s="132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124"/>
      <c r="AN846" s="124"/>
      <c r="AO846" s="124"/>
      <c r="AP846" s="124"/>
    </row>
    <row r="847">
      <c r="A847" s="27"/>
      <c r="B847" s="27"/>
      <c r="C847" s="27"/>
      <c r="D847" s="27"/>
      <c r="E847" s="132"/>
      <c r="F847" s="133"/>
      <c r="G847" s="133"/>
      <c r="H847" s="134"/>
      <c r="I847" s="134"/>
      <c r="J847" s="132"/>
      <c r="K847" s="132"/>
      <c r="L847" s="132"/>
      <c r="M847" s="132"/>
      <c r="N847" s="132"/>
      <c r="O847" s="132"/>
      <c r="P847" s="132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124"/>
      <c r="AN847" s="124"/>
      <c r="AO847" s="124"/>
      <c r="AP847" s="124"/>
    </row>
    <row r="848">
      <c r="A848" s="27"/>
      <c r="B848" s="27"/>
      <c r="C848" s="27"/>
      <c r="D848" s="27"/>
      <c r="E848" s="132"/>
      <c r="F848" s="133"/>
      <c r="G848" s="133"/>
      <c r="H848" s="134"/>
      <c r="I848" s="134"/>
      <c r="J848" s="132"/>
      <c r="K848" s="132"/>
      <c r="L848" s="132"/>
      <c r="M848" s="132"/>
      <c r="N848" s="132"/>
      <c r="O848" s="132"/>
      <c r="P848" s="132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124"/>
      <c r="AN848" s="124"/>
      <c r="AO848" s="124"/>
      <c r="AP848" s="124"/>
    </row>
    <row r="849">
      <c r="A849" s="27"/>
      <c r="B849" s="27"/>
      <c r="C849" s="27"/>
      <c r="D849" s="27"/>
      <c r="E849" s="132"/>
      <c r="F849" s="133"/>
      <c r="G849" s="133"/>
      <c r="H849" s="134"/>
      <c r="I849" s="134"/>
      <c r="J849" s="132"/>
      <c r="K849" s="132"/>
      <c r="L849" s="132"/>
      <c r="M849" s="132"/>
      <c r="N849" s="132"/>
      <c r="O849" s="132"/>
      <c r="P849" s="132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124"/>
      <c r="AN849" s="124"/>
      <c r="AO849" s="124"/>
      <c r="AP849" s="124"/>
    </row>
    <row r="850">
      <c r="A850" s="27"/>
      <c r="B850" s="27"/>
      <c r="C850" s="27"/>
      <c r="D850" s="27"/>
      <c r="E850" s="132"/>
      <c r="F850" s="133"/>
      <c r="G850" s="133"/>
      <c r="H850" s="134"/>
      <c r="I850" s="134"/>
      <c r="J850" s="132"/>
      <c r="K850" s="132"/>
      <c r="L850" s="132"/>
      <c r="M850" s="132"/>
      <c r="N850" s="132"/>
      <c r="O850" s="132"/>
      <c r="P850" s="132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124"/>
      <c r="AN850" s="124"/>
      <c r="AO850" s="124"/>
      <c r="AP850" s="124"/>
    </row>
    <row r="851">
      <c r="A851" s="27"/>
      <c r="B851" s="27"/>
      <c r="C851" s="27"/>
      <c r="D851" s="27"/>
      <c r="E851" s="132"/>
      <c r="F851" s="133"/>
      <c r="G851" s="133"/>
      <c r="H851" s="134"/>
      <c r="I851" s="134"/>
      <c r="J851" s="132"/>
      <c r="K851" s="132"/>
      <c r="L851" s="132"/>
      <c r="M851" s="132"/>
      <c r="N851" s="132"/>
      <c r="O851" s="132"/>
      <c r="P851" s="132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124"/>
      <c r="AN851" s="124"/>
      <c r="AO851" s="124"/>
      <c r="AP851" s="124"/>
    </row>
    <row r="852">
      <c r="A852" s="27"/>
      <c r="B852" s="27"/>
      <c r="C852" s="27"/>
      <c r="D852" s="27"/>
      <c r="E852" s="132"/>
      <c r="F852" s="133"/>
      <c r="G852" s="133"/>
      <c r="H852" s="134"/>
      <c r="I852" s="134"/>
      <c r="J852" s="132"/>
      <c r="K852" s="132"/>
      <c r="L852" s="132"/>
      <c r="M852" s="132"/>
      <c r="N852" s="132"/>
      <c r="O852" s="132"/>
      <c r="P852" s="132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124"/>
      <c r="AN852" s="124"/>
      <c r="AO852" s="124"/>
      <c r="AP852" s="124"/>
    </row>
    <row r="853">
      <c r="A853" s="27"/>
      <c r="B853" s="27"/>
      <c r="C853" s="27"/>
      <c r="D853" s="27"/>
      <c r="E853" s="132"/>
      <c r="F853" s="133"/>
      <c r="G853" s="133"/>
      <c r="H853" s="134"/>
      <c r="I853" s="134"/>
      <c r="J853" s="132"/>
      <c r="K853" s="132"/>
      <c r="L853" s="132"/>
      <c r="M853" s="132"/>
      <c r="N853" s="132"/>
      <c r="O853" s="132"/>
      <c r="P853" s="132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124"/>
      <c r="AN853" s="124"/>
      <c r="AO853" s="124"/>
      <c r="AP853" s="124"/>
    </row>
    <row r="854">
      <c r="A854" s="27"/>
      <c r="B854" s="27"/>
      <c r="C854" s="27"/>
      <c r="D854" s="27"/>
      <c r="E854" s="132"/>
      <c r="F854" s="133"/>
      <c r="G854" s="133"/>
      <c r="H854" s="134"/>
      <c r="I854" s="134"/>
      <c r="J854" s="132"/>
      <c r="K854" s="132"/>
      <c r="L854" s="132"/>
      <c r="M854" s="132"/>
      <c r="N854" s="132"/>
      <c r="O854" s="132"/>
      <c r="P854" s="132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124"/>
      <c r="AN854" s="124"/>
      <c r="AO854" s="124"/>
      <c r="AP854" s="124"/>
    </row>
    <row r="855">
      <c r="A855" s="27"/>
      <c r="B855" s="27"/>
      <c r="C855" s="27"/>
      <c r="D855" s="27"/>
      <c r="E855" s="132"/>
      <c r="F855" s="133"/>
      <c r="G855" s="133"/>
      <c r="H855" s="134"/>
      <c r="I855" s="134"/>
      <c r="J855" s="132"/>
      <c r="K855" s="132"/>
      <c r="L855" s="132"/>
      <c r="M855" s="132"/>
      <c r="N855" s="132"/>
      <c r="O855" s="132"/>
      <c r="P855" s="132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124"/>
      <c r="AN855" s="124"/>
      <c r="AO855" s="124"/>
      <c r="AP855" s="124"/>
    </row>
    <row r="856">
      <c r="A856" s="27"/>
      <c r="B856" s="27"/>
      <c r="C856" s="27"/>
      <c r="D856" s="27"/>
      <c r="E856" s="132"/>
      <c r="F856" s="133"/>
      <c r="G856" s="133"/>
      <c r="H856" s="134"/>
      <c r="I856" s="134"/>
      <c r="J856" s="132"/>
      <c r="K856" s="132"/>
      <c r="L856" s="132"/>
      <c r="M856" s="132"/>
      <c r="N856" s="132"/>
      <c r="O856" s="132"/>
      <c r="P856" s="132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124"/>
      <c r="AN856" s="124"/>
      <c r="AO856" s="124"/>
      <c r="AP856" s="124"/>
    </row>
    <row r="857">
      <c r="A857" s="27"/>
      <c r="B857" s="27"/>
      <c r="C857" s="27"/>
      <c r="D857" s="27"/>
      <c r="E857" s="132"/>
      <c r="F857" s="133"/>
      <c r="G857" s="133"/>
      <c r="H857" s="134"/>
      <c r="I857" s="134"/>
      <c r="J857" s="132"/>
      <c r="K857" s="132"/>
      <c r="L857" s="132"/>
      <c r="M857" s="132"/>
      <c r="N857" s="132"/>
      <c r="O857" s="132"/>
      <c r="P857" s="132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124"/>
      <c r="AN857" s="124"/>
      <c r="AO857" s="124"/>
      <c r="AP857" s="124"/>
    </row>
    <row r="858">
      <c r="A858" s="27"/>
      <c r="B858" s="27"/>
      <c r="C858" s="27"/>
      <c r="D858" s="27"/>
      <c r="E858" s="132"/>
      <c r="F858" s="133"/>
      <c r="G858" s="133"/>
      <c r="H858" s="134"/>
      <c r="I858" s="134"/>
      <c r="J858" s="132"/>
      <c r="K858" s="132"/>
      <c r="L858" s="132"/>
      <c r="M858" s="132"/>
      <c r="N858" s="132"/>
      <c r="O858" s="132"/>
      <c r="P858" s="132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124"/>
      <c r="AN858" s="124"/>
      <c r="AO858" s="124"/>
      <c r="AP858" s="124"/>
    </row>
    <row r="859">
      <c r="A859" s="27"/>
      <c r="B859" s="27"/>
      <c r="C859" s="27"/>
      <c r="D859" s="27"/>
      <c r="E859" s="132"/>
      <c r="F859" s="133"/>
      <c r="G859" s="133"/>
      <c r="H859" s="134"/>
      <c r="I859" s="134"/>
      <c r="J859" s="132"/>
      <c r="K859" s="132"/>
      <c r="L859" s="132"/>
      <c r="M859" s="132"/>
      <c r="N859" s="132"/>
      <c r="O859" s="132"/>
      <c r="P859" s="132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124"/>
      <c r="AN859" s="124"/>
      <c r="AO859" s="124"/>
      <c r="AP859" s="124"/>
    </row>
    <row r="860">
      <c r="A860" s="27"/>
      <c r="B860" s="27"/>
      <c r="C860" s="27"/>
      <c r="D860" s="27"/>
      <c r="E860" s="132"/>
      <c r="F860" s="133"/>
      <c r="G860" s="133"/>
      <c r="H860" s="134"/>
      <c r="I860" s="134"/>
      <c r="J860" s="132"/>
      <c r="K860" s="132"/>
      <c r="L860" s="132"/>
      <c r="M860" s="132"/>
      <c r="N860" s="132"/>
      <c r="O860" s="132"/>
      <c r="P860" s="132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124"/>
      <c r="AN860" s="124"/>
      <c r="AO860" s="124"/>
      <c r="AP860" s="124"/>
    </row>
    <row r="861">
      <c r="A861" s="27"/>
      <c r="B861" s="27"/>
      <c r="C861" s="27"/>
      <c r="D861" s="27"/>
      <c r="E861" s="132"/>
      <c r="F861" s="133"/>
      <c r="G861" s="133"/>
      <c r="H861" s="134"/>
      <c r="I861" s="134"/>
      <c r="J861" s="132"/>
      <c r="K861" s="132"/>
      <c r="L861" s="132"/>
      <c r="M861" s="132"/>
      <c r="N861" s="132"/>
      <c r="O861" s="132"/>
      <c r="P861" s="132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124"/>
      <c r="AN861" s="124"/>
      <c r="AO861" s="124"/>
      <c r="AP861" s="124"/>
    </row>
    <row r="862">
      <c r="A862" s="27"/>
      <c r="B862" s="27"/>
      <c r="C862" s="27"/>
      <c r="D862" s="27"/>
      <c r="E862" s="132"/>
      <c r="F862" s="133"/>
      <c r="G862" s="133"/>
      <c r="H862" s="134"/>
      <c r="I862" s="134"/>
      <c r="J862" s="132"/>
      <c r="K862" s="132"/>
      <c r="L862" s="132"/>
      <c r="M862" s="132"/>
      <c r="N862" s="132"/>
      <c r="O862" s="132"/>
      <c r="P862" s="132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124"/>
      <c r="AN862" s="124"/>
      <c r="AO862" s="124"/>
      <c r="AP862" s="124"/>
    </row>
    <row r="863">
      <c r="A863" s="27"/>
      <c r="B863" s="27"/>
      <c r="C863" s="27"/>
      <c r="D863" s="27"/>
      <c r="E863" s="132"/>
      <c r="F863" s="133"/>
      <c r="G863" s="133"/>
      <c r="H863" s="134"/>
      <c r="I863" s="134"/>
      <c r="J863" s="132"/>
      <c r="K863" s="132"/>
      <c r="L863" s="132"/>
      <c r="M863" s="132"/>
      <c r="N863" s="132"/>
      <c r="O863" s="132"/>
      <c r="P863" s="132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124"/>
      <c r="AN863" s="124"/>
      <c r="AO863" s="124"/>
      <c r="AP863" s="124"/>
    </row>
    <row r="864">
      <c r="A864" s="27"/>
      <c r="B864" s="27"/>
      <c r="C864" s="27"/>
      <c r="D864" s="27"/>
      <c r="E864" s="132"/>
      <c r="F864" s="133"/>
      <c r="G864" s="133"/>
      <c r="H864" s="134"/>
      <c r="I864" s="134"/>
      <c r="J864" s="132"/>
      <c r="K864" s="132"/>
      <c r="L864" s="132"/>
      <c r="M864" s="132"/>
      <c r="N864" s="132"/>
      <c r="O864" s="132"/>
      <c r="P864" s="132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124"/>
      <c r="AN864" s="124"/>
      <c r="AO864" s="124"/>
      <c r="AP864" s="124"/>
    </row>
    <row r="865">
      <c r="A865" s="27"/>
      <c r="B865" s="27"/>
      <c r="C865" s="27"/>
      <c r="D865" s="27"/>
      <c r="E865" s="132"/>
      <c r="F865" s="133"/>
      <c r="G865" s="133"/>
      <c r="H865" s="134"/>
      <c r="I865" s="134"/>
      <c r="J865" s="132"/>
      <c r="K865" s="132"/>
      <c r="L865" s="132"/>
      <c r="M865" s="132"/>
      <c r="N865" s="132"/>
      <c r="O865" s="132"/>
      <c r="P865" s="132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124"/>
      <c r="AN865" s="124"/>
      <c r="AO865" s="124"/>
      <c r="AP865" s="124"/>
    </row>
    <row r="866">
      <c r="A866" s="27"/>
      <c r="B866" s="27"/>
      <c r="C866" s="27"/>
      <c r="D866" s="27"/>
      <c r="E866" s="132"/>
      <c r="F866" s="133"/>
      <c r="G866" s="133"/>
      <c r="H866" s="134"/>
      <c r="I866" s="134"/>
      <c r="J866" s="132"/>
      <c r="K866" s="132"/>
      <c r="L866" s="132"/>
      <c r="M866" s="132"/>
      <c r="N866" s="132"/>
      <c r="O866" s="132"/>
      <c r="P866" s="132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124"/>
      <c r="AN866" s="124"/>
      <c r="AO866" s="124"/>
      <c r="AP866" s="124"/>
    </row>
    <row r="867">
      <c r="A867" s="27"/>
      <c r="B867" s="27"/>
      <c r="C867" s="27"/>
      <c r="D867" s="27"/>
      <c r="E867" s="132"/>
      <c r="F867" s="133"/>
      <c r="G867" s="133"/>
      <c r="H867" s="134"/>
      <c r="I867" s="134"/>
      <c r="J867" s="132"/>
      <c r="K867" s="132"/>
      <c r="L867" s="132"/>
      <c r="M867" s="132"/>
      <c r="N867" s="132"/>
      <c r="O867" s="132"/>
      <c r="P867" s="132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124"/>
      <c r="AN867" s="124"/>
      <c r="AO867" s="124"/>
      <c r="AP867" s="124"/>
    </row>
    <row r="868">
      <c r="A868" s="27"/>
      <c r="B868" s="27"/>
      <c r="C868" s="27"/>
      <c r="D868" s="27"/>
      <c r="E868" s="132"/>
      <c r="F868" s="133"/>
      <c r="G868" s="133"/>
      <c r="H868" s="134"/>
      <c r="I868" s="134"/>
      <c r="J868" s="132"/>
      <c r="K868" s="132"/>
      <c r="L868" s="132"/>
      <c r="M868" s="132"/>
      <c r="N868" s="132"/>
      <c r="O868" s="132"/>
      <c r="P868" s="132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124"/>
      <c r="AN868" s="124"/>
      <c r="AO868" s="124"/>
      <c r="AP868" s="124"/>
    </row>
    <row r="869">
      <c r="A869" s="27"/>
      <c r="B869" s="27"/>
      <c r="C869" s="27"/>
      <c r="D869" s="27"/>
      <c r="E869" s="132"/>
      <c r="F869" s="133"/>
      <c r="G869" s="133"/>
      <c r="H869" s="134"/>
      <c r="I869" s="134"/>
      <c r="J869" s="132"/>
      <c r="K869" s="132"/>
      <c r="L869" s="132"/>
      <c r="M869" s="132"/>
      <c r="N869" s="132"/>
      <c r="O869" s="132"/>
      <c r="P869" s="132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124"/>
      <c r="AN869" s="124"/>
      <c r="AO869" s="124"/>
      <c r="AP869" s="124"/>
    </row>
    <row r="870">
      <c r="A870" s="27"/>
      <c r="B870" s="27"/>
      <c r="C870" s="27"/>
      <c r="D870" s="27"/>
      <c r="E870" s="132"/>
      <c r="F870" s="133"/>
      <c r="G870" s="133"/>
      <c r="H870" s="134"/>
      <c r="I870" s="134"/>
      <c r="J870" s="132"/>
      <c r="K870" s="132"/>
      <c r="L870" s="132"/>
      <c r="M870" s="132"/>
      <c r="N870" s="132"/>
      <c r="O870" s="132"/>
      <c r="P870" s="132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124"/>
      <c r="AN870" s="124"/>
      <c r="AO870" s="124"/>
      <c r="AP870" s="124"/>
    </row>
    <row r="871">
      <c r="A871" s="27"/>
      <c r="B871" s="27"/>
      <c r="C871" s="27"/>
      <c r="D871" s="27"/>
      <c r="E871" s="132"/>
      <c r="F871" s="133"/>
      <c r="G871" s="133"/>
      <c r="H871" s="134"/>
      <c r="I871" s="134"/>
      <c r="J871" s="132"/>
      <c r="K871" s="132"/>
      <c r="L871" s="132"/>
      <c r="M871" s="132"/>
      <c r="N871" s="132"/>
      <c r="O871" s="132"/>
      <c r="P871" s="132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124"/>
      <c r="AN871" s="124"/>
      <c r="AO871" s="124"/>
      <c r="AP871" s="124"/>
    </row>
    <row r="872">
      <c r="A872" s="27"/>
      <c r="B872" s="27"/>
      <c r="C872" s="27"/>
      <c r="D872" s="27"/>
      <c r="E872" s="132"/>
      <c r="F872" s="133"/>
      <c r="G872" s="133"/>
      <c r="H872" s="134"/>
      <c r="I872" s="134"/>
      <c r="J872" s="132"/>
      <c r="K872" s="132"/>
      <c r="L872" s="132"/>
      <c r="M872" s="132"/>
      <c r="N872" s="132"/>
      <c r="O872" s="132"/>
      <c r="P872" s="132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124"/>
      <c r="AN872" s="124"/>
      <c r="AO872" s="124"/>
      <c r="AP872" s="124"/>
    </row>
    <row r="873">
      <c r="A873" s="27"/>
      <c r="B873" s="27"/>
      <c r="C873" s="27"/>
      <c r="D873" s="27"/>
      <c r="E873" s="132"/>
      <c r="F873" s="133"/>
      <c r="G873" s="133"/>
      <c r="H873" s="134"/>
      <c r="I873" s="134"/>
      <c r="J873" s="132"/>
      <c r="K873" s="132"/>
      <c r="L873" s="132"/>
      <c r="M873" s="132"/>
      <c r="N873" s="132"/>
      <c r="O873" s="132"/>
      <c r="P873" s="132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124"/>
      <c r="AN873" s="124"/>
      <c r="AO873" s="124"/>
      <c r="AP873" s="124"/>
    </row>
    <row r="874">
      <c r="A874" s="27"/>
      <c r="B874" s="27"/>
      <c r="C874" s="27"/>
      <c r="D874" s="27"/>
      <c r="E874" s="132"/>
      <c r="F874" s="133"/>
      <c r="G874" s="133"/>
      <c r="H874" s="134"/>
      <c r="I874" s="134"/>
      <c r="J874" s="132"/>
      <c r="K874" s="132"/>
      <c r="L874" s="132"/>
      <c r="M874" s="132"/>
      <c r="N874" s="132"/>
      <c r="O874" s="132"/>
      <c r="P874" s="132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124"/>
      <c r="AN874" s="124"/>
      <c r="AO874" s="124"/>
      <c r="AP874" s="124"/>
    </row>
    <row r="875">
      <c r="A875" s="27"/>
      <c r="B875" s="27"/>
      <c r="C875" s="27"/>
      <c r="D875" s="27"/>
      <c r="E875" s="132"/>
      <c r="F875" s="133"/>
      <c r="G875" s="133"/>
      <c r="H875" s="134"/>
      <c r="I875" s="134"/>
      <c r="J875" s="132"/>
      <c r="K875" s="132"/>
      <c r="L875" s="132"/>
      <c r="M875" s="132"/>
      <c r="N875" s="132"/>
      <c r="O875" s="132"/>
      <c r="P875" s="132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124"/>
      <c r="AN875" s="124"/>
      <c r="AO875" s="124"/>
      <c r="AP875" s="124"/>
    </row>
    <row r="876">
      <c r="A876" s="27"/>
      <c r="B876" s="27"/>
      <c r="C876" s="27"/>
      <c r="D876" s="27"/>
      <c r="E876" s="132"/>
      <c r="F876" s="133"/>
      <c r="G876" s="133"/>
      <c r="H876" s="134"/>
      <c r="I876" s="134"/>
      <c r="J876" s="132"/>
      <c r="K876" s="132"/>
      <c r="L876" s="132"/>
      <c r="M876" s="132"/>
      <c r="N876" s="132"/>
      <c r="O876" s="132"/>
      <c r="P876" s="132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124"/>
      <c r="AN876" s="124"/>
      <c r="AO876" s="124"/>
      <c r="AP876" s="124"/>
    </row>
    <row r="877">
      <c r="A877" s="27"/>
      <c r="B877" s="27"/>
      <c r="C877" s="27"/>
      <c r="D877" s="27"/>
      <c r="E877" s="132"/>
      <c r="F877" s="133"/>
      <c r="G877" s="133"/>
      <c r="H877" s="134"/>
      <c r="I877" s="134"/>
      <c r="J877" s="132"/>
      <c r="K877" s="132"/>
      <c r="L877" s="132"/>
      <c r="M877" s="132"/>
      <c r="N877" s="132"/>
      <c r="O877" s="132"/>
      <c r="P877" s="132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124"/>
      <c r="AN877" s="124"/>
      <c r="AO877" s="124"/>
      <c r="AP877" s="124"/>
    </row>
    <row r="878">
      <c r="A878" s="27"/>
      <c r="B878" s="27"/>
      <c r="C878" s="27"/>
      <c r="D878" s="27"/>
      <c r="E878" s="132"/>
      <c r="F878" s="133"/>
      <c r="G878" s="133"/>
      <c r="H878" s="134"/>
      <c r="I878" s="134"/>
      <c r="J878" s="132"/>
      <c r="K878" s="132"/>
      <c r="L878" s="132"/>
      <c r="M878" s="132"/>
      <c r="N878" s="132"/>
      <c r="O878" s="132"/>
      <c r="P878" s="132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124"/>
      <c r="AN878" s="124"/>
      <c r="AO878" s="124"/>
      <c r="AP878" s="124"/>
    </row>
    <row r="879">
      <c r="A879" s="27"/>
      <c r="B879" s="27"/>
      <c r="C879" s="27"/>
      <c r="D879" s="27"/>
      <c r="E879" s="132"/>
      <c r="F879" s="133"/>
      <c r="G879" s="133"/>
      <c r="H879" s="134"/>
      <c r="I879" s="134"/>
      <c r="J879" s="132"/>
      <c r="K879" s="132"/>
      <c r="L879" s="132"/>
      <c r="M879" s="132"/>
      <c r="N879" s="132"/>
      <c r="O879" s="132"/>
      <c r="P879" s="132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124"/>
      <c r="AN879" s="124"/>
      <c r="AO879" s="124"/>
      <c r="AP879" s="124"/>
    </row>
    <row r="880">
      <c r="A880" s="27"/>
      <c r="B880" s="27"/>
      <c r="C880" s="27"/>
      <c r="D880" s="27"/>
      <c r="E880" s="132"/>
      <c r="F880" s="133"/>
      <c r="G880" s="133"/>
      <c r="H880" s="134"/>
      <c r="I880" s="134"/>
      <c r="J880" s="132"/>
      <c r="K880" s="132"/>
      <c r="L880" s="132"/>
      <c r="M880" s="132"/>
      <c r="N880" s="132"/>
      <c r="O880" s="132"/>
      <c r="P880" s="132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124"/>
      <c r="AN880" s="124"/>
      <c r="AO880" s="124"/>
      <c r="AP880" s="124"/>
    </row>
    <row r="881">
      <c r="A881" s="27"/>
      <c r="B881" s="27"/>
      <c r="C881" s="27"/>
      <c r="D881" s="27"/>
      <c r="E881" s="132"/>
      <c r="F881" s="133"/>
      <c r="G881" s="133"/>
      <c r="H881" s="134"/>
      <c r="I881" s="134"/>
      <c r="J881" s="132"/>
      <c r="K881" s="132"/>
      <c r="L881" s="132"/>
      <c r="M881" s="132"/>
      <c r="N881" s="132"/>
      <c r="O881" s="132"/>
      <c r="P881" s="132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124"/>
      <c r="AN881" s="124"/>
      <c r="AO881" s="124"/>
      <c r="AP881" s="124"/>
    </row>
    <row r="882">
      <c r="A882" s="27"/>
      <c r="B882" s="27"/>
      <c r="C882" s="27"/>
      <c r="D882" s="27"/>
      <c r="E882" s="132"/>
      <c r="F882" s="133"/>
      <c r="G882" s="133"/>
      <c r="H882" s="134"/>
      <c r="I882" s="134"/>
      <c r="J882" s="132"/>
      <c r="K882" s="132"/>
      <c r="L882" s="132"/>
      <c r="M882" s="132"/>
      <c r="N882" s="132"/>
      <c r="O882" s="132"/>
      <c r="P882" s="132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124"/>
      <c r="AN882" s="124"/>
      <c r="AO882" s="124"/>
      <c r="AP882" s="124"/>
    </row>
    <row r="883">
      <c r="A883" s="27"/>
      <c r="B883" s="27"/>
      <c r="C883" s="27"/>
      <c r="D883" s="27"/>
      <c r="E883" s="132"/>
      <c r="F883" s="133"/>
      <c r="G883" s="133"/>
      <c r="H883" s="134"/>
      <c r="I883" s="134"/>
      <c r="J883" s="132"/>
      <c r="K883" s="132"/>
      <c r="L883" s="132"/>
      <c r="M883" s="132"/>
      <c r="N883" s="132"/>
      <c r="O883" s="132"/>
      <c r="P883" s="132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124"/>
      <c r="AN883" s="124"/>
      <c r="AO883" s="124"/>
      <c r="AP883" s="124"/>
    </row>
    <row r="884">
      <c r="A884" s="27"/>
      <c r="B884" s="27"/>
      <c r="C884" s="27"/>
      <c r="D884" s="27"/>
      <c r="E884" s="132"/>
      <c r="F884" s="133"/>
      <c r="G884" s="133"/>
      <c r="H884" s="134"/>
      <c r="I884" s="134"/>
      <c r="J884" s="132"/>
      <c r="K884" s="132"/>
      <c r="L884" s="132"/>
      <c r="M884" s="132"/>
      <c r="N884" s="132"/>
      <c r="O884" s="132"/>
      <c r="P884" s="132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124"/>
      <c r="AN884" s="124"/>
      <c r="AO884" s="124"/>
      <c r="AP884" s="124"/>
    </row>
    <row r="885">
      <c r="A885" s="27"/>
      <c r="B885" s="27"/>
      <c r="C885" s="27"/>
      <c r="D885" s="27"/>
      <c r="E885" s="132"/>
      <c r="F885" s="133"/>
      <c r="G885" s="133"/>
      <c r="H885" s="134"/>
      <c r="I885" s="134"/>
      <c r="J885" s="132"/>
      <c r="K885" s="132"/>
      <c r="L885" s="132"/>
      <c r="M885" s="132"/>
      <c r="N885" s="132"/>
      <c r="O885" s="132"/>
      <c r="P885" s="132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124"/>
      <c r="AN885" s="124"/>
      <c r="AO885" s="124"/>
      <c r="AP885" s="124"/>
    </row>
    <row r="886">
      <c r="A886" s="27"/>
      <c r="B886" s="27"/>
      <c r="C886" s="27"/>
      <c r="D886" s="27"/>
      <c r="E886" s="132"/>
      <c r="F886" s="133"/>
      <c r="G886" s="133"/>
      <c r="H886" s="134"/>
      <c r="I886" s="134"/>
      <c r="J886" s="132"/>
      <c r="K886" s="132"/>
      <c r="L886" s="132"/>
      <c r="M886" s="132"/>
      <c r="N886" s="132"/>
      <c r="O886" s="132"/>
      <c r="P886" s="132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124"/>
      <c r="AN886" s="124"/>
      <c r="AO886" s="124"/>
      <c r="AP886" s="124"/>
    </row>
    <row r="887">
      <c r="A887" s="27"/>
      <c r="B887" s="27"/>
      <c r="C887" s="27"/>
      <c r="D887" s="27"/>
      <c r="E887" s="132"/>
      <c r="F887" s="133"/>
      <c r="G887" s="133"/>
      <c r="H887" s="134"/>
      <c r="I887" s="134"/>
      <c r="J887" s="132"/>
      <c r="K887" s="132"/>
      <c r="L887" s="132"/>
      <c r="M887" s="132"/>
      <c r="N887" s="132"/>
      <c r="O887" s="132"/>
      <c r="P887" s="132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124"/>
      <c r="AN887" s="124"/>
      <c r="AO887" s="124"/>
      <c r="AP887" s="124"/>
    </row>
    <row r="888">
      <c r="A888" s="27"/>
      <c r="B888" s="27"/>
      <c r="C888" s="27"/>
      <c r="D888" s="27"/>
      <c r="E888" s="132"/>
      <c r="F888" s="133"/>
      <c r="G888" s="133"/>
      <c r="H888" s="134"/>
      <c r="I888" s="134"/>
      <c r="J888" s="132"/>
      <c r="K888" s="132"/>
      <c r="L888" s="132"/>
      <c r="M888" s="132"/>
      <c r="N888" s="132"/>
      <c r="O888" s="132"/>
      <c r="P888" s="132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124"/>
      <c r="AN888" s="124"/>
      <c r="AO888" s="124"/>
      <c r="AP888" s="124"/>
    </row>
    <row r="889">
      <c r="A889" s="27"/>
      <c r="B889" s="27"/>
      <c r="C889" s="27"/>
      <c r="D889" s="27"/>
      <c r="E889" s="132"/>
      <c r="F889" s="133"/>
      <c r="G889" s="133"/>
      <c r="H889" s="134"/>
      <c r="I889" s="134"/>
      <c r="J889" s="132"/>
      <c r="K889" s="132"/>
      <c r="L889" s="132"/>
      <c r="M889" s="132"/>
      <c r="N889" s="132"/>
      <c r="O889" s="132"/>
      <c r="P889" s="132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124"/>
      <c r="AN889" s="124"/>
      <c r="AO889" s="124"/>
      <c r="AP889" s="124"/>
    </row>
    <row r="890">
      <c r="A890" s="27"/>
      <c r="B890" s="27"/>
      <c r="C890" s="27"/>
      <c r="D890" s="27"/>
      <c r="E890" s="132"/>
      <c r="F890" s="133"/>
      <c r="G890" s="133"/>
      <c r="H890" s="134"/>
      <c r="I890" s="134"/>
      <c r="J890" s="132"/>
      <c r="K890" s="132"/>
      <c r="L890" s="132"/>
      <c r="M890" s="132"/>
      <c r="N890" s="132"/>
      <c r="O890" s="132"/>
      <c r="P890" s="132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124"/>
      <c r="AN890" s="124"/>
      <c r="AO890" s="124"/>
      <c r="AP890" s="124"/>
    </row>
    <row r="891">
      <c r="A891" s="27"/>
      <c r="B891" s="27"/>
      <c r="C891" s="27"/>
      <c r="D891" s="27"/>
      <c r="E891" s="132"/>
      <c r="F891" s="133"/>
      <c r="G891" s="133"/>
      <c r="H891" s="134"/>
      <c r="I891" s="134"/>
      <c r="J891" s="132"/>
      <c r="K891" s="132"/>
      <c r="L891" s="132"/>
      <c r="M891" s="132"/>
      <c r="N891" s="132"/>
      <c r="O891" s="132"/>
      <c r="P891" s="132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124"/>
      <c r="AN891" s="124"/>
      <c r="AO891" s="124"/>
      <c r="AP891" s="124"/>
    </row>
    <row r="892">
      <c r="A892" s="27"/>
      <c r="B892" s="27"/>
      <c r="C892" s="27"/>
      <c r="D892" s="27"/>
      <c r="E892" s="132"/>
      <c r="F892" s="133"/>
      <c r="G892" s="133"/>
      <c r="H892" s="134"/>
      <c r="I892" s="134"/>
      <c r="J892" s="132"/>
      <c r="K892" s="132"/>
      <c r="L892" s="132"/>
      <c r="M892" s="132"/>
      <c r="N892" s="132"/>
      <c r="O892" s="132"/>
      <c r="P892" s="132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124"/>
      <c r="AN892" s="124"/>
      <c r="AO892" s="124"/>
      <c r="AP892" s="124"/>
    </row>
    <row r="893">
      <c r="A893" s="27"/>
      <c r="B893" s="27"/>
      <c r="C893" s="27"/>
      <c r="D893" s="27"/>
      <c r="E893" s="132"/>
      <c r="F893" s="133"/>
      <c r="G893" s="133"/>
      <c r="H893" s="134"/>
      <c r="I893" s="134"/>
      <c r="J893" s="132"/>
      <c r="K893" s="132"/>
      <c r="L893" s="132"/>
      <c r="M893" s="132"/>
      <c r="N893" s="132"/>
      <c r="O893" s="132"/>
      <c r="P893" s="132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124"/>
      <c r="AN893" s="124"/>
      <c r="AO893" s="124"/>
      <c r="AP893" s="124"/>
    </row>
    <row r="894">
      <c r="A894" s="27"/>
      <c r="B894" s="27"/>
      <c r="C894" s="27"/>
      <c r="D894" s="27"/>
      <c r="E894" s="132"/>
      <c r="F894" s="133"/>
      <c r="G894" s="133"/>
      <c r="H894" s="134"/>
      <c r="I894" s="134"/>
      <c r="J894" s="132"/>
      <c r="K894" s="132"/>
      <c r="L894" s="132"/>
      <c r="M894" s="132"/>
      <c r="N894" s="132"/>
      <c r="O894" s="132"/>
      <c r="P894" s="132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124"/>
      <c r="AN894" s="124"/>
      <c r="AO894" s="124"/>
      <c r="AP894" s="124"/>
    </row>
    <row r="895">
      <c r="A895" s="27"/>
      <c r="B895" s="27"/>
      <c r="C895" s="27"/>
      <c r="D895" s="27"/>
      <c r="E895" s="132"/>
      <c r="F895" s="133"/>
      <c r="G895" s="133"/>
      <c r="H895" s="134"/>
      <c r="I895" s="134"/>
      <c r="J895" s="132"/>
      <c r="K895" s="132"/>
      <c r="L895" s="132"/>
      <c r="M895" s="132"/>
      <c r="N895" s="132"/>
      <c r="O895" s="132"/>
      <c r="P895" s="132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124"/>
      <c r="AN895" s="124"/>
      <c r="AO895" s="124"/>
      <c r="AP895" s="124"/>
    </row>
    <row r="896">
      <c r="A896" s="27"/>
      <c r="B896" s="27"/>
      <c r="C896" s="27"/>
      <c r="D896" s="27"/>
      <c r="E896" s="132"/>
      <c r="F896" s="133"/>
      <c r="G896" s="133"/>
      <c r="H896" s="134"/>
      <c r="I896" s="134"/>
      <c r="J896" s="132"/>
      <c r="K896" s="132"/>
      <c r="L896" s="132"/>
      <c r="M896" s="132"/>
      <c r="N896" s="132"/>
      <c r="O896" s="132"/>
      <c r="P896" s="132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124"/>
      <c r="AN896" s="124"/>
      <c r="AO896" s="124"/>
      <c r="AP896" s="124"/>
    </row>
    <row r="897">
      <c r="A897" s="27"/>
      <c r="B897" s="27"/>
      <c r="C897" s="27"/>
      <c r="D897" s="27"/>
      <c r="E897" s="132"/>
      <c r="F897" s="133"/>
      <c r="G897" s="133"/>
      <c r="H897" s="134"/>
      <c r="I897" s="134"/>
      <c r="J897" s="132"/>
      <c r="K897" s="132"/>
      <c r="L897" s="132"/>
      <c r="M897" s="132"/>
      <c r="N897" s="132"/>
      <c r="O897" s="132"/>
      <c r="P897" s="132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124"/>
      <c r="AN897" s="124"/>
      <c r="AO897" s="124"/>
      <c r="AP897" s="124"/>
    </row>
    <row r="898">
      <c r="A898" s="27"/>
      <c r="B898" s="27"/>
      <c r="C898" s="27"/>
      <c r="D898" s="27"/>
      <c r="E898" s="132"/>
      <c r="F898" s="133"/>
      <c r="G898" s="133"/>
      <c r="H898" s="134"/>
      <c r="I898" s="134"/>
      <c r="J898" s="132"/>
      <c r="K898" s="132"/>
      <c r="L898" s="132"/>
      <c r="M898" s="132"/>
      <c r="N898" s="132"/>
      <c r="O898" s="132"/>
      <c r="P898" s="132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124"/>
      <c r="AN898" s="124"/>
      <c r="AO898" s="124"/>
      <c r="AP898" s="124"/>
    </row>
    <row r="899">
      <c r="A899" s="27"/>
      <c r="B899" s="27"/>
      <c r="C899" s="27"/>
      <c r="D899" s="27"/>
      <c r="E899" s="132"/>
      <c r="F899" s="133"/>
      <c r="G899" s="133"/>
      <c r="H899" s="134"/>
      <c r="I899" s="134"/>
      <c r="J899" s="132"/>
      <c r="K899" s="132"/>
      <c r="L899" s="132"/>
      <c r="M899" s="132"/>
      <c r="N899" s="132"/>
      <c r="O899" s="132"/>
      <c r="P899" s="132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124"/>
      <c r="AN899" s="124"/>
      <c r="AO899" s="124"/>
      <c r="AP899" s="124"/>
    </row>
    <row r="900">
      <c r="A900" s="27"/>
      <c r="B900" s="27"/>
      <c r="C900" s="27"/>
      <c r="D900" s="27"/>
      <c r="E900" s="132"/>
      <c r="F900" s="133"/>
      <c r="G900" s="133"/>
      <c r="H900" s="134"/>
      <c r="I900" s="134"/>
      <c r="J900" s="132"/>
      <c r="K900" s="132"/>
      <c r="L900" s="132"/>
      <c r="M900" s="132"/>
      <c r="N900" s="132"/>
      <c r="O900" s="132"/>
      <c r="P900" s="132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124"/>
      <c r="AN900" s="124"/>
      <c r="AO900" s="124"/>
      <c r="AP900" s="124"/>
    </row>
    <row r="901">
      <c r="A901" s="27"/>
      <c r="B901" s="27"/>
      <c r="C901" s="27"/>
      <c r="D901" s="27"/>
      <c r="E901" s="132"/>
      <c r="F901" s="133"/>
      <c r="G901" s="133"/>
      <c r="H901" s="134"/>
      <c r="I901" s="134"/>
      <c r="J901" s="132"/>
      <c r="K901" s="132"/>
      <c r="L901" s="132"/>
      <c r="M901" s="132"/>
      <c r="N901" s="132"/>
      <c r="O901" s="132"/>
      <c r="P901" s="132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124"/>
      <c r="AN901" s="124"/>
      <c r="AO901" s="124"/>
      <c r="AP901" s="124"/>
    </row>
    <row r="902">
      <c r="A902" s="27"/>
      <c r="B902" s="27"/>
      <c r="C902" s="27"/>
      <c r="D902" s="27"/>
      <c r="E902" s="132"/>
      <c r="F902" s="133"/>
      <c r="G902" s="133"/>
      <c r="H902" s="134"/>
      <c r="I902" s="134"/>
      <c r="J902" s="132"/>
      <c r="K902" s="132"/>
      <c r="L902" s="132"/>
      <c r="M902" s="132"/>
      <c r="N902" s="132"/>
      <c r="O902" s="132"/>
      <c r="P902" s="132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124"/>
      <c r="AN902" s="124"/>
      <c r="AO902" s="124"/>
      <c r="AP902" s="124"/>
    </row>
    <row r="903">
      <c r="A903" s="27"/>
      <c r="B903" s="27"/>
      <c r="C903" s="27"/>
      <c r="D903" s="27"/>
      <c r="E903" s="132"/>
      <c r="F903" s="133"/>
      <c r="G903" s="133"/>
      <c r="H903" s="134"/>
      <c r="I903" s="134"/>
      <c r="J903" s="132"/>
      <c r="K903" s="132"/>
      <c r="L903" s="132"/>
      <c r="M903" s="132"/>
      <c r="N903" s="132"/>
      <c r="O903" s="132"/>
      <c r="P903" s="132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124"/>
      <c r="AN903" s="124"/>
      <c r="AO903" s="124"/>
      <c r="AP903" s="124"/>
    </row>
    <row r="904">
      <c r="A904" s="27"/>
      <c r="B904" s="27"/>
      <c r="C904" s="27"/>
      <c r="D904" s="27"/>
      <c r="E904" s="132"/>
      <c r="F904" s="133"/>
      <c r="G904" s="133"/>
      <c r="H904" s="134"/>
      <c r="I904" s="134"/>
      <c r="J904" s="132"/>
      <c r="K904" s="132"/>
      <c r="L904" s="132"/>
      <c r="M904" s="132"/>
      <c r="N904" s="132"/>
      <c r="O904" s="132"/>
      <c r="P904" s="132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124"/>
      <c r="AN904" s="124"/>
      <c r="AO904" s="124"/>
      <c r="AP904" s="124"/>
    </row>
    <row r="905">
      <c r="A905" s="27"/>
      <c r="B905" s="27"/>
      <c r="C905" s="27"/>
      <c r="D905" s="27"/>
      <c r="E905" s="132"/>
      <c r="F905" s="133"/>
      <c r="G905" s="133"/>
      <c r="H905" s="134"/>
      <c r="I905" s="134"/>
      <c r="J905" s="132"/>
      <c r="K905" s="132"/>
      <c r="L905" s="132"/>
      <c r="M905" s="132"/>
      <c r="N905" s="132"/>
      <c r="O905" s="132"/>
      <c r="P905" s="132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124"/>
      <c r="AN905" s="124"/>
      <c r="AO905" s="124"/>
      <c r="AP905" s="124"/>
    </row>
    <row r="906">
      <c r="A906" s="27"/>
      <c r="B906" s="27"/>
      <c r="C906" s="27"/>
      <c r="D906" s="27"/>
      <c r="E906" s="132"/>
      <c r="F906" s="133"/>
      <c r="G906" s="133"/>
      <c r="H906" s="134"/>
      <c r="I906" s="134"/>
      <c r="J906" s="132"/>
      <c r="K906" s="132"/>
      <c r="L906" s="132"/>
      <c r="M906" s="132"/>
      <c r="N906" s="132"/>
      <c r="O906" s="132"/>
      <c r="P906" s="132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124"/>
      <c r="AN906" s="124"/>
      <c r="AO906" s="124"/>
      <c r="AP906" s="124"/>
    </row>
    <row r="907">
      <c r="A907" s="27"/>
      <c r="B907" s="27"/>
      <c r="C907" s="27"/>
      <c r="D907" s="27"/>
      <c r="E907" s="132"/>
      <c r="F907" s="133"/>
      <c r="G907" s="133"/>
      <c r="H907" s="134"/>
      <c r="I907" s="134"/>
      <c r="J907" s="132"/>
      <c r="K907" s="132"/>
      <c r="L907" s="132"/>
      <c r="M907" s="132"/>
      <c r="N907" s="132"/>
      <c r="O907" s="132"/>
      <c r="P907" s="132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124"/>
      <c r="AN907" s="124"/>
      <c r="AO907" s="124"/>
      <c r="AP907" s="124"/>
    </row>
    <row r="908">
      <c r="A908" s="27"/>
      <c r="B908" s="27"/>
      <c r="C908" s="27"/>
      <c r="D908" s="27"/>
      <c r="E908" s="132"/>
      <c r="F908" s="133"/>
      <c r="G908" s="133"/>
      <c r="H908" s="134"/>
      <c r="I908" s="134"/>
      <c r="J908" s="132"/>
      <c r="K908" s="132"/>
      <c r="L908" s="132"/>
      <c r="M908" s="132"/>
      <c r="N908" s="132"/>
      <c r="O908" s="132"/>
      <c r="P908" s="132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124"/>
      <c r="AN908" s="124"/>
      <c r="AO908" s="124"/>
      <c r="AP908" s="124"/>
    </row>
    <row r="909">
      <c r="A909" s="27"/>
      <c r="B909" s="27"/>
      <c r="C909" s="27"/>
      <c r="D909" s="27"/>
      <c r="E909" s="132"/>
      <c r="F909" s="133"/>
      <c r="G909" s="133"/>
      <c r="H909" s="134"/>
      <c r="I909" s="134"/>
      <c r="J909" s="132"/>
      <c r="K909" s="132"/>
      <c r="L909" s="132"/>
      <c r="M909" s="132"/>
      <c r="N909" s="132"/>
      <c r="O909" s="132"/>
      <c r="P909" s="132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124"/>
      <c r="AN909" s="124"/>
      <c r="AO909" s="124"/>
      <c r="AP909" s="124"/>
    </row>
    <row r="910">
      <c r="A910" s="27"/>
      <c r="B910" s="27"/>
      <c r="C910" s="27"/>
      <c r="D910" s="27"/>
      <c r="E910" s="132"/>
      <c r="F910" s="133"/>
      <c r="G910" s="133"/>
      <c r="H910" s="134"/>
      <c r="I910" s="134"/>
      <c r="J910" s="132"/>
      <c r="K910" s="132"/>
      <c r="L910" s="132"/>
      <c r="M910" s="132"/>
      <c r="N910" s="132"/>
      <c r="O910" s="132"/>
      <c r="P910" s="132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124"/>
      <c r="AN910" s="124"/>
      <c r="AO910" s="124"/>
      <c r="AP910" s="124"/>
    </row>
    <row r="911">
      <c r="A911" s="27"/>
      <c r="B911" s="27"/>
      <c r="C911" s="27"/>
      <c r="D911" s="27"/>
      <c r="E911" s="132"/>
      <c r="F911" s="133"/>
      <c r="G911" s="133"/>
      <c r="H911" s="134"/>
      <c r="I911" s="134"/>
      <c r="J911" s="132"/>
      <c r="K911" s="132"/>
      <c r="L911" s="132"/>
      <c r="M911" s="132"/>
      <c r="N911" s="132"/>
      <c r="O911" s="132"/>
      <c r="P911" s="132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124"/>
      <c r="AN911" s="124"/>
      <c r="AO911" s="124"/>
      <c r="AP911" s="124"/>
    </row>
    <row r="912">
      <c r="A912" s="27"/>
      <c r="B912" s="27"/>
      <c r="C912" s="27"/>
      <c r="D912" s="27"/>
      <c r="E912" s="132"/>
      <c r="F912" s="133"/>
      <c r="G912" s="133"/>
      <c r="H912" s="134"/>
      <c r="I912" s="134"/>
      <c r="J912" s="132"/>
      <c r="K912" s="132"/>
      <c r="L912" s="132"/>
      <c r="M912" s="132"/>
      <c r="N912" s="132"/>
      <c r="O912" s="132"/>
      <c r="P912" s="132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124"/>
      <c r="AN912" s="124"/>
      <c r="AO912" s="124"/>
      <c r="AP912" s="124"/>
    </row>
    <row r="913">
      <c r="A913" s="27"/>
      <c r="B913" s="27"/>
      <c r="C913" s="27"/>
      <c r="D913" s="27"/>
      <c r="E913" s="132"/>
      <c r="F913" s="133"/>
      <c r="G913" s="133"/>
      <c r="H913" s="134"/>
      <c r="I913" s="134"/>
      <c r="J913" s="132"/>
      <c r="K913" s="132"/>
      <c r="L913" s="132"/>
      <c r="M913" s="132"/>
      <c r="N913" s="132"/>
      <c r="O913" s="132"/>
      <c r="P913" s="132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124"/>
      <c r="AN913" s="124"/>
      <c r="AO913" s="124"/>
      <c r="AP913" s="124"/>
    </row>
    <row r="914">
      <c r="A914" s="27"/>
      <c r="B914" s="27"/>
      <c r="C914" s="27"/>
      <c r="D914" s="27"/>
      <c r="E914" s="132"/>
      <c r="F914" s="133"/>
      <c r="G914" s="133"/>
      <c r="H914" s="134"/>
      <c r="I914" s="134"/>
      <c r="J914" s="132"/>
      <c r="K914" s="132"/>
      <c r="L914" s="132"/>
      <c r="M914" s="132"/>
      <c r="N914" s="132"/>
      <c r="O914" s="132"/>
      <c r="P914" s="132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124"/>
      <c r="AN914" s="124"/>
      <c r="AO914" s="124"/>
      <c r="AP914" s="124"/>
    </row>
    <row r="915">
      <c r="A915" s="27"/>
      <c r="B915" s="27"/>
      <c r="C915" s="27"/>
      <c r="D915" s="27"/>
      <c r="E915" s="132"/>
      <c r="F915" s="133"/>
      <c r="G915" s="133"/>
      <c r="H915" s="134"/>
      <c r="I915" s="134"/>
      <c r="J915" s="132"/>
      <c r="K915" s="132"/>
      <c r="L915" s="132"/>
      <c r="M915" s="132"/>
      <c r="N915" s="132"/>
      <c r="O915" s="132"/>
      <c r="P915" s="132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124"/>
      <c r="AN915" s="124"/>
      <c r="AO915" s="124"/>
      <c r="AP915" s="124"/>
    </row>
    <row r="916">
      <c r="A916" s="27"/>
      <c r="B916" s="27"/>
      <c r="C916" s="27"/>
      <c r="D916" s="27"/>
      <c r="E916" s="132"/>
      <c r="F916" s="133"/>
      <c r="G916" s="133"/>
      <c r="H916" s="134"/>
      <c r="I916" s="134"/>
      <c r="J916" s="132"/>
      <c r="K916" s="132"/>
      <c r="L916" s="132"/>
      <c r="M916" s="132"/>
      <c r="N916" s="132"/>
      <c r="O916" s="132"/>
      <c r="P916" s="132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124"/>
      <c r="AN916" s="124"/>
      <c r="AO916" s="124"/>
      <c r="AP916" s="124"/>
    </row>
    <row r="917">
      <c r="A917" s="27"/>
      <c r="B917" s="27"/>
      <c r="C917" s="27"/>
      <c r="D917" s="27"/>
      <c r="E917" s="132"/>
      <c r="F917" s="133"/>
      <c r="G917" s="133"/>
      <c r="H917" s="134"/>
      <c r="I917" s="134"/>
      <c r="J917" s="132"/>
      <c r="K917" s="132"/>
      <c r="L917" s="132"/>
      <c r="M917" s="132"/>
      <c r="N917" s="132"/>
      <c r="O917" s="132"/>
      <c r="P917" s="132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124"/>
      <c r="AN917" s="124"/>
      <c r="AO917" s="124"/>
      <c r="AP917" s="124"/>
    </row>
    <row r="918">
      <c r="A918" s="27"/>
      <c r="B918" s="27"/>
      <c r="C918" s="27"/>
      <c r="D918" s="27"/>
      <c r="E918" s="132"/>
      <c r="F918" s="133"/>
      <c r="G918" s="133"/>
      <c r="H918" s="134"/>
      <c r="I918" s="134"/>
      <c r="J918" s="132"/>
      <c r="K918" s="132"/>
      <c r="L918" s="132"/>
      <c r="M918" s="132"/>
      <c r="N918" s="132"/>
      <c r="O918" s="132"/>
      <c r="P918" s="132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124"/>
      <c r="AN918" s="124"/>
      <c r="AO918" s="124"/>
      <c r="AP918" s="124"/>
    </row>
    <row r="919">
      <c r="A919" s="27"/>
      <c r="B919" s="27"/>
      <c r="C919" s="27"/>
      <c r="D919" s="27"/>
      <c r="E919" s="132"/>
      <c r="F919" s="133"/>
      <c r="G919" s="133"/>
      <c r="H919" s="134"/>
      <c r="I919" s="134"/>
      <c r="J919" s="132"/>
      <c r="K919" s="132"/>
      <c r="L919" s="132"/>
      <c r="M919" s="132"/>
      <c r="N919" s="132"/>
      <c r="O919" s="132"/>
      <c r="P919" s="132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124"/>
      <c r="AN919" s="124"/>
      <c r="AO919" s="124"/>
      <c r="AP919" s="124"/>
    </row>
    <row r="920">
      <c r="A920" s="27"/>
      <c r="B920" s="27"/>
      <c r="C920" s="27"/>
      <c r="D920" s="27"/>
      <c r="E920" s="132"/>
      <c r="F920" s="133"/>
      <c r="G920" s="133"/>
      <c r="H920" s="134"/>
      <c r="I920" s="134"/>
      <c r="J920" s="132"/>
      <c r="K920" s="132"/>
      <c r="L920" s="132"/>
      <c r="M920" s="132"/>
      <c r="N920" s="132"/>
      <c r="O920" s="132"/>
      <c r="P920" s="132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124"/>
      <c r="AN920" s="124"/>
      <c r="AO920" s="124"/>
      <c r="AP920" s="124"/>
    </row>
    <row r="921">
      <c r="A921" s="27"/>
      <c r="B921" s="27"/>
      <c r="C921" s="27"/>
      <c r="D921" s="27"/>
      <c r="E921" s="132"/>
      <c r="F921" s="133"/>
      <c r="G921" s="133"/>
      <c r="H921" s="134"/>
      <c r="I921" s="134"/>
      <c r="J921" s="132"/>
      <c r="K921" s="132"/>
      <c r="L921" s="132"/>
      <c r="M921" s="132"/>
      <c r="N921" s="132"/>
      <c r="O921" s="132"/>
      <c r="P921" s="132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124"/>
      <c r="AN921" s="124"/>
      <c r="AO921" s="124"/>
      <c r="AP921" s="124"/>
    </row>
    <row r="922">
      <c r="A922" s="27"/>
      <c r="B922" s="27"/>
      <c r="C922" s="27"/>
      <c r="D922" s="27"/>
      <c r="E922" s="132"/>
      <c r="F922" s="133"/>
      <c r="G922" s="133"/>
      <c r="H922" s="134"/>
      <c r="I922" s="134"/>
      <c r="J922" s="132"/>
      <c r="K922" s="132"/>
      <c r="L922" s="132"/>
      <c r="M922" s="132"/>
      <c r="N922" s="132"/>
      <c r="O922" s="132"/>
      <c r="P922" s="132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124"/>
      <c r="AN922" s="124"/>
      <c r="AO922" s="124"/>
      <c r="AP922" s="124"/>
    </row>
    <row r="923">
      <c r="A923" s="27"/>
      <c r="B923" s="27"/>
      <c r="C923" s="27"/>
      <c r="D923" s="27"/>
      <c r="E923" s="132"/>
      <c r="F923" s="133"/>
      <c r="G923" s="133"/>
      <c r="H923" s="134"/>
      <c r="I923" s="134"/>
      <c r="J923" s="132"/>
      <c r="K923" s="132"/>
      <c r="L923" s="132"/>
      <c r="M923" s="132"/>
      <c r="N923" s="132"/>
      <c r="O923" s="132"/>
      <c r="P923" s="132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124"/>
      <c r="AN923" s="124"/>
      <c r="AO923" s="124"/>
      <c r="AP923" s="124"/>
    </row>
    <row r="924">
      <c r="A924" s="27"/>
      <c r="B924" s="27"/>
      <c r="C924" s="27"/>
      <c r="D924" s="27"/>
      <c r="E924" s="132"/>
      <c r="F924" s="133"/>
      <c r="G924" s="133"/>
      <c r="H924" s="134"/>
      <c r="I924" s="134"/>
      <c r="J924" s="132"/>
      <c r="K924" s="132"/>
      <c r="L924" s="132"/>
      <c r="M924" s="132"/>
      <c r="N924" s="132"/>
      <c r="O924" s="132"/>
      <c r="P924" s="132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124"/>
      <c r="AN924" s="124"/>
      <c r="AO924" s="124"/>
      <c r="AP924" s="124"/>
    </row>
    <row r="925">
      <c r="A925" s="27"/>
      <c r="B925" s="27"/>
      <c r="C925" s="27"/>
      <c r="D925" s="27"/>
      <c r="E925" s="132"/>
      <c r="F925" s="133"/>
      <c r="G925" s="133"/>
      <c r="H925" s="134"/>
      <c r="I925" s="134"/>
      <c r="J925" s="132"/>
      <c r="K925" s="132"/>
      <c r="L925" s="132"/>
      <c r="M925" s="132"/>
      <c r="N925" s="132"/>
      <c r="O925" s="132"/>
      <c r="P925" s="132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124"/>
      <c r="AN925" s="124"/>
      <c r="AO925" s="124"/>
      <c r="AP925" s="124"/>
    </row>
    <row r="926">
      <c r="A926" s="27"/>
      <c r="B926" s="27"/>
      <c r="C926" s="27"/>
      <c r="D926" s="27"/>
      <c r="E926" s="132"/>
      <c r="F926" s="133"/>
      <c r="G926" s="133"/>
      <c r="H926" s="134"/>
      <c r="I926" s="134"/>
      <c r="J926" s="132"/>
      <c r="K926" s="132"/>
      <c r="L926" s="132"/>
      <c r="M926" s="132"/>
      <c r="N926" s="132"/>
      <c r="O926" s="132"/>
      <c r="P926" s="132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124"/>
      <c r="AN926" s="124"/>
      <c r="AO926" s="124"/>
      <c r="AP926" s="124"/>
    </row>
    <row r="927">
      <c r="A927" s="27"/>
      <c r="B927" s="27"/>
      <c r="C927" s="27"/>
      <c r="D927" s="27"/>
      <c r="E927" s="132"/>
      <c r="F927" s="133"/>
      <c r="G927" s="133"/>
      <c r="H927" s="134"/>
      <c r="I927" s="134"/>
      <c r="J927" s="132"/>
      <c r="K927" s="132"/>
      <c r="L927" s="132"/>
      <c r="M927" s="132"/>
      <c r="N927" s="132"/>
      <c r="O927" s="132"/>
      <c r="P927" s="132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124"/>
      <c r="AN927" s="124"/>
      <c r="AO927" s="124"/>
      <c r="AP927" s="124"/>
    </row>
    <row r="928">
      <c r="A928" s="27"/>
      <c r="B928" s="27"/>
      <c r="C928" s="27"/>
      <c r="D928" s="27"/>
      <c r="E928" s="132"/>
      <c r="F928" s="133"/>
      <c r="G928" s="133"/>
      <c r="H928" s="134"/>
      <c r="I928" s="134"/>
      <c r="J928" s="132"/>
      <c r="K928" s="132"/>
      <c r="L928" s="132"/>
      <c r="M928" s="132"/>
      <c r="N928" s="132"/>
      <c r="O928" s="132"/>
      <c r="P928" s="132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124"/>
      <c r="AN928" s="124"/>
      <c r="AO928" s="124"/>
      <c r="AP928" s="124"/>
    </row>
    <row r="929">
      <c r="A929" s="27"/>
      <c r="B929" s="27"/>
      <c r="C929" s="27"/>
      <c r="D929" s="27"/>
      <c r="E929" s="132"/>
      <c r="F929" s="133"/>
      <c r="G929" s="133"/>
      <c r="H929" s="134"/>
      <c r="I929" s="134"/>
      <c r="J929" s="132"/>
      <c r="K929" s="132"/>
      <c r="L929" s="132"/>
      <c r="M929" s="132"/>
      <c r="N929" s="132"/>
      <c r="O929" s="132"/>
      <c r="P929" s="132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124"/>
      <c r="AN929" s="124"/>
      <c r="AO929" s="124"/>
      <c r="AP929" s="124"/>
    </row>
    <row r="930">
      <c r="A930" s="27"/>
      <c r="B930" s="27"/>
      <c r="C930" s="27"/>
      <c r="D930" s="27"/>
      <c r="E930" s="132"/>
      <c r="F930" s="133"/>
      <c r="G930" s="133"/>
      <c r="H930" s="134"/>
      <c r="I930" s="134"/>
      <c r="J930" s="132"/>
      <c r="K930" s="132"/>
      <c r="L930" s="132"/>
      <c r="M930" s="132"/>
      <c r="N930" s="132"/>
      <c r="O930" s="132"/>
      <c r="P930" s="132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124"/>
      <c r="AN930" s="124"/>
      <c r="AO930" s="124"/>
      <c r="AP930" s="124"/>
    </row>
    <row r="931">
      <c r="A931" s="27"/>
      <c r="B931" s="27"/>
      <c r="C931" s="27"/>
      <c r="D931" s="27"/>
      <c r="E931" s="132"/>
      <c r="F931" s="133"/>
      <c r="G931" s="133"/>
      <c r="H931" s="134"/>
      <c r="I931" s="134"/>
      <c r="J931" s="132"/>
      <c r="K931" s="132"/>
      <c r="L931" s="132"/>
      <c r="M931" s="132"/>
      <c r="N931" s="132"/>
      <c r="O931" s="132"/>
      <c r="P931" s="132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124"/>
      <c r="AN931" s="124"/>
      <c r="AO931" s="124"/>
      <c r="AP931" s="124"/>
    </row>
    <row r="932">
      <c r="A932" s="27"/>
      <c r="B932" s="27"/>
      <c r="C932" s="27"/>
      <c r="D932" s="27"/>
      <c r="E932" s="132"/>
      <c r="F932" s="133"/>
      <c r="G932" s="133"/>
      <c r="H932" s="134"/>
      <c r="I932" s="134"/>
      <c r="J932" s="132"/>
      <c r="K932" s="132"/>
      <c r="L932" s="132"/>
      <c r="M932" s="132"/>
      <c r="N932" s="132"/>
      <c r="O932" s="132"/>
      <c r="P932" s="132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124"/>
      <c r="AN932" s="124"/>
      <c r="AO932" s="124"/>
      <c r="AP932" s="124"/>
    </row>
    <row r="933">
      <c r="A933" s="27"/>
      <c r="B933" s="27"/>
      <c r="C933" s="27"/>
      <c r="D933" s="27"/>
      <c r="E933" s="132"/>
      <c r="F933" s="133"/>
      <c r="G933" s="133"/>
      <c r="H933" s="134"/>
      <c r="I933" s="134"/>
      <c r="J933" s="132"/>
      <c r="K933" s="132"/>
      <c r="L933" s="132"/>
      <c r="M933" s="132"/>
      <c r="N933" s="132"/>
      <c r="O933" s="132"/>
      <c r="P933" s="132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124"/>
      <c r="AN933" s="124"/>
      <c r="AO933" s="124"/>
      <c r="AP933" s="124"/>
    </row>
    <row r="934">
      <c r="A934" s="27"/>
      <c r="B934" s="27"/>
      <c r="C934" s="27"/>
      <c r="D934" s="27"/>
      <c r="E934" s="132"/>
      <c r="F934" s="133"/>
      <c r="G934" s="133"/>
      <c r="H934" s="134"/>
      <c r="I934" s="134"/>
      <c r="J934" s="132"/>
      <c r="K934" s="132"/>
      <c r="L934" s="132"/>
      <c r="M934" s="132"/>
      <c r="N934" s="132"/>
      <c r="O934" s="132"/>
      <c r="P934" s="132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124"/>
      <c r="AN934" s="124"/>
      <c r="AO934" s="124"/>
      <c r="AP934" s="124"/>
    </row>
    <row r="935">
      <c r="A935" s="27"/>
      <c r="B935" s="27"/>
      <c r="C935" s="27"/>
      <c r="D935" s="27"/>
      <c r="E935" s="132"/>
      <c r="F935" s="133"/>
      <c r="G935" s="133"/>
      <c r="H935" s="134"/>
      <c r="I935" s="134"/>
      <c r="J935" s="132"/>
      <c r="K935" s="132"/>
      <c r="L935" s="132"/>
      <c r="M935" s="132"/>
      <c r="N935" s="132"/>
      <c r="O935" s="132"/>
      <c r="P935" s="132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124"/>
      <c r="AN935" s="124"/>
      <c r="AO935" s="124"/>
      <c r="AP935" s="124"/>
    </row>
    <row r="936">
      <c r="A936" s="27"/>
      <c r="B936" s="27"/>
      <c r="C936" s="27"/>
      <c r="D936" s="27"/>
      <c r="E936" s="132"/>
      <c r="F936" s="133"/>
      <c r="G936" s="133"/>
      <c r="H936" s="134"/>
      <c r="I936" s="134"/>
      <c r="J936" s="132"/>
      <c r="K936" s="132"/>
      <c r="L936" s="132"/>
      <c r="M936" s="132"/>
      <c r="N936" s="132"/>
      <c r="O936" s="132"/>
      <c r="P936" s="132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124"/>
      <c r="AN936" s="124"/>
      <c r="AO936" s="124"/>
      <c r="AP936" s="124"/>
    </row>
    <row r="937">
      <c r="A937" s="27"/>
      <c r="B937" s="27"/>
      <c r="C937" s="27"/>
      <c r="D937" s="27"/>
      <c r="E937" s="132"/>
      <c r="F937" s="133"/>
      <c r="G937" s="133"/>
      <c r="H937" s="134"/>
      <c r="I937" s="134"/>
      <c r="J937" s="132"/>
      <c r="K937" s="132"/>
      <c r="L937" s="132"/>
      <c r="M937" s="132"/>
      <c r="N937" s="132"/>
      <c r="O937" s="132"/>
      <c r="P937" s="132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124"/>
      <c r="AN937" s="124"/>
      <c r="AO937" s="124"/>
      <c r="AP937" s="124"/>
    </row>
    <row r="938">
      <c r="A938" s="27"/>
      <c r="B938" s="27"/>
      <c r="C938" s="27"/>
      <c r="D938" s="27"/>
      <c r="E938" s="132"/>
      <c r="F938" s="133"/>
      <c r="G938" s="133"/>
      <c r="H938" s="134"/>
      <c r="I938" s="134"/>
      <c r="J938" s="132"/>
      <c r="K938" s="132"/>
      <c r="L938" s="132"/>
      <c r="M938" s="132"/>
      <c r="N938" s="132"/>
      <c r="O938" s="132"/>
      <c r="P938" s="132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124"/>
      <c r="AN938" s="124"/>
      <c r="AO938" s="124"/>
      <c r="AP938" s="124"/>
    </row>
    <row r="939">
      <c r="A939" s="27"/>
      <c r="B939" s="27"/>
      <c r="C939" s="27"/>
      <c r="D939" s="27"/>
      <c r="E939" s="132"/>
      <c r="F939" s="133"/>
      <c r="G939" s="133"/>
      <c r="H939" s="134"/>
      <c r="I939" s="134"/>
      <c r="J939" s="132"/>
      <c r="K939" s="132"/>
      <c r="L939" s="132"/>
      <c r="M939" s="132"/>
      <c r="N939" s="132"/>
      <c r="O939" s="132"/>
      <c r="P939" s="132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124"/>
      <c r="AN939" s="124"/>
      <c r="AO939" s="124"/>
      <c r="AP939" s="124"/>
    </row>
    <row r="940">
      <c r="A940" s="27"/>
      <c r="B940" s="27"/>
      <c r="C940" s="27"/>
      <c r="D940" s="27"/>
      <c r="E940" s="132"/>
      <c r="F940" s="133"/>
      <c r="G940" s="133"/>
      <c r="H940" s="134"/>
      <c r="I940" s="134"/>
      <c r="J940" s="132"/>
      <c r="K940" s="132"/>
      <c r="L940" s="132"/>
      <c r="M940" s="132"/>
      <c r="N940" s="132"/>
      <c r="O940" s="132"/>
      <c r="P940" s="132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124"/>
      <c r="AN940" s="124"/>
      <c r="AO940" s="124"/>
      <c r="AP940" s="124"/>
    </row>
    <row r="941">
      <c r="A941" s="27"/>
      <c r="B941" s="27"/>
      <c r="C941" s="27"/>
      <c r="D941" s="27"/>
      <c r="E941" s="132"/>
      <c r="F941" s="133"/>
      <c r="G941" s="133"/>
      <c r="H941" s="134"/>
      <c r="I941" s="134"/>
      <c r="J941" s="132"/>
      <c r="K941" s="132"/>
      <c r="L941" s="132"/>
      <c r="M941" s="132"/>
      <c r="N941" s="132"/>
      <c r="O941" s="132"/>
      <c r="P941" s="132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124"/>
      <c r="AN941" s="124"/>
      <c r="AO941" s="124"/>
      <c r="AP941" s="124"/>
    </row>
    <row r="942">
      <c r="A942" s="27"/>
      <c r="B942" s="27"/>
      <c r="C942" s="27"/>
      <c r="D942" s="27"/>
      <c r="E942" s="132"/>
      <c r="F942" s="133"/>
      <c r="G942" s="133"/>
      <c r="H942" s="134"/>
      <c r="I942" s="134"/>
      <c r="J942" s="132"/>
      <c r="K942" s="132"/>
      <c r="L942" s="132"/>
      <c r="M942" s="132"/>
      <c r="N942" s="132"/>
      <c r="O942" s="132"/>
      <c r="P942" s="132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124"/>
      <c r="AN942" s="124"/>
      <c r="AO942" s="124"/>
      <c r="AP942" s="124"/>
    </row>
    <row r="943">
      <c r="A943" s="27"/>
      <c r="B943" s="27"/>
      <c r="C943" s="27"/>
      <c r="D943" s="27"/>
      <c r="E943" s="132"/>
      <c r="F943" s="133"/>
      <c r="G943" s="133"/>
      <c r="H943" s="134"/>
      <c r="I943" s="134"/>
      <c r="J943" s="132"/>
      <c r="K943" s="132"/>
      <c r="L943" s="132"/>
      <c r="M943" s="132"/>
      <c r="N943" s="132"/>
      <c r="O943" s="132"/>
      <c r="P943" s="132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124"/>
      <c r="AN943" s="124"/>
      <c r="AO943" s="124"/>
      <c r="AP943" s="124"/>
    </row>
    <row r="944">
      <c r="A944" s="27"/>
      <c r="B944" s="27"/>
      <c r="C944" s="27"/>
      <c r="D944" s="27"/>
      <c r="E944" s="132"/>
      <c r="F944" s="133"/>
      <c r="G944" s="133"/>
      <c r="H944" s="134"/>
      <c r="I944" s="134"/>
      <c r="J944" s="132"/>
      <c r="K944" s="132"/>
      <c r="L944" s="132"/>
      <c r="M944" s="132"/>
      <c r="N944" s="132"/>
      <c r="O944" s="132"/>
      <c r="P944" s="132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124"/>
      <c r="AN944" s="124"/>
      <c r="AO944" s="124"/>
      <c r="AP944" s="124"/>
    </row>
    <row r="945">
      <c r="A945" s="27"/>
      <c r="B945" s="27"/>
      <c r="C945" s="27"/>
      <c r="D945" s="27"/>
      <c r="E945" s="132"/>
      <c r="F945" s="133"/>
      <c r="G945" s="133"/>
      <c r="H945" s="134"/>
      <c r="I945" s="134"/>
      <c r="J945" s="132"/>
      <c r="K945" s="132"/>
      <c r="L945" s="132"/>
      <c r="M945" s="132"/>
      <c r="N945" s="132"/>
      <c r="O945" s="132"/>
      <c r="P945" s="132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124"/>
      <c r="AN945" s="124"/>
      <c r="AO945" s="124"/>
      <c r="AP945" s="124"/>
    </row>
    <row r="946">
      <c r="A946" s="27"/>
      <c r="B946" s="27"/>
      <c r="C946" s="27"/>
      <c r="D946" s="27"/>
      <c r="E946" s="132"/>
      <c r="F946" s="133"/>
      <c r="G946" s="133"/>
      <c r="H946" s="134"/>
      <c r="I946" s="134"/>
      <c r="J946" s="132"/>
      <c r="K946" s="132"/>
      <c r="L946" s="132"/>
      <c r="M946" s="132"/>
      <c r="N946" s="132"/>
      <c r="O946" s="132"/>
      <c r="P946" s="132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124"/>
      <c r="AN946" s="124"/>
      <c r="AO946" s="124"/>
      <c r="AP946" s="124"/>
    </row>
    <row r="947">
      <c r="A947" s="27"/>
      <c r="B947" s="27"/>
      <c r="C947" s="27"/>
      <c r="D947" s="27"/>
      <c r="E947" s="132"/>
      <c r="F947" s="133"/>
      <c r="G947" s="133"/>
      <c r="H947" s="134"/>
      <c r="I947" s="134"/>
      <c r="J947" s="132"/>
      <c r="K947" s="132"/>
      <c r="L947" s="132"/>
      <c r="M947" s="132"/>
      <c r="N947" s="132"/>
      <c r="O947" s="132"/>
      <c r="P947" s="132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124"/>
      <c r="AN947" s="124"/>
      <c r="AO947" s="124"/>
      <c r="AP947" s="124"/>
    </row>
    <row r="948">
      <c r="A948" s="27"/>
      <c r="B948" s="27"/>
      <c r="C948" s="27"/>
      <c r="D948" s="27"/>
      <c r="E948" s="132"/>
      <c r="F948" s="133"/>
      <c r="G948" s="133"/>
      <c r="H948" s="134"/>
      <c r="I948" s="134"/>
      <c r="J948" s="132"/>
      <c r="K948" s="132"/>
      <c r="L948" s="132"/>
      <c r="M948" s="132"/>
      <c r="N948" s="132"/>
      <c r="O948" s="132"/>
      <c r="P948" s="132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124"/>
      <c r="AN948" s="124"/>
      <c r="AO948" s="124"/>
      <c r="AP948" s="124"/>
    </row>
    <row r="949">
      <c r="A949" s="27"/>
      <c r="B949" s="27"/>
      <c r="C949" s="27"/>
      <c r="D949" s="27"/>
      <c r="E949" s="132"/>
      <c r="F949" s="133"/>
      <c r="G949" s="133"/>
      <c r="H949" s="134"/>
      <c r="I949" s="134"/>
      <c r="J949" s="132"/>
      <c r="K949" s="132"/>
      <c r="L949" s="132"/>
      <c r="M949" s="132"/>
      <c r="N949" s="132"/>
      <c r="O949" s="132"/>
      <c r="P949" s="132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124"/>
      <c r="AN949" s="124"/>
      <c r="AO949" s="124"/>
      <c r="AP949" s="124"/>
    </row>
    <row r="950">
      <c r="A950" s="27"/>
      <c r="B950" s="27"/>
      <c r="C950" s="27"/>
      <c r="D950" s="27"/>
      <c r="E950" s="132"/>
      <c r="F950" s="133"/>
      <c r="G950" s="133"/>
      <c r="H950" s="134"/>
      <c r="I950" s="134"/>
      <c r="J950" s="132"/>
      <c r="K950" s="132"/>
      <c r="L950" s="132"/>
      <c r="M950" s="132"/>
      <c r="N950" s="132"/>
      <c r="O950" s="132"/>
      <c r="P950" s="132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124"/>
      <c r="AN950" s="124"/>
      <c r="AO950" s="124"/>
      <c r="AP950" s="124"/>
    </row>
    <row r="951">
      <c r="A951" s="27"/>
      <c r="B951" s="27"/>
      <c r="C951" s="27"/>
      <c r="D951" s="27"/>
      <c r="E951" s="132"/>
      <c r="F951" s="133"/>
      <c r="G951" s="133"/>
      <c r="H951" s="134"/>
      <c r="I951" s="134"/>
      <c r="J951" s="132"/>
      <c r="K951" s="132"/>
      <c r="L951" s="132"/>
      <c r="M951" s="132"/>
      <c r="N951" s="132"/>
      <c r="O951" s="132"/>
      <c r="P951" s="132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124"/>
      <c r="AN951" s="124"/>
      <c r="AO951" s="124"/>
      <c r="AP951" s="124"/>
    </row>
    <row r="952">
      <c r="A952" s="27"/>
      <c r="B952" s="27"/>
      <c r="C952" s="27"/>
      <c r="D952" s="27"/>
      <c r="E952" s="132"/>
      <c r="F952" s="133"/>
      <c r="G952" s="133"/>
      <c r="H952" s="134"/>
      <c r="I952" s="134"/>
      <c r="J952" s="132"/>
      <c r="K952" s="132"/>
      <c r="L952" s="132"/>
      <c r="M952" s="132"/>
      <c r="N952" s="132"/>
      <c r="O952" s="132"/>
      <c r="P952" s="132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124"/>
      <c r="AN952" s="124"/>
      <c r="AO952" s="124"/>
      <c r="AP952" s="124"/>
    </row>
    <row r="953">
      <c r="A953" s="27"/>
      <c r="B953" s="27"/>
      <c r="C953" s="27"/>
      <c r="D953" s="27"/>
      <c r="E953" s="132"/>
      <c r="F953" s="133"/>
      <c r="G953" s="133"/>
      <c r="H953" s="134"/>
      <c r="I953" s="134"/>
      <c r="J953" s="132"/>
      <c r="K953" s="132"/>
      <c r="L953" s="132"/>
      <c r="M953" s="132"/>
      <c r="N953" s="132"/>
      <c r="O953" s="132"/>
      <c r="P953" s="132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124"/>
      <c r="AN953" s="124"/>
      <c r="AO953" s="124"/>
      <c r="AP953" s="124"/>
    </row>
    <row r="954">
      <c r="A954" s="27"/>
      <c r="B954" s="27"/>
      <c r="C954" s="27"/>
      <c r="D954" s="27"/>
      <c r="E954" s="132"/>
      <c r="F954" s="133"/>
      <c r="G954" s="133"/>
      <c r="H954" s="134"/>
      <c r="I954" s="134"/>
      <c r="J954" s="132"/>
      <c r="K954" s="132"/>
      <c r="L954" s="132"/>
      <c r="M954" s="132"/>
      <c r="N954" s="132"/>
      <c r="O954" s="132"/>
      <c r="P954" s="132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124"/>
      <c r="AN954" s="124"/>
      <c r="AO954" s="124"/>
      <c r="AP954" s="124"/>
    </row>
    <row r="955">
      <c r="A955" s="27"/>
      <c r="B955" s="27"/>
      <c r="C955" s="27"/>
      <c r="D955" s="27"/>
      <c r="E955" s="132"/>
      <c r="F955" s="133"/>
      <c r="G955" s="133"/>
      <c r="H955" s="134"/>
      <c r="I955" s="134"/>
      <c r="J955" s="132"/>
      <c r="K955" s="132"/>
      <c r="L955" s="132"/>
      <c r="M955" s="132"/>
      <c r="N955" s="132"/>
      <c r="O955" s="132"/>
      <c r="P955" s="132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124"/>
      <c r="AN955" s="124"/>
      <c r="AO955" s="124"/>
      <c r="AP955" s="124"/>
    </row>
    <row r="956">
      <c r="A956" s="27"/>
      <c r="B956" s="27"/>
      <c r="C956" s="27"/>
      <c r="D956" s="27"/>
      <c r="E956" s="132"/>
      <c r="F956" s="133"/>
      <c r="G956" s="133"/>
      <c r="H956" s="134"/>
      <c r="I956" s="134"/>
      <c r="J956" s="132"/>
      <c r="K956" s="132"/>
      <c r="L956" s="132"/>
      <c r="M956" s="132"/>
      <c r="N956" s="132"/>
      <c r="O956" s="132"/>
      <c r="P956" s="132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124"/>
      <c r="AN956" s="124"/>
      <c r="AO956" s="124"/>
      <c r="AP956" s="124"/>
    </row>
    <row r="957">
      <c r="A957" s="27"/>
      <c r="B957" s="27"/>
      <c r="C957" s="27"/>
      <c r="D957" s="27"/>
      <c r="E957" s="132"/>
      <c r="F957" s="133"/>
      <c r="G957" s="133"/>
      <c r="H957" s="134"/>
      <c r="I957" s="134"/>
      <c r="J957" s="132"/>
      <c r="K957" s="132"/>
      <c r="L957" s="132"/>
      <c r="M957" s="132"/>
      <c r="N957" s="132"/>
      <c r="O957" s="132"/>
      <c r="P957" s="132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124"/>
      <c r="AN957" s="124"/>
      <c r="AO957" s="124"/>
      <c r="AP957" s="124"/>
    </row>
    <row r="958">
      <c r="A958" s="27"/>
      <c r="B958" s="27"/>
      <c r="C958" s="27"/>
      <c r="D958" s="27"/>
      <c r="E958" s="132"/>
      <c r="F958" s="133"/>
      <c r="G958" s="133"/>
      <c r="H958" s="134"/>
      <c r="I958" s="134"/>
      <c r="J958" s="132"/>
      <c r="K958" s="132"/>
      <c r="L958" s="132"/>
      <c r="M958" s="132"/>
      <c r="N958" s="132"/>
      <c r="O958" s="132"/>
      <c r="P958" s="132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124"/>
      <c r="AN958" s="124"/>
      <c r="AO958" s="124"/>
      <c r="AP958" s="124"/>
    </row>
    <row r="959">
      <c r="A959" s="27"/>
      <c r="B959" s="27"/>
      <c r="C959" s="27"/>
      <c r="D959" s="27"/>
      <c r="E959" s="132"/>
      <c r="F959" s="133"/>
      <c r="G959" s="133"/>
      <c r="H959" s="134"/>
      <c r="I959" s="134"/>
      <c r="J959" s="132"/>
      <c r="K959" s="132"/>
      <c r="L959" s="132"/>
      <c r="M959" s="132"/>
      <c r="N959" s="132"/>
      <c r="O959" s="132"/>
      <c r="P959" s="132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124"/>
      <c r="AN959" s="124"/>
      <c r="AO959" s="124"/>
      <c r="AP959" s="124"/>
    </row>
    <row r="960">
      <c r="A960" s="27"/>
      <c r="B960" s="27"/>
      <c r="C960" s="27"/>
      <c r="D960" s="27"/>
      <c r="E960" s="132"/>
      <c r="F960" s="133"/>
      <c r="G960" s="133"/>
      <c r="H960" s="134"/>
      <c r="I960" s="134"/>
      <c r="J960" s="132"/>
      <c r="K960" s="132"/>
      <c r="L960" s="132"/>
      <c r="M960" s="132"/>
      <c r="N960" s="132"/>
      <c r="O960" s="132"/>
      <c r="P960" s="132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124"/>
      <c r="AN960" s="124"/>
      <c r="AO960" s="124"/>
      <c r="AP960" s="124"/>
    </row>
    <row r="961">
      <c r="A961" s="27"/>
      <c r="B961" s="27"/>
      <c r="C961" s="27"/>
      <c r="D961" s="27"/>
      <c r="E961" s="132"/>
      <c r="F961" s="133"/>
      <c r="G961" s="133"/>
      <c r="H961" s="134"/>
      <c r="I961" s="134"/>
      <c r="J961" s="132"/>
      <c r="K961" s="132"/>
      <c r="L961" s="132"/>
      <c r="M961" s="132"/>
      <c r="N961" s="132"/>
      <c r="O961" s="132"/>
      <c r="P961" s="132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124"/>
      <c r="AN961" s="124"/>
      <c r="AO961" s="124"/>
      <c r="AP961" s="124"/>
    </row>
    <row r="962">
      <c r="A962" s="27"/>
      <c r="B962" s="27"/>
      <c r="C962" s="27"/>
      <c r="D962" s="27"/>
      <c r="E962" s="132"/>
      <c r="F962" s="133"/>
      <c r="G962" s="133"/>
      <c r="H962" s="134"/>
      <c r="I962" s="134"/>
      <c r="J962" s="132"/>
      <c r="K962" s="132"/>
      <c r="L962" s="132"/>
      <c r="M962" s="132"/>
      <c r="N962" s="132"/>
      <c r="O962" s="132"/>
      <c r="P962" s="132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124"/>
      <c r="AN962" s="124"/>
      <c r="AO962" s="124"/>
      <c r="AP962" s="124"/>
    </row>
    <row r="963">
      <c r="A963" s="27"/>
      <c r="B963" s="27"/>
      <c r="C963" s="27"/>
      <c r="D963" s="27"/>
      <c r="E963" s="132"/>
      <c r="F963" s="133"/>
      <c r="G963" s="133"/>
      <c r="H963" s="134"/>
      <c r="I963" s="134"/>
      <c r="J963" s="132"/>
      <c r="K963" s="132"/>
      <c r="L963" s="132"/>
      <c r="M963" s="132"/>
      <c r="N963" s="132"/>
      <c r="O963" s="132"/>
      <c r="P963" s="132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124"/>
      <c r="AN963" s="124"/>
      <c r="AO963" s="124"/>
      <c r="AP963" s="124"/>
    </row>
    <row r="964">
      <c r="A964" s="27"/>
      <c r="B964" s="27"/>
      <c r="C964" s="27"/>
      <c r="D964" s="27"/>
      <c r="E964" s="132"/>
      <c r="F964" s="133"/>
      <c r="G964" s="133"/>
      <c r="H964" s="134"/>
      <c r="I964" s="134"/>
      <c r="J964" s="132"/>
      <c r="K964" s="132"/>
      <c r="L964" s="132"/>
      <c r="M964" s="132"/>
      <c r="N964" s="132"/>
      <c r="O964" s="132"/>
      <c r="P964" s="132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124"/>
      <c r="AN964" s="124"/>
      <c r="AO964" s="124"/>
      <c r="AP964" s="124"/>
    </row>
    <row r="965">
      <c r="A965" s="27"/>
      <c r="B965" s="27"/>
      <c r="C965" s="27"/>
      <c r="D965" s="27"/>
      <c r="E965" s="132"/>
      <c r="F965" s="133"/>
      <c r="G965" s="133"/>
      <c r="H965" s="134"/>
      <c r="I965" s="134"/>
      <c r="J965" s="132"/>
      <c r="K965" s="132"/>
      <c r="L965" s="132"/>
      <c r="M965" s="132"/>
      <c r="N965" s="132"/>
      <c r="O965" s="132"/>
      <c r="P965" s="132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124"/>
      <c r="AN965" s="124"/>
      <c r="AO965" s="124"/>
      <c r="AP965" s="124"/>
    </row>
    <row r="966">
      <c r="A966" s="27"/>
      <c r="B966" s="27"/>
      <c r="C966" s="27"/>
      <c r="D966" s="27"/>
      <c r="E966" s="132"/>
      <c r="F966" s="133"/>
      <c r="G966" s="133"/>
      <c r="H966" s="134"/>
      <c r="I966" s="134"/>
      <c r="J966" s="132"/>
      <c r="K966" s="132"/>
      <c r="L966" s="132"/>
      <c r="M966" s="132"/>
      <c r="N966" s="132"/>
      <c r="O966" s="132"/>
      <c r="P966" s="132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124"/>
      <c r="AN966" s="124"/>
      <c r="AO966" s="124"/>
      <c r="AP966" s="124"/>
    </row>
    <row r="967">
      <c r="A967" s="27"/>
      <c r="B967" s="27"/>
      <c r="C967" s="27"/>
      <c r="D967" s="27"/>
      <c r="E967" s="132"/>
      <c r="F967" s="133"/>
      <c r="G967" s="133"/>
      <c r="H967" s="134"/>
      <c r="I967" s="134"/>
      <c r="J967" s="132"/>
      <c r="K967" s="132"/>
      <c r="L967" s="132"/>
      <c r="M967" s="132"/>
      <c r="N967" s="132"/>
      <c r="O967" s="132"/>
      <c r="P967" s="132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124"/>
      <c r="AN967" s="124"/>
      <c r="AO967" s="124"/>
      <c r="AP967" s="124"/>
    </row>
    <row r="968">
      <c r="A968" s="27"/>
      <c r="B968" s="27"/>
      <c r="C968" s="27"/>
      <c r="D968" s="27"/>
      <c r="E968" s="132"/>
      <c r="F968" s="133"/>
      <c r="G968" s="133"/>
      <c r="H968" s="134"/>
      <c r="I968" s="134"/>
      <c r="J968" s="132"/>
      <c r="K968" s="132"/>
      <c r="L968" s="132"/>
      <c r="M968" s="132"/>
      <c r="N968" s="132"/>
      <c r="O968" s="132"/>
      <c r="P968" s="132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124"/>
      <c r="AN968" s="124"/>
      <c r="AO968" s="124"/>
      <c r="AP968" s="124"/>
    </row>
    <row r="969">
      <c r="A969" s="27"/>
      <c r="B969" s="27"/>
      <c r="C969" s="27"/>
      <c r="D969" s="27"/>
      <c r="E969" s="132"/>
      <c r="F969" s="133"/>
      <c r="G969" s="133"/>
      <c r="H969" s="134"/>
      <c r="I969" s="134"/>
      <c r="J969" s="132"/>
      <c r="K969" s="132"/>
      <c r="L969" s="132"/>
      <c r="M969" s="132"/>
      <c r="N969" s="132"/>
      <c r="O969" s="132"/>
      <c r="P969" s="132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124"/>
      <c r="AN969" s="124"/>
      <c r="AO969" s="124"/>
      <c r="AP969" s="124"/>
    </row>
    <row r="970">
      <c r="A970" s="27"/>
      <c r="B970" s="27"/>
      <c r="C970" s="27"/>
      <c r="D970" s="27"/>
      <c r="E970" s="132"/>
      <c r="F970" s="133"/>
      <c r="G970" s="133"/>
      <c r="H970" s="134"/>
      <c r="I970" s="134"/>
      <c r="J970" s="132"/>
      <c r="K970" s="132"/>
      <c r="L970" s="132"/>
      <c r="M970" s="132"/>
      <c r="N970" s="132"/>
      <c r="O970" s="132"/>
      <c r="P970" s="132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124"/>
      <c r="AN970" s="124"/>
      <c r="AO970" s="124"/>
      <c r="AP970" s="124"/>
    </row>
    <row r="971">
      <c r="A971" s="27"/>
      <c r="B971" s="27"/>
      <c r="C971" s="27"/>
      <c r="D971" s="27"/>
      <c r="E971" s="132"/>
      <c r="F971" s="133"/>
      <c r="G971" s="133"/>
      <c r="H971" s="134"/>
      <c r="I971" s="134"/>
      <c r="J971" s="132"/>
      <c r="K971" s="132"/>
      <c r="L971" s="132"/>
      <c r="M971" s="132"/>
      <c r="N971" s="132"/>
      <c r="O971" s="132"/>
      <c r="P971" s="132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124"/>
      <c r="AN971" s="124"/>
      <c r="AO971" s="124"/>
      <c r="AP971" s="124"/>
    </row>
    <row r="972">
      <c r="A972" s="27"/>
      <c r="B972" s="27"/>
      <c r="C972" s="27"/>
      <c r="D972" s="27"/>
      <c r="E972" s="132"/>
      <c r="F972" s="133"/>
      <c r="G972" s="133"/>
      <c r="H972" s="134"/>
      <c r="I972" s="134"/>
      <c r="J972" s="132"/>
      <c r="K972" s="132"/>
      <c r="L972" s="132"/>
      <c r="M972" s="132"/>
      <c r="N972" s="132"/>
      <c r="O972" s="132"/>
      <c r="P972" s="132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124"/>
      <c r="AN972" s="124"/>
      <c r="AO972" s="124"/>
      <c r="AP972" s="124"/>
    </row>
    <row r="973">
      <c r="A973" s="27"/>
      <c r="B973" s="27"/>
      <c r="C973" s="27"/>
      <c r="D973" s="27"/>
      <c r="E973" s="132"/>
      <c r="F973" s="133"/>
      <c r="G973" s="133"/>
      <c r="H973" s="134"/>
      <c r="I973" s="134"/>
      <c r="J973" s="132"/>
      <c r="K973" s="132"/>
      <c r="L973" s="132"/>
      <c r="M973" s="132"/>
      <c r="N973" s="132"/>
      <c r="O973" s="132"/>
      <c r="P973" s="132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124"/>
      <c r="AN973" s="124"/>
      <c r="AO973" s="124"/>
      <c r="AP973" s="124"/>
    </row>
    <row r="974">
      <c r="A974" s="27"/>
      <c r="B974" s="27"/>
      <c r="C974" s="27"/>
      <c r="D974" s="27"/>
      <c r="E974" s="132"/>
      <c r="F974" s="133"/>
      <c r="G974" s="133"/>
      <c r="H974" s="134"/>
      <c r="I974" s="134"/>
      <c r="J974" s="132"/>
      <c r="K974" s="132"/>
      <c r="L974" s="132"/>
      <c r="M974" s="132"/>
      <c r="N974" s="132"/>
      <c r="O974" s="132"/>
      <c r="P974" s="132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124"/>
      <c r="AN974" s="124"/>
      <c r="AO974" s="124"/>
      <c r="AP974" s="124"/>
    </row>
    <row r="975">
      <c r="A975" s="27"/>
      <c r="B975" s="27"/>
      <c r="C975" s="27"/>
      <c r="D975" s="27"/>
      <c r="E975" s="132"/>
      <c r="F975" s="133"/>
      <c r="G975" s="133"/>
      <c r="H975" s="134"/>
      <c r="I975" s="134"/>
      <c r="J975" s="132"/>
      <c r="K975" s="132"/>
      <c r="L975" s="132"/>
      <c r="M975" s="132"/>
      <c r="N975" s="132"/>
      <c r="O975" s="132"/>
      <c r="P975" s="132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124"/>
      <c r="AN975" s="124"/>
      <c r="AO975" s="124"/>
      <c r="AP975" s="124"/>
    </row>
    <row r="976">
      <c r="A976" s="27"/>
      <c r="B976" s="27"/>
      <c r="C976" s="27"/>
      <c r="D976" s="27"/>
      <c r="E976" s="132"/>
      <c r="F976" s="133"/>
      <c r="G976" s="133"/>
      <c r="H976" s="134"/>
      <c r="I976" s="134"/>
      <c r="J976" s="132"/>
      <c r="K976" s="132"/>
      <c r="L976" s="132"/>
      <c r="M976" s="132"/>
      <c r="N976" s="132"/>
      <c r="O976" s="132"/>
      <c r="P976" s="132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124"/>
      <c r="AN976" s="124"/>
      <c r="AO976" s="124"/>
      <c r="AP976" s="124"/>
    </row>
    <row r="977">
      <c r="A977" s="27"/>
      <c r="B977" s="27"/>
      <c r="C977" s="27"/>
      <c r="D977" s="27"/>
      <c r="E977" s="132"/>
      <c r="F977" s="133"/>
      <c r="G977" s="133"/>
      <c r="H977" s="134"/>
      <c r="I977" s="134"/>
      <c r="J977" s="132"/>
      <c r="K977" s="132"/>
      <c r="L977" s="132"/>
      <c r="M977" s="132"/>
      <c r="N977" s="132"/>
      <c r="O977" s="132"/>
      <c r="P977" s="132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124"/>
      <c r="AN977" s="124"/>
      <c r="AO977" s="124"/>
      <c r="AP977" s="124"/>
    </row>
    <row r="978">
      <c r="A978" s="27"/>
      <c r="B978" s="27"/>
      <c r="C978" s="27"/>
      <c r="D978" s="27"/>
      <c r="E978" s="132"/>
      <c r="F978" s="133"/>
      <c r="G978" s="133"/>
      <c r="H978" s="134"/>
      <c r="I978" s="134"/>
      <c r="J978" s="132"/>
      <c r="K978" s="132"/>
      <c r="L978" s="132"/>
      <c r="M978" s="132"/>
      <c r="N978" s="132"/>
      <c r="O978" s="132"/>
      <c r="P978" s="132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124"/>
      <c r="AN978" s="124"/>
      <c r="AO978" s="124"/>
      <c r="AP978" s="124"/>
    </row>
    <row r="979">
      <c r="A979" s="27"/>
      <c r="B979" s="27"/>
      <c r="C979" s="27"/>
      <c r="D979" s="27"/>
      <c r="E979" s="132"/>
      <c r="F979" s="133"/>
      <c r="G979" s="133"/>
      <c r="H979" s="134"/>
      <c r="I979" s="134"/>
      <c r="J979" s="132"/>
      <c r="K979" s="132"/>
      <c r="L979" s="132"/>
      <c r="M979" s="132"/>
      <c r="N979" s="132"/>
      <c r="O979" s="132"/>
      <c r="P979" s="132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124"/>
      <c r="AN979" s="124"/>
      <c r="AO979" s="124"/>
      <c r="AP979" s="124"/>
    </row>
    <row r="980">
      <c r="A980" s="27"/>
      <c r="B980" s="27"/>
      <c r="C980" s="27"/>
      <c r="D980" s="27"/>
      <c r="E980" s="132"/>
      <c r="F980" s="133"/>
      <c r="G980" s="133"/>
      <c r="H980" s="134"/>
      <c r="I980" s="134"/>
      <c r="J980" s="132"/>
      <c r="K980" s="132"/>
      <c r="L980" s="132"/>
      <c r="M980" s="132"/>
      <c r="N980" s="132"/>
      <c r="O980" s="132"/>
      <c r="P980" s="132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124"/>
      <c r="AN980" s="124"/>
      <c r="AO980" s="124"/>
      <c r="AP980" s="124"/>
    </row>
    <row r="981">
      <c r="A981" s="27"/>
      <c r="B981" s="27"/>
      <c r="C981" s="27"/>
      <c r="D981" s="27"/>
      <c r="E981" s="132"/>
      <c r="F981" s="133"/>
      <c r="G981" s="133"/>
      <c r="H981" s="134"/>
      <c r="I981" s="134"/>
      <c r="J981" s="132"/>
      <c r="K981" s="132"/>
      <c r="L981" s="132"/>
      <c r="M981" s="132"/>
      <c r="N981" s="132"/>
      <c r="O981" s="132"/>
      <c r="P981" s="132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124"/>
      <c r="AN981" s="124"/>
      <c r="AO981" s="124"/>
      <c r="AP981" s="124"/>
    </row>
    <row r="982">
      <c r="A982" s="27"/>
      <c r="B982" s="27"/>
      <c r="C982" s="27"/>
      <c r="D982" s="27"/>
      <c r="E982" s="132"/>
      <c r="F982" s="133"/>
      <c r="G982" s="133"/>
      <c r="H982" s="134"/>
      <c r="I982" s="134"/>
      <c r="J982" s="132"/>
      <c r="K982" s="132"/>
      <c r="L982" s="132"/>
      <c r="M982" s="132"/>
      <c r="N982" s="132"/>
      <c r="O982" s="132"/>
      <c r="P982" s="132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124"/>
      <c r="AN982" s="124"/>
      <c r="AO982" s="124"/>
      <c r="AP982" s="124"/>
    </row>
    <row r="983">
      <c r="A983" s="27"/>
      <c r="B983" s="27"/>
      <c r="C983" s="27"/>
      <c r="D983" s="27"/>
      <c r="E983" s="132"/>
      <c r="F983" s="133"/>
      <c r="G983" s="133"/>
      <c r="H983" s="134"/>
      <c r="I983" s="134"/>
      <c r="J983" s="132"/>
      <c r="K983" s="132"/>
      <c r="L983" s="132"/>
      <c r="M983" s="132"/>
      <c r="N983" s="132"/>
      <c r="O983" s="132"/>
      <c r="P983" s="132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124"/>
      <c r="AN983" s="124"/>
      <c r="AO983" s="124"/>
      <c r="AP983" s="124"/>
    </row>
    <row r="984">
      <c r="A984" s="27"/>
      <c r="B984" s="27"/>
      <c r="C984" s="27"/>
      <c r="D984" s="27"/>
      <c r="E984" s="132"/>
      <c r="F984" s="133"/>
      <c r="G984" s="133"/>
      <c r="H984" s="134"/>
      <c r="I984" s="134"/>
      <c r="J984" s="132"/>
      <c r="K984" s="132"/>
      <c r="L984" s="132"/>
      <c r="M984" s="132"/>
      <c r="N984" s="132"/>
      <c r="O984" s="132"/>
      <c r="P984" s="132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124"/>
      <c r="AN984" s="124"/>
      <c r="AO984" s="124"/>
      <c r="AP984" s="124"/>
    </row>
    <row r="985">
      <c r="A985" s="27"/>
      <c r="B985" s="27"/>
      <c r="C985" s="27"/>
      <c r="D985" s="27"/>
      <c r="E985" s="132"/>
      <c r="F985" s="133"/>
      <c r="G985" s="133"/>
      <c r="H985" s="134"/>
      <c r="I985" s="134"/>
      <c r="J985" s="132"/>
      <c r="K985" s="132"/>
      <c r="L985" s="132"/>
      <c r="M985" s="132"/>
      <c r="N985" s="132"/>
      <c r="O985" s="132"/>
      <c r="P985" s="132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124"/>
      <c r="AN985" s="124"/>
      <c r="AO985" s="124"/>
      <c r="AP985" s="124"/>
    </row>
    <row r="986">
      <c r="A986" s="27"/>
      <c r="B986" s="27"/>
      <c r="C986" s="27"/>
      <c r="D986" s="27"/>
      <c r="E986" s="132"/>
      <c r="F986" s="133"/>
      <c r="G986" s="133"/>
      <c r="H986" s="134"/>
      <c r="I986" s="134"/>
      <c r="J986" s="132"/>
      <c r="K986" s="132"/>
      <c r="L986" s="132"/>
      <c r="M986" s="132"/>
      <c r="N986" s="132"/>
      <c r="O986" s="132"/>
      <c r="P986" s="132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124"/>
      <c r="AN986" s="124"/>
      <c r="AO986" s="124"/>
      <c r="AP986" s="124"/>
    </row>
    <row r="987">
      <c r="A987" s="27"/>
      <c r="B987" s="27"/>
      <c r="C987" s="27"/>
      <c r="D987" s="27"/>
      <c r="E987" s="132"/>
      <c r="F987" s="133"/>
      <c r="G987" s="133"/>
      <c r="H987" s="134"/>
      <c r="I987" s="134"/>
      <c r="J987" s="132"/>
      <c r="K987" s="132"/>
      <c r="L987" s="132"/>
      <c r="M987" s="132"/>
      <c r="N987" s="132"/>
      <c r="O987" s="132"/>
      <c r="P987" s="132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124"/>
      <c r="AN987" s="124"/>
      <c r="AO987" s="124"/>
      <c r="AP987" s="124"/>
    </row>
    <row r="988">
      <c r="A988" s="27"/>
      <c r="B988" s="27"/>
      <c r="C988" s="27"/>
      <c r="D988" s="27"/>
      <c r="E988" s="132"/>
      <c r="F988" s="133"/>
      <c r="G988" s="133"/>
      <c r="H988" s="134"/>
      <c r="I988" s="134"/>
      <c r="J988" s="132"/>
      <c r="K988" s="132"/>
      <c r="L988" s="132"/>
      <c r="M988" s="132"/>
      <c r="N988" s="132"/>
      <c r="O988" s="132"/>
      <c r="P988" s="132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124"/>
      <c r="AN988" s="124"/>
      <c r="AO988" s="124"/>
      <c r="AP988" s="124"/>
    </row>
    <row r="989">
      <c r="A989" s="27"/>
      <c r="B989" s="27"/>
      <c r="C989" s="27"/>
      <c r="D989" s="27"/>
      <c r="E989" s="132"/>
      <c r="F989" s="133"/>
      <c r="G989" s="133"/>
      <c r="H989" s="134"/>
      <c r="I989" s="134"/>
      <c r="J989" s="132"/>
      <c r="K989" s="132"/>
      <c r="L989" s="132"/>
      <c r="M989" s="132"/>
      <c r="N989" s="132"/>
      <c r="O989" s="132"/>
      <c r="P989" s="132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124"/>
      <c r="AN989" s="124"/>
      <c r="AO989" s="124"/>
      <c r="AP989" s="124"/>
    </row>
    <row r="990">
      <c r="A990" s="27"/>
      <c r="B990" s="27"/>
      <c r="C990" s="27"/>
      <c r="D990" s="27"/>
      <c r="E990" s="132"/>
      <c r="F990" s="133"/>
      <c r="G990" s="133"/>
      <c r="H990" s="134"/>
      <c r="I990" s="134"/>
      <c r="J990" s="132"/>
      <c r="K990" s="132"/>
      <c r="L990" s="132"/>
      <c r="M990" s="132"/>
      <c r="N990" s="132"/>
      <c r="O990" s="132"/>
      <c r="P990" s="132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124"/>
      <c r="AN990" s="124"/>
      <c r="AO990" s="124"/>
      <c r="AP990" s="124"/>
    </row>
    <row r="991">
      <c r="A991" s="27"/>
      <c r="B991" s="27"/>
      <c r="C991" s="27"/>
      <c r="D991" s="27"/>
      <c r="E991" s="132"/>
      <c r="F991" s="133"/>
      <c r="G991" s="133"/>
      <c r="H991" s="134"/>
      <c r="I991" s="134"/>
      <c r="J991" s="132"/>
      <c r="K991" s="132"/>
      <c r="L991" s="132"/>
      <c r="M991" s="132"/>
      <c r="N991" s="132"/>
      <c r="O991" s="132"/>
      <c r="P991" s="132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124"/>
      <c r="AN991" s="124"/>
      <c r="AO991" s="124"/>
      <c r="AP991" s="124"/>
    </row>
    <row r="992">
      <c r="A992" s="27"/>
      <c r="B992" s="27"/>
      <c r="C992" s="27"/>
      <c r="D992" s="27"/>
      <c r="E992" s="132"/>
      <c r="F992" s="133"/>
      <c r="G992" s="133"/>
      <c r="H992" s="134"/>
      <c r="I992" s="134"/>
      <c r="J992" s="132"/>
      <c r="K992" s="132"/>
      <c r="L992" s="132"/>
      <c r="M992" s="132"/>
      <c r="N992" s="132"/>
      <c r="O992" s="132"/>
      <c r="P992" s="132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124"/>
      <c r="AN992" s="124"/>
      <c r="AO992" s="124"/>
      <c r="AP992" s="124"/>
    </row>
    <row r="993">
      <c r="A993" s="27"/>
      <c r="B993" s="27"/>
      <c r="C993" s="27"/>
      <c r="D993" s="27"/>
      <c r="E993" s="132"/>
      <c r="F993" s="133"/>
      <c r="G993" s="133"/>
      <c r="H993" s="134"/>
      <c r="I993" s="134"/>
      <c r="J993" s="132"/>
      <c r="K993" s="132"/>
      <c r="L993" s="132"/>
      <c r="M993" s="132"/>
      <c r="N993" s="132"/>
      <c r="O993" s="132"/>
      <c r="P993" s="132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124"/>
      <c r="AN993" s="124"/>
      <c r="AO993" s="124"/>
      <c r="AP993" s="124"/>
    </row>
    <row r="994">
      <c r="A994" s="27"/>
      <c r="B994" s="27"/>
      <c r="C994" s="27"/>
      <c r="D994" s="27"/>
      <c r="E994" s="132"/>
      <c r="F994" s="133"/>
      <c r="G994" s="133"/>
      <c r="H994" s="134"/>
      <c r="I994" s="134"/>
      <c r="J994" s="132"/>
      <c r="K994" s="132"/>
      <c r="L994" s="132"/>
      <c r="M994" s="132"/>
      <c r="N994" s="132"/>
      <c r="O994" s="132"/>
      <c r="P994" s="132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124"/>
      <c r="AN994" s="124"/>
      <c r="AO994" s="124"/>
      <c r="AP994" s="124"/>
    </row>
    <row r="995">
      <c r="A995" s="27"/>
      <c r="B995" s="27"/>
      <c r="C995" s="27"/>
      <c r="D995" s="27"/>
      <c r="E995" s="132"/>
      <c r="F995" s="133"/>
      <c r="G995" s="133"/>
      <c r="H995" s="134"/>
      <c r="I995" s="134"/>
      <c r="J995" s="132"/>
      <c r="K995" s="132"/>
      <c r="L995" s="132"/>
      <c r="M995" s="132"/>
      <c r="N995" s="132"/>
      <c r="O995" s="132"/>
      <c r="P995" s="132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124"/>
      <c r="AN995" s="124"/>
      <c r="AO995" s="124"/>
      <c r="AP995" s="124"/>
    </row>
    <row r="996">
      <c r="A996" s="27"/>
      <c r="B996" s="27"/>
      <c r="C996" s="27"/>
      <c r="D996" s="27"/>
      <c r="E996" s="132"/>
      <c r="F996" s="133"/>
      <c r="G996" s="133"/>
      <c r="H996" s="134"/>
      <c r="I996" s="134"/>
      <c r="J996" s="132"/>
      <c r="K996" s="132"/>
      <c r="L996" s="132"/>
      <c r="M996" s="132"/>
      <c r="N996" s="132"/>
      <c r="O996" s="132"/>
      <c r="P996" s="132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124"/>
      <c r="AN996" s="124"/>
      <c r="AO996" s="124"/>
      <c r="AP996" s="124"/>
    </row>
    <row r="997">
      <c r="A997" s="27"/>
      <c r="B997" s="27"/>
      <c r="C997" s="27"/>
      <c r="D997" s="27"/>
      <c r="E997" s="132"/>
      <c r="F997" s="133"/>
      <c r="G997" s="133"/>
      <c r="H997" s="134"/>
      <c r="I997" s="134"/>
      <c r="J997" s="132"/>
      <c r="K997" s="132"/>
      <c r="L997" s="132"/>
      <c r="M997" s="132"/>
      <c r="N997" s="132"/>
      <c r="O997" s="132"/>
      <c r="P997" s="132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124"/>
      <c r="AN997" s="124"/>
      <c r="AO997" s="124"/>
      <c r="AP997" s="124"/>
    </row>
    <row r="998">
      <c r="A998" s="27"/>
      <c r="B998" s="27"/>
      <c r="C998" s="27"/>
      <c r="D998" s="27"/>
      <c r="E998" s="132"/>
      <c r="F998" s="133"/>
      <c r="G998" s="133"/>
      <c r="H998" s="134"/>
      <c r="I998" s="134"/>
      <c r="J998" s="132"/>
      <c r="K998" s="132"/>
      <c r="L998" s="132"/>
      <c r="M998" s="132"/>
      <c r="N998" s="132"/>
      <c r="O998" s="132"/>
      <c r="P998" s="132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124"/>
      <c r="AN998" s="124"/>
      <c r="AO998" s="124"/>
      <c r="AP998" s="124"/>
    </row>
    <row r="999">
      <c r="A999" s="27"/>
      <c r="B999" s="27"/>
      <c r="C999" s="27"/>
      <c r="D999" s="27"/>
      <c r="E999" s="132"/>
      <c r="F999" s="133"/>
      <c r="G999" s="133"/>
      <c r="H999" s="134"/>
      <c r="I999" s="134"/>
      <c r="J999" s="132"/>
      <c r="K999" s="132"/>
      <c r="L999" s="132"/>
      <c r="M999" s="132"/>
      <c r="N999" s="132"/>
      <c r="O999" s="132"/>
      <c r="P999" s="132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124"/>
      <c r="AN999" s="124"/>
      <c r="AO999" s="124"/>
      <c r="AP999" s="124"/>
    </row>
    <row r="1000">
      <c r="A1000" s="27"/>
      <c r="B1000" s="27"/>
      <c r="C1000" s="27"/>
      <c r="D1000" s="27"/>
      <c r="E1000" s="132"/>
      <c r="F1000" s="133"/>
      <c r="G1000" s="133"/>
      <c r="H1000" s="134"/>
      <c r="I1000" s="134"/>
      <c r="J1000" s="132"/>
      <c r="K1000" s="132"/>
      <c r="L1000" s="132"/>
      <c r="M1000" s="132"/>
      <c r="N1000" s="132"/>
      <c r="O1000" s="132"/>
      <c r="P1000" s="132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124"/>
      <c r="AN1000" s="124"/>
      <c r="AO1000" s="124"/>
      <c r="AP1000" s="124"/>
    </row>
  </sheetData>
  <autoFilter ref="$A$1:$AN$647">
    <sortState ref="A1:AN647">
      <sortCondition ref="A1:A647"/>
      <sortCondition descending="1" ref="T1:T647"/>
      <sortCondition ref="E1:E647"/>
      <sortCondition ref="AE1:AE647"/>
      <sortCondition ref="AD1:AD647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5.75"/>
    <col customWidth="1" min="2" max="2" width="17.88"/>
    <col customWidth="1" min="3" max="3" width="11.25"/>
    <col customWidth="1" min="4" max="4" width="8.5"/>
    <col customWidth="1" min="5" max="5" width="12.0"/>
    <col customWidth="1" min="6" max="6" width="4.13"/>
    <col customWidth="1" min="7" max="7" width="6.75"/>
    <col customWidth="1" min="8" max="9" width="11.13"/>
    <col customWidth="1" min="10" max="10" width="16.25"/>
    <col customWidth="1" min="11" max="11" width="14.38"/>
    <col customWidth="1" min="12" max="12" width="18.75"/>
    <col customWidth="1" min="13" max="13" width="16.88"/>
    <col customWidth="1" min="14" max="14" width="18.75"/>
    <col customWidth="1" min="15" max="15" width="16.88"/>
    <col customWidth="1" min="16" max="16" width="13.13"/>
    <col customWidth="1" min="17" max="17" width="10.75"/>
    <col customWidth="1" min="18" max="18" width="18.5"/>
    <col customWidth="1" min="19" max="19" width="16.63"/>
    <col customWidth="1" min="20" max="20" width="11.75"/>
    <col customWidth="1" min="21" max="21" width="9.25"/>
    <col customWidth="1" min="22" max="22" width="8.13"/>
    <col customWidth="1" min="23" max="23" width="8.88"/>
    <col customWidth="1" min="24" max="24" width="10.63"/>
    <col customWidth="1" min="25" max="25" width="7.25"/>
    <col customWidth="1" min="26" max="26" width="9.0"/>
    <col customWidth="1" min="27" max="27" width="7.38"/>
    <col customWidth="1" min="28" max="28" width="9.25"/>
    <col customWidth="1" min="29" max="29" width="7.25"/>
    <col customWidth="1" min="30" max="30" width="15.75"/>
    <col customWidth="1" min="31" max="31" width="13.0"/>
    <col customWidth="1" min="32" max="32" width="8.5"/>
    <col customWidth="1" min="33" max="33" width="10.13"/>
    <col customWidth="1" min="34" max="34" width="8.5"/>
    <col customWidth="1" min="35" max="35" width="10.5"/>
    <col customWidth="1" min="36" max="36" width="8.38"/>
    <col customWidth="1" min="37" max="37" width="11.25"/>
    <col customWidth="1" min="38" max="42" width="13.38"/>
  </cols>
  <sheetData>
    <row r="1">
      <c r="A1" s="119" t="s">
        <v>5</v>
      </c>
      <c r="B1" s="119" t="s">
        <v>6</v>
      </c>
      <c r="C1" s="119" t="s">
        <v>7</v>
      </c>
      <c r="D1" s="119" t="s">
        <v>8</v>
      </c>
      <c r="E1" s="119" t="s">
        <v>9</v>
      </c>
      <c r="F1" s="120" t="s">
        <v>10</v>
      </c>
      <c r="G1" s="120" t="s">
        <v>11</v>
      </c>
      <c r="H1" s="121" t="s">
        <v>851</v>
      </c>
      <c r="I1" s="121" t="s">
        <v>852</v>
      </c>
      <c r="J1" s="119" t="s">
        <v>853</v>
      </c>
      <c r="K1" s="119" t="s">
        <v>854</v>
      </c>
      <c r="L1" s="119" t="s">
        <v>855</v>
      </c>
      <c r="M1" s="119" t="s">
        <v>856</v>
      </c>
      <c r="N1" s="119" t="s">
        <v>857</v>
      </c>
      <c r="O1" s="119" t="s">
        <v>858</v>
      </c>
      <c r="P1" s="119" t="s">
        <v>859</v>
      </c>
      <c r="Q1" s="119" t="s">
        <v>860</v>
      </c>
      <c r="R1" s="119" t="s">
        <v>861</v>
      </c>
      <c r="S1" s="119" t="s">
        <v>862</v>
      </c>
      <c r="T1" s="119" t="s">
        <v>983</v>
      </c>
      <c r="U1" s="119" t="s">
        <v>984</v>
      </c>
      <c r="V1" s="119" t="s">
        <v>985</v>
      </c>
      <c r="W1" s="119" t="s">
        <v>986</v>
      </c>
      <c r="X1" s="119" t="s">
        <v>987</v>
      </c>
      <c r="Y1" s="119" t="s">
        <v>18</v>
      </c>
      <c r="Z1" s="119" t="s">
        <v>19</v>
      </c>
      <c r="AA1" s="119" t="s">
        <v>20</v>
      </c>
      <c r="AB1" s="119" t="s">
        <v>21</v>
      </c>
      <c r="AC1" s="119" t="s">
        <v>22</v>
      </c>
      <c r="AD1" s="119" t="s">
        <v>23</v>
      </c>
      <c r="AE1" s="119" t="s">
        <v>24</v>
      </c>
      <c r="AF1" s="119" t="s">
        <v>25</v>
      </c>
      <c r="AG1" s="119" t="s">
        <v>26</v>
      </c>
      <c r="AH1" s="119" t="s">
        <v>27</v>
      </c>
      <c r="AI1" s="119" t="s">
        <v>28</v>
      </c>
      <c r="AJ1" s="119" t="s">
        <v>29</v>
      </c>
      <c r="AK1" s="119" t="s">
        <v>30</v>
      </c>
      <c r="AL1" s="119" t="s">
        <v>988</v>
      </c>
      <c r="AM1" s="122" t="s">
        <v>989</v>
      </c>
      <c r="AN1" s="123" t="s">
        <v>990</v>
      </c>
      <c r="AO1" s="124"/>
      <c r="AP1" s="124"/>
    </row>
    <row r="2">
      <c r="A2" s="125">
        <v>100.0</v>
      </c>
      <c r="B2" s="119" t="s">
        <v>991</v>
      </c>
      <c r="C2" s="119" t="s">
        <v>992</v>
      </c>
      <c r="D2" s="119" t="s">
        <v>427</v>
      </c>
      <c r="E2" s="119" t="s">
        <v>993</v>
      </c>
      <c r="F2" s="120" t="s">
        <v>35</v>
      </c>
      <c r="G2" s="120" t="s">
        <v>36</v>
      </c>
      <c r="H2" s="121" t="s">
        <v>994</v>
      </c>
      <c r="I2" s="121" t="s">
        <v>995</v>
      </c>
      <c r="J2" s="125">
        <v>2463715.05</v>
      </c>
      <c r="K2" s="125">
        <v>2482411.18</v>
      </c>
      <c r="L2" s="125">
        <v>70584.12</v>
      </c>
      <c r="M2" s="125">
        <v>75543.48</v>
      </c>
      <c r="N2" s="125">
        <v>40.0</v>
      </c>
      <c r="O2" s="125">
        <v>11.0</v>
      </c>
      <c r="P2" s="125">
        <v>51.0</v>
      </c>
      <c r="Q2" s="125">
        <v>112.0</v>
      </c>
      <c r="R2" s="125">
        <v>622.0</v>
      </c>
      <c r="S2" s="125">
        <v>676.0</v>
      </c>
      <c r="T2" s="125">
        <v>263.0</v>
      </c>
      <c r="U2" s="125">
        <v>-54.0</v>
      </c>
      <c r="V2" s="125">
        <v>-7.0</v>
      </c>
      <c r="W2" s="125">
        <v>-6.56</v>
      </c>
      <c r="X2" s="125">
        <v>-0.75</v>
      </c>
      <c r="Y2" s="125">
        <v>5.0</v>
      </c>
      <c r="Z2" s="125">
        <v>1.0</v>
      </c>
      <c r="AA2" s="125">
        <v>1.0</v>
      </c>
      <c r="AB2" s="125">
        <v>1.0</v>
      </c>
      <c r="AC2" s="125">
        <v>1.0</v>
      </c>
      <c r="AD2" s="125">
        <v>1.4</v>
      </c>
      <c r="AE2" s="125">
        <v>429.0</v>
      </c>
      <c r="AF2" s="125">
        <v>4.0</v>
      </c>
      <c r="AG2" s="125">
        <v>1.0</v>
      </c>
      <c r="AH2" s="125">
        <v>1.0</v>
      </c>
      <c r="AI2" s="125">
        <v>1.0</v>
      </c>
      <c r="AJ2" s="125">
        <v>1.0</v>
      </c>
      <c r="AK2" s="125">
        <v>1.0</v>
      </c>
      <c r="AL2" s="126">
        <v>45519.743178819444</v>
      </c>
      <c r="AM2" s="127">
        <v>2456088.76</v>
      </c>
      <c r="AN2" s="127">
        <v>2470626.21</v>
      </c>
      <c r="AO2" s="124"/>
      <c r="AP2" s="124"/>
    </row>
    <row r="3">
      <c r="A3" s="125">
        <v>101.0</v>
      </c>
      <c r="B3" s="119" t="s">
        <v>31</v>
      </c>
      <c r="C3" s="119" t="s">
        <v>32</v>
      </c>
      <c r="D3" s="119" t="s">
        <v>33</v>
      </c>
      <c r="E3" s="119" t="s">
        <v>34</v>
      </c>
      <c r="F3" s="120" t="s">
        <v>35</v>
      </c>
      <c r="G3" s="120" t="s">
        <v>36</v>
      </c>
      <c r="H3" s="121" t="s">
        <v>994</v>
      </c>
      <c r="I3" s="121" t="s">
        <v>995</v>
      </c>
      <c r="J3" s="125">
        <v>2933919.15</v>
      </c>
      <c r="K3" s="125">
        <v>2594837.18</v>
      </c>
      <c r="L3" s="125">
        <v>81631.92</v>
      </c>
      <c r="M3" s="125">
        <v>72512.09</v>
      </c>
      <c r="N3" s="125">
        <v>33.0</v>
      </c>
      <c r="O3" s="125">
        <v>81.0</v>
      </c>
      <c r="P3" s="125">
        <v>912.0</v>
      </c>
      <c r="Q3" s="125">
        <v>863.0</v>
      </c>
      <c r="R3" s="125">
        <v>89.0</v>
      </c>
      <c r="S3" s="125">
        <v>58.0</v>
      </c>
      <c r="T3" s="125">
        <v>-59.0</v>
      </c>
      <c r="U3" s="125">
        <v>5.0</v>
      </c>
      <c r="V3" s="125">
        <v>53.0</v>
      </c>
      <c r="W3" s="125">
        <v>12.58</v>
      </c>
      <c r="X3" s="125">
        <v>13.07</v>
      </c>
      <c r="Y3" s="125">
        <v>1.0</v>
      </c>
      <c r="Z3" s="125">
        <v>2.0</v>
      </c>
      <c r="AA3" s="125">
        <v>3.0</v>
      </c>
      <c r="AB3" s="125">
        <v>3.0</v>
      </c>
      <c r="AC3" s="125">
        <v>3.0</v>
      </c>
      <c r="AD3" s="125">
        <v>2.8</v>
      </c>
      <c r="AE3" s="125">
        <v>223.0</v>
      </c>
      <c r="AF3" s="125">
        <v>1.0</v>
      </c>
      <c r="AG3" s="125">
        <v>1.0</v>
      </c>
      <c r="AH3" s="125">
        <v>2.0</v>
      </c>
      <c r="AI3" s="125">
        <v>2.0</v>
      </c>
      <c r="AJ3" s="125">
        <v>2.0</v>
      </c>
      <c r="AK3" s="125">
        <v>2.0</v>
      </c>
      <c r="AL3" s="126">
        <v>45519.743178819444</v>
      </c>
      <c r="AM3" s="127">
        <v>2927968.5</v>
      </c>
      <c r="AN3" s="127">
        <v>2590270.5</v>
      </c>
      <c r="AO3" s="124"/>
      <c r="AP3" s="124"/>
    </row>
    <row r="4">
      <c r="A4" s="125">
        <v>102.0</v>
      </c>
      <c r="B4" s="119" t="s">
        <v>31</v>
      </c>
      <c r="C4" s="119" t="s">
        <v>32</v>
      </c>
      <c r="D4" s="119" t="s">
        <v>38</v>
      </c>
      <c r="E4" s="119" t="s">
        <v>39</v>
      </c>
      <c r="F4" s="120" t="s">
        <v>40</v>
      </c>
      <c r="G4" s="120" t="s">
        <v>36</v>
      </c>
      <c r="H4" s="121" t="s">
        <v>994</v>
      </c>
      <c r="I4" s="121" t="s">
        <v>995</v>
      </c>
      <c r="J4" s="125">
        <v>716915.74</v>
      </c>
      <c r="K4" s="125">
        <v>538683.03</v>
      </c>
      <c r="L4" s="125">
        <v>21279.17</v>
      </c>
      <c r="M4" s="125">
        <v>16967.92</v>
      </c>
      <c r="N4" s="125">
        <v>1.0</v>
      </c>
      <c r="O4" s="119" t="s">
        <v>41</v>
      </c>
      <c r="P4" s="125">
        <v>332.0</v>
      </c>
      <c r="Q4" s="125">
        <v>319.0</v>
      </c>
      <c r="R4" s="125">
        <v>17.0</v>
      </c>
      <c r="S4" s="125">
        <v>15.0</v>
      </c>
      <c r="T4" s="119" t="s">
        <v>41</v>
      </c>
      <c r="U4" s="125">
        <v>4.0</v>
      </c>
      <c r="V4" s="125">
        <v>13.0</v>
      </c>
      <c r="W4" s="125">
        <v>25.41</v>
      </c>
      <c r="X4" s="125">
        <v>33.09</v>
      </c>
      <c r="Y4" s="119" t="s">
        <v>41</v>
      </c>
      <c r="Z4" s="125">
        <v>1.0</v>
      </c>
      <c r="AA4" s="125">
        <v>1.0</v>
      </c>
      <c r="AB4" s="125">
        <v>5.0</v>
      </c>
      <c r="AC4" s="125">
        <v>5.0</v>
      </c>
      <c r="AD4" s="125">
        <v>3.55</v>
      </c>
      <c r="AE4" s="125">
        <v>162.0</v>
      </c>
      <c r="AF4" s="119" t="s">
        <v>41</v>
      </c>
      <c r="AG4" s="125">
        <v>1.0</v>
      </c>
      <c r="AH4" s="125">
        <v>1.0</v>
      </c>
      <c r="AI4" s="125">
        <v>4.0</v>
      </c>
      <c r="AJ4" s="125">
        <v>4.0</v>
      </c>
      <c r="AK4" s="125">
        <v>3.0</v>
      </c>
      <c r="AL4" s="126">
        <v>45519.743178819444</v>
      </c>
      <c r="AM4" s="127">
        <v>716785.74</v>
      </c>
      <c r="AN4" s="127">
        <v>539412.31</v>
      </c>
      <c r="AO4" s="124"/>
      <c r="AP4" s="124"/>
    </row>
    <row r="5">
      <c r="A5" s="125">
        <v>103.0</v>
      </c>
      <c r="B5" s="119" t="s">
        <v>42</v>
      </c>
      <c r="C5" s="119" t="s">
        <v>32</v>
      </c>
      <c r="D5" s="119" t="s">
        <v>43</v>
      </c>
      <c r="E5" s="119" t="s">
        <v>44</v>
      </c>
      <c r="F5" s="120" t="s">
        <v>45</v>
      </c>
      <c r="G5" s="120" t="s">
        <v>46</v>
      </c>
      <c r="H5" s="121" t="s">
        <v>994</v>
      </c>
      <c r="I5" s="121" t="s">
        <v>995</v>
      </c>
      <c r="J5" s="125">
        <v>2164029.47</v>
      </c>
      <c r="K5" s="125">
        <v>1789055.59</v>
      </c>
      <c r="L5" s="125">
        <v>66808.54</v>
      </c>
      <c r="M5" s="125">
        <v>57940.97</v>
      </c>
      <c r="N5" s="125">
        <v>61.0</v>
      </c>
      <c r="O5" s="125">
        <v>39.0</v>
      </c>
      <c r="P5" s="125">
        <v>728.0</v>
      </c>
      <c r="Q5" s="125">
        <v>669.0</v>
      </c>
      <c r="R5" s="125">
        <v>82.0</v>
      </c>
      <c r="S5" s="125">
        <v>56.0</v>
      </c>
      <c r="T5" s="125">
        <v>56.0</v>
      </c>
      <c r="U5" s="125">
        <v>8.0</v>
      </c>
      <c r="V5" s="125">
        <v>46.0</v>
      </c>
      <c r="W5" s="125">
        <v>15.3</v>
      </c>
      <c r="X5" s="125">
        <v>20.96</v>
      </c>
      <c r="Y5" s="125">
        <v>2.0</v>
      </c>
      <c r="Z5" s="125">
        <v>2.0</v>
      </c>
      <c r="AA5" s="125">
        <v>3.0</v>
      </c>
      <c r="AB5" s="125">
        <v>4.0</v>
      </c>
      <c r="AC5" s="125">
        <v>3.0</v>
      </c>
      <c r="AD5" s="125">
        <v>3.25</v>
      </c>
      <c r="AE5" s="125">
        <v>186.0</v>
      </c>
      <c r="AF5" s="125">
        <v>2.0</v>
      </c>
      <c r="AG5" s="125">
        <v>1.0</v>
      </c>
      <c r="AH5" s="125">
        <v>2.0</v>
      </c>
      <c r="AI5" s="125">
        <v>3.0</v>
      </c>
      <c r="AJ5" s="125">
        <v>2.0</v>
      </c>
      <c r="AK5" s="125">
        <v>3.0</v>
      </c>
      <c r="AL5" s="126">
        <v>45519.743178819444</v>
      </c>
      <c r="AM5" s="127">
        <v>2164945.47</v>
      </c>
      <c r="AN5" s="127">
        <v>1789946.74</v>
      </c>
      <c r="AO5" s="124"/>
      <c r="AP5" s="124"/>
    </row>
    <row r="6">
      <c r="A6" s="125">
        <v>104.0</v>
      </c>
      <c r="B6" s="119" t="s">
        <v>47</v>
      </c>
      <c r="C6" s="119" t="s">
        <v>32</v>
      </c>
      <c r="D6" s="119" t="s">
        <v>48</v>
      </c>
      <c r="E6" s="119" t="s">
        <v>49</v>
      </c>
      <c r="F6" s="120" t="s">
        <v>35</v>
      </c>
      <c r="G6" s="120" t="s">
        <v>36</v>
      </c>
      <c r="H6" s="121" t="s">
        <v>994</v>
      </c>
      <c r="I6" s="121" t="s">
        <v>995</v>
      </c>
      <c r="J6" s="125">
        <v>1120510.94</v>
      </c>
      <c r="K6" s="125">
        <v>1254134.33</v>
      </c>
      <c r="L6" s="125">
        <v>33563.64</v>
      </c>
      <c r="M6" s="125">
        <v>39181.42</v>
      </c>
      <c r="N6" s="125">
        <v>21.0</v>
      </c>
      <c r="O6" s="125">
        <v>21.0</v>
      </c>
      <c r="P6" s="125">
        <v>395.0</v>
      </c>
      <c r="Q6" s="125">
        <v>390.0</v>
      </c>
      <c r="R6" s="125">
        <v>32.0</v>
      </c>
      <c r="S6" s="125">
        <v>25.0</v>
      </c>
      <c r="T6" s="125">
        <v>0.0</v>
      </c>
      <c r="U6" s="125">
        <v>1.0</v>
      </c>
      <c r="V6" s="125">
        <v>28.0</v>
      </c>
      <c r="W6" s="125">
        <v>-14.34</v>
      </c>
      <c r="X6" s="125">
        <v>-10.65</v>
      </c>
      <c r="Y6" s="125">
        <v>1.0</v>
      </c>
      <c r="Z6" s="125">
        <v>1.0</v>
      </c>
      <c r="AA6" s="125">
        <v>2.0</v>
      </c>
      <c r="AB6" s="125">
        <v>1.0</v>
      </c>
      <c r="AC6" s="125">
        <v>1.0</v>
      </c>
      <c r="AD6" s="125">
        <v>1.2</v>
      </c>
      <c r="AE6" s="125">
        <v>494.0</v>
      </c>
      <c r="AF6" s="125">
        <v>1.0</v>
      </c>
      <c r="AG6" s="125">
        <v>1.0</v>
      </c>
      <c r="AH6" s="125">
        <v>2.0</v>
      </c>
      <c r="AI6" s="125">
        <v>1.0</v>
      </c>
      <c r="AJ6" s="125">
        <v>1.0</v>
      </c>
      <c r="AK6" s="125">
        <v>1.0</v>
      </c>
      <c r="AL6" s="126">
        <v>45519.743178819444</v>
      </c>
      <c r="AM6" s="127">
        <v>1118966.94</v>
      </c>
      <c r="AN6" s="127">
        <v>1253102.22</v>
      </c>
      <c r="AO6" s="124"/>
      <c r="AP6" s="124"/>
    </row>
    <row r="7">
      <c r="A7" s="125">
        <v>105.0</v>
      </c>
      <c r="B7" s="119" t="s">
        <v>31</v>
      </c>
      <c r="C7" s="119" t="s">
        <v>32</v>
      </c>
      <c r="D7" s="119" t="s">
        <v>50</v>
      </c>
      <c r="E7" s="119" t="s">
        <v>51</v>
      </c>
      <c r="F7" s="120" t="s">
        <v>52</v>
      </c>
      <c r="G7" s="120" t="s">
        <v>46</v>
      </c>
      <c r="H7" s="121" t="s">
        <v>994</v>
      </c>
      <c r="I7" s="121" t="s">
        <v>995</v>
      </c>
      <c r="J7" s="125">
        <v>1561454.65</v>
      </c>
      <c r="K7" s="125">
        <v>1202260.64</v>
      </c>
      <c r="L7" s="125">
        <v>53947.37</v>
      </c>
      <c r="M7" s="125">
        <v>44260.56</v>
      </c>
      <c r="N7" s="125">
        <v>14.0</v>
      </c>
      <c r="O7" s="125">
        <v>4.0</v>
      </c>
      <c r="P7" s="125">
        <v>499.0</v>
      </c>
      <c r="Q7" s="125">
        <v>489.0</v>
      </c>
      <c r="R7" s="125">
        <v>29.0</v>
      </c>
      <c r="S7" s="125">
        <v>27.0</v>
      </c>
      <c r="T7" s="125">
        <v>250.0</v>
      </c>
      <c r="U7" s="125">
        <v>2.0</v>
      </c>
      <c r="V7" s="125">
        <v>7.0</v>
      </c>
      <c r="W7" s="125">
        <v>21.89</v>
      </c>
      <c r="X7" s="125">
        <v>29.88</v>
      </c>
      <c r="Y7" s="125">
        <v>5.0</v>
      </c>
      <c r="Z7" s="125">
        <v>1.0</v>
      </c>
      <c r="AA7" s="125">
        <v>1.0</v>
      </c>
      <c r="AB7" s="125">
        <v>5.0</v>
      </c>
      <c r="AC7" s="125">
        <v>4.0</v>
      </c>
      <c r="AD7" s="125">
        <v>3.55</v>
      </c>
      <c r="AE7" s="125">
        <v>165.0</v>
      </c>
      <c r="AF7" s="125">
        <v>4.0</v>
      </c>
      <c r="AG7" s="125">
        <v>1.0</v>
      </c>
      <c r="AH7" s="125">
        <v>1.0</v>
      </c>
      <c r="AI7" s="125">
        <v>4.0</v>
      </c>
      <c r="AJ7" s="125">
        <v>3.0</v>
      </c>
      <c r="AK7" s="125">
        <v>3.0</v>
      </c>
      <c r="AL7" s="126">
        <v>45519.743178819444</v>
      </c>
      <c r="AM7" s="127">
        <v>1561595.41</v>
      </c>
      <c r="AN7" s="127">
        <v>1201206.02</v>
      </c>
      <c r="AO7" s="124"/>
      <c r="AP7" s="124"/>
    </row>
    <row r="8">
      <c r="A8" s="125">
        <v>106.0</v>
      </c>
      <c r="B8" s="119" t="s">
        <v>414</v>
      </c>
      <c r="C8" s="119" t="s">
        <v>992</v>
      </c>
      <c r="D8" s="119" t="s">
        <v>415</v>
      </c>
      <c r="E8" s="119" t="s">
        <v>416</v>
      </c>
      <c r="F8" s="120" t="s">
        <v>45</v>
      </c>
      <c r="G8" s="120" t="s">
        <v>46</v>
      </c>
      <c r="H8" s="121" t="s">
        <v>994</v>
      </c>
      <c r="I8" s="121" t="s">
        <v>995</v>
      </c>
      <c r="J8" s="125">
        <v>2917536.33</v>
      </c>
      <c r="K8" s="125">
        <v>1734650.33</v>
      </c>
      <c r="L8" s="125">
        <v>83594.02</v>
      </c>
      <c r="M8" s="125">
        <v>53738.17</v>
      </c>
      <c r="N8" s="125">
        <v>46.0</v>
      </c>
      <c r="O8" s="125">
        <v>11.0</v>
      </c>
      <c r="P8" s="125">
        <v>136.0</v>
      </c>
      <c r="Q8" s="125">
        <v>125.0</v>
      </c>
      <c r="R8" s="125">
        <v>557.0</v>
      </c>
      <c r="S8" s="125">
        <v>420.0</v>
      </c>
      <c r="T8" s="125">
        <v>318.0</v>
      </c>
      <c r="U8" s="125">
        <v>8.0</v>
      </c>
      <c r="V8" s="125">
        <v>32.0</v>
      </c>
      <c r="W8" s="125">
        <v>55.56</v>
      </c>
      <c r="X8" s="125">
        <v>68.19</v>
      </c>
      <c r="Y8" s="125">
        <v>5.0</v>
      </c>
      <c r="Z8" s="125">
        <v>2.0</v>
      </c>
      <c r="AA8" s="125">
        <v>2.0</v>
      </c>
      <c r="AB8" s="125">
        <v>5.0</v>
      </c>
      <c r="AC8" s="125">
        <v>5.0</v>
      </c>
      <c r="AD8" s="125">
        <v>4.25</v>
      </c>
      <c r="AE8" s="125">
        <v>59.0</v>
      </c>
      <c r="AF8" s="125">
        <v>4.0</v>
      </c>
      <c r="AG8" s="125">
        <v>1.0</v>
      </c>
      <c r="AH8" s="125">
        <v>2.0</v>
      </c>
      <c r="AI8" s="125">
        <v>4.0</v>
      </c>
      <c r="AJ8" s="125">
        <v>4.0</v>
      </c>
      <c r="AK8" s="125">
        <v>4.0</v>
      </c>
      <c r="AL8" s="126">
        <v>45519.743178819444</v>
      </c>
      <c r="AM8" s="127">
        <v>2916203.59</v>
      </c>
      <c r="AN8" s="127">
        <v>1737637.59</v>
      </c>
      <c r="AO8" s="124"/>
      <c r="AP8" s="124"/>
    </row>
    <row r="9">
      <c r="A9" s="125">
        <v>108.0</v>
      </c>
      <c r="B9" s="119" t="s">
        <v>31</v>
      </c>
      <c r="C9" s="119" t="s">
        <v>32</v>
      </c>
      <c r="D9" s="119" t="s">
        <v>53</v>
      </c>
      <c r="E9" s="119" t="s">
        <v>54</v>
      </c>
      <c r="F9" s="120" t="s">
        <v>55</v>
      </c>
      <c r="G9" s="120" t="s">
        <v>36</v>
      </c>
      <c r="H9" s="121" t="s">
        <v>994</v>
      </c>
      <c r="I9" s="121" t="s">
        <v>995</v>
      </c>
      <c r="J9" s="125">
        <v>1124884.25</v>
      </c>
      <c r="K9" s="125">
        <v>1231353.68</v>
      </c>
      <c r="L9" s="125">
        <v>33626.82</v>
      </c>
      <c r="M9" s="125">
        <v>39703.75</v>
      </c>
      <c r="N9" s="125">
        <v>26.0</v>
      </c>
      <c r="O9" s="125">
        <v>13.0</v>
      </c>
      <c r="P9" s="125">
        <v>428.0</v>
      </c>
      <c r="Q9" s="125">
        <v>463.0</v>
      </c>
      <c r="R9" s="125">
        <v>54.0</v>
      </c>
      <c r="S9" s="125">
        <v>41.0</v>
      </c>
      <c r="T9" s="125">
        <v>100.0</v>
      </c>
      <c r="U9" s="125">
        <v>-7.0</v>
      </c>
      <c r="V9" s="125">
        <v>31.0</v>
      </c>
      <c r="W9" s="125">
        <v>-15.31</v>
      </c>
      <c r="X9" s="125">
        <v>-8.65</v>
      </c>
      <c r="Y9" s="125">
        <v>4.0</v>
      </c>
      <c r="Z9" s="125">
        <v>1.0</v>
      </c>
      <c r="AA9" s="125">
        <v>2.0</v>
      </c>
      <c r="AB9" s="125">
        <v>1.0</v>
      </c>
      <c r="AC9" s="125">
        <v>1.0</v>
      </c>
      <c r="AD9" s="125">
        <v>1.35</v>
      </c>
      <c r="AE9" s="125">
        <v>435.0</v>
      </c>
      <c r="AF9" s="125">
        <v>3.0</v>
      </c>
      <c r="AG9" s="125">
        <v>1.0</v>
      </c>
      <c r="AH9" s="125">
        <v>2.0</v>
      </c>
      <c r="AI9" s="125">
        <v>1.0</v>
      </c>
      <c r="AJ9" s="125">
        <v>1.0</v>
      </c>
      <c r="AK9" s="125">
        <v>1.0</v>
      </c>
      <c r="AL9" s="126">
        <v>45519.743178819444</v>
      </c>
      <c r="AM9" s="127">
        <v>1125394.25</v>
      </c>
      <c r="AN9" s="127">
        <v>1231788.41</v>
      </c>
      <c r="AO9" s="124"/>
      <c r="AP9" s="124"/>
    </row>
    <row r="10">
      <c r="A10" s="125">
        <v>109.0</v>
      </c>
      <c r="B10" s="119" t="s">
        <v>47</v>
      </c>
      <c r="C10" s="119" t="s">
        <v>32</v>
      </c>
      <c r="D10" s="119" t="s">
        <v>996</v>
      </c>
      <c r="E10" s="119" t="s">
        <v>997</v>
      </c>
      <c r="F10" s="120" t="s">
        <v>58</v>
      </c>
      <c r="G10" s="120" t="s">
        <v>59</v>
      </c>
      <c r="H10" s="121" t="s">
        <v>994</v>
      </c>
      <c r="I10" s="121" t="s">
        <v>995</v>
      </c>
      <c r="J10" s="125">
        <v>694998.56</v>
      </c>
      <c r="K10" s="125">
        <v>765671.95</v>
      </c>
      <c r="L10" s="125">
        <v>21844.16</v>
      </c>
      <c r="M10" s="125">
        <v>23169.39</v>
      </c>
      <c r="N10" s="125">
        <v>9.0</v>
      </c>
      <c r="O10" s="125">
        <v>12.0</v>
      </c>
      <c r="P10" s="125">
        <v>343.0</v>
      </c>
      <c r="Q10" s="125">
        <v>336.0</v>
      </c>
      <c r="R10" s="125">
        <v>18.0</v>
      </c>
      <c r="S10" s="125">
        <v>15.0</v>
      </c>
      <c r="T10" s="125">
        <v>-25.0</v>
      </c>
      <c r="U10" s="125">
        <v>2.0</v>
      </c>
      <c r="V10" s="125">
        <v>20.0</v>
      </c>
      <c r="W10" s="125">
        <v>-5.72</v>
      </c>
      <c r="X10" s="125">
        <v>-9.23</v>
      </c>
      <c r="Y10" s="125">
        <v>1.0</v>
      </c>
      <c r="Z10" s="125">
        <v>1.0</v>
      </c>
      <c r="AA10" s="125">
        <v>2.0</v>
      </c>
      <c r="AB10" s="125">
        <v>1.0</v>
      </c>
      <c r="AC10" s="125">
        <v>1.0</v>
      </c>
      <c r="AD10" s="125">
        <v>1.2</v>
      </c>
      <c r="AE10" s="125">
        <v>480.0</v>
      </c>
      <c r="AF10" s="125">
        <v>1.0</v>
      </c>
      <c r="AG10" s="125">
        <v>1.0</v>
      </c>
      <c r="AH10" s="125">
        <v>2.0</v>
      </c>
      <c r="AI10" s="125">
        <v>1.0</v>
      </c>
      <c r="AJ10" s="125">
        <v>1.0</v>
      </c>
      <c r="AK10" s="125">
        <v>1.0</v>
      </c>
      <c r="AL10" s="126">
        <v>45519.743178819444</v>
      </c>
      <c r="AM10" s="127">
        <v>695472.76</v>
      </c>
      <c r="AN10" s="127">
        <v>713410.36</v>
      </c>
      <c r="AO10" s="124"/>
      <c r="AP10" s="124"/>
    </row>
    <row r="11">
      <c r="A11" s="125">
        <v>110.0</v>
      </c>
      <c r="B11" s="119" t="s">
        <v>60</v>
      </c>
      <c r="C11" s="119" t="s">
        <v>32</v>
      </c>
      <c r="D11" s="119" t="s">
        <v>61</v>
      </c>
      <c r="E11" s="119" t="s">
        <v>62</v>
      </c>
      <c r="F11" s="120" t="s">
        <v>35</v>
      </c>
      <c r="G11" s="120" t="s">
        <v>36</v>
      </c>
      <c r="H11" s="121" t="s">
        <v>994</v>
      </c>
      <c r="I11" s="121" t="s">
        <v>995</v>
      </c>
      <c r="J11" s="125">
        <v>816080.71</v>
      </c>
      <c r="K11" s="125">
        <v>814461.97</v>
      </c>
      <c r="L11" s="125">
        <v>23696.75</v>
      </c>
      <c r="M11" s="125">
        <v>25376.36</v>
      </c>
      <c r="N11" s="125">
        <v>4.0</v>
      </c>
      <c r="O11" s="125">
        <v>3.0</v>
      </c>
      <c r="P11" s="125">
        <v>365.0</v>
      </c>
      <c r="Q11" s="125">
        <v>303.0</v>
      </c>
      <c r="R11" s="125">
        <v>42.0</v>
      </c>
      <c r="S11" s="125">
        <v>32.0</v>
      </c>
      <c r="T11" s="125">
        <v>33.0</v>
      </c>
      <c r="U11" s="125">
        <v>20.0</v>
      </c>
      <c r="V11" s="125">
        <v>31.0</v>
      </c>
      <c r="W11" s="125">
        <v>-6.62</v>
      </c>
      <c r="X11" s="125">
        <v>0.2</v>
      </c>
      <c r="Y11" s="125">
        <v>2.0</v>
      </c>
      <c r="Z11" s="125">
        <v>5.0</v>
      </c>
      <c r="AA11" s="125">
        <v>2.0</v>
      </c>
      <c r="AB11" s="125">
        <v>1.0</v>
      </c>
      <c r="AC11" s="125">
        <v>1.0</v>
      </c>
      <c r="AD11" s="125">
        <v>1.65</v>
      </c>
      <c r="AE11" s="125">
        <v>369.0</v>
      </c>
      <c r="AF11" s="125">
        <v>2.0</v>
      </c>
      <c r="AG11" s="125">
        <v>4.0</v>
      </c>
      <c r="AH11" s="125">
        <v>2.0</v>
      </c>
      <c r="AI11" s="125">
        <v>1.0</v>
      </c>
      <c r="AJ11" s="125">
        <v>1.0</v>
      </c>
      <c r="AK11" s="125">
        <v>1.0</v>
      </c>
      <c r="AL11" s="126">
        <v>45519.743178819444</v>
      </c>
      <c r="AM11" s="127">
        <v>815978.71</v>
      </c>
      <c r="AN11" s="127">
        <v>800537.78</v>
      </c>
      <c r="AO11" s="124"/>
      <c r="AP11" s="124"/>
    </row>
    <row r="12">
      <c r="A12" s="125">
        <v>111.0</v>
      </c>
      <c r="B12" s="119" t="s">
        <v>63</v>
      </c>
      <c r="C12" s="119" t="s">
        <v>32</v>
      </c>
      <c r="D12" s="119" t="s">
        <v>64</v>
      </c>
      <c r="E12" s="119" t="s">
        <v>65</v>
      </c>
      <c r="F12" s="120" t="s">
        <v>66</v>
      </c>
      <c r="G12" s="120" t="s">
        <v>59</v>
      </c>
      <c r="H12" s="121" t="s">
        <v>994</v>
      </c>
      <c r="I12" s="121" t="s">
        <v>995</v>
      </c>
      <c r="J12" s="125">
        <v>1915124.79</v>
      </c>
      <c r="K12" s="125">
        <v>2067077.65</v>
      </c>
      <c r="L12" s="125">
        <v>54569.7</v>
      </c>
      <c r="M12" s="125">
        <v>65332.92</v>
      </c>
      <c r="N12" s="125">
        <v>20.0</v>
      </c>
      <c r="O12" s="125">
        <v>26.0</v>
      </c>
      <c r="P12" s="125">
        <v>661.0</v>
      </c>
      <c r="Q12" s="125">
        <v>710.0</v>
      </c>
      <c r="R12" s="125">
        <v>36.0</v>
      </c>
      <c r="S12" s="125">
        <v>42.0</v>
      </c>
      <c r="T12" s="125">
        <v>-23.0</v>
      </c>
      <c r="U12" s="125">
        <v>-6.0</v>
      </c>
      <c r="V12" s="125">
        <v>-14.0</v>
      </c>
      <c r="W12" s="125">
        <v>-16.47</v>
      </c>
      <c r="X12" s="125">
        <v>-7.35</v>
      </c>
      <c r="Y12" s="125">
        <v>1.0</v>
      </c>
      <c r="Z12" s="125">
        <v>1.0</v>
      </c>
      <c r="AA12" s="125">
        <v>1.0</v>
      </c>
      <c r="AB12" s="125">
        <v>1.0</v>
      </c>
      <c r="AC12" s="125">
        <v>1.0</v>
      </c>
      <c r="AD12" s="125">
        <v>1.0</v>
      </c>
      <c r="AE12" s="125">
        <v>611.0</v>
      </c>
      <c r="AF12" s="125">
        <v>1.0</v>
      </c>
      <c r="AG12" s="125">
        <v>1.0</v>
      </c>
      <c r="AH12" s="125">
        <v>1.0</v>
      </c>
      <c r="AI12" s="125">
        <v>1.0</v>
      </c>
      <c r="AJ12" s="125">
        <v>1.0</v>
      </c>
      <c r="AK12" s="125">
        <v>1.0</v>
      </c>
      <c r="AL12" s="126">
        <v>45519.743178819444</v>
      </c>
      <c r="AM12" s="127">
        <v>1919579.05</v>
      </c>
      <c r="AN12" s="127">
        <v>2070138.89</v>
      </c>
      <c r="AO12" s="124"/>
      <c r="AP12" s="124"/>
    </row>
    <row r="13">
      <c r="A13" s="125">
        <v>113.0</v>
      </c>
      <c r="B13" s="119" t="s">
        <v>122</v>
      </c>
      <c r="C13" s="119" t="s">
        <v>32</v>
      </c>
      <c r="D13" s="119" t="s">
        <v>68</v>
      </c>
      <c r="E13" s="119" t="s">
        <v>69</v>
      </c>
      <c r="F13" s="120" t="s">
        <v>70</v>
      </c>
      <c r="G13" s="120" t="s">
        <v>36</v>
      </c>
      <c r="H13" s="121" t="s">
        <v>994</v>
      </c>
      <c r="I13" s="121" t="s">
        <v>995</v>
      </c>
      <c r="J13" s="125">
        <v>596689.22</v>
      </c>
      <c r="K13" s="125">
        <v>597478.9</v>
      </c>
      <c r="L13" s="125">
        <v>19024.04</v>
      </c>
      <c r="M13" s="125">
        <v>19982.21</v>
      </c>
      <c r="N13" s="125">
        <v>7.0</v>
      </c>
      <c r="O13" s="119" t="s">
        <v>41</v>
      </c>
      <c r="P13" s="125">
        <v>305.0</v>
      </c>
      <c r="Q13" s="125">
        <v>259.0</v>
      </c>
      <c r="R13" s="125">
        <v>45.0</v>
      </c>
      <c r="S13" s="125">
        <v>44.0</v>
      </c>
      <c r="T13" s="119" t="s">
        <v>41</v>
      </c>
      <c r="U13" s="125">
        <v>17.0</v>
      </c>
      <c r="V13" s="125">
        <v>2.0</v>
      </c>
      <c r="W13" s="125">
        <v>-4.8</v>
      </c>
      <c r="X13" s="125">
        <v>-0.13</v>
      </c>
      <c r="Y13" s="119" t="s">
        <v>41</v>
      </c>
      <c r="Z13" s="125">
        <v>4.0</v>
      </c>
      <c r="AA13" s="125">
        <v>1.0</v>
      </c>
      <c r="AB13" s="125">
        <v>1.0</v>
      </c>
      <c r="AC13" s="125">
        <v>1.0</v>
      </c>
      <c r="AD13" s="125">
        <v>1.25</v>
      </c>
      <c r="AE13" s="125">
        <v>461.0</v>
      </c>
      <c r="AF13" s="119" t="s">
        <v>41</v>
      </c>
      <c r="AG13" s="125">
        <v>3.0</v>
      </c>
      <c r="AH13" s="125">
        <v>1.0</v>
      </c>
      <c r="AI13" s="125">
        <v>1.0</v>
      </c>
      <c r="AJ13" s="125">
        <v>1.0</v>
      </c>
      <c r="AK13" s="125">
        <v>1.0</v>
      </c>
      <c r="AL13" s="126">
        <v>45519.743178819444</v>
      </c>
      <c r="AM13" s="127">
        <v>596817.22</v>
      </c>
      <c r="AN13" s="127">
        <v>598285.56</v>
      </c>
      <c r="AO13" s="124"/>
      <c r="AP13" s="124"/>
    </row>
    <row r="14">
      <c r="A14" s="125">
        <v>114.0</v>
      </c>
      <c r="B14" s="119" t="s">
        <v>63</v>
      </c>
      <c r="C14" s="119" t="s">
        <v>32</v>
      </c>
      <c r="D14" s="119" t="s">
        <v>71</v>
      </c>
      <c r="E14" s="119" t="s">
        <v>72</v>
      </c>
      <c r="F14" s="120" t="s">
        <v>73</v>
      </c>
      <c r="G14" s="120" t="s">
        <v>36</v>
      </c>
      <c r="H14" s="121" t="s">
        <v>994</v>
      </c>
      <c r="I14" s="121" t="s">
        <v>995</v>
      </c>
      <c r="J14" s="125">
        <v>1219471.96</v>
      </c>
      <c r="K14" s="125">
        <v>882445.56</v>
      </c>
      <c r="L14" s="125">
        <v>40596.59</v>
      </c>
      <c r="M14" s="125">
        <v>29445.48</v>
      </c>
      <c r="N14" s="125">
        <v>24.0</v>
      </c>
      <c r="O14" s="125">
        <v>25.0</v>
      </c>
      <c r="P14" s="125">
        <v>511.0</v>
      </c>
      <c r="Q14" s="125">
        <v>367.0</v>
      </c>
      <c r="R14" s="125">
        <v>48.0</v>
      </c>
      <c r="S14" s="125">
        <v>25.0</v>
      </c>
      <c r="T14" s="125">
        <v>-4.0</v>
      </c>
      <c r="U14" s="125">
        <v>39.0</v>
      </c>
      <c r="V14" s="125">
        <v>92.0</v>
      </c>
      <c r="W14" s="125">
        <v>37.87</v>
      </c>
      <c r="X14" s="125">
        <v>38.19</v>
      </c>
      <c r="Y14" s="125">
        <v>1.0</v>
      </c>
      <c r="Z14" s="125">
        <v>5.0</v>
      </c>
      <c r="AA14" s="125">
        <v>5.0</v>
      </c>
      <c r="AB14" s="125">
        <v>5.0</v>
      </c>
      <c r="AC14" s="125">
        <v>5.0</v>
      </c>
      <c r="AD14" s="125">
        <v>4.8</v>
      </c>
      <c r="AE14" s="125">
        <v>11.0</v>
      </c>
      <c r="AF14" s="125">
        <v>1.0</v>
      </c>
      <c r="AG14" s="125">
        <v>4.0</v>
      </c>
      <c r="AH14" s="125">
        <v>4.0</v>
      </c>
      <c r="AI14" s="125">
        <v>4.0</v>
      </c>
      <c r="AJ14" s="125">
        <v>4.0</v>
      </c>
      <c r="AK14" s="125">
        <v>4.0</v>
      </c>
      <c r="AL14" s="126">
        <v>45519.743178819444</v>
      </c>
      <c r="AM14" s="127">
        <v>1220355.96</v>
      </c>
      <c r="AN14" s="127">
        <v>882723.32</v>
      </c>
      <c r="AO14" s="124"/>
      <c r="AP14" s="124"/>
    </row>
    <row r="15">
      <c r="A15" s="125">
        <v>115.0</v>
      </c>
      <c r="B15" s="119" t="s">
        <v>31</v>
      </c>
      <c r="C15" s="119" t="s">
        <v>32</v>
      </c>
      <c r="D15" s="119" t="s">
        <v>74</v>
      </c>
      <c r="E15" s="119" t="s">
        <v>75</v>
      </c>
      <c r="F15" s="120" t="s">
        <v>76</v>
      </c>
      <c r="G15" s="120" t="s">
        <v>59</v>
      </c>
      <c r="H15" s="121" t="s">
        <v>994</v>
      </c>
      <c r="I15" s="121" t="s">
        <v>995</v>
      </c>
      <c r="J15" s="125">
        <v>2376437.73</v>
      </c>
      <c r="K15" s="125">
        <v>3174569.21</v>
      </c>
      <c r="L15" s="125">
        <v>69763.58</v>
      </c>
      <c r="M15" s="125">
        <v>93677.61</v>
      </c>
      <c r="N15" s="125">
        <v>87.0</v>
      </c>
      <c r="O15" s="125">
        <v>31.0</v>
      </c>
      <c r="P15" s="125">
        <v>902.0</v>
      </c>
      <c r="Q15" s="125">
        <v>1012.0</v>
      </c>
      <c r="R15" s="125">
        <v>135.0</v>
      </c>
      <c r="S15" s="125">
        <v>69.0</v>
      </c>
      <c r="T15" s="125">
        <v>180.0</v>
      </c>
      <c r="U15" s="125">
        <v>-10.0</v>
      </c>
      <c r="V15" s="125">
        <v>95.0</v>
      </c>
      <c r="W15" s="125">
        <v>-25.53</v>
      </c>
      <c r="X15" s="125">
        <v>-25.14</v>
      </c>
      <c r="Y15" s="125">
        <v>5.0</v>
      </c>
      <c r="Z15" s="125">
        <v>1.0</v>
      </c>
      <c r="AA15" s="125">
        <v>5.0</v>
      </c>
      <c r="AB15" s="125">
        <v>1.0</v>
      </c>
      <c r="AC15" s="125">
        <v>1.0</v>
      </c>
      <c r="AD15" s="125">
        <v>2.0</v>
      </c>
      <c r="AE15" s="125">
        <v>327.0</v>
      </c>
      <c r="AF15" s="125">
        <v>4.0</v>
      </c>
      <c r="AG15" s="125">
        <v>1.0</v>
      </c>
      <c r="AH15" s="125">
        <v>4.0</v>
      </c>
      <c r="AI15" s="125">
        <v>1.0</v>
      </c>
      <c r="AJ15" s="125">
        <v>1.0</v>
      </c>
      <c r="AK15" s="125">
        <v>2.0</v>
      </c>
      <c r="AL15" s="126">
        <v>45519.743178819444</v>
      </c>
      <c r="AM15" s="127">
        <v>2376616.73</v>
      </c>
      <c r="AN15" s="127">
        <v>3169256.81</v>
      </c>
      <c r="AO15" s="124"/>
      <c r="AP15" s="124"/>
    </row>
    <row r="16">
      <c r="A16" s="125">
        <v>116.0</v>
      </c>
      <c r="B16" s="119" t="s">
        <v>42</v>
      </c>
      <c r="C16" s="119" t="s">
        <v>32</v>
      </c>
      <c r="D16" s="119" t="s">
        <v>77</v>
      </c>
      <c r="E16" s="119" t="s">
        <v>78</v>
      </c>
      <c r="F16" s="120" t="s">
        <v>70</v>
      </c>
      <c r="G16" s="120" t="s">
        <v>36</v>
      </c>
      <c r="H16" s="121" t="s">
        <v>994</v>
      </c>
      <c r="I16" s="121" t="s">
        <v>995</v>
      </c>
      <c r="J16" s="125">
        <v>2546105.25</v>
      </c>
      <c r="K16" s="125">
        <v>2446382.18</v>
      </c>
      <c r="L16" s="125">
        <v>82046.93</v>
      </c>
      <c r="M16" s="125">
        <v>76134.23</v>
      </c>
      <c r="N16" s="125">
        <v>119.0</v>
      </c>
      <c r="O16" s="125">
        <v>85.0</v>
      </c>
      <c r="P16" s="125">
        <v>1367.0</v>
      </c>
      <c r="Q16" s="125">
        <v>1074.0</v>
      </c>
      <c r="R16" s="125">
        <v>79.0</v>
      </c>
      <c r="S16" s="125">
        <v>65.0</v>
      </c>
      <c r="T16" s="125">
        <v>40.0</v>
      </c>
      <c r="U16" s="125">
        <v>27.0</v>
      </c>
      <c r="V16" s="125">
        <v>21.0</v>
      </c>
      <c r="W16" s="125">
        <v>7.77</v>
      </c>
      <c r="X16" s="125">
        <v>4.08</v>
      </c>
      <c r="Y16" s="125">
        <v>2.0</v>
      </c>
      <c r="Z16" s="125">
        <v>5.0</v>
      </c>
      <c r="AA16" s="125">
        <v>2.0</v>
      </c>
      <c r="AB16" s="125">
        <v>2.0</v>
      </c>
      <c r="AC16" s="125">
        <v>1.0</v>
      </c>
      <c r="AD16" s="125">
        <v>2.05</v>
      </c>
      <c r="AE16" s="125">
        <v>310.0</v>
      </c>
      <c r="AF16" s="125">
        <v>2.0</v>
      </c>
      <c r="AG16" s="125">
        <v>4.0</v>
      </c>
      <c r="AH16" s="125">
        <v>2.0</v>
      </c>
      <c r="AI16" s="125">
        <v>1.0</v>
      </c>
      <c r="AJ16" s="125">
        <v>1.0</v>
      </c>
      <c r="AK16" s="125">
        <v>2.0</v>
      </c>
      <c r="AL16" s="126">
        <v>45519.743178819444</v>
      </c>
      <c r="AM16" s="127">
        <v>2572968.61</v>
      </c>
      <c r="AN16" s="127">
        <v>2524016.46</v>
      </c>
      <c r="AO16" s="124"/>
      <c r="AP16" s="124"/>
    </row>
    <row r="17">
      <c r="A17" s="125">
        <v>117.0</v>
      </c>
      <c r="B17" s="119" t="s">
        <v>60</v>
      </c>
      <c r="C17" s="119" t="s">
        <v>32</v>
      </c>
      <c r="D17" s="119" t="s">
        <v>79</v>
      </c>
      <c r="E17" s="119" t="s">
        <v>80</v>
      </c>
      <c r="F17" s="120" t="s">
        <v>81</v>
      </c>
      <c r="G17" s="120" t="s">
        <v>36</v>
      </c>
      <c r="H17" s="121" t="s">
        <v>994</v>
      </c>
      <c r="I17" s="121" t="s">
        <v>995</v>
      </c>
      <c r="J17" s="125">
        <v>648377.82</v>
      </c>
      <c r="K17" s="125">
        <v>547716.45</v>
      </c>
      <c r="L17" s="125">
        <v>16697.02</v>
      </c>
      <c r="M17" s="125">
        <v>17221.37</v>
      </c>
      <c r="N17" s="125">
        <v>49.0</v>
      </c>
      <c r="O17" s="125">
        <v>42.0</v>
      </c>
      <c r="P17" s="125">
        <v>439.0</v>
      </c>
      <c r="Q17" s="125">
        <v>395.0</v>
      </c>
      <c r="R17" s="125">
        <v>36.0</v>
      </c>
      <c r="S17" s="125">
        <v>22.0</v>
      </c>
      <c r="T17" s="125">
        <v>16.0</v>
      </c>
      <c r="U17" s="125">
        <v>11.0</v>
      </c>
      <c r="V17" s="125">
        <v>63.0</v>
      </c>
      <c r="W17" s="125">
        <v>-3.04</v>
      </c>
      <c r="X17" s="125">
        <v>18.38</v>
      </c>
      <c r="Y17" s="125">
        <v>1.0</v>
      </c>
      <c r="Z17" s="125">
        <v>3.0</v>
      </c>
      <c r="AA17" s="125">
        <v>4.0</v>
      </c>
      <c r="AB17" s="125">
        <v>1.0</v>
      </c>
      <c r="AC17" s="125">
        <v>3.0</v>
      </c>
      <c r="AD17" s="125">
        <v>2.3</v>
      </c>
      <c r="AE17" s="125">
        <v>281.0</v>
      </c>
      <c r="AF17" s="125">
        <v>1.0</v>
      </c>
      <c r="AG17" s="125">
        <v>2.0</v>
      </c>
      <c r="AH17" s="125">
        <v>3.0</v>
      </c>
      <c r="AI17" s="125">
        <v>1.0</v>
      </c>
      <c r="AJ17" s="125">
        <v>2.0</v>
      </c>
      <c r="AK17" s="125">
        <v>2.0</v>
      </c>
      <c r="AL17" s="126">
        <v>45519.743178819444</v>
      </c>
      <c r="AM17" s="127">
        <v>636353.82</v>
      </c>
      <c r="AN17" s="127">
        <v>620370.65</v>
      </c>
      <c r="AO17" s="124"/>
      <c r="AP17" s="124"/>
    </row>
    <row r="18">
      <c r="A18" s="125">
        <v>119.0</v>
      </c>
      <c r="B18" s="119" t="s">
        <v>47</v>
      </c>
      <c r="C18" s="119" t="s">
        <v>32</v>
      </c>
      <c r="D18" s="119" t="s">
        <v>996</v>
      </c>
      <c r="E18" s="119" t="s">
        <v>997</v>
      </c>
      <c r="F18" s="120" t="s">
        <v>58</v>
      </c>
      <c r="G18" s="120" t="s">
        <v>59</v>
      </c>
      <c r="H18" s="121" t="s">
        <v>994</v>
      </c>
      <c r="I18" s="121" t="s">
        <v>995</v>
      </c>
      <c r="J18" s="125">
        <v>787324.96</v>
      </c>
      <c r="K18" s="125">
        <v>544518.28</v>
      </c>
      <c r="L18" s="125">
        <v>24886.75</v>
      </c>
      <c r="M18" s="125">
        <v>21506.89</v>
      </c>
      <c r="N18" s="125">
        <v>23.0</v>
      </c>
      <c r="O18" s="125">
        <v>7.0</v>
      </c>
      <c r="P18" s="125">
        <v>338.0</v>
      </c>
      <c r="Q18" s="125">
        <v>314.0</v>
      </c>
      <c r="R18" s="125">
        <v>24.0</v>
      </c>
      <c r="S18" s="125">
        <v>20.0</v>
      </c>
      <c r="T18" s="125">
        <v>228.0</v>
      </c>
      <c r="U18" s="125">
        <v>7.0</v>
      </c>
      <c r="V18" s="125">
        <v>20.0</v>
      </c>
      <c r="W18" s="125">
        <v>15.72</v>
      </c>
      <c r="X18" s="125">
        <v>44.59</v>
      </c>
      <c r="Y18" s="125">
        <v>5.0</v>
      </c>
      <c r="Z18" s="125">
        <v>2.0</v>
      </c>
      <c r="AA18" s="125">
        <v>2.0</v>
      </c>
      <c r="AB18" s="125">
        <v>4.0</v>
      </c>
      <c r="AC18" s="125">
        <v>5.0</v>
      </c>
      <c r="AD18" s="125">
        <v>3.7</v>
      </c>
      <c r="AE18" s="125">
        <v>144.0</v>
      </c>
      <c r="AF18" s="125">
        <v>4.0</v>
      </c>
      <c r="AG18" s="125">
        <v>1.0</v>
      </c>
      <c r="AH18" s="125">
        <v>2.0</v>
      </c>
      <c r="AI18" s="125">
        <v>3.0</v>
      </c>
      <c r="AJ18" s="125">
        <v>4.0</v>
      </c>
      <c r="AK18" s="125">
        <v>3.0</v>
      </c>
      <c r="AL18" s="126">
        <v>45519.743178819444</v>
      </c>
      <c r="AM18" s="127">
        <v>787656.28</v>
      </c>
      <c r="AN18" s="127">
        <v>597832.77</v>
      </c>
      <c r="AO18" s="124"/>
      <c r="AP18" s="124"/>
    </row>
    <row r="19">
      <c r="A19" s="125">
        <v>122.0</v>
      </c>
      <c r="B19" s="119" t="s">
        <v>42</v>
      </c>
      <c r="C19" s="119" t="s">
        <v>32</v>
      </c>
      <c r="D19" s="119" t="s">
        <v>82</v>
      </c>
      <c r="E19" s="119" t="s">
        <v>83</v>
      </c>
      <c r="F19" s="120" t="s">
        <v>45</v>
      </c>
      <c r="G19" s="120" t="s">
        <v>46</v>
      </c>
      <c r="H19" s="121" t="s">
        <v>994</v>
      </c>
      <c r="I19" s="121" t="s">
        <v>995</v>
      </c>
      <c r="J19" s="125">
        <v>1548974.19</v>
      </c>
      <c r="K19" s="125">
        <v>1498184.4</v>
      </c>
      <c r="L19" s="125">
        <v>47148.12</v>
      </c>
      <c r="M19" s="125">
        <v>54197.18</v>
      </c>
      <c r="N19" s="125" t="s">
        <v>41</v>
      </c>
      <c r="O19" s="125" t="s">
        <v>41</v>
      </c>
      <c r="P19" s="125">
        <v>479.0</v>
      </c>
      <c r="Q19" s="125">
        <v>540.0</v>
      </c>
      <c r="R19" s="125">
        <v>47.0</v>
      </c>
      <c r="S19" s="125">
        <v>37.0</v>
      </c>
      <c r="T19" s="125" t="s">
        <v>41</v>
      </c>
      <c r="U19" s="125">
        <v>-11.0</v>
      </c>
      <c r="V19" s="125">
        <v>27.0</v>
      </c>
      <c r="W19" s="125">
        <v>-13.01</v>
      </c>
      <c r="X19" s="125">
        <v>3.39</v>
      </c>
      <c r="Y19" s="125" t="s">
        <v>41</v>
      </c>
      <c r="Z19" s="125">
        <v>1.0</v>
      </c>
      <c r="AA19" s="125">
        <v>2.0</v>
      </c>
      <c r="AB19" s="125">
        <v>1.0</v>
      </c>
      <c r="AC19" s="125">
        <v>1.0</v>
      </c>
      <c r="AD19" s="125">
        <v>1.15</v>
      </c>
      <c r="AE19" s="125">
        <v>529.0</v>
      </c>
      <c r="AF19" s="125" t="s">
        <v>41</v>
      </c>
      <c r="AG19" s="125">
        <v>1.0</v>
      </c>
      <c r="AH19" s="125">
        <v>2.0</v>
      </c>
      <c r="AI19" s="125">
        <v>1.0</v>
      </c>
      <c r="AJ19" s="125">
        <v>1.0</v>
      </c>
      <c r="AK19" s="125">
        <v>1.0</v>
      </c>
      <c r="AL19" s="126">
        <v>45519.743178819444</v>
      </c>
      <c r="AM19" s="127">
        <v>1549797.19</v>
      </c>
      <c r="AN19" s="127">
        <v>1499315.55</v>
      </c>
      <c r="AO19" s="124"/>
      <c r="AP19" s="124"/>
    </row>
    <row r="20">
      <c r="A20" s="125">
        <v>124.0</v>
      </c>
      <c r="B20" s="119" t="s">
        <v>31</v>
      </c>
      <c r="C20" s="119" t="s">
        <v>32</v>
      </c>
      <c r="D20" s="119" t="s">
        <v>393</v>
      </c>
      <c r="E20" s="119" t="s">
        <v>418</v>
      </c>
      <c r="F20" s="120" t="s">
        <v>70</v>
      </c>
      <c r="G20" s="120" t="s">
        <v>36</v>
      </c>
      <c r="H20" s="121" t="s">
        <v>994</v>
      </c>
      <c r="I20" s="121" t="s">
        <v>995</v>
      </c>
      <c r="J20" s="125">
        <v>772789.12</v>
      </c>
      <c r="K20" s="125">
        <v>515426.91</v>
      </c>
      <c r="L20" s="125">
        <v>21073.27</v>
      </c>
      <c r="M20" s="125">
        <v>15108.57</v>
      </c>
      <c r="N20" s="119">
        <v>3.0</v>
      </c>
      <c r="O20" s="119">
        <v>8.0</v>
      </c>
      <c r="P20" s="125">
        <v>364.0</v>
      </c>
      <c r="Q20" s="125">
        <v>343.0</v>
      </c>
      <c r="R20" s="125">
        <v>16.0</v>
      </c>
      <c r="S20" s="125">
        <v>19.0</v>
      </c>
      <c r="T20" s="119">
        <v>-62.0</v>
      </c>
      <c r="U20" s="125">
        <v>6.0</v>
      </c>
      <c r="V20" s="125">
        <v>-15.0</v>
      </c>
      <c r="W20" s="125">
        <v>39.48</v>
      </c>
      <c r="X20" s="125">
        <v>49.93</v>
      </c>
      <c r="Y20" s="119">
        <v>1.0</v>
      </c>
      <c r="Z20" s="125">
        <v>2.0</v>
      </c>
      <c r="AA20" s="125">
        <v>1.0</v>
      </c>
      <c r="AB20" s="125">
        <v>5.0</v>
      </c>
      <c r="AC20" s="125">
        <v>5.0</v>
      </c>
      <c r="AD20" s="125">
        <v>3.7</v>
      </c>
      <c r="AE20" s="125">
        <v>143.0</v>
      </c>
      <c r="AF20" s="119">
        <v>1.0</v>
      </c>
      <c r="AG20" s="125">
        <v>1.0</v>
      </c>
      <c r="AH20" s="125">
        <v>1.0</v>
      </c>
      <c r="AI20" s="125">
        <v>4.0</v>
      </c>
      <c r="AJ20" s="125">
        <v>4.0</v>
      </c>
      <c r="AK20" s="125">
        <v>3.0</v>
      </c>
      <c r="AL20" s="126">
        <v>45519.743178819444</v>
      </c>
      <c r="AM20" s="127">
        <v>771889.12</v>
      </c>
      <c r="AN20" s="127">
        <v>513572.89</v>
      </c>
      <c r="AO20" s="124"/>
      <c r="AP20" s="124"/>
    </row>
    <row r="21">
      <c r="A21" s="125">
        <v>126.0</v>
      </c>
      <c r="B21" s="119" t="s">
        <v>63</v>
      </c>
      <c r="C21" s="119" t="s">
        <v>32</v>
      </c>
      <c r="D21" s="119" t="s">
        <v>86</v>
      </c>
      <c r="E21" s="119" t="s">
        <v>87</v>
      </c>
      <c r="F21" s="120" t="s">
        <v>88</v>
      </c>
      <c r="G21" s="120" t="s">
        <v>59</v>
      </c>
      <c r="H21" s="121" t="s">
        <v>994</v>
      </c>
      <c r="I21" s="121" t="s">
        <v>995</v>
      </c>
      <c r="J21" s="125">
        <v>1507698.99</v>
      </c>
      <c r="K21" s="125">
        <v>1499010.46</v>
      </c>
      <c r="L21" s="125">
        <v>41252.5</v>
      </c>
      <c r="M21" s="125">
        <v>44938.39</v>
      </c>
      <c r="N21" s="125">
        <v>2.0</v>
      </c>
      <c r="O21" s="125">
        <v>18.0</v>
      </c>
      <c r="P21" s="125">
        <v>521.0</v>
      </c>
      <c r="Q21" s="125">
        <v>518.0</v>
      </c>
      <c r="R21" s="125">
        <v>38.0</v>
      </c>
      <c r="S21" s="125">
        <v>20.0</v>
      </c>
      <c r="T21" s="125">
        <v>-88.0</v>
      </c>
      <c r="U21" s="125">
        <v>0.0</v>
      </c>
      <c r="V21" s="125">
        <v>90.0</v>
      </c>
      <c r="W21" s="125">
        <v>-8.2</v>
      </c>
      <c r="X21" s="125">
        <v>0.58</v>
      </c>
      <c r="Y21" s="125">
        <v>1.0</v>
      </c>
      <c r="Z21" s="125">
        <v>1.0</v>
      </c>
      <c r="AA21" s="125">
        <v>5.0</v>
      </c>
      <c r="AB21" s="125">
        <v>1.0</v>
      </c>
      <c r="AC21" s="125">
        <v>1.0</v>
      </c>
      <c r="AD21" s="125">
        <v>1.8</v>
      </c>
      <c r="AE21" s="125">
        <v>350.0</v>
      </c>
      <c r="AF21" s="125">
        <v>1.0</v>
      </c>
      <c r="AG21" s="125">
        <v>1.0</v>
      </c>
      <c r="AH21" s="125">
        <v>4.0</v>
      </c>
      <c r="AI21" s="125">
        <v>1.0</v>
      </c>
      <c r="AJ21" s="125">
        <v>1.0</v>
      </c>
      <c r="AK21" s="125">
        <v>1.0</v>
      </c>
      <c r="AL21" s="126">
        <v>45519.743178819444</v>
      </c>
      <c r="AM21" s="127">
        <v>1507442.12</v>
      </c>
      <c r="AN21" s="127">
        <v>1494405.5</v>
      </c>
      <c r="AO21" s="124"/>
      <c r="AP21" s="124"/>
    </row>
    <row r="22">
      <c r="A22" s="125">
        <v>127.0</v>
      </c>
      <c r="B22" s="119" t="s">
        <v>42</v>
      </c>
      <c r="C22" s="119" t="s">
        <v>32</v>
      </c>
      <c r="D22" s="119" t="s">
        <v>89</v>
      </c>
      <c r="E22" s="119" t="s">
        <v>90</v>
      </c>
      <c r="F22" s="120" t="s">
        <v>52</v>
      </c>
      <c r="G22" s="120" t="s">
        <v>46</v>
      </c>
      <c r="H22" s="121" t="s">
        <v>994</v>
      </c>
      <c r="I22" s="121" t="s">
        <v>995</v>
      </c>
      <c r="J22" s="125">
        <v>2642654.57</v>
      </c>
      <c r="K22" s="125">
        <v>1986447.83</v>
      </c>
      <c r="L22" s="125">
        <v>97223.5</v>
      </c>
      <c r="M22" s="125">
        <v>73075.72</v>
      </c>
      <c r="N22" s="125">
        <v>25.0</v>
      </c>
      <c r="O22" s="125">
        <v>17.0</v>
      </c>
      <c r="P22" s="125">
        <v>1253.0</v>
      </c>
      <c r="Q22" s="125">
        <v>1055.0</v>
      </c>
      <c r="R22" s="125">
        <v>106.0</v>
      </c>
      <c r="S22" s="125">
        <v>67.0</v>
      </c>
      <c r="T22" s="125">
        <v>47.0</v>
      </c>
      <c r="U22" s="125">
        <v>18.0</v>
      </c>
      <c r="V22" s="125">
        <v>58.0</v>
      </c>
      <c r="W22" s="125">
        <v>33.04</v>
      </c>
      <c r="X22" s="125">
        <v>33.03</v>
      </c>
      <c r="Y22" s="125">
        <v>2.0</v>
      </c>
      <c r="Z22" s="125">
        <v>4.0</v>
      </c>
      <c r="AA22" s="125">
        <v>3.0</v>
      </c>
      <c r="AB22" s="125">
        <v>5.0</v>
      </c>
      <c r="AC22" s="125">
        <v>5.0</v>
      </c>
      <c r="AD22" s="125">
        <v>4.35</v>
      </c>
      <c r="AE22" s="125">
        <v>50.0</v>
      </c>
      <c r="AF22" s="125">
        <v>2.0</v>
      </c>
      <c r="AG22" s="125">
        <v>3.0</v>
      </c>
      <c r="AH22" s="125">
        <v>2.0</v>
      </c>
      <c r="AI22" s="125">
        <v>4.0</v>
      </c>
      <c r="AJ22" s="125">
        <v>4.0</v>
      </c>
      <c r="AK22" s="125">
        <v>4.0</v>
      </c>
      <c r="AL22" s="126">
        <v>45519.743178819444</v>
      </c>
      <c r="AM22" s="127">
        <v>2643034.55</v>
      </c>
      <c r="AN22" s="127">
        <v>1913699.77</v>
      </c>
      <c r="AO22" s="124"/>
      <c r="AP22" s="124"/>
    </row>
    <row r="23">
      <c r="A23" s="125">
        <v>128.0</v>
      </c>
      <c r="B23" s="119" t="s">
        <v>122</v>
      </c>
      <c r="C23" s="119" t="s">
        <v>32</v>
      </c>
      <c r="D23" s="119" t="s">
        <v>91</v>
      </c>
      <c r="E23" s="119" t="s">
        <v>92</v>
      </c>
      <c r="F23" s="120" t="s">
        <v>93</v>
      </c>
      <c r="G23" s="120" t="s">
        <v>46</v>
      </c>
      <c r="H23" s="121" t="s">
        <v>994</v>
      </c>
      <c r="I23" s="121" t="s">
        <v>995</v>
      </c>
      <c r="J23" s="125">
        <v>1631710.46</v>
      </c>
      <c r="K23" s="125">
        <v>1512786.87</v>
      </c>
      <c r="L23" s="125">
        <v>54460.26</v>
      </c>
      <c r="M23" s="125">
        <v>53598.75</v>
      </c>
      <c r="N23" s="125">
        <v>10.0</v>
      </c>
      <c r="O23" s="125">
        <v>8.0</v>
      </c>
      <c r="P23" s="125">
        <v>559.0</v>
      </c>
      <c r="Q23" s="125">
        <v>569.0</v>
      </c>
      <c r="R23" s="125">
        <v>49.0</v>
      </c>
      <c r="S23" s="125">
        <v>42.0</v>
      </c>
      <c r="T23" s="125">
        <v>25.0</v>
      </c>
      <c r="U23" s="125">
        <v>-1.0</v>
      </c>
      <c r="V23" s="125">
        <v>16.0</v>
      </c>
      <c r="W23" s="125">
        <v>1.61</v>
      </c>
      <c r="X23" s="125">
        <v>7.86</v>
      </c>
      <c r="Y23" s="125">
        <v>1.0</v>
      </c>
      <c r="Z23" s="125">
        <v>1.0</v>
      </c>
      <c r="AA23" s="125">
        <v>1.0</v>
      </c>
      <c r="AB23" s="125">
        <v>1.0</v>
      </c>
      <c r="AC23" s="125">
        <v>2.0</v>
      </c>
      <c r="AD23" s="125">
        <v>1.25</v>
      </c>
      <c r="AE23" s="125">
        <v>468.0</v>
      </c>
      <c r="AF23" s="125">
        <v>1.0</v>
      </c>
      <c r="AG23" s="125">
        <v>1.0</v>
      </c>
      <c r="AH23" s="125">
        <v>1.0</v>
      </c>
      <c r="AI23" s="125">
        <v>1.0</v>
      </c>
      <c r="AJ23" s="125">
        <v>2.0</v>
      </c>
      <c r="AK23" s="125">
        <v>1.0</v>
      </c>
      <c r="AL23" s="126">
        <v>45519.743178819444</v>
      </c>
      <c r="AM23" s="127">
        <v>1632157.96</v>
      </c>
      <c r="AN23" s="127">
        <v>1513340.84</v>
      </c>
      <c r="AO23" s="124"/>
      <c r="AP23" s="124"/>
    </row>
    <row r="24">
      <c r="A24" s="125">
        <v>130.0</v>
      </c>
      <c r="B24" s="119" t="s">
        <v>47</v>
      </c>
      <c r="C24" s="119" t="s">
        <v>32</v>
      </c>
      <c r="D24" s="119" t="s">
        <v>94</v>
      </c>
      <c r="E24" s="119" t="s">
        <v>95</v>
      </c>
      <c r="F24" s="120" t="s">
        <v>96</v>
      </c>
      <c r="G24" s="120" t="s">
        <v>59</v>
      </c>
      <c r="H24" s="121" t="s">
        <v>994</v>
      </c>
      <c r="I24" s="121" t="s">
        <v>995</v>
      </c>
      <c r="J24" s="125">
        <v>1444228.3</v>
      </c>
      <c r="K24" s="125">
        <v>1411822.2</v>
      </c>
      <c r="L24" s="125">
        <v>35491.75</v>
      </c>
      <c r="M24" s="125">
        <v>34787.25</v>
      </c>
      <c r="N24" s="125">
        <v>19.0</v>
      </c>
      <c r="O24" s="125">
        <v>4.0</v>
      </c>
      <c r="P24" s="125">
        <v>375.0</v>
      </c>
      <c r="Q24" s="125">
        <v>426.0</v>
      </c>
      <c r="R24" s="125">
        <v>27.0</v>
      </c>
      <c r="S24" s="125">
        <v>26.0</v>
      </c>
      <c r="T24" s="125">
        <v>375.0</v>
      </c>
      <c r="U24" s="125">
        <v>-11.0</v>
      </c>
      <c r="V24" s="125">
        <v>3.0</v>
      </c>
      <c r="W24" s="125">
        <v>2.03</v>
      </c>
      <c r="X24" s="125">
        <v>2.3</v>
      </c>
      <c r="Y24" s="125">
        <v>5.0</v>
      </c>
      <c r="Z24" s="125">
        <v>1.0</v>
      </c>
      <c r="AA24" s="125">
        <v>1.0</v>
      </c>
      <c r="AB24" s="125">
        <v>1.0</v>
      </c>
      <c r="AC24" s="125">
        <v>1.0</v>
      </c>
      <c r="AD24" s="125">
        <v>1.2</v>
      </c>
      <c r="AE24" s="125">
        <v>498.0</v>
      </c>
      <c r="AF24" s="125">
        <v>4.0</v>
      </c>
      <c r="AG24" s="125">
        <v>1.0</v>
      </c>
      <c r="AH24" s="125">
        <v>1.0</v>
      </c>
      <c r="AI24" s="125">
        <v>1.0</v>
      </c>
      <c r="AJ24" s="125">
        <v>1.0</v>
      </c>
      <c r="AK24" s="125">
        <v>1.0</v>
      </c>
      <c r="AL24" s="126">
        <v>45519.743178819444</v>
      </c>
      <c r="AM24" s="127">
        <v>1445106.05</v>
      </c>
      <c r="AN24" s="127">
        <v>1412640.7</v>
      </c>
      <c r="AO24" s="124"/>
      <c r="AP24" s="124"/>
    </row>
    <row r="25">
      <c r="A25" s="125">
        <v>131.0</v>
      </c>
      <c r="B25" s="119" t="s">
        <v>97</v>
      </c>
      <c r="C25" s="119" t="s">
        <v>32</v>
      </c>
      <c r="D25" s="119" t="s">
        <v>98</v>
      </c>
      <c r="E25" s="119" t="s">
        <v>99</v>
      </c>
      <c r="F25" s="120" t="s">
        <v>100</v>
      </c>
      <c r="G25" s="120" t="s">
        <v>101</v>
      </c>
      <c r="H25" s="121" t="s">
        <v>994</v>
      </c>
      <c r="I25" s="121" t="s">
        <v>995</v>
      </c>
      <c r="J25" s="125">
        <v>2102040.44</v>
      </c>
      <c r="K25" s="125">
        <v>1095772.85</v>
      </c>
      <c r="L25" s="125">
        <v>62384.5</v>
      </c>
      <c r="M25" s="125">
        <v>46686.95</v>
      </c>
      <c r="N25" s="125">
        <v>57.0</v>
      </c>
      <c r="O25" s="125">
        <v>47.0</v>
      </c>
      <c r="P25" s="125">
        <v>740.0</v>
      </c>
      <c r="Q25" s="125">
        <v>687.0</v>
      </c>
      <c r="R25" s="125">
        <v>61.0</v>
      </c>
      <c r="S25" s="125">
        <v>67.0</v>
      </c>
      <c r="T25" s="125">
        <v>21.0</v>
      </c>
      <c r="U25" s="125">
        <v>7.0</v>
      </c>
      <c r="V25" s="125">
        <v>-8.0</v>
      </c>
      <c r="W25" s="125">
        <v>33.62</v>
      </c>
      <c r="X25" s="125">
        <v>91.83</v>
      </c>
      <c r="Y25" s="125">
        <v>1.0</v>
      </c>
      <c r="Z25" s="125">
        <v>2.0</v>
      </c>
      <c r="AA25" s="125">
        <v>1.0</v>
      </c>
      <c r="AB25" s="125">
        <v>5.0</v>
      </c>
      <c r="AC25" s="125">
        <v>5.0</v>
      </c>
      <c r="AD25" s="125">
        <v>3.7</v>
      </c>
      <c r="AE25" s="125">
        <v>149.0</v>
      </c>
      <c r="AF25" s="125">
        <v>1.0</v>
      </c>
      <c r="AG25" s="125">
        <v>1.0</v>
      </c>
      <c r="AH25" s="125">
        <v>1.0</v>
      </c>
      <c r="AI25" s="125">
        <v>4.0</v>
      </c>
      <c r="AJ25" s="125">
        <v>4.0</v>
      </c>
      <c r="AK25" s="125">
        <v>3.0</v>
      </c>
      <c r="AL25" s="126">
        <v>45519.743178819444</v>
      </c>
      <c r="AM25" s="127">
        <v>2101873.2</v>
      </c>
      <c r="AN25" s="127">
        <v>1576513.71</v>
      </c>
      <c r="AO25" s="124"/>
      <c r="AP25" s="124"/>
    </row>
    <row r="26">
      <c r="A26" s="125">
        <v>132.0</v>
      </c>
      <c r="B26" s="119" t="s">
        <v>31</v>
      </c>
      <c r="C26" s="119" t="s">
        <v>32</v>
      </c>
      <c r="D26" s="119" t="s">
        <v>393</v>
      </c>
      <c r="E26" s="119" t="s">
        <v>418</v>
      </c>
      <c r="F26" s="120" t="s">
        <v>70</v>
      </c>
      <c r="G26" s="120" t="s">
        <v>36</v>
      </c>
      <c r="H26" s="121" t="s">
        <v>994</v>
      </c>
      <c r="I26" s="121" t="s">
        <v>995</v>
      </c>
      <c r="J26" s="125">
        <v>1611348.98</v>
      </c>
      <c r="K26" s="125">
        <v>1491697.62</v>
      </c>
      <c r="L26" s="125">
        <v>46621.93</v>
      </c>
      <c r="M26" s="125">
        <v>45517.38</v>
      </c>
      <c r="N26" s="125">
        <v>9.0</v>
      </c>
      <c r="O26" s="125">
        <v>16.0</v>
      </c>
      <c r="P26" s="125">
        <v>711.0</v>
      </c>
      <c r="Q26" s="125">
        <v>666.0</v>
      </c>
      <c r="R26" s="125">
        <v>27.0</v>
      </c>
      <c r="S26" s="125">
        <v>26.0</v>
      </c>
      <c r="T26" s="125">
        <v>-43.0</v>
      </c>
      <c r="U26" s="125">
        <v>6.0</v>
      </c>
      <c r="V26" s="125">
        <v>3.0</v>
      </c>
      <c r="W26" s="125">
        <v>2.43</v>
      </c>
      <c r="X26" s="125">
        <v>8.02</v>
      </c>
      <c r="Y26" s="125">
        <v>1.0</v>
      </c>
      <c r="Z26" s="125">
        <v>2.0</v>
      </c>
      <c r="AA26" s="125">
        <v>1.0</v>
      </c>
      <c r="AB26" s="125">
        <v>1.0</v>
      </c>
      <c r="AC26" s="125">
        <v>2.0</v>
      </c>
      <c r="AD26" s="125">
        <v>1.35</v>
      </c>
      <c r="AE26" s="125">
        <v>437.0</v>
      </c>
      <c r="AF26" s="125">
        <v>1.0</v>
      </c>
      <c r="AG26" s="125">
        <v>1.0</v>
      </c>
      <c r="AH26" s="125">
        <v>1.0</v>
      </c>
      <c r="AI26" s="125">
        <v>1.0</v>
      </c>
      <c r="AJ26" s="125">
        <v>2.0</v>
      </c>
      <c r="AK26" s="125">
        <v>1.0</v>
      </c>
      <c r="AL26" s="126">
        <v>45519.743178819444</v>
      </c>
      <c r="AM26" s="127">
        <v>1609410.11</v>
      </c>
      <c r="AN26" s="127">
        <v>1489282.87</v>
      </c>
      <c r="AO26" s="124"/>
      <c r="AP26" s="124"/>
    </row>
    <row r="27">
      <c r="A27" s="125">
        <v>133.0</v>
      </c>
      <c r="B27" s="119" t="s">
        <v>47</v>
      </c>
      <c r="C27" s="119" t="s">
        <v>32</v>
      </c>
      <c r="D27" s="119" t="s">
        <v>102</v>
      </c>
      <c r="E27" s="119" t="s">
        <v>103</v>
      </c>
      <c r="F27" s="120" t="s">
        <v>96</v>
      </c>
      <c r="G27" s="120" t="s">
        <v>59</v>
      </c>
      <c r="H27" s="121" t="s">
        <v>994</v>
      </c>
      <c r="I27" s="121" t="s">
        <v>995</v>
      </c>
      <c r="J27" s="125">
        <v>1049652.47</v>
      </c>
      <c r="K27" s="125">
        <v>676136.79</v>
      </c>
      <c r="L27" s="125">
        <v>20741.79</v>
      </c>
      <c r="M27" s="125">
        <v>15071.38</v>
      </c>
      <c r="N27" s="125">
        <v>12.0</v>
      </c>
      <c r="O27" s="125">
        <v>2.0</v>
      </c>
      <c r="P27" s="125">
        <v>333.0</v>
      </c>
      <c r="Q27" s="125">
        <v>246.0</v>
      </c>
      <c r="R27" s="125">
        <v>26.0</v>
      </c>
      <c r="S27" s="125">
        <v>18.0</v>
      </c>
      <c r="T27" s="125">
        <v>500.0</v>
      </c>
      <c r="U27" s="125">
        <v>35.0</v>
      </c>
      <c r="V27" s="125">
        <v>44.0</v>
      </c>
      <c r="W27" s="125">
        <v>37.62</v>
      </c>
      <c r="X27" s="125">
        <v>55.24</v>
      </c>
      <c r="Y27" s="125">
        <v>5.0</v>
      </c>
      <c r="Z27" s="125">
        <v>5.0</v>
      </c>
      <c r="AA27" s="125">
        <v>3.0</v>
      </c>
      <c r="AB27" s="125">
        <v>5.0</v>
      </c>
      <c r="AC27" s="125">
        <v>5.0</v>
      </c>
      <c r="AD27" s="125">
        <v>4.6</v>
      </c>
      <c r="AE27" s="125">
        <v>24.0</v>
      </c>
      <c r="AF27" s="125">
        <v>4.0</v>
      </c>
      <c r="AG27" s="125">
        <v>4.0</v>
      </c>
      <c r="AH27" s="125">
        <v>2.0</v>
      </c>
      <c r="AI27" s="125">
        <v>4.0</v>
      </c>
      <c r="AJ27" s="125">
        <v>4.0</v>
      </c>
      <c r="AK27" s="125">
        <v>4.0</v>
      </c>
      <c r="AL27" s="126">
        <v>45519.743178819444</v>
      </c>
      <c r="AM27" s="127">
        <v>1051880.47</v>
      </c>
      <c r="AN27" s="127">
        <v>682475.46</v>
      </c>
      <c r="AO27" s="124"/>
      <c r="AP27" s="124"/>
    </row>
    <row r="28">
      <c r="A28" s="125">
        <v>134.0</v>
      </c>
      <c r="B28" s="119" t="s">
        <v>47</v>
      </c>
      <c r="C28" s="119" t="s">
        <v>32</v>
      </c>
      <c r="D28" s="119" t="s">
        <v>104</v>
      </c>
      <c r="E28" s="119" t="s">
        <v>105</v>
      </c>
      <c r="F28" s="120" t="s">
        <v>88</v>
      </c>
      <c r="G28" s="120" t="s">
        <v>59</v>
      </c>
      <c r="H28" s="121" t="s">
        <v>994</v>
      </c>
      <c r="I28" s="121" t="s">
        <v>995</v>
      </c>
      <c r="J28" s="125">
        <v>3744096.67</v>
      </c>
      <c r="K28" s="125">
        <v>3126218.25</v>
      </c>
      <c r="L28" s="125">
        <v>107593.03</v>
      </c>
      <c r="M28" s="125">
        <v>93041.2</v>
      </c>
      <c r="N28" s="125">
        <v>58.0</v>
      </c>
      <c r="O28" s="125" t="s">
        <v>41</v>
      </c>
      <c r="P28" s="125">
        <v>1061.0</v>
      </c>
      <c r="Q28" s="125">
        <v>988.0</v>
      </c>
      <c r="R28" s="125">
        <v>149.0</v>
      </c>
      <c r="S28" s="125">
        <v>121.0</v>
      </c>
      <c r="T28" s="125" t="s">
        <v>41</v>
      </c>
      <c r="U28" s="125">
        <v>7.0</v>
      </c>
      <c r="V28" s="125">
        <v>23.0</v>
      </c>
      <c r="W28" s="125">
        <v>15.64</v>
      </c>
      <c r="X28" s="125">
        <v>19.76</v>
      </c>
      <c r="Y28" s="125" t="s">
        <v>41</v>
      </c>
      <c r="Z28" s="125">
        <v>2.0</v>
      </c>
      <c r="AA28" s="125">
        <v>2.0</v>
      </c>
      <c r="AB28" s="125">
        <v>4.0</v>
      </c>
      <c r="AC28" s="125">
        <v>3.0</v>
      </c>
      <c r="AD28" s="125">
        <v>2.95</v>
      </c>
      <c r="AE28" s="125">
        <v>209.0</v>
      </c>
      <c r="AF28" s="125" t="s">
        <v>41</v>
      </c>
      <c r="AG28" s="125">
        <v>1.0</v>
      </c>
      <c r="AH28" s="125">
        <v>2.0</v>
      </c>
      <c r="AI28" s="125">
        <v>3.0</v>
      </c>
      <c r="AJ28" s="125">
        <v>2.0</v>
      </c>
      <c r="AK28" s="125">
        <v>3.0</v>
      </c>
      <c r="AL28" s="126">
        <v>45519.743178819444</v>
      </c>
      <c r="AM28" s="127">
        <v>3747807.57</v>
      </c>
      <c r="AN28" s="127">
        <v>3127572.76</v>
      </c>
      <c r="AO28" s="124"/>
      <c r="AP28" s="124"/>
    </row>
    <row r="29">
      <c r="A29" s="125">
        <v>135.0</v>
      </c>
      <c r="B29" s="119" t="s">
        <v>42</v>
      </c>
      <c r="C29" s="119" t="s">
        <v>32</v>
      </c>
      <c r="D29" s="119" t="s">
        <v>106</v>
      </c>
      <c r="E29" s="119" t="s">
        <v>107</v>
      </c>
      <c r="F29" s="120" t="s">
        <v>108</v>
      </c>
      <c r="G29" s="120" t="s">
        <v>46</v>
      </c>
      <c r="H29" s="121" t="s">
        <v>994</v>
      </c>
      <c r="I29" s="121" t="s">
        <v>995</v>
      </c>
      <c r="J29" s="125">
        <v>1394787.98</v>
      </c>
      <c r="K29" s="125">
        <v>1104493.34</v>
      </c>
      <c r="L29" s="125">
        <v>43278.51</v>
      </c>
      <c r="M29" s="125">
        <v>35092.02</v>
      </c>
      <c r="N29" s="125">
        <v>8.0</v>
      </c>
      <c r="O29" s="119">
        <v>4.0</v>
      </c>
      <c r="P29" s="125">
        <v>531.0</v>
      </c>
      <c r="Q29" s="125">
        <v>419.0</v>
      </c>
      <c r="R29" s="125">
        <v>26.0</v>
      </c>
      <c r="S29" s="125">
        <v>19.0</v>
      </c>
      <c r="T29" s="119">
        <v>100.0</v>
      </c>
      <c r="U29" s="125">
        <v>26.0</v>
      </c>
      <c r="V29" s="125">
        <v>36.0</v>
      </c>
      <c r="W29" s="125">
        <v>23.33</v>
      </c>
      <c r="X29" s="125">
        <v>26.28</v>
      </c>
      <c r="Y29" s="119">
        <v>4.0</v>
      </c>
      <c r="Z29" s="125">
        <v>5.0</v>
      </c>
      <c r="AA29" s="125">
        <v>2.0</v>
      </c>
      <c r="AB29" s="125">
        <v>5.0</v>
      </c>
      <c r="AC29" s="125">
        <v>4.0</v>
      </c>
      <c r="AD29" s="125">
        <v>4.1</v>
      </c>
      <c r="AE29" s="125">
        <v>79.0</v>
      </c>
      <c r="AF29" s="119">
        <v>3.0</v>
      </c>
      <c r="AG29" s="125">
        <v>4.0</v>
      </c>
      <c r="AH29" s="125">
        <v>2.0</v>
      </c>
      <c r="AI29" s="125">
        <v>4.0</v>
      </c>
      <c r="AJ29" s="125">
        <v>3.0</v>
      </c>
      <c r="AK29" s="125">
        <v>4.0</v>
      </c>
      <c r="AL29" s="126">
        <v>45519.743178819444</v>
      </c>
      <c r="AM29" s="127">
        <v>1333061.97</v>
      </c>
      <c r="AN29" s="127">
        <v>1040160.26</v>
      </c>
      <c r="AO29" s="124"/>
      <c r="AP29" s="124"/>
    </row>
    <row r="30">
      <c r="A30" s="125">
        <v>136.0</v>
      </c>
      <c r="B30" s="119" t="s">
        <v>63</v>
      </c>
      <c r="C30" s="119" t="s">
        <v>32</v>
      </c>
      <c r="D30" s="119" t="s">
        <v>999</v>
      </c>
      <c r="E30" s="119" t="s">
        <v>1000</v>
      </c>
      <c r="F30" s="120" t="s">
        <v>88</v>
      </c>
      <c r="G30" s="120" t="s">
        <v>59</v>
      </c>
      <c r="H30" s="121" t="s">
        <v>994</v>
      </c>
      <c r="I30" s="121" t="s">
        <v>995</v>
      </c>
      <c r="J30" s="125">
        <v>1146207.76</v>
      </c>
      <c r="K30" s="125">
        <v>1043481.16</v>
      </c>
      <c r="L30" s="125">
        <v>29388.36</v>
      </c>
      <c r="M30" s="125">
        <v>24771.5</v>
      </c>
      <c r="N30" s="125" t="s">
        <v>41</v>
      </c>
      <c r="O30" s="125">
        <v>1.0</v>
      </c>
      <c r="P30" s="125">
        <v>405.0</v>
      </c>
      <c r="Q30" s="125">
        <v>300.0</v>
      </c>
      <c r="R30" s="125">
        <v>44.0</v>
      </c>
      <c r="S30" s="125">
        <v>39.0</v>
      </c>
      <c r="T30" s="125" t="s">
        <v>41</v>
      </c>
      <c r="U30" s="125">
        <v>35.0</v>
      </c>
      <c r="V30" s="125">
        <v>12.0</v>
      </c>
      <c r="W30" s="125">
        <v>18.64</v>
      </c>
      <c r="X30" s="125">
        <v>9.84</v>
      </c>
      <c r="Y30" s="125" t="s">
        <v>41</v>
      </c>
      <c r="Z30" s="125">
        <v>5.0</v>
      </c>
      <c r="AA30" s="125">
        <v>1.0</v>
      </c>
      <c r="AB30" s="125">
        <v>5.0</v>
      </c>
      <c r="AC30" s="125">
        <v>2.0</v>
      </c>
      <c r="AD30" s="125">
        <v>3.2</v>
      </c>
      <c r="AE30" s="125">
        <v>189.0</v>
      </c>
      <c r="AF30" s="125" t="s">
        <v>41</v>
      </c>
      <c r="AG30" s="125">
        <v>4.0</v>
      </c>
      <c r="AH30" s="125">
        <v>1.0</v>
      </c>
      <c r="AI30" s="125">
        <v>4.0</v>
      </c>
      <c r="AJ30" s="125">
        <v>2.0</v>
      </c>
      <c r="AK30" s="125">
        <v>3.0</v>
      </c>
      <c r="AL30" s="126">
        <v>45519.743178819444</v>
      </c>
      <c r="AM30" s="127">
        <v>1172889.97</v>
      </c>
      <c r="AN30" s="127">
        <v>1028312.33</v>
      </c>
      <c r="AO30" s="124"/>
      <c r="AP30" s="124"/>
    </row>
    <row r="31">
      <c r="A31" s="125">
        <v>137.0</v>
      </c>
      <c r="B31" s="119" t="s">
        <v>47</v>
      </c>
      <c r="C31" s="119" t="s">
        <v>32</v>
      </c>
      <c r="D31" s="119" t="s">
        <v>111</v>
      </c>
      <c r="E31" s="119" t="s">
        <v>112</v>
      </c>
      <c r="F31" s="120" t="s">
        <v>88</v>
      </c>
      <c r="G31" s="120" t="s">
        <v>59</v>
      </c>
      <c r="H31" s="121" t="s">
        <v>994</v>
      </c>
      <c r="I31" s="121" t="s">
        <v>995</v>
      </c>
      <c r="J31" s="125">
        <v>2721420.52</v>
      </c>
      <c r="K31" s="125">
        <v>2230894.2</v>
      </c>
      <c r="L31" s="125">
        <v>65366.22</v>
      </c>
      <c r="M31" s="125">
        <v>53185.76</v>
      </c>
      <c r="N31" s="119" t="s">
        <v>41</v>
      </c>
      <c r="O31" s="125" t="s">
        <v>41</v>
      </c>
      <c r="P31" s="125">
        <v>402.0</v>
      </c>
      <c r="Q31" s="125">
        <v>342.0</v>
      </c>
      <c r="R31" s="125">
        <v>23.0</v>
      </c>
      <c r="S31" s="125">
        <v>10.0</v>
      </c>
      <c r="T31" s="119" t="s">
        <v>41</v>
      </c>
      <c r="U31" s="125">
        <v>17.0</v>
      </c>
      <c r="V31" s="125">
        <v>130.0</v>
      </c>
      <c r="W31" s="125">
        <v>22.9</v>
      </c>
      <c r="X31" s="125">
        <v>21.99</v>
      </c>
      <c r="Y31" s="119" t="s">
        <v>41</v>
      </c>
      <c r="Z31" s="125">
        <v>4.0</v>
      </c>
      <c r="AA31" s="125">
        <v>5.0</v>
      </c>
      <c r="AB31" s="125">
        <v>5.0</v>
      </c>
      <c r="AC31" s="125">
        <v>3.0</v>
      </c>
      <c r="AD31" s="125">
        <v>4.15</v>
      </c>
      <c r="AE31" s="125">
        <v>74.0</v>
      </c>
      <c r="AF31" s="119" t="s">
        <v>41</v>
      </c>
      <c r="AG31" s="125">
        <v>3.0</v>
      </c>
      <c r="AH31" s="125">
        <v>4.0</v>
      </c>
      <c r="AI31" s="125">
        <v>4.0</v>
      </c>
      <c r="AJ31" s="125">
        <v>2.0</v>
      </c>
      <c r="AK31" s="125">
        <v>4.0</v>
      </c>
      <c r="AL31" s="126">
        <v>45519.743178819444</v>
      </c>
      <c r="AM31" s="127">
        <v>2789913.77</v>
      </c>
      <c r="AN31" s="127">
        <v>2375904.75</v>
      </c>
      <c r="AO31" s="124"/>
      <c r="AP31" s="124"/>
    </row>
    <row r="32">
      <c r="A32" s="125">
        <v>138.0</v>
      </c>
      <c r="B32" s="119" t="s">
        <v>47</v>
      </c>
      <c r="C32" s="119" t="s">
        <v>32</v>
      </c>
      <c r="D32" s="119" t="s">
        <v>113</v>
      </c>
      <c r="E32" s="119" t="s">
        <v>114</v>
      </c>
      <c r="F32" s="120" t="s">
        <v>115</v>
      </c>
      <c r="G32" s="120" t="s">
        <v>59</v>
      </c>
      <c r="H32" s="121" t="s">
        <v>994</v>
      </c>
      <c r="I32" s="121" t="s">
        <v>995</v>
      </c>
      <c r="J32" s="125">
        <v>1887732.25</v>
      </c>
      <c r="K32" s="125">
        <v>1671624.72</v>
      </c>
      <c r="L32" s="125">
        <v>68420.99</v>
      </c>
      <c r="M32" s="125">
        <v>64009.61</v>
      </c>
      <c r="N32" s="119">
        <v>1.0</v>
      </c>
      <c r="O32" s="119" t="s">
        <v>41</v>
      </c>
      <c r="P32" s="125">
        <v>699.0</v>
      </c>
      <c r="Q32" s="125">
        <v>682.0</v>
      </c>
      <c r="R32" s="125">
        <v>41.0</v>
      </c>
      <c r="S32" s="125">
        <v>43.0</v>
      </c>
      <c r="T32" s="119" t="s">
        <v>41</v>
      </c>
      <c r="U32" s="125">
        <v>2.0</v>
      </c>
      <c r="V32" s="125">
        <v>-4.0</v>
      </c>
      <c r="W32" s="125">
        <v>6.89</v>
      </c>
      <c r="X32" s="125">
        <v>12.93</v>
      </c>
      <c r="Y32" s="119" t="s">
        <v>41</v>
      </c>
      <c r="Z32" s="125">
        <v>1.0</v>
      </c>
      <c r="AA32" s="125">
        <v>1.0</v>
      </c>
      <c r="AB32" s="125">
        <v>2.0</v>
      </c>
      <c r="AC32" s="125">
        <v>2.0</v>
      </c>
      <c r="AD32" s="125">
        <v>1.6</v>
      </c>
      <c r="AE32" s="125">
        <v>385.0</v>
      </c>
      <c r="AF32" s="119" t="s">
        <v>41</v>
      </c>
      <c r="AG32" s="125">
        <v>1.0</v>
      </c>
      <c r="AH32" s="125">
        <v>1.0</v>
      </c>
      <c r="AI32" s="125">
        <v>1.0</v>
      </c>
      <c r="AJ32" s="125">
        <v>2.0</v>
      </c>
      <c r="AK32" s="125">
        <v>1.0</v>
      </c>
      <c r="AL32" s="126">
        <v>45519.743178819444</v>
      </c>
      <c r="AM32" s="127">
        <v>1888106.89</v>
      </c>
      <c r="AN32" s="127">
        <v>1672668.2</v>
      </c>
      <c r="AO32" s="124"/>
      <c r="AP32" s="124"/>
    </row>
    <row r="33">
      <c r="A33" s="125">
        <v>139.0</v>
      </c>
      <c r="B33" s="119" t="s">
        <v>60</v>
      </c>
      <c r="C33" s="119" t="s">
        <v>32</v>
      </c>
      <c r="D33" s="119" t="s">
        <v>722</v>
      </c>
      <c r="E33" s="119" t="s">
        <v>723</v>
      </c>
      <c r="F33" s="120" t="s">
        <v>118</v>
      </c>
      <c r="G33" s="120" t="s">
        <v>59</v>
      </c>
      <c r="H33" s="121" t="s">
        <v>994</v>
      </c>
      <c r="I33" s="121" t="s">
        <v>995</v>
      </c>
      <c r="J33" s="125">
        <v>1048271.6</v>
      </c>
      <c r="K33" s="125">
        <v>951695.0</v>
      </c>
      <c r="L33" s="125">
        <v>26205.82</v>
      </c>
      <c r="M33" s="125">
        <v>27557.94</v>
      </c>
      <c r="N33" s="125">
        <v>6.0</v>
      </c>
      <c r="O33" s="119">
        <v>3.0</v>
      </c>
      <c r="P33" s="125">
        <v>315.0</v>
      </c>
      <c r="Q33" s="125">
        <v>281.0</v>
      </c>
      <c r="R33" s="125">
        <v>55.0</v>
      </c>
      <c r="S33" s="125">
        <v>21.0</v>
      </c>
      <c r="T33" s="119">
        <v>100.0</v>
      </c>
      <c r="U33" s="125">
        <v>12.0</v>
      </c>
      <c r="V33" s="125">
        <v>161.0</v>
      </c>
      <c r="W33" s="125">
        <v>-4.91</v>
      </c>
      <c r="X33" s="125">
        <v>10.15</v>
      </c>
      <c r="Y33" s="119">
        <v>4.0</v>
      </c>
      <c r="Z33" s="125">
        <v>3.0</v>
      </c>
      <c r="AA33" s="125">
        <v>5.0</v>
      </c>
      <c r="AB33" s="125">
        <v>1.0</v>
      </c>
      <c r="AC33" s="125">
        <v>2.0</v>
      </c>
      <c r="AD33" s="125">
        <v>2.4</v>
      </c>
      <c r="AE33" s="125">
        <v>266.0</v>
      </c>
      <c r="AF33" s="119">
        <v>3.0</v>
      </c>
      <c r="AG33" s="125">
        <v>2.0</v>
      </c>
      <c r="AH33" s="125">
        <v>4.0</v>
      </c>
      <c r="AI33" s="125">
        <v>1.0</v>
      </c>
      <c r="AJ33" s="125">
        <v>2.0</v>
      </c>
      <c r="AK33" s="125">
        <v>2.0</v>
      </c>
      <c r="AL33" s="126">
        <v>45519.743178819444</v>
      </c>
      <c r="AM33" s="127">
        <v>1048410.79</v>
      </c>
      <c r="AN33" s="127">
        <v>953320.43</v>
      </c>
      <c r="AO33" s="124"/>
      <c r="AP33" s="124"/>
    </row>
    <row r="34">
      <c r="A34" s="125">
        <v>141.0</v>
      </c>
      <c r="B34" s="119" t="s">
        <v>122</v>
      </c>
      <c r="C34" s="119" t="s">
        <v>32</v>
      </c>
      <c r="D34" s="119" t="s">
        <v>119</v>
      </c>
      <c r="E34" s="119" t="s">
        <v>120</v>
      </c>
      <c r="F34" s="120" t="s">
        <v>121</v>
      </c>
      <c r="G34" s="120" t="s">
        <v>36</v>
      </c>
      <c r="H34" s="121" t="s">
        <v>994</v>
      </c>
      <c r="I34" s="121" t="s">
        <v>995</v>
      </c>
      <c r="J34" s="125">
        <v>1558385.11</v>
      </c>
      <c r="K34" s="125">
        <v>1329944.78</v>
      </c>
      <c r="L34" s="125">
        <v>46482.25</v>
      </c>
      <c r="M34" s="125">
        <v>50069.25</v>
      </c>
      <c r="N34" s="125">
        <v>13.0</v>
      </c>
      <c r="O34" s="125">
        <v>20.0</v>
      </c>
      <c r="P34" s="125">
        <v>550.0</v>
      </c>
      <c r="Q34" s="125">
        <v>617.0</v>
      </c>
      <c r="R34" s="125">
        <v>25.0</v>
      </c>
      <c r="S34" s="125">
        <v>34.0</v>
      </c>
      <c r="T34" s="125">
        <v>-35.0</v>
      </c>
      <c r="U34" s="125">
        <v>-10.0</v>
      </c>
      <c r="V34" s="125">
        <v>-26.0</v>
      </c>
      <c r="W34" s="125">
        <v>-7.16</v>
      </c>
      <c r="X34" s="125">
        <v>17.18</v>
      </c>
      <c r="Y34" s="125">
        <v>1.0</v>
      </c>
      <c r="Z34" s="125">
        <v>1.0</v>
      </c>
      <c r="AA34" s="125">
        <v>1.0</v>
      </c>
      <c r="AB34" s="125">
        <v>1.0</v>
      </c>
      <c r="AC34" s="125">
        <v>3.0</v>
      </c>
      <c r="AD34" s="125">
        <v>1.5</v>
      </c>
      <c r="AE34" s="125">
        <v>400.0</v>
      </c>
      <c r="AF34" s="125">
        <v>1.0</v>
      </c>
      <c r="AG34" s="125">
        <v>1.0</v>
      </c>
      <c r="AH34" s="125">
        <v>1.0</v>
      </c>
      <c r="AI34" s="125">
        <v>1.0</v>
      </c>
      <c r="AJ34" s="125">
        <v>2.0</v>
      </c>
      <c r="AK34" s="125">
        <v>1.0</v>
      </c>
      <c r="AL34" s="126">
        <v>45519.743178819444</v>
      </c>
      <c r="AM34" s="127">
        <v>1558571.75</v>
      </c>
      <c r="AN34" s="127">
        <v>1329634.35</v>
      </c>
      <c r="AO34" s="124"/>
      <c r="AP34" s="124"/>
    </row>
    <row r="35">
      <c r="A35" s="125">
        <v>143.0</v>
      </c>
      <c r="B35" s="119" t="s">
        <v>122</v>
      </c>
      <c r="C35" s="119" t="s">
        <v>32</v>
      </c>
      <c r="D35" s="119" t="s">
        <v>123</v>
      </c>
      <c r="E35" s="119" t="s">
        <v>124</v>
      </c>
      <c r="F35" s="120" t="s">
        <v>93</v>
      </c>
      <c r="G35" s="120" t="s">
        <v>46</v>
      </c>
      <c r="H35" s="121" t="s">
        <v>994</v>
      </c>
      <c r="I35" s="121" t="s">
        <v>995</v>
      </c>
      <c r="J35" s="125">
        <v>2011161.72</v>
      </c>
      <c r="K35" s="125">
        <v>2073294.48</v>
      </c>
      <c r="L35" s="125">
        <v>60843.98</v>
      </c>
      <c r="M35" s="125">
        <v>66316.4</v>
      </c>
      <c r="N35" s="125">
        <v>15.0</v>
      </c>
      <c r="O35" s="125">
        <v>32.0</v>
      </c>
      <c r="P35" s="125">
        <v>562.0</v>
      </c>
      <c r="Q35" s="125">
        <v>633.0</v>
      </c>
      <c r="R35" s="125">
        <v>45.0</v>
      </c>
      <c r="S35" s="125">
        <v>55.0</v>
      </c>
      <c r="T35" s="125">
        <v>-53.0</v>
      </c>
      <c r="U35" s="125">
        <v>-11.0</v>
      </c>
      <c r="V35" s="125">
        <v>-18.0</v>
      </c>
      <c r="W35" s="125">
        <v>-8.25</v>
      </c>
      <c r="X35" s="125">
        <v>-3.0</v>
      </c>
      <c r="Y35" s="125">
        <v>1.0</v>
      </c>
      <c r="Z35" s="125">
        <v>1.0</v>
      </c>
      <c r="AA35" s="125">
        <v>1.0</v>
      </c>
      <c r="AB35" s="125">
        <v>1.0</v>
      </c>
      <c r="AC35" s="125">
        <v>1.0</v>
      </c>
      <c r="AD35" s="125">
        <v>1.0</v>
      </c>
      <c r="AE35" s="125">
        <v>614.0</v>
      </c>
      <c r="AF35" s="125">
        <v>1.0</v>
      </c>
      <c r="AG35" s="125">
        <v>1.0</v>
      </c>
      <c r="AH35" s="125">
        <v>1.0</v>
      </c>
      <c r="AI35" s="125">
        <v>1.0</v>
      </c>
      <c r="AJ35" s="125">
        <v>1.0</v>
      </c>
      <c r="AK35" s="125">
        <v>1.0</v>
      </c>
      <c r="AL35" s="126">
        <v>45519.743178819444</v>
      </c>
      <c r="AM35" s="127">
        <v>2011643.48</v>
      </c>
      <c r="AN35" s="127">
        <v>2076804.73</v>
      </c>
      <c r="AO35" s="124"/>
      <c r="AP35" s="124"/>
    </row>
    <row r="36">
      <c r="A36" s="125">
        <v>144.0</v>
      </c>
      <c r="B36" s="119" t="s">
        <v>47</v>
      </c>
      <c r="C36" s="119" t="s">
        <v>32</v>
      </c>
      <c r="D36" s="119" t="s">
        <v>125</v>
      </c>
      <c r="E36" s="119" t="s">
        <v>126</v>
      </c>
      <c r="F36" s="120" t="s">
        <v>115</v>
      </c>
      <c r="G36" s="120" t="s">
        <v>59</v>
      </c>
      <c r="H36" s="121" t="s">
        <v>994</v>
      </c>
      <c r="I36" s="121" t="s">
        <v>995</v>
      </c>
      <c r="J36" s="125">
        <v>1138335.55</v>
      </c>
      <c r="K36" s="125">
        <v>1298586.73</v>
      </c>
      <c r="L36" s="125">
        <v>37952.55</v>
      </c>
      <c r="M36" s="125">
        <v>42712.45</v>
      </c>
      <c r="N36" s="125" t="s">
        <v>41</v>
      </c>
      <c r="O36" s="125">
        <v>3.0</v>
      </c>
      <c r="P36" s="125">
        <v>335.0</v>
      </c>
      <c r="Q36" s="125">
        <v>414.0</v>
      </c>
      <c r="R36" s="125">
        <v>38.0</v>
      </c>
      <c r="S36" s="125">
        <v>33.0</v>
      </c>
      <c r="T36" s="125" t="s">
        <v>41</v>
      </c>
      <c r="U36" s="125">
        <v>-19.0</v>
      </c>
      <c r="V36" s="125">
        <v>15.0</v>
      </c>
      <c r="W36" s="125">
        <v>-11.14</v>
      </c>
      <c r="X36" s="125">
        <v>-12.34</v>
      </c>
      <c r="Y36" s="125" t="s">
        <v>41</v>
      </c>
      <c r="Z36" s="125">
        <v>1.0</v>
      </c>
      <c r="AA36" s="125">
        <v>1.0</v>
      </c>
      <c r="AB36" s="125">
        <v>1.0</v>
      </c>
      <c r="AC36" s="125">
        <v>1.0</v>
      </c>
      <c r="AD36" s="125">
        <v>0.95</v>
      </c>
      <c r="AE36" s="125">
        <v>641.0</v>
      </c>
      <c r="AF36" s="125" t="s">
        <v>41</v>
      </c>
      <c r="AG36" s="125">
        <v>1.0</v>
      </c>
      <c r="AH36" s="125">
        <v>1.0</v>
      </c>
      <c r="AI36" s="125">
        <v>1.0</v>
      </c>
      <c r="AJ36" s="125">
        <v>1.0</v>
      </c>
      <c r="AK36" s="125">
        <v>1.0</v>
      </c>
      <c r="AL36" s="126">
        <v>45519.743178819444</v>
      </c>
      <c r="AM36" s="127">
        <v>1135872.21</v>
      </c>
      <c r="AN36" s="127">
        <v>1291352.69</v>
      </c>
      <c r="AO36" s="124"/>
      <c r="AP36" s="124"/>
    </row>
    <row r="37">
      <c r="A37" s="125">
        <v>145.0</v>
      </c>
      <c r="B37" s="119" t="s">
        <v>60</v>
      </c>
      <c r="C37" s="119" t="s">
        <v>32</v>
      </c>
      <c r="D37" s="119" t="s">
        <v>127</v>
      </c>
      <c r="E37" s="119" t="s">
        <v>128</v>
      </c>
      <c r="F37" s="120" t="s">
        <v>55</v>
      </c>
      <c r="G37" s="120" t="s">
        <v>36</v>
      </c>
      <c r="H37" s="121" t="s">
        <v>994</v>
      </c>
      <c r="I37" s="121" t="s">
        <v>995</v>
      </c>
      <c r="J37" s="125">
        <v>938787.99</v>
      </c>
      <c r="K37" s="125">
        <v>964964.5</v>
      </c>
      <c r="L37" s="125">
        <v>29209.23</v>
      </c>
      <c r="M37" s="125">
        <v>29953.41</v>
      </c>
      <c r="N37" s="119">
        <v>12.0</v>
      </c>
      <c r="O37" s="125">
        <v>14.0</v>
      </c>
      <c r="P37" s="125">
        <v>523.0</v>
      </c>
      <c r="Q37" s="125">
        <v>500.0</v>
      </c>
      <c r="R37" s="125">
        <v>25.0</v>
      </c>
      <c r="S37" s="125">
        <v>34.0</v>
      </c>
      <c r="T37" s="119">
        <v>-14.0</v>
      </c>
      <c r="U37" s="125">
        <v>4.0</v>
      </c>
      <c r="V37" s="125">
        <v>-26.0</v>
      </c>
      <c r="W37" s="125">
        <v>-2.48</v>
      </c>
      <c r="X37" s="125">
        <v>-2.71</v>
      </c>
      <c r="Y37" s="119">
        <v>1.0</v>
      </c>
      <c r="Z37" s="125">
        <v>1.0</v>
      </c>
      <c r="AA37" s="125">
        <v>1.0</v>
      </c>
      <c r="AB37" s="125">
        <v>1.0</v>
      </c>
      <c r="AC37" s="125">
        <v>1.0</v>
      </c>
      <c r="AD37" s="125">
        <v>1.0</v>
      </c>
      <c r="AE37" s="125">
        <v>582.0</v>
      </c>
      <c r="AF37" s="119">
        <v>1.0</v>
      </c>
      <c r="AG37" s="125">
        <v>1.0</v>
      </c>
      <c r="AH37" s="125">
        <v>1.0</v>
      </c>
      <c r="AI37" s="125">
        <v>1.0</v>
      </c>
      <c r="AJ37" s="125">
        <v>1.0</v>
      </c>
      <c r="AK37" s="125">
        <v>1.0</v>
      </c>
      <c r="AL37" s="126">
        <v>45519.743178819444</v>
      </c>
      <c r="AM37" s="127">
        <v>944744.95</v>
      </c>
      <c r="AN37" s="127">
        <v>952977.64</v>
      </c>
      <c r="AO37" s="124"/>
      <c r="AP37" s="124"/>
    </row>
    <row r="38">
      <c r="A38" s="125">
        <v>146.0</v>
      </c>
      <c r="B38" s="119" t="s">
        <v>60</v>
      </c>
      <c r="C38" s="119" t="s">
        <v>32</v>
      </c>
      <c r="D38" s="119" t="s">
        <v>129</v>
      </c>
      <c r="E38" s="119" t="s">
        <v>130</v>
      </c>
      <c r="F38" s="120" t="s">
        <v>88</v>
      </c>
      <c r="G38" s="120" t="s">
        <v>59</v>
      </c>
      <c r="H38" s="121" t="s">
        <v>994</v>
      </c>
      <c r="I38" s="121" t="s">
        <v>995</v>
      </c>
      <c r="J38" s="125">
        <v>819645.6</v>
      </c>
      <c r="K38" s="125">
        <v>1302364.2</v>
      </c>
      <c r="L38" s="125">
        <v>22653.76</v>
      </c>
      <c r="M38" s="125">
        <v>34970.12</v>
      </c>
      <c r="N38" s="125">
        <v>2.0</v>
      </c>
      <c r="O38" s="125">
        <v>4.0</v>
      </c>
      <c r="P38" s="125">
        <v>361.0</v>
      </c>
      <c r="Q38" s="125">
        <v>417.0</v>
      </c>
      <c r="R38" s="125">
        <v>44.0</v>
      </c>
      <c r="S38" s="125">
        <v>39.0</v>
      </c>
      <c r="T38" s="125">
        <v>-50.0</v>
      </c>
      <c r="U38" s="125">
        <v>-13.0</v>
      </c>
      <c r="V38" s="125">
        <v>12.0</v>
      </c>
      <c r="W38" s="125">
        <v>-35.22</v>
      </c>
      <c r="X38" s="125">
        <v>-37.06</v>
      </c>
      <c r="Y38" s="125">
        <v>1.0</v>
      </c>
      <c r="Z38" s="125">
        <v>1.0</v>
      </c>
      <c r="AA38" s="125">
        <v>1.0</v>
      </c>
      <c r="AB38" s="125">
        <v>1.0</v>
      </c>
      <c r="AC38" s="125">
        <v>1.0</v>
      </c>
      <c r="AD38" s="125">
        <v>1.0</v>
      </c>
      <c r="AE38" s="125">
        <v>571.0</v>
      </c>
      <c r="AF38" s="125">
        <v>1.0</v>
      </c>
      <c r="AG38" s="125">
        <v>1.0</v>
      </c>
      <c r="AH38" s="125">
        <v>1.0</v>
      </c>
      <c r="AI38" s="125">
        <v>1.0</v>
      </c>
      <c r="AJ38" s="125">
        <v>1.0</v>
      </c>
      <c r="AK38" s="125">
        <v>1.0</v>
      </c>
      <c r="AL38" s="126">
        <v>45519.743178819444</v>
      </c>
      <c r="AM38" s="127">
        <v>851449.09</v>
      </c>
      <c r="AN38" s="127">
        <v>1303768.16</v>
      </c>
      <c r="AO38" s="124"/>
      <c r="AP38" s="124"/>
    </row>
    <row r="39">
      <c r="A39" s="125">
        <v>147.0</v>
      </c>
      <c r="B39" s="119" t="s">
        <v>97</v>
      </c>
      <c r="C39" s="119" t="s">
        <v>32</v>
      </c>
      <c r="D39" s="119" t="s">
        <v>131</v>
      </c>
      <c r="E39" s="119" t="s">
        <v>132</v>
      </c>
      <c r="F39" s="120" t="s">
        <v>100</v>
      </c>
      <c r="G39" s="120" t="s">
        <v>101</v>
      </c>
      <c r="H39" s="121" t="s">
        <v>994</v>
      </c>
      <c r="I39" s="121" t="s">
        <v>995</v>
      </c>
      <c r="J39" s="125">
        <v>832757.09</v>
      </c>
      <c r="K39" s="125">
        <v>972653.7</v>
      </c>
      <c r="L39" s="125">
        <v>28152.12</v>
      </c>
      <c r="M39" s="125">
        <v>31503.89</v>
      </c>
      <c r="N39" s="119">
        <v>12.0</v>
      </c>
      <c r="O39" s="125">
        <v>14.0</v>
      </c>
      <c r="P39" s="125">
        <v>511.0</v>
      </c>
      <c r="Q39" s="125">
        <v>491.0</v>
      </c>
      <c r="R39" s="125">
        <v>20.0</v>
      </c>
      <c r="S39" s="125">
        <v>22.0</v>
      </c>
      <c r="T39" s="119">
        <v>-14.0</v>
      </c>
      <c r="U39" s="125">
        <v>4.0</v>
      </c>
      <c r="V39" s="125">
        <v>-9.0</v>
      </c>
      <c r="W39" s="125">
        <v>-10.64</v>
      </c>
      <c r="X39" s="125">
        <v>-14.38</v>
      </c>
      <c r="Y39" s="119">
        <v>1.0</v>
      </c>
      <c r="Z39" s="125">
        <v>1.0</v>
      </c>
      <c r="AA39" s="125">
        <v>1.0</v>
      </c>
      <c r="AB39" s="125">
        <v>1.0</v>
      </c>
      <c r="AC39" s="125">
        <v>1.0</v>
      </c>
      <c r="AD39" s="125">
        <v>1.0</v>
      </c>
      <c r="AE39" s="125">
        <v>580.0</v>
      </c>
      <c r="AF39" s="119">
        <v>1.0</v>
      </c>
      <c r="AG39" s="125">
        <v>1.0</v>
      </c>
      <c r="AH39" s="125">
        <v>1.0</v>
      </c>
      <c r="AI39" s="125">
        <v>1.0</v>
      </c>
      <c r="AJ39" s="125">
        <v>1.0</v>
      </c>
      <c r="AK39" s="125">
        <v>1.0</v>
      </c>
      <c r="AL39" s="126">
        <v>45519.743178819444</v>
      </c>
      <c r="AM39" s="127">
        <v>894619.0</v>
      </c>
      <c r="AN39" s="127">
        <v>1034023.65</v>
      </c>
      <c r="AO39" s="124"/>
      <c r="AP39" s="124"/>
    </row>
    <row r="40">
      <c r="A40" s="125">
        <v>148.0</v>
      </c>
      <c r="B40" s="119" t="s">
        <v>63</v>
      </c>
      <c r="C40" s="119" t="s">
        <v>32</v>
      </c>
      <c r="D40" s="119" t="s">
        <v>133</v>
      </c>
      <c r="E40" s="119" t="s">
        <v>134</v>
      </c>
      <c r="F40" s="120" t="s">
        <v>66</v>
      </c>
      <c r="G40" s="120" t="s">
        <v>59</v>
      </c>
      <c r="H40" s="121" t="s">
        <v>994</v>
      </c>
      <c r="I40" s="121" t="s">
        <v>995</v>
      </c>
      <c r="J40" s="125">
        <v>3517228.58</v>
      </c>
      <c r="K40" s="125">
        <v>3498895.73</v>
      </c>
      <c r="L40" s="125">
        <v>89063.5</v>
      </c>
      <c r="M40" s="125">
        <v>87156.98</v>
      </c>
      <c r="N40" s="125">
        <v>117.0</v>
      </c>
      <c r="O40" s="125">
        <v>84.0</v>
      </c>
      <c r="P40" s="125">
        <v>1180.0</v>
      </c>
      <c r="Q40" s="125">
        <v>1003.0</v>
      </c>
      <c r="R40" s="125">
        <v>113.0</v>
      </c>
      <c r="S40" s="125">
        <v>109.0</v>
      </c>
      <c r="T40" s="125">
        <v>39.0</v>
      </c>
      <c r="U40" s="125">
        <v>17.0</v>
      </c>
      <c r="V40" s="125">
        <v>3.0</v>
      </c>
      <c r="W40" s="125">
        <v>2.19</v>
      </c>
      <c r="X40" s="125">
        <v>0.52</v>
      </c>
      <c r="Y40" s="125">
        <v>2.0</v>
      </c>
      <c r="Z40" s="125">
        <v>4.0</v>
      </c>
      <c r="AA40" s="125">
        <v>1.0</v>
      </c>
      <c r="AB40" s="125">
        <v>1.0</v>
      </c>
      <c r="AC40" s="125">
        <v>1.0</v>
      </c>
      <c r="AD40" s="125">
        <v>1.35</v>
      </c>
      <c r="AE40" s="125">
        <v>442.0</v>
      </c>
      <c r="AF40" s="125">
        <v>2.0</v>
      </c>
      <c r="AG40" s="125">
        <v>3.0</v>
      </c>
      <c r="AH40" s="125">
        <v>1.0</v>
      </c>
      <c r="AI40" s="125">
        <v>1.0</v>
      </c>
      <c r="AJ40" s="125">
        <v>1.0</v>
      </c>
      <c r="AK40" s="125">
        <v>1.0</v>
      </c>
      <c r="AL40" s="126">
        <v>45519.743178819444</v>
      </c>
      <c r="AM40" s="127">
        <v>3532208.58</v>
      </c>
      <c r="AN40" s="127">
        <v>3398796.36</v>
      </c>
      <c r="AO40" s="124"/>
      <c r="AP40" s="124"/>
    </row>
    <row r="41">
      <c r="A41" s="125">
        <v>149.0</v>
      </c>
      <c r="B41" s="119" t="s">
        <v>31</v>
      </c>
      <c r="C41" s="119" t="s">
        <v>32</v>
      </c>
      <c r="D41" s="119" t="s">
        <v>135</v>
      </c>
      <c r="E41" s="119" t="s">
        <v>136</v>
      </c>
      <c r="F41" s="120" t="s">
        <v>137</v>
      </c>
      <c r="G41" s="120" t="s">
        <v>36</v>
      </c>
      <c r="H41" s="121" t="s">
        <v>994</v>
      </c>
      <c r="I41" s="121" t="s">
        <v>995</v>
      </c>
      <c r="J41" s="125">
        <v>4876560.74</v>
      </c>
      <c r="K41" s="125">
        <v>4701294.23</v>
      </c>
      <c r="L41" s="125">
        <v>166678.75</v>
      </c>
      <c r="M41" s="125">
        <v>169869.75</v>
      </c>
      <c r="N41" s="125">
        <v>131.0</v>
      </c>
      <c r="O41" s="125">
        <v>100.0</v>
      </c>
      <c r="P41" s="125">
        <v>1470.0</v>
      </c>
      <c r="Q41" s="125">
        <v>1436.0</v>
      </c>
      <c r="R41" s="125">
        <v>104.0</v>
      </c>
      <c r="S41" s="125">
        <v>84.0</v>
      </c>
      <c r="T41" s="125">
        <v>31.0</v>
      </c>
      <c r="U41" s="125">
        <v>2.0</v>
      </c>
      <c r="V41" s="125">
        <v>23.0</v>
      </c>
      <c r="W41" s="125">
        <v>-1.88</v>
      </c>
      <c r="X41" s="125">
        <v>3.73</v>
      </c>
      <c r="Y41" s="125">
        <v>2.0</v>
      </c>
      <c r="Z41" s="125">
        <v>1.0</v>
      </c>
      <c r="AA41" s="125">
        <v>2.0</v>
      </c>
      <c r="AB41" s="125">
        <v>1.0</v>
      </c>
      <c r="AC41" s="125">
        <v>1.0</v>
      </c>
      <c r="AD41" s="125">
        <v>1.25</v>
      </c>
      <c r="AE41" s="125">
        <v>473.0</v>
      </c>
      <c r="AF41" s="125">
        <v>2.0</v>
      </c>
      <c r="AG41" s="125">
        <v>1.0</v>
      </c>
      <c r="AH41" s="125">
        <v>2.0</v>
      </c>
      <c r="AI41" s="125">
        <v>1.0</v>
      </c>
      <c r="AJ41" s="125">
        <v>1.0</v>
      </c>
      <c r="AK41" s="125">
        <v>1.0</v>
      </c>
      <c r="AL41" s="126">
        <v>45519.743178819444</v>
      </c>
      <c r="AM41" s="127">
        <v>4854442.72</v>
      </c>
      <c r="AN41" s="127">
        <v>4695493.85</v>
      </c>
      <c r="AO41" s="124"/>
      <c r="AP41" s="124"/>
    </row>
    <row r="42">
      <c r="A42" s="125">
        <v>150.0</v>
      </c>
      <c r="B42" s="119" t="s">
        <v>47</v>
      </c>
      <c r="C42" s="119" t="s">
        <v>32</v>
      </c>
      <c r="D42" s="119" t="s">
        <v>138</v>
      </c>
      <c r="E42" s="119" t="s">
        <v>139</v>
      </c>
      <c r="F42" s="120" t="s">
        <v>140</v>
      </c>
      <c r="G42" s="120" t="s">
        <v>36</v>
      </c>
      <c r="H42" s="121" t="s">
        <v>994</v>
      </c>
      <c r="I42" s="121" t="s">
        <v>995</v>
      </c>
      <c r="J42" s="125">
        <v>1244419.33</v>
      </c>
      <c r="K42" s="125">
        <v>1008329.7</v>
      </c>
      <c r="L42" s="125">
        <v>33691.0</v>
      </c>
      <c r="M42" s="125">
        <v>28716.12</v>
      </c>
      <c r="N42" s="125">
        <v>111.0</v>
      </c>
      <c r="O42" s="125">
        <v>72.0</v>
      </c>
      <c r="P42" s="125">
        <v>873.0</v>
      </c>
      <c r="Q42" s="125">
        <v>784.0</v>
      </c>
      <c r="R42" s="125">
        <v>33.0</v>
      </c>
      <c r="S42" s="125">
        <v>48.0</v>
      </c>
      <c r="T42" s="125">
        <v>54.0</v>
      </c>
      <c r="U42" s="125">
        <v>11.0</v>
      </c>
      <c r="V42" s="125">
        <v>-31.0</v>
      </c>
      <c r="W42" s="125">
        <v>17.32</v>
      </c>
      <c r="X42" s="125">
        <v>23.41</v>
      </c>
      <c r="Y42" s="125">
        <v>2.0</v>
      </c>
      <c r="Z42" s="125">
        <v>3.0</v>
      </c>
      <c r="AA42" s="125">
        <v>1.0</v>
      </c>
      <c r="AB42" s="125">
        <v>4.0</v>
      </c>
      <c r="AC42" s="125">
        <v>4.0</v>
      </c>
      <c r="AD42" s="125">
        <v>3.2</v>
      </c>
      <c r="AE42" s="125">
        <v>190.0</v>
      </c>
      <c r="AF42" s="125">
        <v>2.0</v>
      </c>
      <c r="AG42" s="125">
        <v>2.0</v>
      </c>
      <c r="AH42" s="125">
        <v>1.0</v>
      </c>
      <c r="AI42" s="125">
        <v>3.0</v>
      </c>
      <c r="AJ42" s="125">
        <v>3.0</v>
      </c>
      <c r="AK42" s="125">
        <v>3.0</v>
      </c>
      <c r="AL42" s="126">
        <v>45519.743178819444</v>
      </c>
      <c r="AM42" s="127">
        <v>1244924.76</v>
      </c>
      <c r="AN42" s="127">
        <v>1020775.13</v>
      </c>
      <c r="AO42" s="124"/>
      <c r="AP42" s="124"/>
    </row>
    <row r="43">
      <c r="A43" s="125">
        <v>151.0</v>
      </c>
      <c r="B43" s="119" t="s">
        <v>97</v>
      </c>
      <c r="C43" s="119" t="s">
        <v>32</v>
      </c>
      <c r="D43" s="119" t="s">
        <v>141</v>
      </c>
      <c r="E43" s="119" t="s">
        <v>142</v>
      </c>
      <c r="F43" s="120" t="s">
        <v>143</v>
      </c>
      <c r="G43" s="120" t="s">
        <v>101</v>
      </c>
      <c r="H43" s="121" t="s">
        <v>994</v>
      </c>
      <c r="I43" s="121" t="s">
        <v>995</v>
      </c>
      <c r="J43" s="125">
        <v>1652621.86</v>
      </c>
      <c r="K43" s="125">
        <v>1114149.28</v>
      </c>
      <c r="L43" s="125">
        <v>44230.55</v>
      </c>
      <c r="M43" s="125">
        <v>29810.76</v>
      </c>
      <c r="N43" s="125">
        <v>95.0</v>
      </c>
      <c r="O43" s="125">
        <v>96.0</v>
      </c>
      <c r="P43" s="125">
        <v>914.0</v>
      </c>
      <c r="Q43" s="125">
        <v>786.0</v>
      </c>
      <c r="R43" s="125">
        <v>76.0</v>
      </c>
      <c r="S43" s="125">
        <v>76.0</v>
      </c>
      <c r="T43" s="125">
        <v>-1.0</v>
      </c>
      <c r="U43" s="125">
        <v>16.0</v>
      </c>
      <c r="V43" s="125">
        <v>0.0</v>
      </c>
      <c r="W43" s="125">
        <v>48.37</v>
      </c>
      <c r="X43" s="125">
        <v>48.33</v>
      </c>
      <c r="Y43" s="125">
        <v>1.0</v>
      </c>
      <c r="Z43" s="125">
        <v>4.0</v>
      </c>
      <c r="AA43" s="125">
        <v>1.0</v>
      </c>
      <c r="AB43" s="125">
        <v>5.0</v>
      </c>
      <c r="AC43" s="125">
        <v>5.0</v>
      </c>
      <c r="AD43" s="125">
        <v>3.9</v>
      </c>
      <c r="AE43" s="125">
        <v>120.0</v>
      </c>
      <c r="AF43" s="125">
        <v>1.0</v>
      </c>
      <c r="AG43" s="125">
        <v>3.0</v>
      </c>
      <c r="AH43" s="125">
        <v>1.0</v>
      </c>
      <c r="AI43" s="125">
        <v>4.0</v>
      </c>
      <c r="AJ43" s="125">
        <v>4.0</v>
      </c>
      <c r="AK43" s="125">
        <v>3.0</v>
      </c>
      <c r="AL43" s="126">
        <v>45519.743178819444</v>
      </c>
      <c r="AM43" s="127">
        <v>1653082.12</v>
      </c>
      <c r="AN43" s="127">
        <v>1095572.58</v>
      </c>
      <c r="AO43" s="124"/>
      <c r="AP43" s="124"/>
    </row>
    <row r="44">
      <c r="A44" s="125">
        <v>152.0</v>
      </c>
      <c r="B44" s="119" t="s">
        <v>60</v>
      </c>
      <c r="C44" s="119" t="s">
        <v>32</v>
      </c>
      <c r="D44" s="119" t="s">
        <v>144</v>
      </c>
      <c r="E44" s="119" t="s">
        <v>145</v>
      </c>
      <c r="F44" s="120" t="s">
        <v>96</v>
      </c>
      <c r="G44" s="120" t="s">
        <v>59</v>
      </c>
      <c r="H44" s="121" t="s">
        <v>994</v>
      </c>
      <c r="I44" s="121" t="s">
        <v>995</v>
      </c>
      <c r="J44" s="125">
        <v>1264081.34</v>
      </c>
      <c r="K44" s="125">
        <v>1217268.91</v>
      </c>
      <c r="L44" s="125">
        <v>28831.58</v>
      </c>
      <c r="M44" s="125">
        <v>29756.57</v>
      </c>
      <c r="N44" s="125">
        <v>4.0</v>
      </c>
      <c r="O44" s="125">
        <v>11.0</v>
      </c>
      <c r="P44" s="125">
        <v>284.0</v>
      </c>
      <c r="Q44" s="125">
        <v>321.0</v>
      </c>
      <c r="R44" s="125">
        <v>26.0</v>
      </c>
      <c r="S44" s="125">
        <v>35.0</v>
      </c>
      <c r="T44" s="125">
        <v>-63.0</v>
      </c>
      <c r="U44" s="125">
        <v>-11.0</v>
      </c>
      <c r="V44" s="125">
        <v>-25.0</v>
      </c>
      <c r="W44" s="125">
        <v>-3.11</v>
      </c>
      <c r="X44" s="125">
        <v>3.85</v>
      </c>
      <c r="Y44" s="125">
        <v>1.0</v>
      </c>
      <c r="Z44" s="125">
        <v>1.0</v>
      </c>
      <c r="AA44" s="125">
        <v>1.0</v>
      </c>
      <c r="AB44" s="125">
        <v>1.0</v>
      </c>
      <c r="AC44" s="125">
        <v>1.0</v>
      </c>
      <c r="AD44" s="125">
        <v>1.0</v>
      </c>
      <c r="AE44" s="125">
        <v>581.0</v>
      </c>
      <c r="AF44" s="125">
        <v>1.0</v>
      </c>
      <c r="AG44" s="125">
        <v>1.0</v>
      </c>
      <c r="AH44" s="125">
        <v>1.0</v>
      </c>
      <c r="AI44" s="125">
        <v>1.0</v>
      </c>
      <c r="AJ44" s="125">
        <v>1.0</v>
      </c>
      <c r="AK44" s="125">
        <v>1.0</v>
      </c>
      <c r="AL44" s="126">
        <v>45519.743178819444</v>
      </c>
      <c r="AM44" s="127">
        <v>1264740.06</v>
      </c>
      <c r="AN44" s="127">
        <v>1217211.05</v>
      </c>
      <c r="AO44" s="124"/>
      <c r="AP44" s="124"/>
    </row>
    <row r="45">
      <c r="A45" s="125">
        <v>156.0</v>
      </c>
      <c r="B45" s="119" t="s">
        <v>47</v>
      </c>
      <c r="C45" s="119" t="s">
        <v>32</v>
      </c>
      <c r="D45" s="119" t="s">
        <v>146</v>
      </c>
      <c r="E45" s="119" t="s">
        <v>147</v>
      </c>
      <c r="F45" s="120" t="s">
        <v>88</v>
      </c>
      <c r="G45" s="120" t="s">
        <v>59</v>
      </c>
      <c r="H45" s="121" t="s">
        <v>994</v>
      </c>
      <c r="I45" s="121" t="s">
        <v>995</v>
      </c>
      <c r="J45" s="125">
        <v>1078190.35</v>
      </c>
      <c r="K45" s="125">
        <v>1049460.05</v>
      </c>
      <c r="L45" s="125">
        <v>32851.61</v>
      </c>
      <c r="M45" s="125">
        <v>30168.15</v>
      </c>
      <c r="N45" s="125">
        <v>16.0</v>
      </c>
      <c r="O45" s="125">
        <v>16.0</v>
      </c>
      <c r="P45" s="125">
        <v>325.0</v>
      </c>
      <c r="Q45" s="125">
        <v>390.0</v>
      </c>
      <c r="R45" s="125">
        <v>22.0</v>
      </c>
      <c r="S45" s="125">
        <v>37.0</v>
      </c>
      <c r="T45" s="125">
        <v>0.0</v>
      </c>
      <c r="U45" s="125">
        <v>-16.0</v>
      </c>
      <c r="V45" s="125">
        <v>-40.0</v>
      </c>
      <c r="W45" s="125">
        <v>8.9</v>
      </c>
      <c r="X45" s="125">
        <v>2.74</v>
      </c>
      <c r="Y45" s="125">
        <v>1.0</v>
      </c>
      <c r="Z45" s="125">
        <v>1.0</v>
      </c>
      <c r="AA45" s="125">
        <v>1.0</v>
      </c>
      <c r="AB45" s="125">
        <v>3.0</v>
      </c>
      <c r="AC45" s="125">
        <v>1.0</v>
      </c>
      <c r="AD45" s="125">
        <v>1.8</v>
      </c>
      <c r="AE45" s="125">
        <v>347.0</v>
      </c>
      <c r="AF45" s="125">
        <v>1.0</v>
      </c>
      <c r="AG45" s="125">
        <v>1.0</v>
      </c>
      <c r="AH45" s="125">
        <v>1.0</v>
      </c>
      <c r="AI45" s="125">
        <v>2.0</v>
      </c>
      <c r="AJ45" s="125">
        <v>1.0</v>
      </c>
      <c r="AK45" s="125">
        <v>1.0</v>
      </c>
      <c r="AL45" s="126">
        <v>45519.743178819444</v>
      </c>
      <c r="AM45" s="127">
        <v>1078269.55</v>
      </c>
      <c r="AN45" s="127">
        <v>1050812.45</v>
      </c>
      <c r="AO45" s="124"/>
      <c r="AP45" s="124"/>
    </row>
    <row r="46">
      <c r="A46" s="125">
        <v>157.0</v>
      </c>
      <c r="B46" s="119" t="s">
        <v>1001</v>
      </c>
      <c r="C46" s="119" t="s">
        <v>992</v>
      </c>
      <c r="D46" s="119" t="s">
        <v>106</v>
      </c>
      <c r="E46" s="119" t="s">
        <v>1002</v>
      </c>
      <c r="F46" s="120" t="s">
        <v>45</v>
      </c>
      <c r="G46" s="120" t="s">
        <v>46</v>
      </c>
      <c r="H46" s="121" t="s">
        <v>994</v>
      </c>
      <c r="I46" s="121" t="s">
        <v>995</v>
      </c>
      <c r="J46" s="125">
        <v>757678.09</v>
      </c>
      <c r="K46" s="125">
        <v>802576.39</v>
      </c>
      <c r="L46" s="125">
        <v>21502.31</v>
      </c>
      <c r="M46" s="125">
        <v>24784.11</v>
      </c>
      <c r="N46" s="125">
        <v>2.0</v>
      </c>
      <c r="O46" s="125">
        <v>1.0</v>
      </c>
      <c r="P46" s="125">
        <v>99.0</v>
      </c>
      <c r="Q46" s="125">
        <v>82.0</v>
      </c>
      <c r="R46" s="125">
        <v>257.0</v>
      </c>
      <c r="S46" s="125">
        <v>237.0</v>
      </c>
      <c r="T46" s="125">
        <v>100.0</v>
      </c>
      <c r="U46" s="125">
        <v>20.0</v>
      </c>
      <c r="V46" s="125">
        <v>8.0</v>
      </c>
      <c r="W46" s="125">
        <v>-13.24</v>
      </c>
      <c r="X46" s="125">
        <v>-5.59</v>
      </c>
      <c r="Y46" s="125">
        <v>4.0</v>
      </c>
      <c r="Z46" s="125">
        <v>5.0</v>
      </c>
      <c r="AA46" s="125">
        <v>1.0</v>
      </c>
      <c r="AB46" s="125">
        <v>1.0</v>
      </c>
      <c r="AC46" s="125">
        <v>1.0</v>
      </c>
      <c r="AD46" s="125">
        <v>1.3</v>
      </c>
      <c r="AE46" s="125">
        <v>444.0</v>
      </c>
      <c r="AF46" s="125">
        <v>3.0</v>
      </c>
      <c r="AG46" s="125">
        <v>4.0</v>
      </c>
      <c r="AH46" s="125">
        <v>1.0</v>
      </c>
      <c r="AI46" s="125">
        <v>1.0</v>
      </c>
      <c r="AJ46" s="125">
        <v>1.0</v>
      </c>
      <c r="AK46" s="125">
        <v>1.0</v>
      </c>
      <c r="AL46" s="126">
        <v>45519.743178819444</v>
      </c>
      <c r="AM46" s="127">
        <v>752954.88</v>
      </c>
      <c r="AN46" s="127">
        <v>796741.6</v>
      </c>
      <c r="AO46" s="124"/>
      <c r="AP46" s="124"/>
    </row>
    <row r="47">
      <c r="A47" s="125">
        <v>158.0</v>
      </c>
      <c r="B47" s="119" t="s">
        <v>63</v>
      </c>
      <c r="C47" s="119" t="s">
        <v>32</v>
      </c>
      <c r="D47" s="119" t="s">
        <v>148</v>
      </c>
      <c r="E47" s="119" t="s">
        <v>149</v>
      </c>
      <c r="F47" s="120" t="s">
        <v>88</v>
      </c>
      <c r="G47" s="120" t="s">
        <v>59</v>
      </c>
      <c r="H47" s="121" t="s">
        <v>994</v>
      </c>
      <c r="I47" s="121" t="s">
        <v>995</v>
      </c>
      <c r="J47" s="125">
        <v>3067075.33</v>
      </c>
      <c r="K47" s="125">
        <v>2575582.96</v>
      </c>
      <c r="L47" s="125">
        <v>65947.6</v>
      </c>
      <c r="M47" s="125">
        <v>56674.96</v>
      </c>
      <c r="N47" s="125">
        <v>46.0</v>
      </c>
      <c r="O47" s="125">
        <v>50.0</v>
      </c>
      <c r="P47" s="125">
        <v>775.0</v>
      </c>
      <c r="Q47" s="125">
        <v>707.0</v>
      </c>
      <c r="R47" s="125">
        <v>71.0</v>
      </c>
      <c r="S47" s="125">
        <v>53.0</v>
      </c>
      <c r="T47" s="125">
        <v>-8.0</v>
      </c>
      <c r="U47" s="125">
        <v>9.0</v>
      </c>
      <c r="V47" s="125">
        <v>33.0</v>
      </c>
      <c r="W47" s="125">
        <v>16.36</v>
      </c>
      <c r="X47" s="125">
        <v>19.08</v>
      </c>
      <c r="Y47" s="125">
        <v>1.0</v>
      </c>
      <c r="Z47" s="125">
        <v>2.0</v>
      </c>
      <c r="AA47" s="125">
        <v>2.0</v>
      </c>
      <c r="AB47" s="125">
        <v>4.0</v>
      </c>
      <c r="AC47" s="125">
        <v>3.0</v>
      </c>
      <c r="AD47" s="125">
        <v>3.0</v>
      </c>
      <c r="AE47" s="125">
        <v>205.0</v>
      </c>
      <c r="AF47" s="125">
        <v>1.0</v>
      </c>
      <c r="AG47" s="125">
        <v>1.0</v>
      </c>
      <c r="AH47" s="125">
        <v>2.0</v>
      </c>
      <c r="AI47" s="125">
        <v>3.0</v>
      </c>
      <c r="AJ47" s="125">
        <v>2.0</v>
      </c>
      <c r="AK47" s="125">
        <v>3.0</v>
      </c>
      <c r="AL47" s="126">
        <v>45519.743178819444</v>
      </c>
      <c r="AM47" s="127">
        <v>3074403.15</v>
      </c>
      <c r="AN47" s="127">
        <v>2575712.77</v>
      </c>
      <c r="AO47" s="124"/>
      <c r="AP47" s="124"/>
    </row>
    <row r="48">
      <c r="A48" s="125">
        <v>159.0</v>
      </c>
      <c r="B48" s="119" t="s">
        <v>97</v>
      </c>
      <c r="C48" s="119" t="s">
        <v>32</v>
      </c>
      <c r="D48" s="119" t="s">
        <v>150</v>
      </c>
      <c r="E48" s="119" t="s">
        <v>151</v>
      </c>
      <c r="F48" s="120" t="s">
        <v>45</v>
      </c>
      <c r="G48" s="120" t="s">
        <v>46</v>
      </c>
      <c r="H48" s="121" t="s">
        <v>994</v>
      </c>
      <c r="I48" s="121" t="s">
        <v>995</v>
      </c>
      <c r="J48" s="125">
        <v>1501620.4</v>
      </c>
      <c r="K48" s="125">
        <v>1335361.37</v>
      </c>
      <c r="L48" s="125">
        <v>44216.66</v>
      </c>
      <c r="M48" s="125">
        <v>44567.35</v>
      </c>
      <c r="N48" s="125" t="s">
        <v>41</v>
      </c>
      <c r="O48" s="125" t="s">
        <v>41</v>
      </c>
      <c r="P48" s="125">
        <v>540.0</v>
      </c>
      <c r="Q48" s="125">
        <v>556.0</v>
      </c>
      <c r="R48" s="125">
        <v>29.0</v>
      </c>
      <c r="S48" s="125">
        <v>44.0</v>
      </c>
      <c r="T48" s="125" t="s">
        <v>41</v>
      </c>
      <c r="U48" s="125">
        <v>-2.0</v>
      </c>
      <c r="V48" s="125">
        <v>-34.0</v>
      </c>
      <c r="W48" s="125">
        <v>-0.79</v>
      </c>
      <c r="X48" s="125">
        <v>12.45</v>
      </c>
      <c r="Y48" s="125" t="s">
        <v>41</v>
      </c>
      <c r="Z48" s="125">
        <v>1.0</v>
      </c>
      <c r="AA48" s="125">
        <v>1.0</v>
      </c>
      <c r="AB48" s="125">
        <v>1.0</v>
      </c>
      <c r="AC48" s="125">
        <v>2.0</v>
      </c>
      <c r="AD48" s="125">
        <v>1.2</v>
      </c>
      <c r="AE48" s="125">
        <v>505.0</v>
      </c>
      <c r="AF48" s="125" t="s">
        <v>41</v>
      </c>
      <c r="AG48" s="125">
        <v>1.0</v>
      </c>
      <c r="AH48" s="125">
        <v>1.0</v>
      </c>
      <c r="AI48" s="125">
        <v>1.0</v>
      </c>
      <c r="AJ48" s="125">
        <v>2.0</v>
      </c>
      <c r="AK48" s="125">
        <v>1.0</v>
      </c>
      <c r="AL48" s="126">
        <v>45519.743178819444</v>
      </c>
      <c r="AM48" s="127">
        <v>1501678.25</v>
      </c>
      <c r="AN48" s="127">
        <v>1334927.53</v>
      </c>
      <c r="AO48" s="124"/>
      <c r="AP48" s="124"/>
    </row>
    <row r="49">
      <c r="A49" s="125">
        <v>160.0</v>
      </c>
      <c r="B49" s="119" t="s">
        <v>97</v>
      </c>
      <c r="C49" s="119" t="s">
        <v>32</v>
      </c>
      <c r="D49" s="119" t="s">
        <v>152</v>
      </c>
      <c r="E49" s="119" t="s">
        <v>153</v>
      </c>
      <c r="F49" s="120" t="s">
        <v>154</v>
      </c>
      <c r="G49" s="120" t="s">
        <v>101</v>
      </c>
      <c r="H49" s="121" t="s">
        <v>994</v>
      </c>
      <c r="I49" s="121" t="s">
        <v>995</v>
      </c>
      <c r="J49" s="125">
        <v>1908410.52</v>
      </c>
      <c r="K49" s="125">
        <v>1584922.1</v>
      </c>
      <c r="L49" s="125">
        <v>85473.58</v>
      </c>
      <c r="M49" s="125">
        <v>75797.25</v>
      </c>
      <c r="N49" s="119" t="s">
        <v>41</v>
      </c>
      <c r="O49" s="119" t="s">
        <v>41</v>
      </c>
      <c r="P49" s="125">
        <v>433.0</v>
      </c>
      <c r="Q49" s="125">
        <v>431.0</v>
      </c>
      <c r="R49" s="125">
        <v>5.0</v>
      </c>
      <c r="S49" s="125">
        <v>11.0</v>
      </c>
      <c r="T49" s="119" t="s">
        <v>41</v>
      </c>
      <c r="U49" s="125">
        <v>0.0</v>
      </c>
      <c r="V49" s="125">
        <v>-54.0</v>
      </c>
      <c r="W49" s="125">
        <v>12.77</v>
      </c>
      <c r="X49" s="125">
        <v>20.41</v>
      </c>
      <c r="Y49" s="119" t="s">
        <v>41</v>
      </c>
      <c r="Z49" s="125">
        <v>1.0</v>
      </c>
      <c r="AA49" s="125">
        <v>1.0</v>
      </c>
      <c r="AB49" s="125">
        <v>3.0</v>
      </c>
      <c r="AC49" s="125">
        <v>3.0</v>
      </c>
      <c r="AD49" s="125">
        <v>2.25</v>
      </c>
      <c r="AE49" s="125">
        <v>293.0</v>
      </c>
      <c r="AF49" s="119" t="s">
        <v>41</v>
      </c>
      <c r="AG49" s="125">
        <v>1.0</v>
      </c>
      <c r="AH49" s="125">
        <v>1.0</v>
      </c>
      <c r="AI49" s="125">
        <v>2.0</v>
      </c>
      <c r="AJ49" s="125">
        <v>2.0</v>
      </c>
      <c r="AK49" s="125">
        <v>2.0</v>
      </c>
      <c r="AL49" s="126">
        <v>45519.743178819444</v>
      </c>
      <c r="AM49" s="127">
        <v>1908470.02</v>
      </c>
      <c r="AN49" s="127">
        <v>1585064.73</v>
      </c>
      <c r="AO49" s="124"/>
      <c r="AP49" s="124"/>
    </row>
    <row r="50">
      <c r="A50" s="125">
        <v>161.0</v>
      </c>
      <c r="B50" s="119" t="s">
        <v>47</v>
      </c>
      <c r="C50" s="119" t="s">
        <v>32</v>
      </c>
      <c r="D50" s="119" t="s">
        <v>138</v>
      </c>
      <c r="E50" s="119" t="s">
        <v>139</v>
      </c>
      <c r="F50" s="120" t="s">
        <v>140</v>
      </c>
      <c r="G50" s="120" t="s">
        <v>36</v>
      </c>
      <c r="H50" s="121" t="s">
        <v>994</v>
      </c>
      <c r="I50" s="121" t="s">
        <v>995</v>
      </c>
      <c r="J50" s="125">
        <v>1684601.45</v>
      </c>
      <c r="K50" s="125">
        <v>1540078.6</v>
      </c>
      <c r="L50" s="125">
        <v>40698.25</v>
      </c>
      <c r="M50" s="125">
        <v>38944.04</v>
      </c>
      <c r="N50" s="119">
        <v>98.0</v>
      </c>
      <c r="O50" s="119">
        <v>80.0</v>
      </c>
      <c r="P50" s="125">
        <v>712.0</v>
      </c>
      <c r="Q50" s="125">
        <v>684.0</v>
      </c>
      <c r="R50" s="125">
        <v>46.0</v>
      </c>
      <c r="S50" s="125">
        <v>49.0</v>
      </c>
      <c r="T50" s="119">
        <v>22.0</v>
      </c>
      <c r="U50" s="125">
        <v>4.0</v>
      </c>
      <c r="V50" s="125">
        <v>-6.0</v>
      </c>
      <c r="W50" s="125">
        <v>4.5</v>
      </c>
      <c r="X50" s="125">
        <v>9.38</v>
      </c>
      <c r="Y50" s="119">
        <v>1.0</v>
      </c>
      <c r="Z50" s="125">
        <v>1.0</v>
      </c>
      <c r="AA50" s="125">
        <v>1.0</v>
      </c>
      <c r="AB50" s="125">
        <v>2.0</v>
      </c>
      <c r="AC50" s="125">
        <v>2.0</v>
      </c>
      <c r="AD50" s="125">
        <v>1.65</v>
      </c>
      <c r="AE50" s="125">
        <v>371.0</v>
      </c>
      <c r="AF50" s="119">
        <v>1.0</v>
      </c>
      <c r="AG50" s="125">
        <v>1.0</v>
      </c>
      <c r="AH50" s="125">
        <v>1.0</v>
      </c>
      <c r="AI50" s="125">
        <v>1.0</v>
      </c>
      <c r="AJ50" s="125">
        <v>2.0</v>
      </c>
      <c r="AK50" s="125">
        <v>1.0</v>
      </c>
      <c r="AL50" s="126">
        <v>45519.743178819444</v>
      </c>
      <c r="AM50" s="127">
        <v>1686234.65</v>
      </c>
      <c r="AN50" s="127">
        <v>1528948.88</v>
      </c>
      <c r="AO50" s="124"/>
      <c r="AP50" s="124"/>
    </row>
    <row r="51">
      <c r="A51" s="125">
        <v>162.0</v>
      </c>
      <c r="B51" s="119" t="s">
        <v>122</v>
      </c>
      <c r="C51" s="119" t="s">
        <v>32</v>
      </c>
      <c r="D51" s="119" t="s">
        <v>155</v>
      </c>
      <c r="E51" s="119" t="s">
        <v>156</v>
      </c>
      <c r="F51" s="120" t="s">
        <v>93</v>
      </c>
      <c r="G51" s="120" t="s">
        <v>46</v>
      </c>
      <c r="H51" s="121" t="s">
        <v>994</v>
      </c>
      <c r="I51" s="121" t="s">
        <v>995</v>
      </c>
      <c r="J51" s="125">
        <v>1647800.78</v>
      </c>
      <c r="K51" s="125">
        <v>1364203.15</v>
      </c>
      <c r="L51" s="125">
        <v>57423.34</v>
      </c>
      <c r="M51" s="125">
        <v>53575.17</v>
      </c>
      <c r="N51" s="125">
        <v>25.0</v>
      </c>
      <c r="O51" s="125">
        <v>15.0</v>
      </c>
      <c r="P51" s="125">
        <v>508.0</v>
      </c>
      <c r="Q51" s="125">
        <v>443.0</v>
      </c>
      <c r="R51" s="125">
        <v>57.0</v>
      </c>
      <c r="S51" s="125">
        <v>34.0</v>
      </c>
      <c r="T51" s="125">
        <v>66.0</v>
      </c>
      <c r="U51" s="125">
        <v>14.0</v>
      </c>
      <c r="V51" s="125">
        <v>67.0</v>
      </c>
      <c r="W51" s="125">
        <v>7.18</v>
      </c>
      <c r="X51" s="125">
        <v>20.79</v>
      </c>
      <c r="Y51" s="125">
        <v>3.0</v>
      </c>
      <c r="Z51" s="125">
        <v>3.0</v>
      </c>
      <c r="AA51" s="125">
        <v>4.0</v>
      </c>
      <c r="AB51" s="125">
        <v>2.0</v>
      </c>
      <c r="AC51" s="125">
        <v>3.0</v>
      </c>
      <c r="AD51" s="125">
        <v>2.8</v>
      </c>
      <c r="AE51" s="125">
        <v>221.0</v>
      </c>
      <c r="AF51" s="125">
        <v>2.0</v>
      </c>
      <c r="AG51" s="125">
        <v>2.0</v>
      </c>
      <c r="AH51" s="125">
        <v>3.0</v>
      </c>
      <c r="AI51" s="125">
        <v>1.0</v>
      </c>
      <c r="AJ51" s="125">
        <v>2.0</v>
      </c>
      <c r="AK51" s="125">
        <v>2.0</v>
      </c>
      <c r="AL51" s="126">
        <v>45519.743178819444</v>
      </c>
      <c r="AM51" s="127">
        <v>1653129.99</v>
      </c>
      <c r="AN51" s="127">
        <v>1368571.2</v>
      </c>
      <c r="AO51" s="124"/>
      <c r="AP51" s="124"/>
    </row>
    <row r="52">
      <c r="A52" s="125">
        <v>163.0</v>
      </c>
      <c r="B52" s="119" t="s">
        <v>122</v>
      </c>
      <c r="C52" s="119" t="s">
        <v>32</v>
      </c>
      <c r="D52" s="119" t="s">
        <v>157</v>
      </c>
      <c r="E52" s="119" t="s">
        <v>158</v>
      </c>
      <c r="F52" s="120" t="s">
        <v>159</v>
      </c>
      <c r="G52" s="120" t="s">
        <v>46</v>
      </c>
      <c r="H52" s="121" t="s">
        <v>994</v>
      </c>
      <c r="I52" s="121" t="s">
        <v>995</v>
      </c>
      <c r="J52" s="125">
        <v>2015047.96</v>
      </c>
      <c r="K52" s="125">
        <v>1927593.82</v>
      </c>
      <c r="L52" s="125">
        <v>70945.58</v>
      </c>
      <c r="M52" s="125">
        <v>75274.55</v>
      </c>
      <c r="N52" s="125">
        <v>13.0</v>
      </c>
      <c r="O52" s="125">
        <v>26.0</v>
      </c>
      <c r="P52" s="125">
        <v>936.0</v>
      </c>
      <c r="Q52" s="125">
        <v>973.0</v>
      </c>
      <c r="R52" s="125">
        <v>30.0</v>
      </c>
      <c r="S52" s="125">
        <v>23.0</v>
      </c>
      <c r="T52" s="125">
        <v>-50.0</v>
      </c>
      <c r="U52" s="125">
        <v>-3.0</v>
      </c>
      <c r="V52" s="125">
        <v>30.0</v>
      </c>
      <c r="W52" s="125">
        <v>-5.75</v>
      </c>
      <c r="X52" s="125">
        <v>4.54</v>
      </c>
      <c r="Y52" s="125">
        <v>1.0</v>
      </c>
      <c r="Z52" s="125">
        <v>1.0</v>
      </c>
      <c r="AA52" s="125">
        <v>2.0</v>
      </c>
      <c r="AB52" s="125">
        <v>1.0</v>
      </c>
      <c r="AC52" s="125">
        <v>1.0</v>
      </c>
      <c r="AD52" s="125">
        <v>1.2</v>
      </c>
      <c r="AE52" s="125">
        <v>514.0</v>
      </c>
      <c r="AF52" s="125">
        <v>1.0</v>
      </c>
      <c r="AG52" s="125">
        <v>1.0</v>
      </c>
      <c r="AH52" s="125">
        <v>2.0</v>
      </c>
      <c r="AI52" s="125">
        <v>1.0</v>
      </c>
      <c r="AJ52" s="125">
        <v>1.0</v>
      </c>
      <c r="AK52" s="125">
        <v>1.0</v>
      </c>
      <c r="AL52" s="126">
        <v>45519.743178819444</v>
      </c>
      <c r="AM52" s="127">
        <v>2014512.93</v>
      </c>
      <c r="AN52" s="127">
        <v>1917130.04</v>
      </c>
      <c r="AO52" s="124"/>
      <c r="AP52" s="124"/>
    </row>
    <row r="53">
      <c r="A53" s="125">
        <v>167.0</v>
      </c>
      <c r="B53" s="119" t="s">
        <v>47</v>
      </c>
      <c r="C53" s="119" t="s">
        <v>32</v>
      </c>
      <c r="D53" s="119" t="s">
        <v>160</v>
      </c>
      <c r="E53" s="119" t="s">
        <v>161</v>
      </c>
      <c r="F53" s="120" t="s">
        <v>140</v>
      </c>
      <c r="G53" s="120" t="s">
        <v>36</v>
      </c>
      <c r="H53" s="121" t="s">
        <v>994</v>
      </c>
      <c r="I53" s="121" t="s">
        <v>995</v>
      </c>
      <c r="J53" s="125">
        <v>1800612.85</v>
      </c>
      <c r="K53" s="125">
        <v>1363085.95</v>
      </c>
      <c r="L53" s="125">
        <v>45414.35</v>
      </c>
      <c r="M53" s="125">
        <v>33434.07</v>
      </c>
      <c r="N53" s="125">
        <v>59.0</v>
      </c>
      <c r="O53" s="125">
        <v>58.0</v>
      </c>
      <c r="P53" s="125">
        <v>578.0</v>
      </c>
      <c r="Q53" s="125">
        <v>495.0</v>
      </c>
      <c r="R53" s="125">
        <v>46.0</v>
      </c>
      <c r="S53" s="125">
        <v>31.0</v>
      </c>
      <c r="T53" s="125">
        <v>1.0</v>
      </c>
      <c r="U53" s="125">
        <v>16.0</v>
      </c>
      <c r="V53" s="125">
        <v>48.0</v>
      </c>
      <c r="W53" s="125">
        <v>35.83</v>
      </c>
      <c r="X53" s="125">
        <v>32.1</v>
      </c>
      <c r="Y53" s="125">
        <v>1.0</v>
      </c>
      <c r="Z53" s="125">
        <v>4.0</v>
      </c>
      <c r="AA53" s="125">
        <v>3.0</v>
      </c>
      <c r="AB53" s="125">
        <v>5.0</v>
      </c>
      <c r="AC53" s="125">
        <v>5.0</v>
      </c>
      <c r="AD53" s="125">
        <v>4.3</v>
      </c>
      <c r="AE53" s="125">
        <v>53.0</v>
      </c>
      <c r="AF53" s="125">
        <v>1.0</v>
      </c>
      <c r="AG53" s="125">
        <v>3.0</v>
      </c>
      <c r="AH53" s="125">
        <v>2.0</v>
      </c>
      <c r="AI53" s="125">
        <v>4.0</v>
      </c>
      <c r="AJ53" s="125">
        <v>4.0</v>
      </c>
      <c r="AK53" s="125">
        <v>4.0</v>
      </c>
      <c r="AL53" s="126">
        <v>45519.743178819444</v>
      </c>
      <c r="AM53" s="127">
        <v>1801600.85</v>
      </c>
      <c r="AN53" s="127">
        <v>1363452.29</v>
      </c>
      <c r="AO53" s="124"/>
      <c r="AP53" s="124"/>
    </row>
    <row r="54">
      <c r="A54" s="125">
        <v>168.0</v>
      </c>
      <c r="B54" s="119" t="s">
        <v>47</v>
      </c>
      <c r="C54" s="119" t="s">
        <v>32</v>
      </c>
      <c r="D54" s="119" t="s">
        <v>162</v>
      </c>
      <c r="E54" s="119" t="s">
        <v>163</v>
      </c>
      <c r="F54" s="120" t="s">
        <v>88</v>
      </c>
      <c r="G54" s="120" t="s">
        <v>59</v>
      </c>
      <c r="H54" s="121" t="s">
        <v>994</v>
      </c>
      <c r="I54" s="121" t="s">
        <v>995</v>
      </c>
      <c r="J54" s="125">
        <v>1106830.01</v>
      </c>
      <c r="K54" s="125">
        <v>788918.49</v>
      </c>
      <c r="L54" s="125">
        <v>24605.43</v>
      </c>
      <c r="M54" s="125">
        <v>16938.8</v>
      </c>
      <c r="N54" s="125">
        <v>23.0</v>
      </c>
      <c r="O54" s="125">
        <v>6.0</v>
      </c>
      <c r="P54" s="125">
        <v>691.0</v>
      </c>
      <c r="Q54" s="125">
        <v>552.0</v>
      </c>
      <c r="R54" s="125">
        <v>30.0</v>
      </c>
      <c r="S54" s="125">
        <v>17.0</v>
      </c>
      <c r="T54" s="125">
        <v>283.0</v>
      </c>
      <c r="U54" s="125">
        <v>25.0</v>
      </c>
      <c r="V54" s="125">
        <v>76.0</v>
      </c>
      <c r="W54" s="125">
        <v>45.26</v>
      </c>
      <c r="X54" s="125">
        <v>40.3</v>
      </c>
      <c r="Y54" s="125">
        <v>5.0</v>
      </c>
      <c r="Z54" s="125">
        <v>5.0</v>
      </c>
      <c r="AA54" s="125">
        <v>4.0</v>
      </c>
      <c r="AB54" s="125">
        <v>5.0</v>
      </c>
      <c r="AC54" s="125">
        <v>5.0</v>
      </c>
      <c r="AD54" s="125">
        <v>4.8</v>
      </c>
      <c r="AE54" s="125">
        <v>10.0</v>
      </c>
      <c r="AF54" s="125">
        <v>4.0</v>
      </c>
      <c r="AG54" s="125">
        <v>4.0</v>
      </c>
      <c r="AH54" s="125">
        <v>3.0</v>
      </c>
      <c r="AI54" s="125">
        <v>4.0</v>
      </c>
      <c r="AJ54" s="125">
        <v>4.0</v>
      </c>
      <c r="AK54" s="125">
        <v>4.0</v>
      </c>
      <c r="AL54" s="126">
        <v>45519.743178819444</v>
      </c>
      <c r="AM54" s="127">
        <v>1099417.96</v>
      </c>
      <c r="AN54" s="127">
        <v>701123.14</v>
      </c>
      <c r="AO54" s="124"/>
      <c r="AP54" s="124"/>
    </row>
    <row r="55">
      <c r="A55" s="125">
        <v>169.0</v>
      </c>
      <c r="B55" s="119" t="s">
        <v>97</v>
      </c>
      <c r="C55" s="119" t="s">
        <v>32</v>
      </c>
      <c r="D55" s="119" t="s">
        <v>164</v>
      </c>
      <c r="E55" s="119" t="s">
        <v>165</v>
      </c>
      <c r="F55" s="120" t="s">
        <v>166</v>
      </c>
      <c r="G55" s="120" t="s">
        <v>101</v>
      </c>
      <c r="H55" s="121" t="s">
        <v>994</v>
      </c>
      <c r="I55" s="121" t="s">
        <v>995</v>
      </c>
      <c r="J55" s="125">
        <v>1199167.6</v>
      </c>
      <c r="K55" s="125">
        <v>1421514.86</v>
      </c>
      <c r="L55" s="125">
        <v>36068.94</v>
      </c>
      <c r="M55" s="125">
        <v>41849.76</v>
      </c>
      <c r="N55" s="125">
        <v>54.0</v>
      </c>
      <c r="O55" s="125">
        <v>114.0</v>
      </c>
      <c r="P55" s="125">
        <v>594.0</v>
      </c>
      <c r="Q55" s="125">
        <v>634.0</v>
      </c>
      <c r="R55" s="125">
        <v>52.0</v>
      </c>
      <c r="S55" s="125">
        <v>30.0</v>
      </c>
      <c r="T55" s="125">
        <v>-52.0</v>
      </c>
      <c r="U55" s="125">
        <v>-6.0</v>
      </c>
      <c r="V55" s="125">
        <v>73.0</v>
      </c>
      <c r="W55" s="125">
        <v>-13.81</v>
      </c>
      <c r="X55" s="125">
        <v>-15.64</v>
      </c>
      <c r="Y55" s="125">
        <v>1.0</v>
      </c>
      <c r="Z55" s="125">
        <v>1.0</v>
      </c>
      <c r="AA55" s="125">
        <v>4.0</v>
      </c>
      <c r="AB55" s="125">
        <v>1.0</v>
      </c>
      <c r="AC55" s="125">
        <v>1.0</v>
      </c>
      <c r="AD55" s="125">
        <v>1.6</v>
      </c>
      <c r="AE55" s="125">
        <v>376.0</v>
      </c>
      <c r="AF55" s="125">
        <v>1.0</v>
      </c>
      <c r="AG55" s="125">
        <v>1.0</v>
      </c>
      <c r="AH55" s="125">
        <v>3.0</v>
      </c>
      <c r="AI55" s="125">
        <v>1.0</v>
      </c>
      <c r="AJ55" s="125">
        <v>1.0</v>
      </c>
      <c r="AK55" s="125">
        <v>1.0</v>
      </c>
      <c r="AL55" s="126">
        <v>45519.743178819444</v>
      </c>
      <c r="AM55" s="127">
        <v>1200264.59</v>
      </c>
      <c r="AN55" s="127">
        <v>1429794.94</v>
      </c>
      <c r="AO55" s="124"/>
      <c r="AP55" s="124"/>
    </row>
    <row r="56">
      <c r="A56" s="125">
        <v>171.0</v>
      </c>
      <c r="B56" s="119" t="s">
        <v>42</v>
      </c>
      <c r="C56" s="119" t="s">
        <v>32</v>
      </c>
      <c r="D56" s="119" t="s">
        <v>91</v>
      </c>
      <c r="E56" s="119" t="s">
        <v>167</v>
      </c>
      <c r="F56" s="120" t="s">
        <v>108</v>
      </c>
      <c r="G56" s="120" t="s">
        <v>46</v>
      </c>
      <c r="H56" s="121" t="s">
        <v>994</v>
      </c>
      <c r="I56" s="121" t="s">
        <v>995</v>
      </c>
      <c r="J56" s="125">
        <v>1555458.64</v>
      </c>
      <c r="K56" s="125">
        <v>1457527.24</v>
      </c>
      <c r="L56" s="125">
        <v>55599.0</v>
      </c>
      <c r="M56" s="125">
        <v>55226.8</v>
      </c>
      <c r="N56" s="125">
        <v>85.0</v>
      </c>
      <c r="O56" s="125">
        <v>111.0</v>
      </c>
      <c r="P56" s="125">
        <v>706.0</v>
      </c>
      <c r="Q56" s="125">
        <v>767.0</v>
      </c>
      <c r="R56" s="125">
        <v>58.0</v>
      </c>
      <c r="S56" s="125">
        <v>79.0</v>
      </c>
      <c r="T56" s="125">
        <v>-23.0</v>
      </c>
      <c r="U56" s="125">
        <v>-7.0</v>
      </c>
      <c r="V56" s="125">
        <v>-26.0</v>
      </c>
      <c r="W56" s="125">
        <v>0.67</v>
      </c>
      <c r="X56" s="125">
        <v>6.72</v>
      </c>
      <c r="Y56" s="125">
        <v>1.0</v>
      </c>
      <c r="Z56" s="125">
        <v>1.0</v>
      </c>
      <c r="AA56" s="125">
        <v>1.0</v>
      </c>
      <c r="AB56" s="125">
        <v>1.0</v>
      </c>
      <c r="AC56" s="125">
        <v>1.0</v>
      </c>
      <c r="AD56" s="125">
        <v>1.0</v>
      </c>
      <c r="AE56" s="125">
        <v>612.0</v>
      </c>
      <c r="AF56" s="125">
        <v>1.0</v>
      </c>
      <c r="AG56" s="125">
        <v>1.0</v>
      </c>
      <c r="AH56" s="125">
        <v>1.0</v>
      </c>
      <c r="AI56" s="125">
        <v>1.0</v>
      </c>
      <c r="AJ56" s="125">
        <v>1.0</v>
      </c>
      <c r="AK56" s="125">
        <v>1.0</v>
      </c>
      <c r="AL56" s="126">
        <v>45519.743178819444</v>
      </c>
      <c r="AM56" s="127">
        <v>1555816.78</v>
      </c>
      <c r="AN56" s="127">
        <v>1484142.71</v>
      </c>
      <c r="AO56" s="124"/>
      <c r="AP56" s="124"/>
    </row>
    <row r="57">
      <c r="A57" s="125">
        <v>173.0</v>
      </c>
      <c r="B57" s="119" t="s">
        <v>47</v>
      </c>
      <c r="C57" s="119" t="s">
        <v>32</v>
      </c>
      <c r="D57" s="119" t="s">
        <v>168</v>
      </c>
      <c r="E57" s="119" t="s">
        <v>169</v>
      </c>
      <c r="F57" s="120" t="s">
        <v>170</v>
      </c>
      <c r="G57" s="120" t="s">
        <v>59</v>
      </c>
      <c r="H57" s="121" t="s">
        <v>994</v>
      </c>
      <c r="I57" s="121" t="s">
        <v>995</v>
      </c>
      <c r="J57" s="125">
        <v>1622577.08</v>
      </c>
      <c r="K57" s="125">
        <v>1358358.33</v>
      </c>
      <c r="L57" s="125">
        <v>50565.4</v>
      </c>
      <c r="M57" s="125">
        <v>45699.25</v>
      </c>
      <c r="N57" s="125">
        <v>40.0</v>
      </c>
      <c r="O57" s="125">
        <v>20.0</v>
      </c>
      <c r="P57" s="125">
        <v>462.0</v>
      </c>
      <c r="Q57" s="125">
        <v>471.0</v>
      </c>
      <c r="R57" s="125">
        <v>60.0</v>
      </c>
      <c r="S57" s="125">
        <v>56.0</v>
      </c>
      <c r="T57" s="125">
        <v>100.0</v>
      </c>
      <c r="U57" s="125">
        <v>-1.0</v>
      </c>
      <c r="V57" s="125">
        <v>7.0</v>
      </c>
      <c r="W57" s="125">
        <v>10.65</v>
      </c>
      <c r="X57" s="125">
        <v>19.45</v>
      </c>
      <c r="Y57" s="125">
        <v>4.0</v>
      </c>
      <c r="Z57" s="125">
        <v>1.0</v>
      </c>
      <c r="AA57" s="125">
        <v>1.0</v>
      </c>
      <c r="AB57" s="125">
        <v>3.0</v>
      </c>
      <c r="AC57" s="125">
        <v>3.0</v>
      </c>
      <c r="AD57" s="125">
        <v>2.45</v>
      </c>
      <c r="AE57" s="125">
        <v>260.0</v>
      </c>
      <c r="AF57" s="125">
        <v>3.0</v>
      </c>
      <c r="AG57" s="125">
        <v>1.0</v>
      </c>
      <c r="AH57" s="125">
        <v>1.0</v>
      </c>
      <c r="AI57" s="125">
        <v>2.0</v>
      </c>
      <c r="AJ57" s="125">
        <v>2.0</v>
      </c>
      <c r="AK57" s="125">
        <v>2.0</v>
      </c>
      <c r="AL57" s="126">
        <v>45519.743178819444</v>
      </c>
      <c r="AM57" s="127">
        <v>1622929.76</v>
      </c>
      <c r="AN57" s="127">
        <v>1358005.94</v>
      </c>
      <c r="AO57" s="124"/>
      <c r="AP57" s="124"/>
    </row>
    <row r="58">
      <c r="A58" s="125">
        <v>174.0</v>
      </c>
      <c r="B58" s="119" t="s">
        <v>97</v>
      </c>
      <c r="C58" s="119" t="s">
        <v>32</v>
      </c>
      <c r="D58" s="119" t="s">
        <v>171</v>
      </c>
      <c r="E58" s="119" t="s">
        <v>172</v>
      </c>
      <c r="F58" s="120" t="s">
        <v>108</v>
      </c>
      <c r="G58" s="120" t="s">
        <v>46</v>
      </c>
      <c r="H58" s="121" t="s">
        <v>994</v>
      </c>
      <c r="I58" s="121" t="s">
        <v>995</v>
      </c>
      <c r="J58" s="125">
        <v>2942017.1</v>
      </c>
      <c r="K58" s="125">
        <v>2752047.35</v>
      </c>
      <c r="L58" s="125">
        <v>92659.98</v>
      </c>
      <c r="M58" s="125">
        <v>93008.51</v>
      </c>
      <c r="N58" s="125">
        <v>72.0</v>
      </c>
      <c r="O58" s="125">
        <v>58.0</v>
      </c>
      <c r="P58" s="125">
        <v>1225.0</v>
      </c>
      <c r="Q58" s="125">
        <v>1165.0</v>
      </c>
      <c r="R58" s="125">
        <v>78.0</v>
      </c>
      <c r="S58" s="125">
        <v>61.0</v>
      </c>
      <c r="T58" s="125">
        <v>24.0</v>
      </c>
      <c r="U58" s="125">
        <v>5.0</v>
      </c>
      <c r="V58" s="125">
        <v>27.0</v>
      </c>
      <c r="W58" s="125">
        <v>-0.37</v>
      </c>
      <c r="X58" s="125">
        <v>6.9</v>
      </c>
      <c r="Y58" s="125">
        <v>1.0</v>
      </c>
      <c r="Z58" s="125">
        <v>2.0</v>
      </c>
      <c r="AA58" s="125">
        <v>2.0</v>
      </c>
      <c r="AB58" s="125">
        <v>1.0</v>
      </c>
      <c r="AC58" s="125">
        <v>1.0</v>
      </c>
      <c r="AD58" s="125">
        <v>1.3</v>
      </c>
      <c r="AE58" s="125">
        <v>457.0</v>
      </c>
      <c r="AF58" s="125">
        <v>1.0</v>
      </c>
      <c r="AG58" s="125">
        <v>1.0</v>
      </c>
      <c r="AH58" s="125">
        <v>2.0</v>
      </c>
      <c r="AI58" s="125">
        <v>1.0</v>
      </c>
      <c r="AJ58" s="125">
        <v>1.0</v>
      </c>
      <c r="AK58" s="125">
        <v>1.0</v>
      </c>
      <c r="AL58" s="126">
        <v>45519.743178819444</v>
      </c>
      <c r="AM58" s="127">
        <v>2942273.2</v>
      </c>
      <c r="AN58" s="127">
        <v>2751526.64</v>
      </c>
      <c r="AO58" s="124"/>
      <c r="AP58" s="124"/>
    </row>
    <row r="59">
      <c r="A59" s="125">
        <v>175.0</v>
      </c>
      <c r="B59" s="119" t="s">
        <v>414</v>
      </c>
      <c r="C59" s="119" t="s">
        <v>992</v>
      </c>
      <c r="D59" s="119" t="s">
        <v>173</v>
      </c>
      <c r="E59" s="119" t="s">
        <v>174</v>
      </c>
      <c r="F59" s="120" t="s">
        <v>88</v>
      </c>
      <c r="G59" s="120" t="s">
        <v>59</v>
      </c>
      <c r="H59" s="121" t="s">
        <v>994</v>
      </c>
      <c r="I59" s="121" t="s">
        <v>995</v>
      </c>
      <c r="J59" s="125">
        <v>1337167.76</v>
      </c>
      <c r="K59" s="125">
        <v>1355170.36</v>
      </c>
      <c r="L59" s="125">
        <v>30379.78</v>
      </c>
      <c r="M59" s="125">
        <v>32000.04</v>
      </c>
      <c r="N59" s="125">
        <v>14.0</v>
      </c>
      <c r="O59" s="125">
        <v>10.0</v>
      </c>
      <c r="P59" s="125">
        <v>100.0</v>
      </c>
      <c r="Q59" s="125">
        <v>177.0</v>
      </c>
      <c r="R59" s="125">
        <v>281.0</v>
      </c>
      <c r="S59" s="125">
        <v>280.0</v>
      </c>
      <c r="T59" s="125">
        <v>40.0</v>
      </c>
      <c r="U59" s="125">
        <v>-43.0</v>
      </c>
      <c r="V59" s="125">
        <v>0.0</v>
      </c>
      <c r="W59" s="125">
        <v>-5.06</v>
      </c>
      <c r="X59" s="125">
        <v>-1.33</v>
      </c>
      <c r="Y59" s="125">
        <v>2.0</v>
      </c>
      <c r="Z59" s="125">
        <v>1.0</v>
      </c>
      <c r="AA59" s="125">
        <v>1.0</v>
      </c>
      <c r="AB59" s="125">
        <v>1.0</v>
      </c>
      <c r="AC59" s="125">
        <v>1.0</v>
      </c>
      <c r="AD59" s="125">
        <v>1.1</v>
      </c>
      <c r="AE59" s="125">
        <v>538.0</v>
      </c>
      <c r="AF59" s="125">
        <v>2.0</v>
      </c>
      <c r="AG59" s="125">
        <v>1.0</v>
      </c>
      <c r="AH59" s="125">
        <v>1.0</v>
      </c>
      <c r="AI59" s="125">
        <v>1.0</v>
      </c>
      <c r="AJ59" s="125">
        <v>1.0</v>
      </c>
      <c r="AK59" s="125">
        <v>1.0</v>
      </c>
      <c r="AL59" s="126">
        <v>45519.743178819444</v>
      </c>
      <c r="AM59" s="127">
        <v>1333891.22</v>
      </c>
      <c r="AN59" s="127">
        <v>1353844.31</v>
      </c>
      <c r="AO59" s="124"/>
      <c r="AP59" s="124"/>
    </row>
    <row r="60">
      <c r="A60" s="125">
        <v>176.0</v>
      </c>
      <c r="B60" s="119" t="s">
        <v>414</v>
      </c>
      <c r="C60" s="119" t="s">
        <v>992</v>
      </c>
      <c r="D60" s="119" t="s">
        <v>173</v>
      </c>
      <c r="E60" s="119" t="s">
        <v>174</v>
      </c>
      <c r="F60" s="120" t="s">
        <v>88</v>
      </c>
      <c r="G60" s="120" t="s">
        <v>59</v>
      </c>
      <c r="H60" s="121" t="s">
        <v>994</v>
      </c>
      <c r="I60" s="121" t="s">
        <v>995</v>
      </c>
      <c r="J60" s="125">
        <v>670512.4</v>
      </c>
      <c r="K60" s="125">
        <v>659388.27</v>
      </c>
      <c r="L60" s="125">
        <v>15592.16</v>
      </c>
      <c r="M60" s="125">
        <v>14950.88</v>
      </c>
      <c r="N60" s="125">
        <v>14.0</v>
      </c>
      <c r="O60" s="125" t="s">
        <v>41</v>
      </c>
      <c r="P60" s="125">
        <v>91.0</v>
      </c>
      <c r="Q60" s="125">
        <v>86.0</v>
      </c>
      <c r="R60" s="125">
        <v>122.0</v>
      </c>
      <c r="S60" s="125">
        <v>124.0</v>
      </c>
      <c r="T60" s="125" t="s">
        <v>41</v>
      </c>
      <c r="U60" s="125">
        <v>5.0</v>
      </c>
      <c r="V60" s="125">
        <v>-1.0</v>
      </c>
      <c r="W60" s="125">
        <v>4.29</v>
      </c>
      <c r="X60" s="125">
        <v>1.69</v>
      </c>
      <c r="Y60" s="125" t="s">
        <v>41</v>
      </c>
      <c r="Z60" s="125">
        <v>2.0</v>
      </c>
      <c r="AA60" s="125">
        <v>1.0</v>
      </c>
      <c r="AB60" s="125">
        <v>2.0</v>
      </c>
      <c r="AC60" s="125">
        <v>1.0</v>
      </c>
      <c r="AD60" s="125">
        <v>1.3</v>
      </c>
      <c r="AE60" s="125">
        <v>443.0</v>
      </c>
      <c r="AF60" s="125" t="s">
        <v>41</v>
      </c>
      <c r="AG60" s="125">
        <v>1.0</v>
      </c>
      <c r="AH60" s="125">
        <v>1.0</v>
      </c>
      <c r="AI60" s="125">
        <v>1.0</v>
      </c>
      <c r="AJ60" s="125">
        <v>1.0</v>
      </c>
      <c r="AK60" s="125">
        <v>1.0</v>
      </c>
      <c r="AL60" s="126">
        <v>45519.743178819444</v>
      </c>
      <c r="AM60" s="127">
        <v>669623.27</v>
      </c>
      <c r="AN60" s="127">
        <v>658844.42</v>
      </c>
      <c r="AO60" s="124"/>
      <c r="AP60" s="124"/>
    </row>
    <row r="61">
      <c r="A61" s="125">
        <v>177.0</v>
      </c>
      <c r="B61" s="119" t="s">
        <v>47</v>
      </c>
      <c r="C61" s="119" t="s">
        <v>32</v>
      </c>
      <c r="D61" s="119" t="s">
        <v>173</v>
      </c>
      <c r="E61" s="119" t="s">
        <v>174</v>
      </c>
      <c r="F61" s="120" t="s">
        <v>88</v>
      </c>
      <c r="G61" s="120" t="s">
        <v>59</v>
      </c>
      <c r="H61" s="121" t="s">
        <v>994</v>
      </c>
      <c r="I61" s="121" t="s">
        <v>995</v>
      </c>
      <c r="J61" s="125">
        <v>566529.04</v>
      </c>
      <c r="K61" s="125">
        <v>558422.01</v>
      </c>
      <c r="L61" s="125">
        <v>14421.82</v>
      </c>
      <c r="M61" s="125">
        <v>15030.42</v>
      </c>
      <c r="N61" s="125">
        <v>25.0</v>
      </c>
      <c r="O61" s="119">
        <v>33.0</v>
      </c>
      <c r="P61" s="125">
        <v>226.0</v>
      </c>
      <c r="Q61" s="125">
        <v>219.0</v>
      </c>
      <c r="R61" s="125">
        <v>34.0</v>
      </c>
      <c r="S61" s="125">
        <v>33.0</v>
      </c>
      <c r="T61" s="119">
        <v>-24.0</v>
      </c>
      <c r="U61" s="125">
        <v>3.0</v>
      </c>
      <c r="V61" s="125">
        <v>3.0</v>
      </c>
      <c r="W61" s="125">
        <v>-4.05</v>
      </c>
      <c r="X61" s="125">
        <v>1.45</v>
      </c>
      <c r="Y61" s="119">
        <v>1.0</v>
      </c>
      <c r="Z61" s="125">
        <v>1.0</v>
      </c>
      <c r="AA61" s="125">
        <v>1.0</v>
      </c>
      <c r="AB61" s="125">
        <v>1.0</v>
      </c>
      <c r="AC61" s="125">
        <v>1.0</v>
      </c>
      <c r="AD61" s="125">
        <v>1.0</v>
      </c>
      <c r="AE61" s="125">
        <v>558.0</v>
      </c>
      <c r="AF61" s="119">
        <v>1.0</v>
      </c>
      <c r="AG61" s="125">
        <v>1.0</v>
      </c>
      <c r="AH61" s="125">
        <v>1.0</v>
      </c>
      <c r="AI61" s="125">
        <v>1.0</v>
      </c>
      <c r="AJ61" s="125">
        <v>1.0</v>
      </c>
      <c r="AK61" s="125">
        <v>1.0</v>
      </c>
      <c r="AL61" s="126">
        <v>45519.743178819444</v>
      </c>
      <c r="AM61" s="127">
        <v>566502.18</v>
      </c>
      <c r="AN61" s="127">
        <v>558918.34</v>
      </c>
      <c r="AO61" s="124"/>
      <c r="AP61" s="124"/>
    </row>
    <row r="62">
      <c r="A62" s="125">
        <v>178.0</v>
      </c>
      <c r="B62" s="119" t="s">
        <v>414</v>
      </c>
      <c r="C62" s="119" t="s">
        <v>992</v>
      </c>
      <c r="D62" s="119" t="s">
        <v>173</v>
      </c>
      <c r="E62" s="119" t="s">
        <v>174</v>
      </c>
      <c r="F62" s="120" t="s">
        <v>88</v>
      </c>
      <c r="G62" s="120" t="s">
        <v>59</v>
      </c>
      <c r="H62" s="121" t="s">
        <v>994</v>
      </c>
      <c r="I62" s="121" t="s">
        <v>995</v>
      </c>
      <c r="J62" s="125">
        <v>1114582.36</v>
      </c>
      <c r="K62" s="125">
        <v>1114186.87</v>
      </c>
      <c r="L62" s="125">
        <v>25718.08</v>
      </c>
      <c r="M62" s="125">
        <v>26825.17</v>
      </c>
      <c r="N62" s="125">
        <v>11.0</v>
      </c>
      <c r="O62" s="125">
        <v>15.0</v>
      </c>
      <c r="P62" s="125">
        <v>102.0</v>
      </c>
      <c r="Q62" s="125">
        <v>157.0</v>
      </c>
      <c r="R62" s="125">
        <v>248.0</v>
      </c>
      <c r="S62" s="125">
        <v>256.0</v>
      </c>
      <c r="T62" s="125">
        <v>-26.0</v>
      </c>
      <c r="U62" s="125">
        <v>-35.0</v>
      </c>
      <c r="V62" s="125">
        <v>-3.0</v>
      </c>
      <c r="W62" s="125">
        <v>-4.13</v>
      </c>
      <c r="X62" s="125">
        <v>0.04</v>
      </c>
      <c r="Y62" s="125">
        <v>1.0</v>
      </c>
      <c r="Z62" s="125">
        <v>1.0</v>
      </c>
      <c r="AA62" s="125">
        <v>1.0</v>
      </c>
      <c r="AB62" s="125">
        <v>1.0</v>
      </c>
      <c r="AC62" s="125">
        <v>1.0</v>
      </c>
      <c r="AD62" s="125">
        <v>1.0</v>
      </c>
      <c r="AE62" s="125">
        <v>576.0</v>
      </c>
      <c r="AF62" s="125">
        <v>1.0</v>
      </c>
      <c r="AG62" s="125">
        <v>1.0</v>
      </c>
      <c r="AH62" s="125">
        <v>1.0</v>
      </c>
      <c r="AI62" s="125">
        <v>1.0</v>
      </c>
      <c r="AJ62" s="125">
        <v>1.0</v>
      </c>
      <c r="AK62" s="125">
        <v>1.0</v>
      </c>
      <c r="AL62" s="126">
        <v>45519.743178819444</v>
      </c>
      <c r="AM62" s="127">
        <v>1113425.6</v>
      </c>
      <c r="AN62" s="127">
        <v>1115178.24</v>
      </c>
      <c r="AO62" s="124"/>
      <c r="AP62" s="124"/>
    </row>
    <row r="63">
      <c r="A63" s="125">
        <v>179.0</v>
      </c>
      <c r="B63" s="119" t="s">
        <v>122</v>
      </c>
      <c r="C63" s="119" t="s">
        <v>32</v>
      </c>
      <c r="D63" s="119" t="s">
        <v>175</v>
      </c>
      <c r="E63" s="119" t="s">
        <v>176</v>
      </c>
      <c r="F63" s="120" t="s">
        <v>177</v>
      </c>
      <c r="G63" s="120" t="s">
        <v>101</v>
      </c>
      <c r="H63" s="121" t="s">
        <v>994</v>
      </c>
      <c r="I63" s="121" t="s">
        <v>995</v>
      </c>
      <c r="J63" s="125">
        <v>1336241.08</v>
      </c>
      <c r="K63" s="125">
        <v>1209667.04</v>
      </c>
      <c r="L63" s="125">
        <v>42236.94</v>
      </c>
      <c r="M63" s="125">
        <v>39379.66</v>
      </c>
      <c r="N63" s="125">
        <v>9.0</v>
      </c>
      <c r="O63" s="125">
        <v>50.0</v>
      </c>
      <c r="P63" s="125">
        <v>536.0</v>
      </c>
      <c r="Q63" s="125">
        <v>494.0</v>
      </c>
      <c r="R63" s="125">
        <v>56.0</v>
      </c>
      <c r="S63" s="125">
        <v>42.0</v>
      </c>
      <c r="T63" s="125">
        <v>-82.0</v>
      </c>
      <c r="U63" s="125">
        <v>8.0</v>
      </c>
      <c r="V63" s="125">
        <v>33.0</v>
      </c>
      <c r="W63" s="125">
        <v>7.26</v>
      </c>
      <c r="X63" s="125">
        <v>10.46</v>
      </c>
      <c r="Y63" s="125">
        <v>1.0</v>
      </c>
      <c r="Z63" s="125">
        <v>2.0</v>
      </c>
      <c r="AA63" s="125">
        <v>2.0</v>
      </c>
      <c r="AB63" s="125">
        <v>2.0</v>
      </c>
      <c r="AC63" s="125">
        <v>2.0</v>
      </c>
      <c r="AD63" s="125">
        <v>1.95</v>
      </c>
      <c r="AE63" s="125">
        <v>330.0</v>
      </c>
      <c r="AF63" s="125">
        <v>1.0</v>
      </c>
      <c r="AG63" s="125">
        <v>1.0</v>
      </c>
      <c r="AH63" s="125">
        <v>2.0</v>
      </c>
      <c r="AI63" s="125">
        <v>1.0</v>
      </c>
      <c r="AJ63" s="125">
        <v>2.0</v>
      </c>
      <c r="AK63" s="125">
        <v>2.0</v>
      </c>
      <c r="AL63" s="126">
        <v>45519.743178819444</v>
      </c>
      <c r="AM63" s="127">
        <v>1339655.81</v>
      </c>
      <c r="AN63" s="127">
        <v>1213572.55</v>
      </c>
      <c r="AO63" s="124"/>
      <c r="AP63" s="124"/>
    </row>
    <row r="64">
      <c r="A64" s="125">
        <v>180.0</v>
      </c>
      <c r="B64" s="119" t="s">
        <v>63</v>
      </c>
      <c r="C64" s="119" t="s">
        <v>32</v>
      </c>
      <c r="D64" s="119" t="s">
        <v>999</v>
      </c>
      <c r="E64" s="119" t="s">
        <v>1000</v>
      </c>
      <c r="F64" s="120" t="s">
        <v>88</v>
      </c>
      <c r="G64" s="120" t="s">
        <v>59</v>
      </c>
      <c r="H64" s="121" t="s">
        <v>994</v>
      </c>
      <c r="I64" s="121" t="s">
        <v>995</v>
      </c>
      <c r="J64" s="125">
        <v>697464.56</v>
      </c>
      <c r="K64" s="125">
        <v>555202.52</v>
      </c>
      <c r="L64" s="125">
        <v>15772.84</v>
      </c>
      <c r="M64" s="125">
        <v>13777.25</v>
      </c>
      <c r="N64" s="125" t="s">
        <v>41</v>
      </c>
      <c r="O64" s="125" t="s">
        <v>41</v>
      </c>
      <c r="P64" s="125">
        <v>255.0</v>
      </c>
      <c r="Q64" s="125">
        <v>241.0</v>
      </c>
      <c r="R64" s="125">
        <v>13.0</v>
      </c>
      <c r="S64" s="125">
        <v>32.0</v>
      </c>
      <c r="T64" s="125" t="s">
        <v>41</v>
      </c>
      <c r="U64" s="125">
        <v>5.0</v>
      </c>
      <c r="V64" s="125">
        <v>-59.0</v>
      </c>
      <c r="W64" s="125">
        <v>14.48</v>
      </c>
      <c r="X64" s="125">
        <v>25.62</v>
      </c>
      <c r="Y64" s="125" t="s">
        <v>41</v>
      </c>
      <c r="Z64" s="125">
        <v>2.0</v>
      </c>
      <c r="AA64" s="125">
        <v>1.0</v>
      </c>
      <c r="AB64" s="125">
        <v>4.0</v>
      </c>
      <c r="AC64" s="125">
        <v>4.0</v>
      </c>
      <c r="AD64" s="125">
        <v>3.0</v>
      </c>
      <c r="AE64" s="125">
        <v>199.0</v>
      </c>
      <c r="AF64" s="125" t="s">
        <v>41</v>
      </c>
      <c r="AG64" s="125">
        <v>1.0</v>
      </c>
      <c r="AH64" s="125">
        <v>1.0</v>
      </c>
      <c r="AI64" s="125">
        <v>3.0</v>
      </c>
      <c r="AJ64" s="125">
        <v>3.0</v>
      </c>
      <c r="AK64" s="125">
        <v>3.0</v>
      </c>
      <c r="AL64" s="126">
        <v>45519.743178819444</v>
      </c>
      <c r="AM64" s="127">
        <v>671926.07</v>
      </c>
      <c r="AN64" s="127">
        <v>573943.13</v>
      </c>
      <c r="AO64" s="124"/>
      <c r="AP64" s="124"/>
    </row>
    <row r="65">
      <c r="A65" s="125">
        <v>181.0</v>
      </c>
      <c r="B65" s="119" t="s">
        <v>122</v>
      </c>
      <c r="C65" s="119" t="s">
        <v>32</v>
      </c>
      <c r="D65" s="119" t="s">
        <v>178</v>
      </c>
      <c r="E65" s="119" t="s">
        <v>179</v>
      </c>
      <c r="F65" s="120" t="s">
        <v>70</v>
      </c>
      <c r="G65" s="120" t="s">
        <v>36</v>
      </c>
      <c r="H65" s="121" t="s">
        <v>994</v>
      </c>
      <c r="I65" s="121" t="s">
        <v>995</v>
      </c>
      <c r="J65" s="125">
        <v>1059484.44</v>
      </c>
      <c r="K65" s="125">
        <v>861125.72</v>
      </c>
      <c r="L65" s="125">
        <v>33967.79</v>
      </c>
      <c r="M65" s="125">
        <v>28980.77</v>
      </c>
      <c r="N65" s="119">
        <v>44.0</v>
      </c>
      <c r="O65" s="119">
        <v>39.0</v>
      </c>
      <c r="P65" s="125">
        <v>538.0</v>
      </c>
      <c r="Q65" s="125">
        <v>476.0</v>
      </c>
      <c r="R65" s="125">
        <v>36.0</v>
      </c>
      <c r="S65" s="125">
        <v>33.0</v>
      </c>
      <c r="T65" s="119">
        <v>12.0</v>
      </c>
      <c r="U65" s="125">
        <v>13.0</v>
      </c>
      <c r="V65" s="125">
        <v>9.0</v>
      </c>
      <c r="W65" s="125">
        <v>17.21</v>
      </c>
      <c r="X65" s="125">
        <v>23.03</v>
      </c>
      <c r="Y65" s="119">
        <v>1.0</v>
      </c>
      <c r="Z65" s="125">
        <v>3.0</v>
      </c>
      <c r="AA65" s="125">
        <v>1.0</v>
      </c>
      <c r="AB65" s="125">
        <v>4.0</v>
      </c>
      <c r="AC65" s="125">
        <v>4.0</v>
      </c>
      <c r="AD65" s="125">
        <v>3.15</v>
      </c>
      <c r="AE65" s="125">
        <v>193.0</v>
      </c>
      <c r="AF65" s="119">
        <v>1.0</v>
      </c>
      <c r="AG65" s="125">
        <v>2.0</v>
      </c>
      <c r="AH65" s="125">
        <v>1.0</v>
      </c>
      <c r="AI65" s="125">
        <v>3.0</v>
      </c>
      <c r="AJ65" s="125">
        <v>3.0</v>
      </c>
      <c r="AK65" s="125">
        <v>3.0</v>
      </c>
      <c r="AL65" s="126">
        <v>45519.743178819444</v>
      </c>
      <c r="AM65" s="127">
        <v>1060085.35</v>
      </c>
      <c r="AN65" s="127">
        <v>863046.72</v>
      </c>
      <c r="AO65" s="124"/>
      <c r="AP65" s="124"/>
    </row>
    <row r="66">
      <c r="A66" s="125">
        <v>182.0</v>
      </c>
      <c r="B66" s="119" t="s">
        <v>47</v>
      </c>
      <c r="C66" s="119" t="s">
        <v>32</v>
      </c>
      <c r="D66" s="119" t="s">
        <v>180</v>
      </c>
      <c r="E66" s="119" t="s">
        <v>181</v>
      </c>
      <c r="F66" s="120" t="s">
        <v>88</v>
      </c>
      <c r="G66" s="120" t="s">
        <v>59</v>
      </c>
      <c r="H66" s="121" t="s">
        <v>994</v>
      </c>
      <c r="I66" s="121" t="s">
        <v>995</v>
      </c>
      <c r="J66" s="125">
        <v>566041.06</v>
      </c>
      <c r="K66" s="125">
        <v>617840.34</v>
      </c>
      <c r="L66" s="125">
        <v>15596.29</v>
      </c>
      <c r="M66" s="125">
        <v>16767.85</v>
      </c>
      <c r="N66" s="125" t="s">
        <v>41</v>
      </c>
      <c r="O66" s="125" t="s">
        <v>41</v>
      </c>
      <c r="P66" s="125">
        <v>176.0</v>
      </c>
      <c r="Q66" s="125">
        <v>212.0</v>
      </c>
      <c r="R66" s="125">
        <v>26.0</v>
      </c>
      <c r="S66" s="125">
        <v>19.0</v>
      </c>
      <c r="T66" s="125" t="s">
        <v>41</v>
      </c>
      <c r="U66" s="125">
        <v>-16.0</v>
      </c>
      <c r="V66" s="125">
        <v>36.0</v>
      </c>
      <c r="W66" s="125">
        <v>-6.99</v>
      </c>
      <c r="X66" s="125">
        <v>-8.38</v>
      </c>
      <c r="Y66" s="125" t="s">
        <v>41</v>
      </c>
      <c r="Z66" s="125">
        <v>1.0</v>
      </c>
      <c r="AA66" s="125">
        <v>2.0</v>
      </c>
      <c r="AB66" s="125">
        <v>1.0</v>
      </c>
      <c r="AC66" s="125">
        <v>1.0</v>
      </c>
      <c r="AD66" s="125">
        <v>1.15</v>
      </c>
      <c r="AE66" s="125">
        <v>522.0</v>
      </c>
      <c r="AF66" s="125" t="s">
        <v>41</v>
      </c>
      <c r="AG66" s="125">
        <v>1.0</v>
      </c>
      <c r="AH66" s="125">
        <v>2.0</v>
      </c>
      <c r="AI66" s="125">
        <v>1.0</v>
      </c>
      <c r="AJ66" s="125">
        <v>1.0</v>
      </c>
      <c r="AK66" s="125">
        <v>1.0</v>
      </c>
      <c r="AL66" s="126">
        <v>45519.743178819444</v>
      </c>
      <c r="AM66" s="127">
        <v>566531.56</v>
      </c>
      <c r="AN66" s="127">
        <v>618350.2</v>
      </c>
      <c r="AO66" s="124"/>
      <c r="AP66" s="124"/>
    </row>
    <row r="67">
      <c r="A67" s="125">
        <v>183.0</v>
      </c>
      <c r="B67" s="119" t="s">
        <v>42</v>
      </c>
      <c r="C67" s="119" t="s">
        <v>32</v>
      </c>
      <c r="D67" s="119" t="s">
        <v>91</v>
      </c>
      <c r="E67" s="119" t="s">
        <v>167</v>
      </c>
      <c r="F67" s="120" t="s">
        <v>108</v>
      </c>
      <c r="G67" s="120" t="s">
        <v>46</v>
      </c>
      <c r="H67" s="121" t="s">
        <v>994</v>
      </c>
      <c r="I67" s="121" t="s">
        <v>995</v>
      </c>
      <c r="J67" s="125">
        <v>3882789.62</v>
      </c>
      <c r="K67" s="125">
        <v>3486155.89</v>
      </c>
      <c r="L67" s="125">
        <v>133235.88</v>
      </c>
      <c r="M67" s="125">
        <v>118077.75</v>
      </c>
      <c r="N67" s="119">
        <v>71.0</v>
      </c>
      <c r="O67" s="119">
        <v>130.0</v>
      </c>
      <c r="P67" s="125">
        <v>1281.0</v>
      </c>
      <c r="Q67" s="125">
        <v>1143.0</v>
      </c>
      <c r="R67" s="125">
        <v>105.0</v>
      </c>
      <c r="S67" s="125">
        <v>113.0</v>
      </c>
      <c r="T67" s="119">
        <v>-45.0</v>
      </c>
      <c r="U67" s="125">
        <v>12.0</v>
      </c>
      <c r="V67" s="125">
        <v>-7.0</v>
      </c>
      <c r="W67" s="125">
        <v>12.84</v>
      </c>
      <c r="X67" s="125">
        <v>11.38</v>
      </c>
      <c r="Y67" s="119">
        <v>1.0</v>
      </c>
      <c r="Z67" s="125">
        <v>3.0</v>
      </c>
      <c r="AA67" s="125">
        <v>1.0</v>
      </c>
      <c r="AB67" s="125">
        <v>3.0</v>
      </c>
      <c r="AC67" s="125">
        <v>2.0</v>
      </c>
      <c r="AD67" s="125">
        <v>2.25</v>
      </c>
      <c r="AE67" s="125">
        <v>294.0</v>
      </c>
      <c r="AF67" s="119">
        <v>1.0</v>
      </c>
      <c r="AG67" s="125">
        <v>2.0</v>
      </c>
      <c r="AH67" s="125">
        <v>1.0</v>
      </c>
      <c r="AI67" s="125">
        <v>2.0</v>
      </c>
      <c r="AJ67" s="125">
        <v>2.0</v>
      </c>
      <c r="AK67" s="125">
        <v>2.0</v>
      </c>
      <c r="AL67" s="126">
        <v>45519.743178819444</v>
      </c>
      <c r="AM67" s="127">
        <v>3884250.99</v>
      </c>
      <c r="AN67" s="127">
        <v>3415310.79</v>
      </c>
      <c r="AO67" s="124"/>
      <c r="AP67" s="124"/>
    </row>
    <row r="68">
      <c r="A68" s="125">
        <v>185.0</v>
      </c>
      <c r="B68" s="119" t="s">
        <v>47</v>
      </c>
      <c r="C68" s="119" t="s">
        <v>32</v>
      </c>
      <c r="D68" s="119" t="s">
        <v>182</v>
      </c>
      <c r="E68" s="119" t="s">
        <v>183</v>
      </c>
      <c r="F68" s="120" t="s">
        <v>115</v>
      </c>
      <c r="G68" s="120" t="s">
        <v>59</v>
      </c>
      <c r="H68" s="121" t="s">
        <v>994</v>
      </c>
      <c r="I68" s="121" t="s">
        <v>995</v>
      </c>
      <c r="J68" s="125">
        <v>2058416.02</v>
      </c>
      <c r="K68" s="125">
        <v>1828936.91</v>
      </c>
      <c r="L68" s="125">
        <v>63352.5</v>
      </c>
      <c r="M68" s="125">
        <v>65617.25</v>
      </c>
      <c r="N68" s="125">
        <v>22.0</v>
      </c>
      <c r="O68" s="125">
        <v>22.0</v>
      </c>
      <c r="P68" s="125">
        <v>582.0</v>
      </c>
      <c r="Q68" s="125">
        <v>516.0</v>
      </c>
      <c r="R68" s="125">
        <v>30.0</v>
      </c>
      <c r="S68" s="125">
        <v>35.0</v>
      </c>
      <c r="T68" s="125">
        <v>0.0</v>
      </c>
      <c r="U68" s="125">
        <v>12.0</v>
      </c>
      <c r="V68" s="125">
        <v>-14.0</v>
      </c>
      <c r="W68" s="125">
        <v>-3.45</v>
      </c>
      <c r="X68" s="125">
        <v>12.55</v>
      </c>
      <c r="Y68" s="125">
        <v>1.0</v>
      </c>
      <c r="Z68" s="125">
        <v>3.0</v>
      </c>
      <c r="AA68" s="125">
        <v>1.0</v>
      </c>
      <c r="AB68" s="125">
        <v>1.0</v>
      </c>
      <c r="AC68" s="125">
        <v>2.0</v>
      </c>
      <c r="AD68" s="125">
        <v>1.45</v>
      </c>
      <c r="AE68" s="125">
        <v>412.0</v>
      </c>
      <c r="AF68" s="125">
        <v>1.0</v>
      </c>
      <c r="AG68" s="125">
        <v>2.0</v>
      </c>
      <c r="AH68" s="125">
        <v>1.0</v>
      </c>
      <c r="AI68" s="125">
        <v>1.0</v>
      </c>
      <c r="AJ68" s="125">
        <v>2.0</v>
      </c>
      <c r="AK68" s="125">
        <v>1.0</v>
      </c>
      <c r="AL68" s="126">
        <v>45519.743178819444</v>
      </c>
      <c r="AM68" s="127">
        <v>2059148.9</v>
      </c>
      <c r="AN68" s="127">
        <v>1829142.49</v>
      </c>
      <c r="AO68" s="124"/>
      <c r="AP68" s="124"/>
    </row>
    <row r="69">
      <c r="A69" s="125">
        <v>188.0</v>
      </c>
      <c r="B69" s="119" t="s">
        <v>42</v>
      </c>
      <c r="C69" s="119" t="s">
        <v>32</v>
      </c>
      <c r="D69" s="119" t="s">
        <v>91</v>
      </c>
      <c r="E69" s="119" t="s">
        <v>167</v>
      </c>
      <c r="F69" s="120" t="s">
        <v>52</v>
      </c>
      <c r="G69" s="120" t="s">
        <v>46</v>
      </c>
      <c r="H69" s="121" t="s">
        <v>994</v>
      </c>
      <c r="I69" s="121" t="s">
        <v>995</v>
      </c>
      <c r="J69" s="125">
        <v>1138980.1</v>
      </c>
      <c r="K69" s="125">
        <v>829609.44</v>
      </c>
      <c r="L69" s="125">
        <v>36797.75</v>
      </c>
      <c r="M69" s="125">
        <v>28548.13</v>
      </c>
      <c r="N69" s="125">
        <v>60.0</v>
      </c>
      <c r="O69" s="125">
        <v>21.0</v>
      </c>
      <c r="P69" s="125">
        <v>360.0</v>
      </c>
      <c r="Q69" s="125">
        <v>388.0</v>
      </c>
      <c r="R69" s="125">
        <v>52.0</v>
      </c>
      <c r="S69" s="125">
        <v>49.0</v>
      </c>
      <c r="T69" s="125">
        <v>185.0</v>
      </c>
      <c r="U69" s="125">
        <v>-7.0</v>
      </c>
      <c r="V69" s="125">
        <v>6.0</v>
      </c>
      <c r="W69" s="125">
        <v>28.9</v>
      </c>
      <c r="X69" s="125">
        <v>37.29</v>
      </c>
      <c r="Y69" s="125">
        <v>5.0</v>
      </c>
      <c r="Z69" s="125">
        <v>1.0</v>
      </c>
      <c r="AA69" s="125">
        <v>1.0</v>
      </c>
      <c r="AB69" s="125">
        <v>5.0</v>
      </c>
      <c r="AC69" s="125">
        <v>5.0</v>
      </c>
      <c r="AD69" s="125">
        <v>3.8</v>
      </c>
      <c r="AE69" s="125">
        <v>131.0</v>
      </c>
      <c r="AF69" s="125">
        <v>4.0</v>
      </c>
      <c r="AG69" s="125">
        <v>1.0</v>
      </c>
      <c r="AH69" s="125">
        <v>1.0</v>
      </c>
      <c r="AI69" s="125">
        <v>4.0</v>
      </c>
      <c r="AJ69" s="125">
        <v>4.0</v>
      </c>
      <c r="AK69" s="125">
        <v>3.0</v>
      </c>
      <c r="AL69" s="126">
        <v>45519.743178819444</v>
      </c>
      <c r="AM69" s="127">
        <v>1138844.91</v>
      </c>
      <c r="AN69" s="127">
        <v>828037.19</v>
      </c>
      <c r="AO69" s="124"/>
      <c r="AP69" s="124"/>
    </row>
    <row r="70">
      <c r="A70" s="125">
        <v>189.0</v>
      </c>
      <c r="B70" s="119" t="s">
        <v>42</v>
      </c>
      <c r="C70" s="119" t="s">
        <v>32</v>
      </c>
      <c r="D70" s="119" t="s">
        <v>129</v>
      </c>
      <c r="E70" s="119" t="s">
        <v>184</v>
      </c>
      <c r="F70" s="120" t="s">
        <v>185</v>
      </c>
      <c r="G70" s="120" t="s">
        <v>46</v>
      </c>
      <c r="H70" s="121" t="s">
        <v>994</v>
      </c>
      <c r="I70" s="121" t="s">
        <v>995</v>
      </c>
      <c r="J70" s="125">
        <v>2944922.26</v>
      </c>
      <c r="K70" s="125">
        <v>1860109.81</v>
      </c>
      <c r="L70" s="125">
        <v>85002.08</v>
      </c>
      <c r="M70" s="125">
        <v>58585.27</v>
      </c>
      <c r="N70" s="125">
        <v>62.0</v>
      </c>
      <c r="O70" s="125">
        <v>40.0</v>
      </c>
      <c r="P70" s="125">
        <v>1057.0</v>
      </c>
      <c r="Q70" s="125">
        <v>739.0</v>
      </c>
      <c r="R70" s="125">
        <v>77.0</v>
      </c>
      <c r="S70" s="125">
        <v>52.0</v>
      </c>
      <c r="T70" s="125">
        <v>55.0</v>
      </c>
      <c r="U70" s="125">
        <v>43.0</v>
      </c>
      <c r="V70" s="125">
        <v>48.0</v>
      </c>
      <c r="W70" s="125">
        <v>45.09</v>
      </c>
      <c r="X70" s="125">
        <v>58.32</v>
      </c>
      <c r="Y70" s="125">
        <v>2.0</v>
      </c>
      <c r="Z70" s="125">
        <v>5.0</v>
      </c>
      <c r="AA70" s="125">
        <v>3.0</v>
      </c>
      <c r="AB70" s="125">
        <v>5.0</v>
      </c>
      <c r="AC70" s="125">
        <v>5.0</v>
      </c>
      <c r="AD70" s="125">
        <v>4.45</v>
      </c>
      <c r="AE70" s="125">
        <v>41.0</v>
      </c>
      <c r="AF70" s="125">
        <v>2.0</v>
      </c>
      <c r="AG70" s="125">
        <v>4.0</v>
      </c>
      <c r="AH70" s="125">
        <v>2.0</v>
      </c>
      <c r="AI70" s="125">
        <v>4.0</v>
      </c>
      <c r="AJ70" s="125">
        <v>4.0</v>
      </c>
      <c r="AK70" s="125">
        <v>4.0</v>
      </c>
      <c r="AL70" s="126">
        <v>45519.743178819444</v>
      </c>
      <c r="AM70" s="127">
        <v>2944512.63</v>
      </c>
      <c r="AN70" s="127">
        <v>1933425.23</v>
      </c>
      <c r="AO70" s="124"/>
      <c r="AP70" s="124"/>
    </row>
    <row r="71">
      <c r="A71" s="125">
        <v>190.0</v>
      </c>
      <c r="B71" s="119" t="s">
        <v>60</v>
      </c>
      <c r="C71" s="119" t="s">
        <v>32</v>
      </c>
      <c r="D71" s="119" t="s">
        <v>186</v>
      </c>
      <c r="E71" s="119" t="s">
        <v>187</v>
      </c>
      <c r="F71" s="120" t="s">
        <v>88</v>
      </c>
      <c r="G71" s="120" t="s">
        <v>59</v>
      </c>
      <c r="H71" s="121" t="s">
        <v>994</v>
      </c>
      <c r="I71" s="121" t="s">
        <v>995</v>
      </c>
      <c r="J71" s="125">
        <v>1206484.96</v>
      </c>
      <c r="K71" s="125">
        <v>1212608.31</v>
      </c>
      <c r="L71" s="125">
        <v>29960.65</v>
      </c>
      <c r="M71" s="125">
        <v>31059.86</v>
      </c>
      <c r="N71" s="125">
        <v>14.0</v>
      </c>
      <c r="O71" s="125">
        <v>11.0</v>
      </c>
      <c r="P71" s="125">
        <v>469.0</v>
      </c>
      <c r="Q71" s="125">
        <v>455.0</v>
      </c>
      <c r="R71" s="125">
        <v>25.0</v>
      </c>
      <c r="S71" s="125">
        <v>25.0</v>
      </c>
      <c r="T71" s="125">
        <v>27.0</v>
      </c>
      <c r="U71" s="125">
        <v>3.0</v>
      </c>
      <c r="V71" s="125">
        <v>0.0</v>
      </c>
      <c r="W71" s="125">
        <v>-3.54</v>
      </c>
      <c r="X71" s="125">
        <v>-0.5</v>
      </c>
      <c r="Y71" s="125">
        <v>1.0</v>
      </c>
      <c r="Z71" s="125">
        <v>1.0</v>
      </c>
      <c r="AA71" s="125">
        <v>1.0</v>
      </c>
      <c r="AB71" s="125">
        <v>1.0</v>
      </c>
      <c r="AC71" s="125">
        <v>1.0</v>
      </c>
      <c r="AD71" s="125">
        <v>1.0</v>
      </c>
      <c r="AE71" s="125">
        <v>583.0</v>
      </c>
      <c r="AF71" s="125">
        <v>1.0</v>
      </c>
      <c r="AG71" s="125">
        <v>1.0</v>
      </c>
      <c r="AH71" s="125">
        <v>1.0</v>
      </c>
      <c r="AI71" s="125">
        <v>1.0</v>
      </c>
      <c r="AJ71" s="125">
        <v>1.0</v>
      </c>
      <c r="AK71" s="125">
        <v>1.0</v>
      </c>
      <c r="AL71" s="126">
        <v>45519.743178819444</v>
      </c>
      <c r="AM71" s="127">
        <v>1206105.87</v>
      </c>
      <c r="AN71" s="127">
        <v>1212265.97</v>
      </c>
      <c r="AO71" s="124"/>
      <c r="AP71" s="124"/>
    </row>
    <row r="72">
      <c r="A72" s="125">
        <v>191.0</v>
      </c>
      <c r="B72" s="119" t="s">
        <v>42</v>
      </c>
      <c r="C72" s="119" t="s">
        <v>32</v>
      </c>
      <c r="D72" s="119" t="s">
        <v>188</v>
      </c>
      <c r="E72" s="119" t="s">
        <v>189</v>
      </c>
      <c r="F72" s="120" t="s">
        <v>52</v>
      </c>
      <c r="G72" s="120" t="s">
        <v>46</v>
      </c>
      <c r="H72" s="121" t="s">
        <v>994</v>
      </c>
      <c r="I72" s="121" t="s">
        <v>995</v>
      </c>
      <c r="J72" s="125">
        <v>1705247.02</v>
      </c>
      <c r="K72" s="125">
        <v>1588693.66</v>
      </c>
      <c r="L72" s="125">
        <v>72910.33</v>
      </c>
      <c r="M72" s="125">
        <v>73225.32</v>
      </c>
      <c r="N72" s="125">
        <v>31.0</v>
      </c>
      <c r="O72" s="125">
        <v>31.0</v>
      </c>
      <c r="P72" s="125">
        <v>828.0</v>
      </c>
      <c r="Q72" s="125">
        <v>783.0</v>
      </c>
      <c r="R72" s="125">
        <v>60.0</v>
      </c>
      <c r="S72" s="125">
        <v>47.0</v>
      </c>
      <c r="T72" s="125">
        <v>0.0</v>
      </c>
      <c r="U72" s="125">
        <v>5.0</v>
      </c>
      <c r="V72" s="125">
        <v>27.0</v>
      </c>
      <c r="W72" s="125">
        <v>-0.43</v>
      </c>
      <c r="X72" s="125">
        <v>7.34</v>
      </c>
      <c r="Y72" s="125">
        <v>1.0</v>
      </c>
      <c r="Z72" s="125">
        <v>2.0</v>
      </c>
      <c r="AA72" s="125">
        <v>2.0</v>
      </c>
      <c r="AB72" s="125">
        <v>1.0</v>
      </c>
      <c r="AC72" s="125">
        <v>2.0</v>
      </c>
      <c r="AD72" s="125">
        <v>1.55</v>
      </c>
      <c r="AE72" s="125">
        <v>394.0</v>
      </c>
      <c r="AF72" s="125">
        <v>1.0</v>
      </c>
      <c r="AG72" s="125">
        <v>1.0</v>
      </c>
      <c r="AH72" s="125">
        <v>2.0</v>
      </c>
      <c r="AI72" s="125">
        <v>1.0</v>
      </c>
      <c r="AJ72" s="125">
        <v>2.0</v>
      </c>
      <c r="AK72" s="125">
        <v>1.0</v>
      </c>
      <c r="AL72" s="126">
        <v>45519.743178819444</v>
      </c>
      <c r="AM72" s="127">
        <v>1704333.34</v>
      </c>
      <c r="AN72" s="127">
        <v>1589193.21</v>
      </c>
      <c r="AO72" s="124"/>
      <c r="AP72" s="124"/>
    </row>
    <row r="73">
      <c r="A73" s="125">
        <v>192.0</v>
      </c>
      <c r="B73" s="119" t="s">
        <v>414</v>
      </c>
      <c r="C73" s="119" t="s">
        <v>992</v>
      </c>
      <c r="D73" s="119" t="s">
        <v>427</v>
      </c>
      <c r="E73" s="119" t="s">
        <v>993</v>
      </c>
      <c r="F73" s="120" t="s">
        <v>220</v>
      </c>
      <c r="G73" s="120" t="s">
        <v>59</v>
      </c>
      <c r="H73" s="121" t="s">
        <v>994</v>
      </c>
      <c r="I73" s="121" t="s">
        <v>995</v>
      </c>
      <c r="J73" s="125">
        <v>1100851.09</v>
      </c>
      <c r="K73" s="125">
        <v>1707899.59</v>
      </c>
      <c r="L73" s="125">
        <v>35862.21</v>
      </c>
      <c r="M73" s="125">
        <v>58929.9</v>
      </c>
      <c r="N73" s="125">
        <v>23.0</v>
      </c>
      <c r="O73" s="125">
        <v>8.0</v>
      </c>
      <c r="P73" s="125">
        <v>59.0</v>
      </c>
      <c r="Q73" s="125">
        <v>141.0</v>
      </c>
      <c r="R73" s="125">
        <v>239.0</v>
      </c>
      <c r="S73" s="125">
        <v>387.0</v>
      </c>
      <c r="T73" s="125">
        <v>187.0</v>
      </c>
      <c r="U73" s="125">
        <v>-58.0</v>
      </c>
      <c r="V73" s="125">
        <v>-38.0</v>
      </c>
      <c r="W73" s="125">
        <v>-39.14</v>
      </c>
      <c r="X73" s="125">
        <v>-35.54</v>
      </c>
      <c r="Y73" s="125">
        <v>5.0</v>
      </c>
      <c r="Z73" s="125">
        <v>1.0</v>
      </c>
      <c r="AA73" s="125">
        <v>1.0</v>
      </c>
      <c r="AB73" s="125">
        <v>1.0</v>
      </c>
      <c r="AC73" s="125">
        <v>1.0</v>
      </c>
      <c r="AD73" s="125">
        <v>1.4</v>
      </c>
      <c r="AE73" s="125">
        <v>426.0</v>
      </c>
      <c r="AF73" s="125">
        <v>4.0</v>
      </c>
      <c r="AG73" s="125">
        <v>1.0</v>
      </c>
      <c r="AH73" s="125">
        <v>1.0</v>
      </c>
      <c r="AI73" s="125">
        <v>1.0</v>
      </c>
      <c r="AJ73" s="125">
        <v>1.0</v>
      </c>
      <c r="AK73" s="125">
        <v>1.0</v>
      </c>
      <c r="AL73" s="126">
        <v>45519.743178819444</v>
      </c>
      <c r="AM73" s="127">
        <v>1097043.09</v>
      </c>
      <c r="AN73" s="127">
        <v>1708077.11</v>
      </c>
      <c r="AO73" s="124"/>
      <c r="AP73" s="124"/>
    </row>
    <row r="74">
      <c r="A74" s="125">
        <v>193.0</v>
      </c>
      <c r="B74" s="119" t="s">
        <v>42</v>
      </c>
      <c r="C74" s="119" t="s">
        <v>32</v>
      </c>
      <c r="D74" s="119" t="s">
        <v>190</v>
      </c>
      <c r="E74" s="119" t="s">
        <v>191</v>
      </c>
      <c r="F74" s="120" t="s">
        <v>108</v>
      </c>
      <c r="G74" s="120" t="s">
        <v>46</v>
      </c>
      <c r="H74" s="121" t="s">
        <v>994</v>
      </c>
      <c r="I74" s="121" t="s">
        <v>995</v>
      </c>
      <c r="J74" s="125">
        <v>1303909.3</v>
      </c>
      <c r="K74" s="125">
        <v>1552612.94</v>
      </c>
      <c r="L74" s="125">
        <v>39680.35</v>
      </c>
      <c r="M74" s="125">
        <v>44955.14</v>
      </c>
      <c r="N74" s="125">
        <v>17.0</v>
      </c>
      <c r="O74" s="125">
        <v>10.0</v>
      </c>
      <c r="P74" s="125">
        <v>403.0</v>
      </c>
      <c r="Q74" s="125">
        <v>423.0</v>
      </c>
      <c r="R74" s="125">
        <v>40.0</v>
      </c>
      <c r="S74" s="125">
        <v>42.0</v>
      </c>
      <c r="T74" s="125">
        <v>70.0</v>
      </c>
      <c r="U74" s="125">
        <v>-4.0</v>
      </c>
      <c r="V74" s="125">
        <v>-4.0</v>
      </c>
      <c r="W74" s="125">
        <v>-11.73</v>
      </c>
      <c r="X74" s="125">
        <v>-16.02</v>
      </c>
      <c r="Y74" s="125">
        <v>3.0</v>
      </c>
      <c r="Z74" s="125">
        <v>1.0</v>
      </c>
      <c r="AA74" s="125">
        <v>1.0</v>
      </c>
      <c r="AB74" s="125">
        <v>1.0</v>
      </c>
      <c r="AC74" s="125">
        <v>1.0</v>
      </c>
      <c r="AD74" s="125">
        <v>1.1</v>
      </c>
      <c r="AE74" s="125">
        <v>540.0</v>
      </c>
      <c r="AF74" s="125">
        <v>2.0</v>
      </c>
      <c r="AG74" s="125">
        <v>1.0</v>
      </c>
      <c r="AH74" s="125">
        <v>1.0</v>
      </c>
      <c r="AI74" s="125">
        <v>1.0</v>
      </c>
      <c r="AJ74" s="125">
        <v>1.0</v>
      </c>
      <c r="AK74" s="125">
        <v>1.0</v>
      </c>
      <c r="AL74" s="126">
        <v>45519.743178819444</v>
      </c>
      <c r="AM74" s="127">
        <v>1304398.58</v>
      </c>
      <c r="AN74" s="127">
        <v>1553484.92</v>
      </c>
      <c r="AO74" s="124"/>
      <c r="AP74" s="124"/>
    </row>
    <row r="75">
      <c r="A75" s="125">
        <v>194.0</v>
      </c>
      <c r="B75" s="119" t="s">
        <v>60</v>
      </c>
      <c r="C75" s="119" t="s">
        <v>32</v>
      </c>
      <c r="D75" s="119" t="s">
        <v>192</v>
      </c>
      <c r="E75" s="119" t="s">
        <v>147</v>
      </c>
      <c r="F75" s="120" t="s">
        <v>88</v>
      </c>
      <c r="G75" s="120" t="s">
        <v>59</v>
      </c>
      <c r="H75" s="121" t="s">
        <v>994</v>
      </c>
      <c r="I75" s="121" t="s">
        <v>995</v>
      </c>
      <c r="J75" s="125">
        <v>2317494.86</v>
      </c>
      <c r="K75" s="125">
        <v>1817361.22</v>
      </c>
      <c r="L75" s="125">
        <v>61299.98</v>
      </c>
      <c r="M75" s="125">
        <v>50318.1</v>
      </c>
      <c r="N75" s="125" t="s">
        <v>41</v>
      </c>
      <c r="O75" s="125" t="s">
        <v>41</v>
      </c>
      <c r="P75" s="125">
        <v>538.0</v>
      </c>
      <c r="Q75" s="125">
        <v>508.0</v>
      </c>
      <c r="R75" s="125">
        <v>33.0</v>
      </c>
      <c r="S75" s="125">
        <v>31.0</v>
      </c>
      <c r="T75" s="125" t="s">
        <v>41</v>
      </c>
      <c r="U75" s="125">
        <v>5.0</v>
      </c>
      <c r="V75" s="125">
        <v>6.0</v>
      </c>
      <c r="W75" s="125">
        <v>21.82</v>
      </c>
      <c r="X75" s="125">
        <v>27.52</v>
      </c>
      <c r="Y75" s="125" t="s">
        <v>41</v>
      </c>
      <c r="Z75" s="125">
        <v>2.0</v>
      </c>
      <c r="AA75" s="125">
        <v>1.0</v>
      </c>
      <c r="AB75" s="125">
        <v>5.0</v>
      </c>
      <c r="AC75" s="125">
        <v>4.0</v>
      </c>
      <c r="AD75" s="125">
        <v>3.4</v>
      </c>
      <c r="AE75" s="125">
        <v>175.0</v>
      </c>
      <c r="AF75" s="125" t="s">
        <v>41</v>
      </c>
      <c r="AG75" s="125">
        <v>1.0</v>
      </c>
      <c r="AH75" s="125">
        <v>1.0</v>
      </c>
      <c r="AI75" s="125">
        <v>4.0</v>
      </c>
      <c r="AJ75" s="125">
        <v>3.0</v>
      </c>
      <c r="AK75" s="125">
        <v>3.0</v>
      </c>
      <c r="AL75" s="126">
        <v>45519.743178819444</v>
      </c>
      <c r="AM75" s="127">
        <v>2317768.44</v>
      </c>
      <c r="AN75" s="127">
        <v>1820317.99</v>
      </c>
      <c r="AO75" s="124"/>
      <c r="AP75" s="124"/>
    </row>
    <row r="76">
      <c r="A76" s="125">
        <v>195.0</v>
      </c>
      <c r="B76" s="119" t="s">
        <v>47</v>
      </c>
      <c r="C76" s="119" t="s">
        <v>32</v>
      </c>
      <c r="D76" s="119" t="s">
        <v>193</v>
      </c>
      <c r="E76" s="119" t="s">
        <v>194</v>
      </c>
      <c r="F76" s="120" t="s">
        <v>76</v>
      </c>
      <c r="G76" s="120" t="s">
        <v>59</v>
      </c>
      <c r="H76" s="121" t="s">
        <v>994</v>
      </c>
      <c r="I76" s="121" t="s">
        <v>995</v>
      </c>
      <c r="J76" s="125">
        <v>2970446.46</v>
      </c>
      <c r="K76" s="125">
        <v>2804218.4</v>
      </c>
      <c r="L76" s="125">
        <v>85968.22</v>
      </c>
      <c r="M76" s="125">
        <v>86927.19</v>
      </c>
      <c r="N76" s="119">
        <v>81.0</v>
      </c>
      <c r="O76" s="119">
        <v>54.0</v>
      </c>
      <c r="P76" s="125">
        <v>1246.0</v>
      </c>
      <c r="Q76" s="125">
        <v>1175.0</v>
      </c>
      <c r="R76" s="125">
        <v>133.0</v>
      </c>
      <c r="S76" s="125">
        <v>123.0</v>
      </c>
      <c r="T76" s="119">
        <v>50.0</v>
      </c>
      <c r="U76" s="125">
        <v>6.0</v>
      </c>
      <c r="V76" s="125">
        <v>8.0</v>
      </c>
      <c r="W76" s="125">
        <v>-1.1</v>
      </c>
      <c r="X76" s="125">
        <v>5.93</v>
      </c>
      <c r="Y76" s="119">
        <v>2.0</v>
      </c>
      <c r="Z76" s="125">
        <v>2.0</v>
      </c>
      <c r="AA76" s="125">
        <v>1.0</v>
      </c>
      <c r="AB76" s="125">
        <v>1.0</v>
      </c>
      <c r="AC76" s="125">
        <v>1.0</v>
      </c>
      <c r="AD76" s="125">
        <v>1.15</v>
      </c>
      <c r="AE76" s="125">
        <v>532.0</v>
      </c>
      <c r="AF76" s="119">
        <v>2.0</v>
      </c>
      <c r="AG76" s="125">
        <v>1.0</v>
      </c>
      <c r="AH76" s="125">
        <v>1.0</v>
      </c>
      <c r="AI76" s="125">
        <v>1.0</v>
      </c>
      <c r="AJ76" s="125">
        <v>1.0</v>
      </c>
      <c r="AK76" s="125">
        <v>1.0</v>
      </c>
      <c r="AL76" s="126">
        <v>45519.743178819444</v>
      </c>
      <c r="AM76" s="127">
        <v>2958765.96</v>
      </c>
      <c r="AN76" s="127">
        <v>2844704.47</v>
      </c>
      <c r="AO76" s="124"/>
      <c r="AP76" s="124"/>
    </row>
    <row r="77">
      <c r="A77" s="125">
        <v>196.0</v>
      </c>
      <c r="B77" s="119" t="s">
        <v>63</v>
      </c>
      <c r="C77" s="119" t="s">
        <v>32</v>
      </c>
      <c r="D77" s="119" t="s">
        <v>129</v>
      </c>
      <c r="E77" s="119" t="s">
        <v>195</v>
      </c>
      <c r="F77" s="120" t="s">
        <v>196</v>
      </c>
      <c r="G77" s="120" t="s">
        <v>59</v>
      </c>
      <c r="H77" s="121" t="s">
        <v>994</v>
      </c>
      <c r="I77" s="121" t="s">
        <v>995</v>
      </c>
      <c r="J77" s="125">
        <v>759851.34</v>
      </c>
      <c r="K77" s="125">
        <v>555712.64</v>
      </c>
      <c r="L77" s="125">
        <v>24614.29</v>
      </c>
      <c r="M77" s="125">
        <v>21555.67</v>
      </c>
      <c r="N77" s="125">
        <v>17.0</v>
      </c>
      <c r="O77" s="125">
        <v>13.0</v>
      </c>
      <c r="P77" s="125">
        <v>380.0</v>
      </c>
      <c r="Q77" s="125">
        <v>291.0</v>
      </c>
      <c r="R77" s="125">
        <v>49.0</v>
      </c>
      <c r="S77" s="125">
        <v>22.0</v>
      </c>
      <c r="T77" s="125">
        <v>30.0</v>
      </c>
      <c r="U77" s="125">
        <v>30.0</v>
      </c>
      <c r="V77" s="125">
        <v>122.0</v>
      </c>
      <c r="W77" s="125">
        <v>14.19</v>
      </c>
      <c r="X77" s="125">
        <v>36.73</v>
      </c>
      <c r="Y77" s="125">
        <v>2.0</v>
      </c>
      <c r="Z77" s="125">
        <v>5.0</v>
      </c>
      <c r="AA77" s="125">
        <v>5.0</v>
      </c>
      <c r="AB77" s="125">
        <v>4.0</v>
      </c>
      <c r="AC77" s="125">
        <v>5.0</v>
      </c>
      <c r="AD77" s="125">
        <v>4.45</v>
      </c>
      <c r="AE77" s="125">
        <v>36.0</v>
      </c>
      <c r="AF77" s="125">
        <v>2.0</v>
      </c>
      <c r="AG77" s="125">
        <v>4.0</v>
      </c>
      <c r="AH77" s="125">
        <v>4.0</v>
      </c>
      <c r="AI77" s="125">
        <v>3.0</v>
      </c>
      <c r="AJ77" s="125">
        <v>4.0</v>
      </c>
      <c r="AK77" s="125">
        <v>4.0</v>
      </c>
      <c r="AL77" s="126">
        <v>45519.743178819444</v>
      </c>
      <c r="AM77" s="127">
        <v>785712.33</v>
      </c>
      <c r="AN77" s="127">
        <v>585615.14</v>
      </c>
      <c r="AO77" s="124"/>
      <c r="AP77" s="124"/>
    </row>
    <row r="78">
      <c r="A78" s="125">
        <v>197.0</v>
      </c>
      <c r="B78" s="119" t="s">
        <v>97</v>
      </c>
      <c r="C78" s="119" t="s">
        <v>32</v>
      </c>
      <c r="D78" s="119" t="s">
        <v>197</v>
      </c>
      <c r="E78" s="119" t="s">
        <v>132</v>
      </c>
      <c r="F78" s="120" t="s">
        <v>100</v>
      </c>
      <c r="G78" s="120" t="s">
        <v>101</v>
      </c>
      <c r="H78" s="121" t="s">
        <v>994</v>
      </c>
      <c r="I78" s="121" t="s">
        <v>995</v>
      </c>
      <c r="J78" s="125">
        <v>1398238.18</v>
      </c>
      <c r="K78" s="125">
        <v>1261990.12</v>
      </c>
      <c r="L78" s="125">
        <v>37769.82</v>
      </c>
      <c r="M78" s="125">
        <v>36689.89</v>
      </c>
      <c r="N78" s="125">
        <v>15.0</v>
      </c>
      <c r="O78" s="125">
        <v>1.0</v>
      </c>
      <c r="P78" s="125">
        <v>803.0</v>
      </c>
      <c r="Q78" s="125">
        <v>731.0</v>
      </c>
      <c r="R78" s="125">
        <v>33.0</v>
      </c>
      <c r="S78" s="125">
        <v>21.0</v>
      </c>
      <c r="T78" s="125">
        <v>1400.0</v>
      </c>
      <c r="U78" s="125">
        <v>9.0</v>
      </c>
      <c r="V78" s="125">
        <v>57.0</v>
      </c>
      <c r="W78" s="125">
        <v>2.94</v>
      </c>
      <c r="X78" s="125">
        <v>10.8</v>
      </c>
      <c r="Y78" s="125">
        <v>5.0</v>
      </c>
      <c r="Z78" s="125">
        <v>2.0</v>
      </c>
      <c r="AA78" s="125">
        <v>3.0</v>
      </c>
      <c r="AB78" s="125">
        <v>1.0</v>
      </c>
      <c r="AC78" s="125">
        <v>2.0</v>
      </c>
      <c r="AD78" s="125">
        <v>1.95</v>
      </c>
      <c r="AE78" s="125">
        <v>329.0</v>
      </c>
      <c r="AF78" s="125">
        <v>4.0</v>
      </c>
      <c r="AG78" s="125">
        <v>1.0</v>
      </c>
      <c r="AH78" s="125">
        <v>2.0</v>
      </c>
      <c r="AI78" s="125">
        <v>1.0</v>
      </c>
      <c r="AJ78" s="125">
        <v>2.0</v>
      </c>
      <c r="AK78" s="125">
        <v>2.0</v>
      </c>
      <c r="AL78" s="126">
        <v>45519.743178819444</v>
      </c>
      <c r="AM78" s="127">
        <v>1283419.39</v>
      </c>
      <c r="AN78" s="127">
        <v>1228180.41</v>
      </c>
      <c r="AO78" s="124"/>
      <c r="AP78" s="124"/>
    </row>
    <row r="79">
      <c r="A79" s="125">
        <v>199.0</v>
      </c>
      <c r="B79" s="119" t="s">
        <v>63</v>
      </c>
      <c r="C79" s="119" t="s">
        <v>32</v>
      </c>
      <c r="D79" s="119" t="s">
        <v>150</v>
      </c>
      <c r="E79" s="119" t="s">
        <v>198</v>
      </c>
      <c r="F79" s="120" t="s">
        <v>35</v>
      </c>
      <c r="G79" s="120" t="s">
        <v>36</v>
      </c>
      <c r="H79" s="121" t="s">
        <v>994</v>
      </c>
      <c r="I79" s="121" t="s">
        <v>995</v>
      </c>
      <c r="J79" s="125">
        <v>782448.37</v>
      </c>
      <c r="K79" s="125">
        <v>989514.58</v>
      </c>
      <c r="L79" s="125">
        <v>22820.36</v>
      </c>
      <c r="M79" s="125">
        <v>30392.44</v>
      </c>
      <c r="N79" s="125">
        <v>2.0</v>
      </c>
      <c r="O79" s="125" t="s">
        <v>41</v>
      </c>
      <c r="P79" s="125">
        <v>340.0</v>
      </c>
      <c r="Q79" s="125">
        <v>443.0</v>
      </c>
      <c r="R79" s="125">
        <v>22.0</v>
      </c>
      <c r="S79" s="125">
        <v>32.0</v>
      </c>
      <c r="T79" s="125" t="s">
        <v>41</v>
      </c>
      <c r="U79" s="125">
        <v>-23.0</v>
      </c>
      <c r="V79" s="125">
        <v>-31.0</v>
      </c>
      <c r="W79" s="125">
        <v>-24.91</v>
      </c>
      <c r="X79" s="125">
        <v>-20.93</v>
      </c>
      <c r="Y79" s="125" t="s">
        <v>41</v>
      </c>
      <c r="Z79" s="125">
        <v>1.0</v>
      </c>
      <c r="AA79" s="125">
        <v>1.0</v>
      </c>
      <c r="AB79" s="125">
        <v>1.0</v>
      </c>
      <c r="AC79" s="125">
        <v>1.0</v>
      </c>
      <c r="AD79" s="125">
        <v>0.95</v>
      </c>
      <c r="AE79" s="125">
        <v>636.0</v>
      </c>
      <c r="AF79" s="125" t="s">
        <v>41</v>
      </c>
      <c r="AG79" s="125">
        <v>1.0</v>
      </c>
      <c r="AH79" s="125">
        <v>1.0</v>
      </c>
      <c r="AI79" s="125">
        <v>1.0</v>
      </c>
      <c r="AJ79" s="125">
        <v>1.0</v>
      </c>
      <c r="AK79" s="125">
        <v>1.0</v>
      </c>
      <c r="AL79" s="126">
        <v>45519.743178819444</v>
      </c>
      <c r="AM79" s="127">
        <v>782482.37</v>
      </c>
      <c r="AN79" s="127">
        <v>989814.29</v>
      </c>
      <c r="AO79" s="124"/>
      <c r="AP79" s="124"/>
    </row>
    <row r="80">
      <c r="A80" s="125">
        <v>200.0</v>
      </c>
      <c r="B80" s="119" t="s">
        <v>122</v>
      </c>
      <c r="C80" s="119" t="s">
        <v>32</v>
      </c>
      <c r="D80" s="119" t="s">
        <v>199</v>
      </c>
      <c r="E80" s="119" t="s">
        <v>200</v>
      </c>
      <c r="F80" s="120" t="s">
        <v>159</v>
      </c>
      <c r="G80" s="120" t="s">
        <v>46</v>
      </c>
      <c r="H80" s="121" t="s">
        <v>994</v>
      </c>
      <c r="I80" s="121" t="s">
        <v>995</v>
      </c>
      <c r="J80" s="125">
        <v>654799.01</v>
      </c>
      <c r="K80" s="125">
        <v>588066.32</v>
      </c>
      <c r="L80" s="125">
        <v>25494.5</v>
      </c>
      <c r="M80" s="125">
        <v>26870.35</v>
      </c>
      <c r="N80" s="125" t="s">
        <v>41</v>
      </c>
      <c r="O80" s="119" t="s">
        <v>41</v>
      </c>
      <c r="P80" s="125">
        <v>301.0</v>
      </c>
      <c r="Q80" s="125">
        <v>288.0</v>
      </c>
      <c r="R80" s="125">
        <v>15.0</v>
      </c>
      <c r="S80" s="125">
        <v>19.0</v>
      </c>
      <c r="T80" s="119" t="s">
        <v>41</v>
      </c>
      <c r="U80" s="125">
        <v>4.0</v>
      </c>
      <c r="V80" s="125">
        <v>-21.0</v>
      </c>
      <c r="W80" s="125">
        <v>-5.12</v>
      </c>
      <c r="X80" s="125">
        <v>11.35</v>
      </c>
      <c r="Y80" s="119" t="s">
        <v>41</v>
      </c>
      <c r="Z80" s="125">
        <v>1.0</v>
      </c>
      <c r="AA80" s="125">
        <v>1.0</v>
      </c>
      <c r="AB80" s="125">
        <v>1.0</v>
      </c>
      <c r="AC80" s="125">
        <v>2.0</v>
      </c>
      <c r="AD80" s="125">
        <v>1.2</v>
      </c>
      <c r="AE80" s="125">
        <v>485.0</v>
      </c>
      <c r="AF80" s="119" t="s">
        <v>41</v>
      </c>
      <c r="AG80" s="125">
        <v>1.0</v>
      </c>
      <c r="AH80" s="125">
        <v>1.0</v>
      </c>
      <c r="AI80" s="125">
        <v>1.0</v>
      </c>
      <c r="AJ80" s="125">
        <v>2.0</v>
      </c>
      <c r="AK80" s="125">
        <v>1.0</v>
      </c>
      <c r="AL80" s="126">
        <v>45519.743178819444</v>
      </c>
      <c r="AM80" s="127">
        <v>655355.01</v>
      </c>
      <c r="AN80" s="127">
        <v>589091.36</v>
      </c>
      <c r="AO80" s="124"/>
      <c r="AP80" s="124"/>
    </row>
    <row r="81">
      <c r="A81" s="125">
        <v>201.0</v>
      </c>
      <c r="B81" s="119" t="s">
        <v>42</v>
      </c>
      <c r="C81" s="119" t="s">
        <v>32</v>
      </c>
      <c r="D81" s="119" t="s">
        <v>201</v>
      </c>
      <c r="E81" s="119" t="s">
        <v>202</v>
      </c>
      <c r="F81" s="120" t="s">
        <v>108</v>
      </c>
      <c r="G81" s="120" t="s">
        <v>46</v>
      </c>
      <c r="H81" s="121" t="s">
        <v>994</v>
      </c>
      <c r="I81" s="121" t="s">
        <v>995</v>
      </c>
      <c r="J81" s="125">
        <v>1695405.15</v>
      </c>
      <c r="K81" s="125">
        <v>1532861.39</v>
      </c>
      <c r="L81" s="125">
        <v>50536.75</v>
      </c>
      <c r="M81" s="125">
        <v>48400.73</v>
      </c>
      <c r="N81" s="119" t="s">
        <v>41</v>
      </c>
      <c r="O81" s="119" t="s">
        <v>41</v>
      </c>
      <c r="P81" s="125">
        <v>634.0</v>
      </c>
      <c r="Q81" s="125">
        <v>642.0</v>
      </c>
      <c r="R81" s="125">
        <v>36.0</v>
      </c>
      <c r="S81" s="125">
        <v>32.0</v>
      </c>
      <c r="T81" s="119" t="s">
        <v>41</v>
      </c>
      <c r="U81" s="125">
        <v>-1.0</v>
      </c>
      <c r="V81" s="125">
        <v>12.0</v>
      </c>
      <c r="W81" s="125">
        <v>4.41</v>
      </c>
      <c r="X81" s="125">
        <v>10.6</v>
      </c>
      <c r="Y81" s="119" t="s">
        <v>41</v>
      </c>
      <c r="Z81" s="125">
        <v>1.0</v>
      </c>
      <c r="AA81" s="125">
        <v>1.0</v>
      </c>
      <c r="AB81" s="125">
        <v>2.0</v>
      </c>
      <c r="AC81" s="125">
        <v>2.0</v>
      </c>
      <c r="AD81" s="125">
        <v>1.6</v>
      </c>
      <c r="AE81" s="125">
        <v>381.0</v>
      </c>
      <c r="AF81" s="119" t="s">
        <v>41</v>
      </c>
      <c r="AG81" s="125">
        <v>1.0</v>
      </c>
      <c r="AH81" s="125">
        <v>1.0</v>
      </c>
      <c r="AI81" s="125">
        <v>1.0</v>
      </c>
      <c r="AJ81" s="125">
        <v>2.0</v>
      </c>
      <c r="AK81" s="125">
        <v>1.0</v>
      </c>
      <c r="AL81" s="126">
        <v>45519.743178819444</v>
      </c>
      <c r="AM81" s="127">
        <v>1702084.15</v>
      </c>
      <c r="AN81" s="127">
        <v>1526932.51</v>
      </c>
      <c r="AO81" s="124"/>
      <c r="AP81" s="124"/>
    </row>
    <row r="82">
      <c r="A82" s="125">
        <v>202.0</v>
      </c>
      <c r="B82" s="119" t="s">
        <v>47</v>
      </c>
      <c r="C82" s="119" t="s">
        <v>32</v>
      </c>
      <c r="D82" s="119" t="s">
        <v>193</v>
      </c>
      <c r="E82" s="119" t="s">
        <v>194</v>
      </c>
      <c r="F82" s="120" t="s">
        <v>76</v>
      </c>
      <c r="G82" s="120" t="s">
        <v>59</v>
      </c>
      <c r="H82" s="121" t="s">
        <v>994</v>
      </c>
      <c r="I82" s="121" t="s">
        <v>995</v>
      </c>
      <c r="J82" s="125">
        <v>2258269.91</v>
      </c>
      <c r="K82" s="125">
        <v>2054417.16</v>
      </c>
      <c r="L82" s="125">
        <v>64911.91</v>
      </c>
      <c r="M82" s="125">
        <v>60343.22</v>
      </c>
      <c r="N82" s="119">
        <v>71.0</v>
      </c>
      <c r="O82" s="119">
        <v>34.0</v>
      </c>
      <c r="P82" s="125">
        <v>1080.0</v>
      </c>
      <c r="Q82" s="125">
        <v>985.0</v>
      </c>
      <c r="R82" s="125">
        <v>87.0</v>
      </c>
      <c r="S82" s="125">
        <v>41.0</v>
      </c>
      <c r="T82" s="119">
        <v>108.0</v>
      </c>
      <c r="U82" s="125">
        <v>9.0</v>
      </c>
      <c r="V82" s="125">
        <v>112.0</v>
      </c>
      <c r="W82" s="125">
        <v>7.57</v>
      </c>
      <c r="X82" s="125">
        <v>9.92</v>
      </c>
      <c r="Y82" s="119">
        <v>4.0</v>
      </c>
      <c r="Z82" s="125">
        <v>2.0</v>
      </c>
      <c r="AA82" s="125">
        <v>5.0</v>
      </c>
      <c r="AB82" s="125">
        <v>2.0</v>
      </c>
      <c r="AC82" s="125">
        <v>2.0</v>
      </c>
      <c r="AD82" s="125">
        <v>2.7</v>
      </c>
      <c r="AE82" s="125">
        <v>232.0</v>
      </c>
      <c r="AF82" s="119">
        <v>3.0</v>
      </c>
      <c r="AG82" s="125">
        <v>1.0</v>
      </c>
      <c r="AH82" s="125">
        <v>4.0</v>
      </c>
      <c r="AI82" s="125">
        <v>1.0</v>
      </c>
      <c r="AJ82" s="125">
        <v>2.0</v>
      </c>
      <c r="AK82" s="125">
        <v>2.0</v>
      </c>
      <c r="AL82" s="126">
        <v>45519.743178819444</v>
      </c>
      <c r="AM82" s="127">
        <v>2251056.41</v>
      </c>
      <c r="AN82" s="127">
        <v>1999282.88</v>
      </c>
      <c r="AO82" s="124"/>
      <c r="AP82" s="124"/>
    </row>
    <row r="83">
      <c r="A83" s="125">
        <v>203.0</v>
      </c>
      <c r="B83" s="119" t="s">
        <v>31</v>
      </c>
      <c r="C83" s="119" t="s">
        <v>32</v>
      </c>
      <c r="D83" s="119" t="s">
        <v>135</v>
      </c>
      <c r="E83" s="119" t="s">
        <v>136</v>
      </c>
      <c r="F83" s="120" t="s">
        <v>137</v>
      </c>
      <c r="G83" s="120" t="s">
        <v>36</v>
      </c>
      <c r="H83" s="121" t="s">
        <v>994</v>
      </c>
      <c r="I83" s="121" t="s">
        <v>995</v>
      </c>
      <c r="J83" s="125">
        <v>3966363.76</v>
      </c>
      <c r="K83" s="125">
        <v>3476165.94</v>
      </c>
      <c r="L83" s="125">
        <v>123531.25</v>
      </c>
      <c r="M83" s="125">
        <v>111309.25</v>
      </c>
      <c r="N83" s="125">
        <v>104.0</v>
      </c>
      <c r="O83" s="125">
        <v>128.0</v>
      </c>
      <c r="P83" s="125">
        <v>1076.0</v>
      </c>
      <c r="Q83" s="125">
        <v>892.0</v>
      </c>
      <c r="R83" s="125">
        <v>90.0</v>
      </c>
      <c r="S83" s="125">
        <v>88.0</v>
      </c>
      <c r="T83" s="125">
        <v>-18.0</v>
      </c>
      <c r="U83" s="125">
        <v>20.0</v>
      </c>
      <c r="V83" s="125">
        <v>2.0</v>
      </c>
      <c r="W83" s="125">
        <v>10.98</v>
      </c>
      <c r="X83" s="125">
        <v>14.1</v>
      </c>
      <c r="Y83" s="125">
        <v>1.0</v>
      </c>
      <c r="Z83" s="125">
        <v>5.0</v>
      </c>
      <c r="AA83" s="125">
        <v>1.0</v>
      </c>
      <c r="AB83" s="125">
        <v>3.0</v>
      </c>
      <c r="AC83" s="125">
        <v>3.0</v>
      </c>
      <c r="AD83" s="125">
        <v>2.7</v>
      </c>
      <c r="AE83" s="125">
        <v>234.0</v>
      </c>
      <c r="AF83" s="125">
        <v>1.0</v>
      </c>
      <c r="AG83" s="125">
        <v>4.0</v>
      </c>
      <c r="AH83" s="125">
        <v>1.0</v>
      </c>
      <c r="AI83" s="125">
        <v>2.0</v>
      </c>
      <c r="AJ83" s="125">
        <v>2.0</v>
      </c>
      <c r="AK83" s="125">
        <v>2.0</v>
      </c>
      <c r="AL83" s="126">
        <v>45519.743178819444</v>
      </c>
      <c r="AM83" s="127">
        <v>3956869.64</v>
      </c>
      <c r="AN83" s="127">
        <v>3466827.21</v>
      </c>
      <c r="AO83" s="124"/>
      <c r="AP83" s="124"/>
    </row>
    <row r="84">
      <c r="A84" s="125">
        <v>204.0</v>
      </c>
      <c r="B84" s="119" t="s">
        <v>42</v>
      </c>
      <c r="C84" s="119" t="s">
        <v>32</v>
      </c>
      <c r="D84" s="119" t="s">
        <v>1004</v>
      </c>
      <c r="E84" s="119" t="s">
        <v>1005</v>
      </c>
      <c r="F84" s="120" t="s">
        <v>108</v>
      </c>
      <c r="G84" s="120" t="s">
        <v>46</v>
      </c>
      <c r="H84" s="121" t="s">
        <v>994</v>
      </c>
      <c r="I84" s="121" t="s">
        <v>995</v>
      </c>
      <c r="J84" s="125">
        <v>1006298.07</v>
      </c>
      <c r="K84" s="125">
        <v>1180389.6</v>
      </c>
      <c r="L84" s="125">
        <v>34868.08</v>
      </c>
      <c r="M84" s="125">
        <v>46065.5</v>
      </c>
      <c r="N84" s="125">
        <v>16.0</v>
      </c>
      <c r="O84" s="125">
        <v>22.0</v>
      </c>
      <c r="P84" s="125">
        <v>517.0</v>
      </c>
      <c r="Q84" s="125">
        <v>632.0</v>
      </c>
      <c r="R84" s="125">
        <v>33.0</v>
      </c>
      <c r="S84" s="125">
        <v>31.0</v>
      </c>
      <c r="T84" s="125">
        <v>-27.0</v>
      </c>
      <c r="U84" s="125">
        <v>-18.0</v>
      </c>
      <c r="V84" s="125">
        <v>6.0</v>
      </c>
      <c r="W84" s="125">
        <v>-24.31</v>
      </c>
      <c r="X84" s="125">
        <v>-14.75</v>
      </c>
      <c r="Y84" s="125">
        <v>1.0</v>
      </c>
      <c r="Z84" s="125">
        <v>1.0</v>
      </c>
      <c r="AA84" s="125">
        <v>1.0</v>
      </c>
      <c r="AB84" s="125">
        <v>1.0</v>
      </c>
      <c r="AC84" s="125">
        <v>1.0</v>
      </c>
      <c r="AD84" s="125">
        <v>1.0</v>
      </c>
      <c r="AE84" s="125">
        <v>591.0</v>
      </c>
      <c r="AF84" s="125">
        <v>1.0</v>
      </c>
      <c r="AG84" s="125">
        <v>1.0</v>
      </c>
      <c r="AH84" s="125">
        <v>1.0</v>
      </c>
      <c r="AI84" s="125">
        <v>1.0</v>
      </c>
      <c r="AJ84" s="125">
        <v>1.0</v>
      </c>
      <c r="AK84" s="125">
        <v>1.0</v>
      </c>
      <c r="AL84" s="126">
        <v>45519.743178819444</v>
      </c>
      <c r="AM84" s="127">
        <v>1008669.88</v>
      </c>
      <c r="AN84" s="127">
        <v>1173268.78</v>
      </c>
      <c r="AO84" s="124"/>
      <c r="AP84" s="124"/>
    </row>
    <row r="85">
      <c r="A85" s="125">
        <v>205.0</v>
      </c>
      <c r="B85" s="119" t="s">
        <v>63</v>
      </c>
      <c r="C85" s="119" t="s">
        <v>32</v>
      </c>
      <c r="D85" s="119" t="s">
        <v>205</v>
      </c>
      <c r="E85" s="119" t="s">
        <v>206</v>
      </c>
      <c r="F85" s="120" t="s">
        <v>55</v>
      </c>
      <c r="G85" s="120" t="s">
        <v>36</v>
      </c>
      <c r="H85" s="121" t="s">
        <v>994</v>
      </c>
      <c r="I85" s="121" t="s">
        <v>995</v>
      </c>
      <c r="J85" s="125">
        <v>3638428.17</v>
      </c>
      <c r="K85" s="125">
        <v>3748293.55</v>
      </c>
      <c r="L85" s="125">
        <v>156031.68</v>
      </c>
      <c r="M85" s="125">
        <v>176512.97</v>
      </c>
      <c r="N85" s="125">
        <v>74.0</v>
      </c>
      <c r="O85" s="125">
        <v>107.0</v>
      </c>
      <c r="P85" s="125">
        <v>1023.0</v>
      </c>
      <c r="Q85" s="125">
        <v>1107.0</v>
      </c>
      <c r="R85" s="125">
        <v>85.0</v>
      </c>
      <c r="S85" s="125">
        <v>67.0</v>
      </c>
      <c r="T85" s="125">
        <v>-30.0</v>
      </c>
      <c r="U85" s="125">
        <v>-7.0</v>
      </c>
      <c r="V85" s="125">
        <v>26.0</v>
      </c>
      <c r="W85" s="125">
        <v>-11.6</v>
      </c>
      <c r="X85" s="125">
        <v>-2.93</v>
      </c>
      <c r="Y85" s="125">
        <v>1.0</v>
      </c>
      <c r="Z85" s="125">
        <v>1.0</v>
      </c>
      <c r="AA85" s="125">
        <v>2.0</v>
      </c>
      <c r="AB85" s="125">
        <v>1.0</v>
      </c>
      <c r="AC85" s="125">
        <v>1.0</v>
      </c>
      <c r="AD85" s="125">
        <v>1.2</v>
      </c>
      <c r="AE85" s="125">
        <v>517.0</v>
      </c>
      <c r="AF85" s="125">
        <v>1.0</v>
      </c>
      <c r="AG85" s="125">
        <v>1.0</v>
      </c>
      <c r="AH85" s="125">
        <v>2.0</v>
      </c>
      <c r="AI85" s="125">
        <v>1.0</v>
      </c>
      <c r="AJ85" s="125">
        <v>1.0</v>
      </c>
      <c r="AK85" s="125">
        <v>1.0</v>
      </c>
      <c r="AL85" s="126">
        <v>45519.743178819444</v>
      </c>
      <c r="AM85" s="127">
        <v>3639841.13</v>
      </c>
      <c r="AN85" s="127">
        <v>3764603.14</v>
      </c>
      <c r="AO85" s="124"/>
      <c r="AP85" s="124"/>
    </row>
    <row r="86">
      <c r="A86" s="125">
        <v>206.0</v>
      </c>
      <c r="B86" s="119" t="s">
        <v>97</v>
      </c>
      <c r="C86" s="119" t="s">
        <v>32</v>
      </c>
      <c r="D86" s="119" t="s">
        <v>141</v>
      </c>
      <c r="E86" s="119" t="s">
        <v>142</v>
      </c>
      <c r="F86" s="120" t="s">
        <v>143</v>
      </c>
      <c r="G86" s="120" t="s">
        <v>101</v>
      </c>
      <c r="H86" s="121" t="s">
        <v>994</v>
      </c>
      <c r="I86" s="121" t="s">
        <v>995</v>
      </c>
      <c r="J86" s="125">
        <v>1635291.38</v>
      </c>
      <c r="K86" s="125">
        <v>1473288.73</v>
      </c>
      <c r="L86" s="125">
        <v>40558.73</v>
      </c>
      <c r="M86" s="125">
        <v>39049.85</v>
      </c>
      <c r="N86" s="125">
        <v>57.0</v>
      </c>
      <c r="O86" s="125">
        <v>48.0</v>
      </c>
      <c r="P86" s="125">
        <v>733.0</v>
      </c>
      <c r="Q86" s="125">
        <v>720.0</v>
      </c>
      <c r="R86" s="125">
        <v>40.0</v>
      </c>
      <c r="S86" s="125">
        <v>38.0</v>
      </c>
      <c r="T86" s="125">
        <v>18.0</v>
      </c>
      <c r="U86" s="125">
        <v>1.0</v>
      </c>
      <c r="V86" s="125">
        <v>5.0</v>
      </c>
      <c r="W86" s="125">
        <v>3.86</v>
      </c>
      <c r="X86" s="125">
        <v>11.0</v>
      </c>
      <c r="Y86" s="125">
        <v>1.0</v>
      </c>
      <c r="Z86" s="125">
        <v>1.0</v>
      </c>
      <c r="AA86" s="125">
        <v>1.0</v>
      </c>
      <c r="AB86" s="125">
        <v>1.0</v>
      </c>
      <c r="AC86" s="125">
        <v>2.0</v>
      </c>
      <c r="AD86" s="125">
        <v>1.25</v>
      </c>
      <c r="AE86" s="125">
        <v>465.0</v>
      </c>
      <c r="AF86" s="125">
        <v>1.0</v>
      </c>
      <c r="AG86" s="125">
        <v>1.0</v>
      </c>
      <c r="AH86" s="125">
        <v>1.0</v>
      </c>
      <c r="AI86" s="125">
        <v>1.0</v>
      </c>
      <c r="AJ86" s="125">
        <v>2.0</v>
      </c>
      <c r="AK86" s="125">
        <v>1.0</v>
      </c>
      <c r="AL86" s="126">
        <v>45519.743178819444</v>
      </c>
      <c r="AM86" s="127">
        <v>1636021.88</v>
      </c>
      <c r="AN86" s="127">
        <v>1492900.37</v>
      </c>
      <c r="AO86" s="124"/>
      <c r="AP86" s="124"/>
    </row>
    <row r="87">
      <c r="A87" s="125">
        <v>207.0</v>
      </c>
      <c r="B87" s="119" t="s">
        <v>122</v>
      </c>
      <c r="C87" s="119" t="s">
        <v>32</v>
      </c>
      <c r="D87" s="119" t="s">
        <v>207</v>
      </c>
      <c r="E87" s="119" t="s">
        <v>208</v>
      </c>
      <c r="F87" s="120" t="s">
        <v>209</v>
      </c>
      <c r="G87" s="120" t="s">
        <v>101</v>
      </c>
      <c r="H87" s="121" t="s">
        <v>994</v>
      </c>
      <c r="I87" s="121" t="s">
        <v>995</v>
      </c>
      <c r="J87" s="125">
        <v>1315737.27</v>
      </c>
      <c r="K87" s="125">
        <v>1103738.27</v>
      </c>
      <c r="L87" s="125">
        <v>59768.16</v>
      </c>
      <c r="M87" s="125">
        <v>47517.26</v>
      </c>
      <c r="N87" s="125">
        <v>1.0</v>
      </c>
      <c r="O87" s="125" t="s">
        <v>41</v>
      </c>
      <c r="P87" s="125">
        <v>264.0</v>
      </c>
      <c r="Q87" s="125">
        <v>216.0</v>
      </c>
      <c r="R87" s="125">
        <v>21.0</v>
      </c>
      <c r="S87" s="125">
        <v>11.0</v>
      </c>
      <c r="T87" s="125" t="s">
        <v>41</v>
      </c>
      <c r="U87" s="125">
        <v>22.0</v>
      </c>
      <c r="V87" s="125">
        <v>90.0</v>
      </c>
      <c r="W87" s="125">
        <v>25.78</v>
      </c>
      <c r="X87" s="125">
        <v>19.21</v>
      </c>
      <c r="Y87" s="125" t="s">
        <v>41</v>
      </c>
      <c r="Z87" s="125">
        <v>5.0</v>
      </c>
      <c r="AA87" s="125">
        <v>5.0</v>
      </c>
      <c r="AB87" s="125">
        <v>5.0</v>
      </c>
      <c r="AC87" s="125">
        <v>3.0</v>
      </c>
      <c r="AD87" s="125">
        <v>4.25</v>
      </c>
      <c r="AE87" s="125">
        <v>58.0</v>
      </c>
      <c r="AF87" s="125" t="s">
        <v>41</v>
      </c>
      <c r="AG87" s="125">
        <v>4.0</v>
      </c>
      <c r="AH87" s="125">
        <v>4.0</v>
      </c>
      <c r="AI87" s="125">
        <v>4.0</v>
      </c>
      <c r="AJ87" s="125">
        <v>2.0</v>
      </c>
      <c r="AK87" s="125">
        <v>4.0</v>
      </c>
      <c r="AL87" s="126">
        <v>45519.743178819444</v>
      </c>
      <c r="AM87" s="127">
        <v>1316640.52</v>
      </c>
      <c r="AN87" s="127">
        <v>1111382.96</v>
      </c>
      <c r="AO87" s="124"/>
      <c r="AP87" s="124"/>
    </row>
    <row r="88">
      <c r="A88" s="125">
        <v>208.0</v>
      </c>
      <c r="B88" s="119" t="s">
        <v>122</v>
      </c>
      <c r="C88" s="119" t="s">
        <v>32</v>
      </c>
      <c r="D88" s="119" t="s">
        <v>210</v>
      </c>
      <c r="E88" s="119" t="s">
        <v>211</v>
      </c>
      <c r="F88" s="120" t="s">
        <v>70</v>
      </c>
      <c r="G88" s="120" t="s">
        <v>36</v>
      </c>
      <c r="H88" s="121" t="s">
        <v>994</v>
      </c>
      <c r="I88" s="121" t="s">
        <v>995</v>
      </c>
      <c r="J88" s="125">
        <v>465932.14</v>
      </c>
      <c r="K88" s="125">
        <v>684028.96</v>
      </c>
      <c r="L88" s="125">
        <v>19427.65</v>
      </c>
      <c r="M88" s="125">
        <v>23543.07</v>
      </c>
      <c r="N88" s="125">
        <v>4.0</v>
      </c>
      <c r="O88" s="119">
        <v>15.0</v>
      </c>
      <c r="P88" s="125">
        <v>231.0</v>
      </c>
      <c r="Q88" s="125">
        <v>282.0</v>
      </c>
      <c r="R88" s="125">
        <v>8.0</v>
      </c>
      <c r="S88" s="125">
        <v>18.0</v>
      </c>
      <c r="T88" s="119">
        <v>-73.0</v>
      </c>
      <c r="U88" s="125">
        <v>-18.0</v>
      </c>
      <c r="V88" s="125">
        <v>-55.0</v>
      </c>
      <c r="W88" s="125">
        <v>-17.48</v>
      </c>
      <c r="X88" s="125">
        <v>-31.88</v>
      </c>
      <c r="Y88" s="119">
        <v>1.0</v>
      </c>
      <c r="Z88" s="125">
        <v>1.0</v>
      </c>
      <c r="AA88" s="125">
        <v>1.0</v>
      </c>
      <c r="AB88" s="125">
        <v>1.0</v>
      </c>
      <c r="AC88" s="125">
        <v>1.0</v>
      </c>
      <c r="AD88" s="125">
        <v>1.0</v>
      </c>
      <c r="AE88" s="125">
        <v>563.0</v>
      </c>
      <c r="AF88" s="119">
        <v>1.0</v>
      </c>
      <c r="AG88" s="125">
        <v>1.0</v>
      </c>
      <c r="AH88" s="125">
        <v>1.0</v>
      </c>
      <c r="AI88" s="125">
        <v>1.0</v>
      </c>
      <c r="AJ88" s="125">
        <v>1.0</v>
      </c>
      <c r="AK88" s="125">
        <v>1.0</v>
      </c>
      <c r="AL88" s="126">
        <v>45519.743178819444</v>
      </c>
      <c r="AM88" s="127">
        <v>529320.83</v>
      </c>
      <c r="AN88" s="127">
        <v>617432.42</v>
      </c>
      <c r="AO88" s="124"/>
      <c r="AP88" s="124"/>
    </row>
    <row r="89">
      <c r="A89" s="125">
        <v>209.0</v>
      </c>
      <c r="B89" s="119" t="s">
        <v>122</v>
      </c>
      <c r="C89" s="119" t="s">
        <v>32</v>
      </c>
      <c r="D89" s="119" t="s">
        <v>157</v>
      </c>
      <c r="E89" s="119" t="s">
        <v>158</v>
      </c>
      <c r="F89" s="120" t="s">
        <v>159</v>
      </c>
      <c r="G89" s="120" t="s">
        <v>46</v>
      </c>
      <c r="H89" s="121" t="s">
        <v>994</v>
      </c>
      <c r="I89" s="121" t="s">
        <v>995</v>
      </c>
      <c r="J89" s="125">
        <v>1581133.28</v>
      </c>
      <c r="K89" s="125">
        <v>1440848.88</v>
      </c>
      <c r="L89" s="125">
        <v>56995.4</v>
      </c>
      <c r="M89" s="125">
        <v>56407.37</v>
      </c>
      <c r="N89" s="125">
        <v>16.0</v>
      </c>
      <c r="O89" s="125">
        <v>11.0</v>
      </c>
      <c r="P89" s="125">
        <v>661.0</v>
      </c>
      <c r="Q89" s="125">
        <v>668.0</v>
      </c>
      <c r="R89" s="125">
        <v>17.0</v>
      </c>
      <c r="S89" s="125">
        <v>14.0</v>
      </c>
      <c r="T89" s="125">
        <v>45.0</v>
      </c>
      <c r="U89" s="125">
        <v>-1.0</v>
      </c>
      <c r="V89" s="125">
        <v>21.0</v>
      </c>
      <c r="W89" s="125">
        <v>1.04</v>
      </c>
      <c r="X89" s="125">
        <v>9.74</v>
      </c>
      <c r="Y89" s="125">
        <v>2.0</v>
      </c>
      <c r="Z89" s="125">
        <v>1.0</v>
      </c>
      <c r="AA89" s="125">
        <v>2.0</v>
      </c>
      <c r="AB89" s="125">
        <v>1.0</v>
      </c>
      <c r="AC89" s="125">
        <v>2.0</v>
      </c>
      <c r="AD89" s="125">
        <v>1.5</v>
      </c>
      <c r="AE89" s="125">
        <v>404.0</v>
      </c>
      <c r="AF89" s="125">
        <v>2.0</v>
      </c>
      <c r="AG89" s="125">
        <v>1.0</v>
      </c>
      <c r="AH89" s="125">
        <v>2.0</v>
      </c>
      <c r="AI89" s="125">
        <v>1.0</v>
      </c>
      <c r="AJ89" s="125">
        <v>2.0</v>
      </c>
      <c r="AK89" s="125">
        <v>1.0</v>
      </c>
      <c r="AL89" s="126">
        <v>45519.743178819444</v>
      </c>
      <c r="AM89" s="127">
        <v>1581875.3</v>
      </c>
      <c r="AN89" s="127">
        <v>1452458.3</v>
      </c>
      <c r="AO89" s="124"/>
      <c r="AP89" s="124"/>
    </row>
    <row r="90">
      <c r="A90" s="125">
        <v>210.0</v>
      </c>
      <c r="B90" s="119" t="s">
        <v>1001</v>
      </c>
      <c r="C90" s="119" t="s">
        <v>992</v>
      </c>
      <c r="D90" s="119" t="s">
        <v>1006</v>
      </c>
      <c r="E90" s="119" t="s">
        <v>1007</v>
      </c>
      <c r="F90" s="120" t="s">
        <v>88</v>
      </c>
      <c r="G90" s="120" t="s">
        <v>59</v>
      </c>
      <c r="H90" s="121" t="s">
        <v>994</v>
      </c>
      <c r="I90" s="121" t="s">
        <v>995</v>
      </c>
      <c r="J90" s="125">
        <v>395118.99</v>
      </c>
      <c r="K90" s="125">
        <v>564556.3</v>
      </c>
      <c r="L90" s="125">
        <v>7161.15</v>
      </c>
      <c r="M90" s="125">
        <v>10057.26</v>
      </c>
      <c r="N90" s="125">
        <v>4.0</v>
      </c>
      <c r="O90" s="125" t="s">
        <v>41</v>
      </c>
      <c r="P90" s="125">
        <v>95.0</v>
      </c>
      <c r="Q90" s="125">
        <v>138.0</v>
      </c>
      <c r="R90" s="125">
        <v>96.0</v>
      </c>
      <c r="S90" s="125">
        <v>9.0</v>
      </c>
      <c r="T90" s="125" t="s">
        <v>41</v>
      </c>
      <c r="U90" s="125">
        <v>-31.0</v>
      </c>
      <c r="V90" s="125">
        <v>966.0</v>
      </c>
      <c r="W90" s="125">
        <v>-28.8</v>
      </c>
      <c r="X90" s="125">
        <v>-30.01</v>
      </c>
      <c r="Y90" s="125" t="s">
        <v>41</v>
      </c>
      <c r="Z90" s="125">
        <v>1.0</v>
      </c>
      <c r="AA90" s="125">
        <v>5.0</v>
      </c>
      <c r="AB90" s="125">
        <v>1.0</v>
      </c>
      <c r="AC90" s="125">
        <v>1.0</v>
      </c>
      <c r="AD90" s="125">
        <v>1.9</v>
      </c>
      <c r="AE90" s="125">
        <v>333.0</v>
      </c>
      <c r="AF90" s="125" t="s">
        <v>41</v>
      </c>
      <c r="AG90" s="125">
        <v>1.0</v>
      </c>
      <c r="AH90" s="125">
        <v>4.0</v>
      </c>
      <c r="AI90" s="125">
        <v>1.0</v>
      </c>
      <c r="AJ90" s="125">
        <v>1.0</v>
      </c>
      <c r="AK90" s="125">
        <v>1.0</v>
      </c>
      <c r="AL90" s="126">
        <v>45519.743178819444</v>
      </c>
      <c r="AM90" s="127">
        <v>310392.14</v>
      </c>
      <c r="AN90" s="127">
        <v>421805.25</v>
      </c>
      <c r="AO90" s="124"/>
      <c r="AP90" s="124"/>
    </row>
    <row r="91">
      <c r="A91" s="125">
        <v>211.0</v>
      </c>
      <c r="B91" s="119" t="s">
        <v>97</v>
      </c>
      <c r="C91" s="119" t="s">
        <v>32</v>
      </c>
      <c r="D91" s="119" t="s">
        <v>197</v>
      </c>
      <c r="E91" s="119" t="s">
        <v>132</v>
      </c>
      <c r="F91" s="120" t="s">
        <v>212</v>
      </c>
      <c r="G91" s="120" t="s">
        <v>101</v>
      </c>
      <c r="H91" s="121" t="s">
        <v>994</v>
      </c>
      <c r="I91" s="121" t="s">
        <v>995</v>
      </c>
      <c r="J91" s="125">
        <v>1051608.66</v>
      </c>
      <c r="K91" s="125">
        <v>1190490.18</v>
      </c>
      <c r="L91" s="125">
        <v>32272.39</v>
      </c>
      <c r="M91" s="125">
        <v>34330.7</v>
      </c>
      <c r="N91" s="125">
        <v>9.0</v>
      </c>
      <c r="O91" s="119">
        <v>2.0</v>
      </c>
      <c r="P91" s="125">
        <v>598.0</v>
      </c>
      <c r="Q91" s="125">
        <v>549.0</v>
      </c>
      <c r="R91" s="125">
        <v>31.0</v>
      </c>
      <c r="S91" s="125">
        <v>23.0</v>
      </c>
      <c r="T91" s="119">
        <v>350.0</v>
      </c>
      <c r="U91" s="125">
        <v>8.0</v>
      </c>
      <c r="V91" s="125">
        <v>34.0</v>
      </c>
      <c r="W91" s="125">
        <v>-6.0</v>
      </c>
      <c r="X91" s="125">
        <v>-11.67</v>
      </c>
      <c r="Y91" s="119">
        <v>5.0</v>
      </c>
      <c r="Z91" s="125">
        <v>2.0</v>
      </c>
      <c r="AA91" s="125">
        <v>2.0</v>
      </c>
      <c r="AB91" s="125">
        <v>1.0</v>
      </c>
      <c r="AC91" s="125">
        <v>1.0</v>
      </c>
      <c r="AD91" s="125">
        <v>1.5</v>
      </c>
      <c r="AE91" s="125">
        <v>398.0</v>
      </c>
      <c r="AF91" s="119">
        <v>4.0</v>
      </c>
      <c r="AG91" s="125">
        <v>1.0</v>
      </c>
      <c r="AH91" s="125">
        <v>2.0</v>
      </c>
      <c r="AI91" s="125">
        <v>1.0</v>
      </c>
      <c r="AJ91" s="125">
        <v>1.0</v>
      </c>
      <c r="AK91" s="125">
        <v>1.0</v>
      </c>
      <c r="AL91" s="126">
        <v>45519.743178819444</v>
      </c>
      <c r="AM91" s="127">
        <v>1166110.43</v>
      </c>
      <c r="AN91" s="127">
        <v>1225691.75</v>
      </c>
      <c r="AO91" s="124"/>
      <c r="AP91" s="124"/>
    </row>
    <row r="92">
      <c r="A92" s="125">
        <v>212.0</v>
      </c>
      <c r="B92" s="119" t="s">
        <v>60</v>
      </c>
      <c r="C92" s="119" t="s">
        <v>32</v>
      </c>
      <c r="D92" s="119" t="s">
        <v>213</v>
      </c>
      <c r="E92" s="119" t="s">
        <v>214</v>
      </c>
      <c r="F92" s="120" t="s">
        <v>118</v>
      </c>
      <c r="G92" s="120" t="s">
        <v>59</v>
      </c>
      <c r="H92" s="121" t="s">
        <v>994</v>
      </c>
      <c r="I92" s="121" t="s">
        <v>995</v>
      </c>
      <c r="J92" s="125">
        <v>3033063.99</v>
      </c>
      <c r="K92" s="125">
        <v>2572088.38</v>
      </c>
      <c r="L92" s="125">
        <v>76139.92</v>
      </c>
      <c r="M92" s="125">
        <v>64224.75</v>
      </c>
      <c r="N92" s="125">
        <v>74.0</v>
      </c>
      <c r="O92" s="125">
        <v>26.0</v>
      </c>
      <c r="P92" s="125">
        <v>800.0</v>
      </c>
      <c r="Q92" s="125">
        <v>668.0</v>
      </c>
      <c r="R92" s="125">
        <v>78.0</v>
      </c>
      <c r="S92" s="125">
        <v>65.0</v>
      </c>
      <c r="T92" s="125">
        <v>184.0</v>
      </c>
      <c r="U92" s="125">
        <v>19.0</v>
      </c>
      <c r="V92" s="125">
        <v>20.0</v>
      </c>
      <c r="W92" s="125">
        <v>18.55</v>
      </c>
      <c r="X92" s="125">
        <v>17.92</v>
      </c>
      <c r="Y92" s="125">
        <v>5.0</v>
      </c>
      <c r="Z92" s="125">
        <v>4.0</v>
      </c>
      <c r="AA92" s="125">
        <v>2.0</v>
      </c>
      <c r="AB92" s="125">
        <v>5.0</v>
      </c>
      <c r="AC92" s="125">
        <v>3.0</v>
      </c>
      <c r="AD92" s="125">
        <v>3.8</v>
      </c>
      <c r="AE92" s="125">
        <v>133.0</v>
      </c>
      <c r="AF92" s="125">
        <v>4.0</v>
      </c>
      <c r="AG92" s="125">
        <v>3.0</v>
      </c>
      <c r="AH92" s="125">
        <v>2.0</v>
      </c>
      <c r="AI92" s="125">
        <v>4.0</v>
      </c>
      <c r="AJ92" s="125">
        <v>2.0</v>
      </c>
      <c r="AK92" s="125">
        <v>3.0</v>
      </c>
      <c r="AL92" s="126">
        <v>45519.743178819444</v>
      </c>
      <c r="AM92" s="127">
        <v>3098931.06</v>
      </c>
      <c r="AN92" s="127">
        <v>2571914.47</v>
      </c>
      <c r="AO92" s="124"/>
      <c r="AP92" s="124"/>
    </row>
    <row r="93">
      <c r="A93" s="125">
        <v>214.0</v>
      </c>
      <c r="B93" s="119" t="s">
        <v>122</v>
      </c>
      <c r="C93" s="119" t="s">
        <v>32</v>
      </c>
      <c r="D93" s="119" t="s">
        <v>215</v>
      </c>
      <c r="E93" s="119" t="s">
        <v>216</v>
      </c>
      <c r="F93" s="120" t="s">
        <v>143</v>
      </c>
      <c r="G93" s="120" t="s">
        <v>101</v>
      </c>
      <c r="H93" s="121" t="s">
        <v>994</v>
      </c>
      <c r="I93" s="121" t="s">
        <v>995</v>
      </c>
      <c r="J93" s="125">
        <v>1988549.25</v>
      </c>
      <c r="K93" s="125">
        <v>1781976.07</v>
      </c>
      <c r="L93" s="125">
        <v>49315.25</v>
      </c>
      <c r="M93" s="125">
        <v>48329.5</v>
      </c>
      <c r="N93" s="125">
        <v>11.0</v>
      </c>
      <c r="O93" s="125">
        <v>10.0</v>
      </c>
      <c r="P93" s="125">
        <v>597.0</v>
      </c>
      <c r="Q93" s="125">
        <v>616.0</v>
      </c>
      <c r="R93" s="125">
        <v>52.0</v>
      </c>
      <c r="S93" s="125">
        <v>45.0</v>
      </c>
      <c r="T93" s="125">
        <v>10.0</v>
      </c>
      <c r="U93" s="125">
        <v>-3.0</v>
      </c>
      <c r="V93" s="125">
        <v>15.0</v>
      </c>
      <c r="W93" s="125">
        <v>2.04</v>
      </c>
      <c r="X93" s="125">
        <v>11.59</v>
      </c>
      <c r="Y93" s="125">
        <v>1.0</v>
      </c>
      <c r="Z93" s="125">
        <v>1.0</v>
      </c>
      <c r="AA93" s="125">
        <v>1.0</v>
      </c>
      <c r="AB93" s="125">
        <v>1.0</v>
      </c>
      <c r="AC93" s="125">
        <v>2.0</v>
      </c>
      <c r="AD93" s="125">
        <v>1.25</v>
      </c>
      <c r="AE93" s="125">
        <v>467.0</v>
      </c>
      <c r="AF93" s="125">
        <v>1.0</v>
      </c>
      <c r="AG93" s="125">
        <v>1.0</v>
      </c>
      <c r="AH93" s="125">
        <v>1.0</v>
      </c>
      <c r="AI93" s="125">
        <v>1.0</v>
      </c>
      <c r="AJ93" s="125">
        <v>2.0</v>
      </c>
      <c r="AK93" s="125">
        <v>1.0</v>
      </c>
      <c r="AL93" s="126">
        <v>45519.743178819444</v>
      </c>
      <c r="AM93" s="127">
        <v>1988877.4</v>
      </c>
      <c r="AN93" s="127">
        <v>1782735.6</v>
      </c>
      <c r="AO93" s="124"/>
      <c r="AP93" s="124"/>
    </row>
    <row r="94">
      <c r="A94" s="125">
        <v>215.0</v>
      </c>
      <c r="B94" s="119" t="s">
        <v>60</v>
      </c>
      <c r="C94" s="119" t="s">
        <v>32</v>
      </c>
      <c r="D94" s="119" t="s">
        <v>249</v>
      </c>
      <c r="E94" s="119" t="s">
        <v>364</v>
      </c>
      <c r="F94" s="120" t="s">
        <v>73</v>
      </c>
      <c r="G94" s="120" t="s">
        <v>36</v>
      </c>
      <c r="H94" s="121" t="s">
        <v>994</v>
      </c>
      <c r="I94" s="121" t="s">
        <v>995</v>
      </c>
      <c r="J94" s="125">
        <v>1146147.49</v>
      </c>
      <c r="K94" s="125">
        <v>955550.4</v>
      </c>
      <c r="L94" s="125">
        <v>33351.77</v>
      </c>
      <c r="M94" s="125">
        <v>31160.57</v>
      </c>
      <c r="N94" s="125">
        <v>10.0</v>
      </c>
      <c r="O94" s="125">
        <v>10.0</v>
      </c>
      <c r="P94" s="125">
        <v>524.0</v>
      </c>
      <c r="Q94" s="125">
        <v>412.0</v>
      </c>
      <c r="R94" s="125">
        <v>25.0</v>
      </c>
      <c r="S94" s="125">
        <v>40.0</v>
      </c>
      <c r="T94" s="125">
        <v>0.0</v>
      </c>
      <c r="U94" s="125">
        <v>27.0</v>
      </c>
      <c r="V94" s="125">
        <v>-37.0</v>
      </c>
      <c r="W94" s="125">
        <v>7.03</v>
      </c>
      <c r="X94" s="125">
        <v>19.95</v>
      </c>
      <c r="Y94" s="125">
        <v>1.0</v>
      </c>
      <c r="Z94" s="125">
        <v>5.0</v>
      </c>
      <c r="AA94" s="125">
        <v>1.0</v>
      </c>
      <c r="AB94" s="125">
        <v>2.0</v>
      </c>
      <c r="AC94" s="125">
        <v>3.0</v>
      </c>
      <c r="AD94" s="125">
        <v>2.3</v>
      </c>
      <c r="AE94" s="125">
        <v>282.0</v>
      </c>
      <c r="AF94" s="125">
        <v>1.0</v>
      </c>
      <c r="AG94" s="125">
        <v>4.0</v>
      </c>
      <c r="AH94" s="125">
        <v>1.0</v>
      </c>
      <c r="AI94" s="125">
        <v>1.0</v>
      </c>
      <c r="AJ94" s="125">
        <v>2.0</v>
      </c>
      <c r="AK94" s="125">
        <v>2.0</v>
      </c>
      <c r="AL94" s="126">
        <v>45519.743178819444</v>
      </c>
      <c r="AM94" s="127">
        <v>1145969.49</v>
      </c>
      <c r="AN94" s="127">
        <v>956297.13</v>
      </c>
      <c r="AO94" s="124"/>
      <c r="AP94" s="124"/>
    </row>
    <row r="95">
      <c r="A95" s="125">
        <v>216.0</v>
      </c>
      <c r="B95" s="119" t="s">
        <v>63</v>
      </c>
      <c r="C95" s="119" t="s">
        <v>32</v>
      </c>
      <c r="D95" s="119" t="s">
        <v>218</v>
      </c>
      <c r="E95" s="119" t="s">
        <v>219</v>
      </c>
      <c r="F95" s="120" t="s">
        <v>220</v>
      </c>
      <c r="G95" s="120" t="s">
        <v>59</v>
      </c>
      <c r="H95" s="121" t="s">
        <v>994</v>
      </c>
      <c r="I95" s="121" t="s">
        <v>995</v>
      </c>
      <c r="J95" s="125">
        <v>1067702.88</v>
      </c>
      <c r="K95" s="125">
        <v>934563.2</v>
      </c>
      <c r="L95" s="125">
        <v>33067.11</v>
      </c>
      <c r="M95" s="125">
        <v>34981.86</v>
      </c>
      <c r="N95" s="125">
        <v>9.0</v>
      </c>
      <c r="O95" s="125">
        <v>13.0</v>
      </c>
      <c r="P95" s="125">
        <v>410.0</v>
      </c>
      <c r="Q95" s="125">
        <v>339.0</v>
      </c>
      <c r="R95" s="125">
        <v>43.0</v>
      </c>
      <c r="S95" s="125">
        <v>32.0</v>
      </c>
      <c r="T95" s="125">
        <v>-30.0</v>
      </c>
      <c r="U95" s="125">
        <v>20.0</v>
      </c>
      <c r="V95" s="125">
        <v>34.0</v>
      </c>
      <c r="W95" s="125">
        <v>-5.47</v>
      </c>
      <c r="X95" s="125">
        <v>14.25</v>
      </c>
      <c r="Y95" s="125">
        <v>1.0</v>
      </c>
      <c r="Z95" s="125">
        <v>5.0</v>
      </c>
      <c r="AA95" s="125">
        <v>2.0</v>
      </c>
      <c r="AB95" s="125">
        <v>1.0</v>
      </c>
      <c r="AC95" s="125">
        <v>3.0</v>
      </c>
      <c r="AD95" s="125">
        <v>2.1</v>
      </c>
      <c r="AE95" s="125">
        <v>305.0</v>
      </c>
      <c r="AF95" s="125">
        <v>1.0</v>
      </c>
      <c r="AG95" s="125">
        <v>4.0</v>
      </c>
      <c r="AH95" s="125">
        <v>2.0</v>
      </c>
      <c r="AI95" s="125">
        <v>1.0</v>
      </c>
      <c r="AJ95" s="125">
        <v>2.0</v>
      </c>
      <c r="AK95" s="125">
        <v>2.0</v>
      </c>
      <c r="AL95" s="126">
        <v>45519.743178819444</v>
      </c>
      <c r="AM95" s="127">
        <v>1072074.58</v>
      </c>
      <c r="AN95" s="127">
        <v>935886.38</v>
      </c>
      <c r="AO95" s="124"/>
      <c r="AP95" s="124"/>
    </row>
    <row r="96">
      <c r="A96" s="125">
        <v>217.0</v>
      </c>
      <c r="B96" s="119" t="s">
        <v>97</v>
      </c>
      <c r="C96" s="119" t="s">
        <v>992</v>
      </c>
      <c r="D96" s="119" t="s">
        <v>1008</v>
      </c>
      <c r="E96" s="119" t="s">
        <v>1009</v>
      </c>
      <c r="F96" s="120" t="s">
        <v>243</v>
      </c>
      <c r="G96" s="120" t="s">
        <v>101</v>
      </c>
      <c r="H96" s="121" t="s">
        <v>994</v>
      </c>
      <c r="I96" s="121" t="s">
        <v>995</v>
      </c>
      <c r="J96" s="125">
        <v>1135412.61</v>
      </c>
      <c r="K96" s="125">
        <v>1411712.04</v>
      </c>
      <c r="L96" s="125">
        <v>34379.58</v>
      </c>
      <c r="M96" s="125">
        <v>43820.3</v>
      </c>
      <c r="N96" s="125">
        <v>13.0</v>
      </c>
      <c r="O96" s="125">
        <v>27.0</v>
      </c>
      <c r="P96" s="125">
        <v>43.0</v>
      </c>
      <c r="Q96" s="125">
        <v>494.0</v>
      </c>
      <c r="R96" s="125">
        <v>312.0</v>
      </c>
      <c r="S96" s="125">
        <v>52.0</v>
      </c>
      <c r="T96" s="125">
        <v>-51.0</v>
      </c>
      <c r="U96" s="125">
        <v>-91.0</v>
      </c>
      <c r="V96" s="125">
        <v>500.0</v>
      </c>
      <c r="W96" s="125">
        <v>-21.54</v>
      </c>
      <c r="X96" s="125">
        <v>-19.57</v>
      </c>
      <c r="Y96" s="125">
        <v>1.0</v>
      </c>
      <c r="Z96" s="125">
        <v>1.0</v>
      </c>
      <c r="AA96" s="125">
        <v>5.0</v>
      </c>
      <c r="AB96" s="125">
        <v>1.0</v>
      </c>
      <c r="AC96" s="125">
        <v>1.0</v>
      </c>
      <c r="AD96" s="125">
        <v>2.0</v>
      </c>
      <c r="AE96" s="125">
        <v>321.0</v>
      </c>
      <c r="AF96" s="125">
        <v>1.0</v>
      </c>
      <c r="AG96" s="125">
        <v>1.0</v>
      </c>
      <c r="AH96" s="125">
        <v>4.0</v>
      </c>
      <c r="AI96" s="125">
        <v>1.0</v>
      </c>
      <c r="AJ96" s="125">
        <v>1.0</v>
      </c>
      <c r="AK96" s="125">
        <v>2.0</v>
      </c>
      <c r="AL96" s="126">
        <v>45519.743178819444</v>
      </c>
      <c r="AM96" s="127">
        <v>1135383.45</v>
      </c>
      <c r="AN96" s="127">
        <v>1412282.23</v>
      </c>
      <c r="AO96" s="124"/>
      <c r="AP96" s="124"/>
    </row>
    <row r="97">
      <c r="A97" s="125">
        <v>219.0</v>
      </c>
      <c r="B97" s="119" t="s">
        <v>97</v>
      </c>
      <c r="C97" s="119" t="s">
        <v>32</v>
      </c>
      <c r="D97" s="119" t="s">
        <v>221</v>
      </c>
      <c r="E97" s="119" t="s">
        <v>222</v>
      </c>
      <c r="F97" s="120" t="s">
        <v>223</v>
      </c>
      <c r="G97" s="120" t="s">
        <v>101</v>
      </c>
      <c r="H97" s="121" t="s">
        <v>994</v>
      </c>
      <c r="I97" s="121" t="s">
        <v>995</v>
      </c>
      <c r="J97" s="125">
        <v>1053360.19</v>
      </c>
      <c r="K97" s="125">
        <v>1034623.1</v>
      </c>
      <c r="L97" s="125">
        <v>31332.7</v>
      </c>
      <c r="M97" s="125">
        <v>33724.62</v>
      </c>
      <c r="N97" s="125" t="s">
        <v>41</v>
      </c>
      <c r="O97" s="125" t="s">
        <v>41</v>
      </c>
      <c r="P97" s="125">
        <v>332.0</v>
      </c>
      <c r="Q97" s="125">
        <v>341.0</v>
      </c>
      <c r="R97" s="125">
        <v>23.0</v>
      </c>
      <c r="S97" s="125">
        <v>27.0</v>
      </c>
      <c r="T97" s="125" t="s">
        <v>41</v>
      </c>
      <c r="U97" s="125">
        <v>-2.0</v>
      </c>
      <c r="V97" s="125">
        <v>-14.0</v>
      </c>
      <c r="W97" s="125">
        <v>-7.09</v>
      </c>
      <c r="X97" s="125">
        <v>1.81</v>
      </c>
      <c r="Y97" s="125" t="s">
        <v>41</v>
      </c>
      <c r="Z97" s="125">
        <v>1.0</v>
      </c>
      <c r="AA97" s="125">
        <v>1.0</v>
      </c>
      <c r="AB97" s="125">
        <v>1.0</v>
      </c>
      <c r="AC97" s="125">
        <v>1.0</v>
      </c>
      <c r="AD97" s="125">
        <v>0.95</v>
      </c>
      <c r="AE97" s="125">
        <v>638.0</v>
      </c>
      <c r="AF97" s="125" t="s">
        <v>41</v>
      </c>
      <c r="AG97" s="125">
        <v>1.0</v>
      </c>
      <c r="AH97" s="125">
        <v>1.0</v>
      </c>
      <c r="AI97" s="125">
        <v>1.0</v>
      </c>
      <c r="AJ97" s="125">
        <v>1.0</v>
      </c>
      <c r="AK97" s="125">
        <v>1.0</v>
      </c>
      <c r="AL97" s="126">
        <v>45519.743178819444</v>
      </c>
      <c r="AM97" s="127">
        <v>1054404.53</v>
      </c>
      <c r="AN97" s="127">
        <v>1037296.74</v>
      </c>
      <c r="AO97" s="124"/>
      <c r="AP97" s="124"/>
    </row>
    <row r="98">
      <c r="A98" s="125">
        <v>220.0</v>
      </c>
      <c r="B98" s="119" t="s">
        <v>63</v>
      </c>
      <c r="C98" s="119" t="s">
        <v>32</v>
      </c>
      <c r="D98" s="119" t="s">
        <v>91</v>
      </c>
      <c r="E98" s="119" t="s">
        <v>224</v>
      </c>
      <c r="F98" s="120" t="s">
        <v>88</v>
      </c>
      <c r="G98" s="120" t="s">
        <v>59</v>
      </c>
      <c r="H98" s="121" t="s">
        <v>994</v>
      </c>
      <c r="I98" s="121" t="s">
        <v>995</v>
      </c>
      <c r="J98" s="125">
        <v>1140034.23</v>
      </c>
      <c r="K98" s="125">
        <v>882349.47</v>
      </c>
      <c r="L98" s="125">
        <v>23804.91</v>
      </c>
      <c r="M98" s="125">
        <v>16507.75</v>
      </c>
      <c r="N98" s="119">
        <v>37.0</v>
      </c>
      <c r="O98" s="119">
        <v>57.0</v>
      </c>
      <c r="P98" s="125">
        <v>349.0</v>
      </c>
      <c r="Q98" s="125">
        <v>253.0</v>
      </c>
      <c r="R98" s="125">
        <v>30.0</v>
      </c>
      <c r="S98" s="125">
        <v>12.0</v>
      </c>
      <c r="T98" s="119">
        <v>-35.0</v>
      </c>
      <c r="U98" s="125">
        <v>37.0</v>
      </c>
      <c r="V98" s="125">
        <v>150.0</v>
      </c>
      <c r="W98" s="125">
        <v>44.2</v>
      </c>
      <c r="X98" s="125">
        <v>29.2</v>
      </c>
      <c r="Y98" s="119">
        <v>1.0</v>
      </c>
      <c r="Z98" s="125">
        <v>5.0</v>
      </c>
      <c r="AA98" s="125">
        <v>5.0</v>
      </c>
      <c r="AB98" s="125">
        <v>5.0</v>
      </c>
      <c r="AC98" s="125">
        <v>4.0</v>
      </c>
      <c r="AD98" s="125">
        <v>4.55</v>
      </c>
      <c r="AE98" s="125">
        <v>31.0</v>
      </c>
      <c r="AF98" s="119">
        <v>1.0</v>
      </c>
      <c r="AG98" s="125">
        <v>4.0</v>
      </c>
      <c r="AH98" s="125">
        <v>4.0</v>
      </c>
      <c r="AI98" s="125">
        <v>4.0</v>
      </c>
      <c r="AJ98" s="125">
        <v>3.0</v>
      </c>
      <c r="AK98" s="125">
        <v>4.0</v>
      </c>
      <c r="AL98" s="126">
        <v>45519.743178819444</v>
      </c>
      <c r="AM98" s="127">
        <v>1179600.59</v>
      </c>
      <c r="AN98" s="127">
        <v>746542.94</v>
      </c>
      <c r="AO98" s="124"/>
      <c r="AP98" s="124"/>
    </row>
    <row r="99">
      <c r="A99" s="125">
        <v>226.0</v>
      </c>
      <c r="B99" s="119" t="s">
        <v>42</v>
      </c>
      <c r="C99" s="119" t="s">
        <v>32</v>
      </c>
      <c r="D99" s="119" t="s">
        <v>150</v>
      </c>
      <c r="E99" s="119" t="s">
        <v>225</v>
      </c>
      <c r="F99" s="120" t="s">
        <v>45</v>
      </c>
      <c r="G99" s="120" t="s">
        <v>46</v>
      </c>
      <c r="H99" s="121" t="s">
        <v>994</v>
      </c>
      <c r="I99" s="121" t="s">
        <v>995</v>
      </c>
      <c r="J99" s="125">
        <v>3157082.54</v>
      </c>
      <c r="K99" s="125">
        <v>3054054.63</v>
      </c>
      <c r="L99" s="125">
        <v>109469.25</v>
      </c>
      <c r="M99" s="125">
        <v>110759.25</v>
      </c>
      <c r="N99" s="125">
        <v>113.0</v>
      </c>
      <c r="O99" s="125">
        <v>160.0</v>
      </c>
      <c r="P99" s="125">
        <v>1169.0</v>
      </c>
      <c r="Q99" s="125">
        <v>1038.0</v>
      </c>
      <c r="R99" s="125">
        <v>124.0</v>
      </c>
      <c r="S99" s="125">
        <v>103.0</v>
      </c>
      <c r="T99" s="125">
        <v>-29.0</v>
      </c>
      <c r="U99" s="125">
        <v>12.0</v>
      </c>
      <c r="V99" s="125">
        <v>20.0</v>
      </c>
      <c r="W99" s="125">
        <v>-1.16</v>
      </c>
      <c r="X99" s="125">
        <v>3.37</v>
      </c>
      <c r="Y99" s="125">
        <v>1.0</v>
      </c>
      <c r="Z99" s="125">
        <v>3.0</v>
      </c>
      <c r="AA99" s="125">
        <v>2.0</v>
      </c>
      <c r="AB99" s="125">
        <v>1.0</v>
      </c>
      <c r="AC99" s="125">
        <v>1.0</v>
      </c>
      <c r="AD99" s="125">
        <v>1.4</v>
      </c>
      <c r="AE99" s="125">
        <v>430.0</v>
      </c>
      <c r="AF99" s="125">
        <v>1.0</v>
      </c>
      <c r="AG99" s="125">
        <v>2.0</v>
      </c>
      <c r="AH99" s="125">
        <v>2.0</v>
      </c>
      <c r="AI99" s="125">
        <v>1.0</v>
      </c>
      <c r="AJ99" s="125">
        <v>1.0</v>
      </c>
      <c r="AK99" s="125">
        <v>1.0</v>
      </c>
      <c r="AL99" s="126">
        <v>45519.743178819444</v>
      </c>
      <c r="AM99" s="127">
        <v>3158516.79</v>
      </c>
      <c r="AN99" s="127">
        <v>3052231.13</v>
      </c>
      <c r="AO99" s="124"/>
      <c r="AP99" s="124"/>
    </row>
    <row r="100">
      <c r="A100" s="125">
        <v>227.0</v>
      </c>
      <c r="B100" s="119" t="s">
        <v>122</v>
      </c>
      <c r="C100" s="119" t="s">
        <v>32</v>
      </c>
      <c r="D100" s="119" t="s">
        <v>226</v>
      </c>
      <c r="E100" s="119" t="s">
        <v>227</v>
      </c>
      <c r="F100" s="120" t="s">
        <v>228</v>
      </c>
      <c r="G100" s="120" t="s">
        <v>36</v>
      </c>
      <c r="H100" s="121" t="s">
        <v>994</v>
      </c>
      <c r="I100" s="121" t="s">
        <v>995</v>
      </c>
      <c r="J100" s="125">
        <v>1544031.21</v>
      </c>
      <c r="K100" s="125">
        <v>1383251.72</v>
      </c>
      <c r="L100" s="125">
        <v>40922.5</v>
      </c>
      <c r="M100" s="125">
        <v>36519.25</v>
      </c>
      <c r="N100" s="125">
        <v>7.0</v>
      </c>
      <c r="O100" s="125">
        <v>4.0</v>
      </c>
      <c r="P100" s="125">
        <v>423.0</v>
      </c>
      <c r="Q100" s="125">
        <v>317.0</v>
      </c>
      <c r="R100" s="125">
        <v>14.0</v>
      </c>
      <c r="S100" s="125">
        <v>5.0</v>
      </c>
      <c r="T100" s="125">
        <v>75.0</v>
      </c>
      <c r="U100" s="125">
        <v>33.0</v>
      </c>
      <c r="V100" s="125">
        <v>180.0</v>
      </c>
      <c r="W100" s="125">
        <v>12.06</v>
      </c>
      <c r="X100" s="125">
        <v>11.62</v>
      </c>
      <c r="Y100" s="125">
        <v>3.0</v>
      </c>
      <c r="Z100" s="125">
        <v>5.0</v>
      </c>
      <c r="AA100" s="125">
        <v>5.0</v>
      </c>
      <c r="AB100" s="125">
        <v>3.0</v>
      </c>
      <c r="AC100" s="125">
        <v>2.0</v>
      </c>
      <c r="AD100" s="125">
        <v>3.35</v>
      </c>
      <c r="AE100" s="125">
        <v>178.0</v>
      </c>
      <c r="AF100" s="125">
        <v>2.0</v>
      </c>
      <c r="AG100" s="125">
        <v>4.0</v>
      </c>
      <c r="AH100" s="125">
        <v>4.0</v>
      </c>
      <c r="AI100" s="125">
        <v>2.0</v>
      </c>
      <c r="AJ100" s="125">
        <v>2.0</v>
      </c>
      <c r="AK100" s="125">
        <v>3.0</v>
      </c>
      <c r="AL100" s="126">
        <v>45519.743178819444</v>
      </c>
      <c r="AM100" s="127">
        <v>1544444.96</v>
      </c>
      <c r="AN100" s="127">
        <v>1384031.15</v>
      </c>
      <c r="AO100" s="124"/>
      <c r="AP100" s="124"/>
    </row>
    <row r="101">
      <c r="A101" s="125">
        <v>228.0</v>
      </c>
      <c r="B101" s="119" t="s">
        <v>122</v>
      </c>
      <c r="C101" s="119" t="s">
        <v>32</v>
      </c>
      <c r="D101" s="119" t="s">
        <v>229</v>
      </c>
      <c r="E101" s="119" t="s">
        <v>230</v>
      </c>
      <c r="F101" s="120" t="s">
        <v>159</v>
      </c>
      <c r="G101" s="120" t="s">
        <v>46</v>
      </c>
      <c r="H101" s="121" t="s">
        <v>994</v>
      </c>
      <c r="I101" s="121" t="s">
        <v>995</v>
      </c>
      <c r="J101" s="125">
        <v>929426.87</v>
      </c>
      <c r="K101" s="125">
        <v>1032011.61</v>
      </c>
      <c r="L101" s="125">
        <v>37303.86</v>
      </c>
      <c r="M101" s="125">
        <v>45639.03</v>
      </c>
      <c r="N101" s="125">
        <v>16.0</v>
      </c>
      <c r="O101" s="125">
        <v>10.0</v>
      </c>
      <c r="P101" s="125">
        <v>480.0</v>
      </c>
      <c r="Q101" s="125">
        <v>488.0</v>
      </c>
      <c r="R101" s="125">
        <v>49.0</v>
      </c>
      <c r="S101" s="125">
        <v>37.0</v>
      </c>
      <c r="T101" s="125">
        <v>60.0</v>
      </c>
      <c r="U101" s="125">
        <v>-1.0</v>
      </c>
      <c r="V101" s="125">
        <v>32.0</v>
      </c>
      <c r="W101" s="125">
        <v>-18.26</v>
      </c>
      <c r="X101" s="125">
        <v>-9.94</v>
      </c>
      <c r="Y101" s="125">
        <v>3.0</v>
      </c>
      <c r="Z101" s="125">
        <v>1.0</v>
      </c>
      <c r="AA101" s="125">
        <v>2.0</v>
      </c>
      <c r="AB101" s="125">
        <v>1.0</v>
      </c>
      <c r="AC101" s="125">
        <v>1.0</v>
      </c>
      <c r="AD101" s="125">
        <v>1.3</v>
      </c>
      <c r="AE101" s="125">
        <v>447.0</v>
      </c>
      <c r="AF101" s="125">
        <v>2.0</v>
      </c>
      <c r="AG101" s="125">
        <v>1.0</v>
      </c>
      <c r="AH101" s="125">
        <v>2.0</v>
      </c>
      <c r="AI101" s="125">
        <v>1.0</v>
      </c>
      <c r="AJ101" s="125">
        <v>1.0</v>
      </c>
      <c r="AK101" s="125">
        <v>1.0</v>
      </c>
      <c r="AL101" s="126">
        <v>45519.743178819444</v>
      </c>
      <c r="AM101" s="127">
        <v>929837.43</v>
      </c>
      <c r="AN101" s="127">
        <v>1032744.4</v>
      </c>
      <c r="AO101" s="124"/>
      <c r="AP101" s="124"/>
    </row>
    <row r="102">
      <c r="A102" s="125">
        <v>229.0</v>
      </c>
      <c r="B102" s="119" t="s">
        <v>60</v>
      </c>
      <c r="C102" s="119" t="s">
        <v>32</v>
      </c>
      <c r="D102" s="119" t="s">
        <v>61</v>
      </c>
      <c r="E102" s="119" t="s">
        <v>62</v>
      </c>
      <c r="F102" s="120" t="s">
        <v>81</v>
      </c>
      <c r="G102" s="120" t="s">
        <v>36</v>
      </c>
      <c r="H102" s="121" t="s">
        <v>994</v>
      </c>
      <c r="I102" s="121" t="s">
        <v>995</v>
      </c>
      <c r="J102" s="125">
        <v>285461.25</v>
      </c>
      <c r="K102" s="125">
        <v>244263.4</v>
      </c>
      <c r="L102" s="125">
        <v>7997.75</v>
      </c>
      <c r="M102" s="125">
        <v>7743.28</v>
      </c>
      <c r="N102" s="125">
        <v>2.0</v>
      </c>
      <c r="O102" s="125" t="s">
        <v>41</v>
      </c>
      <c r="P102" s="125">
        <v>185.0</v>
      </c>
      <c r="Q102" s="125">
        <v>152.0</v>
      </c>
      <c r="R102" s="125">
        <v>10.0</v>
      </c>
      <c r="S102" s="125">
        <v>11.0</v>
      </c>
      <c r="T102" s="125" t="s">
        <v>41</v>
      </c>
      <c r="U102" s="125">
        <v>21.0</v>
      </c>
      <c r="V102" s="125">
        <v>-9.0</v>
      </c>
      <c r="W102" s="125">
        <v>3.29</v>
      </c>
      <c r="X102" s="125">
        <v>16.87</v>
      </c>
      <c r="Y102" s="125" t="s">
        <v>41</v>
      </c>
      <c r="Z102" s="125">
        <v>5.0</v>
      </c>
      <c r="AA102" s="125">
        <v>1.0</v>
      </c>
      <c r="AB102" s="125">
        <v>1.0</v>
      </c>
      <c r="AC102" s="125">
        <v>3.0</v>
      </c>
      <c r="AD102" s="125">
        <v>1.85</v>
      </c>
      <c r="AE102" s="125">
        <v>342.0</v>
      </c>
      <c r="AF102" s="125" t="s">
        <v>41</v>
      </c>
      <c r="AG102" s="125">
        <v>4.0</v>
      </c>
      <c r="AH102" s="125">
        <v>1.0</v>
      </c>
      <c r="AI102" s="125">
        <v>1.0</v>
      </c>
      <c r="AJ102" s="125">
        <v>2.0</v>
      </c>
      <c r="AK102" s="125">
        <v>1.0</v>
      </c>
      <c r="AL102" s="126">
        <v>45519.743178819444</v>
      </c>
      <c r="AM102" s="127">
        <v>285461.25</v>
      </c>
      <c r="AN102" s="127">
        <v>258363.11</v>
      </c>
      <c r="AO102" s="124"/>
      <c r="AP102" s="124"/>
    </row>
    <row r="103">
      <c r="A103" s="125">
        <v>230.0</v>
      </c>
      <c r="B103" s="119" t="s">
        <v>47</v>
      </c>
      <c r="C103" s="119" t="s">
        <v>32</v>
      </c>
      <c r="D103" s="119" t="s">
        <v>150</v>
      </c>
      <c r="E103" s="119" t="s">
        <v>231</v>
      </c>
      <c r="F103" s="120" t="s">
        <v>140</v>
      </c>
      <c r="G103" s="120" t="s">
        <v>36</v>
      </c>
      <c r="H103" s="121" t="s">
        <v>994</v>
      </c>
      <c r="I103" s="121" t="s">
        <v>995</v>
      </c>
      <c r="J103" s="125">
        <v>1913029.41</v>
      </c>
      <c r="K103" s="125">
        <v>1821817.66</v>
      </c>
      <c r="L103" s="125">
        <v>43464.75</v>
      </c>
      <c r="M103" s="125">
        <v>44596.14</v>
      </c>
      <c r="N103" s="119">
        <v>54.0</v>
      </c>
      <c r="O103" s="119">
        <v>58.0</v>
      </c>
      <c r="P103" s="125">
        <v>608.0</v>
      </c>
      <c r="Q103" s="125">
        <v>560.0</v>
      </c>
      <c r="R103" s="125">
        <v>50.0</v>
      </c>
      <c r="S103" s="125">
        <v>41.0</v>
      </c>
      <c r="T103" s="119">
        <v>-6.0</v>
      </c>
      <c r="U103" s="125">
        <v>8.0</v>
      </c>
      <c r="V103" s="125">
        <v>21.0</v>
      </c>
      <c r="W103" s="125">
        <v>-2.54</v>
      </c>
      <c r="X103" s="125">
        <v>5.01</v>
      </c>
      <c r="Y103" s="119">
        <v>1.0</v>
      </c>
      <c r="Z103" s="125">
        <v>2.0</v>
      </c>
      <c r="AA103" s="125">
        <v>2.0</v>
      </c>
      <c r="AB103" s="125">
        <v>1.0</v>
      </c>
      <c r="AC103" s="125">
        <v>1.0</v>
      </c>
      <c r="AD103" s="125">
        <v>1.3</v>
      </c>
      <c r="AE103" s="125">
        <v>449.0</v>
      </c>
      <c r="AF103" s="119">
        <v>1.0</v>
      </c>
      <c r="AG103" s="125">
        <v>1.0</v>
      </c>
      <c r="AH103" s="125">
        <v>2.0</v>
      </c>
      <c r="AI103" s="125">
        <v>1.0</v>
      </c>
      <c r="AJ103" s="125">
        <v>1.0</v>
      </c>
      <c r="AK103" s="125">
        <v>1.0</v>
      </c>
      <c r="AL103" s="126">
        <v>45519.743178819444</v>
      </c>
      <c r="AM103" s="127">
        <v>1913271.41</v>
      </c>
      <c r="AN103" s="127">
        <v>1821731.32</v>
      </c>
      <c r="AO103" s="124"/>
      <c r="AP103" s="124"/>
    </row>
    <row r="104">
      <c r="A104" s="125">
        <v>232.0</v>
      </c>
      <c r="B104" s="119" t="s">
        <v>31</v>
      </c>
      <c r="C104" s="119" t="s">
        <v>32</v>
      </c>
      <c r="D104" s="119" t="s">
        <v>232</v>
      </c>
      <c r="E104" s="119" t="s">
        <v>233</v>
      </c>
      <c r="F104" s="120" t="s">
        <v>220</v>
      </c>
      <c r="G104" s="120" t="s">
        <v>59</v>
      </c>
      <c r="H104" s="121" t="s">
        <v>994</v>
      </c>
      <c r="I104" s="121" t="s">
        <v>995</v>
      </c>
      <c r="J104" s="125">
        <v>2003641.62</v>
      </c>
      <c r="K104" s="125">
        <v>1669971.97</v>
      </c>
      <c r="L104" s="125">
        <v>66300.02</v>
      </c>
      <c r="M104" s="125">
        <v>58250.35</v>
      </c>
      <c r="N104" s="125">
        <v>50.0</v>
      </c>
      <c r="O104" s="125">
        <v>69.0</v>
      </c>
      <c r="P104" s="125">
        <v>802.0</v>
      </c>
      <c r="Q104" s="125">
        <v>657.0</v>
      </c>
      <c r="R104" s="125">
        <v>70.0</v>
      </c>
      <c r="S104" s="125">
        <v>70.0</v>
      </c>
      <c r="T104" s="125">
        <v>-27.0</v>
      </c>
      <c r="U104" s="125">
        <v>22.0</v>
      </c>
      <c r="V104" s="125">
        <v>0.0</v>
      </c>
      <c r="W104" s="125">
        <v>13.82</v>
      </c>
      <c r="X104" s="125">
        <v>19.98</v>
      </c>
      <c r="Y104" s="125">
        <v>1.0</v>
      </c>
      <c r="Z104" s="125">
        <v>5.0</v>
      </c>
      <c r="AA104" s="125">
        <v>1.0</v>
      </c>
      <c r="AB104" s="125">
        <v>3.0</v>
      </c>
      <c r="AC104" s="125">
        <v>3.0</v>
      </c>
      <c r="AD104" s="125">
        <v>2.7</v>
      </c>
      <c r="AE104" s="125">
        <v>233.0</v>
      </c>
      <c r="AF104" s="125">
        <v>1.0</v>
      </c>
      <c r="AG104" s="125">
        <v>4.0</v>
      </c>
      <c r="AH104" s="125">
        <v>1.0</v>
      </c>
      <c r="AI104" s="125">
        <v>2.0</v>
      </c>
      <c r="AJ104" s="125">
        <v>2.0</v>
      </c>
      <c r="AK104" s="125">
        <v>2.0</v>
      </c>
      <c r="AL104" s="126">
        <v>45519.743178819444</v>
      </c>
      <c r="AM104" s="127">
        <v>2003958.0</v>
      </c>
      <c r="AN104" s="127">
        <v>1670302.38</v>
      </c>
      <c r="AO104" s="124"/>
      <c r="AP104" s="124"/>
    </row>
    <row r="105">
      <c r="A105" s="125">
        <v>233.0</v>
      </c>
      <c r="B105" s="119" t="s">
        <v>42</v>
      </c>
      <c r="C105" s="119" t="s">
        <v>32</v>
      </c>
      <c r="D105" s="119" t="s">
        <v>74</v>
      </c>
      <c r="E105" s="119" t="s">
        <v>234</v>
      </c>
      <c r="F105" s="120" t="s">
        <v>108</v>
      </c>
      <c r="G105" s="120" t="s">
        <v>46</v>
      </c>
      <c r="H105" s="121" t="s">
        <v>994</v>
      </c>
      <c r="I105" s="121" t="s">
        <v>995</v>
      </c>
      <c r="J105" s="125">
        <v>2455955.53</v>
      </c>
      <c r="K105" s="125">
        <v>2038023.22</v>
      </c>
      <c r="L105" s="125">
        <v>83135.27</v>
      </c>
      <c r="M105" s="125">
        <v>71037.52</v>
      </c>
      <c r="N105" s="125">
        <v>7.0</v>
      </c>
      <c r="O105" s="125">
        <v>7.0</v>
      </c>
      <c r="P105" s="125">
        <v>874.0</v>
      </c>
      <c r="Q105" s="125">
        <v>774.0</v>
      </c>
      <c r="R105" s="125">
        <v>45.0</v>
      </c>
      <c r="S105" s="125">
        <v>56.0</v>
      </c>
      <c r="T105" s="125">
        <v>0.0</v>
      </c>
      <c r="U105" s="125">
        <v>12.0</v>
      </c>
      <c r="V105" s="125">
        <v>-19.0</v>
      </c>
      <c r="W105" s="125">
        <v>17.03</v>
      </c>
      <c r="X105" s="125">
        <v>20.51</v>
      </c>
      <c r="Y105" s="125">
        <v>1.0</v>
      </c>
      <c r="Z105" s="125">
        <v>3.0</v>
      </c>
      <c r="AA105" s="125">
        <v>1.0</v>
      </c>
      <c r="AB105" s="125">
        <v>4.0</v>
      </c>
      <c r="AC105" s="125">
        <v>3.0</v>
      </c>
      <c r="AD105" s="125">
        <v>2.9</v>
      </c>
      <c r="AE105" s="125">
        <v>216.0</v>
      </c>
      <c r="AF105" s="125">
        <v>1.0</v>
      </c>
      <c r="AG105" s="125">
        <v>2.0</v>
      </c>
      <c r="AH105" s="125">
        <v>1.0</v>
      </c>
      <c r="AI105" s="125">
        <v>3.0</v>
      </c>
      <c r="AJ105" s="125">
        <v>2.0</v>
      </c>
      <c r="AK105" s="125">
        <v>2.0</v>
      </c>
      <c r="AL105" s="126">
        <v>45519.743178819444</v>
      </c>
      <c r="AM105" s="127">
        <v>2456339.19</v>
      </c>
      <c r="AN105" s="127">
        <v>2038065.22</v>
      </c>
      <c r="AO105" s="124"/>
      <c r="AP105" s="124"/>
    </row>
    <row r="106">
      <c r="A106" s="125">
        <v>234.0</v>
      </c>
      <c r="B106" s="119" t="s">
        <v>31</v>
      </c>
      <c r="C106" s="119" t="s">
        <v>32</v>
      </c>
      <c r="D106" s="119" t="s">
        <v>235</v>
      </c>
      <c r="E106" s="119" t="s">
        <v>236</v>
      </c>
      <c r="F106" s="120" t="s">
        <v>220</v>
      </c>
      <c r="G106" s="120" t="s">
        <v>59</v>
      </c>
      <c r="H106" s="121" t="s">
        <v>994</v>
      </c>
      <c r="I106" s="121" t="s">
        <v>995</v>
      </c>
      <c r="J106" s="125">
        <v>2003314.02</v>
      </c>
      <c r="K106" s="125">
        <v>1581771.87</v>
      </c>
      <c r="L106" s="125">
        <v>65628.87</v>
      </c>
      <c r="M106" s="125">
        <v>44114.27</v>
      </c>
      <c r="N106" s="125">
        <v>94.0</v>
      </c>
      <c r="O106" s="125">
        <v>91.0</v>
      </c>
      <c r="P106" s="125">
        <v>536.0</v>
      </c>
      <c r="Q106" s="125">
        <v>408.0</v>
      </c>
      <c r="R106" s="125">
        <v>60.0</v>
      </c>
      <c r="S106" s="125">
        <v>58.0</v>
      </c>
      <c r="T106" s="125">
        <v>3.0</v>
      </c>
      <c r="U106" s="125">
        <v>31.0</v>
      </c>
      <c r="V106" s="125">
        <v>3.0</v>
      </c>
      <c r="W106" s="125">
        <v>48.77</v>
      </c>
      <c r="X106" s="125">
        <v>26.65</v>
      </c>
      <c r="Y106" s="125">
        <v>1.0</v>
      </c>
      <c r="Z106" s="125">
        <v>5.0</v>
      </c>
      <c r="AA106" s="125">
        <v>1.0</v>
      </c>
      <c r="AB106" s="125">
        <v>5.0</v>
      </c>
      <c r="AC106" s="125">
        <v>4.0</v>
      </c>
      <c r="AD106" s="125">
        <v>3.75</v>
      </c>
      <c r="AE106" s="125">
        <v>140.0</v>
      </c>
      <c r="AF106" s="125">
        <v>1.0</v>
      </c>
      <c r="AG106" s="125">
        <v>4.0</v>
      </c>
      <c r="AH106" s="125">
        <v>1.0</v>
      </c>
      <c r="AI106" s="125">
        <v>4.0</v>
      </c>
      <c r="AJ106" s="125">
        <v>3.0</v>
      </c>
      <c r="AK106" s="125">
        <v>3.0</v>
      </c>
      <c r="AL106" s="126">
        <v>45519.743178819444</v>
      </c>
      <c r="AM106" s="127">
        <v>2003084.98</v>
      </c>
      <c r="AN106" s="127">
        <v>1584354.03</v>
      </c>
      <c r="AO106" s="124"/>
      <c r="AP106" s="124"/>
    </row>
    <row r="107">
      <c r="A107" s="125">
        <v>236.0</v>
      </c>
      <c r="B107" s="119" t="s">
        <v>97</v>
      </c>
      <c r="C107" s="119" t="s">
        <v>32</v>
      </c>
      <c r="D107" s="119" t="s">
        <v>237</v>
      </c>
      <c r="E107" s="119" t="s">
        <v>238</v>
      </c>
      <c r="F107" s="120" t="s">
        <v>223</v>
      </c>
      <c r="G107" s="120" t="s">
        <v>101</v>
      </c>
      <c r="H107" s="121" t="s">
        <v>994</v>
      </c>
      <c r="I107" s="121" t="s">
        <v>995</v>
      </c>
      <c r="J107" s="125">
        <v>1861859.89</v>
      </c>
      <c r="K107" s="125">
        <v>1380035.2</v>
      </c>
      <c r="L107" s="125">
        <v>54523.11</v>
      </c>
      <c r="M107" s="125">
        <v>43568.39</v>
      </c>
      <c r="N107" s="125" t="s">
        <v>41</v>
      </c>
      <c r="O107" s="125" t="s">
        <v>41</v>
      </c>
      <c r="P107" s="125">
        <v>704.0</v>
      </c>
      <c r="Q107" s="125">
        <v>569.0</v>
      </c>
      <c r="R107" s="125">
        <v>33.0</v>
      </c>
      <c r="S107" s="125">
        <v>32.0</v>
      </c>
      <c r="T107" s="125" t="s">
        <v>41</v>
      </c>
      <c r="U107" s="125">
        <v>23.0</v>
      </c>
      <c r="V107" s="125">
        <v>3.0</v>
      </c>
      <c r="W107" s="125">
        <v>25.14</v>
      </c>
      <c r="X107" s="125">
        <v>34.91</v>
      </c>
      <c r="Y107" s="125" t="s">
        <v>41</v>
      </c>
      <c r="Z107" s="125">
        <v>5.0</v>
      </c>
      <c r="AA107" s="125">
        <v>1.0</v>
      </c>
      <c r="AB107" s="125">
        <v>5.0</v>
      </c>
      <c r="AC107" s="125">
        <v>5.0</v>
      </c>
      <c r="AD107" s="125">
        <v>3.95</v>
      </c>
      <c r="AE107" s="125">
        <v>113.0</v>
      </c>
      <c r="AF107" s="125" t="s">
        <v>41</v>
      </c>
      <c r="AG107" s="125">
        <v>4.0</v>
      </c>
      <c r="AH107" s="125">
        <v>1.0</v>
      </c>
      <c r="AI107" s="125">
        <v>4.0</v>
      </c>
      <c r="AJ107" s="125">
        <v>4.0</v>
      </c>
      <c r="AK107" s="125">
        <v>4.0</v>
      </c>
      <c r="AL107" s="126">
        <v>45519.743178819444</v>
      </c>
      <c r="AM107" s="127">
        <v>1952203.82</v>
      </c>
      <c r="AN107" s="127">
        <v>1463970.64</v>
      </c>
      <c r="AO107" s="124"/>
      <c r="AP107" s="124"/>
    </row>
    <row r="108">
      <c r="A108" s="125">
        <v>237.0</v>
      </c>
      <c r="B108" s="119" t="s">
        <v>31</v>
      </c>
      <c r="C108" s="119" t="s">
        <v>32</v>
      </c>
      <c r="D108" s="119" t="s">
        <v>135</v>
      </c>
      <c r="E108" s="119" t="s">
        <v>136</v>
      </c>
      <c r="F108" s="120" t="s">
        <v>93</v>
      </c>
      <c r="G108" s="120" t="s">
        <v>46</v>
      </c>
      <c r="H108" s="121" t="s">
        <v>994</v>
      </c>
      <c r="I108" s="121" t="s">
        <v>995</v>
      </c>
      <c r="J108" s="125">
        <v>1642129.77</v>
      </c>
      <c r="K108" s="125">
        <v>1600972.5</v>
      </c>
      <c r="L108" s="125">
        <v>53502.27</v>
      </c>
      <c r="M108" s="125">
        <v>51616.25</v>
      </c>
      <c r="N108" s="119">
        <v>33.0</v>
      </c>
      <c r="O108" s="119">
        <v>25.0</v>
      </c>
      <c r="P108" s="125">
        <v>543.0</v>
      </c>
      <c r="Q108" s="125">
        <v>499.0</v>
      </c>
      <c r="R108" s="125">
        <v>33.0</v>
      </c>
      <c r="S108" s="125">
        <v>35.0</v>
      </c>
      <c r="T108" s="119">
        <v>32.0</v>
      </c>
      <c r="U108" s="125">
        <v>8.0</v>
      </c>
      <c r="V108" s="125">
        <v>-5.0</v>
      </c>
      <c r="W108" s="125">
        <v>3.65</v>
      </c>
      <c r="X108" s="125">
        <v>2.57</v>
      </c>
      <c r="Y108" s="119">
        <v>2.0</v>
      </c>
      <c r="Z108" s="125">
        <v>2.0</v>
      </c>
      <c r="AA108" s="125">
        <v>1.0</v>
      </c>
      <c r="AB108" s="125">
        <v>1.0</v>
      </c>
      <c r="AC108" s="125">
        <v>1.0</v>
      </c>
      <c r="AD108" s="125">
        <v>1.15</v>
      </c>
      <c r="AE108" s="125">
        <v>531.0</v>
      </c>
      <c r="AF108" s="119">
        <v>2.0</v>
      </c>
      <c r="AG108" s="125">
        <v>1.0</v>
      </c>
      <c r="AH108" s="125">
        <v>1.0</v>
      </c>
      <c r="AI108" s="125">
        <v>1.0</v>
      </c>
      <c r="AJ108" s="125">
        <v>1.0</v>
      </c>
      <c r="AK108" s="125">
        <v>1.0</v>
      </c>
      <c r="AL108" s="126">
        <v>45519.743178819444</v>
      </c>
      <c r="AM108" s="127">
        <v>1639624.77</v>
      </c>
      <c r="AN108" s="127">
        <v>1593847.36</v>
      </c>
      <c r="AO108" s="124"/>
      <c r="AP108" s="124"/>
    </row>
    <row r="109">
      <c r="A109" s="125">
        <v>238.0</v>
      </c>
      <c r="B109" s="119" t="s">
        <v>31</v>
      </c>
      <c r="C109" s="119" t="s">
        <v>32</v>
      </c>
      <c r="D109" s="119" t="s">
        <v>135</v>
      </c>
      <c r="E109" s="119" t="s">
        <v>136</v>
      </c>
      <c r="F109" s="120" t="s">
        <v>137</v>
      </c>
      <c r="G109" s="120" t="s">
        <v>36</v>
      </c>
      <c r="H109" s="121" t="s">
        <v>994</v>
      </c>
      <c r="I109" s="121" t="s">
        <v>995</v>
      </c>
      <c r="J109" s="125">
        <v>1654519.92</v>
      </c>
      <c r="K109" s="125">
        <v>1040946.71</v>
      </c>
      <c r="L109" s="125">
        <v>53633.01</v>
      </c>
      <c r="M109" s="125">
        <v>35103.5</v>
      </c>
      <c r="N109" s="125">
        <v>109.0</v>
      </c>
      <c r="O109" s="125">
        <v>102.0</v>
      </c>
      <c r="P109" s="125">
        <v>491.0</v>
      </c>
      <c r="Q109" s="125">
        <v>325.0</v>
      </c>
      <c r="R109" s="125">
        <v>58.0</v>
      </c>
      <c r="S109" s="125">
        <v>49.0</v>
      </c>
      <c r="T109" s="125">
        <v>6.0</v>
      </c>
      <c r="U109" s="125">
        <v>51.0</v>
      </c>
      <c r="V109" s="125">
        <v>18.0</v>
      </c>
      <c r="W109" s="125">
        <v>52.79</v>
      </c>
      <c r="X109" s="125">
        <v>58.94</v>
      </c>
      <c r="Y109" s="125">
        <v>1.0</v>
      </c>
      <c r="Z109" s="125">
        <v>5.0</v>
      </c>
      <c r="AA109" s="125">
        <v>1.0</v>
      </c>
      <c r="AB109" s="125">
        <v>5.0</v>
      </c>
      <c r="AC109" s="125">
        <v>5.0</v>
      </c>
      <c r="AD109" s="125">
        <v>4.0</v>
      </c>
      <c r="AE109" s="125">
        <v>101.0</v>
      </c>
      <c r="AF109" s="125">
        <v>1.0</v>
      </c>
      <c r="AG109" s="125">
        <v>4.0</v>
      </c>
      <c r="AH109" s="125">
        <v>1.0</v>
      </c>
      <c r="AI109" s="125">
        <v>4.0</v>
      </c>
      <c r="AJ109" s="125">
        <v>4.0</v>
      </c>
      <c r="AK109" s="125">
        <v>4.0</v>
      </c>
      <c r="AL109" s="126">
        <v>45519.743178819444</v>
      </c>
      <c r="AM109" s="127">
        <v>1662068.92</v>
      </c>
      <c r="AN109" s="127">
        <v>1053639.5</v>
      </c>
      <c r="AO109" s="124"/>
      <c r="AP109" s="124"/>
    </row>
    <row r="110">
      <c r="A110" s="125">
        <v>239.0</v>
      </c>
      <c r="B110" s="119" t="s">
        <v>42</v>
      </c>
      <c r="C110" s="119" t="s">
        <v>32</v>
      </c>
      <c r="D110" s="119" t="s">
        <v>129</v>
      </c>
      <c r="E110" s="119" t="s">
        <v>239</v>
      </c>
      <c r="F110" s="120" t="s">
        <v>108</v>
      </c>
      <c r="G110" s="120" t="s">
        <v>46</v>
      </c>
      <c r="H110" s="121" t="s">
        <v>994</v>
      </c>
      <c r="I110" s="121" t="s">
        <v>995</v>
      </c>
      <c r="J110" s="125">
        <v>1901267.75</v>
      </c>
      <c r="K110" s="125">
        <v>1561204.03</v>
      </c>
      <c r="L110" s="125">
        <v>55405.1</v>
      </c>
      <c r="M110" s="125">
        <v>49074.72</v>
      </c>
      <c r="N110" s="125" t="s">
        <v>41</v>
      </c>
      <c r="O110" s="125" t="s">
        <v>41</v>
      </c>
      <c r="P110" s="125">
        <v>623.0</v>
      </c>
      <c r="Q110" s="125">
        <v>550.0</v>
      </c>
      <c r="R110" s="125">
        <v>44.0</v>
      </c>
      <c r="S110" s="125">
        <v>45.0</v>
      </c>
      <c r="T110" s="125" t="s">
        <v>41</v>
      </c>
      <c r="U110" s="125">
        <v>13.0</v>
      </c>
      <c r="V110" s="125">
        <v>-2.0</v>
      </c>
      <c r="W110" s="125">
        <v>12.9</v>
      </c>
      <c r="X110" s="125">
        <v>21.78</v>
      </c>
      <c r="Y110" s="125" t="s">
        <v>41</v>
      </c>
      <c r="Z110" s="125">
        <v>3.0</v>
      </c>
      <c r="AA110" s="125">
        <v>1.0</v>
      </c>
      <c r="AB110" s="125">
        <v>3.0</v>
      </c>
      <c r="AC110" s="125">
        <v>3.0</v>
      </c>
      <c r="AD110" s="125">
        <v>2.45</v>
      </c>
      <c r="AE110" s="125">
        <v>261.0</v>
      </c>
      <c r="AF110" s="125" t="s">
        <v>41</v>
      </c>
      <c r="AG110" s="125">
        <v>2.0</v>
      </c>
      <c r="AH110" s="125">
        <v>1.0</v>
      </c>
      <c r="AI110" s="125">
        <v>2.0</v>
      </c>
      <c r="AJ110" s="125">
        <v>2.0</v>
      </c>
      <c r="AK110" s="125">
        <v>2.0</v>
      </c>
      <c r="AL110" s="126">
        <v>45519.743178819444</v>
      </c>
      <c r="AM110" s="127">
        <v>1903677.15</v>
      </c>
      <c r="AN110" s="127">
        <v>1562397.79</v>
      </c>
      <c r="AO110" s="124"/>
      <c r="AP110" s="124"/>
    </row>
    <row r="111">
      <c r="A111" s="125">
        <v>240.0</v>
      </c>
      <c r="B111" s="119" t="s">
        <v>42</v>
      </c>
      <c r="C111" s="119" t="s">
        <v>32</v>
      </c>
      <c r="D111" s="119" t="s">
        <v>690</v>
      </c>
      <c r="E111" s="119" t="s">
        <v>1010</v>
      </c>
      <c r="F111" s="120" t="s">
        <v>52</v>
      </c>
      <c r="G111" s="120" t="s">
        <v>46</v>
      </c>
      <c r="H111" s="121" t="s">
        <v>994</v>
      </c>
      <c r="I111" s="121" t="s">
        <v>995</v>
      </c>
      <c r="J111" s="125">
        <v>511298.5</v>
      </c>
      <c r="K111" s="125">
        <v>443851.5</v>
      </c>
      <c r="L111" s="125">
        <v>17832.83</v>
      </c>
      <c r="M111" s="125">
        <v>15973.26</v>
      </c>
      <c r="N111" s="119" t="s">
        <v>41</v>
      </c>
      <c r="O111" s="119" t="s">
        <v>41</v>
      </c>
      <c r="P111" s="125">
        <v>258.0</v>
      </c>
      <c r="Q111" s="125">
        <v>253.0</v>
      </c>
      <c r="R111" s="125">
        <v>20.0</v>
      </c>
      <c r="S111" s="125">
        <v>21.0</v>
      </c>
      <c r="T111" s="119" t="s">
        <v>41</v>
      </c>
      <c r="U111" s="125">
        <v>1.0</v>
      </c>
      <c r="V111" s="125">
        <v>-4.0</v>
      </c>
      <c r="W111" s="125">
        <v>11.64</v>
      </c>
      <c r="X111" s="125">
        <v>15.2</v>
      </c>
      <c r="Y111" s="119" t="s">
        <v>41</v>
      </c>
      <c r="Z111" s="125">
        <v>1.0</v>
      </c>
      <c r="AA111" s="125">
        <v>1.0</v>
      </c>
      <c r="AB111" s="125">
        <v>3.0</v>
      </c>
      <c r="AC111" s="125">
        <v>3.0</v>
      </c>
      <c r="AD111" s="125">
        <v>2.25</v>
      </c>
      <c r="AE111" s="125">
        <v>288.0</v>
      </c>
      <c r="AF111" s="119" t="s">
        <v>41</v>
      </c>
      <c r="AG111" s="125">
        <v>1.0</v>
      </c>
      <c r="AH111" s="125">
        <v>1.0</v>
      </c>
      <c r="AI111" s="125">
        <v>2.0</v>
      </c>
      <c r="AJ111" s="125">
        <v>2.0</v>
      </c>
      <c r="AK111" s="125">
        <v>2.0</v>
      </c>
      <c r="AL111" s="126">
        <v>45519.743178819444</v>
      </c>
      <c r="AM111" s="127">
        <v>511497.5</v>
      </c>
      <c r="AN111" s="127">
        <v>443810.0</v>
      </c>
      <c r="AO111" s="124"/>
      <c r="AP111" s="124"/>
    </row>
    <row r="112">
      <c r="A112" s="125">
        <v>241.0</v>
      </c>
      <c r="B112" s="119" t="s">
        <v>97</v>
      </c>
      <c r="C112" s="119" t="s">
        <v>32</v>
      </c>
      <c r="D112" s="119" t="s">
        <v>131</v>
      </c>
      <c r="E112" s="119" t="s">
        <v>132</v>
      </c>
      <c r="F112" s="120" t="s">
        <v>100</v>
      </c>
      <c r="G112" s="120" t="s">
        <v>101</v>
      </c>
      <c r="H112" s="121" t="s">
        <v>994</v>
      </c>
      <c r="I112" s="121" t="s">
        <v>995</v>
      </c>
      <c r="J112" s="125">
        <v>1956617.21</v>
      </c>
      <c r="K112" s="125">
        <v>2345391.97</v>
      </c>
      <c r="L112" s="125">
        <v>56261.44</v>
      </c>
      <c r="M112" s="125">
        <v>67801.45</v>
      </c>
      <c r="N112" s="119">
        <v>28.0</v>
      </c>
      <c r="O112" s="119">
        <v>37.0</v>
      </c>
      <c r="P112" s="125">
        <v>745.0</v>
      </c>
      <c r="Q112" s="125">
        <v>647.0</v>
      </c>
      <c r="R112" s="125">
        <v>43.0</v>
      </c>
      <c r="S112" s="125">
        <v>37.0</v>
      </c>
      <c r="T112" s="119">
        <v>-24.0</v>
      </c>
      <c r="U112" s="125">
        <v>15.0</v>
      </c>
      <c r="V112" s="125">
        <v>16.0</v>
      </c>
      <c r="W112" s="125">
        <v>-17.02</v>
      </c>
      <c r="X112" s="125">
        <v>-16.58</v>
      </c>
      <c r="Y112" s="119">
        <v>1.0</v>
      </c>
      <c r="Z112" s="125">
        <v>4.0</v>
      </c>
      <c r="AA112" s="125">
        <v>1.0</v>
      </c>
      <c r="AB112" s="125">
        <v>1.0</v>
      </c>
      <c r="AC112" s="125">
        <v>1.0</v>
      </c>
      <c r="AD112" s="125">
        <v>1.3</v>
      </c>
      <c r="AE112" s="125">
        <v>453.0</v>
      </c>
      <c r="AF112" s="119">
        <v>1.0</v>
      </c>
      <c r="AG112" s="125">
        <v>3.0</v>
      </c>
      <c r="AH112" s="125">
        <v>1.0</v>
      </c>
      <c r="AI112" s="125">
        <v>1.0</v>
      </c>
      <c r="AJ112" s="125">
        <v>1.0</v>
      </c>
      <c r="AK112" s="125">
        <v>1.0</v>
      </c>
      <c r="AL112" s="126">
        <v>45519.743178819444</v>
      </c>
      <c r="AM112" s="127">
        <v>1895447.05</v>
      </c>
      <c r="AN112" s="127">
        <v>2286414.16</v>
      </c>
      <c r="AO112" s="124"/>
      <c r="AP112" s="124"/>
    </row>
    <row r="113">
      <c r="A113" s="125">
        <v>242.0</v>
      </c>
      <c r="B113" s="119" t="s">
        <v>42</v>
      </c>
      <c r="C113" s="119" t="s">
        <v>32</v>
      </c>
      <c r="D113" s="119" t="s">
        <v>241</v>
      </c>
      <c r="E113" s="119" t="s">
        <v>242</v>
      </c>
      <c r="F113" s="120" t="s">
        <v>243</v>
      </c>
      <c r="G113" s="120" t="s">
        <v>101</v>
      </c>
      <c r="H113" s="121" t="s">
        <v>994</v>
      </c>
      <c r="I113" s="121" t="s">
        <v>995</v>
      </c>
      <c r="J113" s="125">
        <v>2961114.47</v>
      </c>
      <c r="K113" s="125">
        <v>1804736.03</v>
      </c>
      <c r="L113" s="125">
        <v>81619.25</v>
      </c>
      <c r="M113" s="125">
        <v>56805.15</v>
      </c>
      <c r="N113" s="125">
        <v>135.0</v>
      </c>
      <c r="O113" s="125">
        <v>102.0</v>
      </c>
      <c r="P113" s="125">
        <v>921.0</v>
      </c>
      <c r="Q113" s="125">
        <v>689.0</v>
      </c>
      <c r="R113" s="125">
        <v>117.0</v>
      </c>
      <c r="S113" s="125">
        <v>82.0</v>
      </c>
      <c r="T113" s="125">
        <v>32.0</v>
      </c>
      <c r="U113" s="125">
        <v>33.0</v>
      </c>
      <c r="V113" s="125">
        <v>42.0</v>
      </c>
      <c r="W113" s="125">
        <v>43.68</v>
      </c>
      <c r="X113" s="125">
        <v>64.07</v>
      </c>
      <c r="Y113" s="125">
        <v>2.0</v>
      </c>
      <c r="Z113" s="125">
        <v>5.0</v>
      </c>
      <c r="AA113" s="125">
        <v>3.0</v>
      </c>
      <c r="AB113" s="125">
        <v>5.0</v>
      </c>
      <c r="AC113" s="125">
        <v>5.0</v>
      </c>
      <c r="AD113" s="125">
        <v>4.45</v>
      </c>
      <c r="AE113" s="125">
        <v>40.0</v>
      </c>
      <c r="AF113" s="125">
        <v>2.0</v>
      </c>
      <c r="AG113" s="125">
        <v>4.0</v>
      </c>
      <c r="AH113" s="125">
        <v>2.0</v>
      </c>
      <c r="AI113" s="125">
        <v>4.0</v>
      </c>
      <c r="AJ113" s="125">
        <v>4.0</v>
      </c>
      <c r="AK113" s="125">
        <v>4.0</v>
      </c>
      <c r="AL113" s="126">
        <v>45519.743178819444</v>
      </c>
      <c r="AM113" s="127">
        <v>2962094.79</v>
      </c>
      <c r="AN113" s="127">
        <v>1805070.46</v>
      </c>
      <c r="AO113" s="124"/>
      <c r="AP113" s="124"/>
    </row>
    <row r="114">
      <c r="A114" s="125">
        <v>243.0</v>
      </c>
      <c r="B114" s="119" t="s">
        <v>42</v>
      </c>
      <c r="C114" s="119" t="s">
        <v>32</v>
      </c>
      <c r="D114" s="119" t="s">
        <v>77</v>
      </c>
      <c r="E114" s="119" t="s">
        <v>78</v>
      </c>
      <c r="F114" s="120" t="s">
        <v>70</v>
      </c>
      <c r="G114" s="120" t="s">
        <v>36</v>
      </c>
      <c r="H114" s="121" t="s">
        <v>994</v>
      </c>
      <c r="I114" s="121" t="s">
        <v>995</v>
      </c>
      <c r="J114" s="125">
        <v>3590910.74</v>
      </c>
      <c r="K114" s="125">
        <v>3355552.84</v>
      </c>
      <c r="L114" s="125">
        <v>109538.76</v>
      </c>
      <c r="M114" s="125">
        <v>100930.22</v>
      </c>
      <c r="N114" s="125">
        <v>169.0</v>
      </c>
      <c r="O114" s="125">
        <v>185.0</v>
      </c>
      <c r="P114" s="125">
        <v>1526.0</v>
      </c>
      <c r="Q114" s="125">
        <v>1394.0</v>
      </c>
      <c r="R114" s="125">
        <v>183.0</v>
      </c>
      <c r="S114" s="125">
        <v>163.0</v>
      </c>
      <c r="T114" s="125">
        <v>-8.0</v>
      </c>
      <c r="U114" s="125">
        <v>9.0</v>
      </c>
      <c r="V114" s="125">
        <v>12.0</v>
      </c>
      <c r="W114" s="125">
        <v>8.53</v>
      </c>
      <c r="X114" s="125">
        <v>7.01</v>
      </c>
      <c r="Y114" s="125">
        <v>1.0</v>
      </c>
      <c r="Z114" s="125">
        <v>2.0</v>
      </c>
      <c r="AA114" s="125">
        <v>1.0</v>
      </c>
      <c r="AB114" s="125">
        <v>3.0</v>
      </c>
      <c r="AC114" s="125">
        <v>2.0</v>
      </c>
      <c r="AD114" s="125">
        <v>2.15</v>
      </c>
      <c r="AE114" s="125">
        <v>301.0</v>
      </c>
      <c r="AF114" s="125">
        <v>1.0</v>
      </c>
      <c r="AG114" s="125">
        <v>1.0</v>
      </c>
      <c r="AH114" s="125">
        <v>1.0</v>
      </c>
      <c r="AI114" s="125">
        <v>2.0</v>
      </c>
      <c r="AJ114" s="125">
        <v>2.0</v>
      </c>
      <c r="AK114" s="125">
        <v>2.0</v>
      </c>
      <c r="AL114" s="126">
        <v>45519.743178819444</v>
      </c>
      <c r="AM114" s="127">
        <v>3567583.23</v>
      </c>
      <c r="AN114" s="127">
        <v>3297277.32</v>
      </c>
      <c r="AO114" s="124"/>
      <c r="AP114" s="124"/>
    </row>
    <row r="115">
      <c r="A115" s="125">
        <v>244.0</v>
      </c>
      <c r="B115" s="119" t="s">
        <v>97</v>
      </c>
      <c r="C115" s="119" t="s">
        <v>32</v>
      </c>
      <c r="D115" s="119" t="s">
        <v>138</v>
      </c>
      <c r="E115" s="119" t="s">
        <v>244</v>
      </c>
      <c r="F115" s="120" t="s">
        <v>223</v>
      </c>
      <c r="G115" s="120" t="s">
        <v>101</v>
      </c>
      <c r="H115" s="121" t="s">
        <v>994</v>
      </c>
      <c r="I115" s="121" t="s">
        <v>995</v>
      </c>
      <c r="J115" s="125">
        <v>2063499.79</v>
      </c>
      <c r="K115" s="125">
        <v>1885579.51</v>
      </c>
      <c r="L115" s="125">
        <v>57098.85</v>
      </c>
      <c r="M115" s="125">
        <v>52426.5</v>
      </c>
      <c r="N115" s="125">
        <v>24.0</v>
      </c>
      <c r="O115" s="125">
        <v>4.0</v>
      </c>
      <c r="P115" s="125">
        <v>883.0</v>
      </c>
      <c r="Q115" s="125">
        <v>794.0</v>
      </c>
      <c r="R115" s="125">
        <v>44.0</v>
      </c>
      <c r="S115" s="125">
        <v>44.0</v>
      </c>
      <c r="T115" s="125">
        <v>500.0</v>
      </c>
      <c r="U115" s="125">
        <v>11.0</v>
      </c>
      <c r="V115" s="125">
        <v>0.0</v>
      </c>
      <c r="W115" s="125">
        <v>8.91</v>
      </c>
      <c r="X115" s="125">
        <v>9.44</v>
      </c>
      <c r="Y115" s="125">
        <v>5.0</v>
      </c>
      <c r="Z115" s="125">
        <v>3.0</v>
      </c>
      <c r="AA115" s="125">
        <v>1.0</v>
      </c>
      <c r="AB115" s="125">
        <v>3.0</v>
      </c>
      <c r="AC115" s="125">
        <v>2.0</v>
      </c>
      <c r="AD115" s="125">
        <v>2.45</v>
      </c>
      <c r="AE115" s="125">
        <v>262.0</v>
      </c>
      <c r="AF115" s="125">
        <v>4.0</v>
      </c>
      <c r="AG115" s="125">
        <v>2.0</v>
      </c>
      <c r="AH115" s="125">
        <v>1.0</v>
      </c>
      <c r="AI115" s="125">
        <v>2.0</v>
      </c>
      <c r="AJ115" s="125">
        <v>2.0</v>
      </c>
      <c r="AK115" s="125">
        <v>2.0</v>
      </c>
      <c r="AL115" s="126">
        <v>45519.743178819444</v>
      </c>
      <c r="AM115" s="127">
        <v>2060151.79</v>
      </c>
      <c r="AN115" s="127">
        <v>1890078.14</v>
      </c>
      <c r="AO115" s="124"/>
      <c r="AP115" s="124"/>
    </row>
    <row r="116">
      <c r="A116" s="125">
        <v>245.0</v>
      </c>
      <c r="B116" s="119" t="s">
        <v>42</v>
      </c>
      <c r="C116" s="119" t="s">
        <v>32</v>
      </c>
      <c r="D116" s="119" t="s">
        <v>50</v>
      </c>
      <c r="E116" s="119" t="s">
        <v>189</v>
      </c>
      <c r="F116" s="120" t="s">
        <v>52</v>
      </c>
      <c r="G116" s="120" t="s">
        <v>46</v>
      </c>
      <c r="H116" s="121" t="s">
        <v>994</v>
      </c>
      <c r="I116" s="121" t="s">
        <v>995</v>
      </c>
      <c r="J116" s="125">
        <v>1610196.3</v>
      </c>
      <c r="K116" s="125">
        <v>1322370.42</v>
      </c>
      <c r="L116" s="125">
        <v>62041.53</v>
      </c>
      <c r="M116" s="125">
        <v>54019.37</v>
      </c>
      <c r="N116" s="125">
        <v>11.0</v>
      </c>
      <c r="O116" s="125">
        <v>5.0</v>
      </c>
      <c r="P116" s="125">
        <v>762.0</v>
      </c>
      <c r="Q116" s="125">
        <v>569.0</v>
      </c>
      <c r="R116" s="125">
        <v>65.0</v>
      </c>
      <c r="S116" s="125">
        <v>44.0</v>
      </c>
      <c r="T116" s="125">
        <v>120.0</v>
      </c>
      <c r="U116" s="125">
        <v>33.0</v>
      </c>
      <c r="V116" s="125">
        <v>47.0</v>
      </c>
      <c r="W116" s="125">
        <v>14.85</v>
      </c>
      <c r="X116" s="125">
        <v>21.77</v>
      </c>
      <c r="Y116" s="125">
        <v>5.0</v>
      </c>
      <c r="Z116" s="125">
        <v>5.0</v>
      </c>
      <c r="AA116" s="125">
        <v>3.0</v>
      </c>
      <c r="AB116" s="125">
        <v>4.0</v>
      </c>
      <c r="AC116" s="125">
        <v>3.0</v>
      </c>
      <c r="AD116" s="125">
        <v>3.7</v>
      </c>
      <c r="AE116" s="125">
        <v>148.0</v>
      </c>
      <c r="AF116" s="125">
        <v>4.0</v>
      </c>
      <c r="AG116" s="125">
        <v>4.0</v>
      </c>
      <c r="AH116" s="125">
        <v>2.0</v>
      </c>
      <c r="AI116" s="125">
        <v>3.0</v>
      </c>
      <c r="AJ116" s="125">
        <v>2.0</v>
      </c>
      <c r="AK116" s="125">
        <v>3.0</v>
      </c>
      <c r="AL116" s="126">
        <v>45519.743178819444</v>
      </c>
      <c r="AM116" s="127">
        <v>1610391.8</v>
      </c>
      <c r="AN116" s="127">
        <v>1322006.55</v>
      </c>
      <c r="AO116" s="124"/>
      <c r="AP116" s="124"/>
    </row>
    <row r="117">
      <c r="A117" s="125">
        <v>246.0</v>
      </c>
      <c r="B117" s="119" t="s">
        <v>60</v>
      </c>
      <c r="C117" s="119" t="s">
        <v>32</v>
      </c>
      <c r="D117" s="119" t="s">
        <v>245</v>
      </c>
      <c r="E117" s="119" t="s">
        <v>246</v>
      </c>
      <c r="F117" s="120" t="s">
        <v>220</v>
      </c>
      <c r="G117" s="120" t="s">
        <v>59</v>
      </c>
      <c r="H117" s="121" t="s">
        <v>994</v>
      </c>
      <c r="I117" s="121" t="s">
        <v>995</v>
      </c>
      <c r="J117" s="125">
        <v>1767921.86</v>
      </c>
      <c r="K117" s="125">
        <v>1573003.2</v>
      </c>
      <c r="L117" s="125">
        <v>56708.69</v>
      </c>
      <c r="M117" s="125">
        <v>51466.76</v>
      </c>
      <c r="N117" s="125">
        <v>27.0</v>
      </c>
      <c r="O117" s="125">
        <v>19.0</v>
      </c>
      <c r="P117" s="125">
        <v>646.0</v>
      </c>
      <c r="Q117" s="125">
        <v>582.0</v>
      </c>
      <c r="R117" s="125">
        <v>54.0</v>
      </c>
      <c r="S117" s="125">
        <v>69.0</v>
      </c>
      <c r="T117" s="125">
        <v>42.0</v>
      </c>
      <c r="U117" s="125">
        <v>10.0</v>
      </c>
      <c r="V117" s="125">
        <v>-21.0</v>
      </c>
      <c r="W117" s="125">
        <v>10.19</v>
      </c>
      <c r="X117" s="125">
        <v>12.39</v>
      </c>
      <c r="Y117" s="125">
        <v>2.0</v>
      </c>
      <c r="Z117" s="125">
        <v>3.0</v>
      </c>
      <c r="AA117" s="125">
        <v>1.0</v>
      </c>
      <c r="AB117" s="125">
        <v>3.0</v>
      </c>
      <c r="AC117" s="125">
        <v>2.0</v>
      </c>
      <c r="AD117" s="125">
        <v>2.3</v>
      </c>
      <c r="AE117" s="125">
        <v>285.0</v>
      </c>
      <c r="AF117" s="125">
        <v>2.0</v>
      </c>
      <c r="AG117" s="125">
        <v>2.0</v>
      </c>
      <c r="AH117" s="125">
        <v>1.0</v>
      </c>
      <c r="AI117" s="125">
        <v>2.0</v>
      </c>
      <c r="AJ117" s="125">
        <v>2.0</v>
      </c>
      <c r="AK117" s="125">
        <v>2.0</v>
      </c>
      <c r="AL117" s="126">
        <v>45519.743178819444</v>
      </c>
      <c r="AM117" s="127">
        <v>1768043.86</v>
      </c>
      <c r="AN117" s="127">
        <v>1572702.26</v>
      </c>
      <c r="AO117" s="124"/>
      <c r="AP117" s="124"/>
    </row>
    <row r="118">
      <c r="A118" s="125">
        <v>247.0</v>
      </c>
      <c r="B118" s="119" t="s">
        <v>122</v>
      </c>
      <c r="C118" s="119" t="s">
        <v>32</v>
      </c>
      <c r="D118" s="119" t="s">
        <v>247</v>
      </c>
      <c r="E118" s="119" t="s">
        <v>248</v>
      </c>
      <c r="F118" s="120" t="s">
        <v>185</v>
      </c>
      <c r="G118" s="120" t="s">
        <v>46</v>
      </c>
      <c r="H118" s="121" t="s">
        <v>994</v>
      </c>
      <c r="I118" s="121" t="s">
        <v>995</v>
      </c>
      <c r="J118" s="125">
        <v>2933968.34</v>
      </c>
      <c r="K118" s="125">
        <v>3268542.69</v>
      </c>
      <c r="L118" s="125">
        <v>109151.56</v>
      </c>
      <c r="M118" s="125">
        <v>123446.09</v>
      </c>
      <c r="N118" s="125">
        <v>4.0</v>
      </c>
      <c r="O118" s="125">
        <v>3.0</v>
      </c>
      <c r="P118" s="125">
        <v>1369.0</v>
      </c>
      <c r="Q118" s="125">
        <v>1425.0</v>
      </c>
      <c r="R118" s="125">
        <v>153.0</v>
      </c>
      <c r="S118" s="125">
        <v>174.0</v>
      </c>
      <c r="T118" s="125">
        <v>33.0</v>
      </c>
      <c r="U118" s="125">
        <v>-3.0</v>
      </c>
      <c r="V118" s="125">
        <v>-12.0</v>
      </c>
      <c r="W118" s="125">
        <v>-11.58</v>
      </c>
      <c r="X118" s="125">
        <v>-10.24</v>
      </c>
      <c r="Y118" s="125">
        <v>2.0</v>
      </c>
      <c r="Z118" s="125">
        <v>1.0</v>
      </c>
      <c r="AA118" s="125">
        <v>1.0</v>
      </c>
      <c r="AB118" s="125">
        <v>1.0</v>
      </c>
      <c r="AC118" s="125">
        <v>1.0</v>
      </c>
      <c r="AD118" s="125">
        <v>1.05</v>
      </c>
      <c r="AE118" s="125">
        <v>555.0</v>
      </c>
      <c r="AF118" s="125">
        <v>2.0</v>
      </c>
      <c r="AG118" s="125">
        <v>1.0</v>
      </c>
      <c r="AH118" s="125">
        <v>1.0</v>
      </c>
      <c r="AI118" s="125">
        <v>1.0</v>
      </c>
      <c r="AJ118" s="125">
        <v>1.0</v>
      </c>
      <c r="AK118" s="125">
        <v>1.0</v>
      </c>
      <c r="AL118" s="126">
        <v>45519.743178819444</v>
      </c>
      <c r="AM118" s="127">
        <v>2934078.13</v>
      </c>
      <c r="AN118" s="127">
        <v>3265194.16</v>
      </c>
      <c r="AO118" s="124"/>
      <c r="AP118" s="124"/>
    </row>
    <row r="119">
      <c r="A119" s="125">
        <v>248.0</v>
      </c>
      <c r="B119" s="119" t="s">
        <v>31</v>
      </c>
      <c r="C119" s="119" t="s">
        <v>32</v>
      </c>
      <c r="D119" s="119" t="s">
        <v>50</v>
      </c>
      <c r="E119" s="119" t="s">
        <v>51</v>
      </c>
      <c r="F119" s="120" t="s">
        <v>52</v>
      </c>
      <c r="G119" s="120" t="s">
        <v>46</v>
      </c>
      <c r="H119" s="121" t="s">
        <v>994</v>
      </c>
      <c r="I119" s="121" t="s">
        <v>995</v>
      </c>
      <c r="J119" s="125">
        <v>616484.13</v>
      </c>
      <c r="K119" s="125">
        <v>618507.33</v>
      </c>
      <c r="L119" s="125">
        <v>20804.82</v>
      </c>
      <c r="M119" s="125">
        <v>27245.69</v>
      </c>
      <c r="N119" s="125">
        <v>24.0</v>
      </c>
      <c r="O119" s="125">
        <v>1.0</v>
      </c>
      <c r="P119" s="125">
        <v>341.0</v>
      </c>
      <c r="Q119" s="125">
        <v>409.0</v>
      </c>
      <c r="R119" s="125">
        <v>37.0</v>
      </c>
      <c r="S119" s="125">
        <v>34.0</v>
      </c>
      <c r="T119" s="125">
        <v>2300.0</v>
      </c>
      <c r="U119" s="125">
        <v>-16.0</v>
      </c>
      <c r="V119" s="125">
        <v>8.0</v>
      </c>
      <c r="W119" s="125">
        <v>-23.64</v>
      </c>
      <c r="X119" s="125">
        <v>-0.33</v>
      </c>
      <c r="Y119" s="125">
        <v>5.0</v>
      </c>
      <c r="Z119" s="125">
        <v>1.0</v>
      </c>
      <c r="AA119" s="125">
        <v>1.0</v>
      </c>
      <c r="AB119" s="125">
        <v>1.0</v>
      </c>
      <c r="AC119" s="125">
        <v>1.0</v>
      </c>
      <c r="AD119" s="125">
        <v>1.2</v>
      </c>
      <c r="AE119" s="125">
        <v>479.0</v>
      </c>
      <c r="AF119" s="125">
        <v>4.0</v>
      </c>
      <c r="AG119" s="125">
        <v>1.0</v>
      </c>
      <c r="AH119" s="125">
        <v>1.0</v>
      </c>
      <c r="AI119" s="125">
        <v>1.0</v>
      </c>
      <c r="AJ119" s="125">
        <v>1.0</v>
      </c>
      <c r="AK119" s="125">
        <v>1.0</v>
      </c>
      <c r="AL119" s="126">
        <v>45519.743178819444</v>
      </c>
      <c r="AM119" s="127">
        <v>616520.13</v>
      </c>
      <c r="AN119" s="127">
        <v>693324.64</v>
      </c>
      <c r="AO119" s="124"/>
      <c r="AP119" s="124"/>
    </row>
    <row r="120">
      <c r="A120" s="125">
        <v>249.0</v>
      </c>
      <c r="B120" s="119" t="s">
        <v>47</v>
      </c>
      <c r="C120" s="119" t="s">
        <v>32</v>
      </c>
      <c r="D120" s="119" t="s">
        <v>162</v>
      </c>
      <c r="E120" s="119" t="s">
        <v>163</v>
      </c>
      <c r="F120" s="120" t="s">
        <v>88</v>
      </c>
      <c r="G120" s="120" t="s">
        <v>59</v>
      </c>
      <c r="H120" s="121" t="s">
        <v>994</v>
      </c>
      <c r="I120" s="121" t="s">
        <v>995</v>
      </c>
      <c r="J120" s="125">
        <v>1802059.81</v>
      </c>
      <c r="K120" s="125">
        <v>1612512.34</v>
      </c>
      <c r="L120" s="125">
        <v>43419.56</v>
      </c>
      <c r="M120" s="125">
        <v>41389.35</v>
      </c>
      <c r="N120" s="125">
        <v>8.0</v>
      </c>
      <c r="O120" s="119">
        <v>3.0</v>
      </c>
      <c r="P120" s="125">
        <v>650.0</v>
      </c>
      <c r="Q120" s="125">
        <v>539.0</v>
      </c>
      <c r="R120" s="125">
        <v>18.0</v>
      </c>
      <c r="S120" s="125">
        <v>17.0</v>
      </c>
      <c r="T120" s="119">
        <v>166.0</v>
      </c>
      <c r="U120" s="125">
        <v>20.0</v>
      </c>
      <c r="V120" s="125">
        <v>5.0</v>
      </c>
      <c r="W120" s="125">
        <v>4.91</v>
      </c>
      <c r="X120" s="125">
        <v>11.75</v>
      </c>
      <c r="Y120" s="119">
        <v>5.0</v>
      </c>
      <c r="Z120" s="125">
        <v>5.0</v>
      </c>
      <c r="AA120" s="125">
        <v>1.0</v>
      </c>
      <c r="AB120" s="125">
        <v>2.0</v>
      </c>
      <c r="AC120" s="125">
        <v>2.0</v>
      </c>
      <c r="AD120" s="125">
        <v>2.25</v>
      </c>
      <c r="AE120" s="125">
        <v>291.0</v>
      </c>
      <c r="AF120" s="119">
        <v>4.0</v>
      </c>
      <c r="AG120" s="125">
        <v>4.0</v>
      </c>
      <c r="AH120" s="125">
        <v>1.0</v>
      </c>
      <c r="AI120" s="125">
        <v>1.0</v>
      </c>
      <c r="AJ120" s="125">
        <v>2.0</v>
      </c>
      <c r="AK120" s="125">
        <v>2.0</v>
      </c>
      <c r="AL120" s="126">
        <v>45519.743178819444</v>
      </c>
      <c r="AM120" s="127">
        <v>1810699.08</v>
      </c>
      <c r="AN120" s="127">
        <v>1701454.21</v>
      </c>
      <c r="AO120" s="124"/>
      <c r="AP120" s="124"/>
    </row>
    <row r="121">
      <c r="A121" s="125">
        <v>250.0</v>
      </c>
      <c r="B121" s="119" t="s">
        <v>122</v>
      </c>
      <c r="C121" s="119" t="s">
        <v>32</v>
      </c>
      <c r="D121" s="119" t="s">
        <v>249</v>
      </c>
      <c r="E121" s="119" t="s">
        <v>250</v>
      </c>
      <c r="F121" s="120" t="s">
        <v>159</v>
      </c>
      <c r="G121" s="120" t="s">
        <v>46</v>
      </c>
      <c r="H121" s="121" t="s">
        <v>994</v>
      </c>
      <c r="I121" s="121" t="s">
        <v>995</v>
      </c>
      <c r="J121" s="125">
        <v>4651997.05</v>
      </c>
      <c r="K121" s="125">
        <v>4348421.22</v>
      </c>
      <c r="L121" s="125">
        <v>175769.48</v>
      </c>
      <c r="M121" s="125">
        <v>173835.33</v>
      </c>
      <c r="N121" s="125">
        <v>162.0</v>
      </c>
      <c r="O121" s="125">
        <v>176.0</v>
      </c>
      <c r="P121" s="125">
        <v>1689.0</v>
      </c>
      <c r="Q121" s="125">
        <v>1492.0</v>
      </c>
      <c r="R121" s="125">
        <v>179.0</v>
      </c>
      <c r="S121" s="125">
        <v>153.0</v>
      </c>
      <c r="T121" s="125">
        <v>-7.0</v>
      </c>
      <c r="U121" s="125">
        <v>13.0</v>
      </c>
      <c r="V121" s="125">
        <v>16.0</v>
      </c>
      <c r="W121" s="125">
        <v>1.11</v>
      </c>
      <c r="X121" s="125">
        <v>6.98</v>
      </c>
      <c r="Y121" s="125">
        <v>1.0</v>
      </c>
      <c r="Z121" s="125">
        <v>3.0</v>
      </c>
      <c r="AA121" s="125">
        <v>1.0</v>
      </c>
      <c r="AB121" s="125">
        <v>1.0</v>
      </c>
      <c r="AC121" s="125">
        <v>1.0</v>
      </c>
      <c r="AD121" s="125">
        <v>1.2</v>
      </c>
      <c r="AE121" s="125">
        <v>519.0</v>
      </c>
      <c r="AF121" s="125">
        <v>1.0</v>
      </c>
      <c r="AG121" s="125">
        <v>2.0</v>
      </c>
      <c r="AH121" s="125">
        <v>1.0</v>
      </c>
      <c r="AI121" s="125">
        <v>1.0</v>
      </c>
      <c r="AJ121" s="125">
        <v>1.0</v>
      </c>
      <c r="AK121" s="125">
        <v>1.0</v>
      </c>
      <c r="AL121" s="126">
        <v>45519.743178819444</v>
      </c>
      <c r="AM121" s="127">
        <v>4652513.14</v>
      </c>
      <c r="AN121" s="127">
        <v>4348857.87</v>
      </c>
      <c r="AO121" s="124"/>
      <c r="AP121" s="124"/>
    </row>
    <row r="122">
      <c r="A122" s="125">
        <v>252.0</v>
      </c>
      <c r="B122" s="119" t="s">
        <v>31</v>
      </c>
      <c r="C122" s="119" t="s">
        <v>32</v>
      </c>
      <c r="D122" s="119" t="s">
        <v>251</v>
      </c>
      <c r="E122" s="119" t="s">
        <v>252</v>
      </c>
      <c r="F122" s="120" t="s">
        <v>220</v>
      </c>
      <c r="G122" s="120" t="s">
        <v>59</v>
      </c>
      <c r="H122" s="121" t="s">
        <v>994</v>
      </c>
      <c r="I122" s="121" t="s">
        <v>995</v>
      </c>
      <c r="J122" s="125">
        <v>3128654.06</v>
      </c>
      <c r="K122" s="125">
        <v>2303034.76</v>
      </c>
      <c r="L122" s="125">
        <v>86854.07</v>
      </c>
      <c r="M122" s="125">
        <v>78022.32</v>
      </c>
      <c r="N122" s="125">
        <v>60.0</v>
      </c>
      <c r="O122" s="125">
        <v>10.0</v>
      </c>
      <c r="P122" s="125">
        <v>868.0</v>
      </c>
      <c r="Q122" s="125">
        <v>751.0</v>
      </c>
      <c r="R122" s="125">
        <v>74.0</v>
      </c>
      <c r="S122" s="125">
        <v>49.0</v>
      </c>
      <c r="T122" s="125">
        <v>500.0</v>
      </c>
      <c r="U122" s="125">
        <v>15.0</v>
      </c>
      <c r="V122" s="125">
        <v>51.0</v>
      </c>
      <c r="W122" s="125">
        <v>11.32</v>
      </c>
      <c r="X122" s="125">
        <v>35.85</v>
      </c>
      <c r="Y122" s="125">
        <v>5.0</v>
      </c>
      <c r="Z122" s="125">
        <v>4.0</v>
      </c>
      <c r="AA122" s="125">
        <v>3.0</v>
      </c>
      <c r="AB122" s="125">
        <v>3.0</v>
      </c>
      <c r="AC122" s="125">
        <v>5.0</v>
      </c>
      <c r="AD122" s="125">
        <v>3.7</v>
      </c>
      <c r="AE122" s="125">
        <v>151.0</v>
      </c>
      <c r="AF122" s="125">
        <v>4.0</v>
      </c>
      <c r="AG122" s="125">
        <v>3.0</v>
      </c>
      <c r="AH122" s="125">
        <v>2.0</v>
      </c>
      <c r="AI122" s="125">
        <v>2.0</v>
      </c>
      <c r="AJ122" s="125">
        <v>4.0</v>
      </c>
      <c r="AK122" s="125">
        <v>3.0</v>
      </c>
      <c r="AL122" s="126">
        <v>45519.743178819444</v>
      </c>
      <c r="AM122" s="127">
        <v>3131205.32</v>
      </c>
      <c r="AN122" s="127">
        <v>2303712.5</v>
      </c>
      <c r="AO122" s="124"/>
      <c r="AP122" s="124"/>
    </row>
    <row r="123">
      <c r="A123" s="125">
        <v>254.0</v>
      </c>
      <c r="B123" s="119" t="s">
        <v>122</v>
      </c>
      <c r="C123" s="119" t="s">
        <v>32</v>
      </c>
      <c r="D123" s="119" t="s">
        <v>253</v>
      </c>
      <c r="E123" s="119" t="s">
        <v>254</v>
      </c>
      <c r="F123" s="120" t="s">
        <v>93</v>
      </c>
      <c r="G123" s="120" t="s">
        <v>46</v>
      </c>
      <c r="H123" s="121" t="s">
        <v>994</v>
      </c>
      <c r="I123" s="121" t="s">
        <v>995</v>
      </c>
      <c r="J123" s="125">
        <v>1531676.02</v>
      </c>
      <c r="K123" s="125">
        <v>1128463.43</v>
      </c>
      <c r="L123" s="125">
        <v>50391.27</v>
      </c>
      <c r="M123" s="125">
        <v>40822.41</v>
      </c>
      <c r="N123" s="125">
        <v>26.0</v>
      </c>
      <c r="O123" s="125">
        <v>27.0</v>
      </c>
      <c r="P123" s="125">
        <v>609.0</v>
      </c>
      <c r="Q123" s="125">
        <v>558.0</v>
      </c>
      <c r="R123" s="125">
        <v>68.0</v>
      </c>
      <c r="S123" s="125">
        <v>54.0</v>
      </c>
      <c r="T123" s="125">
        <v>-3.0</v>
      </c>
      <c r="U123" s="125">
        <v>9.0</v>
      </c>
      <c r="V123" s="125">
        <v>25.0</v>
      </c>
      <c r="W123" s="125">
        <v>23.44</v>
      </c>
      <c r="X123" s="125">
        <v>35.73</v>
      </c>
      <c r="Y123" s="125">
        <v>1.0</v>
      </c>
      <c r="Z123" s="125">
        <v>2.0</v>
      </c>
      <c r="AA123" s="125">
        <v>2.0</v>
      </c>
      <c r="AB123" s="125">
        <v>5.0</v>
      </c>
      <c r="AC123" s="125">
        <v>5.0</v>
      </c>
      <c r="AD123" s="125">
        <v>3.9</v>
      </c>
      <c r="AE123" s="125">
        <v>122.0</v>
      </c>
      <c r="AF123" s="125">
        <v>1.0</v>
      </c>
      <c r="AG123" s="125">
        <v>1.0</v>
      </c>
      <c r="AH123" s="125">
        <v>2.0</v>
      </c>
      <c r="AI123" s="125">
        <v>4.0</v>
      </c>
      <c r="AJ123" s="125">
        <v>4.0</v>
      </c>
      <c r="AK123" s="125">
        <v>3.0</v>
      </c>
      <c r="AL123" s="126">
        <v>45519.743178819444</v>
      </c>
      <c r="AM123" s="127">
        <v>1531916.52</v>
      </c>
      <c r="AN123" s="127">
        <v>1128495.28</v>
      </c>
      <c r="AO123" s="124"/>
      <c r="AP123" s="124"/>
    </row>
    <row r="124">
      <c r="A124" s="125">
        <v>255.0</v>
      </c>
      <c r="B124" s="119" t="s">
        <v>63</v>
      </c>
      <c r="C124" s="119" t="s">
        <v>32</v>
      </c>
      <c r="D124" s="119" t="s">
        <v>255</v>
      </c>
      <c r="E124" s="119" t="s">
        <v>256</v>
      </c>
      <c r="F124" s="120" t="s">
        <v>88</v>
      </c>
      <c r="G124" s="120" t="s">
        <v>59</v>
      </c>
      <c r="H124" s="121" t="s">
        <v>994</v>
      </c>
      <c r="I124" s="121" t="s">
        <v>995</v>
      </c>
      <c r="J124" s="125">
        <v>1994057.43</v>
      </c>
      <c r="K124" s="125">
        <v>1617482.23</v>
      </c>
      <c r="L124" s="125">
        <v>43591.21</v>
      </c>
      <c r="M124" s="125">
        <v>37437.59</v>
      </c>
      <c r="N124" s="125">
        <v>37.0</v>
      </c>
      <c r="O124" s="125">
        <v>13.0</v>
      </c>
      <c r="P124" s="125">
        <v>374.0</v>
      </c>
      <c r="Q124" s="125">
        <v>352.0</v>
      </c>
      <c r="R124" s="125">
        <v>35.0</v>
      </c>
      <c r="S124" s="125">
        <v>33.0</v>
      </c>
      <c r="T124" s="125">
        <v>184.0</v>
      </c>
      <c r="U124" s="125">
        <v>6.0</v>
      </c>
      <c r="V124" s="125">
        <v>6.0</v>
      </c>
      <c r="W124" s="125">
        <v>16.44</v>
      </c>
      <c r="X124" s="125">
        <v>23.28</v>
      </c>
      <c r="Y124" s="125">
        <v>5.0</v>
      </c>
      <c r="Z124" s="125">
        <v>2.0</v>
      </c>
      <c r="AA124" s="125">
        <v>1.0</v>
      </c>
      <c r="AB124" s="125">
        <v>4.0</v>
      </c>
      <c r="AC124" s="125">
        <v>4.0</v>
      </c>
      <c r="AD124" s="125">
        <v>3.25</v>
      </c>
      <c r="AE124" s="125">
        <v>184.0</v>
      </c>
      <c r="AF124" s="125">
        <v>4.0</v>
      </c>
      <c r="AG124" s="125">
        <v>1.0</v>
      </c>
      <c r="AH124" s="125">
        <v>1.0</v>
      </c>
      <c r="AI124" s="125">
        <v>3.0</v>
      </c>
      <c r="AJ124" s="125">
        <v>3.0</v>
      </c>
      <c r="AK124" s="125">
        <v>3.0</v>
      </c>
      <c r="AL124" s="126">
        <v>45519.743178819444</v>
      </c>
      <c r="AM124" s="127">
        <v>1997530.96</v>
      </c>
      <c r="AN124" s="127">
        <v>1618768.46</v>
      </c>
      <c r="AO124" s="124"/>
      <c r="AP124" s="124"/>
    </row>
    <row r="125">
      <c r="A125" s="125">
        <v>256.0</v>
      </c>
      <c r="B125" s="119" t="s">
        <v>47</v>
      </c>
      <c r="C125" s="119" t="s">
        <v>32</v>
      </c>
      <c r="D125" s="119" t="s">
        <v>257</v>
      </c>
      <c r="E125" s="119" t="s">
        <v>258</v>
      </c>
      <c r="F125" s="120" t="s">
        <v>108</v>
      </c>
      <c r="G125" s="120" t="s">
        <v>46</v>
      </c>
      <c r="H125" s="121" t="s">
        <v>994</v>
      </c>
      <c r="I125" s="121" t="s">
        <v>995</v>
      </c>
      <c r="J125" s="125">
        <v>761348.77</v>
      </c>
      <c r="K125" s="125">
        <v>646664.44</v>
      </c>
      <c r="L125" s="125">
        <v>26509.0</v>
      </c>
      <c r="M125" s="125">
        <v>22896.25</v>
      </c>
      <c r="N125" s="125" t="s">
        <v>41</v>
      </c>
      <c r="O125" s="125" t="s">
        <v>41</v>
      </c>
      <c r="P125" s="125">
        <v>213.0</v>
      </c>
      <c r="Q125" s="125">
        <v>200.0</v>
      </c>
      <c r="R125" s="125">
        <v>14.0</v>
      </c>
      <c r="S125" s="125">
        <v>21.0</v>
      </c>
      <c r="T125" s="125" t="s">
        <v>41</v>
      </c>
      <c r="U125" s="125">
        <v>6.0</v>
      </c>
      <c r="V125" s="125">
        <v>-33.0</v>
      </c>
      <c r="W125" s="125">
        <v>15.78</v>
      </c>
      <c r="X125" s="125">
        <v>17.73</v>
      </c>
      <c r="Y125" s="125" t="s">
        <v>41</v>
      </c>
      <c r="Z125" s="125">
        <v>2.0</v>
      </c>
      <c r="AA125" s="125">
        <v>1.0</v>
      </c>
      <c r="AB125" s="125">
        <v>4.0</v>
      </c>
      <c r="AC125" s="125">
        <v>3.0</v>
      </c>
      <c r="AD125" s="125">
        <v>2.75</v>
      </c>
      <c r="AE125" s="125">
        <v>225.0</v>
      </c>
      <c r="AF125" s="125" t="s">
        <v>41</v>
      </c>
      <c r="AG125" s="125">
        <v>1.0</v>
      </c>
      <c r="AH125" s="125">
        <v>1.0</v>
      </c>
      <c r="AI125" s="125">
        <v>3.0</v>
      </c>
      <c r="AJ125" s="125">
        <v>2.0</v>
      </c>
      <c r="AK125" s="125">
        <v>2.0</v>
      </c>
      <c r="AL125" s="126">
        <v>45519.743178819444</v>
      </c>
      <c r="AM125" s="127">
        <v>762612.77</v>
      </c>
      <c r="AN125" s="127">
        <v>646846.52</v>
      </c>
      <c r="AO125" s="124"/>
      <c r="AP125" s="124"/>
    </row>
    <row r="126">
      <c r="A126" s="125">
        <v>257.0</v>
      </c>
      <c r="B126" s="119" t="s">
        <v>122</v>
      </c>
      <c r="C126" s="119" t="s">
        <v>32</v>
      </c>
      <c r="D126" s="119" t="s">
        <v>259</v>
      </c>
      <c r="E126" s="119" t="s">
        <v>260</v>
      </c>
      <c r="F126" s="120" t="s">
        <v>70</v>
      </c>
      <c r="G126" s="120" t="s">
        <v>36</v>
      </c>
      <c r="H126" s="121" t="s">
        <v>994</v>
      </c>
      <c r="I126" s="121" t="s">
        <v>995</v>
      </c>
      <c r="J126" s="125">
        <v>1015060.27</v>
      </c>
      <c r="K126" s="125">
        <v>1103920.55</v>
      </c>
      <c r="L126" s="125">
        <v>33391.82</v>
      </c>
      <c r="M126" s="125">
        <v>39669.52</v>
      </c>
      <c r="N126" s="119">
        <v>47.0</v>
      </c>
      <c r="O126" s="119">
        <v>64.0</v>
      </c>
      <c r="P126" s="125">
        <v>634.0</v>
      </c>
      <c r="Q126" s="125">
        <v>549.0</v>
      </c>
      <c r="R126" s="125">
        <v>47.0</v>
      </c>
      <c r="S126" s="125">
        <v>28.0</v>
      </c>
      <c r="T126" s="119">
        <v>-26.0</v>
      </c>
      <c r="U126" s="125">
        <v>15.0</v>
      </c>
      <c r="V126" s="125">
        <v>67.0</v>
      </c>
      <c r="W126" s="125">
        <v>-15.82</v>
      </c>
      <c r="X126" s="125">
        <v>-8.05</v>
      </c>
      <c r="Y126" s="119">
        <v>1.0</v>
      </c>
      <c r="Z126" s="125">
        <v>4.0</v>
      </c>
      <c r="AA126" s="125">
        <v>4.0</v>
      </c>
      <c r="AB126" s="125">
        <v>1.0</v>
      </c>
      <c r="AC126" s="125">
        <v>1.0</v>
      </c>
      <c r="AD126" s="125">
        <v>1.9</v>
      </c>
      <c r="AE126" s="125">
        <v>335.0</v>
      </c>
      <c r="AF126" s="119">
        <v>1.0</v>
      </c>
      <c r="AG126" s="125">
        <v>3.0</v>
      </c>
      <c r="AH126" s="125">
        <v>3.0</v>
      </c>
      <c r="AI126" s="125">
        <v>1.0</v>
      </c>
      <c r="AJ126" s="125">
        <v>1.0</v>
      </c>
      <c r="AK126" s="125">
        <v>1.0</v>
      </c>
      <c r="AL126" s="126">
        <v>45519.743178819444</v>
      </c>
      <c r="AM126" s="127">
        <v>998589.21</v>
      </c>
      <c r="AN126" s="127">
        <v>1105438.59</v>
      </c>
      <c r="AO126" s="124"/>
      <c r="AP126" s="124"/>
    </row>
    <row r="127">
      <c r="A127" s="125">
        <v>258.0</v>
      </c>
      <c r="B127" s="119" t="s">
        <v>122</v>
      </c>
      <c r="C127" s="119" t="s">
        <v>32</v>
      </c>
      <c r="D127" s="119" t="s">
        <v>61</v>
      </c>
      <c r="E127" s="119" t="s">
        <v>261</v>
      </c>
      <c r="F127" s="120" t="s">
        <v>70</v>
      </c>
      <c r="G127" s="120" t="s">
        <v>36</v>
      </c>
      <c r="H127" s="121" t="s">
        <v>994</v>
      </c>
      <c r="I127" s="121" t="s">
        <v>995</v>
      </c>
      <c r="J127" s="125">
        <v>993233.8</v>
      </c>
      <c r="K127" s="125">
        <v>937912.93</v>
      </c>
      <c r="L127" s="125">
        <v>30839.53</v>
      </c>
      <c r="M127" s="125">
        <v>30484.95</v>
      </c>
      <c r="N127" s="125">
        <v>32.0</v>
      </c>
      <c r="O127" s="125">
        <v>36.0</v>
      </c>
      <c r="P127" s="125">
        <v>573.0</v>
      </c>
      <c r="Q127" s="125">
        <v>514.0</v>
      </c>
      <c r="R127" s="125">
        <v>46.0</v>
      </c>
      <c r="S127" s="125">
        <v>31.0</v>
      </c>
      <c r="T127" s="125">
        <v>-11.0</v>
      </c>
      <c r="U127" s="125">
        <v>11.0</v>
      </c>
      <c r="V127" s="125">
        <v>48.0</v>
      </c>
      <c r="W127" s="125">
        <v>1.16</v>
      </c>
      <c r="X127" s="125">
        <v>5.9</v>
      </c>
      <c r="Y127" s="125">
        <v>1.0</v>
      </c>
      <c r="Z127" s="125">
        <v>3.0</v>
      </c>
      <c r="AA127" s="125">
        <v>3.0</v>
      </c>
      <c r="AB127" s="125">
        <v>1.0</v>
      </c>
      <c r="AC127" s="125">
        <v>1.0</v>
      </c>
      <c r="AD127" s="125">
        <v>1.6</v>
      </c>
      <c r="AE127" s="125">
        <v>374.0</v>
      </c>
      <c r="AF127" s="125">
        <v>1.0</v>
      </c>
      <c r="AG127" s="125">
        <v>2.0</v>
      </c>
      <c r="AH127" s="125">
        <v>2.0</v>
      </c>
      <c r="AI127" s="125">
        <v>1.0</v>
      </c>
      <c r="AJ127" s="125">
        <v>1.0</v>
      </c>
      <c r="AK127" s="125">
        <v>1.0</v>
      </c>
      <c r="AL127" s="126">
        <v>45519.743178819444</v>
      </c>
      <c r="AM127" s="127">
        <v>999236.3</v>
      </c>
      <c r="AN127" s="127">
        <v>938365.26</v>
      </c>
      <c r="AO127" s="124"/>
      <c r="AP127" s="124"/>
    </row>
    <row r="128">
      <c r="A128" s="125">
        <v>259.0</v>
      </c>
      <c r="B128" s="119" t="s">
        <v>97</v>
      </c>
      <c r="C128" s="119" t="s">
        <v>32</v>
      </c>
      <c r="D128" s="119" t="s">
        <v>262</v>
      </c>
      <c r="E128" s="119" t="s">
        <v>263</v>
      </c>
      <c r="F128" s="120" t="s">
        <v>108</v>
      </c>
      <c r="G128" s="120" t="s">
        <v>46</v>
      </c>
      <c r="H128" s="121" t="s">
        <v>994</v>
      </c>
      <c r="I128" s="121" t="s">
        <v>995</v>
      </c>
      <c r="J128" s="125">
        <v>1402627.7</v>
      </c>
      <c r="K128" s="125">
        <v>1128771.83</v>
      </c>
      <c r="L128" s="125">
        <v>40139.0</v>
      </c>
      <c r="M128" s="125">
        <v>35105.5</v>
      </c>
      <c r="N128" s="125">
        <v>6.0</v>
      </c>
      <c r="O128" s="125">
        <v>7.0</v>
      </c>
      <c r="P128" s="125">
        <v>439.0</v>
      </c>
      <c r="Q128" s="125">
        <v>418.0</v>
      </c>
      <c r="R128" s="125">
        <v>21.0</v>
      </c>
      <c r="S128" s="125">
        <v>33.0</v>
      </c>
      <c r="T128" s="125">
        <v>-14.0</v>
      </c>
      <c r="U128" s="125">
        <v>5.0</v>
      </c>
      <c r="V128" s="125">
        <v>-36.0</v>
      </c>
      <c r="W128" s="125">
        <v>14.34</v>
      </c>
      <c r="X128" s="125">
        <v>24.26</v>
      </c>
      <c r="Y128" s="125">
        <v>1.0</v>
      </c>
      <c r="Z128" s="125">
        <v>2.0</v>
      </c>
      <c r="AA128" s="125">
        <v>1.0</v>
      </c>
      <c r="AB128" s="125">
        <v>4.0</v>
      </c>
      <c r="AC128" s="125">
        <v>4.0</v>
      </c>
      <c r="AD128" s="125">
        <v>3.05</v>
      </c>
      <c r="AE128" s="125">
        <v>198.0</v>
      </c>
      <c r="AF128" s="125">
        <v>1.0</v>
      </c>
      <c r="AG128" s="125">
        <v>1.0</v>
      </c>
      <c r="AH128" s="125">
        <v>1.0</v>
      </c>
      <c r="AI128" s="125">
        <v>3.0</v>
      </c>
      <c r="AJ128" s="125">
        <v>3.0</v>
      </c>
      <c r="AK128" s="125">
        <v>3.0</v>
      </c>
      <c r="AL128" s="126">
        <v>45519.743178819444</v>
      </c>
      <c r="AM128" s="127">
        <v>1403889.7</v>
      </c>
      <c r="AN128" s="127">
        <v>1129512.79</v>
      </c>
      <c r="AO128" s="124"/>
      <c r="AP128" s="124"/>
    </row>
    <row r="129">
      <c r="A129" s="125">
        <v>260.0</v>
      </c>
      <c r="B129" s="119" t="s">
        <v>97</v>
      </c>
      <c r="C129" s="119" t="s">
        <v>32</v>
      </c>
      <c r="D129" s="119" t="s">
        <v>264</v>
      </c>
      <c r="E129" s="119" t="s">
        <v>265</v>
      </c>
      <c r="F129" s="120" t="s">
        <v>143</v>
      </c>
      <c r="G129" s="120" t="s">
        <v>101</v>
      </c>
      <c r="H129" s="121" t="s">
        <v>994</v>
      </c>
      <c r="I129" s="121" t="s">
        <v>995</v>
      </c>
      <c r="J129" s="125">
        <v>1818615.89</v>
      </c>
      <c r="K129" s="125">
        <v>2344987.56</v>
      </c>
      <c r="L129" s="125">
        <v>44845.17</v>
      </c>
      <c r="M129" s="125">
        <v>62541.16</v>
      </c>
      <c r="N129" s="125">
        <v>71.0</v>
      </c>
      <c r="O129" s="125">
        <v>53.0</v>
      </c>
      <c r="P129" s="125">
        <v>640.0</v>
      </c>
      <c r="Q129" s="125">
        <v>753.0</v>
      </c>
      <c r="R129" s="125">
        <v>53.0</v>
      </c>
      <c r="S129" s="125">
        <v>52.0</v>
      </c>
      <c r="T129" s="125">
        <v>33.0</v>
      </c>
      <c r="U129" s="125">
        <v>-15.0</v>
      </c>
      <c r="V129" s="125">
        <v>1.0</v>
      </c>
      <c r="W129" s="125">
        <v>-28.29</v>
      </c>
      <c r="X129" s="125">
        <v>-22.45</v>
      </c>
      <c r="Y129" s="125">
        <v>2.0</v>
      </c>
      <c r="Z129" s="125">
        <v>1.0</v>
      </c>
      <c r="AA129" s="125">
        <v>1.0</v>
      </c>
      <c r="AB129" s="125">
        <v>1.0</v>
      </c>
      <c r="AC129" s="125">
        <v>1.0</v>
      </c>
      <c r="AD129" s="125">
        <v>1.05</v>
      </c>
      <c r="AE129" s="125">
        <v>550.0</v>
      </c>
      <c r="AF129" s="125">
        <v>2.0</v>
      </c>
      <c r="AG129" s="125">
        <v>1.0</v>
      </c>
      <c r="AH129" s="125">
        <v>1.0</v>
      </c>
      <c r="AI129" s="125">
        <v>1.0</v>
      </c>
      <c r="AJ129" s="125">
        <v>1.0</v>
      </c>
      <c r="AK129" s="125">
        <v>1.0</v>
      </c>
      <c r="AL129" s="126">
        <v>45519.743178819444</v>
      </c>
      <c r="AM129" s="127">
        <v>1821089.64</v>
      </c>
      <c r="AN129" s="127">
        <v>2350799.66</v>
      </c>
      <c r="AO129" s="124"/>
      <c r="AP129" s="124"/>
    </row>
    <row r="130">
      <c r="A130" s="125">
        <v>261.0</v>
      </c>
      <c r="B130" s="119" t="s">
        <v>60</v>
      </c>
      <c r="C130" s="119" t="s">
        <v>32</v>
      </c>
      <c r="D130" s="119" t="s">
        <v>266</v>
      </c>
      <c r="E130" s="119" t="s">
        <v>267</v>
      </c>
      <c r="F130" s="120" t="s">
        <v>88</v>
      </c>
      <c r="G130" s="120" t="s">
        <v>59</v>
      </c>
      <c r="H130" s="121" t="s">
        <v>994</v>
      </c>
      <c r="I130" s="121" t="s">
        <v>995</v>
      </c>
      <c r="J130" s="125">
        <v>1928536.79</v>
      </c>
      <c r="K130" s="125">
        <v>2054141.0</v>
      </c>
      <c r="L130" s="125">
        <v>51393.18</v>
      </c>
      <c r="M130" s="125">
        <v>58330.7</v>
      </c>
      <c r="N130" s="125">
        <v>33.0</v>
      </c>
      <c r="O130" s="125">
        <v>30.0</v>
      </c>
      <c r="P130" s="125">
        <v>658.0</v>
      </c>
      <c r="Q130" s="125">
        <v>714.0</v>
      </c>
      <c r="R130" s="125">
        <v>60.0</v>
      </c>
      <c r="S130" s="125">
        <v>54.0</v>
      </c>
      <c r="T130" s="125">
        <v>10.0</v>
      </c>
      <c r="U130" s="125">
        <v>-7.0</v>
      </c>
      <c r="V130" s="125">
        <v>11.0</v>
      </c>
      <c r="W130" s="125">
        <v>-11.89</v>
      </c>
      <c r="X130" s="125">
        <v>-6.11</v>
      </c>
      <c r="Y130" s="125">
        <v>1.0</v>
      </c>
      <c r="Z130" s="125">
        <v>1.0</v>
      </c>
      <c r="AA130" s="125">
        <v>1.0</v>
      </c>
      <c r="AB130" s="125">
        <v>1.0</v>
      </c>
      <c r="AC130" s="125">
        <v>1.0</v>
      </c>
      <c r="AD130" s="125">
        <v>1.0</v>
      </c>
      <c r="AE130" s="125">
        <v>608.0</v>
      </c>
      <c r="AF130" s="125">
        <v>1.0</v>
      </c>
      <c r="AG130" s="125">
        <v>1.0</v>
      </c>
      <c r="AH130" s="125">
        <v>1.0</v>
      </c>
      <c r="AI130" s="125">
        <v>1.0</v>
      </c>
      <c r="AJ130" s="125">
        <v>1.0</v>
      </c>
      <c r="AK130" s="125">
        <v>1.0</v>
      </c>
      <c r="AL130" s="126">
        <v>45519.743178819444</v>
      </c>
      <c r="AM130" s="127">
        <v>1932223.32</v>
      </c>
      <c r="AN130" s="127">
        <v>2056437.51</v>
      </c>
      <c r="AO130" s="124"/>
      <c r="AP130" s="124"/>
    </row>
    <row r="131">
      <c r="A131" s="125">
        <v>262.0</v>
      </c>
      <c r="B131" s="119" t="s">
        <v>42</v>
      </c>
      <c r="C131" s="119" t="s">
        <v>32</v>
      </c>
      <c r="D131" s="119" t="s">
        <v>268</v>
      </c>
      <c r="E131" s="119" t="s">
        <v>269</v>
      </c>
      <c r="F131" s="120" t="s">
        <v>270</v>
      </c>
      <c r="G131" s="120" t="s">
        <v>46</v>
      </c>
      <c r="H131" s="121" t="s">
        <v>994</v>
      </c>
      <c r="I131" s="121" t="s">
        <v>995</v>
      </c>
      <c r="J131" s="125">
        <v>2477702.93</v>
      </c>
      <c r="K131" s="125">
        <v>1986105.48</v>
      </c>
      <c r="L131" s="125">
        <v>88691.75</v>
      </c>
      <c r="M131" s="125">
        <v>76155.12</v>
      </c>
      <c r="N131" s="125">
        <v>46.0</v>
      </c>
      <c r="O131" s="125">
        <v>15.0</v>
      </c>
      <c r="P131" s="125">
        <v>1239.0</v>
      </c>
      <c r="Q131" s="125">
        <v>1074.0</v>
      </c>
      <c r="R131" s="125">
        <v>96.0</v>
      </c>
      <c r="S131" s="125">
        <v>124.0</v>
      </c>
      <c r="T131" s="125">
        <v>206.0</v>
      </c>
      <c r="U131" s="125">
        <v>15.0</v>
      </c>
      <c r="V131" s="125">
        <v>-22.0</v>
      </c>
      <c r="W131" s="125">
        <v>16.46</v>
      </c>
      <c r="X131" s="125">
        <v>24.75</v>
      </c>
      <c r="Y131" s="125">
        <v>5.0</v>
      </c>
      <c r="Z131" s="125">
        <v>4.0</v>
      </c>
      <c r="AA131" s="125">
        <v>1.0</v>
      </c>
      <c r="AB131" s="125">
        <v>4.0</v>
      </c>
      <c r="AC131" s="125">
        <v>4.0</v>
      </c>
      <c r="AD131" s="125">
        <v>3.45</v>
      </c>
      <c r="AE131" s="125">
        <v>172.0</v>
      </c>
      <c r="AF131" s="125">
        <v>4.0</v>
      </c>
      <c r="AG131" s="125">
        <v>3.0</v>
      </c>
      <c r="AH131" s="125">
        <v>1.0</v>
      </c>
      <c r="AI131" s="125">
        <v>3.0</v>
      </c>
      <c r="AJ131" s="125">
        <v>3.0</v>
      </c>
      <c r="AK131" s="125">
        <v>3.0</v>
      </c>
      <c r="AL131" s="126">
        <v>45519.743178819444</v>
      </c>
      <c r="AM131" s="127">
        <v>2477815.67</v>
      </c>
      <c r="AN131" s="127">
        <v>1988077.33</v>
      </c>
      <c r="AO131" s="124"/>
      <c r="AP131" s="124"/>
    </row>
    <row r="132">
      <c r="A132" s="125">
        <v>263.0</v>
      </c>
      <c r="B132" s="119" t="s">
        <v>1011</v>
      </c>
      <c r="C132" s="119" t="s">
        <v>992</v>
      </c>
      <c r="D132" s="119" t="s">
        <v>1012</v>
      </c>
      <c r="E132" s="119" t="s">
        <v>1013</v>
      </c>
      <c r="F132" s="120" t="s">
        <v>220</v>
      </c>
      <c r="G132" s="120" t="s">
        <v>59</v>
      </c>
      <c r="H132" s="121" t="s">
        <v>994</v>
      </c>
      <c r="I132" s="121" t="s">
        <v>995</v>
      </c>
      <c r="J132" s="125">
        <v>991541.39</v>
      </c>
      <c r="K132" s="125">
        <v>921350.5</v>
      </c>
      <c r="L132" s="125">
        <v>29854.19</v>
      </c>
      <c r="M132" s="125">
        <v>29668.45</v>
      </c>
      <c r="N132" s="125">
        <v>7.0</v>
      </c>
      <c r="O132" s="125">
        <v>10.0</v>
      </c>
      <c r="P132" s="125">
        <v>84.0</v>
      </c>
      <c r="Q132" s="125">
        <v>253.0</v>
      </c>
      <c r="R132" s="125">
        <v>169.0</v>
      </c>
      <c r="S132" s="125">
        <v>20.0</v>
      </c>
      <c r="T132" s="125">
        <v>-30.0</v>
      </c>
      <c r="U132" s="125">
        <v>-66.0</v>
      </c>
      <c r="V132" s="125">
        <v>745.0</v>
      </c>
      <c r="W132" s="125">
        <v>0.63</v>
      </c>
      <c r="X132" s="125">
        <v>7.62</v>
      </c>
      <c r="Y132" s="125">
        <v>1.0</v>
      </c>
      <c r="Z132" s="125">
        <v>1.0</v>
      </c>
      <c r="AA132" s="125">
        <v>5.0</v>
      </c>
      <c r="AB132" s="125">
        <v>1.0</v>
      </c>
      <c r="AC132" s="125">
        <v>2.0</v>
      </c>
      <c r="AD132" s="125">
        <v>2.25</v>
      </c>
      <c r="AE132" s="125">
        <v>289.0</v>
      </c>
      <c r="AF132" s="125">
        <v>1.0</v>
      </c>
      <c r="AG132" s="125">
        <v>1.0</v>
      </c>
      <c r="AH132" s="125">
        <v>4.0</v>
      </c>
      <c r="AI132" s="125">
        <v>1.0</v>
      </c>
      <c r="AJ132" s="125">
        <v>2.0</v>
      </c>
      <c r="AK132" s="125">
        <v>2.0</v>
      </c>
      <c r="AL132" s="126">
        <v>45519.743178819444</v>
      </c>
      <c r="AM132" s="127">
        <v>987698.17</v>
      </c>
      <c r="AN132" s="127">
        <v>916739.66</v>
      </c>
      <c r="AO132" s="124"/>
      <c r="AP132" s="124"/>
    </row>
    <row r="133">
      <c r="A133" s="125">
        <v>264.0</v>
      </c>
      <c r="B133" s="119" t="s">
        <v>42</v>
      </c>
      <c r="C133" s="119" t="s">
        <v>32</v>
      </c>
      <c r="D133" s="119" t="s">
        <v>271</v>
      </c>
      <c r="E133" s="119" t="s">
        <v>272</v>
      </c>
      <c r="F133" s="120" t="s">
        <v>270</v>
      </c>
      <c r="G133" s="120" t="s">
        <v>46</v>
      </c>
      <c r="H133" s="121" t="s">
        <v>994</v>
      </c>
      <c r="I133" s="121" t="s">
        <v>995</v>
      </c>
      <c r="J133" s="125">
        <v>2448526.17</v>
      </c>
      <c r="K133" s="125">
        <v>2802173.45</v>
      </c>
      <c r="L133" s="125">
        <v>75718.32</v>
      </c>
      <c r="M133" s="125">
        <v>92832.21</v>
      </c>
      <c r="N133" s="125">
        <v>126.0</v>
      </c>
      <c r="O133" s="125">
        <v>94.0</v>
      </c>
      <c r="P133" s="125">
        <v>1059.0</v>
      </c>
      <c r="Q133" s="125">
        <v>1149.0</v>
      </c>
      <c r="R133" s="125">
        <v>63.0</v>
      </c>
      <c r="S133" s="125">
        <v>70.0</v>
      </c>
      <c r="T133" s="125">
        <v>34.0</v>
      </c>
      <c r="U133" s="125">
        <v>-7.0</v>
      </c>
      <c r="V133" s="125">
        <v>-10.0</v>
      </c>
      <c r="W133" s="125">
        <v>-18.44</v>
      </c>
      <c r="X133" s="125">
        <v>-12.62</v>
      </c>
      <c r="Y133" s="125">
        <v>2.0</v>
      </c>
      <c r="Z133" s="125">
        <v>1.0</v>
      </c>
      <c r="AA133" s="125">
        <v>1.0</v>
      </c>
      <c r="AB133" s="125">
        <v>1.0</v>
      </c>
      <c r="AC133" s="125">
        <v>1.0</v>
      </c>
      <c r="AD133" s="125">
        <v>1.05</v>
      </c>
      <c r="AE133" s="125">
        <v>553.0</v>
      </c>
      <c r="AF133" s="125">
        <v>2.0</v>
      </c>
      <c r="AG133" s="125">
        <v>1.0</v>
      </c>
      <c r="AH133" s="125">
        <v>1.0</v>
      </c>
      <c r="AI133" s="125">
        <v>1.0</v>
      </c>
      <c r="AJ133" s="125">
        <v>1.0</v>
      </c>
      <c r="AK133" s="125">
        <v>1.0</v>
      </c>
      <c r="AL133" s="126">
        <v>45519.743178819444</v>
      </c>
      <c r="AM133" s="127">
        <v>2448488.67</v>
      </c>
      <c r="AN133" s="127">
        <v>2806216.99</v>
      </c>
      <c r="AO133" s="124"/>
      <c r="AP133" s="124"/>
    </row>
    <row r="134">
      <c r="A134" s="125">
        <v>265.0</v>
      </c>
      <c r="B134" s="119" t="s">
        <v>414</v>
      </c>
      <c r="C134" s="119" t="s">
        <v>992</v>
      </c>
      <c r="D134" s="119" t="s">
        <v>203</v>
      </c>
      <c r="E134" s="119" t="s">
        <v>1003</v>
      </c>
      <c r="F134" s="120" t="s">
        <v>243</v>
      </c>
      <c r="G134" s="120" t="s">
        <v>101</v>
      </c>
      <c r="H134" s="121" t="s">
        <v>994</v>
      </c>
      <c r="I134" s="121" t="s">
        <v>995</v>
      </c>
      <c r="J134" s="125">
        <v>1430979.91</v>
      </c>
      <c r="K134" s="125">
        <v>1811967.88</v>
      </c>
      <c r="L134" s="125">
        <v>39689.69</v>
      </c>
      <c r="M134" s="125">
        <v>50276.67</v>
      </c>
      <c r="N134" s="125">
        <v>13.0</v>
      </c>
      <c r="O134" s="125">
        <v>24.0</v>
      </c>
      <c r="P134" s="125">
        <v>103.0</v>
      </c>
      <c r="Q134" s="125">
        <v>430.0</v>
      </c>
      <c r="R134" s="125">
        <v>252.0</v>
      </c>
      <c r="S134" s="125">
        <v>62.0</v>
      </c>
      <c r="T134" s="125">
        <v>-45.0</v>
      </c>
      <c r="U134" s="125">
        <v>-76.0</v>
      </c>
      <c r="V134" s="125">
        <v>306.0</v>
      </c>
      <c r="W134" s="125">
        <v>-21.06</v>
      </c>
      <c r="X134" s="125">
        <v>-21.03</v>
      </c>
      <c r="Y134" s="125">
        <v>1.0</v>
      </c>
      <c r="Z134" s="125">
        <v>1.0</v>
      </c>
      <c r="AA134" s="125">
        <v>5.0</v>
      </c>
      <c r="AB134" s="125">
        <v>1.0</v>
      </c>
      <c r="AC134" s="125">
        <v>1.0</v>
      </c>
      <c r="AD134" s="125">
        <v>2.0</v>
      </c>
      <c r="AE134" s="125">
        <v>323.0</v>
      </c>
      <c r="AF134" s="125">
        <v>1.0</v>
      </c>
      <c r="AG134" s="125">
        <v>1.0</v>
      </c>
      <c r="AH134" s="125">
        <v>4.0</v>
      </c>
      <c r="AI134" s="125">
        <v>1.0</v>
      </c>
      <c r="AJ134" s="125">
        <v>1.0</v>
      </c>
      <c r="AK134" s="125">
        <v>2.0</v>
      </c>
      <c r="AL134" s="126">
        <v>45519.743178819444</v>
      </c>
      <c r="AM134" s="127">
        <v>1426737.74</v>
      </c>
      <c r="AN134" s="127">
        <v>1651399.87</v>
      </c>
      <c r="AO134" s="124"/>
      <c r="AP134" s="124"/>
    </row>
    <row r="135">
      <c r="A135" s="125">
        <v>267.0</v>
      </c>
      <c r="B135" s="119" t="s">
        <v>42</v>
      </c>
      <c r="C135" s="119" t="s">
        <v>32</v>
      </c>
      <c r="D135" s="119" t="s">
        <v>1004</v>
      </c>
      <c r="E135" s="119" t="s">
        <v>1005</v>
      </c>
      <c r="F135" s="120" t="s">
        <v>108</v>
      </c>
      <c r="G135" s="120" t="s">
        <v>46</v>
      </c>
      <c r="H135" s="121" t="s">
        <v>994</v>
      </c>
      <c r="I135" s="121" t="s">
        <v>995</v>
      </c>
      <c r="J135" s="125">
        <v>1277065.4</v>
      </c>
      <c r="K135" s="125">
        <v>1163806.6</v>
      </c>
      <c r="L135" s="125">
        <v>45659.34</v>
      </c>
      <c r="M135" s="125">
        <v>45036.85</v>
      </c>
      <c r="N135" s="125">
        <v>14.0</v>
      </c>
      <c r="O135" s="125">
        <v>17.0</v>
      </c>
      <c r="P135" s="125">
        <v>767.0</v>
      </c>
      <c r="Q135" s="125">
        <v>782.0</v>
      </c>
      <c r="R135" s="125">
        <v>60.0</v>
      </c>
      <c r="S135" s="125">
        <v>48.0</v>
      </c>
      <c r="T135" s="125">
        <v>-17.0</v>
      </c>
      <c r="U135" s="125">
        <v>-1.0</v>
      </c>
      <c r="V135" s="125">
        <v>25.0</v>
      </c>
      <c r="W135" s="125">
        <v>1.38</v>
      </c>
      <c r="X135" s="125">
        <v>9.73</v>
      </c>
      <c r="Y135" s="125">
        <v>1.0</v>
      </c>
      <c r="Z135" s="125">
        <v>1.0</v>
      </c>
      <c r="AA135" s="125">
        <v>2.0</v>
      </c>
      <c r="AB135" s="125">
        <v>1.0</v>
      </c>
      <c r="AC135" s="125">
        <v>2.0</v>
      </c>
      <c r="AD135" s="125">
        <v>1.45</v>
      </c>
      <c r="AE135" s="125">
        <v>411.0</v>
      </c>
      <c r="AF135" s="125">
        <v>1.0</v>
      </c>
      <c r="AG135" s="125">
        <v>1.0</v>
      </c>
      <c r="AH135" s="125">
        <v>2.0</v>
      </c>
      <c r="AI135" s="125">
        <v>1.0</v>
      </c>
      <c r="AJ135" s="125">
        <v>2.0</v>
      </c>
      <c r="AK135" s="125">
        <v>1.0</v>
      </c>
      <c r="AL135" s="126">
        <v>45519.743178819444</v>
      </c>
      <c r="AM135" s="127">
        <v>1287404.9</v>
      </c>
      <c r="AN135" s="127">
        <v>1163893.52</v>
      </c>
      <c r="AO135" s="124"/>
      <c r="AP135" s="124"/>
    </row>
    <row r="136">
      <c r="A136" s="125">
        <v>269.0</v>
      </c>
      <c r="B136" s="119" t="s">
        <v>42</v>
      </c>
      <c r="C136" s="119" t="s">
        <v>32</v>
      </c>
      <c r="D136" s="119" t="s">
        <v>273</v>
      </c>
      <c r="E136" s="119" t="s">
        <v>274</v>
      </c>
      <c r="F136" s="120" t="s">
        <v>275</v>
      </c>
      <c r="G136" s="120" t="s">
        <v>46</v>
      </c>
      <c r="H136" s="121" t="s">
        <v>994</v>
      </c>
      <c r="I136" s="121" t="s">
        <v>995</v>
      </c>
      <c r="J136" s="125">
        <v>3498912.98</v>
      </c>
      <c r="K136" s="125">
        <v>4512000.23</v>
      </c>
      <c r="L136" s="125">
        <v>129855.83</v>
      </c>
      <c r="M136" s="125">
        <v>163314.36</v>
      </c>
      <c r="N136" s="125">
        <v>65.0</v>
      </c>
      <c r="O136" s="125">
        <v>143.0</v>
      </c>
      <c r="P136" s="125">
        <v>1402.0</v>
      </c>
      <c r="Q136" s="125">
        <v>1674.0</v>
      </c>
      <c r="R136" s="125">
        <v>85.0</v>
      </c>
      <c r="S136" s="125">
        <v>130.0</v>
      </c>
      <c r="T136" s="125">
        <v>-54.0</v>
      </c>
      <c r="U136" s="125">
        <v>-16.0</v>
      </c>
      <c r="V136" s="125">
        <v>-34.0</v>
      </c>
      <c r="W136" s="125">
        <v>-20.49</v>
      </c>
      <c r="X136" s="125">
        <v>-22.45</v>
      </c>
      <c r="Y136" s="125">
        <v>1.0</v>
      </c>
      <c r="Z136" s="125">
        <v>1.0</v>
      </c>
      <c r="AA136" s="125">
        <v>1.0</v>
      </c>
      <c r="AB136" s="125">
        <v>1.0</v>
      </c>
      <c r="AC136" s="125">
        <v>1.0</v>
      </c>
      <c r="AD136" s="125">
        <v>1.0</v>
      </c>
      <c r="AE136" s="125">
        <v>627.0</v>
      </c>
      <c r="AF136" s="125">
        <v>1.0</v>
      </c>
      <c r="AG136" s="125">
        <v>1.0</v>
      </c>
      <c r="AH136" s="125">
        <v>1.0</v>
      </c>
      <c r="AI136" s="125">
        <v>1.0</v>
      </c>
      <c r="AJ136" s="125">
        <v>1.0</v>
      </c>
      <c r="AK136" s="125">
        <v>1.0</v>
      </c>
      <c r="AL136" s="126">
        <v>45519.743178819444</v>
      </c>
      <c r="AM136" s="127">
        <v>3924012.41</v>
      </c>
      <c r="AN136" s="127">
        <v>4784788.95</v>
      </c>
      <c r="AO136" s="124"/>
      <c r="AP136" s="124"/>
    </row>
    <row r="137">
      <c r="A137" s="125">
        <v>270.0</v>
      </c>
      <c r="B137" s="119" t="s">
        <v>122</v>
      </c>
      <c r="C137" s="119" t="s">
        <v>32</v>
      </c>
      <c r="D137" s="119" t="s">
        <v>276</v>
      </c>
      <c r="E137" s="119" t="s">
        <v>277</v>
      </c>
      <c r="F137" s="120" t="s">
        <v>93</v>
      </c>
      <c r="G137" s="120" t="s">
        <v>46</v>
      </c>
      <c r="H137" s="121" t="s">
        <v>994</v>
      </c>
      <c r="I137" s="121" t="s">
        <v>995</v>
      </c>
      <c r="J137" s="125">
        <v>2986796.0</v>
      </c>
      <c r="K137" s="125">
        <v>2212779.76</v>
      </c>
      <c r="L137" s="125">
        <v>83103.65</v>
      </c>
      <c r="M137" s="125">
        <v>71261.0</v>
      </c>
      <c r="N137" s="125">
        <v>79.0</v>
      </c>
      <c r="O137" s="125">
        <v>46.0</v>
      </c>
      <c r="P137" s="125">
        <v>732.0</v>
      </c>
      <c r="Q137" s="125">
        <v>598.0</v>
      </c>
      <c r="R137" s="125">
        <v>105.0</v>
      </c>
      <c r="S137" s="125">
        <v>91.0</v>
      </c>
      <c r="T137" s="125">
        <v>71.0</v>
      </c>
      <c r="U137" s="125">
        <v>22.0</v>
      </c>
      <c r="V137" s="125">
        <v>15.0</v>
      </c>
      <c r="W137" s="125">
        <v>16.62</v>
      </c>
      <c r="X137" s="125">
        <v>34.98</v>
      </c>
      <c r="Y137" s="125">
        <v>3.0</v>
      </c>
      <c r="Z137" s="125">
        <v>5.0</v>
      </c>
      <c r="AA137" s="125">
        <v>1.0</v>
      </c>
      <c r="AB137" s="125">
        <v>4.0</v>
      </c>
      <c r="AC137" s="125">
        <v>5.0</v>
      </c>
      <c r="AD137" s="125">
        <v>3.7</v>
      </c>
      <c r="AE137" s="125">
        <v>150.0</v>
      </c>
      <c r="AF137" s="125">
        <v>2.0</v>
      </c>
      <c r="AG137" s="125">
        <v>4.0</v>
      </c>
      <c r="AH137" s="125">
        <v>1.0</v>
      </c>
      <c r="AI137" s="125">
        <v>3.0</v>
      </c>
      <c r="AJ137" s="125">
        <v>4.0</v>
      </c>
      <c r="AK137" s="125">
        <v>3.0</v>
      </c>
      <c r="AL137" s="126">
        <v>45519.743178819444</v>
      </c>
      <c r="AM137" s="127">
        <v>2991012.54</v>
      </c>
      <c r="AN137" s="127">
        <v>2216059.33</v>
      </c>
      <c r="AO137" s="124"/>
      <c r="AP137" s="124"/>
    </row>
    <row r="138">
      <c r="A138" s="125">
        <v>272.0</v>
      </c>
      <c r="B138" s="119" t="s">
        <v>414</v>
      </c>
      <c r="C138" s="119" t="s">
        <v>992</v>
      </c>
      <c r="D138" s="119" t="s">
        <v>1006</v>
      </c>
      <c r="E138" s="119" t="s">
        <v>1007</v>
      </c>
      <c r="F138" s="120" t="s">
        <v>88</v>
      </c>
      <c r="G138" s="120" t="s">
        <v>59</v>
      </c>
      <c r="H138" s="121" t="s">
        <v>994</v>
      </c>
      <c r="I138" s="121" t="s">
        <v>995</v>
      </c>
      <c r="J138" s="125">
        <v>1176851.97</v>
      </c>
      <c r="K138" s="125">
        <v>992605.75</v>
      </c>
      <c r="L138" s="125">
        <v>27592.12</v>
      </c>
      <c r="M138" s="125">
        <v>24454.48</v>
      </c>
      <c r="N138" s="125">
        <v>17.0</v>
      </c>
      <c r="O138" s="125">
        <v>1.0</v>
      </c>
      <c r="P138" s="125">
        <v>93.0</v>
      </c>
      <c r="Q138" s="125">
        <v>96.0</v>
      </c>
      <c r="R138" s="125">
        <v>288.0</v>
      </c>
      <c r="S138" s="125">
        <v>208.0</v>
      </c>
      <c r="T138" s="125">
        <v>1600.0</v>
      </c>
      <c r="U138" s="125">
        <v>-3.0</v>
      </c>
      <c r="V138" s="125">
        <v>38.0</v>
      </c>
      <c r="W138" s="125">
        <v>12.83</v>
      </c>
      <c r="X138" s="125">
        <v>18.56</v>
      </c>
      <c r="Y138" s="125">
        <v>5.0</v>
      </c>
      <c r="Z138" s="125">
        <v>1.0</v>
      </c>
      <c r="AA138" s="125">
        <v>2.0</v>
      </c>
      <c r="AB138" s="125">
        <v>3.0</v>
      </c>
      <c r="AC138" s="125">
        <v>3.0</v>
      </c>
      <c r="AD138" s="125">
        <v>2.95</v>
      </c>
      <c r="AE138" s="125">
        <v>207.0</v>
      </c>
      <c r="AF138" s="125">
        <v>4.0</v>
      </c>
      <c r="AG138" s="125">
        <v>1.0</v>
      </c>
      <c r="AH138" s="125">
        <v>2.0</v>
      </c>
      <c r="AI138" s="125">
        <v>2.0</v>
      </c>
      <c r="AJ138" s="125">
        <v>2.0</v>
      </c>
      <c r="AK138" s="125">
        <v>3.0</v>
      </c>
      <c r="AL138" s="126">
        <v>45519.743178819444</v>
      </c>
      <c r="AM138" s="127">
        <v>1175631.99</v>
      </c>
      <c r="AN138" s="127">
        <v>992390.27</v>
      </c>
      <c r="AO138" s="124"/>
      <c r="AP138" s="124"/>
    </row>
    <row r="139">
      <c r="A139" s="125">
        <v>273.0</v>
      </c>
      <c r="B139" s="119" t="s">
        <v>414</v>
      </c>
      <c r="C139" s="119" t="s">
        <v>992</v>
      </c>
      <c r="D139" s="119" t="s">
        <v>1006</v>
      </c>
      <c r="E139" s="119" t="s">
        <v>1007</v>
      </c>
      <c r="F139" s="120" t="s">
        <v>88</v>
      </c>
      <c r="G139" s="120" t="s">
        <v>59</v>
      </c>
      <c r="H139" s="121" t="s">
        <v>994</v>
      </c>
      <c r="I139" s="121" t="s">
        <v>995</v>
      </c>
      <c r="J139" s="125">
        <v>433896.43</v>
      </c>
      <c r="K139" s="125">
        <v>413566.95</v>
      </c>
      <c r="L139" s="125">
        <v>10412.26</v>
      </c>
      <c r="M139" s="125">
        <v>10092.28</v>
      </c>
      <c r="N139" s="125">
        <v>1.0</v>
      </c>
      <c r="O139" s="119">
        <v>1.0</v>
      </c>
      <c r="P139" s="125">
        <v>53.0</v>
      </c>
      <c r="Q139" s="125">
        <v>90.0</v>
      </c>
      <c r="R139" s="125">
        <v>121.0</v>
      </c>
      <c r="S139" s="125">
        <v>153.0</v>
      </c>
      <c r="T139" s="119">
        <v>0.0</v>
      </c>
      <c r="U139" s="125">
        <v>-41.0</v>
      </c>
      <c r="V139" s="125">
        <v>-20.0</v>
      </c>
      <c r="W139" s="125">
        <v>3.17</v>
      </c>
      <c r="X139" s="125">
        <v>4.92</v>
      </c>
      <c r="Y139" s="119">
        <v>1.0</v>
      </c>
      <c r="Z139" s="125">
        <v>1.0</v>
      </c>
      <c r="AA139" s="125">
        <v>1.0</v>
      </c>
      <c r="AB139" s="125">
        <v>1.0</v>
      </c>
      <c r="AC139" s="125">
        <v>1.0</v>
      </c>
      <c r="AD139" s="125">
        <v>1.0</v>
      </c>
      <c r="AE139" s="125">
        <v>556.0</v>
      </c>
      <c r="AF139" s="119">
        <v>1.0</v>
      </c>
      <c r="AG139" s="125">
        <v>1.0</v>
      </c>
      <c r="AH139" s="125">
        <v>1.0</v>
      </c>
      <c r="AI139" s="125">
        <v>1.0</v>
      </c>
      <c r="AJ139" s="125">
        <v>1.0</v>
      </c>
      <c r="AK139" s="125">
        <v>1.0</v>
      </c>
      <c r="AL139" s="126">
        <v>45519.743178819444</v>
      </c>
      <c r="AM139" s="127">
        <v>431639.44</v>
      </c>
      <c r="AN139" s="127">
        <v>413775.2</v>
      </c>
      <c r="AO139" s="124"/>
      <c r="AP139" s="124"/>
    </row>
    <row r="140">
      <c r="A140" s="125">
        <v>274.0</v>
      </c>
      <c r="B140" s="119" t="s">
        <v>42</v>
      </c>
      <c r="C140" s="119" t="s">
        <v>32</v>
      </c>
      <c r="D140" s="119" t="s">
        <v>273</v>
      </c>
      <c r="E140" s="119" t="s">
        <v>274</v>
      </c>
      <c r="F140" s="120" t="s">
        <v>70</v>
      </c>
      <c r="G140" s="120" t="s">
        <v>36</v>
      </c>
      <c r="H140" s="121" t="s">
        <v>994</v>
      </c>
      <c r="I140" s="121" t="s">
        <v>995</v>
      </c>
      <c r="J140" s="125">
        <v>1332288.52</v>
      </c>
      <c r="K140" s="125">
        <v>987155.15</v>
      </c>
      <c r="L140" s="125">
        <v>40002.85</v>
      </c>
      <c r="M140" s="125">
        <v>28276.8</v>
      </c>
      <c r="N140" s="125">
        <v>8.0</v>
      </c>
      <c r="O140" s="119">
        <v>52.0</v>
      </c>
      <c r="P140" s="125">
        <v>454.0</v>
      </c>
      <c r="Q140" s="125">
        <v>434.0</v>
      </c>
      <c r="R140" s="125">
        <v>20.0</v>
      </c>
      <c r="S140" s="125">
        <v>41.0</v>
      </c>
      <c r="T140" s="119">
        <v>-84.0</v>
      </c>
      <c r="U140" s="125">
        <v>4.0</v>
      </c>
      <c r="V140" s="125">
        <v>-51.0</v>
      </c>
      <c r="W140" s="125">
        <v>41.47</v>
      </c>
      <c r="X140" s="125">
        <v>34.96</v>
      </c>
      <c r="Y140" s="119">
        <v>1.0</v>
      </c>
      <c r="Z140" s="125">
        <v>1.0</v>
      </c>
      <c r="AA140" s="125">
        <v>1.0</v>
      </c>
      <c r="AB140" s="125">
        <v>5.0</v>
      </c>
      <c r="AC140" s="125">
        <v>5.0</v>
      </c>
      <c r="AD140" s="125">
        <v>3.6</v>
      </c>
      <c r="AE140" s="125">
        <v>159.0</v>
      </c>
      <c r="AF140" s="119">
        <v>1.0</v>
      </c>
      <c r="AG140" s="125">
        <v>1.0</v>
      </c>
      <c r="AH140" s="125">
        <v>1.0</v>
      </c>
      <c r="AI140" s="125">
        <v>4.0</v>
      </c>
      <c r="AJ140" s="125">
        <v>4.0</v>
      </c>
      <c r="AK140" s="125">
        <v>3.0</v>
      </c>
      <c r="AL140" s="126">
        <v>45519.743178819444</v>
      </c>
      <c r="AM140" s="127">
        <v>1332429.02</v>
      </c>
      <c r="AN140" s="127">
        <v>927373.04</v>
      </c>
      <c r="AO140" s="124"/>
      <c r="AP140" s="124"/>
    </row>
    <row r="141">
      <c r="A141" s="125">
        <v>275.0</v>
      </c>
      <c r="B141" s="119" t="s">
        <v>60</v>
      </c>
      <c r="C141" s="119" t="s">
        <v>32</v>
      </c>
      <c r="D141" s="119" t="s">
        <v>278</v>
      </c>
      <c r="E141" s="119" t="s">
        <v>279</v>
      </c>
      <c r="F141" s="120" t="s">
        <v>88</v>
      </c>
      <c r="G141" s="120" t="s">
        <v>59</v>
      </c>
      <c r="H141" s="121" t="s">
        <v>994</v>
      </c>
      <c r="I141" s="121" t="s">
        <v>995</v>
      </c>
      <c r="J141" s="125">
        <v>2269229.16</v>
      </c>
      <c r="K141" s="125">
        <v>2384357.12</v>
      </c>
      <c r="L141" s="125">
        <v>56568.52</v>
      </c>
      <c r="M141" s="125">
        <v>65263.63</v>
      </c>
      <c r="N141" s="125">
        <v>65.0</v>
      </c>
      <c r="O141" s="125">
        <v>50.0</v>
      </c>
      <c r="P141" s="125">
        <v>713.0</v>
      </c>
      <c r="Q141" s="125">
        <v>684.0</v>
      </c>
      <c r="R141" s="125">
        <v>59.0</v>
      </c>
      <c r="S141" s="125">
        <v>57.0</v>
      </c>
      <c r="T141" s="125">
        <v>30.0</v>
      </c>
      <c r="U141" s="125">
        <v>4.0</v>
      </c>
      <c r="V141" s="125">
        <v>3.0</v>
      </c>
      <c r="W141" s="125">
        <v>-13.32</v>
      </c>
      <c r="X141" s="125">
        <v>-4.83</v>
      </c>
      <c r="Y141" s="125">
        <v>2.0</v>
      </c>
      <c r="Z141" s="125">
        <v>1.0</v>
      </c>
      <c r="AA141" s="125">
        <v>1.0</v>
      </c>
      <c r="AB141" s="125">
        <v>1.0</v>
      </c>
      <c r="AC141" s="125">
        <v>1.0</v>
      </c>
      <c r="AD141" s="125">
        <v>1.05</v>
      </c>
      <c r="AE141" s="125">
        <v>552.0</v>
      </c>
      <c r="AF141" s="125">
        <v>2.0</v>
      </c>
      <c r="AG141" s="125">
        <v>1.0</v>
      </c>
      <c r="AH141" s="125">
        <v>1.0</v>
      </c>
      <c r="AI141" s="125">
        <v>1.0</v>
      </c>
      <c r="AJ141" s="125">
        <v>1.0</v>
      </c>
      <c r="AK141" s="125">
        <v>1.0</v>
      </c>
      <c r="AL141" s="126">
        <v>45519.743178819444</v>
      </c>
      <c r="AM141" s="127">
        <v>2256827.04</v>
      </c>
      <c r="AN141" s="127">
        <v>2386721.2</v>
      </c>
      <c r="AO141" s="124"/>
      <c r="AP141" s="124"/>
    </row>
    <row r="142">
      <c r="A142" s="125">
        <v>278.0</v>
      </c>
      <c r="B142" s="119" t="s">
        <v>63</v>
      </c>
      <c r="C142" s="119" t="s">
        <v>32</v>
      </c>
      <c r="D142" s="119" t="s">
        <v>144</v>
      </c>
      <c r="E142" s="119" t="s">
        <v>280</v>
      </c>
      <c r="F142" s="120" t="s">
        <v>220</v>
      </c>
      <c r="G142" s="120" t="s">
        <v>59</v>
      </c>
      <c r="H142" s="121" t="s">
        <v>994</v>
      </c>
      <c r="I142" s="121" t="s">
        <v>995</v>
      </c>
      <c r="J142" s="125">
        <v>1360818.99</v>
      </c>
      <c r="K142" s="125">
        <v>1202833.4</v>
      </c>
      <c r="L142" s="125">
        <v>45475.5</v>
      </c>
      <c r="M142" s="125">
        <v>43406.75</v>
      </c>
      <c r="N142" s="125">
        <v>6.0</v>
      </c>
      <c r="O142" s="125">
        <v>10.0</v>
      </c>
      <c r="P142" s="125">
        <v>644.0</v>
      </c>
      <c r="Q142" s="125">
        <v>683.0</v>
      </c>
      <c r="R142" s="125">
        <v>18.0</v>
      </c>
      <c r="S142" s="125">
        <v>33.0</v>
      </c>
      <c r="T142" s="125">
        <v>-40.0</v>
      </c>
      <c r="U142" s="125">
        <v>-5.0</v>
      </c>
      <c r="V142" s="125">
        <v>-45.0</v>
      </c>
      <c r="W142" s="125">
        <v>4.77</v>
      </c>
      <c r="X142" s="125">
        <v>13.13</v>
      </c>
      <c r="Y142" s="125">
        <v>1.0</v>
      </c>
      <c r="Z142" s="125">
        <v>1.0</v>
      </c>
      <c r="AA142" s="125">
        <v>1.0</v>
      </c>
      <c r="AB142" s="125">
        <v>2.0</v>
      </c>
      <c r="AC142" s="125">
        <v>3.0</v>
      </c>
      <c r="AD142" s="125">
        <v>1.9</v>
      </c>
      <c r="AE142" s="125">
        <v>338.0</v>
      </c>
      <c r="AF142" s="125">
        <v>1.0</v>
      </c>
      <c r="AG142" s="125">
        <v>1.0</v>
      </c>
      <c r="AH142" s="125">
        <v>1.0</v>
      </c>
      <c r="AI142" s="125">
        <v>1.0</v>
      </c>
      <c r="AJ142" s="125">
        <v>2.0</v>
      </c>
      <c r="AK142" s="125">
        <v>1.0</v>
      </c>
      <c r="AL142" s="126">
        <v>45519.743178819444</v>
      </c>
      <c r="AM142" s="127">
        <v>1423845.08</v>
      </c>
      <c r="AN142" s="127">
        <v>1256002.64</v>
      </c>
      <c r="AO142" s="124"/>
      <c r="AP142" s="124"/>
    </row>
    <row r="143">
      <c r="A143" s="125">
        <v>279.0</v>
      </c>
      <c r="B143" s="119" t="s">
        <v>63</v>
      </c>
      <c r="C143" s="119" t="s">
        <v>32</v>
      </c>
      <c r="D143" s="119" t="s">
        <v>281</v>
      </c>
      <c r="E143" s="119" t="s">
        <v>282</v>
      </c>
      <c r="F143" s="120" t="s">
        <v>220</v>
      </c>
      <c r="G143" s="120" t="s">
        <v>59</v>
      </c>
      <c r="H143" s="121" t="s">
        <v>994</v>
      </c>
      <c r="I143" s="121" t="s">
        <v>995</v>
      </c>
      <c r="J143" s="125">
        <v>767638.15</v>
      </c>
      <c r="K143" s="125">
        <v>355797.49</v>
      </c>
      <c r="L143" s="125">
        <v>25964.76</v>
      </c>
      <c r="M143" s="125">
        <v>14399.77</v>
      </c>
      <c r="N143" s="125" t="s">
        <v>41</v>
      </c>
      <c r="O143" s="125" t="s">
        <v>41</v>
      </c>
      <c r="P143" s="125">
        <v>310.0</v>
      </c>
      <c r="Q143" s="125">
        <v>203.0</v>
      </c>
      <c r="R143" s="125">
        <v>18.0</v>
      </c>
      <c r="S143" s="125">
        <v>14.0</v>
      </c>
      <c r="T143" s="125" t="s">
        <v>41</v>
      </c>
      <c r="U143" s="125">
        <v>52.0</v>
      </c>
      <c r="V143" s="125">
        <v>28.0</v>
      </c>
      <c r="W143" s="125">
        <v>80.31</v>
      </c>
      <c r="X143" s="125">
        <v>115.75</v>
      </c>
      <c r="Y143" s="125" t="s">
        <v>41</v>
      </c>
      <c r="Z143" s="125">
        <v>5.0</v>
      </c>
      <c r="AA143" s="125">
        <v>2.0</v>
      </c>
      <c r="AB143" s="125">
        <v>5.0</v>
      </c>
      <c r="AC143" s="125">
        <v>5.0</v>
      </c>
      <c r="AD143" s="125">
        <v>4.15</v>
      </c>
      <c r="AE143" s="125">
        <v>73.0</v>
      </c>
      <c r="AF143" s="125" t="s">
        <v>41</v>
      </c>
      <c r="AG143" s="125">
        <v>4.0</v>
      </c>
      <c r="AH143" s="125">
        <v>2.0</v>
      </c>
      <c r="AI143" s="125">
        <v>4.0</v>
      </c>
      <c r="AJ143" s="125">
        <v>4.0</v>
      </c>
      <c r="AK143" s="125">
        <v>4.0</v>
      </c>
      <c r="AL143" s="126">
        <v>45519.743178819444</v>
      </c>
      <c r="AM143" s="127">
        <v>767801.65</v>
      </c>
      <c r="AN143" s="127">
        <v>356234.45</v>
      </c>
      <c r="AO143" s="124"/>
      <c r="AP143" s="124"/>
    </row>
    <row r="144">
      <c r="A144" s="125">
        <v>280.0</v>
      </c>
      <c r="B144" s="119" t="s">
        <v>63</v>
      </c>
      <c r="C144" s="119" t="s">
        <v>32</v>
      </c>
      <c r="D144" s="119" t="s">
        <v>89</v>
      </c>
      <c r="E144" s="119" t="s">
        <v>283</v>
      </c>
      <c r="F144" s="120" t="s">
        <v>88</v>
      </c>
      <c r="G144" s="120" t="s">
        <v>59</v>
      </c>
      <c r="H144" s="121" t="s">
        <v>994</v>
      </c>
      <c r="I144" s="121" t="s">
        <v>995</v>
      </c>
      <c r="J144" s="125">
        <v>954030.91</v>
      </c>
      <c r="K144" s="125">
        <v>910541.74</v>
      </c>
      <c r="L144" s="125">
        <v>26081.49</v>
      </c>
      <c r="M144" s="125">
        <v>26671.05</v>
      </c>
      <c r="N144" s="119">
        <v>7.0</v>
      </c>
      <c r="O144" s="119">
        <v>4.0</v>
      </c>
      <c r="P144" s="125">
        <v>305.0</v>
      </c>
      <c r="Q144" s="125">
        <v>274.0</v>
      </c>
      <c r="R144" s="125">
        <v>26.0</v>
      </c>
      <c r="S144" s="125">
        <v>31.0</v>
      </c>
      <c r="T144" s="119">
        <v>75.0</v>
      </c>
      <c r="U144" s="125">
        <v>11.0</v>
      </c>
      <c r="V144" s="125">
        <v>-16.0</v>
      </c>
      <c r="W144" s="125">
        <v>-2.21</v>
      </c>
      <c r="X144" s="125">
        <v>4.78</v>
      </c>
      <c r="Y144" s="119">
        <v>3.0</v>
      </c>
      <c r="Z144" s="125">
        <v>3.0</v>
      </c>
      <c r="AA144" s="125">
        <v>1.0</v>
      </c>
      <c r="AB144" s="125">
        <v>1.0</v>
      </c>
      <c r="AC144" s="125">
        <v>1.0</v>
      </c>
      <c r="AD144" s="125">
        <v>1.3</v>
      </c>
      <c r="AE144" s="125">
        <v>445.0</v>
      </c>
      <c r="AF144" s="119">
        <v>2.0</v>
      </c>
      <c r="AG144" s="125">
        <v>2.0</v>
      </c>
      <c r="AH144" s="125">
        <v>1.0</v>
      </c>
      <c r="AI144" s="125">
        <v>1.0</v>
      </c>
      <c r="AJ144" s="125">
        <v>1.0</v>
      </c>
      <c r="AK144" s="125">
        <v>1.0</v>
      </c>
      <c r="AL144" s="126">
        <v>45519.743178819444</v>
      </c>
      <c r="AM144" s="127">
        <v>954315.91</v>
      </c>
      <c r="AN144" s="127">
        <v>911331.89</v>
      </c>
      <c r="AO144" s="124"/>
      <c r="AP144" s="124"/>
    </row>
    <row r="145">
      <c r="A145" s="125">
        <v>281.0</v>
      </c>
      <c r="B145" s="119" t="s">
        <v>60</v>
      </c>
      <c r="C145" s="119" t="s">
        <v>32</v>
      </c>
      <c r="D145" s="119" t="s">
        <v>129</v>
      </c>
      <c r="E145" s="119" t="s">
        <v>130</v>
      </c>
      <c r="F145" s="120" t="s">
        <v>88</v>
      </c>
      <c r="G145" s="120" t="s">
        <v>59</v>
      </c>
      <c r="H145" s="121" t="s">
        <v>994</v>
      </c>
      <c r="I145" s="121" t="s">
        <v>995</v>
      </c>
      <c r="J145" s="125">
        <v>688395.61</v>
      </c>
      <c r="K145" s="125">
        <v>717704.82</v>
      </c>
      <c r="L145" s="125">
        <v>18576.17</v>
      </c>
      <c r="M145" s="125">
        <v>19491.55</v>
      </c>
      <c r="N145" s="125">
        <v>6.0</v>
      </c>
      <c r="O145" s="125">
        <v>3.0</v>
      </c>
      <c r="P145" s="125">
        <v>365.0</v>
      </c>
      <c r="Q145" s="125">
        <v>393.0</v>
      </c>
      <c r="R145" s="125">
        <v>54.0</v>
      </c>
      <c r="S145" s="125">
        <v>33.0</v>
      </c>
      <c r="T145" s="125">
        <v>100.0</v>
      </c>
      <c r="U145" s="125">
        <v>-7.0</v>
      </c>
      <c r="V145" s="125">
        <v>63.0</v>
      </c>
      <c r="W145" s="125">
        <v>-4.7</v>
      </c>
      <c r="X145" s="125">
        <v>-4.08</v>
      </c>
      <c r="Y145" s="125">
        <v>4.0</v>
      </c>
      <c r="Z145" s="125">
        <v>1.0</v>
      </c>
      <c r="AA145" s="125">
        <v>4.0</v>
      </c>
      <c r="AB145" s="125">
        <v>1.0</v>
      </c>
      <c r="AC145" s="125">
        <v>1.0</v>
      </c>
      <c r="AD145" s="125">
        <v>1.75</v>
      </c>
      <c r="AE145" s="125">
        <v>358.0</v>
      </c>
      <c r="AF145" s="125">
        <v>3.0</v>
      </c>
      <c r="AG145" s="125">
        <v>1.0</v>
      </c>
      <c r="AH145" s="125">
        <v>3.0</v>
      </c>
      <c r="AI145" s="125">
        <v>1.0</v>
      </c>
      <c r="AJ145" s="125">
        <v>1.0</v>
      </c>
      <c r="AK145" s="125">
        <v>1.0</v>
      </c>
      <c r="AL145" s="126">
        <v>45519.743178819444</v>
      </c>
      <c r="AM145" s="127">
        <v>687788.09</v>
      </c>
      <c r="AN145" s="127">
        <v>717933.64</v>
      </c>
      <c r="AO145" s="124"/>
      <c r="AP145" s="124"/>
    </row>
    <row r="146">
      <c r="A146" s="125">
        <v>282.0</v>
      </c>
      <c r="B146" s="119" t="s">
        <v>60</v>
      </c>
      <c r="C146" s="119" t="s">
        <v>32</v>
      </c>
      <c r="D146" s="119" t="s">
        <v>284</v>
      </c>
      <c r="E146" s="119" t="s">
        <v>285</v>
      </c>
      <c r="F146" s="120" t="s">
        <v>88</v>
      </c>
      <c r="G146" s="120" t="s">
        <v>59</v>
      </c>
      <c r="H146" s="121" t="s">
        <v>994</v>
      </c>
      <c r="I146" s="121" t="s">
        <v>995</v>
      </c>
      <c r="J146" s="125">
        <v>1494295.65</v>
      </c>
      <c r="K146" s="125">
        <v>1310033.59</v>
      </c>
      <c r="L146" s="125">
        <v>40535.15</v>
      </c>
      <c r="M146" s="125">
        <v>39532.56</v>
      </c>
      <c r="N146" s="125">
        <v>24.0</v>
      </c>
      <c r="O146" s="125">
        <v>30.0</v>
      </c>
      <c r="P146" s="125">
        <v>508.0</v>
      </c>
      <c r="Q146" s="125">
        <v>407.0</v>
      </c>
      <c r="R146" s="125">
        <v>61.0</v>
      </c>
      <c r="S146" s="125">
        <v>29.0</v>
      </c>
      <c r="T146" s="125">
        <v>-20.0</v>
      </c>
      <c r="U146" s="125">
        <v>24.0</v>
      </c>
      <c r="V146" s="125">
        <v>110.0</v>
      </c>
      <c r="W146" s="125">
        <v>2.54</v>
      </c>
      <c r="X146" s="125">
        <v>14.07</v>
      </c>
      <c r="Y146" s="125">
        <v>1.0</v>
      </c>
      <c r="Z146" s="125">
        <v>5.0</v>
      </c>
      <c r="AA146" s="125">
        <v>5.0</v>
      </c>
      <c r="AB146" s="125">
        <v>1.0</v>
      </c>
      <c r="AC146" s="125">
        <v>3.0</v>
      </c>
      <c r="AD146" s="125">
        <v>2.7</v>
      </c>
      <c r="AE146" s="125">
        <v>229.0</v>
      </c>
      <c r="AF146" s="125">
        <v>1.0</v>
      </c>
      <c r="AG146" s="125">
        <v>4.0</v>
      </c>
      <c r="AH146" s="125">
        <v>4.0</v>
      </c>
      <c r="AI146" s="125">
        <v>1.0</v>
      </c>
      <c r="AJ146" s="125">
        <v>2.0</v>
      </c>
      <c r="AK146" s="125">
        <v>2.0</v>
      </c>
      <c r="AL146" s="126">
        <v>45519.743178819444</v>
      </c>
      <c r="AM146" s="127">
        <v>1499803.26</v>
      </c>
      <c r="AN146" s="127">
        <v>1310203.02</v>
      </c>
      <c r="AO146" s="124"/>
      <c r="AP146" s="124"/>
    </row>
    <row r="147">
      <c r="A147" s="125">
        <v>283.0</v>
      </c>
      <c r="B147" s="119" t="s">
        <v>122</v>
      </c>
      <c r="C147" s="119" t="s">
        <v>32</v>
      </c>
      <c r="D147" s="119" t="s">
        <v>286</v>
      </c>
      <c r="E147" s="119" t="s">
        <v>287</v>
      </c>
      <c r="F147" s="120" t="s">
        <v>228</v>
      </c>
      <c r="G147" s="120" t="s">
        <v>36</v>
      </c>
      <c r="H147" s="121" t="s">
        <v>994</v>
      </c>
      <c r="I147" s="121" t="s">
        <v>995</v>
      </c>
      <c r="J147" s="125">
        <v>2059862.43</v>
      </c>
      <c r="K147" s="125">
        <v>2062372.71</v>
      </c>
      <c r="L147" s="125">
        <v>60936.25</v>
      </c>
      <c r="M147" s="125">
        <v>61261.86</v>
      </c>
      <c r="N147" s="125" t="s">
        <v>41</v>
      </c>
      <c r="O147" s="125">
        <v>15.0</v>
      </c>
      <c r="P147" s="125">
        <v>475.0</v>
      </c>
      <c r="Q147" s="125">
        <v>579.0</v>
      </c>
      <c r="R147" s="125">
        <v>37.0</v>
      </c>
      <c r="S147" s="125">
        <v>35.0</v>
      </c>
      <c r="T147" s="125" t="s">
        <v>41</v>
      </c>
      <c r="U147" s="125">
        <v>-17.0</v>
      </c>
      <c r="V147" s="125">
        <v>5.0</v>
      </c>
      <c r="W147" s="125">
        <v>-0.53</v>
      </c>
      <c r="X147" s="125">
        <v>-0.12</v>
      </c>
      <c r="Y147" s="125" t="s">
        <v>41</v>
      </c>
      <c r="Z147" s="125">
        <v>1.0</v>
      </c>
      <c r="AA147" s="125">
        <v>1.0</v>
      </c>
      <c r="AB147" s="125">
        <v>1.0</v>
      </c>
      <c r="AC147" s="125">
        <v>1.0</v>
      </c>
      <c r="AD147" s="125">
        <v>0.95</v>
      </c>
      <c r="AE147" s="125">
        <v>645.0</v>
      </c>
      <c r="AF147" s="125" t="s">
        <v>41</v>
      </c>
      <c r="AG147" s="125">
        <v>1.0</v>
      </c>
      <c r="AH147" s="125">
        <v>1.0</v>
      </c>
      <c r="AI147" s="125">
        <v>1.0</v>
      </c>
      <c r="AJ147" s="125">
        <v>1.0</v>
      </c>
      <c r="AK147" s="125">
        <v>1.0</v>
      </c>
      <c r="AL147" s="126">
        <v>45519.743178819444</v>
      </c>
      <c r="AM147" s="127">
        <v>2060250.43</v>
      </c>
      <c r="AN147" s="127">
        <v>2061276.95</v>
      </c>
      <c r="AO147" s="124"/>
      <c r="AP147" s="124"/>
    </row>
    <row r="148">
      <c r="A148" s="125">
        <v>284.0</v>
      </c>
      <c r="B148" s="119" t="s">
        <v>63</v>
      </c>
      <c r="C148" s="119" t="s">
        <v>32</v>
      </c>
      <c r="D148" s="119" t="s">
        <v>288</v>
      </c>
      <c r="E148" s="119" t="s">
        <v>289</v>
      </c>
      <c r="F148" s="120" t="s">
        <v>88</v>
      </c>
      <c r="G148" s="120" t="s">
        <v>59</v>
      </c>
      <c r="H148" s="121" t="s">
        <v>994</v>
      </c>
      <c r="I148" s="121" t="s">
        <v>995</v>
      </c>
      <c r="J148" s="125">
        <v>1137218.73</v>
      </c>
      <c r="K148" s="125">
        <v>1201139.6</v>
      </c>
      <c r="L148" s="125">
        <v>27193.18</v>
      </c>
      <c r="M148" s="125">
        <v>29789.3</v>
      </c>
      <c r="N148" s="119">
        <v>30.0</v>
      </c>
      <c r="O148" s="125">
        <v>15.0</v>
      </c>
      <c r="P148" s="125">
        <v>290.0</v>
      </c>
      <c r="Q148" s="125">
        <v>340.0</v>
      </c>
      <c r="R148" s="125">
        <v>40.0</v>
      </c>
      <c r="S148" s="125">
        <v>49.0</v>
      </c>
      <c r="T148" s="119">
        <v>100.0</v>
      </c>
      <c r="U148" s="125">
        <v>-14.0</v>
      </c>
      <c r="V148" s="125">
        <v>-18.0</v>
      </c>
      <c r="W148" s="125">
        <v>-8.71</v>
      </c>
      <c r="X148" s="125">
        <v>-5.32</v>
      </c>
      <c r="Y148" s="119">
        <v>4.0</v>
      </c>
      <c r="Z148" s="125">
        <v>1.0</v>
      </c>
      <c r="AA148" s="125">
        <v>1.0</v>
      </c>
      <c r="AB148" s="125">
        <v>1.0</v>
      </c>
      <c r="AC148" s="125">
        <v>1.0</v>
      </c>
      <c r="AD148" s="125">
        <v>1.15</v>
      </c>
      <c r="AE148" s="125">
        <v>524.0</v>
      </c>
      <c r="AF148" s="119">
        <v>3.0</v>
      </c>
      <c r="AG148" s="125">
        <v>1.0</v>
      </c>
      <c r="AH148" s="125">
        <v>1.0</v>
      </c>
      <c r="AI148" s="125">
        <v>1.0</v>
      </c>
      <c r="AJ148" s="125">
        <v>1.0</v>
      </c>
      <c r="AK148" s="125">
        <v>1.0</v>
      </c>
      <c r="AL148" s="126">
        <v>45519.743178819444</v>
      </c>
      <c r="AM148" s="127">
        <v>1137159.42</v>
      </c>
      <c r="AN148" s="127">
        <v>1198406.33</v>
      </c>
      <c r="AO148" s="124"/>
      <c r="AP148" s="124"/>
    </row>
    <row r="149">
      <c r="A149" s="125">
        <v>286.0</v>
      </c>
      <c r="B149" s="119" t="s">
        <v>63</v>
      </c>
      <c r="C149" s="119" t="s">
        <v>32</v>
      </c>
      <c r="D149" s="119" t="s">
        <v>290</v>
      </c>
      <c r="E149" s="119" t="s">
        <v>291</v>
      </c>
      <c r="F149" s="120" t="s">
        <v>88</v>
      </c>
      <c r="G149" s="120" t="s">
        <v>59</v>
      </c>
      <c r="H149" s="121" t="s">
        <v>994</v>
      </c>
      <c r="I149" s="121" t="s">
        <v>995</v>
      </c>
      <c r="J149" s="125">
        <v>1344762.26</v>
      </c>
      <c r="K149" s="125">
        <v>1362778.33</v>
      </c>
      <c r="L149" s="125">
        <v>35485.26</v>
      </c>
      <c r="M149" s="125">
        <v>38608.66</v>
      </c>
      <c r="N149" s="125">
        <v>26.0</v>
      </c>
      <c r="O149" s="125">
        <v>6.0</v>
      </c>
      <c r="P149" s="125">
        <v>528.0</v>
      </c>
      <c r="Q149" s="125">
        <v>555.0</v>
      </c>
      <c r="R149" s="125">
        <v>26.0</v>
      </c>
      <c r="S149" s="125">
        <v>38.0</v>
      </c>
      <c r="T149" s="125">
        <v>333.0</v>
      </c>
      <c r="U149" s="125">
        <v>-4.0</v>
      </c>
      <c r="V149" s="125">
        <v>-31.0</v>
      </c>
      <c r="W149" s="125">
        <v>-8.09</v>
      </c>
      <c r="X149" s="125">
        <v>-1.32</v>
      </c>
      <c r="Y149" s="125">
        <v>5.0</v>
      </c>
      <c r="Z149" s="125">
        <v>1.0</v>
      </c>
      <c r="AA149" s="125">
        <v>1.0</v>
      </c>
      <c r="AB149" s="125">
        <v>1.0</v>
      </c>
      <c r="AC149" s="125">
        <v>1.0</v>
      </c>
      <c r="AD149" s="125">
        <v>1.2</v>
      </c>
      <c r="AE149" s="125">
        <v>497.0</v>
      </c>
      <c r="AF149" s="125">
        <v>4.0</v>
      </c>
      <c r="AG149" s="125">
        <v>1.0</v>
      </c>
      <c r="AH149" s="125">
        <v>1.0</v>
      </c>
      <c r="AI149" s="125">
        <v>1.0</v>
      </c>
      <c r="AJ149" s="125">
        <v>1.0</v>
      </c>
      <c r="AK149" s="125">
        <v>1.0</v>
      </c>
      <c r="AL149" s="126">
        <v>45519.743178819444</v>
      </c>
      <c r="AM149" s="127">
        <v>1346122.34</v>
      </c>
      <c r="AN149" s="127">
        <v>1354075.72</v>
      </c>
      <c r="AO149" s="124"/>
      <c r="AP149" s="124"/>
    </row>
    <row r="150">
      <c r="A150" s="125">
        <v>287.0</v>
      </c>
      <c r="B150" s="119" t="s">
        <v>122</v>
      </c>
      <c r="C150" s="119" t="s">
        <v>32</v>
      </c>
      <c r="D150" s="119" t="s">
        <v>292</v>
      </c>
      <c r="E150" s="119" t="s">
        <v>293</v>
      </c>
      <c r="F150" s="120" t="s">
        <v>275</v>
      </c>
      <c r="G150" s="120" t="s">
        <v>46</v>
      </c>
      <c r="H150" s="121" t="s">
        <v>994</v>
      </c>
      <c r="I150" s="121" t="s">
        <v>995</v>
      </c>
      <c r="J150" s="125">
        <v>1383272.44</v>
      </c>
      <c r="K150" s="125">
        <v>1244450.19</v>
      </c>
      <c r="L150" s="125">
        <v>43399.0</v>
      </c>
      <c r="M150" s="125">
        <v>40920.75</v>
      </c>
      <c r="N150" s="125">
        <v>107.0</v>
      </c>
      <c r="O150" s="125">
        <v>82.0</v>
      </c>
      <c r="P150" s="125">
        <v>559.0</v>
      </c>
      <c r="Q150" s="125">
        <v>450.0</v>
      </c>
      <c r="R150" s="125">
        <v>82.0</v>
      </c>
      <c r="S150" s="125">
        <v>54.0</v>
      </c>
      <c r="T150" s="125">
        <v>30.0</v>
      </c>
      <c r="U150" s="125">
        <v>24.0</v>
      </c>
      <c r="V150" s="125">
        <v>51.0</v>
      </c>
      <c r="W150" s="125">
        <v>6.06</v>
      </c>
      <c r="X150" s="125">
        <v>11.16</v>
      </c>
      <c r="Y150" s="125">
        <v>2.0</v>
      </c>
      <c r="Z150" s="125">
        <v>5.0</v>
      </c>
      <c r="AA150" s="125">
        <v>3.0</v>
      </c>
      <c r="AB150" s="125">
        <v>2.0</v>
      </c>
      <c r="AC150" s="125">
        <v>2.0</v>
      </c>
      <c r="AD150" s="125">
        <v>2.5</v>
      </c>
      <c r="AE150" s="125">
        <v>253.0</v>
      </c>
      <c r="AF150" s="125">
        <v>2.0</v>
      </c>
      <c r="AG150" s="125">
        <v>4.0</v>
      </c>
      <c r="AH150" s="125">
        <v>2.0</v>
      </c>
      <c r="AI150" s="125">
        <v>1.0</v>
      </c>
      <c r="AJ150" s="125">
        <v>2.0</v>
      </c>
      <c r="AK150" s="125">
        <v>2.0</v>
      </c>
      <c r="AL150" s="126">
        <v>45519.743178819444</v>
      </c>
      <c r="AM150" s="127">
        <v>1385107.02</v>
      </c>
      <c r="AN150" s="127">
        <v>1244335.44</v>
      </c>
      <c r="AO150" s="124"/>
      <c r="AP150" s="124"/>
    </row>
    <row r="151">
      <c r="A151" s="125">
        <v>288.0</v>
      </c>
      <c r="B151" s="119" t="s">
        <v>122</v>
      </c>
      <c r="C151" s="119" t="s">
        <v>32</v>
      </c>
      <c r="D151" s="119" t="s">
        <v>294</v>
      </c>
      <c r="E151" s="119" t="s">
        <v>295</v>
      </c>
      <c r="F151" s="120" t="s">
        <v>209</v>
      </c>
      <c r="G151" s="120" t="s">
        <v>101</v>
      </c>
      <c r="H151" s="121" t="s">
        <v>994</v>
      </c>
      <c r="I151" s="121" t="s">
        <v>995</v>
      </c>
      <c r="J151" s="125">
        <v>1339504.11</v>
      </c>
      <c r="K151" s="125">
        <v>1064015.84</v>
      </c>
      <c r="L151" s="125">
        <v>35575.57</v>
      </c>
      <c r="M151" s="125">
        <v>31515.16</v>
      </c>
      <c r="N151" s="125" t="s">
        <v>41</v>
      </c>
      <c r="O151" s="125">
        <v>1.0</v>
      </c>
      <c r="P151" s="125">
        <v>291.0</v>
      </c>
      <c r="Q151" s="125">
        <v>271.0</v>
      </c>
      <c r="R151" s="125">
        <v>28.0</v>
      </c>
      <c r="S151" s="125">
        <v>17.0</v>
      </c>
      <c r="T151" s="125" t="s">
        <v>41</v>
      </c>
      <c r="U151" s="125">
        <v>7.0</v>
      </c>
      <c r="V151" s="125">
        <v>64.0</v>
      </c>
      <c r="W151" s="125">
        <v>12.88</v>
      </c>
      <c r="X151" s="125">
        <v>25.89</v>
      </c>
      <c r="Y151" s="125" t="s">
        <v>41</v>
      </c>
      <c r="Z151" s="125">
        <v>2.0</v>
      </c>
      <c r="AA151" s="125">
        <v>4.0</v>
      </c>
      <c r="AB151" s="125">
        <v>3.0</v>
      </c>
      <c r="AC151" s="125">
        <v>4.0</v>
      </c>
      <c r="AD151" s="125">
        <v>3.2</v>
      </c>
      <c r="AE151" s="125">
        <v>191.0</v>
      </c>
      <c r="AF151" s="125" t="s">
        <v>41</v>
      </c>
      <c r="AG151" s="125">
        <v>1.0</v>
      </c>
      <c r="AH151" s="125">
        <v>3.0</v>
      </c>
      <c r="AI151" s="125">
        <v>2.0</v>
      </c>
      <c r="AJ151" s="125">
        <v>3.0</v>
      </c>
      <c r="AK151" s="125">
        <v>3.0</v>
      </c>
      <c r="AL151" s="126">
        <v>45519.743178819444</v>
      </c>
      <c r="AM151" s="127">
        <v>1345409.45</v>
      </c>
      <c r="AN151" s="127">
        <v>1065551.3</v>
      </c>
      <c r="AO151" s="124"/>
      <c r="AP151" s="124"/>
    </row>
    <row r="152">
      <c r="A152" s="125">
        <v>289.0</v>
      </c>
      <c r="B152" s="119" t="s">
        <v>60</v>
      </c>
      <c r="C152" s="119" t="s">
        <v>32</v>
      </c>
      <c r="D152" s="119" t="s">
        <v>1014</v>
      </c>
      <c r="E152" s="119" t="s">
        <v>297</v>
      </c>
      <c r="F152" s="120" t="s">
        <v>118</v>
      </c>
      <c r="G152" s="120" t="s">
        <v>59</v>
      </c>
      <c r="H152" s="121" t="s">
        <v>994</v>
      </c>
      <c r="I152" s="121" t="s">
        <v>995</v>
      </c>
      <c r="J152" s="125">
        <v>1533976.1</v>
      </c>
      <c r="K152" s="125">
        <v>1524577.42</v>
      </c>
      <c r="L152" s="125">
        <v>40678.31</v>
      </c>
      <c r="M152" s="125">
        <v>43307.09</v>
      </c>
      <c r="N152" s="119">
        <v>28.0</v>
      </c>
      <c r="O152" s="125">
        <v>48.0</v>
      </c>
      <c r="P152" s="125">
        <v>959.0</v>
      </c>
      <c r="Q152" s="125">
        <v>953.0</v>
      </c>
      <c r="R152" s="125">
        <v>42.0</v>
      </c>
      <c r="S152" s="125">
        <v>37.0</v>
      </c>
      <c r="T152" s="119">
        <v>-41.0</v>
      </c>
      <c r="U152" s="125">
        <v>0.0</v>
      </c>
      <c r="V152" s="125">
        <v>13.0</v>
      </c>
      <c r="W152" s="125">
        <v>-6.07</v>
      </c>
      <c r="X152" s="125">
        <v>0.62</v>
      </c>
      <c r="Y152" s="119">
        <v>1.0</v>
      </c>
      <c r="Z152" s="125">
        <v>1.0</v>
      </c>
      <c r="AA152" s="125">
        <v>1.0</v>
      </c>
      <c r="AB152" s="125">
        <v>1.0</v>
      </c>
      <c r="AC152" s="125">
        <v>1.0</v>
      </c>
      <c r="AD152" s="125">
        <v>1.0</v>
      </c>
      <c r="AE152" s="125">
        <v>597.0</v>
      </c>
      <c r="AF152" s="119">
        <v>1.0</v>
      </c>
      <c r="AG152" s="125">
        <v>1.0</v>
      </c>
      <c r="AH152" s="125">
        <v>1.0</v>
      </c>
      <c r="AI152" s="125">
        <v>1.0</v>
      </c>
      <c r="AJ152" s="125">
        <v>1.0</v>
      </c>
      <c r="AK152" s="125">
        <v>1.0</v>
      </c>
      <c r="AL152" s="126">
        <v>45519.743178819444</v>
      </c>
      <c r="AM152" s="127">
        <v>1534676.73</v>
      </c>
      <c r="AN152" s="127">
        <v>1538707.93</v>
      </c>
      <c r="AO152" s="124"/>
      <c r="AP152" s="124"/>
    </row>
    <row r="153">
      <c r="A153" s="125">
        <v>290.0</v>
      </c>
      <c r="B153" s="119" t="s">
        <v>47</v>
      </c>
      <c r="C153" s="119" t="s">
        <v>32</v>
      </c>
      <c r="D153" s="119" t="s">
        <v>89</v>
      </c>
      <c r="E153" s="119" t="s">
        <v>298</v>
      </c>
      <c r="F153" s="120" t="s">
        <v>220</v>
      </c>
      <c r="G153" s="120" t="s">
        <v>59</v>
      </c>
      <c r="H153" s="121" t="s">
        <v>994</v>
      </c>
      <c r="I153" s="121" t="s">
        <v>995</v>
      </c>
      <c r="J153" s="125">
        <v>1127884.21</v>
      </c>
      <c r="K153" s="125">
        <v>1485216.84</v>
      </c>
      <c r="L153" s="125">
        <v>46882.5</v>
      </c>
      <c r="M153" s="125">
        <v>62624.75</v>
      </c>
      <c r="N153" s="125" t="s">
        <v>41</v>
      </c>
      <c r="O153" s="125" t="s">
        <v>41</v>
      </c>
      <c r="P153" s="125">
        <v>449.0</v>
      </c>
      <c r="Q153" s="125">
        <v>522.0</v>
      </c>
      <c r="R153" s="125">
        <v>26.0</v>
      </c>
      <c r="S153" s="125">
        <v>16.0</v>
      </c>
      <c r="T153" s="125" t="s">
        <v>41</v>
      </c>
      <c r="U153" s="125">
        <v>-13.0</v>
      </c>
      <c r="V153" s="125">
        <v>62.0</v>
      </c>
      <c r="W153" s="125">
        <v>-25.14</v>
      </c>
      <c r="X153" s="125">
        <v>-24.06</v>
      </c>
      <c r="Y153" s="125" t="s">
        <v>41</v>
      </c>
      <c r="Z153" s="125">
        <v>1.0</v>
      </c>
      <c r="AA153" s="125">
        <v>4.0</v>
      </c>
      <c r="AB153" s="125">
        <v>1.0</v>
      </c>
      <c r="AC153" s="125">
        <v>1.0</v>
      </c>
      <c r="AD153" s="125">
        <v>1.55</v>
      </c>
      <c r="AE153" s="125">
        <v>391.0</v>
      </c>
      <c r="AF153" s="125" t="s">
        <v>41</v>
      </c>
      <c r="AG153" s="125">
        <v>1.0</v>
      </c>
      <c r="AH153" s="125">
        <v>3.0</v>
      </c>
      <c r="AI153" s="125">
        <v>1.0</v>
      </c>
      <c r="AJ153" s="125">
        <v>1.0</v>
      </c>
      <c r="AK153" s="125">
        <v>1.0</v>
      </c>
      <c r="AL153" s="126">
        <v>45519.743178819444</v>
      </c>
      <c r="AM153" s="127">
        <v>1128433.09</v>
      </c>
      <c r="AN153" s="127">
        <v>1485692.94</v>
      </c>
      <c r="AO153" s="124"/>
      <c r="AP153" s="124"/>
    </row>
    <row r="154">
      <c r="A154" s="125">
        <v>291.0</v>
      </c>
      <c r="B154" s="119" t="s">
        <v>63</v>
      </c>
      <c r="C154" s="119" t="s">
        <v>32</v>
      </c>
      <c r="D154" s="119" t="s">
        <v>188</v>
      </c>
      <c r="E154" s="119" t="s">
        <v>299</v>
      </c>
      <c r="F154" s="120" t="s">
        <v>88</v>
      </c>
      <c r="G154" s="120" t="s">
        <v>59</v>
      </c>
      <c r="H154" s="121" t="s">
        <v>994</v>
      </c>
      <c r="I154" s="121" t="s">
        <v>995</v>
      </c>
      <c r="J154" s="125">
        <v>1347143.17</v>
      </c>
      <c r="K154" s="125">
        <v>961207.57</v>
      </c>
      <c r="L154" s="125">
        <v>31329.17</v>
      </c>
      <c r="M154" s="125">
        <v>23149.61</v>
      </c>
      <c r="N154" s="119">
        <v>3.0</v>
      </c>
      <c r="O154" s="119" t="s">
        <v>41</v>
      </c>
      <c r="P154" s="125">
        <v>297.0</v>
      </c>
      <c r="Q154" s="125">
        <v>255.0</v>
      </c>
      <c r="R154" s="125">
        <v>23.0</v>
      </c>
      <c r="S154" s="125">
        <v>13.0</v>
      </c>
      <c r="T154" s="119" t="s">
        <v>41</v>
      </c>
      <c r="U154" s="125">
        <v>16.0</v>
      </c>
      <c r="V154" s="125">
        <v>76.0</v>
      </c>
      <c r="W154" s="125">
        <v>35.33</v>
      </c>
      <c r="X154" s="125">
        <v>40.15</v>
      </c>
      <c r="Y154" s="119" t="s">
        <v>41</v>
      </c>
      <c r="Z154" s="125">
        <v>4.0</v>
      </c>
      <c r="AA154" s="125">
        <v>4.0</v>
      </c>
      <c r="AB154" s="125">
        <v>5.0</v>
      </c>
      <c r="AC154" s="125">
        <v>5.0</v>
      </c>
      <c r="AD154" s="125">
        <v>4.45</v>
      </c>
      <c r="AE154" s="125">
        <v>37.0</v>
      </c>
      <c r="AF154" s="119" t="s">
        <v>41</v>
      </c>
      <c r="AG154" s="125">
        <v>3.0</v>
      </c>
      <c r="AH154" s="125">
        <v>3.0</v>
      </c>
      <c r="AI154" s="125">
        <v>4.0</v>
      </c>
      <c r="AJ154" s="125">
        <v>4.0</v>
      </c>
      <c r="AK154" s="125">
        <v>4.0</v>
      </c>
      <c r="AL154" s="126">
        <v>45519.743178819444</v>
      </c>
      <c r="AM154" s="127">
        <v>1347065.1</v>
      </c>
      <c r="AN154" s="127">
        <v>941575.5</v>
      </c>
      <c r="AO154" s="124"/>
      <c r="AP154" s="124"/>
    </row>
    <row r="155">
      <c r="A155" s="125">
        <v>292.0</v>
      </c>
      <c r="B155" s="119" t="s">
        <v>63</v>
      </c>
      <c r="C155" s="119" t="s">
        <v>32</v>
      </c>
      <c r="D155" s="119" t="s">
        <v>300</v>
      </c>
      <c r="E155" s="119" t="s">
        <v>301</v>
      </c>
      <c r="F155" s="120" t="s">
        <v>66</v>
      </c>
      <c r="G155" s="120" t="s">
        <v>59</v>
      </c>
      <c r="H155" s="121" t="s">
        <v>994</v>
      </c>
      <c r="I155" s="121" t="s">
        <v>995</v>
      </c>
      <c r="J155" s="125">
        <v>1171193.53</v>
      </c>
      <c r="K155" s="125">
        <v>1448189.71</v>
      </c>
      <c r="L155" s="125">
        <v>31421.85</v>
      </c>
      <c r="M155" s="125">
        <v>41842.14</v>
      </c>
      <c r="N155" s="125">
        <v>20.0</v>
      </c>
      <c r="O155" s="119">
        <v>21.0</v>
      </c>
      <c r="P155" s="125">
        <v>589.0</v>
      </c>
      <c r="Q155" s="125">
        <v>593.0</v>
      </c>
      <c r="R155" s="125">
        <v>37.0</v>
      </c>
      <c r="S155" s="125">
        <v>34.0</v>
      </c>
      <c r="T155" s="119">
        <v>-4.0</v>
      </c>
      <c r="U155" s="125">
        <v>0.0</v>
      </c>
      <c r="V155" s="125">
        <v>8.0</v>
      </c>
      <c r="W155" s="125">
        <v>-24.9</v>
      </c>
      <c r="X155" s="125">
        <v>-19.13</v>
      </c>
      <c r="Y155" s="119">
        <v>1.0</v>
      </c>
      <c r="Z155" s="125">
        <v>1.0</v>
      </c>
      <c r="AA155" s="125">
        <v>1.0</v>
      </c>
      <c r="AB155" s="125">
        <v>1.0</v>
      </c>
      <c r="AC155" s="125">
        <v>1.0</v>
      </c>
      <c r="AD155" s="125">
        <v>1.0</v>
      </c>
      <c r="AE155" s="125">
        <v>587.0</v>
      </c>
      <c r="AF155" s="119">
        <v>1.0</v>
      </c>
      <c r="AG155" s="125">
        <v>1.0</v>
      </c>
      <c r="AH155" s="125">
        <v>1.0</v>
      </c>
      <c r="AI155" s="125">
        <v>1.0</v>
      </c>
      <c r="AJ155" s="125">
        <v>1.0</v>
      </c>
      <c r="AK155" s="125">
        <v>1.0</v>
      </c>
      <c r="AL155" s="126">
        <v>45519.743178819444</v>
      </c>
      <c r="AM155" s="127">
        <v>1189385.13</v>
      </c>
      <c r="AN155" s="127">
        <v>1427940.91</v>
      </c>
      <c r="AO155" s="124"/>
      <c r="AP155" s="124"/>
    </row>
    <row r="156">
      <c r="A156" s="125">
        <v>294.0</v>
      </c>
      <c r="B156" s="119" t="s">
        <v>47</v>
      </c>
      <c r="C156" s="119" t="s">
        <v>32</v>
      </c>
      <c r="D156" s="119" t="s">
        <v>91</v>
      </c>
      <c r="E156" s="119" t="s">
        <v>302</v>
      </c>
      <c r="F156" s="120" t="s">
        <v>137</v>
      </c>
      <c r="G156" s="120" t="s">
        <v>36</v>
      </c>
      <c r="H156" s="121" t="s">
        <v>994</v>
      </c>
      <c r="I156" s="121" t="s">
        <v>995</v>
      </c>
      <c r="J156" s="125">
        <v>970537.19</v>
      </c>
      <c r="K156" s="125">
        <v>966108.47</v>
      </c>
      <c r="L156" s="125">
        <v>27685.46</v>
      </c>
      <c r="M156" s="125">
        <v>28065.51</v>
      </c>
      <c r="N156" s="125" t="s">
        <v>41</v>
      </c>
      <c r="O156" s="125" t="s">
        <v>41</v>
      </c>
      <c r="P156" s="125">
        <v>660.0</v>
      </c>
      <c r="Q156" s="125">
        <v>610.0</v>
      </c>
      <c r="R156" s="125">
        <v>36.0</v>
      </c>
      <c r="S156" s="125">
        <v>39.0</v>
      </c>
      <c r="T156" s="125" t="s">
        <v>41</v>
      </c>
      <c r="U156" s="125">
        <v>8.0</v>
      </c>
      <c r="V156" s="125">
        <v>-7.0</v>
      </c>
      <c r="W156" s="125">
        <v>-1.35</v>
      </c>
      <c r="X156" s="125">
        <v>0.46</v>
      </c>
      <c r="Y156" s="125" t="s">
        <v>41</v>
      </c>
      <c r="Z156" s="125">
        <v>2.0</v>
      </c>
      <c r="AA156" s="125">
        <v>1.0</v>
      </c>
      <c r="AB156" s="125">
        <v>1.0</v>
      </c>
      <c r="AC156" s="125">
        <v>1.0</v>
      </c>
      <c r="AD156" s="125">
        <v>1.05</v>
      </c>
      <c r="AE156" s="125">
        <v>547.0</v>
      </c>
      <c r="AF156" s="125" t="s">
        <v>41</v>
      </c>
      <c r="AG156" s="125">
        <v>1.0</v>
      </c>
      <c r="AH156" s="125">
        <v>1.0</v>
      </c>
      <c r="AI156" s="125">
        <v>1.0</v>
      </c>
      <c r="AJ156" s="125">
        <v>1.0</v>
      </c>
      <c r="AK156" s="125">
        <v>1.0</v>
      </c>
      <c r="AL156" s="126">
        <v>45519.743178819444</v>
      </c>
      <c r="AM156" s="127">
        <v>981212.12</v>
      </c>
      <c r="AN156" s="127">
        <v>967451.09</v>
      </c>
      <c r="AO156" s="124"/>
      <c r="AP156" s="124"/>
    </row>
    <row r="157">
      <c r="A157" s="125">
        <v>295.0</v>
      </c>
      <c r="B157" s="119" t="s">
        <v>97</v>
      </c>
      <c r="C157" s="119" t="s">
        <v>32</v>
      </c>
      <c r="D157" s="119" t="s">
        <v>164</v>
      </c>
      <c r="E157" s="119" t="s">
        <v>165</v>
      </c>
      <c r="F157" s="120" t="s">
        <v>166</v>
      </c>
      <c r="G157" s="120" t="s">
        <v>101</v>
      </c>
      <c r="H157" s="121" t="s">
        <v>994</v>
      </c>
      <c r="I157" s="121" t="s">
        <v>995</v>
      </c>
      <c r="J157" s="125">
        <v>1139204.6</v>
      </c>
      <c r="K157" s="125">
        <v>1136101.48</v>
      </c>
      <c r="L157" s="125">
        <v>29784.08</v>
      </c>
      <c r="M157" s="125">
        <v>32046.94</v>
      </c>
      <c r="N157" s="119">
        <v>46.0</v>
      </c>
      <c r="O157" s="119">
        <v>67.0</v>
      </c>
      <c r="P157" s="125">
        <v>518.0</v>
      </c>
      <c r="Q157" s="125">
        <v>505.0</v>
      </c>
      <c r="R157" s="125">
        <v>35.0</v>
      </c>
      <c r="S157" s="125">
        <v>29.0</v>
      </c>
      <c r="T157" s="119">
        <v>-31.0</v>
      </c>
      <c r="U157" s="125">
        <v>2.0</v>
      </c>
      <c r="V157" s="125">
        <v>20.0</v>
      </c>
      <c r="W157" s="125">
        <v>-7.06</v>
      </c>
      <c r="X157" s="125">
        <v>0.27</v>
      </c>
      <c r="Y157" s="119">
        <v>1.0</v>
      </c>
      <c r="Z157" s="125">
        <v>1.0</v>
      </c>
      <c r="AA157" s="125">
        <v>2.0</v>
      </c>
      <c r="AB157" s="125">
        <v>1.0</v>
      </c>
      <c r="AC157" s="125">
        <v>1.0</v>
      </c>
      <c r="AD157" s="125">
        <v>1.2</v>
      </c>
      <c r="AE157" s="125">
        <v>487.0</v>
      </c>
      <c r="AF157" s="119">
        <v>1.0</v>
      </c>
      <c r="AG157" s="125">
        <v>1.0</v>
      </c>
      <c r="AH157" s="125">
        <v>2.0</v>
      </c>
      <c r="AI157" s="125">
        <v>1.0</v>
      </c>
      <c r="AJ157" s="125">
        <v>1.0</v>
      </c>
      <c r="AK157" s="125">
        <v>1.0</v>
      </c>
      <c r="AL157" s="126">
        <v>45519.743178819444</v>
      </c>
      <c r="AM157" s="127">
        <v>1142953.02</v>
      </c>
      <c r="AN157" s="127">
        <v>1127996.52</v>
      </c>
      <c r="AO157" s="124"/>
      <c r="AP157" s="124"/>
    </row>
    <row r="158">
      <c r="A158" s="125">
        <v>296.0</v>
      </c>
      <c r="B158" s="119" t="s">
        <v>122</v>
      </c>
      <c r="C158" s="119" t="s">
        <v>32</v>
      </c>
      <c r="D158" s="119" t="s">
        <v>303</v>
      </c>
      <c r="E158" s="119" t="s">
        <v>304</v>
      </c>
      <c r="F158" s="120" t="s">
        <v>121</v>
      </c>
      <c r="G158" s="120" t="s">
        <v>36</v>
      </c>
      <c r="H158" s="121" t="s">
        <v>994</v>
      </c>
      <c r="I158" s="121" t="s">
        <v>995</v>
      </c>
      <c r="J158" s="125">
        <v>1295316.95</v>
      </c>
      <c r="K158" s="125">
        <v>1395300.53</v>
      </c>
      <c r="L158" s="125">
        <v>39717.2</v>
      </c>
      <c r="M158" s="125">
        <v>45666.6</v>
      </c>
      <c r="N158" s="125">
        <v>69.0</v>
      </c>
      <c r="O158" s="125">
        <v>10.0</v>
      </c>
      <c r="P158" s="125">
        <v>444.0</v>
      </c>
      <c r="Q158" s="125">
        <v>459.0</v>
      </c>
      <c r="R158" s="125">
        <v>69.0</v>
      </c>
      <c r="S158" s="125">
        <v>27.0</v>
      </c>
      <c r="T158" s="125">
        <v>590.0</v>
      </c>
      <c r="U158" s="125">
        <v>-3.0</v>
      </c>
      <c r="V158" s="125">
        <v>155.0</v>
      </c>
      <c r="W158" s="125">
        <v>-13.03</v>
      </c>
      <c r="X158" s="125">
        <v>-7.17</v>
      </c>
      <c r="Y158" s="125">
        <v>5.0</v>
      </c>
      <c r="Z158" s="125">
        <v>1.0</v>
      </c>
      <c r="AA158" s="125">
        <v>5.0</v>
      </c>
      <c r="AB158" s="125">
        <v>1.0</v>
      </c>
      <c r="AC158" s="125">
        <v>1.0</v>
      </c>
      <c r="AD158" s="125">
        <v>2.0</v>
      </c>
      <c r="AE158" s="125">
        <v>324.0</v>
      </c>
      <c r="AF158" s="125">
        <v>4.0</v>
      </c>
      <c r="AG158" s="125">
        <v>1.0</v>
      </c>
      <c r="AH158" s="125">
        <v>4.0</v>
      </c>
      <c r="AI158" s="125">
        <v>1.0</v>
      </c>
      <c r="AJ158" s="125">
        <v>1.0</v>
      </c>
      <c r="AK158" s="125">
        <v>2.0</v>
      </c>
      <c r="AL158" s="126">
        <v>45519.743178819444</v>
      </c>
      <c r="AM158" s="127">
        <v>1297520.89</v>
      </c>
      <c r="AN158" s="127">
        <v>1395081.93</v>
      </c>
      <c r="AO158" s="124"/>
      <c r="AP158" s="124"/>
    </row>
    <row r="159">
      <c r="A159" s="125">
        <v>297.0</v>
      </c>
      <c r="B159" s="119" t="s">
        <v>1001</v>
      </c>
      <c r="C159" s="119" t="s">
        <v>992</v>
      </c>
      <c r="D159" s="119" t="s">
        <v>91</v>
      </c>
      <c r="E159" s="119" t="s">
        <v>1015</v>
      </c>
      <c r="F159" s="120" t="s">
        <v>220</v>
      </c>
      <c r="G159" s="120" t="s">
        <v>59</v>
      </c>
      <c r="H159" s="121" t="s">
        <v>994</v>
      </c>
      <c r="I159" s="121" t="s">
        <v>995</v>
      </c>
      <c r="J159" s="125">
        <v>1479582.58</v>
      </c>
      <c r="K159" s="125">
        <v>1889635.66</v>
      </c>
      <c r="L159" s="125">
        <v>43859.83</v>
      </c>
      <c r="M159" s="125">
        <v>61295.85</v>
      </c>
      <c r="N159" s="125">
        <v>6.0</v>
      </c>
      <c r="O159" s="125">
        <v>1.0</v>
      </c>
      <c r="P159" s="125">
        <v>116.0</v>
      </c>
      <c r="Q159" s="125">
        <v>502.0</v>
      </c>
      <c r="R159" s="125">
        <v>378.0</v>
      </c>
      <c r="S159" s="125">
        <v>46.0</v>
      </c>
      <c r="T159" s="125">
        <v>500.0</v>
      </c>
      <c r="U159" s="125">
        <v>-76.0</v>
      </c>
      <c r="V159" s="125">
        <v>721.0</v>
      </c>
      <c r="W159" s="125">
        <v>-28.45</v>
      </c>
      <c r="X159" s="125">
        <v>-21.7</v>
      </c>
      <c r="Y159" s="125">
        <v>5.0</v>
      </c>
      <c r="Z159" s="125">
        <v>1.0</v>
      </c>
      <c r="AA159" s="125">
        <v>5.0</v>
      </c>
      <c r="AB159" s="125">
        <v>1.0</v>
      </c>
      <c r="AC159" s="125">
        <v>1.0</v>
      </c>
      <c r="AD159" s="125">
        <v>2.4</v>
      </c>
      <c r="AE159" s="125">
        <v>268.0</v>
      </c>
      <c r="AF159" s="125">
        <v>4.0</v>
      </c>
      <c r="AG159" s="125">
        <v>1.0</v>
      </c>
      <c r="AH159" s="125">
        <v>4.0</v>
      </c>
      <c r="AI159" s="125">
        <v>1.0</v>
      </c>
      <c r="AJ159" s="125">
        <v>1.0</v>
      </c>
      <c r="AK159" s="125">
        <v>2.0</v>
      </c>
      <c r="AL159" s="126">
        <v>45519.743178819444</v>
      </c>
      <c r="AM159" s="127">
        <v>1477611.81</v>
      </c>
      <c r="AN159" s="127">
        <v>1883106.22</v>
      </c>
      <c r="AO159" s="124"/>
      <c r="AP159" s="124"/>
    </row>
    <row r="160">
      <c r="A160" s="125">
        <v>298.0</v>
      </c>
      <c r="B160" s="119" t="s">
        <v>42</v>
      </c>
      <c r="C160" s="119" t="s">
        <v>32</v>
      </c>
      <c r="D160" s="119" t="s">
        <v>305</v>
      </c>
      <c r="E160" s="119" t="s">
        <v>306</v>
      </c>
      <c r="F160" s="120" t="s">
        <v>108</v>
      </c>
      <c r="G160" s="120" t="s">
        <v>46</v>
      </c>
      <c r="H160" s="121" t="s">
        <v>994</v>
      </c>
      <c r="I160" s="121" t="s">
        <v>995</v>
      </c>
      <c r="J160" s="125">
        <v>3506941.3</v>
      </c>
      <c r="K160" s="125">
        <v>3293701.51</v>
      </c>
      <c r="L160" s="125">
        <v>102158.32</v>
      </c>
      <c r="M160" s="125">
        <v>104258.42</v>
      </c>
      <c r="N160" s="125">
        <v>95.0</v>
      </c>
      <c r="O160" s="125">
        <v>15.0</v>
      </c>
      <c r="P160" s="125">
        <v>1046.0</v>
      </c>
      <c r="Q160" s="125">
        <v>993.0</v>
      </c>
      <c r="R160" s="125">
        <v>94.0</v>
      </c>
      <c r="S160" s="125">
        <v>90.0</v>
      </c>
      <c r="T160" s="125">
        <v>533.0</v>
      </c>
      <c r="U160" s="125">
        <v>5.0</v>
      </c>
      <c r="V160" s="125">
        <v>4.0</v>
      </c>
      <c r="W160" s="125">
        <v>-2.01</v>
      </c>
      <c r="X160" s="125">
        <v>6.47</v>
      </c>
      <c r="Y160" s="125">
        <v>5.0</v>
      </c>
      <c r="Z160" s="125">
        <v>2.0</v>
      </c>
      <c r="AA160" s="125">
        <v>1.0</v>
      </c>
      <c r="AB160" s="125">
        <v>1.0</v>
      </c>
      <c r="AC160" s="125">
        <v>1.0</v>
      </c>
      <c r="AD160" s="125">
        <v>1.3</v>
      </c>
      <c r="AE160" s="125">
        <v>458.0</v>
      </c>
      <c r="AF160" s="125">
        <v>4.0</v>
      </c>
      <c r="AG160" s="125">
        <v>1.0</v>
      </c>
      <c r="AH160" s="125">
        <v>1.0</v>
      </c>
      <c r="AI160" s="125">
        <v>1.0</v>
      </c>
      <c r="AJ160" s="125">
        <v>1.0</v>
      </c>
      <c r="AK160" s="125">
        <v>1.0</v>
      </c>
      <c r="AL160" s="126">
        <v>45519.743178819444</v>
      </c>
      <c r="AM160" s="127">
        <v>3507630.3</v>
      </c>
      <c r="AN160" s="127">
        <v>3296824.72</v>
      </c>
      <c r="AO160" s="124"/>
      <c r="AP160" s="124"/>
    </row>
    <row r="161">
      <c r="A161" s="125">
        <v>299.0</v>
      </c>
      <c r="B161" s="119" t="s">
        <v>47</v>
      </c>
      <c r="C161" s="119" t="s">
        <v>32</v>
      </c>
      <c r="D161" s="119" t="s">
        <v>307</v>
      </c>
      <c r="E161" s="119" t="s">
        <v>308</v>
      </c>
      <c r="F161" s="120" t="s">
        <v>55</v>
      </c>
      <c r="G161" s="120" t="s">
        <v>36</v>
      </c>
      <c r="H161" s="121" t="s">
        <v>994</v>
      </c>
      <c r="I161" s="121" t="s">
        <v>995</v>
      </c>
      <c r="J161" s="125">
        <v>1488357.52</v>
      </c>
      <c r="K161" s="125">
        <v>1516088.55</v>
      </c>
      <c r="L161" s="125">
        <v>41327.5</v>
      </c>
      <c r="M161" s="125">
        <v>44810.25</v>
      </c>
      <c r="N161" s="125">
        <v>61.0</v>
      </c>
      <c r="O161" s="125">
        <v>55.0</v>
      </c>
      <c r="P161" s="125">
        <v>550.0</v>
      </c>
      <c r="Q161" s="125">
        <v>522.0</v>
      </c>
      <c r="R161" s="125">
        <v>46.0</v>
      </c>
      <c r="S161" s="125">
        <v>40.0</v>
      </c>
      <c r="T161" s="125">
        <v>10.0</v>
      </c>
      <c r="U161" s="125">
        <v>5.0</v>
      </c>
      <c r="V161" s="125">
        <v>15.0</v>
      </c>
      <c r="W161" s="125">
        <v>-7.77</v>
      </c>
      <c r="X161" s="125">
        <v>-1.83</v>
      </c>
      <c r="Y161" s="125">
        <v>1.0</v>
      </c>
      <c r="Z161" s="125">
        <v>2.0</v>
      </c>
      <c r="AA161" s="125">
        <v>1.0</v>
      </c>
      <c r="AB161" s="125">
        <v>1.0</v>
      </c>
      <c r="AC161" s="125">
        <v>1.0</v>
      </c>
      <c r="AD161" s="125">
        <v>1.1</v>
      </c>
      <c r="AE161" s="125">
        <v>542.0</v>
      </c>
      <c r="AF161" s="125">
        <v>1.0</v>
      </c>
      <c r="AG161" s="125">
        <v>1.0</v>
      </c>
      <c r="AH161" s="125">
        <v>1.0</v>
      </c>
      <c r="AI161" s="125">
        <v>1.0</v>
      </c>
      <c r="AJ161" s="125">
        <v>1.0</v>
      </c>
      <c r="AK161" s="125">
        <v>1.0</v>
      </c>
      <c r="AL161" s="126">
        <v>45519.743178819444</v>
      </c>
      <c r="AM161" s="127">
        <v>1488572.52</v>
      </c>
      <c r="AN161" s="127">
        <v>1516191.86</v>
      </c>
      <c r="AO161" s="124"/>
      <c r="AP161" s="124"/>
    </row>
    <row r="162">
      <c r="A162" s="125">
        <v>300.0</v>
      </c>
      <c r="B162" s="119" t="s">
        <v>97</v>
      </c>
      <c r="C162" s="119" t="s">
        <v>32</v>
      </c>
      <c r="D162" s="119" t="s">
        <v>309</v>
      </c>
      <c r="E162" s="119" t="s">
        <v>310</v>
      </c>
      <c r="F162" s="120" t="s">
        <v>143</v>
      </c>
      <c r="G162" s="120" t="s">
        <v>101</v>
      </c>
      <c r="H162" s="121" t="s">
        <v>994</v>
      </c>
      <c r="I162" s="121" t="s">
        <v>995</v>
      </c>
      <c r="J162" s="125">
        <v>1011663.85</v>
      </c>
      <c r="K162" s="125">
        <v>991430.3</v>
      </c>
      <c r="L162" s="125">
        <v>26631.5</v>
      </c>
      <c r="M162" s="125">
        <v>26305.68</v>
      </c>
      <c r="N162" s="125">
        <v>26.0</v>
      </c>
      <c r="O162" s="125">
        <v>21.0</v>
      </c>
      <c r="P162" s="125">
        <v>510.0</v>
      </c>
      <c r="Q162" s="125">
        <v>466.0</v>
      </c>
      <c r="R162" s="125">
        <v>27.0</v>
      </c>
      <c r="S162" s="125">
        <v>34.0</v>
      </c>
      <c r="T162" s="125">
        <v>23.0</v>
      </c>
      <c r="U162" s="125">
        <v>9.0</v>
      </c>
      <c r="V162" s="125">
        <v>-20.0</v>
      </c>
      <c r="W162" s="125">
        <v>1.24</v>
      </c>
      <c r="X162" s="125">
        <v>2.04</v>
      </c>
      <c r="Y162" s="125">
        <v>1.0</v>
      </c>
      <c r="Z162" s="125">
        <v>2.0</v>
      </c>
      <c r="AA162" s="125">
        <v>1.0</v>
      </c>
      <c r="AB162" s="125">
        <v>1.0</v>
      </c>
      <c r="AC162" s="125">
        <v>1.0</v>
      </c>
      <c r="AD162" s="125">
        <v>1.1</v>
      </c>
      <c r="AE162" s="125">
        <v>537.0</v>
      </c>
      <c r="AF162" s="125">
        <v>1.0</v>
      </c>
      <c r="AG162" s="125">
        <v>1.0</v>
      </c>
      <c r="AH162" s="125">
        <v>1.0</v>
      </c>
      <c r="AI162" s="125">
        <v>1.0</v>
      </c>
      <c r="AJ162" s="125">
        <v>1.0</v>
      </c>
      <c r="AK162" s="125">
        <v>1.0</v>
      </c>
      <c r="AL162" s="126">
        <v>45519.743178819444</v>
      </c>
      <c r="AM162" s="127">
        <v>1012484.69</v>
      </c>
      <c r="AN162" s="127">
        <v>986635.06</v>
      </c>
      <c r="AO162" s="124"/>
      <c r="AP162" s="124"/>
    </row>
    <row r="163">
      <c r="A163" s="125">
        <v>301.0</v>
      </c>
      <c r="B163" s="119" t="s">
        <v>60</v>
      </c>
      <c r="C163" s="119" t="s">
        <v>32</v>
      </c>
      <c r="D163" s="119" t="s">
        <v>138</v>
      </c>
      <c r="E163" s="119" t="s">
        <v>311</v>
      </c>
      <c r="F163" s="120" t="s">
        <v>88</v>
      </c>
      <c r="G163" s="120" t="s">
        <v>59</v>
      </c>
      <c r="H163" s="121" t="s">
        <v>994</v>
      </c>
      <c r="I163" s="121" t="s">
        <v>995</v>
      </c>
      <c r="J163" s="125">
        <v>1704659.5</v>
      </c>
      <c r="K163" s="125">
        <v>1491184.48</v>
      </c>
      <c r="L163" s="125">
        <v>48625.96</v>
      </c>
      <c r="M163" s="125">
        <v>41254.78</v>
      </c>
      <c r="N163" s="125">
        <v>12.0</v>
      </c>
      <c r="O163" s="125">
        <v>19.0</v>
      </c>
      <c r="P163" s="125">
        <v>542.0</v>
      </c>
      <c r="Q163" s="125">
        <v>567.0</v>
      </c>
      <c r="R163" s="125">
        <v>44.0</v>
      </c>
      <c r="S163" s="125">
        <v>51.0</v>
      </c>
      <c r="T163" s="125">
        <v>-36.0</v>
      </c>
      <c r="U163" s="125">
        <v>-4.0</v>
      </c>
      <c r="V163" s="125">
        <v>-13.0</v>
      </c>
      <c r="W163" s="125">
        <v>17.87</v>
      </c>
      <c r="X163" s="125">
        <v>14.32</v>
      </c>
      <c r="Y163" s="125">
        <v>1.0</v>
      </c>
      <c r="Z163" s="125">
        <v>1.0</v>
      </c>
      <c r="AA163" s="125">
        <v>1.0</v>
      </c>
      <c r="AB163" s="125">
        <v>4.0</v>
      </c>
      <c r="AC163" s="125">
        <v>3.0</v>
      </c>
      <c r="AD163" s="125">
        <v>2.7</v>
      </c>
      <c r="AE163" s="125">
        <v>231.0</v>
      </c>
      <c r="AF163" s="125">
        <v>1.0</v>
      </c>
      <c r="AG163" s="125">
        <v>1.0</v>
      </c>
      <c r="AH163" s="125">
        <v>1.0</v>
      </c>
      <c r="AI163" s="125">
        <v>3.0</v>
      </c>
      <c r="AJ163" s="125">
        <v>2.0</v>
      </c>
      <c r="AK163" s="125">
        <v>2.0</v>
      </c>
      <c r="AL163" s="126">
        <v>45519.743178819444</v>
      </c>
      <c r="AM163" s="127">
        <v>1704118.96</v>
      </c>
      <c r="AN163" s="127">
        <v>1488653.26</v>
      </c>
      <c r="AO163" s="124"/>
      <c r="AP163" s="124"/>
    </row>
    <row r="164">
      <c r="A164" s="125">
        <v>302.0</v>
      </c>
      <c r="B164" s="119" t="s">
        <v>122</v>
      </c>
      <c r="C164" s="119" t="s">
        <v>32</v>
      </c>
      <c r="D164" s="119" t="s">
        <v>312</v>
      </c>
      <c r="E164" s="119" t="s">
        <v>313</v>
      </c>
      <c r="F164" s="120" t="s">
        <v>154</v>
      </c>
      <c r="G164" s="120" t="s">
        <v>101</v>
      </c>
      <c r="H164" s="121" t="s">
        <v>994</v>
      </c>
      <c r="I164" s="121" t="s">
        <v>995</v>
      </c>
      <c r="J164" s="125">
        <v>662143.38</v>
      </c>
      <c r="K164" s="125">
        <v>513406.23</v>
      </c>
      <c r="L164" s="125">
        <v>18952.65</v>
      </c>
      <c r="M164" s="125">
        <v>15556.85</v>
      </c>
      <c r="N164" s="125" t="s">
        <v>41</v>
      </c>
      <c r="O164" s="125">
        <v>2.0</v>
      </c>
      <c r="P164" s="125">
        <v>194.0</v>
      </c>
      <c r="Q164" s="125">
        <v>178.0</v>
      </c>
      <c r="R164" s="125">
        <v>5.0</v>
      </c>
      <c r="S164" s="125">
        <v>13.0</v>
      </c>
      <c r="T164" s="125" t="s">
        <v>41</v>
      </c>
      <c r="U164" s="125">
        <v>8.0</v>
      </c>
      <c r="V164" s="125">
        <v>-61.0</v>
      </c>
      <c r="W164" s="125">
        <v>21.83</v>
      </c>
      <c r="X164" s="125">
        <v>28.97</v>
      </c>
      <c r="Y164" s="125" t="s">
        <v>41</v>
      </c>
      <c r="Z164" s="125">
        <v>2.0</v>
      </c>
      <c r="AA164" s="125">
        <v>1.0</v>
      </c>
      <c r="AB164" s="125">
        <v>5.0</v>
      </c>
      <c r="AC164" s="125">
        <v>4.0</v>
      </c>
      <c r="AD164" s="125">
        <v>3.4</v>
      </c>
      <c r="AE164" s="125">
        <v>173.0</v>
      </c>
      <c r="AF164" s="125" t="s">
        <v>41</v>
      </c>
      <c r="AG164" s="125">
        <v>1.0</v>
      </c>
      <c r="AH164" s="125">
        <v>1.0</v>
      </c>
      <c r="AI164" s="125">
        <v>4.0</v>
      </c>
      <c r="AJ164" s="125">
        <v>3.0</v>
      </c>
      <c r="AK164" s="125">
        <v>3.0</v>
      </c>
      <c r="AL164" s="126">
        <v>45519.743178819444</v>
      </c>
      <c r="AM164" s="127">
        <v>664636.79</v>
      </c>
      <c r="AN164" s="127">
        <v>514845.95</v>
      </c>
      <c r="AO164" s="124"/>
      <c r="AP164" s="124"/>
    </row>
    <row r="165">
      <c r="A165" s="125">
        <v>303.0</v>
      </c>
      <c r="B165" s="119" t="s">
        <v>122</v>
      </c>
      <c r="C165" s="119" t="s">
        <v>32</v>
      </c>
      <c r="D165" s="119" t="s">
        <v>150</v>
      </c>
      <c r="E165" s="119" t="s">
        <v>314</v>
      </c>
      <c r="F165" s="120" t="s">
        <v>45</v>
      </c>
      <c r="G165" s="120" t="s">
        <v>46</v>
      </c>
      <c r="H165" s="121" t="s">
        <v>994</v>
      </c>
      <c r="I165" s="121" t="s">
        <v>995</v>
      </c>
      <c r="J165" s="125">
        <v>1606889.53</v>
      </c>
      <c r="K165" s="125">
        <v>1723976.4</v>
      </c>
      <c r="L165" s="125">
        <v>51112.81</v>
      </c>
      <c r="M165" s="125">
        <v>67190.96</v>
      </c>
      <c r="N165" s="119">
        <v>19.0</v>
      </c>
      <c r="O165" s="125">
        <v>21.0</v>
      </c>
      <c r="P165" s="125">
        <v>801.0</v>
      </c>
      <c r="Q165" s="125">
        <v>829.0</v>
      </c>
      <c r="R165" s="125">
        <v>38.0</v>
      </c>
      <c r="S165" s="125">
        <v>30.0</v>
      </c>
      <c r="T165" s="119">
        <v>-9.0</v>
      </c>
      <c r="U165" s="125">
        <v>-3.0</v>
      </c>
      <c r="V165" s="125">
        <v>26.0</v>
      </c>
      <c r="W165" s="125">
        <v>-23.93</v>
      </c>
      <c r="X165" s="125">
        <v>-6.79</v>
      </c>
      <c r="Y165" s="119">
        <v>1.0</v>
      </c>
      <c r="Z165" s="125">
        <v>1.0</v>
      </c>
      <c r="AA165" s="125">
        <v>2.0</v>
      </c>
      <c r="AB165" s="125">
        <v>1.0</v>
      </c>
      <c r="AC165" s="125">
        <v>1.0</v>
      </c>
      <c r="AD165" s="125">
        <v>1.2</v>
      </c>
      <c r="AE165" s="125">
        <v>509.0</v>
      </c>
      <c r="AF165" s="119">
        <v>1.0</v>
      </c>
      <c r="AG165" s="125">
        <v>1.0</v>
      </c>
      <c r="AH165" s="125">
        <v>2.0</v>
      </c>
      <c r="AI165" s="125">
        <v>1.0</v>
      </c>
      <c r="AJ165" s="125">
        <v>1.0</v>
      </c>
      <c r="AK165" s="125">
        <v>1.0</v>
      </c>
      <c r="AL165" s="126">
        <v>45519.743178819444</v>
      </c>
      <c r="AM165" s="127">
        <v>1608072.88</v>
      </c>
      <c r="AN165" s="127">
        <v>1756902.64</v>
      </c>
      <c r="AO165" s="124"/>
      <c r="AP165" s="124"/>
    </row>
    <row r="166">
      <c r="A166" s="125">
        <v>304.0</v>
      </c>
      <c r="B166" s="119" t="s">
        <v>60</v>
      </c>
      <c r="C166" s="119" t="s">
        <v>32</v>
      </c>
      <c r="D166" s="119" t="s">
        <v>315</v>
      </c>
      <c r="E166" s="119" t="s">
        <v>316</v>
      </c>
      <c r="F166" s="120" t="s">
        <v>88</v>
      </c>
      <c r="G166" s="120" t="s">
        <v>59</v>
      </c>
      <c r="H166" s="121" t="s">
        <v>994</v>
      </c>
      <c r="I166" s="121" t="s">
        <v>995</v>
      </c>
      <c r="J166" s="125">
        <v>1191628.76</v>
      </c>
      <c r="K166" s="125">
        <v>722154.8</v>
      </c>
      <c r="L166" s="125">
        <v>30972.54</v>
      </c>
      <c r="M166" s="125">
        <v>21394.69</v>
      </c>
      <c r="N166" s="125">
        <v>80.0</v>
      </c>
      <c r="O166" s="125">
        <v>60.0</v>
      </c>
      <c r="P166" s="125">
        <v>616.0</v>
      </c>
      <c r="Q166" s="125">
        <v>443.0</v>
      </c>
      <c r="R166" s="125">
        <v>43.0</v>
      </c>
      <c r="S166" s="125">
        <v>32.0</v>
      </c>
      <c r="T166" s="125">
        <v>33.0</v>
      </c>
      <c r="U166" s="125">
        <v>39.0</v>
      </c>
      <c r="V166" s="125">
        <v>34.0</v>
      </c>
      <c r="W166" s="125">
        <v>44.77</v>
      </c>
      <c r="X166" s="125">
        <v>65.01</v>
      </c>
      <c r="Y166" s="125">
        <v>2.0</v>
      </c>
      <c r="Z166" s="125">
        <v>5.0</v>
      </c>
      <c r="AA166" s="125">
        <v>2.0</v>
      </c>
      <c r="AB166" s="125">
        <v>5.0</v>
      </c>
      <c r="AC166" s="125">
        <v>5.0</v>
      </c>
      <c r="AD166" s="125">
        <v>4.25</v>
      </c>
      <c r="AE166" s="125">
        <v>55.0</v>
      </c>
      <c r="AF166" s="125">
        <v>2.0</v>
      </c>
      <c r="AG166" s="125">
        <v>4.0</v>
      </c>
      <c r="AH166" s="125">
        <v>2.0</v>
      </c>
      <c r="AI166" s="125">
        <v>4.0</v>
      </c>
      <c r="AJ166" s="125">
        <v>4.0</v>
      </c>
      <c r="AK166" s="125">
        <v>4.0</v>
      </c>
      <c r="AL166" s="126">
        <v>45519.743178819444</v>
      </c>
      <c r="AM166" s="127">
        <v>1192005.28</v>
      </c>
      <c r="AN166" s="127">
        <v>786652.84</v>
      </c>
      <c r="AO166" s="124"/>
      <c r="AP166" s="124"/>
    </row>
    <row r="167">
      <c r="A167" s="125">
        <v>306.0</v>
      </c>
      <c r="B167" s="119" t="s">
        <v>122</v>
      </c>
      <c r="C167" s="119" t="s">
        <v>32</v>
      </c>
      <c r="D167" s="119" t="s">
        <v>259</v>
      </c>
      <c r="E167" s="119" t="s">
        <v>260</v>
      </c>
      <c r="F167" s="120" t="s">
        <v>70</v>
      </c>
      <c r="G167" s="120" t="s">
        <v>36</v>
      </c>
      <c r="H167" s="121" t="s">
        <v>994</v>
      </c>
      <c r="I167" s="121" t="s">
        <v>995</v>
      </c>
      <c r="J167" s="125">
        <v>945860.6</v>
      </c>
      <c r="K167" s="125">
        <v>905972.35</v>
      </c>
      <c r="L167" s="125">
        <v>32416.83</v>
      </c>
      <c r="M167" s="125">
        <v>32946.11</v>
      </c>
      <c r="N167" s="125">
        <v>47.0</v>
      </c>
      <c r="O167" s="125">
        <v>46.0</v>
      </c>
      <c r="P167" s="125">
        <v>551.0</v>
      </c>
      <c r="Q167" s="125">
        <v>530.0</v>
      </c>
      <c r="R167" s="125">
        <v>46.0</v>
      </c>
      <c r="S167" s="125">
        <v>33.0</v>
      </c>
      <c r="T167" s="125">
        <v>2.0</v>
      </c>
      <c r="U167" s="125">
        <v>3.0</v>
      </c>
      <c r="V167" s="125">
        <v>39.0</v>
      </c>
      <c r="W167" s="125">
        <v>-1.61</v>
      </c>
      <c r="X167" s="125">
        <v>4.4</v>
      </c>
      <c r="Y167" s="125">
        <v>1.0</v>
      </c>
      <c r="Z167" s="125">
        <v>1.0</v>
      </c>
      <c r="AA167" s="125">
        <v>2.0</v>
      </c>
      <c r="AB167" s="125">
        <v>1.0</v>
      </c>
      <c r="AC167" s="125">
        <v>1.0</v>
      </c>
      <c r="AD167" s="125">
        <v>1.2</v>
      </c>
      <c r="AE167" s="125">
        <v>492.0</v>
      </c>
      <c r="AF167" s="125">
        <v>1.0</v>
      </c>
      <c r="AG167" s="125">
        <v>1.0</v>
      </c>
      <c r="AH167" s="125">
        <v>2.0</v>
      </c>
      <c r="AI167" s="125">
        <v>1.0</v>
      </c>
      <c r="AJ167" s="125">
        <v>1.0</v>
      </c>
      <c r="AK167" s="125">
        <v>1.0</v>
      </c>
      <c r="AL167" s="126">
        <v>45519.743178819444</v>
      </c>
      <c r="AM167" s="127">
        <v>962894.85</v>
      </c>
      <c r="AN167" s="127">
        <v>905351.54</v>
      </c>
      <c r="AO167" s="124"/>
      <c r="AP167" s="124"/>
    </row>
    <row r="168">
      <c r="A168" s="125">
        <v>307.0</v>
      </c>
      <c r="B168" s="119" t="s">
        <v>97</v>
      </c>
      <c r="C168" s="119" t="s">
        <v>32</v>
      </c>
      <c r="D168" s="119" t="s">
        <v>317</v>
      </c>
      <c r="E168" s="119" t="s">
        <v>318</v>
      </c>
      <c r="F168" s="120" t="s">
        <v>154</v>
      </c>
      <c r="G168" s="120" t="s">
        <v>101</v>
      </c>
      <c r="H168" s="121" t="s">
        <v>994</v>
      </c>
      <c r="I168" s="121" t="s">
        <v>995</v>
      </c>
      <c r="J168" s="125">
        <v>1427623.58</v>
      </c>
      <c r="K168" s="125">
        <v>1449965.23</v>
      </c>
      <c r="L168" s="125">
        <v>45305.0</v>
      </c>
      <c r="M168" s="125">
        <v>48820.25</v>
      </c>
      <c r="N168" s="125">
        <v>18.0</v>
      </c>
      <c r="O168" s="125">
        <v>25.0</v>
      </c>
      <c r="P168" s="125">
        <v>515.0</v>
      </c>
      <c r="Q168" s="125">
        <v>514.0</v>
      </c>
      <c r="R168" s="125">
        <v>30.0</v>
      </c>
      <c r="S168" s="125">
        <v>35.0</v>
      </c>
      <c r="T168" s="125">
        <v>-28.0</v>
      </c>
      <c r="U168" s="125">
        <v>0.0</v>
      </c>
      <c r="V168" s="125">
        <v>-14.0</v>
      </c>
      <c r="W168" s="125">
        <v>-7.2</v>
      </c>
      <c r="X168" s="125">
        <v>-1.54</v>
      </c>
      <c r="Y168" s="125">
        <v>1.0</v>
      </c>
      <c r="Z168" s="125">
        <v>1.0</v>
      </c>
      <c r="AA168" s="125">
        <v>1.0</v>
      </c>
      <c r="AB168" s="125">
        <v>1.0</v>
      </c>
      <c r="AC168" s="125">
        <v>1.0</v>
      </c>
      <c r="AD168" s="125">
        <v>1.0</v>
      </c>
      <c r="AE168" s="125">
        <v>600.0</v>
      </c>
      <c r="AF168" s="125">
        <v>1.0</v>
      </c>
      <c r="AG168" s="125">
        <v>1.0</v>
      </c>
      <c r="AH168" s="125">
        <v>1.0</v>
      </c>
      <c r="AI168" s="125">
        <v>1.0</v>
      </c>
      <c r="AJ168" s="125">
        <v>1.0</v>
      </c>
      <c r="AK168" s="125">
        <v>1.0</v>
      </c>
      <c r="AL168" s="126">
        <v>45519.743178819444</v>
      </c>
      <c r="AM168" s="127">
        <v>1427550.58</v>
      </c>
      <c r="AN168" s="127">
        <v>1450391.64</v>
      </c>
      <c r="AO168" s="124"/>
      <c r="AP168" s="124"/>
    </row>
    <row r="169">
      <c r="A169" s="125">
        <v>308.0</v>
      </c>
      <c r="B169" s="119" t="s">
        <v>122</v>
      </c>
      <c r="C169" s="119" t="s">
        <v>32</v>
      </c>
      <c r="D169" s="119" t="s">
        <v>319</v>
      </c>
      <c r="E169" s="119" t="s">
        <v>320</v>
      </c>
      <c r="F169" s="120" t="s">
        <v>70</v>
      </c>
      <c r="G169" s="120" t="s">
        <v>36</v>
      </c>
      <c r="H169" s="121" t="s">
        <v>994</v>
      </c>
      <c r="I169" s="121" t="s">
        <v>995</v>
      </c>
      <c r="J169" s="125">
        <v>829447.81</v>
      </c>
      <c r="K169" s="125">
        <v>737790.31</v>
      </c>
      <c r="L169" s="125">
        <v>26340.82</v>
      </c>
      <c r="M169" s="125">
        <v>23177.03</v>
      </c>
      <c r="N169" s="125">
        <v>26.0</v>
      </c>
      <c r="O169" s="125">
        <v>25.0</v>
      </c>
      <c r="P169" s="125">
        <v>411.0</v>
      </c>
      <c r="Q169" s="125">
        <v>317.0</v>
      </c>
      <c r="R169" s="125">
        <v>18.0</v>
      </c>
      <c r="S169" s="125">
        <v>18.0</v>
      </c>
      <c r="T169" s="125">
        <v>4.0</v>
      </c>
      <c r="U169" s="125">
        <v>29.0</v>
      </c>
      <c r="V169" s="125">
        <v>0.0</v>
      </c>
      <c r="W169" s="125">
        <v>13.65</v>
      </c>
      <c r="X169" s="125">
        <v>12.42</v>
      </c>
      <c r="Y169" s="125">
        <v>1.0</v>
      </c>
      <c r="Z169" s="125">
        <v>5.0</v>
      </c>
      <c r="AA169" s="125">
        <v>1.0</v>
      </c>
      <c r="AB169" s="125">
        <v>3.0</v>
      </c>
      <c r="AC169" s="125">
        <v>2.0</v>
      </c>
      <c r="AD169" s="125">
        <v>2.45</v>
      </c>
      <c r="AE169" s="125">
        <v>258.0</v>
      </c>
      <c r="AF169" s="125">
        <v>1.0</v>
      </c>
      <c r="AG169" s="125">
        <v>4.0</v>
      </c>
      <c r="AH169" s="125">
        <v>1.0</v>
      </c>
      <c r="AI169" s="125">
        <v>2.0</v>
      </c>
      <c r="AJ169" s="125">
        <v>2.0</v>
      </c>
      <c r="AK169" s="125">
        <v>2.0</v>
      </c>
      <c r="AL169" s="126">
        <v>45519.743178819444</v>
      </c>
      <c r="AM169" s="127">
        <v>829420.81</v>
      </c>
      <c r="AN169" s="127">
        <v>737827.26</v>
      </c>
      <c r="AO169" s="124"/>
      <c r="AP169" s="124"/>
    </row>
    <row r="170">
      <c r="A170" s="125">
        <v>309.0</v>
      </c>
      <c r="B170" s="119" t="s">
        <v>122</v>
      </c>
      <c r="C170" s="119" t="s">
        <v>32</v>
      </c>
      <c r="D170" s="119" t="s">
        <v>178</v>
      </c>
      <c r="E170" s="119" t="s">
        <v>179</v>
      </c>
      <c r="F170" s="120" t="s">
        <v>70</v>
      </c>
      <c r="G170" s="120" t="s">
        <v>36</v>
      </c>
      <c r="H170" s="121" t="s">
        <v>994</v>
      </c>
      <c r="I170" s="121" t="s">
        <v>995</v>
      </c>
      <c r="J170" s="125">
        <v>930354.83</v>
      </c>
      <c r="K170" s="125">
        <v>1010630.55</v>
      </c>
      <c r="L170" s="125">
        <v>30327.43</v>
      </c>
      <c r="M170" s="125">
        <v>34809.7</v>
      </c>
      <c r="N170" s="125">
        <v>32.0</v>
      </c>
      <c r="O170" s="125">
        <v>39.0</v>
      </c>
      <c r="P170" s="125">
        <v>430.0</v>
      </c>
      <c r="Q170" s="125">
        <v>425.0</v>
      </c>
      <c r="R170" s="125">
        <v>39.0</v>
      </c>
      <c r="S170" s="125">
        <v>37.0</v>
      </c>
      <c r="T170" s="125">
        <v>-17.0</v>
      </c>
      <c r="U170" s="125">
        <v>1.0</v>
      </c>
      <c r="V170" s="125">
        <v>5.0</v>
      </c>
      <c r="W170" s="125">
        <v>-12.88</v>
      </c>
      <c r="X170" s="125">
        <v>-7.94</v>
      </c>
      <c r="Y170" s="125">
        <v>1.0</v>
      </c>
      <c r="Z170" s="125">
        <v>1.0</v>
      </c>
      <c r="AA170" s="125">
        <v>1.0</v>
      </c>
      <c r="AB170" s="125">
        <v>1.0</v>
      </c>
      <c r="AC170" s="125">
        <v>1.0</v>
      </c>
      <c r="AD170" s="125">
        <v>1.0</v>
      </c>
      <c r="AE170" s="125">
        <v>586.0</v>
      </c>
      <c r="AF170" s="125">
        <v>1.0</v>
      </c>
      <c r="AG170" s="125">
        <v>1.0</v>
      </c>
      <c r="AH170" s="125">
        <v>1.0</v>
      </c>
      <c r="AI170" s="125">
        <v>1.0</v>
      </c>
      <c r="AJ170" s="125">
        <v>1.0</v>
      </c>
      <c r="AK170" s="125">
        <v>1.0</v>
      </c>
      <c r="AL170" s="126">
        <v>45519.743178819444</v>
      </c>
      <c r="AM170" s="127">
        <v>930142.51</v>
      </c>
      <c r="AN170" s="127">
        <v>1010733.99</v>
      </c>
      <c r="AO170" s="124"/>
      <c r="AP170" s="124"/>
    </row>
    <row r="171">
      <c r="A171" s="125">
        <v>310.0</v>
      </c>
      <c r="B171" s="119" t="s">
        <v>42</v>
      </c>
      <c r="C171" s="119" t="s">
        <v>32</v>
      </c>
      <c r="D171" s="119" t="s">
        <v>321</v>
      </c>
      <c r="E171" s="119" t="s">
        <v>322</v>
      </c>
      <c r="F171" s="120" t="s">
        <v>243</v>
      </c>
      <c r="G171" s="120" t="s">
        <v>101</v>
      </c>
      <c r="H171" s="121" t="s">
        <v>994</v>
      </c>
      <c r="I171" s="121" t="s">
        <v>995</v>
      </c>
      <c r="J171" s="125">
        <v>2427058.23</v>
      </c>
      <c r="K171" s="125">
        <v>2434929.75</v>
      </c>
      <c r="L171" s="125">
        <v>66827.42</v>
      </c>
      <c r="M171" s="125">
        <v>77358.0</v>
      </c>
      <c r="N171" s="125">
        <v>57.0</v>
      </c>
      <c r="O171" s="125">
        <v>67.0</v>
      </c>
      <c r="P171" s="125">
        <v>850.0</v>
      </c>
      <c r="Q171" s="125">
        <v>850.0</v>
      </c>
      <c r="R171" s="125">
        <v>55.0</v>
      </c>
      <c r="S171" s="125">
        <v>60.0</v>
      </c>
      <c r="T171" s="125">
        <v>-14.0</v>
      </c>
      <c r="U171" s="125">
        <v>0.0</v>
      </c>
      <c r="V171" s="125">
        <v>-8.0</v>
      </c>
      <c r="W171" s="125">
        <v>-13.61</v>
      </c>
      <c r="X171" s="125">
        <v>-0.32</v>
      </c>
      <c r="Y171" s="125">
        <v>1.0</v>
      </c>
      <c r="Z171" s="125">
        <v>1.0</v>
      </c>
      <c r="AA171" s="125">
        <v>1.0</v>
      </c>
      <c r="AB171" s="125">
        <v>1.0</v>
      </c>
      <c r="AC171" s="125">
        <v>1.0</v>
      </c>
      <c r="AD171" s="125">
        <v>1.0</v>
      </c>
      <c r="AE171" s="125">
        <v>617.0</v>
      </c>
      <c r="AF171" s="125">
        <v>1.0</v>
      </c>
      <c r="AG171" s="125">
        <v>1.0</v>
      </c>
      <c r="AH171" s="125">
        <v>1.0</v>
      </c>
      <c r="AI171" s="125">
        <v>1.0</v>
      </c>
      <c r="AJ171" s="125">
        <v>1.0</v>
      </c>
      <c r="AK171" s="125">
        <v>1.0</v>
      </c>
      <c r="AL171" s="126">
        <v>45519.743178819444</v>
      </c>
      <c r="AM171" s="127">
        <v>2427295.23</v>
      </c>
      <c r="AN171" s="127">
        <v>2434652.73</v>
      </c>
      <c r="AO171" s="124"/>
      <c r="AP171" s="124"/>
    </row>
    <row r="172">
      <c r="A172" s="125">
        <v>311.0</v>
      </c>
      <c r="B172" s="119" t="s">
        <v>42</v>
      </c>
      <c r="C172" s="119" t="s">
        <v>32</v>
      </c>
      <c r="D172" s="119" t="s">
        <v>323</v>
      </c>
      <c r="E172" s="119" t="s">
        <v>324</v>
      </c>
      <c r="F172" s="120" t="s">
        <v>45</v>
      </c>
      <c r="G172" s="120" t="s">
        <v>46</v>
      </c>
      <c r="H172" s="121" t="s">
        <v>994</v>
      </c>
      <c r="I172" s="121" t="s">
        <v>995</v>
      </c>
      <c r="J172" s="125">
        <v>1035021.5</v>
      </c>
      <c r="K172" s="125">
        <v>995722.06</v>
      </c>
      <c r="L172" s="125">
        <v>35384.53</v>
      </c>
      <c r="M172" s="125">
        <v>31150.51</v>
      </c>
      <c r="N172" s="125">
        <v>23.0</v>
      </c>
      <c r="O172" s="125">
        <v>47.0</v>
      </c>
      <c r="P172" s="125">
        <v>638.0</v>
      </c>
      <c r="Q172" s="125">
        <v>546.0</v>
      </c>
      <c r="R172" s="125">
        <v>25.0</v>
      </c>
      <c r="S172" s="125">
        <v>17.0</v>
      </c>
      <c r="T172" s="125">
        <v>-51.0</v>
      </c>
      <c r="U172" s="125">
        <v>16.0</v>
      </c>
      <c r="V172" s="125">
        <v>47.0</v>
      </c>
      <c r="W172" s="125">
        <v>13.59</v>
      </c>
      <c r="X172" s="125">
        <v>3.95</v>
      </c>
      <c r="Y172" s="125">
        <v>1.0</v>
      </c>
      <c r="Z172" s="125">
        <v>4.0</v>
      </c>
      <c r="AA172" s="125">
        <v>3.0</v>
      </c>
      <c r="AB172" s="125">
        <v>3.0</v>
      </c>
      <c r="AC172" s="125">
        <v>1.0</v>
      </c>
      <c r="AD172" s="125">
        <v>2.5</v>
      </c>
      <c r="AE172" s="125">
        <v>252.0</v>
      </c>
      <c r="AF172" s="125">
        <v>1.0</v>
      </c>
      <c r="AG172" s="125">
        <v>3.0</v>
      </c>
      <c r="AH172" s="125">
        <v>2.0</v>
      </c>
      <c r="AI172" s="125">
        <v>2.0</v>
      </c>
      <c r="AJ172" s="125">
        <v>1.0</v>
      </c>
      <c r="AK172" s="125">
        <v>2.0</v>
      </c>
      <c r="AL172" s="126">
        <v>45519.743178819444</v>
      </c>
      <c r="AM172" s="127">
        <v>1001920.52</v>
      </c>
      <c r="AN172" s="127">
        <v>843611.02</v>
      </c>
      <c r="AO172" s="124"/>
      <c r="AP172" s="124"/>
    </row>
    <row r="173">
      <c r="A173" s="125">
        <v>312.0</v>
      </c>
      <c r="B173" s="119" t="s">
        <v>122</v>
      </c>
      <c r="C173" s="119" t="s">
        <v>32</v>
      </c>
      <c r="D173" s="119" t="s">
        <v>284</v>
      </c>
      <c r="E173" s="119" t="s">
        <v>325</v>
      </c>
      <c r="F173" s="120" t="s">
        <v>275</v>
      </c>
      <c r="G173" s="120" t="s">
        <v>46</v>
      </c>
      <c r="H173" s="121" t="s">
        <v>994</v>
      </c>
      <c r="I173" s="121" t="s">
        <v>995</v>
      </c>
      <c r="J173" s="125">
        <v>2149863.51</v>
      </c>
      <c r="K173" s="125">
        <v>1992706.25</v>
      </c>
      <c r="L173" s="125">
        <v>70829.45</v>
      </c>
      <c r="M173" s="125">
        <v>68744.38</v>
      </c>
      <c r="N173" s="125">
        <v>34.0</v>
      </c>
      <c r="O173" s="125">
        <v>39.0</v>
      </c>
      <c r="P173" s="125">
        <v>775.0</v>
      </c>
      <c r="Q173" s="125">
        <v>654.0</v>
      </c>
      <c r="R173" s="125">
        <v>49.0</v>
      </c>
      <c r="S173" s="125">
        <v>45.0</v>
      </c>
      <c r="T173" s="125">
        <v>-12.0</v>
      </c>
      <c r="U173" s="125">
        <v>18.0</v>
      </c>
      <c r="V173" s="125">
        <v>8.0</v>
      </c>
      <c r="W173" s="125">
        <v>3.03</v>
      </c>
      <c r="X173" s="125">
        <v>7.89</v>
      </c>
      <c r="Y173" s="125">
        <v>1.0</v>
      </c>
      <c r="Z173" s="125">
        <v>4.0</v>
      </c>
      <c r="AA173" s="125">
        <v>1.0</v>
      </c>
      <c r="AB173" s="125">
        <v>1.0</v>
      </c>
      <c r="AC173" s="125">
        <v>2.0</v>
      </c>
      <c r="AD173" s="125">
        <v>1.55</v>
      </c>
      <c r="AE173" s="125">
        <v>393.0</v>
      </c>
      <c r="AF173" s="125">
        <v>1.0</v>
      </c>
      <c r="AG173" s="125">
        <v>3.0</v>
      </c>
      <c r="AH173" s="125">
        <v>1.0</v>
      </c>
      <c r="AI173" s="125">
        <v>1.0</v>
      </c>
      <c r="AJ173" s="125">
        <v>2.0</v>
      </c>
      <c r="AK173" s="125">
        <v>1.0</v>
      </c>
      <c r="AL173" s="126">
        <v>45519.743178819444</v>
      </c>
      <c r="AM173" s="127">
        <v>2150832.13</v>
      </c>
      <c r="AN173" s="127">
        <v>1993589.61</v>
      </c>
      <c r="AO173" s="124"/>
      <c r="AP173" s="124"/>
    </row>
    <row r="174">
      <c r="A174" s="125">
        <v>314.0</v>
      </c>
      <c r="B174" s="119" t="s">
        <v>60</v>
      </c>
      <c r="C174" s="119" t="s">
        <v>32</v>
      </c>
      <c r="D174" s="119" t="s">
        <v>173</v>
      </c>
      <c r="E174" s="119" t="s">
        <v>326</v>
      </c>
      <c r="F174" s="120" t="s">
        <v>81</v>
      </c>
      <c r="G174" s="120" t="s">
        <v>36</v>
      </c>
      <c r="H174" s="121" t="s">
        <v>994</v>
      </c>
      <c r="I174" s="121" t="s">
        <v>995</v>
      </c>
      <c r="J174" s="125">
        <v>478174.26</v>
      </c>
      <c r="K174" s="125">
        <v>790131.9</v>
      </c>
      <c r="L174" s="125">
        <v>17326.67</v>
      </c>
      <c r="M174" s="125">
        <v>29043.34</v>
      </c>
      <c r="N174" s="125" t="s">
        <v>41</v>
      </c>
      <c r="O174" s="125" t="s">
        <v>41</v>
      </c>
      <c r="P174" s="125">
        <v>239.0</v>
      </c>
      <c r="Q174" s="125">
        <v>329.0</v>
      </c>
      <c r="R174" s="125">
        <v>27.0</v>
      </c>
      <c r="S174" s="125">
        <v>7.0</v>
      </c>
      <c r="T174" s="125" t="s">
        <v>41</v>
      </c>
      <c r="U174" s="125">
        <v>-27.0</v>
      </c>
      <c r="V174" s="125">
        <v>285.0</v>
      </c>
      <c r="W174" s="125">
        <v>-40.34</v>
      </c>
      <c r="X174" s="125">
        <v>-39.48</v>
      </c>
      <c r="Y174" s="125" t="s">
        <v>41</v>
      </c>
      <c r="Z174" s="125">
        <v>1.0</v>
      </c>
      <c r="AA174" s="125">
        <v>5.0</v>
      </c>
      <c r="AB174" s="125">
        <v>1.0</v>
      </c>
      <c r="AC174" s="125">
        <v>1.0</v>
      </c>
      <c r="AD174" s="125">
        <v>1.75</v>
      </c>
      <c r="AE174" s="125">
        <v>355.0</v>
      </c>
      <c r="AF174" s="125" t="s">
        <v>41</v>
      </c>
      <c r="AG174" s="125">
        <v>1.0</v>
      </c>
      <c r="AH174" s="125">
        <v>4.0</v>
      </c>
      <c r="AI174" s="125">
        <v>1.0</v>
      </c>
      <c r="AJ174" s="125">
        <v>1.0</v>
      </c>
      <c r="AK174" s="125">
        <v>1.0</v>
      </c>
      <c r="AL174" s="126">
        <v>45519.743178819444</v>
      </c>
      <c r="AM174" s="127">
        <v>478390.26</v>
      </c>
      <c r="AN174" s="127">
        <v>789997.62</v>
      </c>
      <c r="AO174" s="124"/>
      <c r="AP174" s="124"/>
    </row>
    <row r="175">
      <c r="A175" s="125">
        <v>315.0</v>
      </c>
      <c r="B175" s="119" t="s">
        <v>47</v>
      </c>
      <c r="C175" s="119" t="s">
        <v>32</v>
      </c>
      <c r="D175" s="119" t="s">
        <v>327</v>
      </c>
      <c r="E175" s="119" t="s">
        <v>328</v>
      </c>
      <c r="F175" s="120" t="s">
        <v>137</v>
      </c>
      <c r="G175" s="120" t="s">
        <v>36</v>
      </c>
      <c r="H175" s="121" t="s">
        <v>994</v>
      </c>
      <c r="I175" s="121" t="s">
        <v>995</v>
      </c>
      <c r="J175" s="125">
        <v>1219602.47</v>
      </c>
      <c r="K175" s="125">
        <v>1190694.53</v>
      </c>
      <c r="L175" s="125">
        <v>32270.75</v>
      </c>
      <c r="M175" s="125">
        <v>34171.91</v>
      </c>
      <c r="N175" s="119" t="s">
        <v>41</v>
      </c>
      <c r="O175" s="119">
        <v>1.0</v>
      </c>
      <c r="P175" s="125">
        <v>381.0</v>
      </c>
      <c r="Q175" s="125">
        <v>417.0</v>
      </c>
      <c r="R175" s="125">
        <v>23.0</v>
      </c>
      <c r="S175" s="125">
        <v>20.0</v>
      </c>
      <c r="T175" s="119" t="s">
        <v>41</v>
      </c>
      <c r="U175" s="125">
        <v>-8.0</v>
      </c>
      <c r="V175" s="125">
        <v>15.0</v>
      </c>
      <c r="W175" s="125">
        <v>-5.56</v>
      </c>
      <c r="X175" s="125">
        <v>2.43</v>
      </c>
      <c r="Y175" s="119" t="s">
        <v>41</v>
      </c>
      <c r="Z175" s="125">
        <v>1.0</v>
      </c>
      <c r="AA175" s="125">
        <v>1.0</v>
      </c>
      <c r="AB175" s="125">
        <v>1.0</v>
      </c>
      <c r="AC175" s="125">
        <v>1.0</v>
      </c>
      <c r="AD175" s="125">
        <v>0.95</v>
      </c>
      <c r="AE175" s="125">
        <v>640.0</v>
      </c>
      <c r="AF175" s="119" t="s">
        <v>41</v>
      </c>
      <c r="AG175" s="125">
        <v>1.0</v>
      </c>
      <c r="AH175" s="125">
        <v>1.0</v>
      </c>
      <c r="AI175" s="125">
        <v>1.0</v>
      </c>
      <c r="AJ175" s="125">
        <v>1.0</v>
      </c>
      <c r="AK175" s="125">
        <v>1.0</v>
      </c>
      <c r="AL175" s="126">
        <v>45519.743178819444</v>
      </c>
      <c r="AM175" s="127">
        <v>1219058.41</v>
      </c>
      <c r="AN175" s="127">
        <v>1191129.57</v>
      </c>
      <c r="AO175" s="124"/>
      <c r="AP175" s="124"/>
    </row>
    <row r="176">
      <c r="A176" s="125">
        <v>316.0</v>
      </c>
      <c r="B176" s="119" t="s">
        <v>97</v>
      </c>
      <c r="C176" s="119" t="s">
        <v>32</v>
      </c>
      <c r="D176" s="119" t="s">
        <v>329</v>
      </c>
      <c r="E176" s="119" t="s">
        <v>330</v>
      </c>
      <c r="F176" s="120" t="s">
        <v>100</v>
      </c>
      <c r="G176" s="120" t="s">
        <v>101</v>
      </c>
      <c r="H176" s="121" t="s">
        <v>994</v>
      </c>
      <c r="I176" s="121" t="s">
        <v>995</v>
      </c>
      <c r="J176" s="125">
        <v>914966.63</v>
      </c>
      <c r="K176" s="125">
        <v>977889.83</v>
      </c>
      <c r="L176" s="125">
        <v>26388.75</v>
      </c>
      <c r="M176" s="125">
        <v>30325.75</v>
      </c>
      <c r="N176" s="119">
        <v>26.0</v>
      </c>
      <c r="O176" s="125">
        <v>13.0</v>
      </c>
      <c r="P176" s="125">
        <v>369.0</v>
      </c>
      <c r="Q176" s="125">
        <v>412.0</v>
      </c>
      <c r="R176" s="125">
        <v>36.0</v>
      </c>
      <c r="S176" s="125">
        <v>29.0</v>
      </c>
      <c r="T176" s="119">
        <v>100.0</v>
      </c>
      <c r="U176" s="125">
        <v>-10.0</v>
      </c>
      <c r="V176" s="125">
        <v>24.0</v>
      </c>
      <c r="W176" s="125">
        <v>-12.98</v>
      </c>
      <c r="X176" s="125">
        <v>-6.43</v>
      </c>
      <c r="Y176" s="119">
        <v>4.0</v>
      </c>
      <c r="Z176" s="125">
        <v>1.0</v>
      </c>
      <c r="AA176" s="125">
        <v>2.0</v>
      </c>
      <c r="AB176" s="125">
        <v>1.0</v>
      </c>
      <c r="AC176" s="125">
        <v>1.0</v>
      </c>
      <c r="AD176" s="125">
        <v>1.35</v>
      </c>
      <c r="AE176" s="125">
        <v>434.0</v>
      </c>
      <c r="AF176" s="119">
        <v>3.0</v>
      </c>
      <c r="AG176" s="125">
        <v>1.0</v>
      </c>
      <c r="AH176" s="125">
        <v>2.0</v>
      </c>
      <c r="AI176" s="125">
        <v>1.0</v>
      </c>
      <c r="AJ176" s="125">
        <v>1.0</v>
      </c>
      <c r="AK176" s="125">
        <v>1.0</v>
      </c>
      <c r="AL176" s="126">
        <v>45519.743178819444</v>
      </c>
      <c r="AM176" s="127">
        <v>914781.63</v>
      </c>
      <c r="AN176" s="127">
        <v>978039.64</v>
      </c>
      <c r="AO176" s="124"/>
      <c r="AP176" s="124"/>
    </row>
    <row r="177">
      <c r="A177" s="125">
        <v>317.0</v>
      </c>
      <c r="B177" s="119" t="s">
        <v>63</v>
      </c>
      <c r="C177" s="119" t="s">
        <v>32</v>
      </c>
      <c r="D177" s="119" t="s">
        <v>300</v>
      </c>
      <c r="E177" s="119" t="s">
        <v>301</v>
      </c>
      <c r="F177" s="120" t="s">
        <v>66</v>
      </c>
      <c r="G177" s="120" t="s">
        <v>59</v>
      </c>
      <c r="H177" s="121" t="s">
        <v>994</v>
      </c>
      <c r="I177" s="121" t="s">
        <v>995</v>
      </c>
      <c r="J177" s="125">
        <v>1168605.33</v>
      </c>
      <c r="K177" s="125">
        <v>757400.49</v>
      </c>
      <c r="L177" s="125">
        <v>31894.33</v>
      </c>
      <c r="M177" s="125">
        <v>20325.8</v>
      </c>
      <c r="N177" s="125">
        <v>18.0</v>
      </c>
      <c r="O177" s="125">
        <v>17.0</v>
      </c>
      <c r="P177" s="125">
        <v>497.0</v>
      </c>
      <c r="Q177" s="125">
        <v>426.0</v>
      </c>
      <c r="R177" s="125">
        <v>44.0</v>
      </c>
      <c r="S177" s="125">
        <v>21.0</v>
      </c>
      <c r="T177" s="125">
        <v>5.0</v>
      </c>
      <c r="U177" s="125">
        <v>16.0</v>
      </c>
      <c r="V177" s="125">
        <v>109.0</v>
      </c>
      <c r="W177" s="125">
        <v>56.92</v>
      </c>
      <c r="X177" s="125">
        <v>54.29</v>
      </c>
      <c r="Y177" s="125">
        <v>1.0</v>
      </c>
      <c r="Z177" s="125">
        <v>4.0</v>
      </c>
      <c r="AA177" s="125">
        <v>5.0</v>
      </c>
      <c r="AB177" s="125">
        <v>5.0</v>
      </c>
      <c r="AC177" s="125">
        <v>5.0</v>
      </c>
      <c r="AD177" s="125">
        <v>4.7</v>
      </c>
      <c r="AE177" s="125">
        <v>20.0</v>
      </c>
      <c r="AF177" s="125">
        <v>1.0</v>
      </c>
      <c r="AG177" s="125">
        <v>3.0</v>
      </c>
      <c r="AH177" s="125">
        <v>4.0</v>
      </c>
      <c r="AI177" s="125">
        <v>4.0</v>
      </c>
      <c r="AJ177" s="125">
        <v>4.0</v>
      </c>
      <c r="AK177" s="125">
        <v>4.0</v>
      </c>
      <c r="AL177" s="126">
        <v>45519.743178819444</v>
      </c>
      <c r="AM177" s="127">
        <v>1210776.24</v>
      </c>
      <c r="AN177" s="127">
        <v>779105.97</v>
      </c>
      <c r="AO177" s="124"/>
      <c r="AP177" s="124"/>
    </row>
    <row r="178">
      <c r="A178" s="125">
        <v>318.0</v>
      </c>
      <c r="B178" s="119" t="s">
        <v>1011</v>
      </c>
      <c r="C178" s="119" t="s">
        <v>992</v>
      </c>
      <c r="D178" s="119" t="s">
        <v>555</v>
      </c>
      <c r="E178" s="119" t="s">
        <v>1016</v>
      </c>
      <c r="F178" s="120" t="s">
        <v>76</v>
      </c>
      <c r="G178" s="120" t="s">
        <v>59</v>
      </c>
      <c r="H178" s="121" t="s">
        <v>994</v>
      </c>
      <c r="I178" s="121" t="s">
        <v>995</v>
      </c>
      <c r="J178" s="125">
        <v>648527.14</v>
      </c>
      <c r="K178" s="125">
        <v>611608.5</v>
      </c>
      <c r="L178" s="125">
        <v>17043.01</v>
      </c>
      <c r="M178" s="125">
        <v>18074.75</v>
      </c>
      <c r="N178" s="125">
        <v>17.0</v>
      </c>
      <c r="O178" s="125">
        <v>4.0</v>
      </c>
      <c r="P178" s="125">
        <v>44.0</v>
      </c>
      <c r="Q178" s="125">
        <v>246.0</v>
      </c>
      <c r="R178" s="125">
        <v>209.0</v>
      </c>
      <c r="S178" s="125">
        <v>23.0</v>
      </c>
      <c r="T178" s="125">
        <v>325.0</v>
      </c>
      <c r="U178" s="125">
        <v>-82.0</v>
      </c>
      <c r="V178" s="125">
        <v>808.0</v>
      </c>
      <c r="W178" s="125">
        <v>-5.71</v>
      </c>
      <c r="X178" s="125">
        <v>6.04</v>
      </c>
      <c r="Y178" s="125">
        <v>5.0</v>
      </c>
      <c r="Z178" s="125">
        <v>1.0</v>
      </c>
      <c r="AA178" s="125">
        <v>5.0</v>
      </c>
      <c r="AB178" s="125">
        <v>1.0</v>
      </c>
      <c r="AC178" s="125">
        <v>1.0</v>
      </c>
      <c r="AD178" s="125">
        <v>2.4</v>
      </c>
      <c r="AE178" s="125">
        <v>264.0</v>
      </c>
      <c r="AF178" s="125">
        <v>4.0</v>
      </c>
      <c r="AG178" s="125">
        <v>1.0</v>
      </c>
      <c r="AH178" s="125">
        <v>4.0</v>
      </c>
      <c r="AI178" s="125">
        <v>1.0</v>
      </c>
      <c r="AJ178" s="125">
        <v>1.0</v>
      </c>
      <c r="AK178" s="125">
        <v>2.0</v>
      </c>
      <c r="AL178" s="126">
        <v>45519.743178819444</v>
      </c>
      <c r="AM178" s="127">
        <v>649718.6</v>
      </c>
      <c r="AN178" s="127">
        <v>611456.25</v>
      </c>
      <c r="AO178" s="124"/>
      <c r="AP178" s="124"/>
    </row>
    <row r="179">
      <c r="A179" s="125">
        <v>319.0</v>
      </c>
      <c r="B179" s="119" t="s">
        <v>122</v>
      </c>
      <c r="C179" s="119" t="s">
        <v>32</v>
      </c>
      <c r="D179" s="119" t="s">
        <v>199</v>
      </c>
      <c r="E179" s="119" t="s">
        <v>117</v>
      </c>
      <c r="F179" s="120" t="s">
        <v>185</v>
      </c>
      <c r="G179" s="120" t="s">
        <v>46</v>
      </c>
      <c r="H179" s="121" t="s">
        <v>994</v>
      </c>
      <c r="I179" s="121" t="s">
        <v>995</v>
      </c>
      <c r="J179" s="125">
        <v>1188984.85</v>
      </c>
      <c r="K179" s="125">
        <v>1263114.32</v>
      </c>
      <c r="L179" s="125">
        <v>34738.34</v>
      </c>
      <c r="M179" s="125">
        <v>38553.24</v>
      </c>
      <c r="N179" s="125">
        <v>6.0</v>
      </c>
      <c r="O179" s="125">
        <v>14.0</v>
      </c>
      <c r="P179" s="125">
        <v>475.0</v>
      </c>
      <c r="Q179" s="125">
        <v>498.0</v>
      </c>
      <c r="R179" s="125">
        <v>33.0</v>
      </c>
      <c r="S179" s="125">
        <v>33.0</v>
      </c>
      <c r="T179" s="125">
        <v>-57.0</v>
      </c>
      <c r="U179" s="125">
        <v>-4.0</v>
      </c>
      <c r="V179" s="125">
        <v>0.0</v>
      </c>
      <c r="W179" s="125">
        <v>-9.9</v>
      </c>
      <c r="X179" s="125">
        <v>-5.87</v>
      </c>
      <c r="Y179" s="125">
        <v>1.0</v>
      </c>
      <c r="Z179" s="125">
        <v>1.0</v>
      </c>
      <c r="AA179" s="125">
        <v>1.0</v>
      </c>
      <c r="AB179" s="125">
        <v>1.0</v>
      </c>
      <c r="AC179" s="125">
        <v>1.0</v>
      </c>
      <c r="AD179" s="125">
        <v>1.0</v>
      </c>
      <c r="AE179" s="125">
        <v>590.0</v>
      </c>
      <c r="AF179" s="125">
        <v>1.0</v>
      </c>
      <c r="AG179" s="125">
        <v>1.0</v>
      </c>
      <c r="AH179" s="125">
        <v>1.0</v>
      </c>
      <c r="AI179" s="125">
        <v>1.0</v>
      </c>
      <c r="AJ179" s="125">
        <v>1.0</v>
      </c>
      <c r="AK179" s="125">
        <v>1.0</v>
      </c>
      <c r="AL179" s="126">
        <v>45519.743178819444</v>
      </c>
      <c r="AM179" s="127">
        <v>1188945.85</v>
      </c>
      <c r="AN179" s="127">
        <v>1262991.63</v>
      </c>
      <c r="AO179" s="124"/>
      <c r="AP179" s="124"/>
    </row>
    <row r="180">
      <c r="A180" s="125">
        <v>320.0</v>
      </c>
      <c r="B180" s="119" t="s">
        <v>60</v>
      </c>
      <c r="C180" s="119" t="s">
        <v>32</v>
      </c>
      <c r="D180" s="119" t="s">
        <v>331</v>
      </c>
      <c r="E180" s="119" t="s">
        <v>332</v>
      </c>
      <c r="F180" s="120" t="s">
        <v>88</v>
      </c>
      <c r="G180" s="120" t="s">
        <v>59</v>
      </c>
      <c r="H180" s="121" t="s">
        <v>994</v>
      </c>
      <c r="I180" s="121" t="s">
        <v>995</v>
      </c>
      <c r="J180" s="125">
        <v>1374605.83</v>
      </c>
      <c r="K180" s="125">
        <v>1230380.6</v>
      </c>
      <c r="L180" s="125">
        <v>36597.26</v>
      </c>
      <c r="M180" s="125">
        <v>34145.02</v>
      </c>
      <c r="N180" s="125">
        <v>40.0</v>
      </c>
      <c r="O180" s="125">
        <v>25.0</v>
      </c>
      <c r="P180" s="125">
        <v>487.0</v>
      </c>
      <c r="Q180" s="125">
        <v>451.0</v>
      </c>
      <c r="R180" s="125">
        <v>52.0</v>
      </c>
      <c r="S180" s="125">
        <v>44.0</v>
      </c>
      <c r="T180" s="125">
        <v>60.0</v>
      </c>
      <c r="U180" s="125">
        <v>7.0</v>
      </c>
      <c r="V180" s="125">
        <v>18.0</v>
      </c>
      <c r="W180" s="125">
        <v>7.18</v>
      </c>
      <c r="X180" s="125">
        <v>11.72</v>
      </c>
      <c r="Y180" s="125">
        <v>3.0</v>
      </c>
      <c r="Z180" s="125">
        <v>2.0</v>
      </c>
      <c r="AA180" s="125">
        <v>1.0</v>
      </c>
      <c r="AB180" s="125">
        <v>2.0</v>
      </c>
      <c r="AC180" s="125">
        <v>2.0</v>
      </c>
      <c r="AD180" s="125">
        <v>1.85</v>
      </c>
      <c r="AE180" s="125">
        <v>344.0</v>
      </c>
      <c r="AF180" s="125">
        <v>2.0</v>
      </c>
      <c r="AG180" s="125">
        <v>1.0</v>
      </c>
      <c r="AH180" s="125">
        <v>1.0</v>
      </c>
      <c r="AI180" s="125">
        <v>1.0</v>
      </c>
      <c r="AJ180" s="125">
        <v>2.0</v>
      </c>
      <c r="AK180" s="125">
        <v>1.0</v>
      </c>
      <c r="AL180" s="126">
        <v>45519.743178819444</v>
      </c>
      <c r="AM180" s="127">
        <v>1375161.89</v>
      </c>
      <c r="AN180" s="127">
        <v>1236794.39</v>
      </c>
      <c r="AO180" s="124"/>
      <c r="AP180" s="124"/>
    </row>
    <row r="181">
      <c r="A181" s="125">
        <v>321.0</v>
      </c>
      <c r="B181" s="119" t="s">
        <v>97</v>
      </c>
      <c r="C181" s="119" t="s">
        <v>32</v>
      </c>
      <c r="D181" s="119" t="s">
        <v>333</v>
      </c>
      <c r="E181" s="119" t="s">
        <v>334</v>
      </c>
      <c r="F181" s="120" t="s">
        <v>335</v>
      </c>
      <c r="G181" s="120" t="s">
        <v>101</v>
      </c>
      <c r="H181" s="121" t="s">
        <v>994</v>
      </c>
      <c r="I181" s="121" t="s">
        <v>995</v>
      </c>
      <c r="J181" s="125">
        <v>1755370.25</v>
      </c>
      <c r="K181" s="125">
        <v>1652247.15</v>
      </c>
      <c r="L181" s="125">
        <v>41542.67</v>
      </c>
      <c r="M181" s="125">
        <v>39830.25</v>
      </c>
      <c r="N181" s="125">
        <v>68.0</v>
      </c>
      <c r="O181" s="125">
        <v>58.0</v>
      </c>
      <c r="P181" s="125">
        <v>561.0</v>
      </c>
      <c r="Q181" s="125">
        <v>496.0</v>
      </c>
      <c r="R181" s="125">
        <v>85.0</v>
      </c>
      <c r="S181" s="125">
        <v>64.0</v>
      </c>
      <c r="T181" s="125">
        <v>17.0</v>
      </c>
      <c r="U181" s="125">
        <v>13.0</v>
      </c>
      <c r="V181" s="125">
        <v>32.0</v>
      </c>
      <c r="W181" s="125">
        <v>4.3</v>
      </c>
      <c r="X181" s="125">
        <v>6.24</v>
      </c>
      <c r="Y181" s="125">
        <v>1.0</v>
      </c>
      <c r="Z181" s="125">
        <v>3.0</v>
      </c>
      <c r="AA181" s="125">
        <v>2.0</v>
      </c>
      <c r="AB181" s="125">
        <v>2.0</v>
      </c>
      <c r="AC181" s="125">
        <v>1.0</v>
      </c>
      <c r="AD181" s="125">
        <v>1.8</v>
      </c>
      <c r="AE181" s="125">
        <v>351.0</v>
      </c>
      <c r="AF181" s="125">
        <v>1.0</v>
      </c>
      <c r="AG181" s="125">
        <v>2.0</v>
      </c>
      <c r="AH181" s="125">
        <v>2.0</v>
      </c>
      <c r="AI181" s="125">
        <v>1.0</v>
      </c>
      <c r="AJ181" s="125">
        <v>1.0</v>
      </c>
      <c r="AK181" s="125">
        <v>1.0</v>
      </c>
      <c r="AL181" s="126">
        <v>45519.743178819444</v>
      </c>
      <c r="AM181" s="127">
        <v>1755250.25</v>
      </c>
      <c r="AN181" s="127">
        <v>1652622.75</v>
      </c>
      <c r="AO181" s="124"/>
      <c r="AP181" s="124"/>
    </row>
    <row r="182">
      <c r="A182" s="125">
        <v>322.0</v>
      </c>
      <c r="B182" s="119" t="s">
        <v>97</v>
      </c>
      <c r="C182" s="119" t="s">
        <v>32</v>
      </c>
      <c r="D182" s="119" t="s">
        <v>48</v>
      </c>
      <c r="E182" s="119" t="s">
        <v>336</v>
      </c>
      <c r="F182" s="120" t="s">
        <v>209</v>
      </c>
      <c r="G182" s="120" t="s">
        <v>101</v>
      </c>
      <c r="H182" s="121" t="s">
        <v>994</v>
      </c>
      <c r="I182" s="121" t="s">
        <v>995</v>
      </c>
      <c r="J182" s="125">
        <v>1523112.09</v>
      </c>
      <c r="K182" s="125">
        <v>1442381.4</v>
      </c>
      <c r="L182" s="125">
        <v>39688.27</v>
      </c>
      <c r="M182" s="125">
        <v>39669.52</v>
      </c>
      <c r="N182" s="125">
        <v>9.0</v>
      </c>
      <c r="O182" s="125">
        <v>18.0</v>
      </c>
      <c r="P182" s="125">
        <v>309.0</v>
      </c>
      <c r="Q182" s="125">
        <v>311.0</v>
      </c>
      <c r="R182" s="125">
        <v>23.0</v>
      </c>
      <c r="S182" s="125">
        <v>24.0</v>
      </c>
      <c r="T182" s="125">
        <v>-50.0</v>
      </c>
      <c r="U182" s="125">
        <v>0.0</v>
      </c>
      <c r="V182" s="125">
        <v>-4.0</v>
      </c>
      <c r="W182" s="125">
        <v>0.05</v>
      </c>
      <c r="X182" s="125">
        <v>5.6</v>
      </c>
      <c r="Y182" s="125">
        <v>1.0</v>
      </c>
      <c r="Z182" s="125">
        <v>1.0</v>
      </c>
      <c r="AA182" s="125">
        <v>1.0</v>
      </c>
      <c r="AB182" s="125">
        <v>1.0</v>
      </c>
      <c r="AC182" s="125">
        <v>1.0</v>
      </c>
      <c r="AD182" s="125">
        <v>1.0</v>
      </c>
      <c r="AE182" s="125">
        <v>596.0</v>
      </c>
      <c r="AF182" s="125">
        <v>1.0</v>
      </c>
      <c r="AG182" s="125">
        <v>1.0</v>
      </c>
      <c r="AH182" s="125">
        <v>1.0</v>
      </c>
      <c r="AI182" s="125">
        <v>1.0</v>
      </c>
      <c r="AJ182" s="125">
        <v>1.0</v>
      </c>
      <c r="AK182" s="125">
        <v>1.0</v>
      </c>
      <c r="AL182" s="126">
        <v>45519.743178819444</v>
      </c>
      <c r="AM182" s="127">
        <v>1523460.09</v>
      </c>
      <c r="AN182" s="127">
        <v>1443035.25</v>
      </c>
      <c r="AO182" s="124"/>
      <c r="AP182" s="124"/>
    </row>
    <row r="183">
      <c r="A183" s="125">
        <v>324.0</v>
      </c>
      <c r="B183" s="119" t="s">
        <v>122</v>
      </c>
      <c r="C183" s="119" t="s">
        <v>32</v>
      </c>
      <c r="D183" s="119" t="s">
        <v>337</v>
      </c>
      <c r="E183" s="119" t="s">
        <v>338</v>
      </c>
      <c r="F183" s="120" t="s">
        <v>70</v>
      </c>
      <c r="G183" s="120" t="s">
        <v>36</v>
      </c>
      <c r="H183" s="121" t="s">
        <v>994</v>
      </c>
      <c r="I183" s="121" t="s">
        <v>995</v>
      </c>
      <c r="J183" s="125">
        <v>1972978.79</v>
      </c>
      <c r="K183" s="125">
        <v>1450636.41</v>
      </c>
      <c r="L183" s="125">
        <v>55341.75</v>
      </c>
      <c r="M183" s="125">
        <v>45780.0</v>
      </c>
      <c r="N183" s="125">
        <v>74.0</v>
      </c>
      <c r="O183" s="125">
        <v>51.0</v>
      </c>
      <c r="P183" s="125">
        <v>628.0</v>
      </c>
      <c r="Q183" s="125">
        <v>543.0</v>
      </c>
      <c r="R183" s="125">
        <v>39.0</v>
      </c>
      <c r="S183" s="125">
        <v>23.0</v>
      </c>
      <c r="T183" s="125">
        <v>45.0</v>
      </c>
      <c r="U183" s="125">
        <v>15.0</v>
      </c>
      <c r="V183" s="125">
        <v>69.0</v>
      </c>
      <c r="W183" s="125">
        <v>20.89</v>
      </c>
      <c r="X183" s="125">
        <v>36.01</v>
      </c>
      <c r="Y183" s="125">
        <v>2.0</v>
      </c>
      <c r="Z183" s="125">
        <v>4.0</v>
      </c>
      <c r="AA183" s="125">
        <v>4.0</v>
      </c>
      <c r="AB183" s="125">
        <v>5.0</v>
      </c>
      <c r="AC183" s="125">
        <v>5.0</v>
      </c>
      <c r="AD183" s="125">
        <v>4.55</v>
      </c>
      <c r="AE183" s="125">
        <v>33.0</v>
      </c>
      <c r="AF183" s="125">
        <v>2.0</v>
      </c>
      <c r="AG183" s="125">
        <v>3.0</v>
      </c>
      <c r="AH183" s="125">
        <v>3.0</v>
      </c>
      <c r="AI183" s="125">
        <v>4.0</v>
      </c>
      <c r="AJ183" s="125">
        <v>4.0</v>
      </c>
      <c r="AK183" s="125">
        <v>4.0</v>
      </c>
      <c r="AL183" s="126">
        <v>45519.743178819444</v>
      </c>
      <c r="AM183" s="127">
        <v>1971319.05</v>
      </c>
      <c r="AN183" s="127">
        <v>1450617.57</v>
      </c>
      <c r="AO183" s="124"/>
      <c r="AP183" s="124"/>
    </row>
    <row r="184">
      <c r="A184" s="125">
        <v>325.0</v>
      </c>
      <c r="B184" s="119" t="s">
        <v>97</v>
      </c>
      <c r="C184" s="119" t="s">
        <v>32</v>
      </c>
      <c r="D184" s="119" t="s">
        <v>339</v>
      </c>
      <c r="E184" s="119" t="s">
        <v>340</v>
      </c>
      <c r="F184" s="120" t="s">
        <v>209</v>
      </c>
      <c r="G184" s="120" t="s">
        <v>101</v>
      </c>
      <c r="H184" s="121" t="s">
        <v>994</v>
      </c>
      <c r="I184" s="121" t="s">
        <v>995</v>
      </c>
      <c r="J184" s="125">
        <v>1645923.78</v>
      </c>
      <c r="K184" s="125">
        <v>1544993.07</v>
      </c>
      <c r="L184" s="125">
        <v>49166.5</v>
      </c>
      <c r="M184" s="125">
        <v>47425.22</v>
      </c>
      <c r="N184" s="125">
        <v>3.0</v>
      </c>
      <c r="O184" s="125">
        <v>6.0</v>
      </c>
      <c r="P184" s="125">
        <v>385.0</v>
      </c>
      <c r="Q184" s="125">
        <v>380.0</v>
      </c>
      <c r="R184" s="125">
        <v>25.0</v>
      </c>
      <c r="S184" s="125">
        <v>22.0</v>
      </c>
      <c r="T184" s="125">
        <v>-50.0</v>
      </c>
      <c r="U184" s="125">
        <v>1.0</v>
      </c>
      <c r="V184" s="125">
        <v>13.0</v>
      </c>
      <c r="W184" s="125">
        <v>3.67</v>
      </c>
      <c r="X184" s="125">
        <v>6.53</v>
      </c>
      <c r="Y184" s="125">
        <v>1.0</v>
      </c>
      <c r="Z184" s="125">
        <v>1.0</v>
      </c>
      <c r="AA184" s="125">
        <v>1.0</v>
      </c>
      <c r="AB184" s="125">
        <v>1.0</v>
      </c>
      <c r="AC184" s="125">
        <v>1.0</v>
      </c>
      <c r="AD184" s="125">
        <v>1.0</v>
      </c>
      <c r="AE184" s="125">
        <v>604.0</v>
      </c>
      <c r="AF184" s="125">
        <v>1.0</v>
      </c>
      <c r="AG184" s="125">
        <v>1.0</v>
      </c>
      <c r="AH184" s="125">
        <v>1.0</v>
      </c>
      <c r="AI184" s="125">
        <v>1.0</v>
      </c>
      <c r="AJ184" s="125">
        <v>1.0</v>
      </c>
      <c r="AK184" s="125">
        <v>1.0</v>
      </c>
      <c r="AL184" s="126">
        <v>45519.743178819444</v>
      </c>
      <c r="AM184" s="127">
        <v>1645923.78</v>
      </c>
      <c r="AN184" s="127">
        <v>1545269.24</v>
      </c>
      <c r="AO184" s="124"/>
      <c r="AP184" s="124"/>
    </row>
    <row r="185">
      <c r="A185" s="125">
        <v>327.0</v>
      </c>
      <c r="B185" s="119" t="s">
        <v>47</v>
      </c>
      <c r="C185" s="119" t="s">
        <v>32</v>
      </c>
      <c r="D185" s="119" t="s">
        <v>341</v>
      </c>
      <c r="E185" s="119" t="s">
        <v>342</v>
      </c>
      <c r="F185" s="120" t="s">
        <v>96</v>
      </c>
      <c r="G185" s="120" t="s">
        <v>59</v>
      </c>
      <c r="H185" s="121" t="s">
        <v>994</v>
      </c>
      <c r="I185" s="121" t="s">
        <v>995</v>
      </c>
      <c r="J185" s="125">
        <v>851025.77</v>
      </c>
      <c r="K185" s="125">
        <v>526737.34</v>
      </c>
      <c r="L185" s="125">
        <v>20840.77</v>
      </c>
      <c r="M185" s="125">
        <v>14340.5</v>
      </c>
      <c r="N185" s="125">
        <v>8.0</v>
      </c>
      <c r="O185" s="125">
        <v>8.0</v>
      </c>
      <c r="P185" s="125">
        <v>377.0</v>
      </c>
      <c r="Q185" s="125">
        <v>275.0</v>
      </c>
      <c r="R185" s="125">
        <v>28.0</v>
      </c>
      <c r="S185" s="125">
        <v>32.0</v>
      </c>
      <c r="T185" s="125">
        <v>0.0</v>
      </c>
      <c r="U185" s="125">
        <v>37.0</v>
      </c>
      <c r="V185" s="125">
        <v>-12.0</v>
      </c>
      <c r="W185" s="125">
        <v>45.33</v>
      </c>
      <c r="X185" s="125">
        <v>61.57</v>
      </c>
      <c r="Y185" s="125">
        <v>1.0</v>
      </c>
      <c r="Z185" s="125">
        <v>5.0</v>
      </c>
      <c r="AA185" s="125">
        <v>1.0</v>
      </c>
      <c r="AB185" s="125">
        <v>5.0</v>
      </c>
      <c r="AC185" s="125">
        <v>5.0</v>
      </c>
      <c r="AD185" s="125">
        <v>4.0</v>
      </c>
      <c r="AE185" s="125">
        <v>86.0</v>
      </c>
      <c r="AF185" s="125">
        <v>1.0</v>
      </c>
      <c r="AG185" s="125">
        <v>4.0</v>
      </c>
      <c r="AH185" s="125">
        <v>1.0</v>
      </c>
      <c r="AI185" s="125">
        <v>4.0</v>
      </c>
      <c r="AJ185" s="125">
        <v>4.0</v>
      </c>
      <c r="AK185" s="125">
        <v>4.0</v>
      </c>
      <c r="AL185" s="126">
        <v>45519.743178819444</v>
      </c>
      <c r="AM185" s="127">
        <v>868170.27</v>
      </c>
      <c r="AN185" s="127">
        <v>526426.36</v>
      </c>
      <c r="AO185" s="124"/>
      <c r="AP185" s="124"/>
    </row>
    <row r="186">
      <c r="A186" s="125">
        <v>328.0</v>
      </c>
      <c r="B186" s="119" t="s">
        <v>31</v>
      </c>
      <c r="C186" s="119" t="s">
        <v>32</v>
      </c>
      <c r="D186" s="119" t="s">
        <v>50</v>
      </c>
      <c r="E186" s="119" t="s">
        <v>51</v>
      </c>
      <c r="F186" s="120" t="s">
        <v>343</v>
      </c>
      <c r="G186" s="120" t="s">
        <v>46</v>
      </c>
      <c r="H186" s="121" t="s">
        <v>994</v>
      </c>
      <c r="I186" s="121" t="s">
        <v>995</v>
      </c>
      <c r="J186" s="125">
        <v>4509127.89</v>
      </c>
      <c r="K186" s="125">
        <v>4495113.34</v>
      </c>
      <c r="L186" s="125">
        <v>187193.49</v>
      </c>
      <c r="M186" s="125">
        <v>191407.46</v>
      </c>
      <c r="N186" s="125">
        <v>152.0</v>
      </c>
      <c r="O186" s="125">
        <v>34.0</v>
      </c>
      <c r="P186" s="125">
        <v>1741.0</v>
      </c>
      <c r="Q186" s="125">
        <v>1696.0</v>
      </c>
      <c r="R186" s="125">
        <v>142.0</v>
      </c>
      <c r="S186" s="125">
        <v>173.0</v>
      </c>
      <c r="T186" s="125">
        <v>347.0</v>
      </c>
      <c r="U186" s="125">
        <v>2.0</v>
      </c>
      <c r="V186" s="125">
        <v>-17.0</v>
      </c>
      <c r="W186" s="125">
        <v>-2.2</v>
      </c>
      <c r="X186" s="125">
        <v>0.31</v>
      </c>
      <c r="Y186" s="125">
        <v>5.0</v>
      </c>
      <c r="Z186" s="125">
        <v>1.0</v>
      </c>
      <c r="AA186" s="125">
        <v>1.0</v>
      </c>
      <c r="AB186" s="125">
        <v>1.0</v>
      </c>
      <c r="AC186" s="125">
        <v>1.0</v>
      </c>
      <c r="AD186" s="125">
        <v>1.2</v>
      </c>
      <c r="AE186" s="125">
        <v>520.0</v>
      </c>
      <c r="AF186" s="125">
        <v>4.0</v>
      </c>
      <c r="AG186" s="125">
        <v>1.0</v>
      </c>
      <c r="AH186" s="125">
        <v>1.0</v>
      </c>
      <c r="AI186" s="125">
        <v>1.0</v>
      </c>
      <c r="AJ186" s="125">
        <v>1.0</v>
      </c>
      <c r="AK186" s="125">
        <v>1.0</v>
      </c>
      <c r="AL186" s="126">
        <v>45519.743178819444</v>
      </c>
      <c r="AM186" s="127">
        <v>4509507.14</v>
      </c>
      <c r="AN186" s="127">
        <v>4494609.84</v>
      </c>
      <c r="AO186" s="124"/>
      <c r="AP186" s="124"/>
    </row>
    <row r="187">
      <c r="A187" s="125">
        <v>329.0</v>
      </c>
      <c r="B187" s="119" t="s">
        <v>414</v>
      </c>
      <c r="C187" s="119" t="s">
        <v>992</v>
      </c>
      <c r="D187" s="119" t="s">
        <v>203</v>
      </c>
      <c r="E187" s="119" t="s">
        <v>1003</v>
      </c>
      <c r="F187" s="120" t="s">
        <v>243</v>
      </c>
      <c r="G187" s="120" t="s">
        <v>101</v>
      </c>
      <c r="H187" s="121" t="s">
        <v>994</v>
      </c>
      <c r="I187" s="121" t="s">
        <v>995</v>
      </c>
      <c r="J187" s="125">
        <v>1223977.83</v>
      </c>
      <c r="K187" s="125">
        <v>1312004.06</v>
      </c>
      <c r="L187" s="125">
        <v>35064.56</v>
      </c>
      <c r="M187" s="125">
        <v>39116.24</v>
      </c>
      <c r="N187" s="125">
        <v>17.0</v>
      </c>
      <c r="O187" s="125">
        <v>24.0</v>
      </c>
      <c r="P187" s="125">
        <v>94.0</v>
      </c>
      <c r="Q187" s="125">
        <v>393.0</v>
      </c>
      <c r="R187" s="125">
        <v>266.0</v>
      </c>
      <c r="S187" s="125">
        <v>52.0</v>
      </c>
      <c r="T187" s="125">
        <v>-29.0</v>
      </c>
      <c r="U187" s="125">
        <v>-76.0</v>
      </c>
      <c r="V187" s="125">
        <v>411.0</v>
      </c>
      <c r="W187" s="125">
        <v>-10.36</v>
      </c>
      <c r="X187" s="125">
        <v>-6.71</v>
      </c>
      <c r="Y187" s="125">
        <v>1.0</v>
      </c>
      <c r="Z187" s="125">
        <v>1.0</v>
      </c>
      <c r="AA187" s="125">
        <v>5.0</v>
      </c>
      <c r="AB187" s="125">
        <v>1.0</v>
      </c>
      <c r="AC187" s="125">
        <v>1.0</v>
      </c>
      <c r="AD187" s="125">
        <v>2.0</v>
      </c>
      <c r="AE187" s="125">
        <v>322.0</v>
      </c>
      <c r="AF187" s="125">
        <v>1.0</v>
      </c>
      <c r="AG187" s="125">
        <v>1.0</v>
      </c>
      <c r="AH187" s="125">
        <v>4.0</v>
      </c>
      <c r="AI187" s="125">
        <v>1.0</v>
      </c>
      <c r="AJ187" s="125">
        <v>1.0</v>
      </c>
      <c r="AK187" s="125">
        <v>2.0</v>
      </c>
      <c r="AL187" s="126">
        <v>45519.743178819444</v>
      </c>
      <c r="AM187" s="127">
        <v>1221314.02</v>
      </c>
      <c r="AN187" s="127">
        <v>1218840.69</v>
      </c>
      <c r="AO187" s="124"/>
      <c r="AP187" s="124"/>
    </row>
    <row r="188">
      <c r="A188" s="125">
        <v>330.0</v>
      </c>
      <c r="B188" s="119" t="s">
        <v>122</v>
      </c>
      <c r="C188" s="119" t="s">
        <v>992</v>
      </c>
      <c r="D188" s="119" t="s">
        <v>484</v>
      </c>
      <c r="E188" s="119" t="s">
        <v>1017</v>
      </c>
      <c r="F188" s="120" t="s">
        <v>270</v>
      </c>
      <c r="G188" s="120" t="s">
        <v>46</v>
      </c>
      <c r="H188" s="121" t="s">
        <v>994</v>
      </c>
      <c r="I188" s="121" t="s">
        <v>995</v>
      </c>
      <c r="J188" s="125">
        <v>602097.38</v>
      </c>
      <c r="K188" s="125">
        <v>733029.54</v>
      </c>
      <c r="L188" s="125">
        <v>17585.51</v>
      </c>
      <c r="M188" s="125">
        <v>28572.43</v>
      </c>
      <c r="N188" s="125">
        <v>12.0</v>
      </c>
      <c r="O188" s="125">
        <v>53.0</v>
      </c>
      <c r="P188" s="125">
        <v>72.0</v>
      </c>
      <c r="Q188" s="125">
        <v>504.0</v>
      </c>
      <c r="R188" s="125">
        <v>194.0</v>
      </c>
      <c r="S188" s="125">
        <v>56.0</v>
      </c>
      <c r="T188" s="125">
        <v>-77.0</v>
      </c>
      <c r="U188" s="125">
        <v>-85.0</v>
      </c>
      <c r="V188" s="125">
        <v>246.0</v>
      </c>
      <c r="W188" s="125">
        <v>-38.45</v>
      </c>
      <c r="X188" s="125">
        <v>-17.86</v>
      </c>
      <c r="Y188" s="125">
        <v>1.0</v>
      </c>
      <c r="Z188" s="125">
        <v>1.0</v>
      </c>
      <c r="AA188" s="125">
        <v>5.0</v>
      </c>
      <c r="AB188" s="125">
        <v>1.0</v>
      </c>
      <c r="AC188" s="125">
        <v>1.0</v>
      </c>
      <c r="AD188" s="125">
        <v>2.0</v>
      </c>
      <c r="AE188" s="125">
        <v>315.0</v>
      </c>
      <c r="AF188" s="125">
        <v>1.0</v>
      </c>
      <c r="AG188" s="125">
        <v>1.0</v>
      </c>
      <c r="AH188" s="125">
        <v>4.0</v>
      </c>
      <c r="AI188" s="125">
        <v>1.0</v>
      </c>
      <c r="AJ188" s="125">
        <v>1.0</v>
      </c>
      <c r="AK188" s="125">
        <v>2.0</v>
      </c>
      <c r="AL188" s="126">
        <v>45519.743178819444</v>
      </c>
      <c r="AM188" s="127">
        <v>539609.5</v>
      </c>
      <c r="AN188" s="127">
        <v>729342.86</v>
      </c>
      <c r="AO188" s="124"/>
      <c r="AP188" s="124"/>
    </row>
    <row r="189">
      <c r="A189" s="125">
        <v>332.0</v>
      </c>
      <c r="B189" s="119" t="s">
        <v>122</v>
      </c>
      <c r="C189" s="119" t="s">
        <v>32</v>
      </c>
      <c r="D189" s="119" t="s">
        <v>91</v>
      </c>
      <c r="E189" s="119" t="s">
        <v>344</v>
      </c>
      <c r="F189" s="120" t="s">
        <v>243</v>
      </c>
      <c r="G189" s="120" t="s">
        <v>101</v>
      </c>
      <c r="H189" s="121" t="s">
        <v>994</v>
      </c>
      <c r="I189" s="121" t="s">
        <v>995</v>
      </c>
      <c r="J189" s="125">
        <v>1056912.26</v>
      </c>
      <c r="K189" s="125">
        <v>747237.36</v>
      </c>
      <c r="L189" s="125">
        <v>30980.25</v>
      </c>
      <c r="M189" s="125">
        <v>23407.17</v>
      </c>
      <c r="N189" s="125">
        <v>34.0</v>
      </c>
      <c r="O189" s="125">
        <v>24.0</v>
      </c>
      <c r="P189" s="125">
        <v>435.0</v>
      </c>
      <c r="Q189" s="125">
        <v>371.0</v>
      </c>
      <c r="R189" s="125">
        <v>47.0</v>
      </c>
      <c r="S189" s="125">
        <v>83.0</v>
      </c>
      <c r="T189" s="125">
        <v>41.0</v>
      </c>
      <c r="U189" s="125">
        <v>17.0</v>
      </c>
      <c r="V189" s="125">
        <v>-43.0</v>
      </c>
      <c r="W189" s="125">
        <v>32.35</v>
      </c>
      <c r="X189" s="125">
        <v>41.44</v>
      </c>
      <c r="Y189" s="125">
        <v>2.0</v>
      </c>
      <c r="Z189" s="125">
        <v>4.0</v>
      </c>
      <c r="AA189" s="125">
        <v>1.0</v>
      </c>
      <c r="AB189" s="125">
        <v>5.0</v>
      </c>
      <c r="AC189" s="125">
        <v>5.0</v>
      </c>
      <c r="AD189" s="125">
        <v>3.95</v>
      </c>
      <c r="AE189" s="125">
        <v>108.0</v>
      </c>
      <c r="AF189" s="125">
        <v>2.0</v>
      </c>
      <c r="AG189" s="125">
        <v>3.0</v>
      </c>
      <c r="AH189" s="125">
        <v>1.0</v>
      </c>
      <c r="AI189" s="125">
        <v>4.0</v>
      </c>
      <c r="AJ189" s="125">
        <v>4.0</v>
      </c>
      <c r="AK189" s="125">
        <v>4.0</v>
      </c>
      <c r="AL189" s="126">
        <v>45519.743178819444</v>
      </c>
      <c r="AM189" s="127">
        <v>1055994.66</v>
      </c>
      <c r="AN189" s="127">
        <v>747469.34</v>
      </c>
      <c r="AO189" s="124"/>
      <c r="AP189" s="124"/>
    </row>
    <row r="190">
      <c r="A190" s="125">
        <v>333.0</v>
      </c>
      <c r="B190" s="119" t="s">
        <v>42</v>
      </c>
      <c r="C190" s="119" t="s">
        <v>32</v>
      </c>
      <c r="D190" s="119" t="s">
        <v>237</v>
      </c>
      <c r="E190" s="119" t="s">
        <v>345</v>
      </c>
      <c r="F190" s="120" t="s">
        <v>108</v>
      </c>
      <c r="G190" s="120" t="s">
        <v>46</v>
      </c>
      <c r="H190" s="121" t="s">
        <v>994</v>
      </c>
      <c r="I190" s="121" t="s">
        <v>995</v>
      </c>
      <c r="J190" s="125">
        <v>2017780.24</v>
      </c>
      <c r="K190" s="125">
        <v>2050540.86</v>
      </c>
      <c r="L190" s="125">
        <v>68403.0</v>
      </c>
      <c r="M190" s="125">
        <v>72036.3</v>
      </c>
      <c r="N190" s="125">
        <v>8.0</v>
      </c>
      <c r="O190" s="125">
        <v>6.0</v>
      </c>
      <c r="P190" s="125">
        <v>706.0</v>
      </c>
      <c r="Q190" s="125">
        <v>669.0</v>
      </c>
      <c r="R190" s="125">
        <v>66.0</v>
      </c>
      <c r="S190" s="125">
        <v>42.0</v>
      </c>
      <c r="T190" s="125">
        <v>33.0</v>
      </c>
      <c r="U190" s="125">
        <v>5.0</v>
      </c>
      <c r="V190" s="125">
        <v>57.0</v>
      </c>
      <c r="W190" s="125">
        <v>-5.04</v>
      </c>
      <c r="X190" s="125">
        <v>-1.6</v>
      </c>
      <c r="Y190" s="125">
        <v>2.0</v>
      </c>
      <c r="Z190" s="125">
        <v>2.0</v>
      </c>
      <c r="AA190" s="125">
        <v>3.0</v>
      </c>
      <c r="AB190" s="125">
        <v>1.0</v>
      </c>
      <c r="AC190" s="125">
        <v>1.0</v>
      </c>
      <c r="AD190" s="125">
        <v>1.55</v>
      </c>
      <c r="AE190" s="125">
        <v>392.0</v>
      </c>
      <c r="AF190" s="125">
        <v>2.0</v>
      </c>
      <c r="AG190" s="125">
        <v>1.0</v>
      </c>
      <c r="AH190" s="125">
        <v>2.0</v>
      </c>
      <c r="AI190" s="125">
        <v>1.0</v>
      </c>
      <c r="AJ190" s="125">
        <v>1.0</v>
      </c>
      <c r="AK190" s="125">
        <v>1.0</v>
      </c>
      <c r="AL190" s="126">
        <v>45519.743178819444</v>
      </c>
      <c r="AM190" s="127">
        <v>2019209.24</v>
      </c>
      <c r="AN190" s="127">
        <v>2052464.9</v>
      </c>
      <c r="AO190" s="124"/>
      <c r="AP190" s="124"/>
    </row>
    <row r="191">
      <c r="A191" s="125">
        <v>334.0</v>
      </c>
      <c r="B191" s="119" t="s">
        <v>97</v>
      </c>
      <c r="C191" s="119" t="s">
        <v>32</v>
      </c>
      <c r="D191" s="119" t="s">
        <v>138</v>
      </c>
      <c r="E191" s="119" t="s">
        <v>244</v>
      </c>
      <c r="F191" s="120" t="s">
        <v>223</v>
      </c>
      <c r="G191" s="120" t="s">
        <v>101</v>
      </c>
      <c r="H191" s="121" t="s">
        <v>994</v>
      </c>
      <c r="I191" s="121" t="s">
        <v>995</v>
      </c>
      <c r="J191" s="125">
        <v>1636466.63</v>
      </c>
      <c r="K191" s="125">
        <v>1913803.98</v>
      </c>
      <c r="L191" s="125">
        <v>45487.8</v>
      </c>
      <c r="M191" s="125">
        <v>52918.5</v>
      </c>
      <c r="N191" s="125">
        <v>21.0</v>
      </c>
      <c r="O191" s="125">
        <v>7.0</v>
      </c>
      <c r="P191" s="125">
        <v>875.0</v>
      </c>
      <c r="Q191" s="125">
        <v>812.0</v>
      </c>
      <c r="R191" s="125">
        <v>46.0</v>
      </c>
      <c r="S191" s="125">
        <v>42.0</v>
      </c>
      <c r="T191" s="125">
        <v>200.0</v>
      </c>
      <c r="U191" s="125">
        <v>7.0</v>
      </c>
      <c r="V191" s="125">
        <v>9.0</v>
      </c>
      <c r="W191" s="125">
        <v>-14.04</v>
      </c>
      <c r="X191" s="125">
        <v>-14.49</v>
      </c>
      <c r="Y191" s="125">
        <v>5.0</v>
      </c>
      <c r="Z191" s="125">
        <v>2.0</v>
      </c>
      <c r="AA191" s="125">
        <v>1.0</v>
      </c>
      <c r="AB191" s="125">
        <v>1.0</v>
      </c>
      <c r="AC191" s="125">
        <v>1.0</v>
      </c>
      <c r="AD191" s="125">
        <v>1.3</v>
      </c>
      <c r="AE191" s="125">
        <v>450.0</v>
      </c>
      <c r="AF191" s="125">
        <v>4.0</v>
      </c>
      <c r="AG191" s="125">
        <v>1.0</v>
      </c>
      <c r="AH191" s="125">
        <v>1.0</v>
      </c>
      <c r="AI191" s="125">
        <v>1.0</v>
      </c>
      <c r="AJ191" s="125">
        <v>1.0</v>
      </c>
      <c r="AK191" s="125">
        <v>1.0</v>
      </c>
      <c r="AL191" s="126">
        <v>45519.743178819444</v>
      </c>
      <c r="AM191" s="127">
        <v>1640857.63</v>
      </c>
      <c r="AN191" s="127">
        <v>1912938.37</v>
      </c>
      <c r="AO191" s="124"/>
      <c r="AP191" s="124"/>
    </row>
    <row r="192">
      <c r="A192" s="125">
        <v>336.0</v>
      </c>
      <c r="B192" s="119" t="s">
        <v>97</v>
      </c>
      <c r="C192" s="119" t="s">
        <v>32</v>
      </c>
      <c r="D192" s="119" t="s">
        <v>346</v>
      </c>
      <c r="E192" s="119" t="s">
        <v>347</v>
      </c>
      <c r="F192" s="120" t="s">
        <v>243</v>
      </c>
      <c r="G192" s="120" t="s">
        <v>101</v>
      </c>
      <c r="H192" s="121" t="s">
        <v>994</v>
      </c>
      <c r="I192" s="121" t="s">
        <v>995</v>
      </c>
      <c r="J192" s="125">
        <v>2349997.8</v>
      </c>
      <c r="K192" s="125">
        <v>1730008.6</v>
      </c>
      <c r="L192" s="125">
        <v>89079.65</v>
      </c>
      <c r="M192" s="125">
        <v>66096.62</v>
      </c>
      <c r="N192" s="125">
        <v>6.0</v>
      </c>
      <c r="O192" s="125">
        <v>26.0</v>
      </c>
      <c r="P192" s="125">
        <v>1078.0</v>
      </c>
      <c r="Q192" s="125">
        <v>825.0</v>
      </c>
      <c r="R192" s="125">
        <v>129.0</v>
      </c>
      <c r="S192" s="125">
        <v>190.0</v>
      </c>
      <c r="T192" s="125">
        <v>-76.0</v>
      </c>
      <c r="U192" s="125">
        <v>30.0</v>
      </c>
      <c r="V192" s="125">
        <v>-32.0</v>
      </c>
      <c r="W192" s="125">
        <v>34.77</v>
      </c>
      <c r="X192" s="125">
        <v>35.84</v>
      </c>
      <c r="Y192" s="125">
        <v>1.0</v>
      </c>
      <c r="Z192" s="125">
        <v>5.0</v>
      </c>
      <c r="AA192" s="125">
        <v>1.0</v>
      </c>
      <c r="AB192" s="125">
        <v>5.0</v>
      </c>
      <c r="AC192" s="125">
        <v>5.0</v>
      </c>
      <c r="AD192" s="125">
        <v>4.0</v>
      </c>
      <c r="AE192" s="125">
        <v>104.0</v>
      </c>
      <c r="AF192" s="125">
        <v>1.0</v>
      </c>
      <c r="AG192" s="125">
        <v>4.0</v>
      </c>
      <c r="AH192" s="125">
        <v>1.0</v>
      </c>
      <c r="AI192" s="125">
        <v>4.0</v>
      </c>
      <c r="AJ192" s="125">
        <v>4.0</v>
      </c>
      <c r="AK192" s="125">
        <v>4.0</v>
      </c>
      <c r="AL192" s="126">
        <v>45519.743178819444</v>
      </c>
      <c r="AM192" s="127">
        <v>2351120.43</v>
      </c>
      <c r="AN192" s="127">
        <v>1730819.74</v>
      </c>
      <c r="AO192" s="124"/>
      <c r="AP192" s="124"/>
    </row>
    <row r="193">
      <c r="A193" s="125">
        <v>337.0</v>
      </c>
      <c r="B193" s="119" t="s">
        <v>63</v>
      </c>
      <c r="C193" s="119" t="s">
        <v>32</v>
      </c>
      <c r="D193" s="119" t="s">
        <v>133</v>
      </c>
      <c r="E193" s="119" t="s">
        <v>134</v>
      </c>
      <c r="F193" s="120" t="s">
        <v>66</v>
      </c>
      <c r="G193" s="120" t="s">
        <v>59</v>
      </c>
      <c r="H193" s="121" t="s">
        <v>994</v>
      </c>
      <c r="I193" s="121" t="s">
        <v>995</v>
      </c>
      <c r="J193" s="125">
        <v>1879963.28</v>
      </c>
      <c r="K193" s="125">
        <v>1126537.31</v>
      </c>
      <c r="L193" s="125">
        <v>47458.75</v>
      </c>
      <c r="M193" s="125">
        <v>31433.67</v>
      </c>
      <c r="N193" s="125">
        <v>35.0</v>
      </c>
      <c r="O193" s="125">
        <v>36.0</v>
      </c>
      <c r="P193" s="125">
        <v>989.0</v>
      </c>
      <c r="Q193" s="125">
        <v>717.0</v>
      </c>
      <c r="R193" s="125">
        <v>54.0</v>
      </c>
      <c r="S193" s="125">
        <v>56.0</v>
      </c>
      <c r="T193" s="125">
        <v>-2.0</v>
      </c>
      <c r="U193" s="125">
        <v>37.0</v>
      </c>
      <c r="V193" s="125">
        <v>-3.0</v>
      </c>
      <c r="W193" s="125">
        <v>50.98</v>
      </c>
      <c r="X193" s="125">
        <v>66.88</v>
      </c>
      <c r="Y193" s="125">
        <v>1.0</v>
      </c>
      <c r="Z193" s="125">
        <v>5.0</v>
      </c>
      <c r="AA193" s="125">
        <v>1.0</v>
      </c>
      <c r="AB193" s="125">
        <v>5.0</v>
      </c>
      <c r="AC193" s="125">
        <v>5.0</v>
      </c>
      <c r="AD193" s="125">
        <v>4.0</v>
      </c>
      <c r="AE193" s="125">
        <v>97.0</v>
      </c>
      <c r="AF193" s="125">
        <v>1.0</v>
      </c>
      <c r="AG193" s="125">
        <v>4.0</v>
      </c>
      <c r="AH193" s="125">
        <v>1.0</v>
      </c>
      <c r="AI193" s="125">
        <v>4.0</v>
      </c>
      <c r="AJ193" s="125">
        <v>4.0</v>
      </c>
      <c r="AK193" s="125">
        <v>4.0</v>
      </c>
      <c r="AL193" s="126">
        <v>45519.743178819444</v>
      </c>
      <c r="AM193" s="127">
        <v>1865981.95</v>
      </c>
      <c r="AN193" s="127">
        <v>1225921.18</v>
      </c>
      <c r="AO193" s="124"/>
      <c r="AP193" s="124"/>
    </row>
    <row r="194">
      <c r="A194" s="125">
        <v>339.0</v>
      </c>
      <c r="B194" s="119" t="s">
        <v>63</v>
      </c>
      <c r="C194" s="119" t="s">
        <v>32</v>
      </c>
      <c r="D194" s="119" t="s">
        <v>337</v>
      </c>
      <c r="E194" s="119" t="s">
        <v>348</v>
      </c>
      <c r="F194" s="120" t="s">
        <v>343</v>
      </c>
      <c r="G194" s="120" t="s">
        <v>46</v>
      </c>
      <c r="H194" s="121" t="s">
        <v>994</v>
      </c>
      <c r="I194" s="121" t="s">
        <v>995</v>
      </c>
      <c r="J194" s="125">
        <v>3056100.5</v>
      </c>
      <c r="K194" s="125">
        <v>3103925.01</v>
      </c>
      <c r="L194" s="125">
        <v>112479.5</v>
      </c>
      <c r="M194" s="125">
        <v>118630.83</v>
      </c>
      <c r="N194" s="125">
        <v>225.0</v>
      </c>
      <c r="O194" s="125">
        <v>217.0</v>
      </c>
      <c r="P194" s="125">
        <v>1044.0</v>
      </c>
      <c r="Q194" s="125">
        <v>1088.0</v>
      </c>
      <c r="R194" s="125">
        <v>98.0</v>
      </c>
      <c r="S194" s="125">
        <v>90.0</v>
      </c>
      <c r="T194" s="125">
        <v>3.0</v>
      </c>
      <c r="U194" s="125">
        <v>-4.0</v>
      </c>
      <c r="V194" s="125">
        <v>8.0</v>
      </c>
      <c r="W194" s="125">
        <v>-5.19</v>
      </c>
      <c r="X194" s="125">
        <v>-1.54</v>
      </c>
      <c r="Y194" s="125">
        <v>1.0</v>
      </c>
      <c r="Z194" s="125">
        <v>1.0</v>
      </c>
      <c r="AA194" s="125">
        <v>1.0</v>
      </c>
      <c r="AB194" s="125">
        <v>1.0</v>
      </c>
      <c r="AC194" s="125">
        <v>1.0</v>
      </c>
      <c r="AD194" s="125">
        <v>1.0</v>
      </c>
      <c r="AE194" s="125">
        <v>624.0</v>
      </c>
      <c r="AF194" s="125">
        <v>1.0</v>
      </c>
      <c r="AG194" s="125">
        <v>1.0</v>
      </c>
      <c r="AH194" s="125">
        <v>1.0</v>
      </c>
      <c r="AI194" s="125">
        <v>1.0</v>
      </c>
      <c r="AJ194" s="125">
        <v>1.0</v>
      </c>
      <c r="AK194" s="125">
        <v>1.0</v>
      </c>
      <c r="AL194" s="126">
        <v>45519.743178819444</v>
      </c>
      <c r="AM194" s="127">
        <v>3055620.49</v>
      </c>
      <c r="AN194" s="127">
        <v>3104260.09</v>
      </c>
      <c r="AO194" s="124"/>
      <c r="AP194" s="124"/>
    </row>
    <row r="195">
      <c r="A195" s="125">
        <v>340.0</v>
      </c>
      <c r="B195" s="119" t="s">
        <v>63</v>
      </c>
      <c r="C195" s="119" t="s">
        <v>32</v>
      </c>
      <c r="D195" s="119" t="s">
        <v>349</v>
      </c>
      <c r="E195" s="119" t="s">
        <v>350</v>
      </c>
      <c r="F195" s="120" t="s">
        <v>55</v>
      </c>
      <c r="G195" s="120" t="s">
        <v>36</v>
      </c>
      <c r="H195" s="121" t="s">
        <v>994</v>
      </c>
      <c r="I195" s="121" t="s">
        <v>995</v>
      </c>
      <c r="J195" s="125">
        <v>1581242.07</v>
      </c>
      <c r="K195" s="125">
        <v>1576120.59</v>
      </c>
      <c r="L195" s="125">
        <v>62822.95</v>
      </c>
      <c r="M195" s="125">
        <v>62337.86</v>
      </c>
      <c r="N195" s="125">
        <v>28.0</v>
      </c>
      <c r="O195" s="125">
        <v>47.0</v>
      </c>
      <c r="P195" s="125">
        <v>454.0</v>
      </c>
      <c r="Q195" s="125">
        <v>486.0</v>
      </c>
      <c r="R195" s="125">
        <v>37.0</v>
      </c>
      <c r="S195" s="125">
        <v>42.0</v>
      </c>
      <c r="T195" s="125">
        <v>-40.0</v>
      </c>
      <c r="U195" s="125">
        <v>-6.0</v>
      </c>
      <c r="V195" s="125">
        <v>-11.0</v>
      </c>
      <c r="W195" s="125">
        <v>0.78</v>
      </c>
      <c r="X195" s="125">
        <v>0.32</v>
      </c>
      <c r="Y195" s="125">
        <v>1.0</v>
      </c>
      <c r="Z195" s="125">
        <v>1.0</v>
      </c>
      <c r="AA195" s="125">
        <v>1.0</v>
      </c>
      <c r="AB195" s="125">
        <v>1.0</v>
      </c>
      <c r="AC195" s="125">
        <v>1.0</v>
      </c>
      <c r="AD195" s="125">
        <v>1.0</v>
      </c>
      <c r="AE195" s="125">
        <v>615.0</v>
      </c>
      <c r="AF195" s="125">
        <v>1.0</v>
      </c>
      <c r="AG195" s="125">
        <v>1.0</v>
      </c>
      <c r="AH195" s="125">
        <v>1.0</v>
      </c>
      <c r="AI195" s="125">
        <v>1.0</v>
      </c>
      <c r="AJ195" s="125">
        <v>1.0</v>
      </c>
      <c r="AK195" s="125">
        <v>1.0</v>
      </c>
      <c r="AL195" s="126">
        <v>45519.743178819444</v>
      </c>
      <c r="AM195" s="127">
        <v>1581622.32</v>
      </c>
      <c r="AN195" s="127">
        <v>1576444.51</v>
      </c>
      <c r="AO195" s="124"/>
      <c r="AP195" s="124"/>
    </row>
    <row r="196">
      <c r="A196" s="125">
        <v>341.0</v>
      </c>
      <c r="B196" s="119" t="s">
        <v>97</v>
      </c>
      <c r="C196" s="119" t="s">
        <v>32</v>
      </c>
      <c r="D196" s="119" t="s">
        <v>351</v>
      </c>
      <c r="E196" s="119" t="s">
        <v>352</v>
      </c>
      <c r="F196" s="120" t="s">
        <v>223</v>
      </c>
      <c r="G196" s="120" t="s">
        <v>101</v>
      </c>
      <c r="H196" s="121" t="s">
        <v>994</v>
      </c>
      <c r="I196" s="121" t="s">
        <v>995</v>
      </c>
      <c r="J196" s="125">
        <v>1807292.27</v>
      </c>
      <c r="K196" s="125">
        <v>1741709.21</v>
      </c>
      <c r="L196" s="125">
        <v>46571.18</v>
      </c>
      <c r="M196" s="125">
        <v>47963.01</v>
      </c>
      <c r="N196" s="125">
        <v>92.0</v>
      </c>
      <c r="O196" s="125">
        <v>75.0</v>
      </c>
      <c r="P196" s="125">
        <v>633.0</v>
      </c>
      <c r="Q196" s="125">
        <v>618.0</v>
      </c>
      <c r="R196" s="125">
        <v>61.0</v>
      </c>
      <c r="S196" s="125">
        <v>47.0</v>
      </c>
      <c r="T196" s="125">
        <v>22.0</v>
      </c>
      <c r="U196" s="125">
        <v>2.0</v>
      </c>
      <c r="V196" s="125">
        <v>29.0</v>
      </c>
      <c r="W196" s="125">
        <v>-2.9</v>
      </c>
      <c r="X196" s="125">
        <v>3.77</v>
      </c>
      <c r="Y196" s="125">
        <v>1.0</v>
      </c>
      <c r="Z196" s="125">
        <v>1.0</v>
      </c>
      <c r="AA196" s="125">
        <v>2.0</v>
      </c>
      <c r="AB196" s="125">
        <v>1.0</v>
      </c>
      <c r="AC196" s="125">
        <v>1.0</v>
      </c>
      <c r="AD196" s="125">
        <v>1.2</v>
      </c>
      <c r="AE196" s="125">
        <v>506.0</v>
      </c>
      <c r="AF196" s="125">
        <v>1.0</v>
      </c>
      <c r="AG196" s="125">
        <v>1.0</v>
      </c>
      <c r="AH196" s="125">
        <v>2.0</v>
      </c>
      <c r="AI196" s="125">
        <v>1.0</v>
      </c>
      <c r="AJ196" s="125">
        <v>1.0</v>
      </c>
      <c r="AK196" s="125">
        <v>1.0</v>
      </c>
      <c r="AL196" s="126">
        <v>45519.743178819444</v>
      </c>
      <c r="AM196" s="127">
        <v>1809251.87</v>
      </c>
      <c r="AN196" s="127">
        <v>1743176.34</v>
      </c>
      <c r="AO196" s="124"/>
      <c r="AP196" s="124"/>
    </row>
    <row r="197">
      <c r="A197" s="125">
        <v>342.0</v>
      </c>
      <c r="B197" s="119" t="s">
        <v>97</v>
      </c>
      <c r="C197" s="119" t="s">
        <v>32</v>
      </c>
      <c r="D197" s="119" t="s">
        <v>135</v>
      </c>
      <c r="E197" s="119" t="s">
        <v>353</v>
      </c>
      <c r="F197" s="120" t="s">
        <v>243</v>
      </c>
      <c r="G197" s="120" t="s">
        <v>101</v>
      </c>
      <c r="H197" s="121" t="s">
        <v>994</v>
      </c>
      <c r="I197" s="121" t="s">
        <v>995</v>
      </c>
      <c r="J197" s="125">
        <v>995214.78</v>
      </c>
      <c r="K197" s="125">
        <v>1057012.84</v>
      </c>
      <c r="L197" s="125">
        <v>35169.19</v>
      </c>
      <c r="M197" s="125">
        <v>37694.69</v>
      </c>
      <c r="N197" s="125" t="s">
        <v>41</v>
      </c>
      <c r="O197" s="125" t="s">
        <v>41</v>
      </c>
      <c r="P197" s="125">
        <v>378.0</v>
      </c>
      <c r="Q197" s="125">
        <v>411.0</v>
      </c>
      <c r="R197" s="125">
        <v>38.0</v>
      </c>
      <c r="S197" s="125">
        <v>19.0</v>
      </c>
      <c r="T197" s="125" t="s">
        <v>41</v>
      </c>
      <c r="U197" s="125">
        <v>-8.0</v>
      </c>
      <c r="V197" s="125">
        <v>100.0</v>
      </c>
      <c r="W197" s="125">
        <v>-6.7</v>
      </c>
      <c r="X197" s="125">
        <v>-5.85</v>
      </c>
      <c r="Y197" s="125" t="s">
        <v>41</v>
      </c>
      <c r="Z197" s="125">
        <v>1.0</v>
      </c>
      <c r="AA197" s="125">
        <v>5.0</v>
      </c>
      <c r="AB197" s="125">
        <v>1.0</v>
      </c>
      <c r="AC197" s="125">
        <v>1.0</v>
      </c>
      <c r="AD197" s="125">
        <v>1.75</v>
      </c>
      <c r="AE197" s="125">
        <v>363.0</v>
      </c>
      <c r="AF197" s="125" t="s">
        <v>41</v>
      </c>
      <c r="AG197" s="125">
        <v>1.0</v>
      </c>
      <c r="AH197" s="125">
        <v>4.0</v>
      </c>
      <c r="AI197" s="125">
        <v>1.0</v>
      </c>
      <c r="AJ197" s="125">
        <v>1.0</v>
      </c>
      <c r="AK197" s="125">
        <v>1.0</v>
      </c>
      <c r="AL197" s="126">
        <v>45519.743178819444</v>
      </c>
      <c r="AM197" s="127">
        <v>995072.48</v>
      </c>
      <c r="AN197" s="127">
        <v>1056849.61</v>
      </c>
      <c r="AO197" s="124"/>
      <c r="AP197" s="124"/>
    </row>
    <row r="198">
      <c r="A198" s="125">
        <v>343.0</v>
      </c>
      <c r="B198" s="119" t="s">
        <v>122</v>
      </c>
      <c r="C198" s="119" t="s">
        <v>32</v>
      </c>
      <c r="D198" s="119" t="s">
        <v>292</v>
      </c>
      <c r="E198" s="119" t="s">
        <v>354</v>
      </c>
      <c r="F198" s="120" t="s">
        <v>121</v>
      </c>
      <c r="G198" s="120" t="s">
        <v>36</v>
      </c>
      <c r="H198" s="121" t="s">
        <v>994</v>
      </c>
      <c r="I198" s="121" t="s">
        <v>995</v>
      </c>
      <c r="J198" s="125">
        <v>3054892.33</v>
      </c>
      <c r="K198" s="125">
        <v>2370873.19</v>
      </c>
      <c r="L198" s="125">
        <v>91128.31</v>
      </c>
      <c r="M198" s="125">
        <v>72854.75</v>
      </c>
      <c r="N198" s="119">
        <v>43.0</v>
      </c>
      <c r="O198" s="119">
        <v>57.0</v>
      </c>
      <c r="P198" s="125">
        <v>1056.0</v>
      </c>
      <c r="Q198" s="125">
        <v>764.0</v>
      </c>
      <c r="R198" s="125">
        <v>56.0</v>
      </c>
      <c r="S198" s="125">
        <v>99.0</v>
      </c>
      <c r="T198" s="119">
        <v>-24.0</v>
      </c>
      <c r="U198" s="125">
        <v>38.0</v>
      </c>
      <c r="V198" s="125">
        <v>-43.0</v>
      </c>
      <c r="W198" s="125">
        <v>25.08</v>
      </c>
      <c r="X198" s="125">
        <v>28.85</v>
      </c>
      <c r="Y198" s="119">
        <v>1.0</v>
      </c>
      <c r="Z198" s="125">
        <v>5.0</v>
      </c>
      <c r="AA198" s="125">
        <v>1.0</v>
      </c>
      <c r="AB198" s="125">
        <v>5.0</v>
      </c>
      <c r="AC198" s="125">
        <v>4.0</v>
      </c>
      <c r="AD198" s="125">
        <v>3.75</v>
      </c>
      <c r="AE198" s="125">
        <v>141.0</v>
      </c>
      <c r="AF198" s="119">
        <v>1.0</v>
      </c>
      <c r="AG198" s="125">
        <v>4.0</v>
      </c>
      <c r="AH198" s="125">
        <v>1.0</v>
      </c>
      <c r="AI198" s="125">
        <v>4.0</v>
      </c>
      <c r="AJ198" s="125">
        <v>3.0</v>
      </c>
      <c r="AK198" s="125">
        <v>3.0</v>
      </c>
      <c r="AL198" s="126">
        <v>45519.743178819444</v>
      </c>
      <c r="AM198" s="127">
        <v>3060165.65</v>
      </c>
      <c r="AN198" s="127">
        <v>2373304.24</v>
      </c>
      <c r="AO198" s="124"/>
      <c r="AP198" s="124"/>
    </row>
    <row r="199">
      <c r="A199" s="125">
        <v>344.0</v>
      </c>
      <c r="B199" s="119" t="s">
        <v>63</v>
      </c>
      <c r="C199" s="119" t="s">
        <v>32</v>
      </c>
      <c r="D199" s="119" t="s">
        <v>355</v>
      </c>
      <c r="E199" s="119" t="s">
        <v>356</v>
      </c>
      <c r="F199" s="120" t="s">
        <v>55</v>
      </c>
      <c r="G199" s="120" t="s">
        <v>36</v>
      </c>
      <c r="H199" s="121" t="s">
        <v>994</v>
      </c>
      <c r="I199" s="121" t="s">
        <v>995</v>
      </c>
      <c r="J199" s="125">
        <v>5264184.74</v>
      </c>
      <c r="K199" s="125">
        <v>5035000.99</v>
      </c>
      <c r="L199" s="125">
        <v>188190.01</v>
      </c>
      <c r="M199" s="125">
        <v>189936.82</v>
      </c>
      <c r="N199" s="125">
        <v>30.0</v>
      </c>
      <c r="O199" s="125">
        <v>37.0</v>
      </c>
      <c r="P199" s="125">
        <v>1017.0</v>
      </c>
      <c r="Q199" s="125">
        <v>1043.0</v>
      </c>
      <c r="R199" s="125">
        <v>42.0</v>
      </c>
      <c r="S199" s="125">
        <v>65.0</v>
      </c>
      <c r="T199" s="125">
        <v>-18.0</v>
      </c>
      <c r="U199" s="125">
        <v>-2.0</v>
      </c>
      <c r="V199" s="125">
        <v>-35.0</v>
      </c>
      <c r="W199" s="125">
        <v>-0.92</v>
      </c>
      <c r="X199" s="125">
        <v>4.55</v>
      </c>
      <c r="Y199" s="125">
        <v>1.0</v>
      </c>
      <c r="Z199" s="125">
        <v>1.0</v>
      </c>
      <c r="AA199" s="125">
        <v>1.0</v>
      </c>
      <c r="AB199" s="125">
        <v>1.0</v>
      </c>
      <c r="AC199" s="125">
        <v>1.0</v>
      </c>
      <c r="AD199" s="125">
        <v>1.0</v>
      </c>
      <c r="AE199" s="125">
        <v>629.0</v>
      </c>
      <c r="AF199" s="125">
        <v>1.0</v>
      </c>
      <c r="AG199" s="125">
        <v>1.0</v>
      </c>
      <c r="AH199" s="125">
        <v>1.0</v>
      </c>
      <c r="AI199" s="125">
        <v>1.0</v>
      </c>
      <c r="AJ199" s="125">
        <v>1.0</v>
      </c>
      <c r="AK199" s="125">
        <v>1.0</v>
      </c>
      <c r="AL199" s="126">
        <v>45519.743178819444</v>
      </c>
      <c r="AM199" s="127">
        <v>5265315.98</v>
      </c>
      <c r="AN199" s="127">
        <v>5036930.84</v>
      </c>
      <c r="AO199" s="124"/>
      <c r="AP199" s="124"/>
    </row>
    <row r="200">
      <c r="A200" s="125">
        <v>345.0</v>
      </c>
      <c r="B200" s="119" t="s">
        <v>63</v>
      </c>
      <c r="C200" s="119" t="s">
        <v>32</v>
      </c>
      <c r="D200" s="119" t="s">
        <v>50</v>
      </c>
      <c r="E200" s="119" t="s">
        <v>357</v>
      </c>
      <c r="F200" s="120" t="s">
        <v>88</v>
      </c>
      <c r="G200" s="120" t="s">
        <v>59</v>
      </c>
      <c r="H200" s="121" t="s">
        <v>994</v>
      </c>
      <c r="I200" s="121" t="s">
        <v>995</v>
      </c>
      <c r="J200" s="125">
        <v>1042194.54</v>
      </c>
      <c r="K200" s="125">
        <v>870797.14</v>
      </c>
      <c r="L200" s="125">
        <v>24830.12</v>
      </c>
      <c r="M200" s="125">
        <v>21546.18</v>
      </c>
      <c r="N200" s="125">
        <v>18.0</v>
      </c>
      <c r="O200" s="125">
        <v>36.0</v>
      </c>
      <c r="P200" s="125">
        <v>251.0</v>
      </c>
      <c r="Q200" s="125">
        <v>233.0</v>
      </c>
      <c r="R200" s="125">
        <v>33.0</v>
      </c>
      <c r="S200" s="125">
        <v>36.0</v>
      </c>
      <c r="T200" s="125">
        <v>-50.0</v>
      </c>
      <c r="U200" s="125">
        <v>7.0</v>
      </c>
      <c r="V200" s="125">
        <v>-8.0</v>
      </c>
      <c r="W200" s="125">
        <v>15.24</v>
      </c>
      <c r="X200" s="125">
        <v>19.68</v>
      </c>
      <c r="Y200" s="125">
        <v>1.0</v>
      </c>
      <c r="Z200" s="125">
        <v>2.0</v>
      </c>
      <c r="AA200" s="125">
        <v>1.0</v>
      </c>
      <c r="AB200" s="125">
        <v>4.0</v>
      </c>
      <c r="AC200" s="125">
        <v>3.0</v>
      </c>
      <c r="AD200" s="125">
        <v>2.8</v>
      </c>
      <c r="AE200" s="125">
        <v>218.0</v>
      </c>
      <c r="AF200" s="125">
        <v>1.0</v>
      </c>
      <c r="AG200" s="125">
        <v>1.0</v>
      </c>
      <c r="AH200" s="125">
        <v>1.0</v>
      </c>
      <c r="AI200" s="125">
        <v>3.0</v>
      </c>
      <c r="AJ200" s="125">
        <v>2.0</v>
      </c>
      <c r="AK200" s="125">
        <v>2.0</v>
      </c>
      <c r="AL200" s="126">
        <v>45519.743178819444</v>
      </c>
      <c r="AM200" s="127">
        <v>1042353.02</v>
      </c>
      <c r="AN200" s="127">
        <v>871229.21</v>
      </c>
      <c r="AO200" s="124"/>
      <c r="AP200" s="124"/>
    </row>
    <row r="201">
      <c r="A201" s="125">
        <v>346.0</v>
      </c>
      <c r="B201" s="119" t="s">
        <v>47</v>
      </c>
      <c r="C201" s="119" t="s">
        <v>32</v>
      </c>
      <c r="D201" s="119" t="s">
        <v>160</v>
      </c>
      <c r="E201" s="119" t="s">
        <v>358</v>
      </c>
      <c r="F201" s="120" t="s">
        <v>88</v>
      </c>
      <c r="G201" s="120" t="s">
        <v>59</v>
      </c>
      <c r="H201" s="121" t="s">
        <v>994</v>
      </c>
      <c r="I201" s="121" t="s">
        <v>995</v>
      </c>
      <c r="J201" s="125">
        <v>2467878.04</v>
      </c>
      <c r="K201" s="125">
        <v>1616173.95</v>
      </c>
      <c r="L201" s="125">
        <v>60920.71</v>
      </c>
      <c r="M201" s="125">
        <v>42679.9</v>
      </c>
      <c r="N201" s="125">
        <v>9.0</v>
      </c>
      <c r="O201" s="125">
        <v>1.0</v>
      </c>
      <c r="P201" s="125">
        <v>627.0</v>
      </c>
      <c r="Q201" s="125">
        <v>431.0</v>
      </c>
      <c r="R201" s="125">
        <v>69.0</v>
      </c>
      <c r="S201" s="125">
        <v>41.0</v>
      </c>
      <c r="T201" s="125">
        <v>800.0</v>
      </c>
      <c r="U201" s="125">
        <v>45.0</v>
      </c>
      <c r="V201" s="125">
        <v>68.0</v>
      </c>
      <c r="W201" s="125">
        <v>42.74</v>
      </c>
      <c r="X201" s="125">
        <v>52.7</v>
      </c>
      <c r="Y201" s="125">
        <v>5.0</v>
      </c>
      <c r="Z201" s="125">
        <v>5.0</v>
      </c>
      <c r="AA201" s="125">
        <v>4.0</v>
      </c>
      <c r="AB201" s="125">
        <v>5.0</v>
      </c>
      <c r="AC201" s="125">
        <v>5.0</v>
      </c>
      <c r="AD201" s="125">
        <v>4.8</v>
      </c>
      <c r="AE201" s="125">
        <v>13.0</v>
      </c>
      <c r="AF201" s="125">
        <v>4.0</v>
      </c>
      <c r="AG201" s="125">
        <v>4.0</v>
      </c>
      <c r="AH201" s="125">
        <v>3.0</v>
      </c>
      <c r="AI201" s="125">
        <v>4.0</v>
      </c>
      <c r="AJ201" s="125">
        <v>4.0</v>
      </c>
      <c r="AK201" s="125">
        <v>4.0</v>
      </c>
      <c r="AL201" s="126">
        <v>45519.743178819444</v>
      </c>
      <c r="AM201" s="127">
        <v>2467814.28</v>
      </c>
      <c r="AN201" s="127">
        <v>1619486.53</v>
      </c>
      <c r="AO201" s="124"/>
      <c r="AP201" s="124"/>
    </row>
    <row r="202">
      <c r="A202" s="125">
        <v>347.0</v>
      </c>
      <c r="B202" s="119" t="s">
        <v>63</v>
      </c>
      <c r="C202" s="119" t="s">
        <v>32</v>
      </c>
      <c r="D202" s="119" t="s">
        <v>359</v>
      </c>
      <c r="E202" s="119" t="s">
        <v>360</v>
      </c>
      <c r="F202" s="120" t="s">
        <v>343</v>
      </c>
      <c r="G202" s="120" t="s">
        <v>46</v>
      </c>
      <c r="H202" s="121" t="s">
        <v>994</v>
      </c>
      <c r="I202" s="121" t="s">
        <v>995</v>
      </c>
      <c r="J202" s="125">
        <v>1218298.86</v>
      </c>
      <c r="K202" s="125">
        <v>1240585.0</v>
      </c>
      <c r="L202" s="125">
        <v>47171.25</v>
      </c>
      <c r="M202" s="125">
        <v>48616.34</v>
      </c>
      <c r="N202" s="125">
        <v>27.0</v>
      </c>
      <c r="O202" s="125">
        <v>36.0</v>
      </c>
      <c r="P202" s="125">
        <v>504.0</v>
      </c>
      <c r="Q202" s="125">
        <v>500.0</v>
      </c>
      <c r="R202" s="125">
        <v>33.0</v>
      </c>
      <c r="S202" s="125">
        <v>39.0</v>
      </c>
      <c r="T202" s="125">
        <v>-25.0</v>
      </c>
      <c r="U202" s="125">
        <v>0.0</v>
      </c>
      <c r="V202" s="125">
        <v>-15.0</v>
      </c>
      <c r="W202" s="125">
        <v>-2.97</v>
      </c>
      <c r="X202" s="125">
        <v>-1.8</v>
      </c>
      <c r="Y202" s="125">
        <v>1.0</v>
      </c>
      <c r="Z202" s="125">
        <v>1.0</v>
      </c>
      <c r="AA202" s="125">
        <v>1.0</v>
      </c>
      <c r="AB202" s="125">
        <v>1.0</v>
      </c>
      <c r="AC202" s="125">
        <v>1.0</v>
      </c>
      <c r="AD202" s="125">
        <v>1.0</v>
      </c>
      <c r="AE202" s="125">
        <v>602.0</v>
      </c>
      <c r="AF202" s="125">
        <v>1.0</v>
      </c>
      <c r="AG202" s="125">
        <v>1.0</v>
      </c>
      <c r="AH202" s="125">
        <v>1.0</v>
      </c>
      <c r="AI202" s="125">
        <v>1.0</v>
      </c>
      <c r="AJ202" s="125">
        <v>1.0</v>
      </c>
      <c r="AK202" s="125">
        <v>1.0</v>
      </c>
      <c r="AL202" s="126">
        <v>45519.743178819444</v>
      </c>
      <c r="AM202" s="127">
        <v>1219124.38</v>
      </c>
      <c r="AN202" s="127">
        <v>1241297.01</v>
      </c>
      <c r="AO202" s="124"/>
      <c r="AP202" s="124"/>
    </row>
    <row r="203">
      <c r="A203" s="125">
        <v>350.0</v>
      </c>
      <c r="B203" s="119" t="s">
        <v>47</v>
      </c>
      <c r="C203" s="119" t="s">
        <v>32</v>
      </c>
      <c r="D203" s="119" t="s">
        <v>361</v>
      </c>
      <c r="E203" s="119" t="s">
        <v>362</v>
      </c>
      <c r="F203" s="120" t="s">
        <v>35</v>
      </c>
      <c r="G203" s="120" t="s">
        <v>36</v>
      </c>
      <c r="H203" s="121" t="s">
        <v>994</v>
      </c>
      <c r="I203" s="121" t="s">
        <v>995</v>
      </c>
      <c r="J203" s="125">
        <v>828087.79</v>
      </c>
      <c r="K203" s="125">
        <v>599732.48</v>
      </c>
      <c r="L203" s="125">
        <v>23483.57</v>
      </c>
      <c r="M203" s="125">
        <v>15184.54</v>
      </c>
      <c r="N203" s="125">
        <v>1.0</v>
      </c>
      <c r="O203" s="125" t="s">
        <v>41</v>
      </c>
      <c r="P203" s="125">
        <v>337.0</v>
      </c>
      <c r="Q203" s="125">
        <v>274.0</v>
      </c>
      <c r="R203" s="125">
        <v>24.0</v>
      </c>
      <c r="S203" s="125">
        <v>31.0</v>
      </c>
      <c r="T203" s="125" t="s">
        <v>41</v>
      </c>
      <c r="U203" s="125">
        <v>22.0</v>
      </c>
      <c r="V203" s="125">
        <v>-22.0</v>
      </c>
      <c r="W203" s="125">
        <v>54.65</v>
      </c>
      <c r="X203" s="125">
        <v>38.08</v>
      </c>
      <c r="Y203" s="125" t="s">
        <v>41</v>
      </c>
      <c r="Z203" s="125">
        <v>5.0</v>
      </c>
      <c r="AA203" s="125">
        <v>1.0</v>
      </c>
      <c r="AB203" s="125">
        <v>5.0</v>
      </c>
      <c r="AC203" s="125">
        <v>5.0</v>
      </c>
      <c r="AD203" s="125">
        <v>3.95</v>
      </c>
      <c r="AE203" s="125">
        <v>106.0</v>
      </c>
      <c r="AF203" s="125" t="s">
        <v>41</v>
      </c>
      <c r="AG203" s="125">
        <v>4.0</v>
      </c>
      <c r="AH203" s="125">
        <v>1.0</v>
      </c>
      <c r="AI203" s="125">
        <v>4.0</v>
      </c>
      <c r="AJ203" s="125">
        <v>4.0</v>
      </c>
      <c r="AK203" s="125">
        <v>4.0</v>
      </c>
      <c r="AL203" s="126">
        <v>45519.743178819444</v>
      </c>
      <c r="AM203" s="127">
        <v>827464.71</v>
      </c>
      <c r="AN203" s="127">
        <v>599536.99</v>
      </c>
      <c r="AO203" s="124"/>
      <c r="AP203" s="124"/>
    </row>
    <row r="204">
      <c r="A204" s="125">
        <v>352.0</v>
      </c>
      <c r="B204" s="119" t="s">
        <v>60</v>
      </c>
      <c r="C204" s="119" t="s">
        <v>32</v>
      </c>
      <c r="D204" s="119" t="s">
        <v>144</v>
      </c>
      <c r="E204" s="119" t="s">
        <v>363</v>
      </c>
      <c r="F204" s="120" t="s">
        <v>118</v>
      </c>
      <c r="G204" s="120" t="s">
        <v>59</v>
      </c>
      <c r="H204" s="121" t="s">
        <v>994</v>
      </c>
      <c r="I204" s="121" t="s">
        <v>995</v>
      </c>
      <c r="J204" s="125">
        <v>2249854.37</v>
      </c>
      <c r="K204" s="125">
        <v>1981813.69</v>
      </c>
      <c r="L204" s="125">
        <v>51064.2</v>
      </c>
      <c r="M204" s="125">
        <v>48289.7</v>
      </c>
      <c r="N204" s="119">
        <v>72.0</v>
      </c>
      <c r="O204" s="119">
        <v>121.0</v>
      </c>
      <c r="P204" s="125">
        <v>582.0</v>
      </c>
      <c r="Q204" s="125">
        <v>570.0</v>
      </c>
      <c r="R204" s="125">
        <v>56.0</v>
      </c>
      <c r="S204" s="125">
        <v>47.0</v>
      </c>
      <c r="T204" s="119">
        <v>-40.0</v>
      </c>
      <c r="U204" s="125">
        <v>2.0</v>
      </c>
      <c r="V204" s="125">
        <v>19.0</v>
      </c>
      <c r="W204" s="125">
        <v>5.75</v>
      </c>
      <c r="X204" s="125">
        <v>13.53</v>
      </c>
      <c r="Y204" s="119">
        <v>1.0</v>
      </c>
      <c r="Z204" s="125">
        <v>1.0</v>
      </c>
      <c r="AA204" s="125">
        <v>1.0</v>
      </c>
      <c r="AB204" s="125">
        <v>2.0</v>
      </c>
      <c r="AC204" s="125">
        <v>3.0</v>
      </c>
      <c r="AD204" s="125">
        <v>1.9</v>
      </c>
      <c r="AE204" s="125">
        <v>339.0</v>
      </c>
      <c r="AF204" s="119">
        <v>1.0</v>
      </c>
      <c r="AG204" s="125">
        <v>1.0</v>
      </c>
      <c r="AH204" s="125">
        <v>1.0</v>
      </c>
      <c r="AI204" s="125">
        <v>1.0</v>
      </c>
      <c r="AJ204" s="125">
        <v>2.0</v>
      </c>
      <c r="AK204" s="125">
        <v>1.0</v>
      </c>
      <c r="AL204" s="126">
        <v>45519.743178819444</v>
      </c>
      <c r="AM204" s="127">
        <v>2249835.01</v>
      </c>
      <c r="AN204" s="127">
        <v>1982500.33</v>
      </c>
      <c r="AO204" s="124"/>
      <c r="AP204" s="124"/>
    </row>
    <row r="205">
      <c r="A205" s="125">
        <v>353.0</v>
      </c>
      <c r="B205" s="119" t="s">
        <v>42</v>
      </c>
      <c r="C205" s="119" t="s">
        <v>32</v>
      </c>
      <c r="D205" s="119" t="s">
        <v>89</v>
      </c>
      <c r="E205" s="119" t="s">
        <v>90</v>
      </c>
      <c r="F205" s="120" t="s">
        <v>52</v>
      </c>
      <c r="G205" s="120" t="s">
        <v>46</v>
      </c>
      <c r="H205" s="121" t="s">
        <v>994</v>
      </c>
      <c r="I205" s="121" t="s">
        <v>995</v>
      </c>
      <c r="J205" s="125">
        <v>1116280.22</v>
      </c>
      <c r="K205" s="125">
        <v>1157982.92</v>
      </c>
      <c r="L205" s="125">
        <v>39140.0</v>
      </c>
      <c r="M205" s="125">
        <v>46942.25</v>
      </c>
      <c r="N205" s="125">
        <v>28.0</v>
      </c>
      <c r="O205" s="125">
        <v>41.0</v>
      </c>
      <c r="P205" s="125">
        <v>572.0</v>
      </c>
      <c r="Q205" s="125">
        <v>670.0</v>
      </c>
      <c r="R205" s="125">
        <v>59.0</v>
      </c>
      <c r="S205" s="125">
        <v>62.0</v>
      </c>
      <c r="T205" s="125">
        <v>-31.0</v>
      </c>
      <c r="U205" s="125">
        <v>-14.0</v>
      </c>
      <c r="V205" s="125">
        <v>-4.0</v>
      </c>
      <c r="W205" s="125">
        <v>-16.62</v>
      </c>
      <c r="X205" s="125">
        <v>-3.6</v>
      </c>
      <c r="Y205" s="125">
        <v>1.0</v>
      </c>
      <c r="Z205" s="125">
        <v>1.0</v>
      </c>
      <c r="AA205" s="125">
        <v>1.0</v>
      </c>
      <c r="AB205" s="125">
        <v>1.0</v>
      </c>
      <c r="AC205" s="125">
        <v>1.0</v>
      </c>
      <c r="AD205" s="125">
        <v>1.0</v>
      </c>
      <c r="AE205" s="125">
        <v>595.0</v>
      </c>
      <c r="AF205" s="125">
        <v>1.0</v>
      </c>
      <c r="AG205" s="125">
        <v>1.0</v>
      </c>
      <c r="AH205" s="125">
        <v>1.0</v>
      </c>
      <c r="AI205" s="125">
        <v>1.0</v>
      </c>
      <c r="AJ205" s="125">
        <v>1.0</v>
      </c>
      <c r="AK205" s="125">
        <v>1.0</v>
      </c>
      <c r="AL205" s="126">
        <v>45519.743178819444</v>
      </c>
      <c r="AM205" s="127">
        <v>1120013.5</v>
      </c>
      <c r="AN205" s="127">
        <v>1220651.57</v>
      </c>
      <c r="AO205" s="124"/>
      <c r="AP205" s="124"/>
    </row>
    <row r="206">
      <c r="A206" s="125">
        <v>354.0</v>
      </c>
      <c r="B206" s="119" t="s">
        <v>60</v>
      </c>
      <c r="C206" s="119" t="s">
        <v>32</v>
      </c>
      <c r="D206" s="119" t="s">
        <v>249</v>
      </c>
      <c r="E206" s="119" t="s">
        <v>364</v>
      </c>
      <c r="F206" s="120" t="s">
        <v>81</v>
      </c>
      <c r="G206" s="120" t="s">
        <v>36</v>
      </c>
      <c r="H206" s="121" t="s">
        <v>994</v>
      </c>
      <c r="I206" s="121" t="s">
        <v>995</v>
      </c>
      <c r="J206" s="125">
        <v>1131628.34</v>
      </c>
      <c r="K206" s="125">
        <v>1287107.27</v>
      </c>
      <c r="L206" s="125">
        <v>31116.93</v>
      </c>
      <c r="M206" s="125">
        <v>39049.67</v>
      </c>
      <c r="N206" s="125">
        <v>45.0</v>
      </c>
      <c r="O206" s="125">
        <v>8.0</v>
      </c>
      <c r="P206" s="125">
        <v>395.0</v>
      </c>
      <c r="Q206" s="125">
        <v>423.0</v>
      </c>
      <c r="R206" s="125">
        <v>45.0</v>
      </c>
      <c r="S206" s="125">
        <v>39.0</v>
      </c>
      <c r="T206" s="125">
        <v>462.0</v>
      </c>
      <c r="U206" s="125">
        <v>-6.0</v>
      </c>
      <c r="V206" s="125">
        <v>15.0</v>
      </c>
      <c r="W206" s="125">
        <v>-20.31</v>
      </c>
      <c r="X206" s="125">
        <v>-12.08</v>
      </c>
      <c r="Y206" s="125">
        <v>5.0</v>
      </c>
      <c r="Z206" s="125">
        <v>1.0</v>
      </c>
      <c r="AA206" s="125">
        <v>1.0</v>
      </c>
      <c r="AB206" s="125">
        <v>1.0</v>
      </c>
      <c r="AC206" s="125">
        <v>1.0</v>
      </c>
      <c r="AD206" s="125">
        <v>1.2</v>
      </c>
      <c r="AE206" s="125">
        <v>489.0</v>
      </c>
      <c r="AF206" s="125">
        <v>4.0</v>
      </c>
      <c r="AG206" s="125">
        <v>1.0</v>
      </c>
      <c r="AH206" s="125">
        <v>1.0</v>
      </c>
      <c r="AI206" s="125">
        <v>1.0</v>
      </c>
      <c r="AJ206" s="125">
        <v>1.0</v>
      </c>
      <c r="AK206" s="125">
        <v>1.0</v>
      </c>
      <c r="AL206" s="126">
        <v>45519.743178819444</v>
      </c>
      <c r="AM206" s="127">
        <v>1132510.24</v>
      </c>
      <c r="AN206" s="127">
        <v>1287289.87</v>
      </c>
      <c r="AO206" s="124"/>
      <c r="AP206" s="124"/>
    </row>
    <row r="207">
      <c r="A207" s="125">
        <v>355.0</v>
      </c>
      <c r="B207" s="119" t="s">
        <v>63</v>
      </c>
      <c r="C207" s="119" t="s">
        <v>32</v>
      </c>
      <c r="D207" s="119" t="s">
        <v>50</v>
      </c>
      <c r="E207" s="119" t="s">
        <v>365</v>
      </c>
      <c r="F207" s="120" t="s">
        <v>366</v>
      </c>
      <c r="G207" s="120" t="s">
        <v>46</v>
      </c>
      <c r="H207" s="121" t="s">
        <v>994</v>
      </c>
      <c r="I207" s="121" t="s">
        <v>995</v>
      </c>
      <c r="J207" s="125">
        <v>2561504.07</v>
      </c>
      <c r="K207" s="125">
        <v>2489384.3</v>
      </c>
      <c r="L207" s="125">
        <v>99367.89</v>
      </c>
      <c r="M207" s="125">
        <v>110534.36</v>
      </c>
      <c r="N207" s="125">
        <v>292.0</v>
      </c>
      <c r="O207" s="125">
        <v>21.0</v>
      </c>
      <c r="P207" s="125">
        <v>1033.0</v>
      </c>
      <c r="Q207" s="125">
        <v>1173.0</v>
      </c>
      <c r="R207" s="125">
        <v>133.0</v>
      </c>
      <c r="S207" s="125">
        <v>113.0</v>
      </c>
      <c r="T207" s="125">
        <v>1290.0</v>
      </c>
      <c r="U207" s="125">
        <v>-11.0</v>
      </c>
      <c r="V207" s="125">
        <v>17.0</v>
      </c>
      <c r="W207" s="125">
        <v>-10.1</v>
      </c>
      <c r="X207" s="125">
        <v>2.9</v>
      </c>
      <c r="Y207" s="125">
        <v>5.0</v>
      </c>
      <c r="Z207" s="125">
        <v>1.0</v>
      </c>
      <c r="AA207" s="125">
        <v>1.0</v>
      </c>
      <c r="AB207" s="125">
        <v>1.0</v>
      </c>
      <c r="AC207" s="125">
        <v>1.0</v>
      </c>
      <c r="AD207" s="125">
        <v>1.2</v>
      </c>
      <c r="AE207" s="125">
        <v>515.0</v>
      </c>
      <c r="AF207" s="125">
        <v>4.0</v>
      </c>
      <c r="AG207" s="125">
        <v>1.0</v>
      </c>
      <c r="AH207" s="125">
        <v>1.0</v>
      </c>
      <c r="AI207" s="125">
        <v>1.0</v>
      </c>
      <c r="AJ207" s="125">
        <v>1.0</v>
      </c>
      <c r="AK207" s="125">
        <v>1.0</v>
      </c>
      <c r="AL207" s="126">
        <v>45519.743178819444</v>
      </c>
      <c r="AM207" s="127">
        <v>2561625.34</v>
      </c>
      <c r="AN207" s="127">
        <v>2489623.74</v>
      </c>
      <c r="AO207" s="124"/>
      <c r="AP207" s="124"/>
    </row>
    <row r="208">
      <c r="A208" s="125">
        <v>357.0</v>
      </c>
      <c r="B208" s="119" t="s">
        <v>97</v>
      </c>
      <c r="C208" s="119" t="s">
        <v>32</v>
      </c>
      <c r="D208" s="119" t="s">
        <v>367</v>
      </c>
      <c r="E208" s="119" t="s">
        <v>358</v>
      </c>
      <c r="F208" s="120" t="s">
        <v>209</v>
      </c>
      <c r="G208" s="120" t="s">
        <v>101</v>
      </c>
      <c r="H208" s="121" t="s">
        <v>994</v>
      </c>
      <c r="I208" s="121" t="s">
        <v>995</v>
      </c>
      <c r="J208" s="125">
        <v>3112799.49</v>
      </c>
      <c r="K208" s="125">
        <v>3031340.4</v>
      </c>
      <c r="L208" s="125">
        <v>81902.71</v>
      </c>
      <c r="M208" s="125">
        <v>83885.05</v>
      </c>
      <c r="N208" s="125">
        <v>29.0</v>
      </c>
      <c r="O208" s="125">
        <v>24.0</v>
      </c>
      <c r="P208" s="125">
        <v>754.0</v>
      </c>
      <c r="Q208" s="125">
        <v>723.0</v>
      </c>
      <c r="R208" s="125">
        <v>53.0</v>
      </c>
      <c r="S208" s="125">
        <v>53.0</v>
      </c>
      <c r="T208" s="125">
        <v>20.0</v>
      </c>
      <c r="U208" s="125">
        <v>4.0</v>
      </c>
      <c r="V208" s="125">
        <v>0.0</v>
      </c>
      <c r="W208" s="125">
        <v>-2.36</v>
      </c>
      <c r="X208" s="125">
        <v>2.69</v>
      </c>
      <c r="Y208" s="125">
        <v>1.0</v>
      </c>
      <c r="Z208" s="125">
        <v>1.0</v>
      </c>
      <c r="AA208" s="125">
        <v>1.0</v>
      </c>
      <c r="AB208" s="125">
        <v>1.0</v>
      </c>
      <c r="AC208" s="125">
        <v>1.0</v>
      </c>
      <c r="AD208" s="125">
        <v>1.0</v>
      </c>
      <c r="AE208" s="125">
        <v>620.0</v>
      </c>
      <c r="AF208" s="125">
        <v>1.0</v>
      </c>
      <c r="AG208" s="125">
        <v>1.0</v>
      </c>
      <c r="AH208" s="125">
        <v>1.0</v>
      </c>
      <c r="AI208" s="125">
        <v>1.0</v>
      </c>
      <c r="AJ208" s="125">
        <v>1.0</v>
      </c>
      <c r="AK208" s="125">
        <v>1.0</v>
      </c>
      <c r="AL208" s="126">
        <v>45519.743178819444</v>
      </c>
      <c r="AM208" s="127">
        <v>3115578.05</v>
      </c>
      <c r="AN208" s="127">
        <v>3043322.1</v>
      </c>
      <c r="AO208" s="124"/>
      <c r="AP208" s="124"/>
    </row>
    <row r="209">
      <c r="A209" s="125">
        <v>358.0</v>
      </c>
      <c r="B209" s="119" t="s">
        <v>60</v>
      </c>
      <c r="C209" s="119" t="s">
        <v>32</v>
      </c>
      <c r="D209" s="119" t="s">
        <v>91</v>
      </c>
      <c r="E209" s="119" t="s">
        <v>368</v>
      </c>
      <c r="F209" s="120" t="s">
        <v>88</v>
      </c>
      <c r="G209" s="120" t="s">
        <v>59</v>
      </c>
      <c r="H209" s="121" t="s">
        <v>994</v>
      </c>
      <c r="I209" s="121" t="s">
        <v>995</v>
      </c>
      <c r="J209" s="125">
        <v>1823468.06</v>
      </c>
      <c r="K209" s="125">
        <v>1513171.56</v>
      </c>
      <c r="L209" s="125">
        <v>41588.73</v>
      </c>
      <c r="M209" s="125">
        <v>41219.7</v>
      </c>
      <c r="N209" s="125">
        <v>10.0</v>
      </c>
      <c r="O209" s="125">
        <v>1.0</v>
      </c>
      <c r="P209" s="125">
        <v>444.0</v>
      </c>
      <c r="Q209" s="125">
        <v>438.0</v>
      </c>
      <c r="R209" s="125">
        <v>38.0</v>
      </c>
      <c r="S209" s="125">
        <v>34.0</v>
      </c>
      <c r="T209" s="125">
        <v>900.0</v>
      </c>
      <c r="U209" s="125">
        <v>1.0</v>
      </c>
      <c r="V209" s="125">
        <v>11.0</v>
      </c>
      <c r="W209" s="125">
        <v>0.9</v>
      </c>
      <c r="X209" s="125">
        <v>20.51</v>
      </c>
      <c r="Y209" s="125">
        <v>5.0</v>
      </c>
      <c r="Z209" s="125">
        <v>1.0</v>
      </c>
      <c r="AA209" s="125">
        <v>1.0</v>
      </c>
      <c r="AB209" s="125">
        <v>1.0</v>
      </c>
      <c r="AC209" s="125">
        <v>3.0</v>
      </c>
      <c r="AD209" s="125">
        <v>1.7</v>
      </c>
      <c r="AE209" s="125">
        <v>366.0</v>
      </c>
      <c r="AF209" s="125">
        <v>4.0</v>
      </c>
      <c r="AG209" s="125">
        <v>1.0</v>
      </c>
      <c r="AH209" s="125">
        <v>1.0</v>
      </c>
      <c r="AI209" s="125">
        <v>1.0</v>
      </c>
      <c r="AJ209" s="125">
        <v>2.0</v>
      </c>
      <c r="AK209" s="125">
        <v>1.0</v>
      </c>
      <c r="AL209" s="126">
        <v>45519.743178819444</v>
      </c>
      <c r="AM209" s="127">
        <v>1826383.3</v>
      </c>
      <c r="AN209" s="127">
        <v>1514802.14</v>
      </c>
      <c r="AO209" s="124"/>
      <c r="AP209" s="124"/>
    </row>
    <row r="210">
      <c r="A210" s="125">
        <v>359.0</v>
      </c>
      <c r="B210" s="119" t="s">
        <v>47</v>
      </c>
      <c r="C210" s="119" t="s">
        <v>32</v>
      </c>
      <c r="D210" s="119" t="s">
        <v>91</v>
      </c>
      <c r="E210" s="119" t="s">
        <v>302</v>
      </c>
      <c r="F210" s="120" t="s">
        <v>137</v>
      </c>
      <c r="G210" s="120" t="s">
        <v>36</v>
      </c>
      <c r="H210" s="121" t="s">
        <v>994</v>
      </c>
      <c r="I210" s="121" t="s">
        <v>995</v>
      </c>
      <c r="J210" s="125">
        <v>865302.19</v>
      </c>
      <c r="K210" s="125">
        <v>693467.65</v>
      </c>
      <c r="L210" s="125">
        <v>24549.12</v>
      </c>
      <c r="M210" s="125">
        <v>20570.01</v>
      </c>
      <c r="N210" s="125" t="s">
        <v>41</v>
      </c>
      <c r="O210" s="125" t="s">
        <v>41</v>
      </c>
      <c r="P210" s="125">
        <v>512.0</v>
      </c>
      <c r="Q210" s="125">
        <v>442.0</v>
      </c>
      <c r="R210" s="125">
        <v>39.0</v>
      </c>
      <c r="S210" s="125">
        <v>37.0</v>
      </c>
      <c r="T210" s="125" t="s">
        <v>41</v>
      </c>
      <c r="U210" s="125">
        <v>15.0</v>
      </c>
      <c r="V210" s="125">
        <v>5.0</v>
      </c>
      <c r="W210" s="125">
        <v>19.34</v>
      </c>
      <c r="X210" s="125">
        <v>24.78</v>
      </c>
      <c r="Y210" s="125" t="s">
        <v>41</v>
      </c>
      <c r="Z210" s="125">
        <v>4.0</v>
      </c>
      <c r="AA210" s="125">
        <v>1.0</v>
      </c>
      <c r="AB210" s="125">
        <v>5.0</v>
      </c>
      <c r="AC210" s="125">
        <v>4.0</v>
      </c>
      <c r="AD210" s="125">
        <v>3.6</v>
      </c>
      <c r="AE210" s="125">
        <v>155.0</v>
      </c>
      <c r="AF210" s="125" t="s">
        <v>41</v>
      </c>
      <c r="AG210" s="125">
        <v>3.0</v>
      </c>
      <c r="AH210" s="125">
        <v>1.0</v>
      </c>
      <c r="AI210" s="125">
        <v>4.0</v>
      </c>
      <c r="AJ210" s="125">
        <v>3.0</v>
      </c>
      <c r="AK210" s="125">
        <v>3.0</v>
      </c>
      <c r="AL210" s="126">
        <v>45519.743178819444</v>
      </c>
      <c r="AM210" s="127">
        <v>868417.24</v>
      </c>
      <c r="AN210" s="127">
        <v>694489.43</v>
      </c>
      <c r="AO210" s="124"/>
      <c r="AP210" s="124"/>
    </row>
    <row r="211">
      <c r="A211" s="125">
        <v>363.0</v>
      </c>
      <c r="B211" s="119" t="s">
        <v>31</v>
      </c>
      <c r="C211" s="119" t="s">
        <v>32</v>
      </c>
      <c r="D211" s="119" t="s">
        <v>135</v>
      </c>
      <c r="E211" s="119" t="s">
        <v>136</v>
      </c>
      <c r="F211" s="120" t="s">
        <v>137</v>
      </c>
      <c r="G211" s="120" t="s">
        <v>36</v>
      </c>
      <c r="H211" s="121" t="s">
        <v>994</v>
      </c>
      <c r="I211" s="121" t="s">
        <v>995</v>
      </c>
      <c r="J211" s="125">
        <v>6207500.71</v>
      </c>
      <c r="K211" s="125">
        <v>5261601.38</v>
      </c>
      <c r="L211" s="125">
        <v>184891.5</v>
      </c>
      <c r="M211" s="125">
        <v>161207.5</v>
      </c>
      <c r="N211" s="119">
        <v>112.0</v>
      </c>
      <c r="O211" s="119">
        <v>106.0</v>
      </c>
      <c r="P211" s="125">
        <v>1273.0</v>
      </c>
      <c r="Q211" s="125">
        <v>1118.0</v>
      </c>
      <c r="R211" s="125">
        <v>64.0</v>
      </c>
      <c r="S211" s="125">
        <v>40.0</v>
      </c>
      <c r="T211" s="119">
        <v>5.0</v>
      </c>
      <c r="U211" s="125">
        <v>13.0</v>
      </c>
      <c r="V211" s="125">
        <v>60.0</v>
      </c>
      <c r="W211" s="125">
        <v>14.69</v>
      </c>
      <c r="X211" s="125">
        <v>17.98</v>
      </c>
      <c r="Y211" s="119">
        <v>1.0</v>
      </c>
      <c r="Z211" s="125">
        <v>3.0</v>
      </c>
      <c r="AA211" s="125">
        <v>4.0</v>
      </c>
      <c r="AB211" s="125">
        <v>4.0</v>
      </c>
      <c r="AC211" s="125">
        <v>3.0</v>
      </c>
      <c r="AD211" s="125">
        <v>3.5</v>
      </c>
      <c r="AE211" s="125">
        <v>168.0</v>
      </c>
      <c r="AF211" s="119">
        <v>1.0</v>
      </c>
      <c r="AG211" s="125">
        <v>2.0</v>
      </c>
      <c r="AH211" s="125">
        <v>3.0</v>
      </c>
      <c r="AI211" s="125">
        <v>3.0</v>
      </c>
      <c r="AJ211" s="125">
        <v>2.0</v>
      </c>
      <c r="AK211" s="125">
        <v>3.0</v>
      </c>
      <c r="AL211" s="126">
        <v>45519.743178819444</v>
      </c>
      <c r="AM211" s="127">
        <v>6204323.71</v>
      </c>
      <c r="AN211" s="127">
        <v>5256911.79</v>
      </c>
      <c r="AO211" s="124"/>
      <c r="AP211" s="124"/>
    </row>
    <row r="212">
      <c r="A212" s="125">
        <v>364.0</v>
      </c>
      <c r="B212" s="119" t="s">
        <v>122</v>
      </c>
      <c r="C212" s="119" t="s">
        <v>32</v>
      </c>
      <c r="D212" s="119" t="s">
        <v>369</v>
      </c>
      <c r="E212" s="119" t="s">
        <v>370</v>
      </c>
      <c r="F212" s="120" t="s">
        <v>108</v>
      </c>
      <c r="G212" s="120" t="s">
        <v>46</v>
      </c>
      <c r="H212" s="121" t="s">
        <v>994</v>
      </c>
      <c r="I212" s="121" t="s">
        <v>995</v>
      </c>
      <c r="J212" s="125">
        <v>998094.75</v>
      </c>
      <c r="K212" s="125">
        <v>1128552.8</v>
      </c>
      <c r="L212" s="125">
        <v>35512.16</v>
      </c>
      <c r="M212" s="125">
        <v>41940.21</v>
      </c>
      <c r="N212" s="125">
        <v>1.0</v>
      </c>
      <c r="O212" s="125" t="s">
        <v>41</v>
      </c>
      <c r="P212" s="125">
        <v>294.0</v>
      </c>
      <c r="Q212" s="125">
        <v>321.0</v>
      </c>
      <c r="R212" s="125">
        <v>34.0</v>
      </c>
      <c r="S212" s="125">
        <v>28.0</v>
      </c>
      <c r="T212" s="125" t="s">
        <v>41</v>
      </c>
      <c r="U212" s="125">
        <v>-8.0</v>
      </c>
      <c r="V212" s="125">
        <v>21.0</v>
      </c>
      <c r="W212" s="125">
        <v>-15.33</v>
      </c>
      <c r="X212" s="125">
        <v>-11.56</v>
      </c>
      <c r="Y212" s="125" t="s">
        <v>41</v>
      </c>
      <c r="Z212" s="125">
        <v>1.0</v>
      </c>
      <c r="AA212" s="125">
        <v>2.0</v>
      </c>
      <c r="AB212" s="125">
        <v>1.0</v>
      </c>
      <c r="AC212" s="125">
        <v>1.0</v>
      </c>
      <c r="AD212" s="125">
        <v>1.15</v>
      </c>
      <c r="AE212" s="125">
        <v>525.0</v>
      </c>
      <c r="AF212" s="125" t="s">
        <v>41</v>
      </c>
      <c r="AG212" s="125">
        <v>1.0</v>
      </c>
      <c r="AH212" s="125">
        <v>2.0</v>
      </c>
      <c r="AI212" s="125">
        <v>1.0</v>
      </c>
      <c r="AJ212" s="125">
        <v>1.0</v>
      </c>
      <c r="AK212" s="125">
        <v>1.0</v>
      </c>
      <c r="AL212" s="126">
        <v>45519.743178819444</v>
      </c>
      <c r="AM212" s="127">
        <v>1001407.75</v>
      </c>
      <c r="AN212" s="127">
        <v>1130558.06</v>
      </c>
      <c r="AO212" s="124"/>
      <c r="AP212" s="124"/>
    </row>
    <row r="213">
      <c r="A213" s="125">
        <v>365.0</v>
      </c>
      <c r="B213" s="119" t="s">
        <v>63</v>
      </c>
      <c r="C213" s="119" t="s">
        <v>32</v>
      </c>
      <c r="D213" s="119" t="s">
        <v>371</v>
      </c>
      <c r="E213" s="119" t="s">
        <v>372</v>
      </c>
      <c r="F213" s="120" t="s">
        <v>66</v>
      </c>
      <c r="G213" s="120" t="s">
        <v>59</v>
      </c>
      <c r="H213" s="121" t="s">
        <v>994</v>
      </c>
      <c r="I213" s="121" t="s">
        <v>995</v>
      </c>
      <c r="J213" s="125">
        <v>3215223.07</v>
      </c>
      <c r="K213" s="125">
        <v>2488874.81</v>
      </c>
      <c r="L213" s="125">
        <v>75780.75</v>
      </c>
      <c r="M213" s="125">
        <v>65976.5</v>
      </c>
      <c r="N213" s="119">
        <v>152.0</v>
      </c>
      <c r="O213" s="119" t="s">
        <v>41</v>
      </c>
      <c r="P213" s="125">
        <v>1156.0</v>
      </c>
      <c r="Q213" s="125">
        <v>985.0</v>
      </c>
      <c r="R213" s="125">
        <v>95.0</v>
      </c>
      <c r="S213" s="125">
        <v>89.0</v>
      </c>
      <c r="T213" s="119" t="s">
        <v>41</v>
      </c>
      <c r="U213" s="125">
        <v>17.0</v>
      </c>
      <c r="V213" s="125">
        <v>6.0</v>
      </c>
      <c r="W213" s="125">
        <v>14.86</v>
      </c>
      <c r="X213" s="125">
        <v>29.18</v>
      </c>
      <c r="Y213" s="119" t="s">
        <v>41</v>
      </c>
      <c r="Z213" s="125">
        <v>4.0</v>
      </c>
      <c r="AA213" s="125">
        <v>1.0</v>
      </c>
      <c r="AB213" s="125">
        <v>4.0</v>
      </c>
      <c r="AC213" s="125">
        <v>4.0</v>
      </c>
      <c r="AD213" s="125">
        <v>3.2</v>
      </c>
      <c r="AE213" s="125">
        <v>192.0</v>
      </c>
      <c r="AF213" s="119" t="s">
        <v>41</v>
      </c>
      <c r="AG213" s="125">
        <v>3.0</v>
      </c>
      <c r="AH213" s="125">
        <v>1.0</v>
      </c>
      <c r="AI213" s="125">
        <v>3.0</v>
      </c>
      <c r="AJ213" s="125">
        <v>3.0</v>
      </c>
      <c r="AK213" s="125">
        <v>3.0</v>
      </c>
      <c r="AL213" s="126">
        <v>45519.743178819444</v>
      </c>
      <c r="AM213" s="127">
        <v>3215319.32</v>
      </c>
      <c r="AN213" s="127">
        <v>2488559.75</v>
      </c>
      <c r="AO213" s="124"/>
      <c r="AP213" s="124"/>
    </row>
    <row r="214">
      <c r="A214" s="125">
        <v>366.0</v>
      </c>
      <c r="B214" s="119" t="s">
        <v>31</v>
      </c>
      <c r="C214" s="119" t="s">
        <v>32</v>
      </c>
      <c r="D214" s="119" t="s">
        <v>373</v>
      </c>
      <c r="E214" s="119" t="s">
        <v>374</v>
      </c>
      <c r="F214" s="120" t="s">
        <v>220</v>
      </c>
      <c r="G214" s="120" t="s">
        <v>59</v>
      </c>
      <c r="H214" s="121" t="s">
        <v>994</v>
      </c>
      <c r="I214" s="121" t="s">
        <v>995</v>
      </c>
      <c r="J214" s="125">
        <v>2613777.2</v>
      </c>
      <c r="K214" s="125">
        <v>2125970.3</v>
      </c>
      <c r="L214" s="125">
        <v>72205.04</v>
      </c>
      <c r="M214" s="125">
        <v>68259.75</v>
      </c>
      <c r="N214" s="125">
        <v>75.0</v>
      </c>
      <c r="O214" s="119">
        <v>86.0</v>
      </c>
      <c r="P214" s="125">
        <v>754.0</v>
      </c>
      <c r="Q214" s="125">
        <v>660.0</v>
      </c>
      <c r="R214" s="125">
        <v>72.0</v>
      </c>
      <c r="S214" s="125">
        <v>87.0</v>
      </c>
      <c r="T214" s="119">
        <v>-12.0</v>
      </c>
      <c r="U214" s="125">
        <v>14.0</v>
      </c>
      <c r="V214" s="125">
        <v>-17.0</v>
      </c>
      <c r="W214" s="125">
        <v>5.78</v>
      </c>
      <c r="X214" s="125">
        <v>22.95</v>
      </c>
      <c r="Y214" s="119">
        <v>1.0</v>
      </c>
      <c r="Z214" s="125">
        <v>3.0</v>
      </c>
      <c r="AA214" s="125">
        <v>1.0</v>
      </c>
      <c r="AB214" s="125">
        <v>2.0</v>
      </c>
      <c r="AC214" s="125">
        <v>4.0</v>
      </c>
      <c r="AD214" s="125">
        <v>2.35</v>
      </c>
      <c r="AE214" s="125">
        <v>278.0</v>
      </c>
      <c r="AF214" s="119">
        <v>1.0</v>
      </c>
      <c r="AG214" s="125">
        <v>2.0</v>
      </c>
      <c r="AH214" s="125">
        <v>1.0</v>
      </c>
      <c r="AI214" s="125">
        <v>1.0</v>
      </c>
      <c r="AJ214" s="125">
        <v>3.0</v>
      </c>
      <c r="AK214" s="125">
        <v>2.0</v>
      </c>
      <c r="AL214" s="126">
        <v>45519.743178819444</v>
      </c>
      <c r="AM214" s="127">
        <v>2614346.83</v>
      </c>
      <c r="AN214" s="127">
        <v>2126120.74</v>
      </c>
      <c r="AO214" s="124"/>
      <c r="AP214" s="124"/>
    </row>
    <row r="215">
      <c r="A215" s="125">
        <v>368.0</v>
      </c>
      <c r="B215" s="119" t="s">
        <v>97</v>
      </c>
      <c r="C215" s="119" t="s">
        <v>32</v>
      </c>
      <c r="D215" s="119" t="s">
        <v>375</v>
      </c>
      <c r="E215" s="119" t="s">
        <v>376</v>
      </c>
      <c r="F215" s="120" t="s">
        <v>223</v>
      </c>
      <c r="G215" s="120" t="s">
        <v>101</v>
      </c>
      <c r="H215" s="121" t="s">
        <v>994</v>
      </c>
      <c r="I215" s="121" t="s">
        <v>995</v>
      </c>
      <c r="J215" s="125">
        <v>5472650.54</v>
      </c>
      <c r="K215" s="125">
        <v>4676513.96</v>
      </c>
      <c r="L215" s="125">
        <v>126082.0</v>
      </c>
      <c r="M215" s="125">
        <v>112658.1</v>
      </c>
      <c r="N215" s="125">
        <v>70.0</v>
      </c>
      <c r="O215" s="125">
        <v>86.0</v>
      </c>
      <c r="P215" s="125">
        <v>1114.0</v>
      </c>
      <c r="Q215" s="125">
        <v>1084.0</v>
      </c>
      <c r="R215" s="125">
        <v>47.0</v>
      </c>
      <c r="S215" s="125">
        <v>65.0</v>
      </c>
      <c r="T215" s="125">
        <v>-18.0</v>
      </c>
      <c r="U215" s="125">
        <v>2.0</v>
      </c>
      <c r="V215" s="125">
        <v>-27.0</v>
      </c>
      <c r="W215" s="125">
        <v>11.92</v>
      </c>
      <c r="X215" s="125">
        <v>17.02</v>
      </c>
      <c r="Y215" s="125">
        <v>1.0</v>
      </c>
      <c r="Z215" s="125">
        <v>1.0</v>
      </c>
      <c r="AA215" s="125">
        <v>1.0</v>
      </c>
      <c r="AB215" s="125">
        <v>3.0</v>
      </c>
      <c r="AC215" s="125">
        <v>3.0</v>
      </c>
      <c r="AD215" s="125">
        <v>2.3</v>
      </c>
      <c r="AE215" s="125">
        <v>287.0</v>
      </c>
      <c r="AF215" s="125">
        <v>1.0</v>
      </c>
      <c r="AG215" s="125">
        <v>1.0</v>
      </c>
      <c r="AH215" s="125">
        <v>1.0</v>
      </c>
      <c r="AI215" s="125">
        <v>2.0</v>
      </c>
      <c r="AJ215" s="125">
        <v>2.0</v>
      </c>
      <c r="AK215" s="125">
        <v>2.0</v>
      </c>
      <c r="AL215" s="126">
        <v>45519.743178819444</v>
      </c>
      <c r="AM215" s="127">
        <v>5472845.8</v>
      </c>
      <c r="AN215" s="127">
        <v>4683298.16</v>
      </c>
      <c r="AO215" s="124"/>
      <c r="AP215" s="124"/>
    </row>
    <row r="216">
      <c r="A216" s="125">
        <v>369.0</v>
      </c>
      <c r="B216" s="119" t="s">
        <v>97</v>
      </c>
      <c r="C216" s="119" t="s">
        <v>32</v>
      </c>
      <c r="D216" s="119" t="s">
        <v>377</v>
      </c>
      <c r="E216" s="119" t="s">
        <v>378</v>
      </c>
      <c r="F216" s="120" t="s">
        <v>143</v>
      </c>
      <c r="G216" s="120" t="s">
        <v>101</v>
      </c>
      <c r="H216" s="121" t="s">
        <v>994</v>
      </c>
      <c r="I216" s="121" t="s">
        <v>995</v>
      </c>
      <c r="J216" s="125">
        <v>979233.54</v>
      </c>
      <c r="K216" s="125">
        <v>754563.06</v>
      </c>
      <c r="L216" s="125">
        <v>26713.34</v>
      </c>
      <c r="M216" s="125">
        <v>20416.38</v>
      </c>
      <c r="N216" s="125">
        <v>14.0</v>
      </c>
      <c r="O216" s="125">
        <v>46.0</v>
      </c>
      <c r="P216" s="125">
        <v>405.0</v>
      </c>
      <c r="Q216" s="125">
        <v>331.0</v>
      </c>
      <c r="R216" s="125">
        <v>25.0</v>
      </c>
      <c r="S216" s="125">
        <v>22.0</v>
      </c>
      <c r="T216" s="125">
        <v>-69.0</v>
      </c>
      <c r="U216" s="125">
        <v>22.0</v>
      </c>
      <c r="V216" s="125">
        <v>13.0</v>
      </c>
      <c r="W216" s="125">
        <v>30.84</v>
      </c>
      <c r="X216" s="125">
        <v>29.77</v>
      </c>
      <c r="Y216" s="125">
        <v>1.0</v>
      </c>
      <c r="Z216" s="125">
        <v>5.0</v>
      </c>
      <c r="AA216" s="125">
        <v>1.0</v>
      </c>
      <c r="AB216" s="125">
        <v>5.0</v>
      </c>
      <c r="AC216" s="125">
        <v>4.0</v>
      </c>
      <c r="AD216" s="125">
        <v>3.75</v>
      </c>
      <c r="AE216" s="125">
        <v>136.0</v>
      </c>
      <c r="AF216" s="125">
        <v>1.0</v>
      </c>
      <c r="AG216" s="125">
        <v>4.0</v>
      </c>
      <c r="AH216" s="125">
        <v>1.0</v>
      </c>
      <c r="AI216" s="125">
        <v>4.0</v>
      </c>
      <c r="AJ216" s="125">
        <v>3.0</v>
      </c>
      <c r="AK216" s="125">
        <v>3.0</v>
      </c>
      <c r="AL216" s="126">
        <v>45519.743178819444</v>
      </c>
      <c r="AM216" s="127">
        <v>979198.54</v>
      </c>
      <c r="AN216" s="127">
        <v>754393.31</v>
      </c>
      <c r="AO216" s="124"/>
      <c r="AP216" s="124"/>
    </row>
    <row r="217">
      <c r="A217" s="125">
        <v>370.0</v>
      </c>
      <c r="B217" s="119" t="s">
        <v>60</v>
      </c>
      <c r="C217" s="119" t="s">
        <v>32</v>
      </c>
      <c r="D217" s="119" t="s">
        <v>379</v>
      </c>
      <c r="E217" s="119" t="s">
        <v>380</v>
      </c>
      <c r="F217" s="120" t="s">
        <v>55</v>
      </c>
      <c r="G217" s="120" t="s">
        <v>36</v>
      </c>
      <c r="H217" s="121" t="s">
        <v>994</v>
      </c>
      <c r="I217" s="121" t="s">
        <v>995</v>
      </c>
      <c r="J217" s="125">
        <v>1432207.94</v>
      </c>
      <c r="K217" s="125">
        <v>1339492.87</v>
      </c>
      <c r="L217" s="125">
        <v>43895.56</v>
      </c>
      <c r="M217" s="125">
        <v>40426.3</v>
      </c>
      <c r="N217" s="125">
        <v>30.0</v>
      </c>
      <c r="O217" s="125">
        <v>28.0</v>
      </c>
      <c r="P217" s="125">
        <v>520.0</v>
      </c>
      <c r="Q217" s="125">
        <v>413.0</v>
      </c>
      <c r="R217" s="125">
        <v>123.0</v>
      </c>
      <c r="S217" s="125">
        <v>51.0</v>
      </c>
      <c r="T217" s="125">
        <v>7.0</v>
      </c>
      <c r="U217" s="125">
        <v>25.0</v>
      </c>
      <c r="V217" s="125">
        <v>141.0</v>
      </c>
      <c r="W217" s="125">
        <v>8.58</v>
      </c>
      <c r="X217" s="125">
        <v>6.92</v>
      </c>
      <c r="Y217" s="125">
        <v>1.0</v>
      </c>
      <c r="Z217" s="125">
        <v>5.0</v>
      </c>
      <c r="AA217" s="125">
        <v>5.0</v>
      </c>
      <c r="AB217" s="125">
        <v>3.0</v>
      </c>
      <c r="AC217" s="125">
        <v>1.0</v>
      </c>
      <c r="AD217" s="125">
        <v>3.0</v>
      </c>
      <c r="AE217" s="125">
        <v>202.0</v>
      </c>
      <c r="AF217" s="125">
        <v>1.0</v>
      </c>
      <c r="AG217" s="125">
        <v>4.0</v>
      </c>
      <c r="AH217" s="125">
        <v>4.0</v>
      </c>
      <c r="AI217" s="125">
        <v>2.0</v>
      </c>
      <c r="AJ217" s="125">
        <v>1.0</v>
      </c>
      <c r="AK217" s="125">
        <v>3.0</v>
      </c>
      <c r="AL217" s="126">
        <v>45519.743178819444</v>
      </c>
      <c r="AM217" s="127">
        <v>1553510.12</v>
      </c>
      <c r="AN217" s="127">
        <v>1340613.11</v>
      </c>
      <c r="AO217" s="124"/>
      <c r="AP217" s="124"/>
    </row>
    <row r="218">
      <c r="A218" s="125">
        <v>371.0</v>
      </c>
      <c r="B218" s="119" t="s">
        <v>42</v>
      </c>
      <c r="C218" s="119" t="s">
        <v>32</v>
      </c>
      <c r="D218" s="119" t="s">
        <v>150</v>
      </c>
      <c r="E218" s="119" t="s">
        <v>381</v>
      </c>
      <c r="F218" s="120" t="s">
        <v>108</v>
      </c>
      <c r="G218" s="120" t="s">
        <v>46</v>
      </c>
      <c r="H218" s="121" t="s">
        <v>994</v>
      </c>
      <c r="I218" s="121" t="s">
        <v>995</v>
      </c>
      <c r="J218" s="125">
        <v>1803375.66</v>
      </c>
      <c r="K218" s="125">
        <v>1659007.75</v>
      </c>
      <c r="L218" s="125">
        <v>60392.38</v>
      </c>
      <c r="M218" s="125">
        <v>56468.08</v>
      </c>
      <c r="N218" s="125">
        <v>70.0</v>
      </c>
      <c r="O218" s="125">
        <v>6.0</v>
      </c>
      <c r="P218" s="125">
        <v>755.0</v>
      </c>
      <c r="Q218" s="125">
        <v>711.0</v>
      </c>
      <c r="R218" s="125">
        <v>113.0</v>
      </c>
      <c r="S218" s="125">
        <v>84.0</v>
      </c>
      <c r="T218" s="125">
        <v>1066.0</v>
      </c>
      <c r="U218" s="125">
        <v>6.0</v>
      </c>
      <c r="V218" s="125">
        <v>34.0</v>
      </c>
      <c r="W218" s="125">
        <v>6.95</v>
      </c>
      <c r="X218" s="125">
        <v>8.7</v>
      </c>
      <c r="Y218" s="125">
        <v>5.0</v>
      </c>
      <c r="Z218" s="125">
        <v>2.0</v>
      </c>
      <c r="AA218" s="125">
        <v>2.0</v>
      </c>
      <c r="AB218" s="125">
        <v>2.0</v>
      </c>
      <c r="AC218" s="125">
        <v>2.0</v>
      </c>
      <c r="AD218" s="125">
        <v>2.15</v>
      </c>
      <c r="AE218" s="125">
        <v>300.0</v>
      </c>
      <c r="AF218" s="125">
        <v>4.0</v>
      </c>
      <c r="AG218" s="125">
        <v>1.0</v>
      </c>
      <c r="AH218" s="125">
        <v>2.0</v>
      </c>
      <c r="AI218" s="125">
        <v>1.0</v>
      </c>
      <c r="AJ218" s="125">
        <v>2.0</v>
      </c>
      <c r="AK218" s="125">
        <v>2.0</v>
      </c>
      <c r="AL218" s="126">
        <v>45519.743178819444</v>
      </c>
      <c r="AM218" s="127">
        <v>1804044.51</v>
      </c>
      <c r="AN218" s="127">
        <v>1659818.75</v>
      </c>
      <c r="AO218" s="124"/>
      <c r="AP218" s="124"/>
    </row>
    <row r="219">
      <c r="A219" s="125">
        <v>372.0</v>
      </c>
      <c r="B219" s="119" t="s">
        <v>63</v>
      </c>
      <c r="C219" s="119" t="s">
        <v>32</v>
      </c>
      <c r="D219" s="119" t="s">
        <v>382</v>
      </c>
      <c r="E219" s="119" t="s">
        <v>383</v>
      </c>
      <c r="F219" s="120" t="s">
        <v>55</v>
      </c>
      <c r="G219" s="120" t="s">
        <v>36</v>
      </c>
      <c r="H219" s="121" t="s">
        <v>994</v>
      </c>
      <c r="I219" s="121" t="s">
        <v>995</v>
      </c>
      <c r="J219" s="125">
        <v>837442.66</v>
      </c>
      <c r="K219" s="125">
        <v>565546.39</v>
      </c>
      <c r="L219" s="125">
        <v>20739.1</v>
      </c>
      <c r="M219" s="125">
        <v>17743.7</v>
      </c>
      <c r="N219" s="125">
        <v>2.0</v>
      </c>
      <c r="O219" s="125">
        <v>13.0</v>
      </c>
      <c r="P219" s="125">
        <v>296.0</v>
      </c>
      <c r="Q219" s="125">
        <v>237.0</v>
      </c>
      <c r="R219" s="125">
        <v>33.0</v>
      </c>
      <c r="S219" s="125">
        <v>20.0</v>
      </c>
      <c r="T219" s="125">
        <v>-84.0</v>
      </c>
      <c r="U219" s="125">
        <v>24.0</v>
      </c>
      <c r="V219" s="125">
        <v>65.0</v>
      </c>
      <c r="W219" s="125">
        <v>16.88</v>
      </c>
      <c r="X219" s="125">
        <v>48.08</v>
      </c>
      <c r="Y219" s="125">
        <v>1.0</v>
      </c>
      <c r="Z219" s="125">
        <v>5.0</v>
      </c>
      <c r="AA219" s="125">
        <v>4.0</v>
      </c>
      <c r="AB219" s="125">
        <v>4.0</v>
      </c>
      <c r="AC219" s="125">
        <v>5.0</v>
      </c>
      <c r="AD219" s="125">
        <v>4.2</v>
      </c>
      <c r="AE219" s="125">
        <v>62.0</v>
      </c>
      <c r="AF219" s="125">
        <v>1.0</v>
      </c>
      <c r="AG219" s="125">
        <v>4.0</v>
      </c>
      <c r="AH219" s="125">
        <v>3.0</v>
      </c>
      <c r="AI219" s="125">
        <v>3.0</v>
      </c>
      <c r="AJ219" s="125">
        <v>4.0</v>
      </c>
      <c r="AK219" s="125">
        <v>4.0</v>
      </c>
      <c r="AL219" s="126">
        <v>45519.743178819444</v>
      </c>
      <c r="AM219" s="127">
        <v>837357.78</v>
      </c>
      <c r="AN219" s="127">
        <v>567344.97</v>
      </c>
      <c r="AO219" s="124"/>
      <c r="AP219" s="124"/>
    </row>
    <row r="220">
      <c r="A220" s="125">
        <v>374.0</v>
      </c>
      <c r="B220" s="119" t="s">
        <v>60</v>
      </c>
      <c r="C220" s="119" t="s">
        <v>32</v>
      </c>
      <c r="D220" s="119" t="s">
        <v>1014</v>
      </c>
      <c r="E220" s="119" t="s">
        <v>297</v>
      </c>
      <c r="F220" s="120" t="s">
        <v>118</v>
      </c>
      <c r="G220" s="120" t="s">
        <v>59</v>
      </c>
      <c r="H220" s="121" t="s">
        <v>994</v>
      </c>
      <c r="I220" s="121" t="s">
        <v>995</v>
      </c>
      <c r="J220" s="125">
        <v>1025493.19</v>
      </c>
      <c r="K220" s="125">
        <v>880924.11</v>
      </c>
      <c r="L220" s="125">
        <v>23389.58</v>
      </c>
      <c r="M220" s="125">
        <v>21495.58</v>
      </c>
      <c r="N220" s="125">
        <v>31.0</v>
      </c>
      <c r="O220" s="125">
        <v>43.0</v>
      </c>
      <c r="P220" s="125">
        <v>571.0</v>
      </c>
      <c r="Q220" s="125">
        <v>508.0</v>
      </c>
      <c r="R220" s="125">
        <v>37.0</v>
      </c>
      <c r="S220" s="125">
        <v>25.0</v>
      </c>
      <c r="T220" s="125">
        <v>-27.0</v>
      </c>
      <c r="U220" s="125">
        <v>12.0</v>
      </c>
      <c r="V220" s="125">
        <v>48.0</v>
      </c>
      <c r="W220" s="125">
        <v>8.81</v>
      </c>
      <c r="X220" s="125">
        <v>16.41</v>
      </c>
      <c r="Y220" s="125">
        <v>1.0</v>
      </c>
      <c r="Z220" s="125">
        <v>3.0</v>
      </c>
      <c r="AA220" s="125">
        <v>3.0</v>
      </c>
      <c r="AB220" s="125">
        <v>3.0</v>
      </c>
      <c r="AC220" s="125">
        <v>3.0</v>
      </c>
      <c r="AD220" s="125">
        <v>2.9</v>
      </c>
      <c r="AE220" s="125">
        <v>211.0</v>
      </c>
      <c r="AF220" s="125">
        <v>1.0</v>
      </c>
      <c r="AG220" s="125">
        <v>2.0</v>
      </c>
      <c r="AH220" s="125">
        <v>2.0</v>
      </c>
      <c r="AI220" s="125">
        <v>2.0</v>
      </c>
      <c r="AJ220" s="125">
        <v>2.0</v>
      </c>
      <c r="AK220" s="125">
        <v>2.0</v>
      </c>
      <c r="AL220" s="126">
        <v>45519.743178819444</v>
      </c>
      <c r="AM220" s="127">
        <v>1023453.31</v>
      </c>
      <c r="AN220" s="127">
        <v>850060.84</v>
      </c>
      <c r="AO220" s="124"/>
      <c r="AP220" s="124"/>
    </row>
    <row r="221">
      <c r="A221" s="125">
        <v>375.0</v>
      </c>
      <c r="B221" s="119" t="s">
        <v>63</v>
      </c>
      <c r="C221" s="119" t="s">
        <v>32</v>
      </c>
      <c r="D221" s="119" t="s">
        <v>50</v>
      </c>
      <c r="E221" s="119" t="s">
        <v>365</v>
      </c>
      <c r="F221" s="120" t="s">
        <v>366</v>
      </c>
      <c r="G221" s="120" t="s">
        <v>46</v>
      </c>
      <c r="H221" s="121" t="s">
        <v>994</v>
      </c>
      <c r="I221" s="121" t="s">
        <v>995</v>
      </c>
      <c r="J221" s="125">
        <v>848917.05</v>
      </c>
      <c r="K221" s="125">
        <v>1085207.64</v>
      </c>
      <c r="L221" s="125">
        <v>31111.09</v>
      </c>
      <c r="M221" s="125">
        <v>39520.92</v>
      </c>
      <c r="N221" s="125">
        <v>32.0</v>
      </c>
      <c r="O221" s="125">
        <v>12.0</v>
      </c>
      <c r="P221" s="125">
        <v>530.0</v>
      </c>
      <c r="Q221" s="125">
        <v>620.0</v>
      </c>
      <c r="R221" s="125">
        <v>39.0</v>
      </c>
      <c r="S221" s="125">
        <v>27.0</v>
      </c>
      <c r="T221" s="125">
        <v>166.0</v>
      </c>
      <c r="U221" s="125">
        <v>-14.0</v>
      </c>
      <c r="V221" s="125">
        <v>44.0</v>
      </c>
      <c r="W221" s="125">
        <v>-21.28</v>
      </c>
      <c r="X221" s="125">
        <v>-21.77</v>
      </c>
      <c r="Y221" s="125">
        <v>5.0</v>
      </c>
      <c r="Z221" s="125">
        <v>1.0</v>
      </c>
      <c r="AA221" s="125">
        <v>3.0</v>
      </c>
      <c r="AB221" s="125">
        <v>1.0</v>
      </c>
      <c r="AC221" s="125">
        <v>1.0</v>
      </c>
      <c r="AD221" s="125">
        <v>1.6</v>
      </c>
      <c r="AE221" s="125">
        <v>375.0</v>
      </c>
      <c r="AF221" s="125">
        <v>4.0</v>
      </c>
      <c r="AG221" s="125">
        <v>1.0</v>
      </c>
      <c r="AH221" s="125">
        <v>2.0</v>
      </c>
      <c r="AI221" s="125">
        <v>1.0</v>
      </c>
      <c r="AJ221" s="125">
        <v>1.0</v>
      </c>
      <c r="AK221" s="125">
        <v>1.0</v>
      </c>
      <c r="AL221" s="126">
        <v>45519.743178819444</v>
      </c>
      <c r="AM221" s="127">
        <v>848429.05</v>
      </c>
      <c r="AN221" s="127">
        <v>1130050.52</v>
      </c>
      <c r="AO221" s="124"/>
      <c r="AP221" s="124"/>
    </row>
    <row r="222">
      <c r="A222" s="125">
        <v>377.0</v>
      </c>
      <c r="B222" s="119" t="s">
        <v>63</v>
      </c>
      <c r="C222" s="119" t="s">
        <v>32</v>
      </c>
      <c r="D222" s="119" t="s">
        <v>385</v>
      </c>
      <c r="E222" s="119" t="s">
        <v>386</v>
      </c>
      <c r="F222" s="120" t="s">
        <v>88</v>
      </c>
      <c r="G222" s="120" t="s">
        <v>59</v>
      </c>
      <c r="H222" s="121" t="s">
        <v>994</v>
      </c>
      <c r="I222" s="121" t="s">
        <v>995</v>
      </c>
      <c r="J222" s="125">
        <v>678771.62</v>
      </c>
      <c r="K222" s="125">
        <v>782015.55</v>
      </c>
      <c r="L222" s="125">
        <v>20633.0</v>
      </c>
      <c r="M222" s="125">
        <v>25462.28</v>
      </c>
      <c r="N222" s="125">
        <v>14.0</v>
      </c>
      <c r="O222" s="125">
        <v>39.0</v>
      </c>
      <c r="P222" s="125">
        <v>164.0</v>
      </c>
      <c r="Q222" s="125">
        <v>227.0</v>
      </c>
      <c r="R222" s="125">
        <v>23.0</v>
      </c>
      <c r="S222" s="125">
        <v>35.0</v>
      </c>
      <c r="T222" s="125">
        <v>-64.0</v>
      </c>
      <c r="U222" s="125">
        <v>-27.0</v>
      </c>
      <c r="V222" s="125">
        <v>-34.0</v>
      </c>
      <c r="W222" s="125">
        <v>-18.97</v>
      </c>
      <c r="X222" s="125">
        <v>-13.2</v>
      </c>
      <c r="Y222" s="125">
        <v>1.0</v>
      </c>
      <c r="Z222" s="125">
        <v>1.0</v>
      </c>
      <c r="AA222" s="125">
        <v>1.0</v>
      </c>
      <c r="AB222" s="125">
        <v>1.0</v>
      </c>
      <c r="AC222" s="125">
        <v>1.0</v>
      </c>
      <c r="AD222" s="125">
        <v>1.0</v>
      </c>
      <c r="AE222" s="125">
        <v>567.0</v>
      </c>
      <c r="AF222" s="125">
        <v>1.0</v>
      </c>
      <c r="AG222" s="125">
        <v>1.0</v>
      </c>
      <c r="AH222" s="125">
        <v>1.0</v>
      </c>
      <c r="AI222" s="125">
        <v>1.0</v>
      </c>
      <c r="AJ222" s="125">
        <v>1.0</v>
      </c>
      <c r="AK222" s="125">
        <v>1.0</v>
      </c>
      <c r="AL222" s="126">
        <v>45519.743178819444</v>
      </c>
      <c r="AM222" s="127">
        <v>680569.28</v>
      </c>
      <c r="AN222" s="127">
        <v>782090.02</v>
      </c>
      <c r="AO222" s="124"/>
      <c r="AP222" s="124"/>
    </row>
    <row r="223">
      <c r="A223" s="125">
        <v>378.0</v>
      </c>
      <c r="B223" s="119" t="s">
        <v>42</v>
      </c>
      <c r="C223" s="119" t="s">
        <v>32</v>
      </c>
      <c r="D223" s="119" t="s">
        <v>273</v>
      </c>
      <c r="E223" s="119" t="s">
        <v>274</v>
      </c>
      <c r="F223" s="120" t="s">
        <v>275</v>
      </c>
      <c r="G223" s="120" t="s">
        <v>46</v>
      </c>
      <c r="H223" s="121" t="s">
        <v>994</v>
      </c>
      <c r="I223" s="121" t="s">
        <v>995</v>
      </c>
      <c r="J223" s="125">
        <v>926859.22</v>
      </c>
      <c r="K223" s="125">
        <v>683549.13</v>
      </c>
      <c r="L223" s="125">
        <v>37317.5</v>
      </c>
      <c r="M223" s="125">
        <v>26818.07</v>
      </c>
      <c r="N223" s="125">
        <v>22.0</v>
      </c>
      <c r="O223" s="125">
        <v>57.0</v>
      </c>
      <c r="P223" s="125">
        <v>678.0</v>
      </c>
      <c r="Q223" s="125">
        <v>570.0</v>
      </c>
      <c r="R223" s="125">
        <v>28.0</v>
      </c>
      <c r="S223" s="125">
        <v>35.0</v>
      </c>
      <c r="T223" s="125">
        <v>-61.0</v>
      </c>
      <c r="U223" s="125">
        <v>18.0</v>
      </c>
      <c r="V223" s="125">
        <v>-20.0</v>
      </c>
      <c r="W223" s="125">
        <v>39.15</v>
      </c>
      <c r="X223" s="125">
        <v>35.6</v>
      </c>
      <c r="Y223" s="125">
        <v>1.0</v>
      </c>
      <c r="Z223" s="125">
        <v>4.0</v>
      </c>
      <c r="AA223" s="125">
        <v>1.0</v>
      </c>
      <c r="AB223" s="125">
        <v>5.0</v>
      </c>
      <c r="AC223" s="125">
        <v>5.0</v>
      </c>
      <c r="AD223" s="125">
        <v>3.9</v>
      </c>
      <c r="AE223" s="125">
        <v>118.0</v>
      </c>
      <c r="AF223" s="125">
        <v>1.0</v>
      </c>
      <c r="AG223" s="125">
        <v>3.0</v>
      </c>
      <c r="AH223" s="125">
        <v>1.0</v>
      </c>
      <c r="AI223" s="125">
        <v>4.0</v>
      </c>
      <c r="AJ223" s="125">
        <v>4.0</v>
      </c>
      <c r="AK223" s="125">
        <v>3.0</v>
      </c>
      <c r="AL223" s="126">
        <v>45519.743178819444</v>
      </c>
      <c r="AM223" s="127">
        <v>1343494.46</v>
      </c>
      <c r="AN223" s="127">
        <v>960597.19</v>
      </c>
      <c r="AO223" s="124"/>
      <c r="AP223" s="124"/>
    </row>
    <row r="224">
      <c r="A224" s="125">
        <v>379.0</v>
      </c>
      <c r="B224" s="119" t="s">
        <v>97</v>
      </c>
      <c r="C224" s="119" t="s">
        <v>32</v>
      </c>
      <c r="D224" s="119" t="s">
        <v>237</v>
      </c>
      <c r="E224" s="119" t="s">
        <v>238</v>
      </c>
      <c r="F224" s="120" t="s">
        <v>223</v>
      </c>
      <c r="G224" s="120" t="s">
        <v>101</v>
      </c>
      <c r="H224" s="121" t="s">
        <v>994</v>
      </c>
      <c r="I224" s="121" t="s">
        <v>995</v>
      </c>
      <c r="J224" s="125">
        <v>1622426.4</v>
      </c>
      <c r="K224" s="125">
        <v>1165118.2</v>
      </c>
      <c r="L224" s="125">
        <v>46644.82</v>
      </c>
      <c r="M224" s="125">
        <v>34805.27</v>
      </c>
      <c r="N224" s="125" t="s">
        <v>41</v>
      </c>
      <c r="O224" s="125" t="s">
        <v>41</v>
      </c>
      <c r="P224" s="125">
        <v>477.0</v>
      </c>
      <c r="Q224" s="125">
        <v>414.0</v>
      </c>
      <c r="R224" s="125">
        <v>18.0</v>
      </c>
      <c r="S224" s="125">
        <v>19.0</v>
      </c>
      <c r="T224" s="125" t="s">
        <v>41</v>
      </c>
      <c r="U224" s="125">
        <v>15.0</v>
      </c>
      <c r="V224" s="125">
        <v>-5.0</v>
      </c>
      <c r="W224" s="125">
        <v>34.02</v>
      </c>
      <c r="X224" s="125">
        <v>39.25</v>
      </c>
      <c r="Y224" s="125" t="s">
        <v>41</v>
      </c>
      <c r="Z224" s="125">
        <v>4.0</v>
      </c>
      <c r="AA224" s="125">
        <v>1.0</v>
      </c>
      <c r="AB224" s="125">
        <v>5.0</v>
      </c>
      <c r="AC224" s="125">
        <v>5.0</v>
      </c>
      <c r="AD224" s="125">
        <v>3.85</v>
      </c>
      <c r="AE224" s="125">
        <v>127.0</v>
      </c>
      <c r="AF224" s="125" t="s">
        <v>41</v>
      </c>
      <c r="AG224" s="125">
        <v>3.0</v>
      </c>
      <c r="AH224" s="125">
        <v>1.0</v>
      </c>
      <c r="AI224" s="125">
        <v>4.0</v>
      </c>
      <c r="AJ224" s="125">
        <v>4.0</v>
      </c>
      <c r="AK224" s="125">
        <v>3.0</v>
      </c>
      <c r="AL224" s="126">
        <v>45519.743178819444</v>
      </c>
      <c r="AM224" s="127">
        <v>1533218.31</v>
      </c>
      <c r="AN224" s="127">
        <v>1081081.87</v>
      </c>
      <c r="AO224" s="124"/>
      <c r="AP224" s="124"/>
    </row>
    <row r="225">
      <c r="A225" s="125">
        <v>380.0</v>
      </c>
      <c r="B225" s="119" t="s">
        <v>63</v>
      </c>
      <c r="C225" s="119" t="s">
        <v>32</v>
      </c>
      <c r="D225" s="119" t="s">
        <v>135</v>
      </c>
      <c r="E225" s="119" t="s">
        <v>387</v>
      </c>
      <c r="F225" s="120" t="s">
        <v>35</v>
      </c>
      <c r="G225" s="120" t="s">
        <v>36</v>
      </c>
      <c r="H225" s="121" t="s">
        <v>994</v>
      </c>
      <c r="I225" s="121" t="s">
        <v>995</v>
      </c>
      <c r="J225" s="125">
        <v>1518850.68</v>
      </c>
      <c r="K225" s="125">
        <v>1607226.68</v>
      </c>
      <c r="L225" s="125">
        <v>46509.38</v>
      </c>
      <c r="M225" s="125">
        <v>50637.19</v>
      </c>
      <c r="N225" s="119">
        <v>38.0</v>
      </c>
      <c r="O225" s="119">
        <v>45.0</v>
      </c>
      <c r="P225" s="125">
        <v>581.0</v>
      </c>
      <c r="Q225" s="125">
        <v>578.0</v>
      </c>
      <c r="R225" s="125">
        <v>50.0</v>
      </c>
      <c r="S225" s="125">
        <v>44.0</v>
      </c>
      <c r="T225" s="119">
        <v>-15.0</v>
      </c>
      <c r="U225" s="125">
        <v>0.0</v>
      </c>
      <c r="V225" s="125">
        <v>13.0</v>
      </c>
      <c r="W225" s="125">
        <v>-8.15</v>
      </c>
      <c r="X225" s="125">
        <v>-5.5</v>
      </c>
      <c r="Y225" s="119">
        <v>1.0</v>
      </c>
      <c r="Z225" s="125">
        <v>1.0</v>
      </c>
      <c r="AA225" s="125">
        <v>1.0</v>
      </c>
      <c r="AB225" s="125">
        <v>1.0</v>
      </c>
      <c r="AC225" s="125">
        <v>1.0</v>
      </c>
      <c r="AD225" s="125">
        <v>1.0</v>
      </c>
      <c r="AE225" s="125">
        <v>601.0</v>
      </c>
      <c r="AF225" s="119">
        <v>1.0</v>
      </c>
      <c r="AG225" s="125">
        <v>1.0</v>
      </c>
      <c r="AH225" s="125">
        <v>1.0</v>
      </c>
      <c r="AI225" s="125">
        <v>1.0</v>
      </c>
      <c r="AJ225" s="125">
        <v>1.0</v>
      </c>
      <c r="AK225" s="125">
        <v>1.0</v>
      </c>
      <c r="AL225" s="126">
        <v>45519.743178819444</v>
      </c>
      <c r="AM225" s="127">
        <v>1519270.82</v>
      </c>
      <c r="AN225" s="127">
        <v>1608434.0</v>
      </c>
      <c r="AO225" s="124"/>
      <c r="AP225" s="124"/>
    </row>
    <row r="226">
      <c r="A226" s="125">
        <v>382.0</v>
      </c>
      <c r="B226" s="119" t="s">
        <v>47</v>
      </c>
      <c r="C226" s="119" t="s">
        <v>32</v>
      </c>
      <c r="D226" s="119" t="s">
        <v>388</v>
      </c>
      <c r="E226" s="119" t="s">
        <v>381</v>
      </c>
      <c r="F226" s="120" t="s">
        <v>220</v>
      </c>
      <c r="G226" s="120" t="s">
        <v>59</v>
      </c>
      <c r="H226" s="121" t="s">
        <v>994</v>
      </c>
      <c r="I226" s="121" t="s">
        <v>995</v>
      </c>
      <c r="J226" s="125">
        <v>711810.55</v>
      </c>
      <c r="K226" s="125">
        <v>541648.09</v>
      </c>
      <c r="L226" s="125">
        <v>23740.71</v>
      </c>
      <c r="M226" s="125">
        <v>17969.65</v>
      </c>
      <c r="N226" s="125" t="s">
        <v>41</v>
      </c>
      <c r="O226" s="125" t="s">
        <v>41</v>
      </c>
      <c r="P226" s="125">
        <v>324.0</v>
      </c>
      <c r="Q226" s="125">
        <v>254.0</v>
      </c>
      <c r="R226" s="125">
        <v>27.0</v>
      </c>
      <c r="S226" s="125">
        <v>26.0</v>
      </c>
      <c r="T226" s="125" t="s">
        <v>41</v>
      </c>
      <c r="U226" s="125">
        <v>27.0</v>
      </c>
      <c r="V226" s="125">
        <v>3.0</v>
      </c>
      <c r="W226" s="125">
        <v>32.12</v>
      </c>
      <c r="X226" s="125">
        <v>31.42</v>
      </c>
      <c r="Y226" s="125" t="s">
        <v>41</v>
      </c>
      <c r="Z226" s="125">
        <v>5.0</v>
      </c>
      <c r="AA226" s="125">
        <v>1.0</v>
      </c>
      <c r="AB226" s="125">
        <v>5.0</v>
      </c>
      <c r="AC226" s="125">
        <v>5.0</v>
      </c>
      <c r="AD226" s="125">
        <v>3.95</v>
      </c>
      <c r="AE226" s="125">
        <v>107.0</v>
      </c>
      <c r="AF226" s="125" t="s">
        <v>41</v>
      </c>
      <c r="AG226" s="125">
        <v>4.0</v>
      </c>
      <c r="AH226" s="125">
        <v>1.0</v>
      </c>
      <c r="AI226" s="125">
        <v>4.0</v>
      </c>
      <c r="AJ226" s="125">
        <v>4.0</v>
      </c>
      <c r="AK226" s="125">
        <v>4.0</v>
      </c>
      <c r="AL226" s="126">
        <v>45519.743178819444</v>
      </c>
      <c r="AM226" s="127">
        <v>712378.81</v>
      </c>
      <c r="AN226" s="127">
        <v>540216.82</v>
      </c>
      <c r="AO226" s="124"/>
      <c r="AP226" s="124"/>
    </row>
    <row r="227">
      <c r="A227" s="125">
        <v>383.0</v>
      </c>
      <c r="B227" s="119" t="s">
        <v>414</v>
      </c>
      <c r="C227" s="119" t="s">
        <v>992</v>
      </c>
      <c r="D227" s="119" t="s">
        <v>371</v>
      </c>
      <c r="E227" s="119" t="s">
        <v>1018</v>
      </c>
      <c r="F227" s="120" t="s">
        <v>55</v>
      </c>
      <c r="G227" s="120" t="s">
        <v>36</v>
      </c>
      <c r="H227" s="121" t="s">
        <v>994</v>
      </c>
      <c r="I227" s="121" t="s">
        <v>995</v>
      </c>
      <c r="J227" s="125">
        <v>1893791.38</v>
      </c>
      <c r="K227" s="125">
        <v>2264259.57</v>
      </c>
      <c r="L227" s="125">
        <v>49746.22</v>
      </c>
      <c r="M227" s="125">
        <v>61466.6</v>
      </c>
      <c r="N227" s="119">
        <v>45.0</v>
      </c>
      <c r="O227" s="119">
        <v>28.0</v>
      </c>
      <c r="P227" s="125">
        <v>109.0</v>
      </c>
      <c r="Q227" s="125">
        <v>138.0</v>
      </c>
      <c r="R227" s="125">
        <v>297.0</v>
      </c>
      <c r="S227" s="125">
        <v>329.0</v>
      </c>
      <c r="T227" s="119">
        <v>60.0</v>
      </c>
      <c r="U227" s="125">
        <v>-21.0</v>
      </c>
      <c r="V227" s="125">
        <v>-9.0</v>
      </c>
      <c r="W227" s="125">
        <v>-19.07</v>
      </c>
      <c r="X227" s="125">
        <v>-16.36</v>
      </c>
      <c r="Y227" s="119">
        <v>3.0</v>
      </c>
      <c r="Z227" s="125">
        <v>1.0</v>
      </c>
      <c r="AA227" s="125">
        <v>1.0</v>
      </c>
      <c r="AB227" s="125">
        <v>1.0</v>
      </c>
      <c r="AC227" s="125">
        <v>1.0</v>
      </c>
      <c r="AD227" s="125">
        <v>1.2</v>
      </c>
      <c r="AE227" s="125">
        <v>508.0</v>
      </c>
      <c r="AF227" s="119">
        <v>2.0</v>
      </c>
      <c r="AG227" s="125">
        <v>1.0</v>
      </c>
      <c r="AH227" s="125">
        <v>1.0</v>
      </c>
      <c r="AI227" s="125">
        <v>1.0</v>
      </c>
      <c r="AJ227" s="125">
        <v>1.0</v>
      </c>
      <c r="AK227" s="125">
        <v>1.0</v>
      </c>
      <c r="AL227" s="126">
        <v>45519.743178819444</v>
      </c>
      <c r="AM227" s="127">
        <v>1894791.2</v>
      </c>
      <c r="AN227" s="127">
        <v>2262088.39</v>
      </c>
      <c r="AO227" s="124"/>
      <c r="AP227" s="124"/>
    </row>
    <row r="228">
      <c r="A228" s="125">
        <v>384.0</v>
      </c>
      <c r="B228" s="119" t="s">
        <v>47</v>
      </c>
      <c r="C228" s="119" t="s">
        <v>32</v>
      </c>
      <c r="D228" s="119" t="s">
        <v>226</v>
      </c>
      <c r="E228" s="119" t="s">
        <v>389</v>
      </c>
      <c r="F228" s="120" t="s">
        <v>343</v>
      </c>
      <c r="G228" s="120" t="s">
        <v>46</v>
      </c>
      <c r="H228" s="121" t="s">
        <v>994</v>
      </c>
      <c r="I228" s="121" t="s">
        <v>995</v>
      </c>
      <c r="J228" s="125">
        <v>847030.34</v>
      </c>
      <c r="K228" s="125">
        <v>786192.86</v>
      </c>
      <c r="L228" s="125">
        <v>35320.75</v>
      </c>
      <c r="M228" s="125">
        <v>36711.84</v>
      </c>
      <c r="N228" s="125">
        <v>2.0</v>
      </c>
      <c r="O228" s="125">
        <v>4.0</v>
      </c>
      <c r="P228" s="125">
        <v>380.0</v>
      </c>
      <c r="Q228" s="125">
        <v>432.0</v>
      </c>
      <c r="R228" s="125">
        <v>25.0</v>
      </c>
      <c r="S228" s="125">
        <v>37.0</v>
      </c>
      <c r="T228" s="125">
        <v>-50.0</v>
      </c>
      <c r="U228" s="125">
        <v>-12.0</v>
      </c>
      <c r="V228" s="125">
        <v>-32.0</v>
      </c>
      <c r="W228" s="125">
        <v>-3.79</v>
      </c>
      <c r="X228" s="125">
        <v>7.74</v>
      </c>
      <c r="Y228" s="125">
        <v>1.0</v>
      </c>
      <c r="Z228" s="125">
        <v>1.0</v>
      </c>
      <c r="AA228" s="125">
        <v>1.0</v>
      </c>
      <c r="AB228" s="125">
        <v>1.0</v>
      </c>
      <c r="AC228" s="125">
        <v>2.0</v>
      </c>
      <c r="AD228" s="125">
        <v>1.25</v>
      </c>
      <c r="AE228" s="125">
        <v>462.0</v>
      </c>
      <c r="AF228" s="125">
        <v>1.0</v>
      </c>
      <c r="AG228" s="125">
        <v>1.0</v>
      </c>
      <c r="AH228" s="125">
        <v>1.0</v>
      </c>
      <c r="AI228" s="125">
        <v>1.0</v>
      </c>
      <c r="AJ228" s="125">
        <v>2.0</v>
      </c>
      <c r="AK228" s="125">
        <v>1.0</v>
      </c>
      <c r="AL228" s="126">
        <v>45519.743178819444</v>
      </c>
      <c r="AM228" s="127">
        <v>848045.68</v>
      </c>
      <c r="AN228" s="127">
        <v>799013.88</v>
      </c>
      <c r="AO228" s="124"/>
      <c r="AP228" s="124"/>
    </row>
    <row r="229">
      <c r="A229" s="125">
        <v>385.0</v>
      </c>
      <c r="B229" s="119" t="s">
        <v>60</v>
      </c>
      <c r="C229" s="119" t="s">
        <v>32</v>
      </c>
      <c r="D229" s="119" t="s">
        <v>331</v>
      </c>
      <c r="E229" s="119" t="s">
        <v>332</v>
      </c>
      <c r="F229" s="120" t="s">
        <v>88</v>
      </c>
      <c r="G229" s="120" t="s">
        <v>59</v>
      </c>
      <c r="H229" s="121" t="s">
        <v>994</v>
      </c>
      <c r="I229" s="121" t="s">
        <v>995</v>
      </c>
      <c r="J229" s="125">
        <v>1824104.7</v>
      </c>
      <c r="K229" s="125">
        <v>1559888.41</v>
      </c>
      <c r="L229" s="125">
        <v>48013.5</v>
      </c>
      <c r="M229" s="125">
        <v>41729.33</v>
      </c>
      <c r="N229" s="119">
        <v>69.0</v>
      </c>
      <c r="O229" s="125">
        <v>75.0</v>
      </c>
      <c r="P229" s="125">
        <v>602.0</v>
      </c>
      <c r="Q229" s="125">
        <v>517.0</v>
      </c>
      <c r="R229" s="125">
        <v>86.0</v>
      </c>
      <c r="S229" s="125">
        <v>93.0</v>
      </c>
      <c r="T229" s="119">
        <v>-8.0</v>
      </c>
      <c r="U229" s="125">
        <v>16.0</v>
      </c>
      <c r="V229" s="125">
        <v>-7.0</v>
      </c>
      <c r="W229" s="125">
        <v>15.06</v>
      </c>
      <c r="X229" s="125">
        <v>16.94</v>
      </c>
      <c r="Y229" s="119">
        <v>1.0</v>
      </c>
      <c r="Z229" s="125">
        <v>4.0</v>
      </c>
      <c r="AA229" s="125">
        <v>1.0</v>
      </c>
      <c r="AB229" s="125">
        <v>4.0</v>
      </c>
      <c r="AC229" s="125">
        <v>3.0</v>
      </c>
      <c r="AD229" s="125">
        <v>3.0</v>
      </c>
      <c r="AE229" s="125">
        <v>203.0</v>
      </c>
      <c r="AF229" s="119">
        <v>1.0</v>
      </c>
      <c r="AG229" s="125">
        <v>3.0</v>
      </c>
      <c r="AH229" s="125">
        <v>1.0</v>
      </c>
      <c r="AI229" s="125">
        <v>3.0</v>
      </c>
      <c r="AJ229" s="125">
        <v>2.0</v>
      </c>
      <c r="AK229" s="125">
        <v>3.0</v>
      </c>
      <c r="AL229" s="126">
        <v>45519.743178819444</v>
      </c>
      <c r="AM229" s="127">
        <v>1827048.82</v>
      </c>
      <c r="AN229" s="127">
        <v>1563872.28</v>
      </c>
      <c r="AO229" s="124"/>
      <c r="AP229" s="124"/>
    </row>
    <row r="230">
      <c r="A230" s="125">
        <v>386.0</v>
      </c>
      <c r="B230" s="119" t="s">
        <v>42</v>
      </c>
      <c r="C230" s="119" t="s">
        <v>32</v>
      </c>
      <c r="D230" s="119" t="s">
        <v>390</v>
      </c>
      <c r="E230" s="119" t="s">
        <v>391</v>
      </c>
      <c r="F230" s="120" t="s">
        <v>45</v>
      </c>
      <c r="G230" s="120" t="s">
        <v>46</v>
      </c>
      <c r="H230" s="121" t="s">
        <v>994</v>
      </c>
      <c r="I230" s="121" t="s">
        <v>995</v>
      </c>
      <c r="J230" s="125">
        <v>2578994.89</v>
      </c>
      <c r="K230" s="125">
        <v>2119681.32</v>
      </c>
      <c r="L230" s="125">
        <v>86619.54</v>
      </c>
      <c r="M230" s="125">
        <v>80700.19</v>
      </c>
      <c r="N230" s="125">
        <v>15.0</v>
      </c>
      <c r="O230" s="125">
        <v>64.0</v>
      </c>
      <c r="P230" s="125">
        <v>1469.0</v>
      </c>
      <c r="Q230" s="125">
        <v>1139.0</v>
      </c>
      <c r="R230" s="125">
        <v>130.0</v>
      </c>
      <c r="S230" s="125">
        <v>106.0</v>
      </c>
      <c r="T230" s="125">
        <v>-76.0</v>
      </c>
      <c r="U230" s="125">
        <v>28.0</v>
      </c>
      <c r="V230" s="125">
        <v>22.0</v>
      </c>
      <c r="W230" s="125">
        <v>7.33</v>
      </c>
      <c r="X230" s="125">
        <v>21.67</v>
      </c>
      <c r="Y230" s="125">
        <v>1.0</v>
      </c>
      <c r="Z230" s="125">
        <v>5.0</v>
      </c>
      <c r="AA230" s="125">
        <v>2.0</v>
      </c>
      <c r="AB230" s="125">
        <v>2.0</v>
      </c>
      <c r="AC230" s="125">
        <v>3.0</v>
      </c>
      <c r="AD230" s="125">
        <v>2.5</v>
      </c>
      <c r="AE230" s="125">
        <v>255.0</v>
      </c>
      <c r="AF230" s="125">
        <v>1.0</v>
      </c>
      <c r="AG230" s="125">
        <v>4.0</v>
      </c>
      <c r="AH230" s="125">
        <v>2.0</v>
      </c>
      <c r="AI230" s="125">
        <v>1.0</v>
      </c>
      <c r="AJ230" s="125">
        <v>2.0</v>
      </c>
      <c r="AK230" s="125">
        <v>2.0</v>
      </c>
      <c r="AL230" s="126">
        <v>45519.743178819444</v>
      </c>
      <c r="AM230" s="127">
        <v>2585567.33</v>
      </c>
      <c r="AN230" s="127">
        <v>2129763.02</v>
      </c>
      <c r="AO230" s="124"/>
      <c r="AP230" s="124"/>
    </row>
    <row r="231">
      <c r="A231" s="125">
        <v>387.0</v>
      </c>
      <c r="B231" s="119" t="s">
        <v>122</v>
      </c>
      <c r="C231" s="119" t="s">
        <v>32</v>
      </c>
      <c r="D231" s="119" t="s">
        <v>68</v>
      </c>
      <c r="E231" s="119" t="s">
        <v>69</v>
      </c>
      <c r="F231" s="120" t="s">
        <v>70</v>
      </c>
      <c r="G231" s="120" t="s">
        <v>36</v>
      </c>
      <c r="H231" s="121" t="s">
        <v>994</v>
      </c>
      <c r="I231" s="121" t="s">
        <v>995</v>
      </c>
      <c r="J231" s="125">
        <v>751023.89</v>
      </c>
      <c r="K231" s="125">
        <v>830235.06</v>
      </c>
      <c r="L231" s="125">
        <v>24366.16</v>
      </c>
      <c r="M231" s="125">
        <v>27569.22</v>
      </c>
      <c r="N231" s="125">
        <v>25.0</v>
      </c>
      <c r="O231" s="125">
        <v>15.0</v>
      </c>
      <c r="P231" s="125">
        <v>342.0</v>
      </c>
      <c r="Q231" s="125">
        <v>419.0</v>
      </c>
      <c r="R231" s="125">
        <v>46.0</v>
      </c>
      <c r="S231" s="125">
        <v>41.0</v>
      </c>
      <c r="T231" s="125">
        <v>66.0</v>
      </c>
      <c r="U231" s="125">
        <v>-18.0</v>
      </c>
      <c r="V231" s="125">
        <v>12.0</v>
      </c>
      <c r="W231" s="125">
        <v>-11.62</v>
      </c>
      <c r="X231" s="125">
        <v>-9.54</v>
      </c>
      <c r="Y231" s="125">
        <v>3.0</v>
      </c>
      <c r="Z231" s="125">
        <v>1.0</v>
      </c>
      <c r="AA231" s="125">
        <v>1.0</v>
      </c>
      <c r="AB231" s="125">
        <v>1.0</v>
      </c>
      <c r="AC231" s="125">
        <v>1.0</v>
      </c>
      <c r="AD231" s="125">
        <v>1.1</v>
      </c>
      <c r="AE231" s="125">
        <v>536.0</v>
      </c>
      <c r="AF231" s="125">
        <v>2.0</v>
      </c>
      <c r="AG231" s="125">
        <v>1.0</v>
      </c>
      <c r="AH231" s="125">
        <v>1.0</v>
      </c>
      <c r="AI231" s="125">
        <v>1.0</v>
      </c>
      <c r="AJ231" s="125">
        <v>1.0</v>
      </c>
      <c r="AK231" s="125">
        <v>1.0</v>
      </c>
      <c r="AL231" s="126">
        <v>45519.743178819444</v>
      </c>
      <c r="AM231" s="127">
        <v>751025.39</v>
      </c>
      <c r="AN231" s="127">
        <v>829995.03</v>
      </c>
      <c r="AO231" s="124"/>
      <c r="AP231" s="124"/>
    </row>
    <row r="232">
      <c r="A232" s="125">
        <v>388.0</v>
      </c>
      <c r="B232" s="119" t="s">
        <v>122</v>
      </c>
      <c r="C232" s="119" t="s">
        <v>32</v>
      </c>
      <c r="D232" s="119" t="s">
        <v>359</v>
      </c>
      <c r="E232" s="119" t="s">
        <v>392</v>
      </c>
      <c r="F232" s="120" t="s">
        <v>70</v>
      </c>
      <c r="G232" s="120" t="s">
        <v>36</v>
      </c>
      <c r="H232" s="121" t="s">
        <v>994</v>
      </c>
      <c r="I232" s="121" t="s">
        <v>995</v>
      </c>
      <c r="J232" s="125">
        <v>1041305.85</v>
      </c>
      <c r="K232" s="125">
        <v>1054435.44</v>
      </c>
      <c r="L232" s="125">
        <v>35168.36</v>
      </c>
      <c r="M232" s="125">
        <v>35825.81</v>
      </c>
      <c r="N232" s="125">
        <v>52.0</v>
      </c>
      <c r="O232" s="125">
        <v>61.0</v>
      </c>
      <c r="P232" s="125">
        <v>477.0</v>
      </c>
      <c r="Q232" s="125">
        <v>455.0</v>
      </c>
      <c r="R232" s="125">
        <v>39.0</v>
      </c>
      <c r="S232" s="125">
        <v>27.0</v>
      </c>
      <c r="T232" s="125">
        <v>-14.0</v>
      </c>
      <c r="U232" s="125">
        <v>4.0</v>
      </c>
      <c r="V232" s="125">
        <v>44.0</v>
      </c>
      <c r="W232" s="125">
        <v>-1.84</v>
      </c>
      <c r="X232" s="125">
        <v>-1.25</v>
      </c>
      <c r="Y232" s="125">
        <v>1.0</v>
      </c>
      <c r="Z232" s="125">
        <v>1.0</v>
      </c>
      <c r="AA232" s="125">
        <v>3.0</v>
      </c>
      <c r="AB232" s="125">
        <v>1.0</v>
      </c>
      <c r="AC232" s="125">
        <v>1.0</v>
      </c>
      <c r="AD232" s="125">
        <v>1.4</v>
      </c>
      <c r="AE232" s="125">
        <v>425.0</v>
      </c>
      <c r="AF232" s="125">
        <v>1.0</v>
      </c>
      <c r="AG232" s="125">
        <v>1.0</v>
      </c>
      <c r="AH232" s="125">
        <v>2.0</v>
      </c>
      <c r="AI232" s="125">
        <v>1.0</v>
      </c>
      <c r="AJ232" s="125">
        <v>1.0</v>
      </c>
      <c r="AK232" s="125">
        <v>1.0</v>
      </c>
      <c r="AL232" s="126">
        <v>45519.743178819444</v>
      </c>
      <c r="AM232" s="127">
        <v>1082969.53</v>
      </c>
      <c r="AN232" s="127">
        <v>1064772.47</v>
      </c>
      <c r="AO232" s="124"/>
      <c r="AP232" s="124"/>
    </row>
    <row r="233">
      <c r="A233" s="125">
        <v>390.0</v>
      </c>
      <c r="B233" s="119" t="s">
        <v>42</v>
      </c>
      <c r="C233" s="119" t="s">
        <v>32</v>
      </c>
      <c r="D233" s="119" t="s">
        <v>393</v>
      </c>
      <c r="E233" s="119" t="s">
        <v>394</v>
      </c>
      <c r="F233" s="120" t="s">
        <v>121</v>
      </c>
      <c r="G233" s="120" t="s">
        <v>36</v>
      </c>
      <c r="H233" s="121" t="s">
        <v>994</v>
      </c>
      <c r="I233" s="121" t="s">
        <v>995</v>
      </c>
      <c r="J233" s="125">
        <v>1754029.33</v>
      </c>
      <c r="K233" s="125">
        <v>1483490.57</v>
      </c>
      <c r="L233" s="125">
        <v>54920.25</v>
      </c>
      <c r="M233" s="125">
        <v>53713.5</v>
      </c>
      <c r="N233" s="125">
        <v>11.0</v>
      </c>
      <c r="O233" s="125">
        <v>25.0</v>
      </c>
      <c r="P233" s="125">
        <v>606.0</v>
      </c>
      <c r="Q233" s="125">
        <v>610.0</v>
      </c>
      <c r="R233" s="125">
        <v>24.0</v>
      </c>
      <c r="S233" s="125">
        <v>21.0</v>
      </c>
      <c r="T233" s="125">
        <v>-56.0</v>
      </c>
      <c r="U233" s="125">
        <v>0.0</v>
      </c>
      <c r="V233" s="125">
        <v>14.0</v>
      </c>
      <c r="W233" s="125">
        <v>2.25</v>
      </c>
      <c r="X233" s="125">
        <v>18.24</v>
      </c>
      <c r="Y233" s="125">
        <v>1.0</v>
      </c>
      <c r="Z233" s="125">
        <v>1.0</v>
      </c>
      <c r="AA233" s="125">
        <v>1.0</v>
      </c>
      <c r="AB233" s="125">
        <v>1.0</v>
      </c>
      <c r="AC233" s="125">
        <v>3.0</v>
      </c>
      <c r="AD233" s="125">
        <v>1.5</v>
      </c>
      <c r="AE233" s="125">
        <v>403.0</v>
      </c>
      <c r="AF233" s="125">
        <v>1.0</v>
      </c>
      <c r="AG233" s="125">
        <v>1.0</v>
      </c>
      <c r="AH233" s="125">
        <v>1.0</v>
      </c>
      <c r="AI233" s="125">
        <v>1.0</v>
      </c>
      <c r="AJ233" s="125">
        <v>2.0</v>
      </c>
      <c r="AK233" s="125">
        <v>1.0</v>
      </c>
      <c r="AL233" s="126">
        <v>45519.743178819444</v>
      </c>
      <c r="AM233" s="127">
        <v>1754162.31</v>
      </c>
      <c r="AN233" s="127">
        <v>1483613.58</v>
      </c>
      <c r="AO233" s="124"/>
      <c r="AP233" s="124"/>
    </row>
    <row r="234">
      <c r="A234" s="125">
        <v>391.0</v>
      </c>
      <c r="B234" s="119" t="s">
        <v>31</v>
      </c>
      <c r="C234" s="119" t="s">
        <v>32</v>
      </c>
      <c r="D234" s="119" t="s">
        <v>135</v>
      </c>
      <c r="E234" s="119" t="s">
        <v>136</v>
      </c>
      <c r="F234" s="120" t="s">
        <v>137</v>
      </c>
      <c r="G234" s="120" t="s">
        <v>36</v>
      </c>
      <c r="H234" s="121" t="s">
        <v>994</v>
      </c>
      <c r="I234" s="121" t="s">
        <v>995</v>
      </c>
      <c r="J234" s="125">
        <v>1605011.82</v>
      </c>
      <c r="K234" s="125">
        <v>1521796.63</v>
      </c>
      <c r="L234" s="125">
        <v>48466.75</v>
      </c>
      <c r="M234" s="125">
        <v>46734.5</v>
      </c>
      <c r="N234" s="125">
        <v>44.0</v>
      </c>
      <c r="O234" s="125">
        <v>67.0</v>
      </c>
      <c r="P234" s="125">
        <v>496.0</v>
      </c>
      <c r="Q234" s="125">
        <v>522.0</v>
      </c>
      <c r="R234" s="125">
        <v>69.0</v>
      </c>
      <c r="S234" s="125">
        <v>43.0</v>
      </c>
      <c r="T234" s="125">
        <v>-34.0</v>
      </c>
      <c r="U234" s="125">
        <v>-4.0</v>
      </c>
      <c r="V234" s="125">
        <v>60.0</v>
      </c>
      <c r="W234" s="125">
        <v>3.71</v>
      </c>
      <c r="X234" s="125">
        <v>5.47</v>
      </c>
      <c r="Y234" s="125">
        <v>1.0</v>
      </c>
      <c r="Z234" s="125">
        <v>1.0</v>
      </c>
      <c r="AA234" s="125">
        <v>4.0</v>
      </c>
      <c r="AB234" s="125">
        <v>1.0</v>
      </c>
      <c r="AC234" s="125">
        <v>1.0</v>
      </c>
      <c r="AD234" s="125">
        <v>1.6</v>
      </c>
      <c r="AE234" s="125">
        <v>378.0</v>
      </c>
      <c r="AF234" s="125">
        <v>1.0</v>
      </c>
      <c r="AG234" s="125">
        <v>1.0</v>
      </c>
      <c r="AH234" s="125">
        <v>3.0</v>
      </c>
      <c r="AI234" s="125">
        <v>1.0</v>
      </c>
      <c r="AJ234" s="125">
        <v>1.0</v>
      </c>
      <c r="AK234" s="125">
        <v>1.0</v>
      </c>
      <c r="AL234" s="126">
        <v>45519.743178819444</v>
      </c>
      <c r="AM234" s="127">
        <v>1598174.69</v>
      </c>
      <c r="AN234" s="127">
        <v>1497091.17</v>
      </c>
      <c r="AO234" s="124"/>
      <c r="AP234" s="124"/>
    </row>
    <row r="235">
      <c r="A235" s="125">
        <v>392.0</v>
      </c>
      <c r="B235" s="119" t="s">
        <v>47</v>
      </c>
      <c r="C235" s="119" t="s">
        <v>32</v>
      </c>
      <c r="D235" s="119" t="s">
        <v>395</v>
      </c>
      <c r="E235" s="119" t="s">
        <v>396</v>
      </c>
      <c r="F235" s="120" t="s">
        <v>88</v>
      </c>
      <c r="G235" s="120" t="s">
        <v>59</v>
      </c>
      <c r="H235" s="121" t="s">
        <v>994</v>
      </c>
      <c r="I235" s="121" t="s">
        <v>995</v>
      </c>
      <c r="J235" s="125">
        <v>1075554.74</v>
      </c>
      <c r="K235" s="125">
        <v>1120333.4</v>
      </c>
      <c r="L235" s="125">
        <v>24422.14</v>
      </c>
      <c r="M235" s="125">
        <v>25846.58</v>
      </c>
      <c r="N235" s="125">
        <v>15.0</v>
      </c>
      <c r="O235" s="125">
        <v>16.0</v>
      </c>
      <c r="P235" s="125">
        <v>363.0</v>
      </c>
      <c r="Q235" s="125">
        <v>348.0</v>
      </c>
      <c r="R235" s="125">
        <v>32.0</v>
      </c>
      <c r="S235" s="125">
        <v>28.0</v>
      </c>
      <c r="T235" s="125">
        <v>-6.0</v>
      </c>
      <c r="U235" s="125">
        <v>4.0</v>
      </c>
      <c r="V235" s="125">
        <v>14.0</v>
      </c>
      <c r="W235" s="125">
        <v>-5.51</v>
      </c>
      <c r="X235" s="125">
        <v>-4.0</v>
      </c>
      <c r="Y235" s="125">
        <v>1.0</v>
      </c>
      <c r="Z235" s="125">
        <v>1.0</v>
      </c>
      <c r="AA235" s="125">
        <v>1.0</v>
      </c>
      <c r="AB235" s="125">
        <v>1.0</v>
      </c>
      <c r="AC235" s="125">
        <v>1.0</v>
      </c>
      <c r="AD235" s="125">
        <v>1.0</v>
      </c>
      <c r="AE235" s="125">
        <v>574.0</v>
      </c>
      <c r="AF235" s="125">
        <v>1.0</v>
      </c>
      <c r="AG235" s="125">
        <v>1.0</v>
      </c>
      <c r="AH235" s="125">
        <v>1.0</v>
      </c>
      <c r="AI235" s="125">
        <v>1.0</v>
      </c>
      <c r="AJ235" s="125">
        <v>1.0</v>
      </c>
      <c r="AK235" s="125">
        <v>1.0</v>
      </c>
      <c r="AL235" s="126">
        <v>45519.743178819444</v>
      </c>
      <c r="AM235" s="127">
        <v>1081882.18</v>
      </c>
      <c r="AN235" s="127">
        <v>1120230.36</v>
      </c>
      <c r="AO235" s="124"/>
      <c r="AP235" s="124"/>
    </row>
    <row r="236">
      <c r="A236" s="125">
        <v>393.0</v>
      </c>
      <c r="B236" s="119" t="s">
        <v>63</v>
      </c>
      <c r="C236" s="119" t="s">
        <v>32</v>
      </c>
      <c r="D236" s="119" t="s">
        <v>397</v>
      </c>
      <c r="E236" s="119" t="s">
        <v>398</v>
      </c>
      <c r="F236" s="120" t="s">
        <v>55</v>
      </c>
      <c r="G236" s="120" t="s">
        <v>36</v>
      </c>
      <c r="H236" s="121" t="s">
        <v>994</v>
      </c>
      <c r="I236" s="121" t="s">
        <v>995</v>
      </c>
      <c r="J236" s="125">
        <v>2223882.09</v>
      </c>
      <c r="K236" s="125">
        <v>1987691.29</v>
      </c>
      <c r="L236" s="125">
        <v>67850.45</v>
      </c>
      <c r="M236" s="125">
        <v>77426.1</v>
      </c>
      <c r="N236" s="125">
        <v>83.0</v>
      </c>
      <c r="O236" s="125">
        <v>115.0</v>
      </c>
      <c r="P236" s="125">
        <v>808.0</v>
      </c>
      <c r="Q236" s="125">
        <v>904.0</v>
      </c>
      <c r="R236" s="125">
        <v>79.0</v>
      </c>
      <c r="S236" s="125">
        <v>83.0</v>
      </c>
      <c r="T236" s="125">
        <v>-27.0</v>
      </c>
      <c r="U236" s="125">
        <v>-10.0</v>
      </c>
      <c r="V236" s="125">
        <v>-4.0</v>
      </c>
      <c r="W236" s="125">
        <v>-12.37</v>
      </c>
      <c r="X236" s="125">
        <v>11.88</v>
      </c>
      <c r="Y236" s="125">
        <v>1.0</v>
      </c>
      <c r="Z236" s="125">
        <v>1.0</v>
      </c>
      <c r="AA236" s="125">
        <v>1.0</v>
      </c>
      <c r="AB236" s="125">
        <v>1.0</v>
      </c>
      <c r="AC236" s="125">
        <v>2.0</v>
      </c>
      <c r="AD236" s="125">
        <v>1.25</v>
      </c>
      <c r="AE236" s="125">
        <v>471.0</v>
      </c>
      <c r="AF236" s="125">
        <v>1.0</v>
      </c>
      <c r="AG236" s="125">
        <v>1.0</v>
      </c>
      <c r="AH236" s="125">
        <v>1.0</v>
      </c>
      <c r="AI236" s="125">
        <v>1.0</v>
      </c>
      <c r="AJ236" s="125">
        <v>2.0</v>
      </c>
      <c r="AK236" s="125">
        <v>1.0</v>
      </c>
      <c r="AL236" s="126">
        <v>45519.743178819444</v>
      </c>
      <c r="AM236" s="127">
        <v>2225607.8</v>
      </c>
      <c r="AN236" s="127">
        <v>2264202.45</v>
      </c>
      <c r="AO236" s="124"/>
      <c r="AP236" s="124"/>
    </row>
    <row r="237">
      <c r="A237" s="125">
        <v>394.0</v>
      </c>
      <c r="B237" s="119" t="s">
        <v>42</v>
      </c>
      <c r="C237" s="119" t="s">
        <v>32</v>
      </c>
      <c r="D237" s="119" t="s">
        <v>1004</v>
      </c>
      <c r="E237" s="119" t="s">
        <v>1005</v>
      </c>
      <c r="F237" s="120" t="s">
        <v>108</v>
      </c>
      <c r="G237" s="120" t="s">
        <v>46</v>
      </c>
      <c r="H237" s="121" t="s">
        <v>994</v>
      </c>
      <c r="I237" s="121" t="s">
        <v>995</v>
      </c>
      <c r="J237" s="125">
        <v>1362783.23</v>
      </c>
      <c r="K237" s="125">
        <v>1322033.6</v>
      </c>
      <c r="L237" s="125">
        <v>50516.02</v>
      </c>
      <c r="M237" s="125">
        <v>52971.42</v>
      </c>
      <c r="N237" s="125">
        <v>17.0</v>
      </c>
      <c r="O237" s="125">
        <v>21.0</v>
      </c>
      <c r="P237" s="125">
        <v>954.0</v>
      </c>
      <c r="Q237" s="125">
        <v>957.0</v>
      </c>
      <c r="R237" s="125">
        <v>45.0</v>
      </c>
      <c r="S237" s="125">
        <v>40.0</v>
      </c>
      <c r="T237" s="125">
        <v>-19.0</v>
      </c>
      <c r="U237" s="125">
        <v>0.0</v>
      </c>
      <c r="V237" s="125">
        <v>12.0</v>
      </c>
      <c r="W237" s="125">
        <v>-4.64</v>
      </c>
      <c r="X237" s="125">
        <v>3.08</v>
      </c>
      <c r="Y237" s="125">
        <v>1.0</v>
      </c>
      <c r="Z237" s="125">
        <v>1.0</v>
      </c>
      <c r="AA237" s="125">
        <v>1.0</v>
      </c>
      <c r="AB237" s="125">
        <v>1.0</v>
      </c>
      <c r="AC237" s="125">
        <v>1.0</v>
      </c>
      <c r="AD237" s="125">
        <v>1.0</v>
      </c>
      <c r="AE237" s="125">
        <v>607.0</v>
      </c>
      <c r="AF237" s="125">
        <v>1.0</v>
      </c>
      <c r="AG237" s="125">
        <v>1.0</v>
      </c>
      <c r="AH237" s="125">
        <v>1.0</v>
      </c>
      <c r="AI237" s="125">
        <v>1.0</v>
      </c>
      <c r="AJ237" s="125">
        <v>1.0</v>
      </c>
      <c r="AK237" s="125">
        <v>1.0</v>
      </c>
      <c r="AL237" s="126">
        <v>45519.743178819444</v>
      </c>
      <c r="AM237" s="127">
        <v>1351445.09</v>
      </c>
      <c r="AN237" s="127">
        <v>1328885.23</v>
      </c>
      <c r="AO237" s="124"/>
      <c r="AP237" s="124"/>
    </row>
    <row r="238">
      <c r="A238" s="125">
        <v>395.0</v>
      </c>
      <c r="B238" s="119" t="s">
        <v>63</v>
      </c>
      <c r="C238" s="119" t="s">
        <v>32</v>
      </c>
      <c r="D238" s="119" t="s">
        <v>399</v>
      </c>
      <c r="E238" s="119" t="s">
        <v>400</v>
      </c>
      <c r="F238" s="120" t="s">
        <v>343</v>
      </c>
      <c r="G238" s="120" t="s">
        <v>46</v>
      </c>
      <c r="H238" s="121" t="s">
        <v>994</v>
      </c>
      <c r="I238" s="121" t="s">
        <v>995</v>
      </c>
      <c r="J238" s="125">
        <v>4390769.12</v>
      </c>
      <c r="K238" s="125">
        <v>3811608.6</v>
      </c>
      <c r="L238" s="125">
        <v>179761.18</v>
      </c>
      <c r="M238" s="125">
        <v>159098.13</v>
      </c>
      <c r="N238" s="125">
        <v>16.0</v>
      </c>
      <c r="O238" s="125" t="s">
        <v>41</v>
      </c>
      <c r="P238" s="125">
        <v>1686.0</v>
      </c>
      <c r="Q238" s="125">
        <v>1498.0</v>
      </c>
      <c r="R238" s="125">
        <v>111.0</v>
      </c>
      <c r="S238" s="125">
        <v>115.0</v>
      </c>
      <c r="T238" s="125" t="s">
        <v>41</v>
      </c>
      <c r="U238" s="125">
        <v>12.0</v>
      </c>
      <c r="V238" s="125">
        <v>-3.0</v>
      </c>
      <c r="W238" s="125">
        <v>12.99</v>
      </c>
      <c r="X238" s="125">
        <v>15.19</v>
      </c>
      <c r="Y238" s="125" t="s">
        <v>41</v>
      </c>
      <c r="Z238" s="125">
        <v>3.0</v>
      </c>
      <c r="AA238" s="125">
        <v>1.0</v>
      </c>
      <c r="AB238" s="125">
        <v>3.0</v>
      </c>
      <c r="AC238" s="125">
        <v>3.0</v>
      </c>
      <c r="AD238" s="125">
        <v>2.45</v>
      </c>
      <c r="AE238" s="125">
        <v>263.0</v>
      </c>
      <c r="AF238" s="125" t="s">
        <v>41</v>
      </c>
      <c r="AG238" s="125">
        <v>2.0</v>
      </c>
      <c r="AH238" s="125">
        <v>1.0</v>
      </c>
      <c r="AI238" s="125">
        <v>2.0</v>
      </c>
      <c r="AJ238" s="125">
        <v>2.0</v>
      </c>
      <c r="AK238" s="125">
        <v>2.0</v>
      </c>
      <c r="AL238" s="126">
        <v>45519.743178819444</v>
      </c>
      <c r="AM238" s="127">
        <v>4392052.92</v>
      </c>
      <c r="AN238" s="127">
        <v>3813227.73</v>
      </c>
      <c r="AO238" s="124"/>
      <c r="AP238" s="124"/>
    </row>
    <row r="239">
      <c r="A239" s="125">
        <v>396.0</v>
      </c>
      <c r="B239" s="119" t="s">
        <v>122</v>
      </c>
      <c r="C239" s="119" t="s">
        <v>32</v>
      </c>
      <c r="D239" s="119" t="s">
        <v>401</v>
      </c>
      <c r="E239" s="119" t="s">
        <v>402</v>
      </c>
      <c r="F239" s="120" t="s">
        <v>403</v>
      </c>
      <c r="G239" s="120" t="s">
        <v>46</v>
      </c>
      <c r="H239" s="121" t="s">
        <v>994</v>
      </c>
      <c r="I239" s="121" t="s">
        <v>995</v>
      </c>
      <c r="J239" s="125">
        <v>2242983.05</v>
      </c>
      <c r="K239" s="125">
        <v>2239830.22</v>
      </c>
      <c r="L239" s="125">
        <v>90264.49</v>
      </c>
      <c r="M239" s="125">
        <v>96496.56</v>
      </c>
      <c r="N239" s="125">
        <v>69.0</v>
      </c>
      <c r="O239" s="119">
        <v>77.0</v>
      </c>
      <c r="P239" s="125">
        <v>829.0</v>
      </c>
      <c r="Q239" s="125">
        <v>915.0</v>
      </c>
      <c r="R239" s="125">
        <v>55.0</v>
      </c>
      <c r="S239" s="125">
        <v>81.0</v>
      </c>
      <c r="T239" s="119">
        <v>-10.0</v>
      </c>
      <c r="U239" s="125">
        <v>-9.0</v>
      </c>
      <c r="V239" s="125">
        <v>-32.0</v>
      </c>
      <c r="W239" s="125">
        <v>-6.46</v>
      </c>
      <c r="X239" s="125">
        <v>0.14</v>
      </c>
      <c r="Y239" s="119">
        <v>1.0</v>
      </c>
      <c r="Z239" s="125">
        <v>1.0</v>
      </c>
      <c r="AA239" s="125">
        <v>1.0</v>
      </c>
      <c r="AB239" s="125">
        <v>1.0</v>
      </c>
      <c r="AC239" s="125">
        <v>1.0</v>
      </c>
      <c r="AD239" s="125">
        <v>1.0</v>
      </c>
      <c r="AE239" s="125">
        <v>621.0</v>
      </c>
      <c r="AF239" s="119">
        <v>1.0</v>
      </c>
      <c r="AG239" s="125">
        <v>1.0</v>
      </c>
      <c r="AH239" s="125">
        <v>1.0</v>
      </c>
      <c r="AI239" s="125">
        <v>1.0</v>
      </c>
      <c r="AJ239" s="125">
        <v>1.0</v>
      </c>
      <c r="AK239" s="125">
        <v>1.0</v>
      </c>
      <c r="AL239" s="126">
        <v>45519.743178819444</v>
      </c>
      <c r="AM239" s="127">
        <v>2242822.15</v>
      </c>
      <c r="AN239" s="127">
        <v>2241317.83</v>
      </c>
      <c r="AO239" s="124"/>
      <c r="AP239" s="124"/>
    </row>
    <row r="240">
      <c r="A240" s="125">
        <v>397.0</v>
      </c>
      <c r="B240" s="119" t="s">
        <v>63</v>
      </c>
      <c r="C240" s="119" t="s">
        <v>32</v>
      </c>
      <c r="D240" s="119" t="s">
        <v>371</v>
      </c>
      <c r="E240" s="119" t="s">
        <v>404</v>
      </c>
      <c r="F240" s="120" t="s">
        <v>66</v>
      </c>
      <c r="G240" s="120" t="s">
        <v>59</v>
      </c>
      <c r="H240" s="121" t="s">
        <v>994</v>
      </c>
      <c r="I240" s="121" t="s">
        <v>995</v>
      </c>
      <c r="J240" s="125">
        <v>2321419.79</v>
      </c>
      <c r="K240" s="125">
        <v>2523960.85</v>
      </c>
      <c r="L240" s="125">
        <v>54419.23</v>
      </c>
      <c r="M240" s="125">
        <v>61135.61</v>
      </c>
      <c r="N240" s="125">
        <v>65.0</v>
      </c>
      <c r="O240" s="125">
        <v>61.0</v>
      </c>
      <c r="P240" s="125">
        <v>650.0</v>
      </c>
      <c r="Q240" s="125">
        <v>651.0</v>
      </c>
      <c r="R240" s="125">
        <v>73.0</v>
      </c>
      <c r="S240" s="125">
        <v>54.0</v>
      </c>
      <c r="T240" s="125">
        <v>6.0</v>
      </c>
      <c r="U240" s="125">
        <v>0.0</v>
      </c>
      <c r="V240" s="125">
        <v>35.0</v>
      </c>
      <c r="W240" s="125">
        <v>-10.99</v>
      </c>
      <c r="X240" s="125">
        <v>-8.02</v>
      </c>
      <c r="Y240" s="125">
        <v>1.0</v>
      </c>
      <c r="Z240" s="125">
        <v>1.0</v>
      </c>
      <c r="AA240" s="125">
        <v>2.0</v>
      </c>
      <c r="AB240" s="125">
        <v>1.0</v>
      </c>
      <c r="AC240" s="125">
        <v>1.0</v>
      </c>
      <c r="AD240" s="125">
        <v>1.2</v>
      </c>
      <c r="AE240" s="125">
        <v>511.0</v>
      </c>
      <c r="AF240" s="125">
        <v>1.0</v>
      </c>
      <c r="AG240" s="125">
        <v>1.0</v>
      </c>
      <c r="AH240" s="125">
        <v>2.0</v>
      </c>
      <c r="AI240" s="125">
        <v>1.0</v>
      </c>
      <c r="AJ240" s="125">
        <v>1.0</v>
      </c>
      <c r="AK240" s="125">
        <v>1.0</v>
      </c>
      <c r="AL240" s="126">
        <v>45519.743178819444</v>
      </c>
      <c r="AM240" s="127">
        <v>2322548.3</v>
      </c>
      <c r="AN240" s="127">
        <v>2524672.43</v>
      </c>
      <c r="AO240" s="124"/>
      <c r="AP240" s="124"/>
    </row>
    <row r="241">
      <c r="A241" s="125">
        <v>398.0</v>
      </c>
      <c r="B241" s="119" t="s">
        <v>97</v>
      </c>
      <c r="C241" s="119" t="s">
        <v>32</v>
      </c>
      <c r="D241" s="119" t="s">
        <v>405</v>
      </c>
      <c r="E241" s="119" t="s">
        <v>406</v>
      </c>
      <c r="F241" s="120" t="s">
        <v>143</v>
      </c>
      <c r="G241" s="120" t="s">
        <v>101</v>
      </c>
      <c r="H241" s="121" t="s">
        <v>994</v>
      </c>
      <c r="I241" s="121" t="s">
        <v>995</v>
      </c>
      <c r="J241" s="125">
        <v>1360374.84</v>
      </c>
      <c r="K241" s="125">
        <v>1364386.53</v>
      </c>
      <c r="L241" s="125">
        <v>38282.46</v>
      </c>
      <c r="M241" s="125">
        <v>38121.62</v>
      </c>
      <c r="N241" s="125">
        <v>29.0</v>
      </c>
      <c r="O241" s="125">
        <v>17.0</v>
      </c>
      <c r="P241" s="125">
        <v>514.0</v>
      </c>
      <c r="Q241" s="125">
        <v>455.0</v>
      </c>
      <c r="R241" s="125">
        <v>35.0</v>
      </c>
      <c r="S241" s="125">
        <v>38.0</v>
      </c>
      <c r="T241" s="125">
        <v>70.0</v>
      </c>
      <c r="U241" s="125">
        <v>12.0</v>
      </c>
      <c r="V241" s="125">
        <v>-7.0</v>
      </c>
      <c r="W241" s="125">
        <v>0.42</v>
      </c>
      <c r="X241" s="125">
        <v>-0.29</v>
      </c>
      <c r="Y241" s="125">
        <v>3.0</v>
      </c>
      <c r="Z241" s="125">
        <v>3.0</v>
      </c>
      <c r="AA241" s="125">
        <v>1.0</v>
      </c>
      <c r="AB241" s="125">
        <v>1.0</v>
      </c>
      <c r="AC241" s="125">
        <v>1.0</v>
      </c>
      <c r="AD241" s="125">
        <v>1.3</v>
      </c>
      <c r="AE241" s="125">
        <v>448.0</v>
      </c>
      <c r="AF241" s="125">
        <v>2.0</v>
      </c>
      <c r="AG241" s="125">
        <v>2.0</v>
      </c>
      <c r="AH241" s="125">
        <v>1.0</v>
      </c>
      <c r="AI241" s="125">
        <v>1.0</v>
      </c>
      <c r="AJ241" s="125">
        <v>1.0</v>
      </c>
      <c r="AK241" s="125">
        <v>1.0</v>
      </c>
      <c r="AL241" s="126">
        <v>45519.743178819444</v>
      </c>
      <c r="AM241" s="127">
        <v>1364125.31</v>
      </c>
      <c r="AN241" s="127">
        <v>1364106.17</v>
      </c>
      <c r="AO241" s="124"/>
      <c r="AP241" s="124"/>
    </row>
    <row r="242">
      <c r="A242" s="125">
        <v>399.0</v>
      </c>
      <c r="B242" s="119" t="s">
        <v>47</v>
      </c>
      <c r="C242" s="119" t="s">
        <v>32</v>
      </c>
      <c r="D242" s="119" t="s">
        <v>152</v>
      </c>
      <c r="E242" s="119" t="s">
        <v>407</v>
      </c>
      <c r="F242" s="120" t="s">
        <v>196</v>
      </c>
      <c r="G242" s="120" t="s">
        <v>59</v>
      </c>
      <c r="H242" s="121" t="s">
        <v>994</v>
      </c>
      <c r="I242" s="121" t="s">
        <v>995</v>
      </c>
      <c r="J242" s="125">
        <v>1567863.04</v>
      </c>
      <c r="K242" s="125">
        <v>1127918.79</v>
      </c>
      <c r="L242" s="125">
        <v>47929.47</v>
      </c>
      <c r="M242" s="125">
        <v>37050.44</v>
      </c>
      <c r="N242" s="125">
        <v>20.0</v>
      </c>
      <c r="O242" s="125">
        <v>22.0</v>
      </c>
      <c r="P242" s="125">
        <v>573.0</v>
      </c>
      <c r="Q242" s="125">
        <v>425.0</v>
      </c>
      <c r="R242" s="125">
        <v>52.0</v>
      </c>
      <c r="S242" s="125">
        <v>55.0</v>
      </c>
      <c r="T242" s="125">
        <v>-9.0</v>
      </c>
      <c r="U242" s="125">
        <v>34.0</v>
      </c>
      <c r="V242" s="125">
        <v>-5.0</v>
      </c>
      <c r="W242" s="125">
        <v>29.36</v>
      </c>
      <c r="X242" s="125">
        <v>39.0</v>
      </c>
      <c r="Y242" s="125">
        <v>1.0</v>
      </c>
      <c r="Z242" s="125">
        <v>5.0</v>
      </c>
      <c r="AA242" s="125">
        <v>1.0</v>
      </c>
      <c r="AB242" s="125">
        <v>5.0</v>
      </c>
      <c r="AC242" s="125">
        <v>5.0</v>
      </c>
      <c r="AD242" s="125">
        <v>4.0</v>
      </c>
      <c r="AE242" s="125">
        <v>98.0</v>
      </c>
      <c r="AF242" s="125">
        <v>1.0</v>
      </c>
      <c r="AG242" s="125">
        <v>4.0</v>
      </c>
      <c r="AH242" s="125">
        <v>1.0</v>
      </c>
      <c r="AI242" s="125">
        <v>4.0</v>
      </c>
      <c r="AJ242" s="125">
        <v>4.0</v>
      </c>
      <c r="AK242" s="125">
        <v>4.0</v>
      </c>
      <c r="AL242" s="126">
        <v>45519.743178819444</v>
      </c>
      <c r="AM242" s="127">
        <v>1568062.08</v>
      </c>
      <c r="AN242" s="127">
        <v>1128020.73</v>
      </c>
      <c r="AO242" s="124"/>
      <c r="AP242" s="124"/>
    </row>
    <row r="243">
      <c r="A243" s="125">
        <v>400.0</v>
      </c>
      <c r="B243" s="119" t="s">
        <v>42</v>
      </c>
      <c r="C243" s="119" t="s">
        <v>32</v>
      </c>
      <c r="D243" s="119" t="s">
        <v>201</v>
      </c>
      <c r="E243" s="119" t="s">
        <v>202</v>
      </c>
      <c r="F243" s="120" t="s">
        <v>108</v>
      </c>
      <c r="G243" s="120" t="s">
        <v>46</v>
      </c>
      <c r="H243" s="121" t="s">
        <v>994</v>
      </c>
      <c r="I243" s="121" t="s">
        <v>995</v>
      </c>
      <c r="J243" s="125">
        <v>1998269.32</v>
      </c>
      <c r="K243" s="125">
        <v>1786982.27</v>
      </c>
      <c r="L243" s="125">
        <v>57939.84</v>
      </c>
      <c r="M243" s="125">
        <v>55779.75</v>
      </c>
      <c r="N243" s="125" t="s">
        <v>41</v>
      </c>
      <c r="O243" s="125" t="s">
        <v>41</v>
      </c>
      <c r="P243" s="125">
        <v>826.0</v>
      </c>
      <c r="Q243" s="125">
        <v>770.0</v>
      </c>
      <c r="R243" s="125">
        <v>44.0</v>
      </c>
      <c r="S243" s="125">
        <v>65.0</v>
      </c>
      <c r="T243" s="125" t="s">
        <v>41</v>
      </c>
      <c r="U243" s="125">
        <v>7.0</v>
      </c>
      <c r="V243" s="125">
        <v>-32.0</v>
      </c>
      <c r="W243" s="125">
        <v>3.87</v>
      </c>
      <c r="X243" s="125">
        <v>11.82</v>
      </c>
      <c r="Y243" s="125" t="s">
        <v>41</v>
      </c>
      <c r="Z243" s="125">
        <v>2.0</v>
      </c>
      <c r="AA243" s="125">
        <v>1.0</v>
      </c>
      <c r="AB243" s="125">
        <v>1.0</v>
      </c>
      <c r="AC243" s="125">
        <v>2.0</v>
      </c>
      <c r="AD243" s="125">
        <v>1.3</v>
      </c>
      <c r="AE243" s="125">
        <v>454.0</v>
      </c>
      <c r="AF243" s="125" t="s">
        <v>41</v>
      </c>
      <c r="AG243" s="125">
        <v>1.0</v>
      </c>
      <c r="AH243" s="125">
        <v>1.0</v>
      </c>
      <c r="AI243" s="125">
        <v>1.0</v>
      </c>
      <c r="AJ243" s="125">
        <v>2.0</v>
      </c>
      <c r="AK243" s="125">
        <v>1.0</v>
      </c>
      <c r="AL243" s="126">
        <v>45519.743178819444</v>
      </c>
      <c r="AM243" s="127">
        <v>2007535.2</v>
      </c>
      <c r="AN243" s="127">
        <v>1793315.69</v>
      </c>
      <c r="AO243" s="124"/>
      <c r="AP243" s="124"/>
    </row>
    <row r="244">
      <c r="A244" s="125">
        <v>401.0</v>
      </c>
      <c r="B244" s="119" t="s">
        <v>42</v>
      </c>
      <c r="C244" s="119" t="s">
        <v>32</v>
      </c>
      <c r="D244" s="119" t="s">
        <v>205</v>
      </c>
      <c r="E244" s="119" t="s">
        <v>408</v>
      </c>
      <c r="F244" s="120" t="s">
        <v>270</v>
      </c>
      <c r="G244" s="120" t="s">
        <v>46</v>
      </c>
      <c r="H244" s="121" t="s">
        <v>994</v>
      </c>
      <c r="I244" s="121" t="s">
        <v>995</v>
      </c>
      <c r="J244" s="125">
        <v>2360603.2</v>
      </c>
      <c r="K244" s="125">
        <v>2074828.23</v>
      </c>
      <c r="L244" s="125">
        <v>78327.41</v>
      </c>
      <c r="M244" s="125">
        <v>72088.27</v>
      </c>
      <c r="N244" s="119">
        <v>36.0</v>
      </c>
      <c r="O244" s="119">
        <v>45.0</v>
      </c>
      <c r="P244" s="125">
        <v>986.0</v>
      </c>
      <c r="Q244" s="125">
        <v>932.0</v>
      </c>
      <c r="R244" s="125">
        <v>90.0</v>
      </c>
      <c r="S244" s="125">
        <v>99.0</v>
      </c>
      <c r="T244" s="119">
        <v>-20.0</v>
      </c>
      <c r="U244" s="125">
        <v>5.0</v>
      </c>
      <c r="V244" s="125">
        <v>-9.0</v>
      </c>
      <c r="W244" s="125">
        <v>8.65</v>
      </c>
      <c r="X244" s="125">
        <v>13.77</v>
      </c>
      <c r="Y244" s="119">
        <v>1.0</v>
      </c>
      <c r="Z244" s="125">
        <v>2.0</v>
      </c>
      <c r="AA244" s="125">
        <v>1.0</v>
      </c>
      <c r="AB244" s="125">
        <v>3.0</v>
      </c>
      <c r="AC244" s="125">
        <v>3.0</v>
      </c>
      <c r="AD244" s="125">
        <v>2.4</v>
      </c>
      <c r="AE244" s="125">
        <v>272.0</v>
      </c>
      <c r="AF244" s="119">
        <v>1.0</v>
      </c>
      <c r="AG244" s="125">
        <v>1.0</v>
      </c>
      <c r="AH244" s="125">
        <v>1.0</v>
      </c>
      <c r="AI244" s="125">
        <v>2.0</v>
      </c>
      <c r="AJ244" s="125">
        <v>2.0</v>
      </c>
      <c r="AK244" s="125">
        <v>2.0</v>
      </c>
      <c r="AL244" s="126">
        <v>45519.743178819444</v>
      </c>
      <c r="AM244" s="127">
        <v>2361903.08</v>
      </c>
      <c r="AN244" s="127">
        <v>2074810.48</v>
      </c>
      <c r="AO244" s="124"/>
      <c r="AP244" s="124"/>
    </row>
    <row r="245">
      <c r="A245" s="125">
        <v>402.0</v>
      </c>
      <c r="B245" s="119" t="s">
        <v>63</v>
      </c>
      <c r="C245" s="119" t="s">
        <v>32</v>
      </c>
      <c r="D245" s="119" t="s">
        <v>205</v>
      </c>
      <c r="E245" s="119" t="s">
        <v>206</v>
      </c>
      <c r="F245" s="120" t="s">
        <v>55</v>
      </c>
      <c r="G245" s="120" t="s">
        <v>36</v>
      </c>
      <c r="H245" s="121" t="s">
        <v>994</v>
      </c>
      <c r="I245" s="121" t="s">
        <v>995</v>
      </c>
      <c r="J245" s="125">
        <v>1124172.77</v>
      </c>
      <c r="K245" s="125">
        <v>827141.05</v>
      </c>
      <c r="L245" s="125">
        <v>36262.58</v>
      </c>
      <c r="M245" s="125">
        <v>29504.62</v>
      </c>
      <c r="N245" s="125">
        <v>29.0</v>
      </c>
      <c r="O245" s="125">
        <v>12.0</v>
      </c>
      <c r="P245" s="125">
        <v>479.0</v>
      </c>
      <c r="Q245" s="125">
        <v>395.0</v>
      </c>
      <c r="R245" s="125">
        <v>40.0</v>
      </c>
      <c r="S245" s="125">
        <v>27.0</v>
      </c>
      <c r="T245" s="125">
        <v>141.0</v>
      </c>
      <c r="U245" s="125">
        <v>21.0</v>
      </c>
      <c r="V245" s="125">
        <v>48.0</v>
      </c>
      <c r="W245" s="125">
        <v>22.9</v>
      </c>
      <c r="X245" s="125">
        <v>35.91</v>
      </c>
      <c r="Y245" s="125">
        <v>5.0</v>
      </c>
      <c r="Z245" s="125">
        <v>5.0</v>
      </c>
      <c r="AA245" s="125">
        <v>3.0</v>
      </c>
      <c r="AB245" s="125">
        <v>5.0</v>
      </c>
      <c r="AC245" s="125">
        <v>5.0</v>
      </c>
      <c r="AD245" s="125">
        <v>4.6</v>
      </c>
      <c r="AE245" s="125">
        <v>27.0</v>
      </c>
      <c r="AF245" s="125">
        <v>4.0</v>
      </c>
      <c r="AG245" s="125">
        <v>4.0</v>
      </c>
      <c r="AH245" s="125">
        <v>2.0</v>
      </c>
      <c r="AI245" s="125">
        <v>4.0</v>
      </c>
      <c r="AJ245" s="125">
        <v>4.0</v>
      </c>
      <c r="AK245" s="125">
        <v>4.0</v>
      </c>
      <c r="AL245" s="126">
        <v>45519.743178819444</v>
      </c>
      <c r="AM245" s="127">
        <v>1124681.77</v>
      </c>
      <c r="AN245" s="127">
        <v>855903.36</v>
      </c>
      <c r="AO245" s="124"/>
      <c r="AP245" s="124"/>
    </row>
    <row r="246">
      <c r="A246" s="125">
        <v>403.0</v>
      </c>
      <c r="B246" s="119" t="s">
        <v>97</v>
      </c>
      <c r="C246" s="119" t="s">
        <v>32</v>
      </c>
      <c r="D246" s="119" t="s">
        <v>409</v>
      </c>
      <c r="E246" s="119" t="s">
        <v>410</v>
      </c>
      <c r="F246" s="120" t="s">
        <v>209</v>
      </c>
      <c r="G246" s="120" t="s">
        <v>101</v>
      </c>
      <c r="H246" s="121" t="s">
        <v>994</v>
      </c>
      <c r="I246" s="121" t="s">
        <v>995</v>
      </c>
      <c r="J246" s="125">
        <v>1145572.94</v>
      </c>
      <c r="K246" s="125">
        <v>1046274.53</v>
      </c>
      <c r="L246" s="125">
        <v>32766.58</v>
      </c>
      <c r="M246" s="125">
        <v>31774.82</v>
      </c>
      <c r="N246" s="125">
        <v>6.0</v>
      </c>
      <c r="O246" s="125">
        <v>1.0</v>
      </c>
      <c r="P246" s="125">
        <v>403.0</v>
      </c>
      <c r="Q246" s="125">
        <v>410.0</v>
      </c>
      <c r="R246" s="125">
        <v>27.0</v>
      </c>
      <c r="S246" s="125">
        <v>43.0</v>
      </c>
      <c r="T246" s="125">
        <v>500.0</v>
      </c>
      <c r="U246" s="125">
        <v>-1.0</v>
      </c>
      <c r="V246" s="125">
        <v>-37.0</v>
      </c>
      <c r="W246" s="125">
        <v>3.12</v>
      </c>
      <c r="X246" s="125">
        <v>9.49</v>
      </c>
      <c r="Y246" s="125">
        <v>5.0</v>
      </c>
      <c r="Z246" s="125">
        <v>1.0</v>
      </c>
      <c r="AA246" s="125">
        <v>1.0</v>
      </c>
      <c r="AB246" s="125">
        <v>1.0</v>
      </c>
      <c r="AC246" s="125">
        <v>2.0</v>
      </c>
      <c r="AD246" s="125">
        <v>1.45</v>
      </c>
      <c r="AE246" s="125">
        <v>410.0</v>
      </c>
      <c r="AF246" s="125">
        <v>4.0</v>
      </c>
      <c r="AG246" s="125">
        <v>1.0</v>
      </c>
      <c r="AH246" s="125">
        <v>1.0</v>
      </c>
      <c r="AI246" s="125">
        <v>1.0</v>
      </c>
      <c r="AJ246" s="125">
        <v>2.0</v>
      </c>
      <c r="AK246" s="125">
        <v>1.0</v>
      </c>
      <c r="AL246" s="126">
        <v>45519.743178819444</v>
      </c>
      <c r="AM246" s="127">
        <v>1145944.21</v>
      </c>
      <c r="AN246" s="127">
        <v>1050577.29</v>
      </c>
      <c r="AO246" s="124"/>
      <c r="AP246" s="124"/>
    </row>
    <row r="247">
      <c r="A247" s="125">
        <v>404.0</v>
      </c>
      <c r="B247" s="119" t="s">
        <v>97</v>
      </c>
      <c r="C247" s="119" t="s">
        <v>32</v>
      </c>
      <c r="D247" s="119" t="s">
        <v>405</v>
      </c>
      <c r="E247" s="119" t="s">
        <v>406</v>
      </c>
      <c r="F247" s="120" t="s">
        <v>143</v>
      </c>
      <c r="G247" s="120" t="s">
        <v>101</v>
      </c>
      <c r="H247" s="121" t="s">
        <v>994</v>
      </c>
      <c r="I247" s="121" t="s">
        <v>995</v>
      </c>
      <c r="J247" s="125">
        <v>2545532.13</v>
      </c>
      <c r="K247" s="125">
        <v>2320870.28</v>
      </c>
      <c r="L247" s="125">
        <v>73103.88</v>
      </c>
      <c r="M247" s="125">
        <v>66651.18</v>
      </c>
      <c r="N247" s="125">
        <v>50.0</v>
      </c>
      <c r="O247" s="125">
        <v>67.0</v>
      </c>
      <c r="P247" s="125">
        <v>768.0</v>
      </c>
      <c r="Q247" s="125">
        <v>657.0</v>
      </c>
      <c r="R247" s="125">
        <v>36.0</v>
      </c>
      <c r="S247" s="125">
        <v>38.0</v>
      </c>
      <c r="T247" s="125">
        <v>-25.0</v>
      </c>
      <c r="U247" s="125">
        <v>16.0</v>
      </c>
      <c r="V247" s="125">
        <v>-5.0</v>
      </c>
      <c r="W247" s="125">
        <v>9.68</v>
      </c>
      <c r="X247" s="125">
        <v>9.68</v>
      </c>
      <c r="Y247" s="125">
        <v>1.0</v>
      </c>
      <c r="Z247" s="125">
        <v>4.0</v>
      </c>
      <c r="AA247" s="125">
        <v>1.0</v>
      </c>
      <c r="AB247" s="125">
        <v>3.0</v>
      </c>
      <c r="AC247" s="125">
        <v>2.0</v>
      </c>
      <c r="AD247" s="125">
        <v>2.35</v>
      </c>
      <c r="AE247" s="125">
        <v>279.0</v>
      </c>
      <c r="AF247" s="125">
        <v>1.0</v>
      </c>
      <c r="AG247" s="125">
        <v>3.0</v>
      </c>
      <c r="AH247" s="125">
        <v>1.0</v>
      </c>
      <c r="AI247" s="125">
        <v>2.0</v>
      </c>
      <c r="AJ247" s="125">
        <v>2.0</v>
      </c>
      <c r="AK247" s="125">
        <v>2.0</v>
      </c>
      <c r="AL247" s="126">
        <v>45519.743178819444</v>
      </c>
      <c r="AM247" s="127">
        <v>2544189.42</v>
      </c>
      <c r="AN247" s="127">
        <v>2321435.18</v>
      </c>
      <c r="AO247" s="124"/>
      <c r="AP247" s="124"/>
    </row>
    <row r="248">
      <c r="A248" s="125">
        <v>405.0</v>
      </c>
      <c r="B248" s="119" t="s">
        <v>97</v>
      </c>
      <c r="C248" s="119" t="s">
        <v>32</v>
      </c>
      <c r="D248" s="119" t="s">
        <v>411</v>
      </c>
      <c r="E248" s="119" t="s">
        <v>145</v>
      </c>
      <c r="F248" s="120" t="s">
        <v>143</v>
      </c>
      <c r="G248" s="120" t="s">
        <v>101</v>
      </c>
      <c r="H248" s="121" t="s">
        <v>994</v>
      </c>
      <c r="I248" s="121" t="s">
        <v>995</v>
      </c>
      <c r="J248" s="125">
        <v>687004.96</v>
      </c>
      <c r="K248" s="125">
        <v>770308.22</v>
      </c>
      <c r="L248" s="125">
        <v>18546.71</v>
      </c>
      <c r="M248" s="125">
        <v>22062.5</v>
      </c>
      <c r="N248" s="125">
        <v>9.0</v>
      </c>
      <c r="O248" s="125">
        <v>15.0</v>
      </c>
      <c r="P248" s="125">
        <v>276.0</v>
      </c>
      <c r="Q248" s="125">
        <v>277.0</v>
      </c>
      <c r="R248" s="125">
        <v>20.0</v>
      </c>
      <c r="S248" s="125">
        <v>24.0</v>
      </c>
      <c r="T248" s="125">
        <v>-40.0</v>
      </c>
      <c r="U248" s="125">
        <v>0.0</v>
      </c>
      <c r="V248" s="125">
        <v>-16.0</v>
      </c>
      <c r="W248" s="125">
        <v>-15.94</v>
      </c>
      <c r="X248" s="125">
        <v>-10.81</v>
      </c>
      <c r="Y248" s="125">
        <v>1.0</v>
      </c>
      <c r="Z248" s="125">
        <v>1.0</v>
      </c>
      <c r="AA248" s="125">
        <v>1.0</v>
      </c>
      <c r="AB248" s="125">
        <v>1.0</v>
      </c>
      <c r="AC248" s="125">
        <v>1.0</v>
      </c>
      <c r="AD248" s="125">
        <v>1.0</v>
      </c>
      <c r="AE248" s="125">
        <v>562.0</v>
      </c>
      <c r="AF248" s="125">
        <v>1.0</v>
      </c>
      <c r="AG248" s="125">
        <v>1.0</v>
      </c>
      <c r="AH248" s="125">
        <v>1.0</v>
      </c>
      <c r="AI248" s="125">
        <v>1.0</v>
      </c>
      <c r="AJ248" s="125">
        <v>1.0</v>
      </c>
      <c r="AK248" s="125">
        <v>1.0</v>
      </c>
      <c r="AL248" s="126">
        <v>45519.743178819444</v>
      </c>
      <c r="AM248" s="127">
        <v>688070.94</v>
      </c>
      <c r="AN248" s="127">
        <v>770110.27</v>
      </c>
      <c r="AO248" s="124"/>
      <c r="AP248" s="124"/>
    </row>
    <row r="249">
      <c r="A249" s="125">
        <v>407.0</v>
      </c>
      <c r="B249" s="119" t="s">
        <v>47</v>
      </c>
      <c r="C249" s="119" t="s">
        <v>32</v>
      </c>
      <c r="D249" s="119" t="s">
        <v>257</v>
      </c>
      <c r="E249" s="119" t="s">
        <v>258</v>
      </c>
      <c r="F249" s="120" t="s">
        <v>220</v>
      </c>
      <c r="G249" s="120" t="s">
        <v>59</v>
      </c>
      <c r="H249" s="121" t="s">
        <v>994</v>
      </c>
      <c r="I249" s="121" t="s">
        <v>995</v>
      </c>
      <c r="J249" s="125">
        <v>1504056.78</v>
      </c>
      <c r="K249" s="125">
        <v>1472291.53</v>
      </c>
      <c r="L249" s="125">
        <v>50407.5</v>
      </c>
      <c r="M249" s="125">
        <v>50505.5</v>
      </c>
      <c r="N249" s="125">
        <v>19.0</v>
      </c>
      <c r="O249" s="125">
        <v>16.0</v>
      </c>
      <c r="P249" s="125">
        <v>447.0</v>
      </c>
      <c r="Q249" s="125">
        <v>485.0</v>
      </c>
      <c r="R249" s="125">
        <v>55.0</v>
      </c>
      <c r="S249" s="125">
        <v>57.0</v>
      </c>
      <c r="T249" s="125">
        <v>18.0</v>
      </c>
      <c r="U249" s="125">
        <v>-7.0</v>
      </c>
      <c r="V249" s="125">
        <v>-3.0</v>
      </c>
      <c r="W249" s="125">
        <v>-0.19</v>
      </c>
      <c r="X249" s="125">
        <v>2.16</v>
      </c>
      <c r="Y249" s="125">
        <v>1.0</v>
      </c>
      <c r="Z249" s="125">
        <v>1.0</v>
      </c>
      <c r="AA249" s="125">
        <v>1.0</v>
      </c>
      <c r="AB249" s="125">
        <v>1.0</v>
      </c>
      <c r="AC249" s="125">
        <v>1.0</v>
      </c>
      <c r="AD249" s="125">
        <v>1.0</v>
      </c>
      <c r="AE249" s="125">
        <v>606.0</v>
      </c>
      <c r="AF249" s="125">
        <v>1.0</v>
      </c>
      <c r="AG249" s="125">
        <v>1.0</v>
      </c>
      <c r="AH249" s="125">
        <v>1.0</v>
      </c>
      <c r="AI249" s="125">
        <v>1.0</v>
      </c>
      <c r="AJ249" s="125">
        <v>1.0</v>
      </c>
      <c r="AK249" s="125">
        <v>1.0</v>
      </c>
      <c r="AL249" s="126">
        <v>45519.743178819444</v>
      </c>
      <c r="AM249" s="127">
        <v>1504929.9</v>
      </c>
      <c r="AN249" s="127">
        <v>1472498.46</v>
      </c>
      <c r="AO249" s="124"/>
      <c r="AP249" s="124"/>
    </row>
    <row r="250">
      <c r="A250" s="125">
        <v>408.0</v>
      </c>
      <c r="B250" s="119" t="s">
        <v>122</v>
      </c>
      <c r="C250" s="119" t="s">
        <v>32</v>
      </c>
      <c r="D250" s="119" t="s">
        <v>412</v>
      </c>
      <c r="E250" s="119" t="s">
        <v>413</v>
      </c>
      <c r="F250" s="120" t="s">
        <v>228</v>
      </c>
      <c r="G250" s="120" t="s">
        <v>36</v>
      </c>
      <c r="H250" s="121" t="s">
        <v>994</v>
      </c>
      <c r="I250" s="121" t="s">
        <v>995</v>
      </c>
      <c r="J250" s="125">
        <v>1620067.55</v>
      </c>
      <c r="K250" s="125">
        <v>1511253.56</v>
      </c>
      <c r="L250" s="125">
        <v>50847.56</v>
      </c>
      <c r="M250" s="125">
        <v>49080.35</v>
      </c>
      <c r="N250" s="125">
        <v>51.0</v>
      </c>
      <c r="O250" s="125">
        <v>30.0</v>
      </c>
      <c r="P250" s="125">
        <v>476.0</v>
      </c>
      <c r="Q250" s="125">
        <v>480.0</v>
      </c>
      <c r="R250" s="125">
        <v>31.0</v>
      </c>
      <c r="S250" s="125">
        <v>31.0</v>
      </c>
      <c r="T250" s="125">
        <v>70.0</v>
      </c>
      <c r="U250" s="125">
        <v>0.0</v>
      </c>
      <c r="V250" s="125">
        <v>0.0</v>
      </c>
      <c r="W250" s="125">
        <v>3.6</v>
      </c>
      <c r="X250" s="125">
        <v>7.2</v>
      </c>
      <c r="Y250" s="125">
        <v>3.0</v>
      </c>
      <c r="Z250" s="125">
        <v>1.0</v>
      </c>
      <c r="AA250" s="125">
        <v>1.0</v>
      </c>
      <c r="AB250" s="125">
        <v>1.0</v>
      </c>
      <c r="AC250" s="125">
        <v>2.0</v>
      </c>
      <c r="AD250" s="125">
        <v>1.35</v>
      </c>
      <c r="AE250" s="125">
        <v>438.0</v>
      </c>
      <c r="AF250" s="125">
        <v>2.0</v>
      </c>
      <c r="AG250" s="125">
        <v>1.0</v>
      </c>
      <c r="AH250" s="125">
        <v>1.0</v>
      </c>
      <c r="AI250" s="125">
        <v>1.0</v>
      </c>
      <c r="AJ250" s="125">
        <v>2.0</v>
      </c>
      <c r="AK250" s="125">
        <v>1.0</v>
      </c>
      <c r="AL250" s="126">
        <v>45519.743178819444</v>
      </c>
      <c r="AM250" s="127">
        <v>1621044.55</v>
      </c>
      <c r="AN250" s="127">
        <v>1512124.06</v>
      </c>
      <c r="AO250" s="124"/>
      <c r="AP250" s="124"/>
    </row>
    <row r="251">
      <c r="A251" s="125">
        <v>409.0</v>
      </c>
      <c r="B251" s="119" t="s">
        <v>414</v>
      </c>
      <c r="C251" s="119" t="s">
        <v>32</v>
      </c>
      <c r="D251" s="119" t="s">
        <v>415</v>
      </c>
      <c r="E251" s="119" t="s">
        <v>416</v>
      </c>
      <c r="F251" s="120" t="s">
        <v>220</v>
      </c>
      <c r="G251" s="120" t="s">
        <v>59</v>
      </c>
      <c r="H251" s="121" t="s">
        <v>994</v>
      </c>
      <c r="I251" s="121" t="s">
        <v>995</v>
      </c>
      <c r="J251" s="125">
        <v>417005.08</v>
      </c>
      <c r="K251" s="125">
        <v>554700.22</v>
      </c>
      <c r="L251" s="125">
        <v>13030.63</v>
      </c>
      <c r="M251" s="125">
        <v>21597.7</v>
      </c>
      <c r="N251" s="125">
        <v>11.0</v>
      </c>
      <c r="O251" s="125">
        <v>2.0</v>
      </c>
      <c r="P251" s="125">
        <v>197.0</v>
      </c>
      <c r="Q251" s="125">
        <v>275.0</v>
      </c>
      <c r="R251" s="125">
        <v>16.0</v>
      </c>
      <c r="S251" s="125">
        <v>18.0</v>
      </c>
      <c r="T251" s="125">
        <v>450.0</v>
      </c>
      <c r="U251" s="125">
        <v>-28.0</v>
      </c>
      <c r="V251" s="125">
        <v>-11.0</v>
      </c>
      <c r="W251" s="125">
        <v>-39.67</v>
      </c>
      <c r="X251" s="125">
        <v>-24.82</v>
      </c>
      <c r="Y251" s="125">
        <v>5.0</v>
      </c>
      <c r="Z251" s="125">
        <v>1.0</v>
      </c>
      <c r="AA251" s="125">
        <v>1.0</v>
      </c>
      <c r="AB251" s="125">
        <v>1.0</v>
      </c>
      <c r="AC251" s="125">
        <v>1.0</v>
      </c>
      <c r="AD251" s="125">
        <v>1.2</v>
      </c>
      <c r="AE251" s="125">
        <v>474.0</v>
      </c>
      <c r="AF251" s="125">
        <v>4.0</v>
      </c>
      <c r="AG251" s="125">
        <v>1.0</v>
      </c>
      <c r="AH251" s="125">
        <v>1.0</v>
      </c>
      <c r="AI251" s="125">
        <v>1.0</v>
      </c>
      <c r="AJ251" s="125">
        <v>1.0</v>
      </c>
      <c r="AK251" s="125">
        <v>1.0</v>
      </c>
      <c r="AL251" s="126">
        <v>45519.743178819444</v>
      </c>
      <c r="AM251" s="127">
        <v>419755.88</v>
      </c>
      <c r="AN251" s="127">
        <v>554842.9</v>
      </c>
      <c r="AO251" s="124"/>
      <c r="AP251" s="124"/>
    </row>
    <row r="252">
      <c r="A252" s="125">
        <v>410.0</v>
      </c>
      <c r="B252" s="119" t="s">
        <v>42</v>
      </c>
      <c r="C252" s="119" t="s">
        <v>32</v>
      </c>
      <c r="D252" s="119" t="s">
        <v>91</v>
      </c>
      <c r="E252" s="119" t="s">
        <v>167</v>
      </c>
      <c r="F252" s="120" t="s">
        <v>108</v>
      </c>
      <c r="G252" s="120" t="s">
        <v>46</v>
      </c>
      <c r="H252" s="121" t="s">
        <v>994</v>
      </c>
      <c r="I252" s="121" t="s">
        <v>995</v>
      </c>
      <c r="J252" s="125">
        <v>1066540.74</v>
      </c>
      <c r="K252" s="125">
        <v>1009891.43</v>
      </c>
      <c r="L252" s="125">
        <v>36840.25</v>
      </c>
      <c r="M252" s="125">
        <v>37368.0</v>
      </c>
      <c r="N252" s="125">
        <v>16.0</v>
      </c>
      <c r="O252" s="125">
        <v>37.0</v>
      </c>
      <c r="P252" s="125">
        <v>403.0</v>
      </c>
      <c r="Q252" s="125">
        <v>446.0</v>
      </c>
      <c r="R252" s="125">
        <v>26.0</v>
      </c>
      <c r="S252" s="125">
        <v>25.0</v>
      </c>
      <c r="T252" s="125">
        <v>-56.0</v>
      </c>
      <c r="U252" s="125">
        <v>-9.0</v>
      </c>
      <c r="V252" s="125">
        <v>4.0</v>
      </c>
      <c r="W252" s="125">
        <v>-1.41</v>
      </c>
      <c r="X252" s="125">
        <v>5.61</v>
      </c>
      <c r="Y252" s="125">
        <v>1.0</v>
      </c>
      <c r="Z252" s="125">
        <v>1.0</v>
      </c>
      <c r="AA252" s="125">
        <v>1.0</v>
      </c>
      <c r="AB252" s="125">
        <v>1.0</v>
      </c>
      <c r="AC252" s="125">
        <v>1.0</v>
      </c>
      <c r="AD252" s="125">
        <v>1.0</v>
      </c>
      <c r="AE252" s="125">
        <v>593.0</v>
      </c>
      <c r="AF252" s="125">
        <v>1.0</v>
      </c>
      <c r="AG252" s="125">
        <v>1.0</v>
      </c>
      <c r="AH252" s="125">
        <v>1.0</v>
      </c>
      <c r="AI252" s="125">
        <v>1.0</v>
      </c>
      <c r="AJ252" s="125">
        <v>1.0</v>
      </c>
      <c r="AK252" s="125">
        <v>1.0</v>
      </c>
      <c r="AL252" s="126">
        <v>45519.743178819444</v>
      </c>
      <c r="AM252" s="127">
        <v>1066942.86</v>
      </c>
      <c r="AN252" s="127">
        <v>1054743.07</v>
      </c>
      <c r="AO252" s="124"/>
      <c r="AP252" s="124"/>
    </row>
    <row r="253">
      <c r="A253" s="125">
        <v>411.0</v>
      </c>
      <c r="B253" s="119" t="s">
        <v>60</v>
      </c>
      <c r="C253" s="119" t="s">
        <v>32</v>
      </c>
      <c r="D253" s="119" t="s">
        <v>417</v>
      </c>
      <c r="E253" s="119" t="s">
        <v>380</v>
      </c>
      <c r="F253" s="120" t="s">
        <v>55</v>
      </c>
      <c r="G253" s="120" t="s">
        <v>36</v>
      </c>
      <c r="H253" s="121" t="s">
        <v>994</v>
      </c>
      <c r="I253" s="121" t="s">
        <v>995</v>
      </c>
      <c r="J253" s="125">
        <v>1065317.64</v>
      </c>
      <c r="K253" s="125">
        <v>1062347.32</v>
      </c>
      <c r="L253" s="125">
        <v>27775.29</v>
      </c>
      <c r="M253" s="125">
        <v>25801.83</v>
      </c>
      <c r="N253" s="125">
        <v>23.0</v>
      </c>
      <c r="O253" s="125">
        <v>33.0</v>
      </c>
      <c r="P253" s="125">
        <v>438.0</v>
      </c>
      <c r="Q253" s="125">
        <v>467.0</v>
      </c>
      <c r="R253" s="125">
        <v>29.0</v>
      </c>
      <c r="S253" s="125">
        <v>41.0</v>
      </c>
      <c r="T253" s="125">
        <v>-30.0</v>
      </c>
      <c r="U253" s="125">
        <v>-6.0</v>
      </c>
      <c r="V253" s="125">
        <v>-29.0</v>
      </c>
      <c r="W253" s="125">
        <v>7.65</v>
      </c>
      <c r="X253" s="125">
        <v>0.28</v>
      </c>
      <c r="Y253" s="125">
        <v>1.0</v>
      </c>
      <c r="Z253" s="125">
        <v>1.0</v>
      </c>
      <c r="AA253" s="125">
        <v>1.0</v>
      </c>
      <c r="AB253" s="125">
        <v>2.0</v>
      </c>
      <c r="AC253" s="125">
        <v>1.0</v>
      </c>
      <c r="AD253" s="125">
        <v>1.4</v>
      </c>
      <c r="AE253" s="125">
        <v>421.0</v>
      </c>
      <c r="AF253" s="125">
        <v>1.0</v>
      </c>
      <c r="AG253" s="125">
        <v>1.0</v>
      </c>
      <c r="AH253" s="125">
        <v>1.0</v>
      </c>
      <c r="AI253" s="125">
        <v>1.0</v>
      </c>
      <c r="AJ253" s="125">
        <v>1.0</v>
      </c>
      <c r="AK253" s="125">
        <v>1.0</v>
      </c>
      <c r="AL253" s="126">
        <v>45519.743178819444</v>
      </c>
      <c r="AM253" s="127">
        <v>1034285.21</v>
      </c>
      <c r="AN253" s="127">
        <v>1012274.58</v>
      </c>
      <c r="AO253" s="124"/>
      <c r="AP253" s="124"/>
    </row>
    <row r="254">
      <c r="A254" s="125">
        <v>413.0</v>
      </c>
      <c r="B254" s="119" t="s">
        <v>63</v>
      </c>
      <c r="C254" s="119" t="s">
        <v>32</v>
      </c>
      <c r="D254" s="119" t="s">
        <v>144</v>
      </c>
      <c r="E254" s="119" t="s">
        <v>280</v>
      </c>
      <c r="F254" s="120" t="s">
        <v>220</v>
      </c>
      <c r="G254" s="120" t="s">
        <v>59</v>
      </c>
      <c r="H254" s="121" t="s">
        <v>994</v>
      </c>
      <c r="I254" s="121" t="s">
        <v>995</v>
      </c>
      <c r="J254" s="125">
        <v>2222440.84</v>
      </c>
      <c r="K254" s="125">
        <v>1895828.88</v>
      </c>
      <c r="L254" s="125">
        <v>50143.88</v>
      </c>
      <c r="M254" s="125">
        <v>55105.25</v>
      </c>
      <c r="N254" s="125">
        <v>30.0</v>
      </c>
      <c r="O254" s="125">
        <v>17.0</v>
      </c>
      <c r="P254" s="125">
        <v>784.0</v>
      </c>
      <c r="Q254" s="125">
        <v>773.0</v>
      </c>
      <c r="R254" s="125">
        <v>51.0</v>
      </c>
      <c r="S254" s="125">
        <v>50.0</v>
      </c>
      <c r="T254" s="125">
        <v>76.0</v>
      </c>
      <c r="U254" s="125">
        <v>1.0</v>
      </c>
      <c r="V254" s="125">
        <v>2.0</v>
      </c>
      <c r="W254" s="125">
        <v>-9.0</v>
      </c>
      <c r="X254" s="125">
        <v>17.23</v>
      </c>
      <c r="Y254" s="125">
        <v>3.0</v>
      </c>
      <c r="Z254" s="125">
        <v>1.0</v>
      </c>
      <c r="AA254" s="125">
        <v>1.0</v>
      </c>
      <c r="AB254" s="125">
        <v>1.0</v>
      </c>
      <c r="AC254" s="125">
        <v>3.0</v>
      </c>
      <c r="AD254" s="125">
        <v>1.6</v>
      </c>
      <c r="AE254" s="125">
        <v>380.0</v>
      </c>
      <c r="AF254" s="125">
        <v>2.0</v>
      </c>
      <c r="AG254" s="125">
        <v>1.0</v>
      </c>
      <c r="AH254" s="125">
        <v>1.0</v>
      </c>
      <c r="AI254" s="125">
        <v>1.0</v>
      </c>
      <c r="AJ254" s="125">
        <v>2.0</v>
      </c>
      <c r="AK254" s="125">
        <v>1.0</v>
      </c>
      <c r="AL254" s="126">
        <v>45519.743178819444</v>
      </c>
      <c r="AM254" s="127">
        <v>2159743.8</v>
      </c>
      <c r="AN254" s="127">
        <v>1842568.82</v>
      </c>
      <c r="AO254" s="124"/>
      <c r="AP254" s="124"/>
    </row>
    <row r="255">
      <c r="A255" s="125">
        <v>414.0</v>
      </c>
      <c r="B255" s="119" t="s">
        <v>47</v>
      </c>
      <c r="C255" s="119" t="s">
        <v>32</v>
      </c>
      <c r="D255" s="119" t="s">
        <v>111</v>
      </c>
      <c r="E255" s="119" t="s">
        <v>112</v>
      </c>
      <c r="F255" s="120" t="s">
        <v>88</v>
      </c>
      <c r="G255" s="120" t="s">
        <v>59</v>
      </c>
      <c r="H255" s="121" t="s">
        <v>994</v>
      </c>
      <c r="I255" s="121" t="s">
        <v>995</v>
      </c>
      <c r="J255" s="125">
        <v>882002.5</v>
      </c>
      <c r="K255" s="125">
        <v>1018183.6</v>
      </c>
      <c r="L255" s="125">
        <v>17752.26</v>
      </c>
      <c r="M255" s="125">
        <v>20554.6</v>
      </c>
      <c r="N255" s="125" t="s">
        <v>41</v>
      </c>
      <c r="O255" s="125" t="s">
        <v>41</v>
      </c>
      <c r="P255" s="125">
        <v>156.0</v>
      </c>
      <c r="Q255" s="125">
        <v>164.0</v>
      </c>
      <c r="R255" s="125">
        <v>9.0</v>
      </c>
      <c r="S255" s="125">
        <v>5.0</v>
      </c>
      <c r="T255" s="125" t="s">
        <v>41</v>
      </c>
      <c r="U255" s="125">
        <v>-4.0</v>
      </c>
      <c r="V255" s="125">
        <v>80.0</v>
      </c>
      <c r="W255" s="125">
        <v>-13.63</v>
      </c>
      <c r="X255" s="125">
        <v>-13.37</v>
      </c>
      <c r="Y255" s="125" t="s">
        <v>41</v>
      </c>
      <c r="Z255" s="125">
        <v>1.0</v>
      </c>
      <c r="AA255" s="125">
        <v>5.0</v>
      </c>
      <c r="AB255" s="125">
        <v>1.0</v>
      </c>
      <c r="AC255" s="125">
        <v>1.0</v>
      </c>
      <c r="AD255" s="125">
        <v>1.75</v>
      </c>
      <c r="AE255" s="125">
        <v>356.0</v>
      </c>
      <c r="AF255" s="125" t="s">
        <v>41</v>
      </c>
      <c r="AG255" s="125">
        <v>1.0</v>
      </c>
      <c r="AH255" s="125">
        <v>4.0</v>
      </c>
      <c r="AI255" s="125">
        <v>1.0</v>
      </c>
      <c r="AJ255" s="125">
        <v>1.0</v>
      </c>
      <c r="AK255" s="125">
        <v>1.0</v>
      </c>
      <c r="AL255" s="126">
        <v>45519.743178819444</v>
      </c>
      <c r="AM255" s="127">
        <v>868298.0</v>
      </c>
      <c r="AN255" s="127">
        <v>1017236.0</v>
      </c>
      <c r="AO255" s="124"/>
      <c r="AP255" s="124"/>
    </row>
    <row r="256">
      <c r="A256" s="125">
        <v>417.0</v>
      </c>
      <c r="B256" s="119" t="s">
        <v>31</v>
      </c>
      <c r="C256" s="119" t="s">
        <v>32</v>
      </c>
      <c r="D256" s="119" t="s">
        <v>393</v>
      </c>
      <c r="E256" s="119" t="s">
        <v>418</v>
      </c>
      <c r="F256" s="120" t="s">
        <v>88</v>
      </c>
      <c r="G256" s="120" t="s">
        <v>59</v>
      </c>
      <c r="H256" s="121" t="s">
        <v>994</v>
      </c>
      <c r="I256" s="121" t="s">
        <v>995</v>
      </c>
      <c r="J256" s="125">
        <v>719781.06</v>
      </c>
      <c r="K256" s="125">
        <v>558191.28</v>
      </c>
      <c r="L256" s="125">
        <v>20514.5</v>
      </c>
      <c r="M256" s="125">
        <v>17671.45</v>
      </c>
      <c r="N256" s="119">
        <v>5.0</v>
      </c>
      <c r="O256" s="119">
        <v>52.0</v>
      </c>
      <c r="P256" s="125">
        <v>249.0</v>
      </c>
      <c r="Q256" s="125">
        <v>196.0</v>
      </c>
      <c r="R256" s="125">
        <v>16.0</v>
      </c>
      <c r="S256" s="125">
        <v>4.0</v>
      </c>
      <c r="T256" s="119">
        <v>-90.0</v>
      </c>
      <c r="U256" s="125">
        <v>27.0</v>
      </c>
      <c r="V256" s="125">
        <v>300.0</v>
      </c>
      <c r="W256" s="125">
        <v>16.09</v>
      </c>
      <c r="X256" s="125">
        <v>28.95</v>
      </c>
      <c r="Y256" s="119">
        <v>1.0</v>
      </c>
      <c r="Z256" s="125">
        <v>5.0</v>
      </c>
      <c r="AA256" s="125">
        <v>5.0</v>
      </c>
      <c r="AB256" s="125">
        <v>4.0</v>
      </c>
      <c r="AC256" s="125">
        <v>4.0</v>
      </c>
      <c r="AD256" s="125">
        <v>4.15</v>
      </c>
      <c r="AE256" s="125">
        <v>71.0</v>
      </c>
      <c r="AF256" s="119">
        <v>1.0</v>
      </c>
      <c r="AG256" s="125">
        <v>4.0</v>
      </c>
      <c r="AH256" s="125">
        <v>4.0</v>
      </c>
      <c r="AI256" s="125">
        <v>3.0</v>
      </c>
      <c r="AJ256" s="125">
        <v>3.0</v>
      </c>
      <c r="AK256" s="125">
        <v>4.0</v>
      </c>
      <c r="AL256" s="126">
        <v>45519.743178819444</v>
      </c>
      <c r="AM256" s="127">
        <v>719898.3</v>
      </c>
      <c r="AN256" s="127">
        <v>626929.15</v>
      </c>
      <c r="AO256" s="124"/>
      <c r="AP256" s="124"/>
    </row>
    <row r="257">
      <c r="A257" s="125">
        <v>418.0</v>
      </c>
      <c r="B257" s="119" t="s">
        <v>47</v>
      </c>
      <c r="C257" s="119" t="s">
        <v>32</v>
      </c>
      <c r="D257" s="119" t="s">
        <v>102</v>
      </c>
      <c r="E257" s="119" t="s">
        <v>103</v>
      </c>
      <c r="F257" s="120" t="s">
        <v>96</v>
      </c>
      <c r="G257" s="120" t="s">
        <v>59</v>
      </c>
      <c r="H257" s="121" t="s">
        <v>994</v>
      </c>
      <c r="I257" s="121" t="s">
        <v>995</v>
      </c>
      <c r="J257" s="125">
        <v>1471538.36</v>
      </c>
      <c r="K257" s="125">
        <v>1059972.57</v>
      </c>
      <c r="L257" s="125">
        <v>30108.53</v>
      </c>
      <c r="M257" s="125">
        <v>23597.71</v>
      </c>
      <c r="N257" s="125">
        <v>26.0</v>
      </c>
      <c r="O257" s="125">
        <v>4.0</v>
      </c>
      <c r="P257" s="125">
        <v>418.0</v>
      </c>
      <c r="Q257" s="125">
        <v>358.0</v>
      </c>
      <c r="R257" s="125">
        <v>48.0</v>
      </c>
      <c r="S257" s="125">
        <v>33.0</v>
      </c>
      <c r="T257" s="125">
        <v>550.0</v>
      </c>
      <c r="U257" s="125">
        <v>16.0</v>
      </c>
      <c r="V257" s="125">
        <v>45.0</v>
      </c>
      <c r="W257" s="125">
        <v>27.59</v>
      </c>
      <c r="X257" s="125">
        <v>38.83</v>
      </c>
      <c r="Y257" s="125">
        <v>5.0</v>
      </c>
      <c r="Z257" s="125">
        <v>4.0</v>
      </c>
      <c r="AA257" s="125">
        <v>3.0</v>
      </c>
      <c r="AB257" s="125">
        <v>5.0</v>
      </c>
      <c r="AC257" s="125">
        <v>5.0</v>
      </c>
      <c r="AD257" s="125">
        <v>4.5</v>
      </c>
      <c r="AE257" s="125">
        <v>34.0</v>
      </c>
      <c r="AF257" s="125">
        <v>4.0</v>
      </c>
      <c r="AG257" s="125">
        <v>3.0</v>
      </c>
      <c r="AH257" s="125">
        <v>2.0</v>
      </c>
      <c r="AI257" s="125">
        <v>4.0</v>
      </c>
      <c r="AJ257" s="125">
        <v>4.0</v>
      </c>
      <c r="AK257" s="125">
        <v>4.0</v>
      </c>
      <c r="AL257" s="126">
        <v>45519.743178819444</v>
      </c>
      <c r="AM257" s="127">
        <v>1472516.7</v>
      </c>
      <c r="AN257" s="127">
        <v>1056844.14</v>
      </c>
      <c r="AO257" s="124"/>
      <c r="AP257" s="124"/>
    </row>
    <row r="258">
      <c r="A258" s="125">
        <v>419.0</v>
      </c>
      <c r="B258" s="119" t="s">
        <v>47</v>
      </c>
      <c r="C258" s="119" t="s">
        <v>32</v>
      </c>
      <c r="D258" s="119" t="s">
        <v>148</v>
      </c>
      <c r="E258" s="119" t="s">
        <v>419</v>
      </c>
      <c r="F258" s="120" t="s">
        <v>140</v>
      </c>
      <c r="G258" s="120" t="s">
        <v>36</v>
      </c>
      <c r="H258" s="121" t="s">
        <v>994</v>
      </c>
      <c r="I258" s="121" t="s">
        <v>995</v>
      </c>
      <c r="J258" s="125">
        <v>1531081.51</v>
      </c>
      <c r="K258" s="125">
        <v>1427525.21</v>
      </c>
      <c r="L258" s="125">
        <v>38055.85</v>
      </c>
      <c r="M258" s="125">
        <v>37726.98</v>
      </c>
      <c r="N258" s="125">
        <v>28.0</v>
      </c>
      <c r="O258" s="125">
        <v>31.0</v>
      </c>
      <c r="P258" s="125">
        <v>482.0</v>
      </c>
      <c r="Q258" s="125">
        <v>541.0</v>
      </c>
      <c r="R258" s="125">
        <v>41.0</v>
      </c>
      <c r="S258" s="125">
        <v>52.0</v>
      </c>
      <c r="T258" s="125">
        <v>-9.0</v>
      </c>
      <c r="U258" s="125">
        <v>-10.0</v>
      </c>
      <c r="V258" s="125">
        <v>-21.0</v>
      </c>
      <c r="W258" s="125">
        <v>0.87</v>
      </c>
      <c r="X258" s="125">
        <v>7.25</v>
      </c>
      <c r="Y258" s="125">
        <v>1.0</v>
      </c>
      <c r="Z258" s="125">
        <v>1.0</v>
      </c>
      <c r="AA258" s="125">
        <v>1.0</v>
      </c>
      <c r="AB258" s="125">
        <v>1.0</v>
      </c>
      <c r="AC258" s="125">
        <v>2.0</v>
      </c>
      <c r="AD258" s="125">
        <v>1.25</v>
      </c>
      <c r="AE258" s="125">
        <v>463.0</v>
      </c>
      <c r="AF258" s="125">
        <v>1.0</v>
      </c>
      <c r="AG258" s="125">
        <v>1.0</v>
      </c>
      <c r="AH258" s="125">
        <v>1.0</v>
      </c>
      <c r="AI258" s="125">
        <v>1.0</v>
      </c>
      <c r="AJ258" s="125">
        <v>2.0</v>
      </c>
      <c r="AK258" s="125">
        <v>1.0</v>
      </c>
      <c r="AL258" s="126">
        <v>45519.743178819444</v>
      </c>
      <c r="AM258" s="127">
        <v>1538661.98</v>
      </c>
      <c r="AN258" s="127">
        <v>1428283.04</v>
      </c>
      <c r="AO258" s="124"/>
      <c r="AP258" s="124"/>
    </row>
    <row r="259">
      <c r="A259" s="125">
        <v>420.0</v>
      </c>
      <c r="B259" s="119" t="s">
        <v>414</v>
      </c>
      <c r="C259" s="119" t="s">
        <v>992</v>
      </c>
      <c r="D259" s="119" t="s">
        <v>371</v>
      </c>
      <c r="E259" s="119" t="s">
        <v>1018</v>
      </c>
      <c r="F259" s="120" t="s">
        <v>55</v>
      </c>
      <c r="G259" s="120" t="s">
        <v>36</v>
      </c>
      <c r="H259" s="121" t="s">
        <v>994</v>
      </c>
      <c r="I259" s="121" t="s">
        <v>995</v>
      </c>
      <c r="J259" s="125">
        <v>761355.02</v>
      </c>
      <c r="K259" s="125">
        <v>806409.32</v>
      </c>
      <c r="L259" s="125">
        <v>21004.05</v>
      </c>
      <c r="M259" s="125">
        <v>23546.93</v>
      </c>
      <c r="N259" s="125">
        <v>21.0</v>
      </c>
      <c r="O259" s="125">
        <v>16.0</v>
      </c>
      <c r="P259" s="125">
        <v>96.0</v>
      </c>
      <c r="Q259" s="125">
        <v>96.0</v>
      </c>
      <c r="R259" s="125">
        <v>140.0</v>
      </c>
      <c r="S259" s="125">
        <v>162.0</v>
      </c>
      <c r="T259" s="125">
        <v>31.0</v>
      </c>
      <c r="U259" s="125">
        <v>0.0</v>
      </c>
      <c r="V259" s="125">
        <v>-13.0</v>
      </c>
      <c r="W259" s="125">
        <v>-10.8</v>
      </c>
      <c r="X259" s="125">
        <v>-5.59</v>
      </c>
      <c r="Y259" s="125">
        <v>2.0</v>
      </c>
      <c r="Z259" s="125">
        <v>1.0</v>
      </c>
      <c r="AA259" s="125">
        <v>1.0</v>
      </c>
      <c r="AB259" s="125">
        <v>1.0</v>
      </c>
      <c r="AC259" s="125">
        <v>1.0</v>
      </c>
      <c r="AD259" s="125">
        <v>1.1</v>
      </c>
      <c r="AE259" s="125">
        <v>535.0</v>
      </c>
      <c r="AF259" s="125">
        <v>2.0</v>
      </c>
      <c r="AG259" s="125">
        <v>1.0</v>
      </c>
      <c r="AH259" s="125">
        <v>1.0</v>
      </c>
      <c r="AI259" s="125">
        <v>1.0</v>
      </c>
      <c r="AJ259" s="125">
        <v>1.0</v>
      </c>
      <c r="AK259" s="125">
        <v>1.0</v>
      </c>
      <c r="AL259" s="126">
        <v>45519.743178819444</v>
      </c>
      <c r="AM259" s="127">
        <v>760564.11</v>
      </c>
      <c r="AN259" s="127">
        <v>812269.9</v>
      </c>
      <c r="AO259" s="124"/>
      <c r="AP259" s="124"/>
    </row>
    <row r="260">
      <c r="A260" s="125">
        <v>421.0</v>
      </c>
      <c r="B260" s="119" t="s">
        <v>63</v>
      </c>
      <c r="C260" s="119" t="s">
        <v>32</v>
      </c>
      <c r="D260" s="119" t="s">
        <v>420</v>
      </c>
      <c r="E260" s="119" t="s">
        <v>421</v>
      </c>
      <c r="F260" s="120" t="s">
        <v>55</v>
      </c>
      <c r="G260" s="120" t="s">
        <v>36</v>
      </c>
      <c r="H260" s="121" t="s">
        <v>994</v>
      </c>
      <c r="I260" s="121" t="s">
        <v>995</v>
      </c>
      <c r="J260" s="125">
        <v>814045.69</v>
      </c>
      <c r="K260" s="125">
        <v>813241.22</v>
      </c>
      <c r="L260" s="125">
        <v>23984.37</v>
      </c>
      <c r="M260" s="125">
        <v>25981.05</v>
      </c>
      <c r="N260" s="125">
        <v>7.0</v>
      </c>
      <c r="O260" s="125">
        <v>13.0</v>
      </c>
      <c r="P260" s="125">
        <v>286.0</v>
      </c>
      <c r="Q260" s="125">
        <v>293.0</v>
      </c>
      <c r="R260" s="125">
        <v>27.0</v>
      </c>
      <c r="S260" s="125">
        <v>33.0</v>
      </c>
      <c r="T260" s="125">
        <v>-46.0</v>
      </c>
      <c r="U260" s="125">
        <v>-2.0</v>
      </c>
      <c r="V260" s="125">
        <v>-18.0</v>
      </c>
      <c r="W260" s="125">
        <v>-7.69</v>
      </c>
      <c r="X260" s="125">
        <v>0.1</v>
      </c>
      <c r="Y260" s="125">
        <v>1.0</v>
      </c>
      <c r="Z260" s="125">
        <v>1.0</v>
      </c>
      <c r="AA260" s="125">
        <v>1.0</v>
      </c>
      <c r="AB260" s="125">
        <v>1.0</v>
      </c>
      <c r="AC260" s="125">
        <v>1.0</v>
      </c>
      <c r="AD260" s="125">
        <v>1.0</v>
      </c>
      <c r="AE260" s="125">
        <v>573.0</v>
      </c>
      <c r="AF260" s="125">
        <v>1.0</v>
      </c>
      <c r="AG260" s="125">
        <v>1.0</v>
      </c>
      <c r="AH260" s="125">
        <v>1.0</v>
      </c>
      <c r="AI260" s="125">
        <v>1.0</v>
      </c>
      <c r="AJ260" s="125">
        <v>1.0</v>
      </c>
      <c r="AK260" s="125">
        <v>1.0</v>
      </c>
      <c r="AL260" s="126">
        <v>45519.743178819444</v>
      </c>
      <c r="AM260" s="127">
        <v>819233.75</v>
      </c>
      <c r="AN260" s="127">
        <v>813679.15</v>
      </c>
      <c r="AO260" s="124"/>
      <c r="AP260" s="124"/>
    </row>
    <row r="261">
      <c r="A261" s="125">
        <v>422.0</v>
      </c>
      <c r="B261" s="119" t="s">
        <v>60</v>
      </c>
      <c r="C261" s="119" t="s">
        <v>32</v>
      </c>
      <c r="D261" s="119" t="s">
        <v>417</v>
      </c>
      <c r="E261" s="119" t="s">
        <v>380</v>
      </c>
      <c r="F261" s="120" t="s">
        <v>81</v>
      </c>
      <c r="G261" s="120" t="s">
        <v>36</v>
      </c>
      <c r="H261" s="121" t="s">
        <v>994</v>
      </c>
      <c r="I261" s="121" t="s">
        <v>995</v>
      </c>
      <c r="J261" s="125">
        <v>1082348.36</v>
      </c>
      <c r="K261" s="125">
        <v>933053.11</v>
      </c>
      <c r="L261" s="125">
        <v>31492.57</v>
      </c>
      <c r="M261" s="125">
        <v>27247.23</v>
      </c>
      <c r="N261" s="125">
        <v>30.0</v>
      </c>
      <c r="O261" s="125">
        <v>34.0</v>
      </c>
      <c r="P261" s="125">
        <v>586.0</v>
      </c>
      <c r="Q261" s="125">
        <v>582.0</v>
      </c>
      <c r="R261" s="125">
        <v>38.0</v>
      </c>
      <c r="S261" s="125">
        <v>39.0</v>
      </c>
      <c r="T261" s="125">
        <v>-11.0</v>
      </c>
      <c r="U261" s="125">
        <v>0.0</v>
      </c>
      <c r="V261" s="125">
        <v>-2.0</v>
      </c>
      <c r="W261" s="125">
        <v>15.58</v>
      </c>
      <c r="X261" s="125">
        <v>16.0</v>
      </c>
      <c r="Y261" s="125">
        <v>1.0</v>
      </c>
      <c r="Z261" s="125">
        <v>1.0</v>
      </c>
      <c r="AA261" s="125">
        <v>1.0</v>
      </c>
      <c r="AB261" s="125">
        <v>4.0</v>
      </c>
      <c r="AC261" s="125">
        <v>3.0</v>
      </c>
      <c r="AD261" s="125">
        <v>2.7</v>
      </c>
      <c r="AE261" s="125">
        <v>228.0</v>
      </c>
      <c r="AF261" s="125">
        <v>1.0</v>
      </c>
      <c r="AG261" s="125">
        <v>1.0</v>
      </c>
      <c r="AH261" s="125">
        <v>1.0</v>
      </c>
      <c r="AI261" s="125">
        <v>3.0</v>
      </c>
      <c r="AJ261" s="125">
        <v>2.0</v>
      </c>
      <c r="AK261" s="125">
        <v>2.0</v>
      </c>
      <c r="AL261" s="126">
        <v>45519.743178819444</v>
      </c>
      <c r="AM261" s="127">
        <v>1113124.66</v>
      </c>
      <c r="AN261" s="127">
        <v>982838.34</v>
      </c>
      <c r="AO261" s="124"/>
      <c r="AP261" s="124"/>
    </row>
    <row r="262">
      <c r="A262" s="125">
        <v>423.0</v>
      </c>
      <c r="B262" s="119" t="s">
        <v>122</v>
      </c>
      <c r="C262" s="119" t="s">
        <v>32</v>
      </c>
      <c r="D262" s="119" t="s">
        <v>210</v>
      </c>
      <c r="E262" s="119" t="s">
        <v>211</v>
      </c>
      <c r="F262" s="120" t="s">
        <v>70</v>
      </c>
      <c r="G262" s="120" t="s">
        <v>36</v>
      </c>
      <c r="H262" s="121" t="s">
        <v>994</v>
      </c>
      <c r="I262" s="121" t="s">
        <v>995</v>
      </c>
      <c r="J262" s="125">
        <v>933096.72</v>
      </c>
      <c r="K262" s="125">
        <v>966678.32</v>
      </c>
      <c r="L262" s="125">
        <v>30039.85</v>
      </c>
      <c r="M262" s="125">
        <v>38656.7</v>
      </c>
      <c r="N262" s="125">
        <v>17.0</v>
      </c>
      <c r="O262" s="125">
        <v>5.0</v>
      </c>
      <c r="P262" s="125">
        <v>372.0</v>
      </c>
      <c r="Q262" s="125">
        <v>383.0</v>
      </c>
      <c r="R262" s="125">
        <v>32.0</v>
      </c>
      <c r="S262" s="125">
        <v>23.0</v>
      </c>
      <c r="T262" s="125">
        <v>240.0</v>
      </c>
      <c r="U262" s="125">
        <v>-2.0</v>
      </c>
      <c r="V262" s="125">
        <v>39.0</v>
      </c>
      <c r="W262" s="125">
        <v>-22.29</v>
      </c>
      <c r="X262" s="125">
        <v>-3.47</v>
      </c>
      <c r="Y262" s="125">
        <v>5.0</v>
      </c>
      <c r="Z262" s="125">
        <v>1.0</v>
      </c>
      <c r="AA262" s="125">
        <v>2.0</v>
      </c>
      <c r="AB262" s="125">
        <v>1.0</v>
      </c>
      <c r="AC262" s="125">
        <v>1.0</v>
      </c>
      <c r="AD262" s="125">
        <v>1.4</v>
      </c>
      <c r="AE262" s="125">
        <v>422.0</v>
      </c>
      <c r="AF262" s="125">
        <v>4.0</v>
      </c>
      <c r="AG262" s="125">
        <v>1.0</v>
      </c>
      <c r="AH262" s="125">
        <v>2.0</v>
      </c>
      <c r="AI262" s="125">
        <v>1.0</v>
      </c>
      <c r="AJ262" s="125">
        <v>1.0</v>
      </c>
      <c r="AK262" s="125">
        <v>1.0</v>
      </c>
      <c r="AL262" s="126">
        <v>45519.743178819444</v>
      </c>
      <c r="AM262" s="127">
        <v>871050.21</v>
      </c>
      <c r="AN262" s="127">
        <v>1033555.4</v>
      </c>
      <c r="AO262" s="124"/>
      <c r="AP262" s="124"/>
    </row>
    <row r="263">
      <c r="A263" s="125">
        <v>424.0</v>
      </c>
      <c r="B263" s="119" t="s">
        <v>97</v>
      </c>
      <c r="C263" s="119" t="s">
        <v>32</v>
      </c>
      <c r="D263" s="119" t="s">
        <v>422</v>
      </c>
      <c r="E263" s="119" t="s">
        <v>423</v>
      </c>
      <c r="F263" s="120" t="s">
        <v>223</v>
      </c>
      <c r="G263" s="120" t="s">
        <v>101</v>
      </c>
      <c r="H263" s="121" t="s">
        <v>994</v>
      </c>
      <c r="I263" s="121" t="s">
        <v>995</v>
      </c>
      <c r="J263" s="125">
        <v>1621925.2</v>
      </c>
      <c r="K263" s="125">
        <v>1422503.44</v>
      </c>
      <c r="L263" s="125">
        <v>42953.75</v>
      </c>
      <c r="M263" s="125">
        <v>39726.75</v>
      </c>
      <c r="N263" s="125">
        <v>15.0</v>
      </c>
      <c r="O263" s="125">
        <v>8.0</v>
      </c>
      <c r="P263" s="125">
        <v>515.0</v>
      </c>
      <c r="Q263" s="125">
        <v>471.0</v>
      </c>
      <c r="R263" s="125">
        <v>28.0</v>
      </c>
      <c r="S263" s="125">
        <v>22.0</v>
      </c>
      <c r="T263" s="125">
        <v>87.0</v>
      </c>
      <c r="U263" s="125">
        <v>9.0</v>
      </c>
      <c r="V263" s="125">
        <v>27.0</v>
      </c>
      <c r="W263" s="125">
        <v>8.12</v>
      </c>
      <c r="X263" s="125">
        <v>14.02</v>
      </c>
      <c r="Y263" s="125">
        <v>3.0</v>
      </c>
      <c r="Z263" s="125">
        <v>2.0</v>
      </c>
      <c r="AA263" s="125">
        <v>2.0</v>
      </c>
      <c r="AB263" s="125">
        <v>3.0</v>
      </c>
      <c r="AC263" s="125">
        <v>3.0</v>
      </c>
      <c r="AD263" s="125">
        <v>2.7</v>
      </c>
      <c r="AE263" s="125">
        <v>230.0</v>
      </c>
      <c r="AF263" s="125">
        <v>2.0</v>
      </c>
      <c r="AG263" s="125">
        <v>1.0</v>
      </c>
      <c r="AH263" s="125">
        <v>2.0</v>
      </c>
      <c r="AI263" s="125">
        <v>2.0</v>
      </c>
      <c r="AJ263" s="125">
        <v>2.0</v>
      </c>
      <c r="AK263" s="125">
        <v>2.0</v>
      </c>
      <c r="AL263" s="126">
        <v>45519.743178819444</v>
      </c>
      <c r="AM263" s="127">
        <v>1622317.83</v>
      </c>
      <c r="AN263" s="127">
        <v>1423627.51</v>
      </c>
      <c r="AO263" s="124"/>
      <c r="AP263" s="124"/>
    </row>
    <row r="264">
      <c r="A264" s="125">
        <v>425.0</v>
      </c>
      <c r="B264" s="119" t="s">
        <v>47</v>
      </c>
      <c r="C264" s="119" t="s">
        <v>32</v>
      </c>
      <c r="D264" s="119" t="s">
        <v>354</v>
      </c>
      <c r="E264" s="119" t="s">
        <v>424</v>
      </c>
      <c r="F264" s="120" t="s">
        <v>425</v>
      </c>
      <c r="G264" s="120" t="s">
        <v>36</v>
      </c>
      <c r="H264" s="121" t="s">
        <v>994</v>
      </c>
      <c r="I264" s="121" t="s">
        <v>995</v>
      </c>
      <c r="J264" s="125">
        <v>1898476.63</v>
      </c>
      <c r="K264" s="125">
        <v>1399561.61</v>
      </c>
      <c r="L264" s="125">
        <v>46551.3</v>
      </c>
      <c r="M264" s="125">
        <v>38080.75</v>
      </c>
      <c r="N264" s="125">
        <v>23.0</v>
      </c>
      <c r="O264" s="125">
        <v>50.0</v>
      </c>
      <c r="P264" s="125">
        <v>573.0</v>
      </c>
      <c r="Q264" s="125">
        <v>554.0</v>
      </c>
      <c r="R264" s="125">
        <v>47.0</v>
      </c>
      <c r="S264" s="125">
        <v>55.0</v>
      </c>
      <c r="T264" s="125">
        <v>-54.0</v>
      </c>
      <c r="U264" s="125">
        <v>3.0</v>
      </c>
      <c r="V264" s="125">
        <v>-14.0</v>
      </c>
      <c r="W264" s="125">
        <v>22.24</v>
      </c>
      <c r="X264" s="125">
        <v>35.65</v>
      </c>
      <c r="Y264" s="125">
        <v>1.0</v>
      </c>
      <c r="Z264" s="125">
        <v>1.0</v>
      </c>
      <c r="AA264" s="125">
        <v>1.0</v>
      </c>
      <c r="AB264" s="125">
        <v>5.0</v>
      </c>
      <c r="AC264" s="125">
        <v>5.0</v>
      </c>
      <c r="AD264" s="125">
        <v>3.6</v>
      </c>
      <c r="AE264" s="125">
        <v>160.0</v>
      </c>
      <c r="AF264" s="125">
        <v>1.0</v>
      </c>
      <c r="AG264" s="125">
        <v>1.0</v>
      </c>
      <c r="AH264" s="125">
        <v>1.0</v>
      </c>
      <c r="AI264" s="125">
        <v>4.0</v>
      </c>
      <c r="AJ264" s="125">
        <v>4.0</v>
      </c>
      <c r="AK264" s="125">
        <v>3.0</v>
      </c>
      <c r="AL264" s="126">
        <v>45519.743178819444</v>
      </c>
      <c r="AM264" s="127">
        <v>1899043.72</v>
      </c>
      <c r="AN264" s="127">
        <v>1399431.97</v>
      </c>
      <c r="AO264" s="124"/>
      <c r="AP264" s="124"/>
    </row>
    <row r="265">
      <c r="A265" s="125">
        <v>426.0</v>
      </c>
      <c r="B265" s="119" t="s">
        <v>60</v>
      </c>
      <c r="C265" s="119" t="s">
        <v>32</v>
      </c>
      <c r="D265" s="119" t="s">
        <v>127</v>
      </c>
      <c r="E265" s="119" t="s">
        <v>128</v>
      </c>
      <c r="F265" s="120" t="s">
        <v>55</v>
      </c>
      <c r="G265" s="120" t="s">
        <v>36</v>
      </c>
      <c r="H265" s="121" t="s">
        <v>994</v>
      </c>
      <c r="I265" s="121" t="s">
        <v>995</v>
      </c>
      <c r="J265" s="125">
        <v>1894571.22</v>
      </c>
      <c r="K265" s="125">
        <v>1214190.59</v>
      </c>
      <c r="L265" s="125">
        <v>61506.45</v>
      </c>
      <c r="M265" s="125">
        <v>43168.3</v>
      </c>
      <c r="N265" s="125">
        <v>21.0</v>
      </c>
      <c r="O265" s="125">
        <v>38.0</v>
      </c>
      <c r="P265" s="125">
        <v>903.0</v>
      </c>
      <c r="Q265" s="125">
        <v>778.0</v>
      </c>
      <c r="R265" s="125">
        <v>38.0</v>
      </c>
      <c r="S265" s="125">
        <v>34.0</v>
      </c>
      <c r="T265" s="125">
        <v>-44.0</v>
      </c>
      <c r="U265" s="125">
        <v>16.0</v>
      </c>
      <c r="V265" s="125">
        <v>11.0</v>
      </c>
      <c r="W265" s="125">
        <v>42.48</v>
      </c>
      <c r="X265" s="125">
        <v>56.04</v>
      </c>
      <c r="Y265" s="125">
        <v>1.0</v>
      </c>
      <c r="Z265" s="125">
        <v>4.0</v>
      </c>
      <c r="AA265" s="125">
        <v>1.0</v>
      </c>
      <c r="AB265" s="125">
        <v>5.0</v>
      </c>
      <c r="AC265" s="125">
        <v>5.0</v>
      </c>
      <c r="AD265" s="125">
        <v>3.9</v>
      </c>
      <c r="AE265" s="125">
        <v>123.0</v>
      </c>
      <c r="AF265" s="125">
        <v>1.0</v>
      </c>
      <c r="AG265" s="125">
        <v>3.0</v>
      </c>
      <c r="AH265" s="125">
        <v>1.0</v>
      </c>
      <c r="AI265" s="125">
        <v>4.0</v>
      </c>
      <c r="AJ265" s="125">
        <v>4.0</v>
      </c>
      <c r="AK265" s="125">
        <v>3.0</v>
      </c>
      <c r="AL265" s="126">
        <v>45519.743178819444</v>
      </c>
      <c r="AM265" s="127">
        <v>1888229.83</v>
      </c>
      <c r="AN265" s="127">
        <v>1236073.82</v>
      </c>
      <c r="AO265" s="124"/>
      <c r="AP265" s="124"/>
    </row>
    <row r="266">
      <c r="A266" s="125">
        <v>427.0</v>
      </c>
      <c r="B266" s="119" t="s">
        <v>31</v>
      </c>
      <c r="C266" s="119" t="s">
        <v>32</v>
      </c>
      <c r="D266" s="119" t="s">
        <v>135</v>
      </c>
      <c r="E266" s="119" t="s">
        <v>136</v>
      </c>
      <c r="F266" s="120" t="s">
        <v>137</v>
      </c>
      <c r="G266" s="120" t="s">
        <v>36</v>
      </c>
      <c r="H266" s="121" t="s">
        <v>994</v>
      </c>
      <c r="I266" s="121" t="s">
        <v>995</v>
      </c>
      <c r="J266" s="125">
        <v>1346138.27</v>
      </c>
      <c r="K266" s="125">
        <v>978550.57</v>
      </c>
      <c r="L266" s="125">
        <v>44161.75</v>
      </c>
      <c r="M266" s="125">
        <v>38745.5</v>
      </c>
      <c r="N266" s="125">
        <v>80.0</v>
      </c>
      <c r="O266" s="125">
        <v>76.0</v>
      </c>
      <c r="P266" s="125">
        <v>612.0</v>
      </c>
      <c r="Q266" s="125">
        <v>567.0</v>
      </c>
      <c r="R266" s="125">
        <v>57.0</v>
      </c>
      <c r="S266" s="125">
        <v>60.0</v>
      </c>
      <c r="T266" s="125">
        <v>5.0</v>
      </c>
      <c r="U266" s="125">
        <v>7.0</v>
      </c>
      <c r="V266" s="125">
        <v>-5.0</v>
      </c>
      <c r="W266" s="125">
        <v>13.98</v>
      </c>
      <c r="X266" s="125">
        <v>37.56</v>
      </c>
      <c r="Y266" s="125">
        <v>1.0</v>
      </c>
      <c r="Z266" s="125">
        <v>2.0</v>
      </c>
      <c r="AA266" s="125">
        <v>1.0</v>
      </c>
      <c r="AB266" s="125">
        <v>3.0</v>
      </c>
      <c r="AC266" s="125">
        <v>5.0</v>
      </c>
      <c r="AD266" s="125">
        <v>2.9</v>
      </c>
      <c r="AE266" s="125">
        <v>212.0</v>
      </c>
      <c r="AF266" s="125">
        <v>1.0</v>
      </c>
      <c r="AG266" s="125">
        <v>1.0</v>
      </c>
      <c r="AH266" s="125">
        <v>1.0</v>
      </c>
      <c r="AI266" s="125">
        <v>2.0</v>
      </c>
      <c r="AJ266" s="125">
        <v>4.0</v>
      </c>
      <c r="AK266" s="125">
        <v>2.0</v>
      </c>
      <c r="AL266" s="126">
        <v>45519.743178819444</v>
      </c>
      <c r="AM266" s="127">
        <v>1306974.5</v>
      </c>
      <c r="AN266" s="127">
        <v>1120263.35</v>
      </c>
      <c r="AO266" s="124"/>
      <c r="AP266" s="124"/>
    </row>
    <row r="267">
      <c r="A267" s="125">
        <v>428.0</v>
      </c>
      <c r="B267" s="119" t="s">
        <v>122</v>
      </c>
      <c r="C267" s="119" t="s">
        <v>32</v>
      </c>
      <c r="D267" s="119" t="s">
        <v>268</v>
      </c>
      <c r="E267" s="119" t="s">
        <v>426</v>
      </c>
      <c r="F267" s="120" t="s">
        <v>93</v>
      </c>
      <c r="G267" s="120" t="s">
        <v>46</v>
      </c>
      <c r="H267" s="121" t="s">
        <v>994</v>
      </c>
      <c r="I267" s="121" t="s">
        <v>995</v>
      </c>
      <c r="J267" s="125">
        <v>498651.76</v>
      </c>
      <c r="K267" s="125">
        <v>567474.37</v>
      </c>
      <c r="L267" s="125">
        <v>16616.42</v>
      </c>
      <c r="M267" s="125">
        <v>20011.75</v>
      </c>
      <c r="N267" s="125" t="s">
        <v>41</v>
      </c>
      <c r="O267" s="125">
        <v>12.0</v>
      </c>
      <c r="P267" s="125">
        <v>242.0</v>
      </c>
      <c r="Q267" s="125">
        <v>259.0</v>
      </c>
      <c r="R267" s="125">
        <v>29.0</v>
      </c>
      <c r="S267" s="125">
        <v>42.0</v>
      </c>
      <c r="T267" s="125" t="s">
        <v>41</v>
      </c>
      <c r="U267" s="125">
        <v>-6.0</v>
      </c>
      <c r="V267" s="125">
        <v>-30.0</v>
      </c>
      <c r="W267" s="125">
        <v>-16.97</v>
      </c>
      <c r="X267" s="125">
        <v>-12.13</v>
      </c>
      <c r="Y267" s="125" t="s">
        <v>41</v>
      </c>
      <c r="Z267" s="125">
        <v>1.0</v>
      </c>
      <c r="AA267" s="125">
        <v>1.0</v>
      </c>
      <c r="AB267" s="125">
        <v>1.0</v>
      </c>
      <c r="AC267" s="125">
        <v>1.0</v>
      </c>
      <c r="AD267" s="125">
        <v>0.95</v>
      </c>
      <c r="AE267" s="125">
        <v>633.0</v>
      </c>
      <c r="AF267" s="125" t="s">
        <v>41</v>
      </c>
      <c r="AG267" s="125">
        <v>1.0</v>
      </c>
      <c r="AH267" s="125">
        <v>1.0</v>
      </c>
      <c r="AI267" s="125">
        <v>1.0</v>
      </c>
      <c r="AJ267" s="125">
        <v>1.0</v>
      </c>
      <c r="AK267" s="125">
        <v>1.0</v>
      </c>
      <c r="AL267" s="126">
        <v>45519.743178819444</v>
      </c>
      <c r="AM267" s="127">
        <v>498773.26</v>
      </c>
      <c r="AN267" s="127">
        <v>567580.92</v>
      </c>
      <c r="AO267" s="124"/>
      <c r="AP267" s="124"/>
    </row>
    <row r="268">
      <c r="A268" s="125">
        <v>430.0</v>
      </c>
      <c r="B268" s="119" t="s">
        <v>122</v>
      </c>
      <c r="C268" s="119" t="s">
        <v>32</v>
      </c>
      <c r="D268" s="119" t="s">
        <v>427</v>
      </c>
      <c r="E268" s="119" t="s">
        <v>371</v>
      </c>
      <c r="F268" s="120" t="s">
        <v>228</v>
      </c>
      <c r="G268" s="120" t="s">
        <v>36</v>
      </c>
      <c r="H268" s="121" t="s">
        <v>994</v>
      </c>
      <c r="I268" s="121" t="s">
        <v>995</v>
      </c>
      <c r="J268" s="125">
        <v>1955457.91</v>
      </c>
      <c r="K268" s="125">
        <v>2391071.11</v>
      </c>
      <c r="L268" s="125">
        <v>81485.09</v>
      </c>
      <c r="M268" s="125">
        <v>117001.41</v>
      </c>
      <c r="N268" s="119">
        <v>160.0</v>
      </c>
      <c r="O268" s="125">
        <v>212.0</v>
      </c>
      <c r="P268" s="125">
        <v>808.0</v>
      </c>
      <c r="Q268" s="125">
        <v>913.0</v>
      </c>
      <c r="R268" s="125">
        <v>106.0</v>
      </c>
      <c r="S268" s="125">
        <v>158.0</v>
      </c>
      <c r="T268" s="119">
        <v>-24.0</v>
      </c>
      <c r="U268" s="125">
        <v>-11.0</v>
      </c>
      <c r="V268" s="125">
        <v>-32.0</v>
      </c>
      <c r="W268" s="125">
        <v>-30.36</v>
      </c>
      <c r="X268" s="125">
        <v>-18.22</v>
      </c>
      <c r="Y268" s="119">
        <v>1.0</v>
      </c>
      <c r="Z268" s="125">
        <v>1.0</v>
      </c>
      <c r="AA268" s="125">
        <v>1.0</v>
      </c>
      <c r="AB268" s="125">
        <v>1.0</v>
      </c>
      <c r="AC268" s="125">
        <v>1.0</v>
      </c>
      <c r="AD268" s="125">
        <v>1.0</v>
      </c>
      <c r="AE268" s="125">
        <v>619.0</v>
      </c>
      <c r="AF268" s="119">
        <v>1.0</v>
      </c>
      <c r="AG268" s="125">
        <v>1.0</v>
      </c>
      <c r="AH268" s="125">
        <v>1.0</v>
      </c>
      <c r="AI268" s="125">
        <v>1.0</v>
      </c>
      <c r="AJ268" s="125">
        <v>1.0</v>
      </c>
      <c r="AK268" s="125">
        <v>1.0</v>
      </c>
      <c r="AL268" s="126">
        <v>45519.743178819444</v>
      </c>
      <c r="AM268" s="127">
        <v>1955761.91</v>
      </c>
      <c r="AN268" s="127">
        <v>2391866.84</v>
      </c>
      <c r="AO268" s="124"/>
      <c r="AP268" s="124"/>
    </row>
    <row r="269">
      <c r="A269" s="125">
        <v>431.0</v>
      </c>
      <c r="B269" s="119" t="s">
        <v>122</v>
      </c>
      <c r="C269" s="119" t="s">
        <v>32</v>
      </c>
      <c r="D269" s="119" t="s">
        <v>428</v>
      </c>
      <c r="E269" s="119" t="s">
        <v>429</v>
      </c>
      <c r="F269" s="120" t="s">
        <v>228</v>
      </c>
      <c r="G269" s="120" t="s">
        <v>36</v>
      </c>
      <c r="H269" s="121" t="s">
        <v>994</v>
      </c>
      <c r="I269" s="121" t="s">
        <v>995</v>
      </c>
      <c r="J269" s="125">
        <v>1003903.69</v>
      </c>
      <c r="K269" s="125">
        <v>1057489.86</v>
      </c>
      <c r="L269" s="125">
        <v>33464.0</v>
      </c>
      <c r="M269" s="125">
        <v>36519.0</v>
      </c>
      <c r="N269" s="125">
        <v>48.0</v>
      </c>
      <c r="O269" s="125">
        <v>44.0</v>
      </c>
      <c r="P269" s="125">
        <v>455.0</v>
      </c>
      <c r="Q269" s="125">
        <v>507.0</v>
      </c>
      <c r="R269" s="125">
        <v>27.0</v>
      </c>
      <c r="S269" s="125">
        <v>28.0</v>
      </c>
      <c r="T269" s="125">
        <v>9.0</v>
      </c>
      <c r="U269" s="125">
        <v>-10.0</v>
      </c>
      <c r="V269" s="125">
        <v>-3.0</v>
      </c>
      <c r="W269" s="125">
        <v>-8.37</v>
      </c>
      <c r="X269" s="125">
        <v>-5.07</v>
      </c>
      <c r="Y269" s="125">
        <v>1.0</v>
      </c>
      <c r="Z269" s="125">
        <v>1.0</v>
      </c>
      <c r="AA269" s="125">
        <v>1.0</v>
      </c>
      <c r="AB269" s="125">
        <v>1.0</v>
      </c>
      <c r="AC269" s="125">
        <v>1.0</v>
      </c>
      <c r="AD269" s="125">
        <v>1.0</v>
      </c>
      <c r="AE269" s="125">
        <v>589.0</v>
      </c>
      <c r="AF269" s="125">
        <v>1.0</v>
      </c>
      <c r="AG269" s="125">
        <v>1.0</v>
      </c>
      <c r="AH269" s="125">
        <v>1.0</v>
      </c>
      <c r="AI269" s="125">
        <v>1.0</v>
      </c>
      <c r="AJ269" s="125">
        <v>1.0</v>
      </c>
      <c r="AK269" s="125">
        <v>1.0</v>
      </c>
      <c r="AL269" s="126">
        <v>45519.743178819444</v>
      </c>
      <c r="AM269" s="127">
        <v>1004094.15</v>
      </c>
      <c r="AN269" s="127">
        <v>1057855.03</v>
      </c>
      <c r="AO269" s="124"/>
      <c r="AP269" s="124"/>
    </row>
    <row r="270">
      <c r="A270" s="125">
        <v>432.0</v>
      </c>
      <c r="B270" s="119" t="s">
        <v>42</v>
      </c>
      <c r="C270" s="119" t="s">
        <v>32</v>
      </c>
      <c r="D270" s="119" t="s">
        <v>144</v>
      </c>
      <c r="E270" s="119" t="s">
        <v>234</v>
      </c>
      <c r="F270" s="120" t="s">
        <v>108</v>
      </c>
      <c r="G270" s="120" t="s">
        <v>46</v>
      </c>
      <c r="H270" s="121" t="s">
        <v>994</v>
      </c>
      <c r="I270" s="121" t="s">
        <v>995</v>
      </c>
      <c r="J270" s="125">
        <v>1310324.61</v>
      </c>
      <c r="K270" s="125">
        <v>1532562.15</v>
      </c>
      <c r="L270" s="125">
        <v>36355.62</v>
      </c>
      <c r="M270" s="125">
        <v>44916.3</v>
      </c>
      <c r="N270" s="125">
        <v>5.0</v>
      </c>
      <c r="O270" s="125">
        <v>1.0</v>
      </c>
      <c r="P270" s="125">
        <v>441.0</v>
      </c>
      <c r="Q270" s="125">
        <v>515.0</v>
      </c>
      <c r="R270" s="125">
        <v>36.0</v>
      </c>
      <c r="S270" s="125">
        <v>31.0</v>
      </c>
      <c r="T270" s="125">
        <v>400.0</v>
      </c>
      <c r="U270" s="125">
        <v>-14.0</v>
      </c>
      <c r="V270" s="125">
        <v>16.0</v>
      </c>
      <c r="W270" s="125">
        <v>-19.06</v>
      </c>
      <c r="X270" s="125">
        <v>-14.5</v>
      </c>
      <c r="Y270" s="125">
        <v>5.0</v>
      </c>
      <c r="Z270" s="125">
        <v>1.0</v>
      </c>
      <c r="AA270" s="125">
        <v>1.0</v>
      </c>
      <c r="AB270" s="125">
        <v>1.0</v>
      </c>
      <c r="AC270" s="125">
        <v>1.0</v>
      </c>
      <c r="AD270" s="125">
        <v>1.2</v>
      </c>
      <c r="AE270" s="125">
        <v>499.0</v>
      </c>
      <c r="AF270" s="125">
        <v>4.0</v>
      </c>
      <c r="AG270" s="125">
        <v>1.0</v>
      </c>
      <c r="AH270" s="125">
        <v>1.0</v>
      </c>
      <c r="AI270" s="125">
        <v>1.0</v>
      </c>
      <c r="AJ270" s="125">
        <v>1.0</v>
      </c>
      <c r="AK270" s="125">
        <v>1.0</v>
      </c>
      <c r="AL270" s="126">
        <v>45519.743178819444</v>
      </c>
      <c r="AM270" s="127">
        <v>1310468.61</v>
      </c>
      <c r="AN270" s="127">
        <v>1532570.49</v>
      </c>
      <c r="AO270" s="124"/>
      <c r="AP270" s="124"/>
    </row>
    <row r="271">
      <c r="A271" s="125">
        <v>433.0</v>
      </c>
      <c r="B271" s="119" t="s">
        <v>122</v>
      </c>
      <c r="C271" s="119" t="s">
        <v>32</v>
      </c>
      <c r="D271" s="119" t="s">
        <v>430</v>
      </c>
      <c r="E271" s="119" t="s">
        <v>431</v>
      </c>
      <c r="F271" s="120" t="s">
        <v>243</v>
      </c>
      <c r="G271" s="120" t="s">
        <v>101</v>
      </c>
      <c r="H271" s="121" t="s">
        <v>994</v>
      </c>
      <c r="I271" s="121" t="s">
        <v>995</v>
      </c>
      <c r="J271" s="125">
        <v>1787036.25</v>
      </c>
      <c r="K271" s="125">
        <v>2143281.03</v>
      </c>
      <c r="L271" s="125">
        <v>70138.25</v>
      </c>
      <c r="M271" s="125">
        <v>82399.97</v>
      </c>
      <c r="N271" s="125" t="s">
        <v>41</v>
      </c>
      <c r="O271" s="125" t="s">
        <v>41</v>
      </c>
      <c r="P271" s="125">
        <v>759.0</v>
      </c>
      <c r="Q271" s="125">
        <v>820.0</v>
      </c>
      <c r="R271" s="125">
        <v>67.0</v>
      </c>
      <c r="S271" s="125">
        <v>57.0</v>
      </c>
      <c r="T271" s="125" t="s">
        <v>41</v>
      </c>
      <c r="U271" s="125">
        <v>-7.0</v>
      </c>
      <c r="V271" s="125">
        <v>17.0</v>
      </c>
      <c r="W271" s="125">
        <v>-14.88</v>
      </c>
      <c r="X271" s="125">
        <v>-16.62</v>
      </c>
      <c r="Y271" s="125" t="s">
        <v>41</v>
      </c>
      <c r="Z271" s="125">
        <v>1.0</v>
      </c>
      <c r="AA271" s="125">
        <v>1.0</v>
      </c>
      <c r="AB271" s="125">
        <v>1.0</v>
      </c>
      <c r="AC271" s="125">
        <v>1.0</v>
      </c>
      <c r="AD271" s="125">
        <v>0.95</v>
      </c>
      <c r="AE271" s="125">
        <v>646.0</v>
      </c>
      <c r="AF271" s="125" t="s">
        <v>41</v>
      </c>
      <c r="AG271" s="125">
        <v>1.0</v>
      </c>
      <c r="AH271" s="125">
        <v>1.0</v>
      </c>
      <c r="AI271" s="125">
        <v>1.0</v>
      </c>
      <c r="AJ271" s="125">
        <v>1.0</v>
      </c>
      <c r="AK271" s="125">
        <v>1.0</v>
      </c>
      <c r="AL271" s="126">
        <v>45519.743178819444</v>
      </c>
      <c r="AM271" s="127">
        <v>1793593.24</v>
      </c>
      <c r="AN271" s="127">
        <v>2142898.81</v>
      </c>
      <c r="AO271" s="124"/>
      <c r="AP271" s="124"/>
    </row>
    <row r="272">
      <c r="A272" s="125">
        <v>434.0</v>
      </c>
      <c r="B272" s="119" t="s">
        <v>31</v>
      </c>
      <c r="C272" s="119" t="s">
        <v>32</v>
      </c>
      <c r="D272" s="119" t="s">
        <v>135</v>
      </c>
      <c r="E272" s="119" t="s">
        <v>136</v>
      </c>
      <c r="F272" s="120" t="s">
        <v>275</v>
      </c>
      <c r="G272" s="120" t="s">
        <v>46</v>
      </c>
      <c r="H272" s="121" t="s">
        <v>994</v>
      </c>
      <c r="I272" s="121" t="s">
        <v>995</v>
      </c>
      <c r="J272" s="125">
        <v>1612971.67</v>
      </c>
      <c r="K272" s="125">
        <v>1667689.71</v>
      </c>
      <c r="L272" s="125">
        <v>59564.92</v>
      </c>
      <c r="M272" s="125">
        <v>65510.22</v>
      </c>
      <c r="N272" s="119">
        <v>74.0</v>
      </c>
      <c r="O272" s="119">
        <v>31.0</v>
      </c>
      <c r="P272" s="125">
        <v>631.0</v>
      </c>
      <c r="Q272" s="125">
        <v>655.0</v>
      </c>
      <c r="R272" s="125">
        <v>60.0</v>
      </c>
      <c r="S272" s="125">
        <v>49.0</v>
      </c>
      <c r="T272" s="119">
        <v>138.0</v>
      </c>
      <c r="U272" s="125">
        <v>-3.0</v>
      </c>
      <c r="V272" s="125">
        <v>22.0</v>
      </c>
      <c r="W272" s="125">
        <v>-9.08</v>
      </c>
      <c r="X272" s="125">
        <v>-3.28</v>
      </c>
      <c r="Y272" s="119">
        <v>5.0</v>
      </c>
      <c r="Z272" s="125">
        <v>1.0</v>
      </c>
      <c r="AA272" s="125">
        <v>2.0</v>
      </c>
      <c r="AB272" s="125">
        <v>1.0</v>
      </c>
      <c r="AC272" s="125">
        <v>1.0</v>
      </c>
      <c r="AD272" s="125">
        <v>1.4</v>
      </c>
      <c r="AE272" s="125">
        <v>428.0</v>
      </c>
      <c r="AF272" s="119">
        <v>4.0</v>
      </c>
      <c r="AG272" s="125">
        <v>1.0</v>
      </c>
      <c r="AH272" s="125">
        <v>2.0</v>
      </c>
      <c r="AI272" s="125">
        <v>1.0</v>
      </c>
      <c r="AJ272" s="125">
        <v>1.0</v>
      </c>
      <c r="AK272" s="125">
        <v>1.0</v>
      </c>
      <c r="AL272" s="126">
        <v>45519.743178819444</v>
      </c>
      <c r="AM272" s="127">
        <v>1607718.28</v>
      </c>
      <c r="AN272" s="127">
        <v>1573958.6</v>
      </c>
      <c r="AO272" s="124"/>
      <c r="AP272" s="124"/>
    </row>
    <row r="273">
      <c r="A273" s="125">
        <v>435.0</v>
      </c>
      <c r="B273" s="119" t="s">
        <v>31</v>
      </c>
      <c r="C273" s="119" t="s">
        <v>32</v>
      </c>
      <c r="D273" s="119" t="s">
        <v>432</v>
      </c>
      <c r="E273" s="119" t="s">
        <v>433</v>
      </c>
      <c r="F273" s="120" t="s">
        <v>220</v>
      </c>
      <c r="G273" s="120" t="s">
        <v>59</v>
      </c>
      <c r="H273" s="121" t="s">
        <v>994</v>
      </c>
      <c r="I273" s="121" t="s">
        <v>995</v>
      </c>
      <c r="J273" s="125">
        <v>1549941.8</v>
      </c>
      <c r="K273" s="125">
        <v>1742696.55</v>
      </c>
      <c r="L273" s="125">
        <v>55593.88</v>
      </c>
      <c r="M273" s="125">
        <v>68660.0</v>
      </c>
      <c r="N273" s="125" t="s">
        <v>41</v>
      </c>
      <c r="O273" s="125" t="s">
        <v>41</v>
      </c>
      <c r="P273" s="125">
        <v>518.0</v>
      </c>
      <c r="Q273" s="125">
        <v>594.0</v>
      </c>
      <c r="R273" s="125">
        <v>69.0</v>
      </c>
      <c r="S273" s="125">
        <v>47.0</v>
      </c>
      <c r="T273" s="125" t="s">
        <v>41</v>
      </c>
      <c r="U273" s="125">
        <v>-12.0</v>
      </c>
      <c r="V273" s="125">
        <v>46.0</v>
      </c>
      <c r="W273" s="125">
        <v>-19.03</v>
      </c>
      <c r="X273" s="125">
        <v>-11.06</v>
      </c>
      <c r="Y273" s="125" t="s">
        <v>41</v>
      </c>
      <c r="Z273" s="125">
        <v>1.0</v>
      </c>
      <c r="AA273" s="125">
        <v>3.0</v>
      </c>
      <c r="AB273" s="125">
        <v>1.0</v>
      </c>
      <c r="AC273" s="125">
        <v>1.0</v>
      </c>
      <c r="AD273" s="125">
        <v>1.35</v>
      </c>
      <c r="AE273" s="125">
        <v>439.0</v>
      </c>
      <c r="AF273" s="125" t="s">
        <v>41</v>
      </c>
      <c r="AG273" s="125">
        <v>1.0</v>
      </c>
      <c r="AH273" s="125">
        <v>2.0</v>
      </c>
      <c r="AI273" s="125">
        <v>1.0</v>
      </c>
      <c r="AJ273" s="125">
        <v>1.0</v>
      </c>
      <c r="AK273" s="125">
        <v>1.0</v>
      </c>
      <c r="AL273" s="126">
        <v>45519.743178819444</v>
      </c>
      <c r="AM273" s="127">
        <v>1550270.8</v>
      </c>
      <c r="AN273" s="127">
        <v>1742812.73</v>
      </c>
      <c r="AO273" s="124"/>
      <c r="AP273" s="124"/>
    </row>
    <row r="274">
      <c r="A274" s="125">
        <v>436.0</v>
      </c>
      <c r="B274" s="119" t="s">
        <v>47</v>
      </c>
      <c r="C274" s="119" t="s">
        <v>32</v>
      </c>
      <c r="D274" s="119" t="s">
        <v>434</v>
      </c>
      <c r="E274" s="119" t="s">
        <v>408</v>
      </c>
      <c r="F274" s="120" t="s">
        <v>96</v>
      </c>
      <c r="G274" s="120" t="s">
        <v>59</v>
      </c>
      <c r="H274" s="121" t="s">
        <v>994</v>
      </c>
      <c r="I274" s="121" t="s">
        <v>995</v>
      </c>
      <c r="J274" s="125">
        <v>1542600.13</v>
      </c>
      <c r="K274" s="125">
        <v>1202329.65</v>
      </c>
      <c r="L274" s="125">
        <v>35219.08</v>
      </c>
      <c r="M274" s="125">
        <v>28252.32</v>
      </c>
      <c r="N274" s="119">
        <v>39.0</v>
      </c>
      <c r="O274" s="119">
        <v>52.0</v>
      </c>
      <c r="P274" s="125">
        <v>418.0</v>
      </c>
      <c r="Q274" s="125">
        <v>350.0</v>
      </c>
      <c r="R274" s="125">
        <v>58.0</v>
      </c>
      <c r="S274" s="125">
        <v>45.0</v>
      </c>
      <c r="T274" s="119">
        <v>-25.0</v>
      </c>
      <c r="U274" s="125">
        <v>19.0</v>
      </c>
      <c r="V274" s="125">
        <v>28.0</v>
      </c>
      <c r="W274" s="125">
        <v>24.66</v>
      </c>
      <c r="X274" s="125">
        <v>28.3</v>
      </c>
      <c r="Y274" s="119">
        <v>1.0</v>
      </c>
      <c r="Z274" s="125">
        <v>4.0</v>
      </c>
      <c r="AA274" s="125">
        <v>2.0</v>
      </c>
      <c r="AB274" s="125">
        <v>5.0</v>
      </c>
      <c r="AC274" s="125">
        <v>4.0</v>
      </c>
      <c r="AD274" s="125">
        <v>3.85</v>
      </c>
      <c r="AE274" s="125">
        <v>124.0</v>
      </c>
      <c r="AF274" s="119">
        <v>1.0</v>
      </c>
      <c r="AG274" s="125">
        <v>3.0</v>
      </c>
      <c r="AH274" s="125">
        <v>2.0</v>
      </c>
      <c r="AI274" s="125">
        <v>4.0</v>
      </c>
      <c r="AJ274" s="125">
        <v>3.0</v>
      </c>
      <c r="AK274" s="125">
        <v>3.0</v>
      </c>
      <c r="AL274" s="126">
        <v>45519.743178819444</v>
      </c>
      <c r="AM274" s="127">
        <v>1542670.13</v>
      </c>
      <c r="AN274" s="127">
        <v>1203234.65</v>
      </c>
      <c r="AO274" s="124"/>
      <c r="AP274" s="124"/>
    </row>
    <row r="275">
      <c r="A275" s="125">
        <v>437.0</v>
      </c>
      <c r="B275" s="119" t="s">
        <v>97</v>
      </c>
      <c r="C275" s="119" t="s">
        <v>32</v>
      </c>
      <c r="D275" s="119" t="s">
        <v>435</v>
      </c>
      <c r="E275" s="119" t="s">
        <v>436</v>
      </c>
      <c r="F275" s="120" t="s">
        <v>243</v>
      </c>
      <c r="G275" s="120" t="s">
        <v>101</v>
      </c>
      <c r="H275" s="121" t="s">
        <v>994</v>
      </c>
      <c r="I275" s="121" t="s">
        <v>995</v>
      </c>
      <c r="J275" s="125">
        <v>1801961.19</v>
      </c>
      <c r="K275" s="125">
        <v>1685274.56</v>
      </c>
      <c r="L275" s="125">
        <v>51993.82</v>
      </c>
      <c r="M275" s="125">
        <v>51694.1</v>
      </c>
      <c r="N275" s="125">
        <v>22.0</v>
      </c>
      <c r="O275" s="125">
        <v>21.0</v>
      </c>
      <c r="P275" s="125">
        <v>649.0</v>
      </c>
      <c r="Q275" s="125">
        <v>635.0</v>
      </c>
      <c r="R275" s="125">
        <v>41.0</v>
      </c>
      <c r="S275" s="125">
        <v>36.0</v>
      </c>
      <c r="T275" s="125">
        <v>4.0</v>
      </c>
      <c r="U275" s="125">
        <v>2.0</v>
      </c>
      <c r="V275" s="125">
        <v>13.0</v>
      </c>
      <c r="W275" s="125">
        <v>0.58</v>
      </c>
      <c r="X275" s="125">
        <v>6.92</v>
      </c>
      <c r="Y275" s="125">
        <v>1.0</v>
      </c>
      <c r="Z275" s="125">
        <v>1.0</v>
      </c>
      <c r="AA275" s="125">
        <v>1.0</v>
      </c>
      <c r="AB275" s="125">
        <v>1.0</v>
      </c>
      <c r="AC275" s="125">
        <v>1.0</v>
      </c>
      <c r="AD275" s="125">
        <v>1.0</v>
      </c>
      <c r="AE275" s="125">
        <v>609.0</v>
      </c>
      <c r="AF275" s="125">
        <v>1.0</v>
      </c>
      <c r="AG275" s="125">
        <v>1.0</v>
      </c>
      <c r="AH275" s="125">
        <v>1.0</v>
      </c>
      <c r="AI275" s="125">
        <v>1.0</v>
      </c>
      <c r="AJ275" s="125">
        <v>1.0</v>
      </c>
      <c r="AK275" s="125">
        <v>1.0</v>
      </c>
      <c r="AL275" s="126">
        <v>45519.743178819444</v>
      </c>
      <c r="AM275" s="127">
        <v>1835501.55</v>
      </c>
      <c r="AN275" s="127">
        <v>1685977.1</v>
      </c>
      <c r="AO275" s="124"/>
      <c r="AP275" s="124"/>
    </row>
    <row r="276">
      <c r="A276" s="125">
        <v>438.0</v>
      </c>
      <c r="B276" s="119" t="s">
        <v>42</v>
      </c>
      <c r="C276" s="119" t="s">
        <v>32</v>
      </c>
      <c r="D276" s="119" t="s">
        <v>437</v>
      </c>
      <c r="E276" s="119" t="s">
        <v>438</v>
      </c>
      <c r="F276" s="120" t="s">
        <v>108</v>
      </c>
      <c r="G276" s="120" t="s">
        <v>46</v>
      </c>
      <c r="H276" s="121" t="s">
        <v>994</v>
      </c>
      <c r="I276" s="121" t="s">
        <v>995</v>
      </c>
      <c r="J276" s="125">
        <v>2423572.5</v>
      </c>
      <c r="K276" s="125">
        <v>2787354.35</v>
      </c>
      <c r="L276" s="125">
        <v>77509.75</v>
      </c>
      <c r="M276" s="125">
        <v>90150.0</v>
      </c>
      <c r="N276" s="125">
        <v>90.0</v>
      </c>
      <c r="O276" s="125">
        <v>55.0</v>
      </c>
      <c r="P276" s="125">
        <v>836.0</v>
      </c>
      <c r="Q276" s="125">
        <v>852.0</v>
      </c>
      <c r="R276" s="125">
        <v>78.0</v>
      </c>
      <c r="S276" s="125">
        <v>66.0</v>
      </c>
      <c r="T276" s="125">
        <v>63.0</v>
      </c>
      <c r="U276" s="125">
        <v>-1.0</v>
      </c>
      <c r="V276" s="125">
        <v>18.0</v>
      </c>
      <c r="W276" s="125">
        <v>-14.02</v>
      </c>
      <c r="X276" s="125">
        <v>-13.05</v>
      </c>
      <c r="Y276" s="125">
        <v>3.0</v>
      </c>
      <c r="Z276" s="125">
        <v>1.0</v>
      </c>
      <c r="AA276" s="125">
        <v>1.0</v>
      </c>
      <c r="AB276" s="125">
        <v>1.0</v>
      </c>
      <c r="AC276" s="125">
        <v>1.0</v>
      </c>
      <c r="AD276" s="125">
        <v>1.1</v>
      </c>
      <c r="AE276" s="125">
        <v>545.0</v>
      </c>
      <c r="AF276" s="125">
        <v>2.0</v>
      </c>
      <c r="AG276" s="125">
        <v>1.0</v>
      </c>
      <c r="AH276" s="125">
        <v>1.0</v>
      </c>
      <c r="AI276" s="125">
        <v>1.0</v>
      </c>
      <c r="AJ276" s="125">
        <v>1.0</v>
      </c>
      <c r="AK276" s="125">
        <v>1.0</v>
      </c>
      <c r="AL276" s="126">
        <v>45519.743178819444</v>
      </c>
      <c r="AM276" s="127">
        <v>2424067.0</v>
      </c>
      <c r="AN276" s="127">
        <v>2787674.49</v>
      </c>
      <c r="AO276" s="124"/>
      <c r="AP276" s="124"/>
    </row>
    <row r="277">
      <c r="A277" s="125">
        <v>439.0</v>
      </c>
      <c r="B277" s="119" t="s">
        <v>42</v>
      </c>
      <c r="C277" s="119" t="s">
        <v>32</v>
      </c>
      <c r="D277" s="119" t="s">
        <v>439</v>
      </c>
      <c r="E277" s="119" t="s">
        <v>440</v>
      </c>
      <c r="F277" s="120" t="s">
        <v>45</v>
      </c>
      <c r="G277" s="120" t="s">
        <v>46</v>
      </c>
      <c r="H277" s="121" t="s">
        <v>994</v>
      </c>
      <c r="I277" s="121" t="s">
        <v>995</v>
      </c>
      <c r="J277" s="125">
        <v>1585893.05</v>
      </c>
      <c r="K277" s="125">
        <v>1562028.07</v>
      </c>
      <c r="L277" s="125">
        <v>53184.36</v>
      </c>
      <c r="M277" s="125">
        <v>56037.89</v>
      </c>
      <c r="N277" s="125">
        <v>22.0</v>
      </c>
      <c r="O277" s="125" t="s">
        <v>41</v>
      </c>
      <c r="P277" s="125">
        <v>671.0</v>
      </c>
      <c r="Q277" s="125">
        <v>687.0</v>
      </c>
      <c r="R277" s="125">
        <v>51.0</v>
      </c>
      <c r="S277" s="125">
        <v>56.0</v>
      </c>
      <c r="T277" s="125" t="s">
        <v>41</v>
      </c>
      <c r="U277" s="125">
        <v>-2.0</v>
      </c>
      <c r="V277" s="125">
        <v>-8.0</v>
      </c>
      <c r="W277" s="125">
        <v>-5.09</v>
      </c>
      <c r="X277" s="125">
        <v>1.53</v>
      </c>
      <c r="Y277" s="125" t="s">
        <v>41</v>
      </c>
      <c r="Z277" s="125">
        <v>1.0</v>
      </c>
      <c r="AA277" s="125">
        <v>1.0</v>
      </c>
      <c r="AB277" s="125">
        <v>1.0</v>
      </c>
      <c r="AC277" s="125">
        <v>1.0</v>
      </c>
      <c r="AD277" s="125">
        <v>0.95</v>
      </c>
      <c r="AE277" s="125">
        <v>644.0</v>
      </c>
      <c r="AF277" s="125" t="s">
        <v>41</v>
      </c>
      <c r="AG277" s="125">
        <v>1.0</v>
      </c>
      <c r="AH277" s="125">
        <v>1.0</v>
      </c>
      <c r="AI277" s="125">
        <v>1.0</v>
      </c>
      <c r="AJ277" s="125">
        <v>1.0</v>
      </c>
      <c r="AK277" s="125">
        <v>1.0</v>
      </c>
      <c r="AL277" s="126">
        <v>45519.743178819444</v>
      </c>
      <c r="AM277" s="127">
        <v>1585949.05</v>
      </c>
      <c r="AN277" s="127">
        <v>1561150.55</v>
      </c>
      <c r="AO277" s="124"/>
      <c r="AP277" s="124"/>
    </row>
    <row r="278">
      <c r="A278" s="125">
        <v>441.0</v>
      </c>
      <c r="B278" s="119" t="s">
        <v>97</v>
      </c>
      <c r="C278" s="119" t="s">
        <v>32</v>
      </c>
      <c r="D278" s="119" t="s">
        <v>441</v>
      </c>
      <c r="E278" s="119" t="s">
        <v>442</v>
      </c>
      <c r="F278" s="120" t="s">
        <v>223</v>
      </c>
      <c r="G278" s="120" t="s">
        <v>101</v>
      </c>
      <c r="H278" s="121" t="s">
        <v>994</v>
      </c>
      <c r="I278" s="121" t="s">
        <v>995</v>
      </c>
      <c r="J278" s="125">
        <v>1306005.06</v>
      </c>
      <c r="K278" s="125">
        <v>1121141.75</v>
      </c>
      <c r="L278" s="125">
        <v>36226.15</v>
      </c>
      <c r="M278" s="125">
        <v>32517.4</v>
      </c>
      <c r="N278" s="125" t="s">
        <v>41</v>
      </c>
      <c r="O278" s="119">
        <v>6.0</v>
      </c>
      <c r="P278" s="125">
        <v>443.0</v>
      </c>
      <c r="Q278" s="125">
        <v>401.0</v>
      </c>
      <c r="R278" s="125">
        <v>49.0</v>
      </c>
      <c r="S278" s="125">
        <v>46.0</v>
      </c>
      <c r="T278" s="119" t="s">
        <v>41</v>
      </c>
      <c r="U278" s="125">
        <v>10.0</v>
      </c>
      <c r="V278" s="125">
        <v>6.0</v>
      </c>
      <c r="W278" s="125">
        <v>11.41</v>
      </c>
      <c r="X278" s="125">
        <v>16.49</v>
      </c>
      <c r="Y278" s="119" t="s">
        <v>41</v>
      </c>
      <c r="Z278" s="125">
        <v>3.0</v>
      </c>
      <c r="AA278" s="125">
        <v>1.0</v>
      </c>
      <c r="AB278" s="125">
        <v>3.0</v>
      </c>
      <c r="AC278" s="125">
        <v>3.0</v>
      </c>
      <c r="AD278" s="125">
        <v>2.45</v>
      </c>
      <c r="AE278" s="125">
        <v>259.0</v>
      </c>
      <c r="AF278" s="119" t="s">
        <v>41</v>
      </c>
      <c r="AG278" s="125">
        <v>2.0</v>
      </c>
      <c r="AH278" s="125">
        <v>1.0</v>
      </c>
      <c r="AI278" s="125">
        <v>2.0</v>
      </c>
      <c r="AJ278" s="125">
        <v>2.0</v>
      </c>
      <c r="AK278" s="125">
        <v>2.0</v>
      </c>
      <c r="AL278" s="126">
        <v>45519.743178819444</v>
      </c>
      <c r="AM278" s="127">
        <v>1306997.05</v>
      </c>
      <c r="AN278" s="127">
        <v>1129087.5</v>
      </c>
      <c r="AO278" s="124"/>
      <c r="AP278" s="124"/>
    </row>
    <row r="279">
      <c r="A279" s="125">
        <v>443.0</v>
      </c>
      <c r="B279" s="119" t="s">
        <v>97</v>
      </c>
      <c r="C279" s="119" t="s">
        <v>32</v>
      </c>
      <c r="D279" s="119" t="s">
        <v>443</v>
      </c>
      <c r="E279" s="119" t="s">
        <v>263</v>
      </c>
      <c r="F279" s="120" t="s">
        <v>243</v>
      </c>
      <c r="G279" s="120" t="s">
        <v>101</v>
      </c>
      <c r="H279" s="121" t="s">
        <v>994</v>
      </c>
      <c r="I279" s="121" t="s">
        <v>995</v>
      </c>
      <c r="J279" s="125">
        <v>1889739.35</v>
      </c>
      <c r="K279" s="125">
        <v>1611285.76</v>
      </c>
      <c r="L279" s="125">
        <v>54794.4</v>
      </c>
      <c r="M279" s="125">
        <v>62239.73</v>
      </c>
      <c r="N279" s="119">
        <v>62.0</v>
      </c>
      <c r="O279" s="125">
        <v>55.0</v>
      </c>
      <c r="P279" s="125">
        <v>675.0</v>
      </c>
      <c r="Q279" s="125">
        <v>804.0</v>
      </c>
      <c r="R279" s="125">
        <v>45.0</v>
      </c>
      <c r="S279" s="125">
        <v>47.0</v>
      </c>
      <c r="T279" s="119">
        <v>12.0</v>
      </c>
      <c r="U279" s="125">
        <v>-16.0</v>
      </c>
      <c r="V279" s="125">
        <v>-4.0</v>
      </c>
      <c r="W279" s="125">
        <v>-11.96</v>
      </c>
      <c r="X279" s="125">
        <v>17.28</v>
      </c>
      <c r="Y279" s="119">
        <v>1.0</v>
      </c>
      <c r="Z279" s="125">
        <v>1.0</v>
      </c>
      <c r="AA279" s="125">
        <v>1.0</v>
      </c>
      <c r="AB279" s="125">
        <v>1.0</v>
      </c>
      <c r="AC279" s="125">
        <v>3.0</v>
      </c>
      <c r="AD279" s="125">
        <v>1.5</v>
      </c>
      <c r="AE279" s="125">
        <v>402.0</v>
      </c>
      <c r="AF279" s="119">
        <v>1.0</v>
      </c>
      <c r="AG279" s="125">
        <v>1.0</v>
      </c>
      <c r="AH279" s="125">
        <v>1.0</v>
      </c>
      <c r="AI279" s="125">
        <v>1.0</v>
      </c>
      <c r="AJ279" s="125">
        <v>2.0</v>
      </c>
      <c r="AK279" s="125">
        <v>1.0</v>
      </c>
      <c r="AL279" s="126">
        <v>45519.743178819444</v>
      </c>
      <c r="AM279" s="127">
        <v>1890258.53</v>
      </c>
      <c r="AN279" s="127">
        <v>1834400.46</v>
      </c>
      <c r="AO279" s="124"/>
      <c r="AP279" s="124"/>
    </row>
    <row r="280">
      <c r="A280" s="125">
        <v>445.0</v>
      </c>
      <c r="B280" s="119" t="s">
        <v>60</v>
      </c>
      <c r="C280" s="119" t="s">
        <v>32</v>
      </c>
      <c r="D280" s="119" t="s">
        <v>249</v>
      </c>
      <c r="E280" s="119" t="s">
        <v>364</v>
      </c>
      <c r="F280" s="120" t="s">
        <v>81</v>
      </c>
      <c r="G280" s="120" t="s">
        <v>36</v>
      </c>
      <c r="H280" s="121" t="s">
        <v>994</v>
      </c>
      <c r="I280" s="121" t="s">
        <v>995</v>
      </c>
      <c r="J280" s="125">
        <v>2960009.13</v>
      </c>
      <c r="K280" s="125">
        <v>2761556.56</v>
      </c>
      <c r="L280" s="125">
        <v>83994.62</v>
      </c>
      <c r="M280" s="125">
        <v>84838.51</v>
      </c>
      <c r="N280" s="125">
        <v>75.0</v>
      </c>
      <c r="O280" s="125">
        <v>79.0</v>
      </c>
      <c r="P280" s="125">
        <v>869.0</v>
      </c>
      <c r="Q280" s="125">
        <v>815.0</v>
      </c>
      <c r="R280" s="125">
        <v>64.0</v>
      </c>
      <c r="S280" s="125">
        <v>47.0</v>
      </c>
      <c r="T280" s="125">
        <v>-5.0</v>
      </c>
      <c r="U280" s="125">
        <v>6.0</v>
      </c>
      <c r="V280" s="125">
        <v>36.0</v>
      </c>
      <c r="W280" s="125">
        <v>-0.99</v>
      </c>
      <c r="X280" s="125">
        <v>7.19</v>
      </c>
      <c r="Y280" s="125">
        <v>1.0</v>
      </c>
      <c r="Z280" s="125">
        <v>2.0</v>
      </c>
      <c r="AA280" s="125">
        <v>2.0</v>
      </c>
      <c r="AB280" s="125">
        <v>1.0</v>
      </c>
      <c r="AC280" s="125">
        <v>2.0</v>
      </c>
      <c r="AD280" s="125">
        <v>1.55</v>
      </c>
      <c r="AE280" s="125">
        <v>395.0</v>
      </c>
      <c r="AF280" s="125">
        <v>1.0</v>
      </c>
      <c r="AG280" s="125">
        <v>1.0</v>
      </c>
      <c r="AH280" s="125">
        <v>2.0</v>
      </c>
      <c r="AI280" s="125">
        <v>1.0</v>
      </c>
      <c r="AJ280" s="125">
        <v>2.0</v>
      </c>
      <c r="AK280" s="125">
        <v>1.0</v>
      </c>
      <c r="AL280" s="126">
        <v>45519.743178819444</v>
      </c>
      <c r="AM280" s="127">
        <v>2961640.37</v>
      </c>
      <c r="AN280" s="127">
        <v>2769790.11</v>
      </c>
      <c r="AO280" s="124"/>
      <c r="AP280" s="124"/>
    </row>
    <row r="281">
      <c r="A281" s="125">
        <v>448.0</v>
      </c>
      <c r="B281" s="119" t="s">
        <v>122</v>
      </c>
      <c r="C281" s="119" t="s">
        <v>32</v>
      </c>
      <c r="D281" s="119" t="s">
        <v>444</v>
      </c>
      <c r="E281" s="119" t="s">
        <v>445</v>
      </c>
      <c r="F281" s="120" t="s">
        <v>185</v>
      </c>
      <c r="G281" s="120" t="s">
        <v>46</v>
      </c>
      <c r="H281" s="121" t="s">
        <v>994</v>
      </c>
      <c r="I281" s="121" t="s">
        <v>995</v>
      </c>
      <c r="J281" s="125">
        <v>1015176.9</v>
      </c>
      <c r="K281" s="125">
        <v>1005055.32</v>
      </c>
      <c r="L281" s="125">
        <v>27957.4</v>
      </c>
      <c r="M281" s="125">
        <v>30650.71</v>
      </c>
      <c r="N281" s="125">
        <v>39.0</v>
      </c>
      <c r="O281" s="125">
        <v>13.0</v>
      </c>
      <c r="P281" s="125">
        <v>350.0</v>
      </c>
      <c r="Q281" s="125">
        <v>343.0</v>
      </c>
      <c r="R281" s="125">
        <v>33.0</v>
      </c>
      <c r="S281" s="125">
        <v>33.0</v>
      </c>
      <c r="T281" s="125">
        <v>200.0</v>
      </c>
      <c r="U281" s="125">
        <v>2.0</v>
      </c>
      <c r="V281" s="125">
        <v>0.0</v>
      </c>
      <c r="W281" s="125">
        <v>-8.79</v>
      </c>
      <c r="X281" s="125">
        <v>1.01</v>
      </c>
      <c r="Y281" s="125">
        <v>5.0</v>
      </c>
      <c r="Z281" s="125">
        <v>1.0</v>
      </c>
      <c r="AA281" s="125">
        <v>1.0</v>
      </c>
      <c r="AB281" s="125">
        <v>1.0</v>
      </c>
      <c r="AC281" s="125">
        <v>1.0</v>
      </c>
      <c r="AD281" s="125">
        <v>1.2</v>
      </c>
      <c r="AE281" s="125">
        <v>486.0</v>
      </c>
      <c r="AF281" s="125">
        <v>4.0</v>
      </c>
      <c r="AG281" s="125">
        <v>1.0</v>
      </c>
      <c r="AH281" s="125">
        <v>1.0</v>
      </c>
      <c r="AI281" s="125">
        <v>1.0</v>
      </c>
      <c r="AJ281" s="125">
        <v>1.0</v>
      </c>
      <c r="AK281" s="125">
        <v>1.0</v>
      </c>
      <c r="AL281" s="126">
        <v>45519.743178819444</v>
      </c>
      <c r="AM281" s="127">
        <v>1015442.4</v>
      </c>
      <c r="AN281" s="127">
        <v>1005111.06</v>
      </c>
      <c r="AO281" s="124"/>
      <c r="AP281" s="124"/>
    </row>
    <row r="282">
      <c r="A282" s="125">
        <v>451.0</v>
      </c>
      <c r="B282" s="119" t="s">
        <v>63</v>
      </c>
      <c r="C282" s="119" t="s">
        <v>32</v>
      </c>
      <c r="D282" s="119" t="s">
        <v>446</v>
      </c>
      <c r="E282" s="119" t="s">
        <v>447</v>
      </c>
      <c r="F282" s="120" t="s">
        <v>220</v>
      </c>
      <c r="G282" s="120" t="s">
        <v>59</v>
      </c>
      <c r="H282" s="121" t="s">
        <v>994</v>
      </c>
      <c r="I282" s="121" t="s">
        <v>995</v>
      </c>
      <c r="J282" s="125">
        <v>1198398.59</v>
      </c>
      <c r="K282" s="125">
        <v>899735.56</v>
      </c>
      <c r="L282" s="125">
        <v>41052.83</v>
      </c>
      <c r="M282" s="125">
        <v>30810.07</v>
      </c>
      <c r="N282" s="125">
        <v>14.0</v>
      </c>
      <c r="O282" s="125">
        <v>13.0</v>
      </c>
      <c r="P282" s="125">
        <v>410.0</v>
      </c>
      <c r="Q282" s="125">
        <v>363.0</v>
      </c>
      <c r="R282" s="125">
        <v>40.0</v>
      </c>
      <c r="S282" s="125">
        <v>30.0</v>
      </c>
      <c r="T282" s="125">
        <v>7.0</v>
      </c>
      <c r="U282" s="125">
        <v>12.0</v>
      </c>
      <c r="V282" s="125">
        <v>33.0</v>
      </c>
      <c r="W282" s="125">
        <v>33.24</v>
      </c>
      <c r="X282" s="125">
        <v>33.19</v>
      </c>
      <c r="Y282" s="125">
        <v>1.0</v>
      </c>
      <c r="Z282" s="125">
        <v>3.0</v>
      </c>
      <c r="AA282" s="125">
        <v>2.0</v>
      </c>
      <c r="AB282" s="125">
        <v>5.0</v>
      </c>
      <c r="AC282" s="125">
        <v>5.0</v>
      </c>
      <c r="AD282" s="125">
        <v>4.0</v>
      </c>
      <c r="AE282" s="125">
        <v>94.0</v>
      </c>
      <c r="AF282" s="125">
        <v>1.0</v>
      </c>
      <c r="AG282" s="125">
        <v>2.0</v>
      </c>
      <c r="AH282" s="125">
        <v>2.0</v>
      </c>
      <c r="AI282" s="125">
        <v>4.0</v>
      </c>
      <c r="AJ282" s="125">
        <v>4.0</v>
      </c>
      <c r="AK282" s="125">
        <v>4.0</v>
      </c>
      <c r="AL282" s="126">
        <v>45519.743178819444</v>
      </c>
      <c r="AM282" s="127">
        <v>1203377.59</v>
      </c>
      <c r="AN282" s="127">
        <v>900237.55</v>
      </c>
      <c r="AO282" s="124"/>
      <c r="AP282" s="124"/>
    </row>
    <row r="283">
      <c r="A283" s="125">
        <v>452.0</v>
      </c>
      <c r="B283" s="119" t="s">
        <v>60</v>
      </c>
      <c r="C283" s="119" t="s">
        <v>32</v>
      </c>
      <c r="D283" s="119" t="s">
        <v>448</v>
      </c>
      <c r="E283" s="119" t="s">
        <v>449</v>
      </c>
      <c r="F283" s="120" t="s">
        <v>88</v>
      </c>
      <c r="G283" s="120" t="s">
        <v>59</v>
      </c>
      <c r="H283" s="121" t="s">
        <v>994</v>
      </c>
      <c r="I283" s="121" t="s">
        <v>995</v>
      </c>
      <c r="J283" s="125">
        <v>1363615.7</v>
      </c>
      <c r="K283" s="125">
        <v>1475880.47</v>
      </c>
      <c r="L283" s="125">
        <v>33675.38</v>
      </c>
      <c r="M283" s="125">
        <v>34727.28</v>
      </c>
      <c r="N283" s="125" t="s">
        <v>41</v>
      </c>
      <c r="O283" s="125" t="s">
        <v>41</v>
      </c>
      <c r="P283" s="125">
        <v>294.0</v>
      </c>
      <c r="Q283" s="125">
        <v>286.0</v>
      </c>
      <c r="R283" s="125">
        <v>16.0</v>
      </c>
      <c r="S283" s="125">
        <v>11.0</v>
      </c>
      <c r="T283" s="125" t="s">
        <v>41</v>
      </c>
      <c r="U283" s="125">
        <v>2.0</v>
      </c>
      <c r="V283" s="125">
        <v>45.0</v>
      </c>
      <c r="W283" s="125">
        <v>-3.03</v>
      </c>
      <c r="X283" s="125">
        <v>-7.61</v>
      </c>
      <c r="Y283" s="125" t="s">
        <v>41</v>
      </c>
      <c r="Z283" s="125">
        <v>1.0</v>
      </c>
      <c r="AA283" s="125">
        <v>3.0</v>
      </c>
      <c r="AB283" s="125">
        <v>1.0</v>
      </c>
      <c r="AC283" s="125">
        <v>1.0</v>
      </c>
      <c r="AD283" s="125">
        <v>1.35</v>
      </c>
      <c r="AE283" s="125">
        <v>436.0</v>
      </c>
      <c r="AF283" s="125" t="s">
        <v>41</v>
      </c>
      <c r="AG283" s="125">
        <v>1.0</v>
      </c>
      <c r="AH283" s="125">
        <v>2.0</v>
      </c>
      <c r="AI283" s="125">
        <v>1.0</v>
      </c>
      <c r="AJ283" s="125">
        <v>1.0</v>
      </c>
      <c r="AK283" s="125">
        <v>1.0</v>
      </c>
      <c r="AL283" s="126">
        <v>45519.743178819444</v>
      </c>
      <c r="AM283" s="127">
        <v>1363899.03</v>
      </c>
      <c r="AN283" s="127">
        <v>1477765.96</v>
      </c>
      <c r="AO283" s="124"/>
      <c r="AP283" s="124"/>
    </row>
    <row r="284">
      <c r="A284" s="125">
        <v>453.0</v>
      </c>
      <c r="B284" s="119" t="s">
        <v>97</v>
      </c>
      <c r="C284" s="119" t="s">
        <v>32</v>
      </c>
      <c r="D284" s="119" t="s">
        <v>337</v>
      </c>
      <c r="E284" s="119" t="s">
        <v>450</v>
      </c>
      <c r="F284" s="120" t="s">
        <v>451</v>
      </c>
      <c r="G284" s="120" t="s">
        <v>101</v>
      </c>
      <c r="H284" s="121" t="s">
        <v>994</v>
      </c>
      <c r="I284" s="121" t="s">
        <v>995</v>
      </c>
      <c r="J284" s="125">
        <v>1111304.14</v>
      </c>
      <c r="K284" s="125">
        <v>998126.45</v>
      </c>
      <c r="L284" s="125">
        <v>28654.94</v>
      </c>
      <c r="M284" s="125">
        <v>28166.5</v>
      </c>
      <c r="N284" s="119">
        <v>13.0</v>
      </c>
      <c r="O284" s="119">
        <v>10.0</v>
      </c>
      <c r="P284" s="125">
        <v>350.0</v>
      </c>
      <c r="Q284" s="125">
        <v>305.0</v>
      </c>
      <c r="R284" s="125">
        <v>18.0</v>
      </c>
      <c r="S284" s="125">
        <v>18.0</v>
      </c>
      <c r="T284" s="119">
        <v>30.0</v>
      </c>
      <c r="U284" s="125">
        <v>14.0</v>
      </c>
      <c r="V284" s="125">
        <v>0.0</v>
      </c>
      <c r="W284" s="125">
        <v>1.73</v>
      </c>
      <c r="X284" s="125">
        <v>11.34</v>
      </c>
      <c r="Y284" s="119">
        <v>2.0</v>
      </c>
      <c r="Z284" s="125">
        <v>3.0</v>
      </c>
      <c r="AA284" s="125">
        <v>1.0</v>
      </c>
      <c r="AB284" s="125">
        <v>1.0</v>
      </c>
      <c r="AC284" s="125">
        <v>2.0</v>
      </c>
      <c r="AD284" s="125">
        <v>1.5</v>
      </c>
      <c r="AE284" s="125">
        <v>397.0</v>
      </c>
      <c r="AF284" s="119">
        <v>2.0</v>
      </c>
      <c r="AG284" s="125">
        <v>2.0</v>
      </c>
      <c r="AH284" s="125">
        <v>1.0</v>
      </c>
      <c r="AI284" s="125">
        <v>1.0</v>
      </c>
      <c r="AJ284" s="125">
        <v>2.0</v>
      </c>
      <c r="AK284" s="125">
        <v>1.0</v>
      </c>
      <c r="AL284" s="126">
        <v>45519.743178819444</v>
      </c>
      <c r="AM284" s="127">
        <v>1111148.39</v>
      </c>
      <c r="AN284" s="127">
        <v>991192.0</v>
      </c>
      <c r="AO284" s="124"/>
      <c r="AP284" s="124"/>
    </row>
    <row r="285">
      <c r="A285" s="125">
        <v>454.0</v>
      </c>
      <c r="B285" s="119" t="s">
        <v>42</v>
      </c>
      <c r="C285" s="119" t="s">
        <v>32</v>
      </c>
      <c r="D285" s="119" t="s">
        <v>323</v>
      </c>
      <c r="E285" s="119" t="s">
        <v>324</v>
      </c>
      <c r="F285" s="120" t="s">
        <v>45</v>
      </c>
      <c r="G285" s="120" t="s">
        <v>46</v>
      </c>
      <c r="H285" s="121" t="s">
        <v>994</v>
      </c>
      <c r="I285" s="121" t="s">
        <v>995</v>
      </c>
      <c r="J285" s="125">
        <v>865237.56</v>
      </c>
      <c r="K285" s="125">
        <v>680558.69</v>
      </c>
      <c r="L285" s="125">
        <v>31188.78</v>
      </c>
      <c r="M285" s="125">
        <v>31198.77</v>
      </c>
      <c r="N285" s="125">
        <v>8.0</v>
      </c>
      <c r="O285" s="125">
        <v>12.0</v>
      </c>
      <c r="P285" s="125">
        <v>440.0</v>
      </c>
      <c r="Q285" s="125">
        <v>420.0</v>
      </c>
      <c r="R285" s="125">
        <v>17.0</v>
      </c>
      <c r="S285" s="125">
        <v>21.0</v>
      </c>
      <c r="T285" s="125">
        <v>-33.0</v>
      </c>
      <c r="U285" s="125">
        <v>4.0</v>
      </c>
      <c r="V285" s="125">
        <v>-19.0</v>
      </c>
      <c r="W285" s="125">
        <v>-0.03</v>
      </c>
      <c r="X285" s="125">
        <v>27.14</v>
      </c>
      <c r="Y285" s="125">
        <v>1.0</v>
      </c>
      <c r="Z285" s="125">
        <v>1.0</v>
      </c>
      <c r="AA285" s="125">
        <v>1.0</v>
      </c>
      <c r="AB285" s="125">
        <v>1.0</v>
      </c>
      <c r="AC285" s="125">
        <v>4.0</v>
      </c>
      <c r="AD285" s="125">
        <v>1.75</v>
      </c>
      <c r="AE285" s="125">
        <v>362.0</v>
      </c>
      <c r="AF285" s="125">
        <v>1.0</v>
      </c>
      <c r="AG285" s="125">
        <v>1.0</v>
      </c>
      <c r="AH285" s="125">
        <v>1.0</v>
      </c>
      <c r="AI285" s="125">
        <v>1.0</v>
      </c>
      <c r="AJ285" s="125">
        <v>3.0</v>
      </c>
      <c r="AK285" s="125">
        <v>1.0</v>
      </c>
      <c r="AL285" s="126">
        <v>45519.743178819444</v>
      </c>
      <c r="AM285" s="127">
        <v>899099.79</v>
      </c>
      <c r="AN285" s="127">
        <v>832742.09</v>
      </c>
      <c r="AO285" s="124"/>
      <c r="AP285" s="124"/>
    </row>
    <row r="286">
      <c r="A286" s="125">
        <v>455.0</v>
      </c>
      <c r="B286" s="119" t="s">
        <v>42</v>
      </c>
      <c r="C286" s="119" t="s">
        <v>32</v>
      </c>
      <c r="D286" s="119" t="s">
        <v>452</v>
      </c>
      <c r="E286" s="119" t="s">
        <v>453</v>
      </c>
      <c r="F286" s="120" t="s">
        <v>45</v>
      </c>
      <c r="G286" s="120" t="s">
        <v>46</v>
      </c>
      <c r="H286" s="121" t="s">
        <v>994</v>
      </c>
      <c r="I286" s="121" t="s">
        <v>995</v>
      </c>
      <c r="J286" s="125">
        <v>2006571.79</v>
      </c>
      <c r="K286" s="125">
        <v>1670512.25</v>
      </c>
      <c r="L286" s="125">
        <v>65122.91</v>
      </c>
      <c r="M286" s="125">
        <v>66673.12</v>
      </c>
      <c r="N286" s="125">
        <v>13.0</v>
      </c>
      <c r="O286" s="125">
        <v>27.0</v>
      </c>
      <c r="P286" s="125">
        <v>655.0</v>
      </c>
      <c r="Q286" s="125">
        <v>640.0</v>
      </c>
      <c r="R286" s="125">
        <v>42.0</v>
      </c>
      <c r="S286" s="125">
        <v>53.0</v>
      </c>
      <c r="T286" s="125">
        <v>-51.0</v>
      </c>
      <c r="U286" s="125">
        <v>2.0</v>
      </c>
      <c r="V286" s="125">
        <v>-20.0</v>
      </c>
      <c r="W286" s="125">
        <v>-2.33</v>
      </c>
      <c r="X286" s="125">
        <v>20.12</v>
      </c>
      <c r="Y286" s="125">
        <v>1.0</v>
      </c>
      <c r="Z286" s="125">
        <v>1.0</v>
      </c>
      <c r="AA286" s="125">
        <v>1.0</v>
      </c>
      <c r="AB286" s="125">
        <v>1.0</v>
      </c>
      <c r="AC286" s="125">
        <v>3.0</v>
      </c>
      <c r="AD286" s="125">
        <v>1.5</v>
      </c>
      <c r="AE286" s="125">
        <v>405.0</v>
      </c>
      <c r="AF286" s="125">
        <v>1.0</v>
      </c>
      <c r="AG286" s="125">
        <v>1.0</v>
      </c>
      <c r="AH286" s="125">
        <v>1.0</v>
      </c>
      <c r="AI286" s="125">
        <v>1.0</v>
      </c>
      <c r="AJ286" s="125">
        <v>2.0</v>
      </c>
      <c r="AK286" s="125">
        <v>1.0</v>
      </c>
      <c r="AL286" s="126">
        <v>45519.743178819444</v>
      </c>
      <c r="AM286" s="127">
        <v>2008945.51</v>
      </c>
      <c r="AN286" s="127">
        <v>1901703.66</v>
      </c>
      <c r="AO286" s="124"/>
      <c r="AP286" s="124"/>
    </row>
    <row r="287">
      <c r="A287" s="125">
        <v>456.0</v>
      </c>
      <c r="B287" s="119" t="s">
        <v>122</v>
      </c>
      <c r="C287" s="119" t="s">
        <v>32</v>
      </c>
      <c r="D287" s="119" t="s">
        <v>454</v>
      </c>
      <c r="E287" s="119" t="s">
        <v>455</v>
      </c>
      <c r="F287" s="120" t="s">
        <v>243</v>
      </c>
      <c r="G287" s="120" t="s">
        <v>101</v>
      </c>
      <c r="H287" s="121" t="s">
        <v>994</v>
      </c>
      <c r="I287" s="121" t="s">
        <v>995</v>
      </c>
      <c r="J287" s="125">
        <v>906114.39</v>
      </c>
      <c r="K287" s="125">
        <v>598010.31</v>
      </c>
      <c r="L287" s="125">
        <v>29731.04</v>
      </c>
      <c r="M287" s="125">
        <v>21162.65</v>
      </c>
      <c r="N287" s="125">
        <v>18.0</v>
      </c>
      <c r="O287" s="125">
        <v>26.0</v>
      </c>
      <c r="P287" s="125">
        <v>444.0</v>
      </c>
      <c r="Q287" s="125">
        <v>363.0</v>
      </c>
      <c r="R287" s="125">
        <v>24.0</v>
      </c>
      <c r="S287" s="125">
        <v>23.0</v>
      </c>
      <c r="T287" s="125">
        <v>-30.0</v>
      </c>
      <c r="U287" s="125">
        <v>22.0</v>
      </c>
      <c r="V287" s="125">
        <v>4.0</v>
      </c>
      <c r="W287" s="125">
        <v>40.49</v>
      </c>
      <c r="X287" s="125">
        <v>51.52</v>
      </c>
      <c r="Y287" s="125">
        <v>1.0</v>
      </c>
      <c r="Z287" s="125">
        <v>5.0</v>
      </c>
      <c r="AA287" s="125">
        <v>1.0</v>
      </c>
      <c r="AB287" s="125">
        <v>5.0</v>
      </c>
      <c r="AC287" s="125">
        <v>5.0</v>
      </c>
      <c r="AD287" s="125">
        <v>4.0</v>
      </c>
      <c r="AE287" s="125">
        <v>92.0</v>
      </c>
      <c r="AF287" s="125">
        <v>1.0</v>
      </c>
      <c r="AG287" s="125">
        <v>4.0</v>
      </c>
      <c r="AH287" s="125">
        <v>1.0</v>
      </c>
      <c r="AI287" s="125">
        <v>4.0</v>
      </c>
      <c r="AJ287" s="125">
        <v>4.0</v>
      </c>
      <c r="AK287" s="125">
        <v>4.0</v>
      </c>
      <c r="AL287" s="126">
        <v>45519.743178819444</v>
      </c>
      <c r="AM287" s="127">
        <v>906068.51</v>
      </c>
      <c r="AN287" s="127">
        <v>610674.46</v>
      </c>
      <c r="AO287" s="124"/>
      <c r="AP287" s="124"/>
    </row>
    <row r="288">
      <c r="A288" s="125">
        <v>458.0</v>
      </c>
      <c r="B288" s="119" t="s">
        <v>63</v>
      </c>
      <c r="C288" s="119" t="s">
        <v>32</v>
      </c>
      <c r="D288" s="119" t="s">
        <v>205</v>
      </c>
      <c r="E288" s="119" t="s">
        <v>206</v>
      </c>
      <c r="F288" s="120" t="s">
        <v>55</v>
      </c>
      <c r="G288" s="120" t="s">
        <v>36</v>
      </c>
      <c r="H288" s="121" t="s">
        <v>994</v>
      </c>
      <c r="I288" s="121" t="s">
        <v>995</v>
      </c>
      <c r="J288" s="125">
        <v>907297.25</v>
      </c>
      <c r="K288" s="125">
        <v>423641.75</v>
      </c>
      <c r="L288" s="125">
        <v>27656.63</v>
      </c>
      <c r="M288" s="125">
        <v>12856.07</v>
      </c>
      <c r="N288" s="125">
        <v>56.0</v>
      </c>
      <c r="O288" s="125">
        <v>17.0</v>
      </c>
      <c r="P288" s="125">
        <v>318.0</v>
      </c>
      <c r="Q288" s="125">
        <v>213.0</v>
      </c>
      <c r="R288" s="125">
        <v>46.0</v>
      </c>
      <c r="S288" s="125">
        <v>22.0</v>
      </c>
      <c r="T288" s="125">
        <v>229.0</v>
      </c>
      <c r="U288" s="125">
        <v>49.0</v>
      </c>
      <c r="V288" s="125">
        <v>109.0</v>
      </c>
      <c r="W288" s="125">
        <v>115.13</v>
      </c>
      <c r="X288" s="125">
        <v>114.17</v>
      </c>
      <c r="Y288" s="125">
        <v>5.0</v>
      </c>
      <c r="Z288" s="125">
        <v>5.0</v>
      </c>
      <c r="AA288" s="125">
        <v>5.0</v>
      </c>
      <c r="AB288" s="125">
        <v>5.0</v>
      </c>
      <c r="AC288" s="125">
        <v>5.0</v>
      </c>
      <c r="AD288" s="125">
        <v>5.0</v>
      </c>
      <c r="AE288" s="125">
        <v>3.0</v>
      </c>
      <c r="AF288" s="125">
        <v>4.0</v>
      </c>
      <c r="AG288" s="125">
        <v>4.0</v>
      </c>
      <c r="AH288" s="125">
        <v>4.0</v>
      </c>
      <c r="AI288" s="125">
        <v>4.0</v>
      </c>
      <c r="AJ288" s="125">
        <v>4.0</v>
      </c>
      <c r="AK288" s="125">
        <v>4.0</v>
      </c>
      <c r="AL288" s="126">
        <v>45519.743178819444</v>
      </c>
      <c r="AM288" s="127">
        <v>908407.75</v>
      </c>
      <c r="AN288" s="127">
        <v>409921.87</v>
      </c>
      <c r="AO288" s="124"/>
      <c r="AP288" s="124"/>
    </row>
    <row r="289">
      <c r="A289" s="125">
        <v>459.0</v>
      </c>
      <c r="B289" s="119" t="s">
        <v>122</v>
      </c>
      <c r="C289" s="119" t="s">
        <v>32</v>
      </c>
      <c r="D289" s="119" t="s">
        <v>91</v>
      </c>
      <c r="E289" s="119" t="s">
        <v>344</v>
      </c>
      <c r="F289" s="120" t="s">
        <v>243</v>
      </c>
      <c r="G289" s="120" t="s">
        <v>101</v>
      </c>
      <c r="H289" s="121" t="s">
        <v>994</v>
      </c>
      <c r="I289" s="121" t="s">
        <v>995</v>
      </c>
      <c r="J289" s="125">
        <v>900869.81</v>
      </c>
      <c r="K289" s="125">
        <v>871566.12</v>
      </c>
      <c r="L289" s="125">
        <v>25365.0</v>
      </c>
      <c r="M289" s="125">
        <v>26828.0</v>
      </c>
      <c r="N289" s="125">
        <v>3.0</v>
      </c>
      <c r="O289" s="125">
        <v>2.0</v>
      </c>
      <c r="P289" s="125">
        <v>295.0</v>
      </c>
      <c r="Q289" s="125">
        <v>298.0</v>
      </c>
      <c r="R289" s="125">
        <v>26.0</v>
      </c>
      <c r="S289" s="125">
        <v>26.0</v>
      </c>
      <c r="T289" s="125">
        <v>50.0</v>
      </c>
      <c r="U289" s="125">
        <v>-1.0</v>
      </c>
      <c r="V289" s="125">
        <v>0.0</v>
      </c>
      <c r="W289" s="125">
        <v>-5.45</v>
      </c>
      <c r="X289" s="125">
        <v>3.36</v>
      </c>
      <c r="Y289" s="125">
        <v>2.0</v>
      </c>
      <c r="Z289" s="125">
        <v>1.0</v>
      </c>
      <c r="AA289" s="125">
        <v>1.0</v>
      </c>
      <c r="AB289" s="125">
        <v>1.0</v>
      </c>
      <c r="AC289" s="125">
        <v>1.0</v>
      </c>
      <c r="AD289" s="125">
        <v>1.05</v>
      </c>
      <c r="AE289" s="125">
        <v>546.0</v>
      </c>
      <c r="AF289" s="125">
        <v>2.0</v>
      </c>
      <c r="AG289" s="125">
        <v>1.0</v>
      </c>
      <c r="AH289" s="125">
        <v>1.0</v>
      </c>
      <c r="AI289" s="125">
        <v>1.0</v>
      </c>
      <c r="AJ289" s="125">
        <v>1.0</v>
      </c>
      <c r="AK289" s="125">
        <v>1.0</v>
      </c>
      <c r="AL289" s="126">
        <v>45519.743178819444</v>
      </c>
      <c r="AM289" s="127">
        <v>901873.41</v>
      </c>
      <c r="AN289" s="127">
        <v>872062.43</v>
      </c>
      <c r="AO289" s="124"/>
      <c r="AP289" s="124"/>
    </row>
    <row r="290">
      <c r="A290" s="125">
        <v>460.0</v>
      </c>
      <c r="B290" s="119" t="s">
        <v>42</v>
      </c>
      <c r="C290" s="119" t="s">
        <v>32</v>
      </c>
      <c r="D290" s="119" t="s">
        <v>89</v>
      </c>
      <c r="E290" s="119" t="s">
        <v>90</v>
      </c>
      <c r="F290" s="120" t="s">
        <v>52</v>
      </c>
      <c r="G290" s="120" t="s">
        <v>46</v>
      </c>
      <c r="H290" s="121" t="s">
        <v>994</v>
      </c>
      <c r="I290" s="121" t="s">
        <v>995</v>
      </c>
      <c r="J290" s="125">
        <v>476117.17</v>
      </c>
      <c r="K290" s="125">
        <v>344826.94</v>
      </c>
      <c r="L290" s="125">
        <v>15443.5</v>
      </c>
      <c r="M290" s="125">
        <v>13031.25</v>
      </c>
      <c r="N290" s="125" t="s">
        <v>41</v>
      </c>
      <c r="O290" s="125">
        <v>7.0</v>
      </c>
      <c r="P290" s="125">
        <v>317.0</v>
      </c>
      <c r="Q290" s="125">
        <v>300.0</v>
      </c>
      <c r="R290" s="125">
        <v>17.0</v>
      </c>
      <c r="S290" s="125">
        <v>19.0</v>
      </c>
      <c r="T290" s="125" t="s">
        <v>41</v>
      </c>
      <c r="U290" s="125">
        <v>5.0</v>
      </c>
      <c r="V290" s="125">
        <v>-10.0</v>
      </c>
      <c r="W290" s="125">
        <v>18.51</v>
      </c>
      <c r="X290" s="125">
        <v>38.07</v>
      </c>
      <c r="Y290" s="125" t="s">
        <v>41</v>
      </c>
      <c r="Z290" s="125">
        <v>2.0</v>
      </c>
      <c r="AA290" s="125">
        <v>1.0</v>
      </c>
      <c r="AB290" s="125">
        <v>5.0</v>
      </c>
      <c r="AC290" s="125">
        <v>5.0</v>
      </c>
      <c r="AD290" s="125">
        <v>3.65</v>
      </c>
      <c r="AE290" s="125">
        <v>152.0</v>
      </c>
      <c r="AF290" s="125" t="s">
        <v>41</v>
      </c>
      <c r="AG290" s="125">
        <v>1.0</v>
      </c>
      <c r="AH290" s="125">
        <v>1.0</v>
      </c>
      <c r="AI290" s="125">
        <v>4.0</v>
      </c>
      <c r="AJ290" s="125">
        <v>4.0</v>
      </c>
      <c r="AK290" s="125">
        <v>3.0</v>
      </c>
      <c r="AL290" s="126">
        <v>45519.743178819444</v>
      </c>
      <c r="AM290" s="127">
        <v>472813.63</v>
      </c>
      <c r="AN290" s="127">
        <v>364036.02</v>
      </c>
      <c r="AO290" s="124"/>
      <c r="AP290" s="124"/>
    </row>
    <row r="291">
      <c r="A291" s="125">
        <v>461.0</v>
      </c>
      <c r="B291" s="119" t="s">
        <v>42</v>
      </c>
      <c r="C291" s="119" t="s">
        <v>32</v>
      </c>
      <c r="D291" s="119" t="s">
        <v>393</v>
      </c>
      <c r="E291" s="119" t="s">
        <v>394</v>
      </c>
      <c r="F291" s="120" t="s">
        <v>121</v>
      </c>
      <c r="G291" s="120" t="s">
        <v>36</v>
      </c>
      <c r="H291" s="121" t="s">
        <v>994</v>
      </c>
      <c r="I291" s="121" t="s">
        <v>995</v>
      </c>
      <c r="J291" s="125">
        <v>1413453.46</v>
      </c>
      <c r="K291" s="125">
        <v>1165201.25</v>
      </c>
      <c r="L291" s="125">
        <v>43697.0</v>
      </c>
      <c r="M291" s="125">
        <v>42118.0</v>
      </c>
      <c r="N291" s="119">
        <v>39.0</v>
      </c>
      <c r="O291" s="125">
        <v>39.0</v>
      </c>
      <c r="P291" s="125">
        <v>434.0</v>
      </c>
      <c r="Q291" s="125">
        <v>433.0</v>
      </c>
      <c r="R291" s="125">
        <v>29.0</v>
      </c>
      <c r="S291" s="125">
        <v>36.0</v>
      </c>
      <c r="T291" s="119">
        <v>0.0</v>
      </c>
      <c r="U291" s="125">
        <v>0.0</v>
      </c>
      <c r="V291" s="125">
        <v>-19.0</v>
      </c>
      <c r="W291" s="125">
        <v>3.75</v>
      </c>
      <c r="X291" s="125">
        <v>21.31</v>
      </c>
      <c r="Y291" s="119">
        <v>1.0</v>
      </c>
      <c r="Z291" s="125">
        <v>1.0</v>
      </c>
      <c r="AA291" s="125">
        <v>1.0</v>
      </c>
      <c r="AB291" s="125">
        <v>1.0</v>
      </c>
      <c r="AC291" s="125">
        <v>3.0</v>
      </c>
      <c r="AD291" s="125">
        <v>1.5</v>
      </c>
      <c r="AE291" s="125">
        <v>399.0</v>
      </c>
      <c r="AF291" s="119">
        <v>1.0</v>
      </c>
      <c r="AG291" s="125">
        <v>1.0</v>
      </c>
      <c r="AH291" s="125">
        <v>1.0</v>
      </c>
      <c r="AI291" s="125">
        <v>1.0</v>
      </c>
      <c r="AJ291" s="125">
        <v>2.0</v>
      </c>
      <c r="AK291" s="125">
        <v>1.0</v>
      </c>
      <c r="AL291" s="126">
        <v>45519.743178819444</v>
      </c>
      <c r="AM291" s="127">
        <v>1413182.78</v>
      </c>
      <c r="AN291" s="127">
        <v>1165278.05</v>
      </c>
      <c r="AO291" s="124"/>
      <c r="AP291" s="124"/>
    </row>
    <row r="292">
      <c r="A292" s="125">
        <v>462.0</v>
      </c>
      <c r="B292" s="119" t="s">
        <v>60</v>
      </c>
      <c r="C292" s="119" t="s">
        <v>32</v>
      </c>
      <c r="D292" s="119" t="s">
        <v>284</v>
      </c>
      <c r="E292" s="119" t="s">
        <v>285</v>
      </c>
      <c r="F292" s="120" t="s">
        <v>88</v>
      </c>
      <c r="G292" s="120" t="s">
        <v>59</v>
      </c>
      <c r="H292" s="121" t="s">
        <v>994</v>
      </c>
      <c r="I292" s="121" t="s">
        <v>995</v>
      </c>
      <c r="J292" s="125">
        <v>1687345.15</v>
      </c>
      <c r="K292" s="125">
        <v>1491621.8</v>
      </c>
      <c r="L292" s="125">
        <v>45688.52</v>
      </c>
      <c r="M292" s="125">
        <v>44620.53</v>
      </c>
      <c r="N292" s="125">
        <v>20.0</v>
      </c>
      <c r="O292" s="125">
        <v>7.0</v>
      </c>
      <c r="P292" s="125">
        <v>514.0</v>
      </c>
      <c r="Q292" s="125">
        <v>503.0</v>
      </c>
      <c r="R292" s="125">
        <v>32.0</v>
      </c>
      <c r="S292" s="125">
        <v>33.0</v>
      </c>
      <c r="T292" s="125">
        <v>185.0</v>
      </c>
      <c r="U292" s="125">
        <v>2.0</v>
      </c>
      <c r="V292" s="125">
        <v>-3.0</v>
      </c>
      <c r="W292" s="125">
        <v>2.39</v>
      </c>
      <c r="X292" s="125">
        <v>13.12</v>
      </c>
      <c r="Y292" s="125">
        <v>5.0</v>
      </c>
      <c r="Z292" s="125">
        <v>1.0</v>
      </c>
      <c r="AA292" s="125">
        <v>1.0</v>
      </c>
      <c r="AB292" s="125">
        <v>1.0</v>
      </c>
      <c r="AC292" s="125">
        <v>3.0</v>
      </c>
      <c r="AD292" s="125">
        <v>1.7</v>
      </c>
      <c r="AE292" s="125">
        <v>368.0</v>
      </c>
      <c r="AF292" s="125">
        <v>4.0</v>
      </c>
      <c r="AG292" s="125">
        <v>1.0</v>
      </c>
      <c r="AH292" s="125">
        <v>1.0</v>
      </c>
      <c r="AI292" s="125">
        <v>1.0</v>
      </c>
      <c r="AJ292" s="125">
        <v>2.0</v>
      </c>
      <c r="AK292" s="125">
        <v>1.0</v>
      </c>
      <c r="AL292" s="126">
        <v>45519.743178819444</v>
      </c>
      <c r="AM292" s="127">
        <v>1691075.14</v>
      </c>
      <c r="AN292" s="127">
        <v>1509468.97</v>
      </c>
      <c r="AO292" s="124"/>
      <c r="AP292" s="124"/>
    </row>
    <row r="293">
      <c r="A293" s="125">
        <v>465.0</v>
      </c>
      <c r="B293" s="119" t="s">
        <v>63</v>
      </c>
      <c r="C293" s="119" t="s">
        <v>32</v>
      </c>
      <c r="D293" s="119" t="s">
        <v>290</v>
      </c>
      <c r="E293" s="119" t="s">
        <v>291</v>
      </c>
      <c r="F293" s="120" t="s">
        <v>88</v>
      </c>
      <c r="G293" s="120" t="s">
        <v>59</v>
      </c>
      <c r="H293" s="121" t="s">
        <v>994</v>
      </c>
      <c r="I293" s="121" t="s">
        <v>995</v>
      </c>
      <c r="J293" s="125">
        <v>1018670.77</v>
      </c>
      <c r="K293" s="125">
        <v>929335.41</v>
      </c>
      <c r="L293" s="125">
        <v>26848.99</v>
      </c>
      <c r="M293" s="125">
        <v>26883.45</v>
      </c>
      <c r="N293" s="125">
        <v>12.0</v>
      </c>
      <c r="O293" s="125">
        <v>6.0</v>
      </c>
      <c r="P293" s="125">
        <v>442.0</v>
      </c>
      <c r="Q293" s="125">
        <v>438.0</v>
      </c>
      <c r="R293" s="125">
        <v>20.0</v>
      </c>
      <c r="S293" s="125">
        <v>39.0</v>
      </c>
      <c r="T293" s="125">
        <v>100.0</v>
      </c>
      <c r="U293" s="125">
        <v>0.0</v>
      </c>
      <c r="V293" s="125">
        <v>-48.0</v>
      </c>
      <c r="W293" s="125">
        <v>-0.13</v>
      </c>
      <c r="X293" s="125">
        <v>9.61</v>
      </c>
      <c r="Y293" s="125">
        <v>4.0</v>
      </c>
      <c r="Z293" s="125">
        <v>1.0</v>
      </c>
      <c r="AA293" s="125">
        <v>1.0</v>
      </c>
      <c r="AB293" s="125">
        <v>1.0</v>
      </c>
      <c r="AC293" s="125">
        <v>2.0</v>
      </c>
      <c r="AD293" s="125">
        <v>1.4</v>
      </c>
      <c r="AE293" s="125">
        <v>420.0</v>
      </c>
      <c r="AF293" s="125">
        <v>3.0</v>
      </c>
      <c r="AG293" s="125">
        <v>1.0</v>
      </c>
      <c r="AH293" s="125">
        <v>1.0</v>
      </c>
      <c r="AI293" s="125">
        <v>1.0</v>
      </c>
      <c r="AJ293" s="125">
        <v>2.0</v>
      </c>
      <c r="AK293" s="125">
        <v>1.0</v>
      </c>
      <c r="AL293" s="126">
        <v>45519.743178819444</v>
      </c>
      <c r="AM293" s="127">
        <v>1022546.44</v>
      </c>
      <c r="AN293" s="127">
        <v>936499.65</v>
      </c>
      <c r="AO293" s="124"/>
      <c r="AP293" s="124"/>
    </row>
    <row r="294">
      <c r="A294" s="125">
        <v>466.0</v>
      </c>
      <c r="B294" s="119" t="s">
        <v>63</v>
      </c>
      <c r="C294" s="119" t="s">
        <v>32</v>
      </c>
      <c r="D294" s="119" t="s">
        <v>138</v>
      </c>
      <c r="E294" s="119" t="s">
        <v>456</v>
      </c>
      <c r="F294" s="120" t="s">
        <v>88</v>
      </c>
      <c r="G294" s="120" t="s">
        <v>59</v>
      </c>
      <c r="H294" s="121" t="s">
        <v>994</v>
      </c>
      <c r="I294" s="121" t="s">
        <v>995</v>
      </c>
      <c r="J294" s="125">
        <v>833886.99</v>
      </c>
      <c r="K294" s="125">
        <v>968161.6</v>
      </c>
      <c r="L294" s="125">
        <v>22633.69</v>
      </c>
      <c r="M294" s="125">
        <v>27062.75</v>
      </c>
      <c r="N294" s="125">
        <v>12.0</v>
      </c>
      <c r="O294" s="125">
        <v>5.0</v>
      </c>
      <c r="P294" s="125">
        <v>243.0</v>
      </c>
      <c r="Q294" s="125">
        <v>236.0</v>
      </c>
      <c r="R294" s="125">
        <v>7.0</v>
      </c>
      <c r="S294" s="125">
        <v>11.0</v>
      </c>
      <c r="T294" s="125">
        <v>140.0</v>
      </c>
      <c r="U294" s="125">
        <v>2.0</v>
      </c>
      <c r="V294" s="125">
        <v>-36.0</v>
      </c>
      <c r="W294" s="125">
        <v>-16.37</v>
      </c>
      <c r="X294" s="125">
        <v>-13.87</v>
      </c>
      <c r="Y294" s="125">
        <v>5.0</v>
      </c>
      <c r="Z294" s="125">
        <v>1.0</v>
      </c>
      <c r="AA294" s="125">
        <v>1.0</v>
      </c>
      <c r="AB294" s="125">
        <v>1.0</v>
      </c>
      <c r="AC294" s="125">
        <v>1.0</v>
      </c>
      <c r="AD294" s="125">
        <v>1.2</v>
      </c>
      <c r="AE294" s="125">
        <v>481.0</v>
      </c>
      <c r="AF294" s="125">
        <v>4.0</v>
      </c>
      <c r="AG294" s="125">
        <v>1.0</v>
      </c>
      <c r="AH294" s="125">
        <v>1.0</v>
      </c>
      <c r="AI294" s="125">
        <v>1.0</v>
      </c>
      <c r="AJ294" s="125">
        <v>1.0</v>
      </c>
      <c r="AK294" s="125">
        <v>1.0</v>
      </c>
      <c r="AL294" s="126">
        <v>45519.743178819444</v>
      </c>
      <c r="AM294" s="127">
        <v>833812.99</v>
      </c>
      <c r="AN294" s="127">
        <v>967657.13</v>
      </c>
      <c r="AO294" s="124"/>
      <c r="AP294" s="124"/>
    </row>
    <row r="295">
      <c r="A295" s="125">
        <v>468.0</v>
      </c>
      <c r="B295" s="119" t="s">
        <v>60</v>
      </c>
      <c r="C295" s="119" t="s">
        <v>32</v>
      </c>
      <c r="D295" s="119" t="s">
        <v>457</v>
      </c>
      <c r="E295" s="119" t="s">
        <v>458</v>
      </c>
      <c r="F295" s="120" t="s">
        <v>81</v>
      </c>
      <c r="G295" s="120" t="s">
        <v>36</v>
      </c>
      <c r="H295" s="121" t="s">
        <v>994</v>
      </c>
      <c r="I295" s="121" t="s">
        <v>995</v>
      </c>
      <c r="J295" s="125">
        <v>1072556.47</v>
      </c>
      <c r="K295" s="125">
        <v>829196.21</v>
      </c>
      <c r="L295" s="125">
        <v>29673.04</v>
      </c>
      <c r="M295" s="125">
        <v>23909.16</v>
      </c>
      <c r="N295" s="125">
        <v>7.0</v>
      </c>
      <c r="O295" s="125">
        <v>12.0</v>
      </c>
      <c r="P295" s="125">
        <v>388.0</v>
      </c>
      <c r="Q295" s="125">
        <v>350.0</v>
      </c>
      <c r="R295" s="125">
        <v>33.0</v>
      </c>
      <c r="S295" s="125">
        <v>35.0</v>
      </c>
      <c r="T295" s="125">
        <v>-41.0</v>
      </c>
      <c r="U295" s="125">
        <v>10.0</v>
      </c>
      <c r="V295" s="125">
        <v>-5.0</v>
      </c>
      <c r="W295" s="125">
        <v>24.11</v>
      </c>
      <c r="X295" s="125">
        <v>29.35</v>
      </c>
      <c r="Y295" s="125">
        <v>1.0</v>
      </c>
      <c r="Z295" s="125">
        <v>3.0</v>
      </c>
      <c r="AA295" s="125">
        <v>1.0</v>
      </c>
      <c r="AB295" s="125">
        <v>5.0</v>
      </c>
      <c r="AC295" s="125">
        <v>4.0</v>
      </c>
      <c r="AD295" s="125">
        <v>3.55</v>
      </c>
      <c r="AE295" s="125">
        <v>163.0</v>
      </c>
      <c r="AF295" s="125">
        <v>1.0</v>
      </c>
      <c r="AG295" s="125">
        <v>2.0</v>
      </c>
      <c r="AH295" s="125">
        <v>1.0</v>
      </c>
      <c r="AI295" s="125">
        <v>4.0</v>
      </c>
      <c r="AJ295" s="125">
        <v>3.0</v>
      </c>
      <c r="AK295" s="125">
        <v>3.0</v>
      </c>
      <c r="AL295" s="126">
        <v>45519.743178819444</v>
      </c>
      <c r="AM295" s="127">
        <v>1072310.22</v>
      </c>
      <c r="AN295" s="127">
        <v>831305.69</v>
      </c>
      <c r="AO295" s="124"/>
      <c r="AP295" s="124"/>
    </row>
    <row r="296">
      <c r="A296" s="125">
        <v>469.0</v>
      </c>
      <c r="B296" s="119" t="s">
        <v>122</v>
      </c>
      <c r="C296" s="119" t="s">
        <v>32</v>
      </c>
      <c r="D296" s="119" t="s">
        <v>459</v>
      </c>
      <c r="E296" s="119" t="s">
        <v>460</v>
      </c>
      <c r="F296" s="120" t="s">
        <v>121</v>
      </c>
      <c r="G296" s="120" t="s">
        <v>36</v>
      </c>
      <c r="H296" s="121" t="s">
        <v>994</v>
      </c>
      <c r="I296" s="121" t="s">
        <v>995</v>
      </c>
      <c r="J296" s="125">
        <v>2634150.88</v>
      </c>
      <c r="K296" s="125">
        <v>1349159.03</v>
      </c>
      <c r="L296" s="125">
        <v>80777.51</v>
      </c>
      <c r="M296" s="125">
        <v>52108.79</v>
      </c>
      <c r="N296" s="125">
        <v>37.0</v>
      </c>
      <c r="O296" s="125">
        <v>79.0</v>
      </c>
      <c r="P296" s="125">
        <v>785.0</v>
      </c>
      <c r="Q296" s="125">
        <v>543.0</v>
      </c>
      <c r="R296" s="125">
        <v>31.0</v>
      </c>
      <c r="S296" s="125">
        <v>39.0</v>
      </c>
      <c r="T296" s="125">
        <v>-53.0</v>
      </c>
      <c r="U296" s="125">
        <v>44.0</v>
      </c>
      <c r="V296" s="125">
        <v>-20.0</v>
      </c>
      <c r="W296" s="125">
        <v>55.02</v>
      </c>
      <c r="X296" s="125">
        <v>95.24</v>
      </c>
      <c r="Y296" s="125">
        <v>1.0</v>
      </c>
      <c r="Z296" s="125">
        <v>5.0</v>
      </c>
      <c r="AA296" s="125">
        <v>1.0</v>
      </c>
      <c r="AB296" s="125">
        <v>5.0</v>
      </c>
      <c r="AC296" s="125">
        <v>5.0</v>
      </c>
      <c r="AD296" s="125">
        <v>4.0</v>
      </c>
      <c r="AE296" s="125">
        <v>103.0</v>
      </c>
      <c r="AF296" s="125">
        <v>1.0</v>
      </c>
      <c r="AG296" s="125">
        <v>4.0</v>
      </c>
      <c r="AH296" s="125">
        <v>1.0</v>
      </c>
      <c r="AI296" s="125">
        <v>4.0</v>
      </c>
      <c r="AJ296" s="125">
        <v>4.0</v>
      </c>
      <c r="AK296" s="125">
        <v>4.0</v>
      </c>
      <c r="AL296" s="126">
        <v>45519.743178819444</v>
      </c>
      <c r="AM296" s="127">
        <v>2641773.26</v>
      </c>
      <c r="AN296" s="127">
        <v>1344037.28</v>
      </c>
      <c r="AO296" s="124"/>
      <c r="AP296" s="124"/>
    </row>
    <row r="297">
      <c r="A297" s="125">
        <v>470.0</v>
      </c>
      <c r="B297" s="119" t="s">
        <v>414</v>
      </c>
      <c r="C297" s="119" t="s">
        <v>992</v>
      </c>
      <c r="D297" s="119" t="s">
        <v>371</v>
      </c>
      <c r="E297" s="119" t="s">
        <v>1018</v>
      </c>
      <c r="F297" s="120" t="s">
        <v>55</v>
      </c>
      <c r="G297" s="120" t="s">
        <v>36</v>
      </c>
      <c r="H297" s="121" t="s">
        <v>994</v>
      </c>
      <c r="I297" s="121" t="s">
        <v>995</v>
      </c>
      <c r="J297" s="125">
        <v>1615622.9</v>
      </c>
      <c r="K297" s="125">
        <v>1417477.79</v>
      </c>
      <c r="L297" s="125">
        <v>42861.55</v>
      </c>
      <c r="M297" s="125">
        <v>39206.07</v>
      </c>
      <c r="N297" s="125">
        <v>26.0</v>
      </c>
      <c r="O297" s="125">
        <v>37.0</v>
      </c>
      <c r="P297" s="125">
        <v>113.0</v>
      </c>
      <c r="Q297" s="125">
        <v>135.0</v>
      </c>
      <c r="R297" s="125">
        <v>214.0</v>
      </c>
      <c r="S297" s="125">
        <v>212.0</v>
      </c>
      <c r="T297" s="125">
        <v>-29.0</v>
      </c>
      <c r="U297" s="125">
        <v>-16.0</v>
      </c>
      <c r="V297" s="125">
        <v>0.0</v>
      </c>
      <c r="W297" s="125">
        <v>9.32</v>
      </c>
      <c r="X297" s="125">
        <v>13.98</v>
      </c>
      <c r="Y297" s="125">
        <v>1.0</v>
      </c>
      <c r="Z297" s="125">
        <v>1.0</v>
      </c>
      <c r="AA297" s="125">
        <v>1.0</v>
      </c>
      <c r="AB297" s="125">
        <v>3.0</v>
      </c>
      <c r="AC297" s="125">
        <v>3.0</v>
      </c>
      <c r="AD297" s="125">
        <v>2.3</v>
      </c>
      <c r="AE297" s="125">
        <v>283.0</v>
      </c>
      <c r="AF297" s="125">
        <v>1.0</v>
      </c>
      <c r="AG297" s="125">
        <v>1.0</v>
      </c>
      <c r="AH297" s="125">
        <v>1.0</v>
      </c>
      <c r="AI297" s="125">
        <v>2.0</v>
      </c>
      <c r="AJ297" s="125">
        <v>2.0</v>
      </c>
      <c r="AK297" s="125">
        <v>2.0</v>
      </c>
      <c r="AL297" s="126">
        <v>45519.743178819444</v>
      </c>
      <c r="AM297" s="127">
        <v>1618349.59</v>
      </c>
      <c r="AN297" s="127">
        <v>1421978.9</v>
      </c>
      <c r="AO297" s="124"/>
      <c r="AP297" s="124"/>
    </row>
    <row r="298">
      <c r="A298" s="125">
        <v>471.0</v>
      </c>
      <c r="B298" s="119" t="s">
        <v>60</v>
      </c>
      <c r="C298" s="119" t="s">
        <v>32</v>
      </c>
      <c r="D298" s="119" t="s">
        <v>379</v>
      </c>
      <c r="E298" s="119" t="s">
        <v>380</v>
      </c>
      <c r="F298" s="120" t="s">
        <v>55</v>
      </c>
      <c r="G298" s="120" t="s">
        <v>36</v>
      </c>
      <c r="H298" s="121" t="s">
        <v>994</v>
      </c>
      <c r="I298" s="121" t="s">
        <v>995</v>
      </c>
      <c r="J298" s="125">
        <v>1377778.94</v>
      </c>
      <c r="K298" s="125">
        <v>1391886.61</v>
      </c>
      <c r="L298" s="125">
        <v>43258.82</v>
      </c>
      <c r="M298" s="125">
        <v>42775.2</v>
      </c>
      <c r="N298" s="125">
        <v>39.0</v>
      </c>
      <c r="O298" s="125">
        <v>45.0</v>
      </c>
      <c r="P298" s="125">
        <v>563.0</v>
      </c>
      <c r="Q298" s="125">
        <v>442.0</v>
      </c>
      <c r="R298" s="125">
        <v>141.0</v>
      </c>
      <c r="S298" s="125">
        <v>49.0</v>
      </c>
      <c r="T298" s="125">
        <v>-13.0</v>
      </c>
      <c r="U298" s="125">
        <v>27.0</v>
      </c>
      <c r="V298" s="125">
        <v>187.0</v>
      </c>
      <c r="W298" s="125">
        <v>1.13</v>
      </c>
      <c r="X298" s="125">
        <v>-1.01</v>
      </c>
      <c r="Y298" s="125">
        <v>1.0</v>
      </c>
      <c r="Z298" s="125">
        <v>5.0</v>
      </c>
      <c r="AA298" s="125">
        <v>5.0</v>
      </c>
      <c r="AB298" s="125">
        <v>1.0</v>
      </c>
      <c r="AC298" s="125">
        <v>1.0</v>
      </c>
      <c r="AD298" s="125">
        <v>2.2</v>
      </c>
      <c r="AE298" s="125">
        <v>296.0</v>
      </c>
      <c r="AF298" s="125">
        <v>1.0</v>
      </c>
      <c r="AG298" s="125">
        <v>4.0</v>
      </c>
      <c r="AH298" s="125">
        <v>4.0</v>
      </c>
      <c r="AI298" s="125">
        <v>1.0</v>
      </c>
      <c r="AJ298" s="125">
        <v>1.0</v>
      </c>
      <c r="AK298" s="125">
        <v>2.0</v>
      </c>
      <c r="AL298" s="126">
        <v>45519.743178819444</v>
      </c>
      <c r="AM298" s="127">
        <v>1471891.68</v>
      </c>
      <c r="AN298" s="127">
        <v>1392194.02</v>
      </c>
      <c r="AO298" s="124"/>
      <c r="AP298" s="124"/>
    </row>
    <row r="299">
      <c r="A299" s="125">
        <v>472.0</v>
      </c>
      <c r="B299" s="119" t="s">
        <v>414</v>
      </c>
      <c r="C299" s="119" t="s">
        <v>992</v>
      </c>
      <c r="D299" s="119" t="s">
        <v>203</v>
      </c>
      <c r="E299" s="119" t="s">
        <v>1003</v>
      </c>
      <c r="F299" s="120" t="s">
        <v>243</v>
      </c>
      <c r="G299" s="120" t="s">
        <v>101</v>
      </c>
      <c r="H299" s="121" t="s">
        <v>994</v>
      </c>
      <c r="I299" s="121" t="s">
        <v>995</v>
      </c>
      <c r="J299" s="125">
        <v>1633983.84</v>
      </c>
      <c r="K299" s="125">
        <v>1499180.65</v>
      </c>
      <c r="L299" s="125">
        <v>46528.9</v>
      </c>
      <c r="M299" s="125">
        <v>44191.08</v>
      </c>
      <c r="N299" s="125">
        <v>28.0</v>
      </c>
      <c r="O299" s="125">
        <v>13.0</v>
      </c>
      <c r="P299" s="125">
        <v>108.0</v>
      </c>
      <c r="Q299" s="125">
        <v>111.0</v>
      </c>
      <c r="R299" s="125">
        <v>281.0</v>
      </c>
      <c r="S299" s="125">
        <v>290.0</v>
      </c>
      <c r="T299" s="125">
        <v>115.0</v>
      </c>
      <c r="U299" s="125">
        <v>-2.0</v>
      </c>
      <c r="V299" s="125">
        <v>-3.0</v>
      </c>
      <c r="W299" s="125">
        <v>5.29</v>
      </c>
      <c r="X299" s="125">
        <v>8.99</v>
      </c>
      <c r="Y299" s="125">
        <v>4.0</v>
      </c>
      <c r="Z299" s="125">
        <v>1.0</v>
      </c>
      <c r="AA299" s="125">
        <v>1.0</v>
      </c>
      <c r="AB299" s="125">
        <v>2.0</v>
      </c>
      <c r="AC299" s="125">
        <v>2.0</v>
      </c>
      <c r="AD299" s="125">
        <v>1.95</v>
      </c>
      <c r="AE299" s="125">
        <v>331.0</v>
      </c>
      <c r="AF299" s="125">
        <v>3.0</v>
      </c>
      <c r="AG299" s="125">
        <v>1.0</v>
      </c>
      <c r="AH299" s="125">
        <v>1.0</v>
      </c>
      <c r="AI299" s="125">
        <v>1.0</v>
      </c>
      <c r="AJ299" s="125">
        <v>2.0</v>
      </c>
      <c r="AK299" s="125">
        <v>2.0</v>
      </c>
      <c r="AL299" s="126">
        <v>45519.743178819444</v>
      </c>
      <c r="AM299" s="127">
        <v>1636535.42</v>
      </c>
      <c r="AN299" s="127">
        <v>1498785.38</v>
      </c>
      <c r="AO299" s="124"/>
      <c r="AP299" s="124"/>
    </row>
    <row r="300">
      <c r="A300" s="125">
        <v>473.0</v>
      </c>
      <c r="B300" s="119" t="s">
        <v>414</v>
      </c>
      <c r="C300" s="119" t="s">
        <v>992</v>
      </c>
      <c r="D300" s="119" t="s">
        <v>290</v>
      </c>
      <c r="E300" s="119" t="s">
        <v>1019</v>
      </c>
      <c r="F300" s="120" t="s">
        <v>243</v>
      </c>
      <c r="G300" s="120" t="s">
        <v>101</v>
      </c>
      <c r="H300" s="121" t="s">
        <v>994</v>
      </c>
      <c r="I300" s="121" t="s">
        <v>995</v>
      </c>
      <c r="J300" s="125">
        <v>790044.35</v>
      </c>
      <c r="K300" s="125">
        <v>1353691.91</v>
      </c>
      <c r="L300" s="125">
        <v>21970.81</v>
      </c>
      <c r="M300" s="125">
        <v>38802.77</v>
      </c>
      <c r="N300" s="125">
        <v>20.0</v>
      </c>
      <c r="O300" s="125">
        <v>7.0</v>
      </c>
      <c r="P300" s="125">
        <v>129.0</v>
      </c>
      <c r="Q300" s="125">
        <v>144.0</v>
      </c>
      <c r="R300" s="125">
        <v>190.0</v>
      </c>
      <c r="S300" s="125">
        <v>333.0</v>
      </c>
      <c r="T300" s="125">
        <v>185.0</v>
      </c>
      <c r="U300" s="125">
        <v>-10.0</v>
      </c>
      <c r="V300" s="125">
        <v>-42.0</v>
      </c>
      <c r="W300" s="125">
        <v>-43.38</v>
      </c>
      <c r="X300" s="125">
        <v>-41.64</v>
      </c>
      <c r="Y300" s="125">
        <v>5.0</v>
      </c>
      <c r="Z300" s="125">
        <v>1.0</v>
      </c>
      <c r="AA300" s="125">
        <v>1.0</v>
      </c>
      <c r="AB300" s="125">
        <v>1.0</v>
      </c>
      <c r="AC300" s="125">
        <v>1.0</v>
      </c>
      <c r="AD300" s="125">
        <v>1.4</v>
      </c>
      <c r="AE300" s="125">
        <v>419.0</v>
      </c>
      <c r="AF300" s="125">
        <v>4.0</v>
      </c>
      <c r="AG300" s="125">
        <v>1.0</v>
      </c>
      <c r="AH300" s="125">
        <v>1.0</v>
      </c>
      <c r="AI300" s="125">
        <v>1.0</v>
      </c>
      <c r="AJ300" s="125">
        <v>1.0</v>
      </c>
      <c r="AK300" s="125">
        <v>1.0</v>
      </c>
      <c r="AL300" s="126">
        <v>45519.743178819444</v>
      </c>
      <c r="AM300" s="127">
        <v>788406.75</v>
      </c>
      <c r="AN300" s="127">
        <v>1347325.94</v>
      </c>
      <c r="AO300" s="124"/>
      <c r="AP300" s="124"/>
    </row>
    <row r="301">
      <c r="A301" s="125">
        <v>474.0</v>
      </c>
      <c r="B301" s="119" t="s">
        <v>63</v>
      </c>
      <c r="C301" s="119" t="s">
        <v>32</v>
      </c>
      <c r="D301" s="119" t="s">
        <v>91</v>
      </c>
      <c r="E301" s="119" t="s">
        <v>224</v>
      </c>
      <c r="F301" s="120" t="s">
        <v>88</v>
      </c>
      <c r="G301" s="120" t="s">
        <v>59</v>
      </c>
      <c r="H301" s="121" t="s">
        <v>994</v>
      </c>
      <c r="I301" s="121" t="s">
        <v>995</v>
      </c>
      <c r="J301" s="125">
        <v>1685600.55</v>
      </c>
      <c r="K301" s="125">
        <v>1793953.8</v>
      </c>
      <c r="L301" s="125">
        <v>37456.5</v>
      </c>
      <c r="M301" s="125">
        <v>45504.75</v>
      </c>
      <c r="N301" s="125">
        <v>6.0</v>
      </c>
      <c r="O301" s="125">
        <v>9.0</v>
      </c>
      <c r="P301" s="125">
        <v>502.0</v>
      </c>
      <c r="Q301" s="125">
        <v>461.0</v>
      </c>
      <c r="R301" s="125">
        <v>20.0</v>
      </c>
      <c r="S301" s="125">
        <v>9.0</v>
      </c>
      <c r="T301" s="125">
        <v>-33.0</v>
      </c>
      <c r="U301" s="125">
        <v>8.0</v>
      </c>
      <c r="V301" s="125">
        <v>122.0</v>
      </c>
      <c r="W301" s="125">
        <v>-17.69</v>
      </c>
      <c r="X301" s="125">
        <v>-6.04</v>
      </c>
      <c r="Y301" s="125">
        <v>1.0</v>
      </c>
      <c r="Z301" s="125">
        <v>2.0</v>
      </c>
      <c r="AA301" s="125">
        <v>5.0</v>
      </c>
      <c r="AB301" s="125">
        <v>1.0</v>
      </c>
      <c r="AC301" s="125">
        <v>1.0</v>
      </c>
      <c r="AD301" s="125">
        <v>1.9</v>
      </c>
      <c r="AE301" s="125">
        <v>336.0</v>
      </c>
      <c r="AF301" s="125">
        <v>1.0</v>
      </c>
      <c r="AG301" s="125">
        <v>1.0</v>
      </c>
      <c r="AH301" s="125">
        <v>4.0</v>
      </c>
      <c r="AI301" s="125">
        <v>1.0</v>
      </c>
      <c r="AJ301" s="125">
        <v>1.0</v>
      </c>
      <c r="AK301" s="125">
        <v>1.0</v>
      </c>
      <c r="AL301" s="126">
        <v>45519.743178819444</v>
      </c>
      <c r="AM301" s="127">
        <v>1647892.35</v>
      </c>
      <c r="AN301" s="127">
        <v>1930376.39</v>
      </c>
      <c r="AO301" s="124"/>
      <c r="AP301" s="124"/>
    </row>
    <row r="302">
      <c r="A302" s="125">
        <v>475.0</v>
      </c>
      <c r="B302" s="119" t="s">
        <v>97</v>
      </c>
      <c r="C302" s="119" t="s">
        <v>32</v>
      </c>
      <c r="D302" s="119" t="s">
        <v>144</v>
      </c>
      <c r="E302" s="119" t="s">
        <v>461</v>
      </c>
      <c r="F302" s="120" t="s">
        <v>143</v>
      </c>
      <c r="G302" s="120" t="s">
        <v>101</v>
      </c>
      <c r="H302" s="121" t="s">
        <v>994</v>
      </c>
      <c r="I302" s="121" t="s">
        <v>995</v>
      </c>
      <c r="J302" s="125">
        <v>2281252.46</v>
      </c>
      <c r="K302" s="125">
        <v>1979368.13</v>
      </c>
      <c r="L302" s="125">
        <v>54905.82</v>
      </c>
      <c r="M302" s="125">
        <v>47926.46</v>
      </c>
      <c r="N302" s="125">
        <v>40.0</v>
      </c>
      <c r="O302" s="125">
        <v>33.0</v>
      </c>
      <c r="P302" s="125">
        <v>560.0</v>
      </c>
      <c r="Q302" s="125">
        <v>516.0</v>
      </c>
      <c r="R302" s="125">
        <v>42.0</v>
      </c>
      <c r="S302" s="125">
        <v>39.0</v>
      </c>
      <c r="T302" s="125">
        <v>21.0</v>
      </c>
      <c r="U302" s="125">
        <v>8.0</v>
      </c>
      <c r="V302" s="125">
        <v>7.0</v>
      </c>
      <c r="W302" s="125">
        <v>14.56</v>
      </c>
      <c r="X302" s="125">
        <v>15.25</v>
      </c>
      <c r="Y302" s="125">
        <v>1.0</v>
      </c>
      <c r="Z302" s="125">
        <v>2.0</v>
      </c>
      <c r="AA302" s="125">
        <v>1.0</v>
      </c>
      <c r="AB302" s="125">
        <v>4.0</v>
      </c>
      <c r="AC302" s="125">
        <v>3.0</v>
      </c>
      <c r="AD302" s="125">
        <v>2.8</v>
      </c>
      <c r="AE302" s="125">
        <v>220.0</v>
      </c>
      <c r="AF302" s="125">
        <v>1.0</v>
      </c>
      <c r="AG302" s="125">
        <v>1.0</v>
      </c>
      <c r="AH302" s="125">
        <v>1.0</v>
      </c>
      <c r="AI302" s="125">
        <v>3.0</v>
      </c>
      <c r="AJ302" s="125">
        <v>2.0</v>
      </c>
      <c r="AK302" s="125">
        <v>2.0</v>
      </c>
      <c r="AL302" s="126">
        <v>45519.743178819444</v>
      </c>
      <c r="AM302" s="127">
        <v>2281627.45</v>
      </c>
      <c r="AN302" s="127">
        <v>1979213.27</v>
      </c>
      <c r="AO302" s="124"/>
      <c r="AP302" s="124"/>
    </row>
    <row r="303">
      <c r="A303" s="125">
        <v>476.0</v>
      </c>
      <c r="B303" s="119" t="s">
        <v>60</v>
      </c>
      <c r="C303" s="119" t="s">
        <v>32</v>
      </c>
      <c r="D303" s="119" t="s">
        <v>462</v>
      </c>
      <c r="E303" s="119" t="s">
        <v>463</v>
      </c>
      <c r="F303" s="120" t="s">
        <v>118</v>
      </c>
      <c r="G303" s="120" t="s">
        <v>59</v>
      </c>
      <c r="H303" s="121" t="s">
        <v>994</v>
      </c>
      <c r="I303" s="121" t="s">
        <v>995</v>
      </c>
      <c r="J303" s="125">
        <v>1800029.31</v>
      </c>
      <c r="K303" s="125">
        <v>1582373.75</v>
      </c>
      <c r="L303" s="125">
        <v>46729.78</v>
      </c>
      <c r="M303" s="125">
        <v>41910.5</v>
      </c>
      <c r="N303" s="125">
        <v>19.0</v>
      </c>
      <c r="O303" s="125">
        <v>24.0</v>
      </c>
      <c r="P303" s="125">
        <v>584.0</v>
      </c>
      <c r="Q303" s="125">
        <v>540.0</v>
      </c>
      <c r="R303" s="125">
        <v>51.0</v>
      </c>
      <c r="S303" s="125">
        <v>48.0</v>
      </c>
      <c r="T303" s="125">
        <v>-20.0</v>
      </c>
      <c r="U303" s="125">
        <v>8.0</v>
      </c>
      <c r="V303" s="125">
        <v>6.0</v>
      </c>
      <c r="W303" s="125">
        <v>11.5</v>
      </c>
      <c r="X303" s="125">
        <v>13.76</v>
      </c>
      <c r="Y303" s="125">
        <v>1.0</v>
      </c>
      <c r="Z303" s="125">
        <v>2.0</v>
      </c>
      <c r="AA303" s="125">
        <v>1.0</v>
      </c>
      <c r="AB303" s="125">
        <v>3.0</v>
      </c>
      <c r="AC303" s="125">
        <v>3.0</v>
      </c>
      <c r="AD303" s="125">
        <v>2.4</v>
      </c>
      <c r="AE303" s="125">
        <v>270.0</v>
      </c>
      <c r="AF303" s="125">
        <v>1.0</v>
      </c>
      <c r="AG303" s="125">
        <v>1.0</v>
      </c>
      <c r="AH303" s="125">
        <v>1.0</v>
      </c>
      <c r="AI303" s="125">
        <v>2.0</v>
      </c>
      <c r="AJ303" s="125">
        <v>2.0</v>
      </c>
      <c r="AK303" s="125">
        <v>2.0</v>
      </c>
      <c r="AL303" s="126">
        <v>45519.743178819444</v>
      </c>
      <c r="AM303" s="127">
        <v>1801227.87</v>
      </c>
      <c r="AN303" s="127">
        <v>1583419.36</v>
      </c>
      <c r="AO303" s="124"/>
      <c r="AP303" s="124"/>
    </row>
    <row r="304">
      <c r="A304" s="125">
        <v>477.0</v>
      </c>
      <c r="B304" s="119" t="s">
        <v>414</v>
      </c>
      <c r="C304" s="119" t="s">
        <v>992</v>
      </c>
      <c r="D304" s="119" t="s">
        <v>427</v>
      </c>
      <c r="E304" s="119" t="s">
        <v>993</v>
      </c>
      <c r="F304" s="120" t="s">
        <v>220</v>
      </c>
      <c r="G304" s="120" t="s">
        <v>59</v>
      </c>
      <c r="H304" s="121" t="s">
        <v>994</v>
      </c>
      <c r="I304" s="121" t="s">
        <v>995</v>
      </c>
      <c r="J304" s="125">
        <v>407497.27</v>
      </c>
      <c r="K304" s="125">
        <v>548498.25</v>
      </c>
      <c r="L304" s="125">
        <v>13308.65</v>
      </c>
      <c r="M304" s="125">
        <v>18986.93</v>
      </c>
      <c r="N304" s="125">
        <v>3.0</v>
      </c>
      <c r="O304" s="125">
        <v>4.0</v>
      </c>
      <c r="P304" s="125">
        <v>47.0</v>
      </c>
      <c r="Q304" s="125">
        <v>95.0</v>
      </c>
      <c r="R304" s="125">
        <v>121.0</v>
      </c>
      <c r="S304" s="125">
        <v>165.0</v>
      </c>
      <c r="T304" s="125">
        <v>-25.0</v>
      </c>
      <c r="U304" s="125">
        <v>-50.0</v>
      </c>
      <c r="V304" s="125">
        <v>-26.0</v>
      </c>
      <c r="W304" s="125">
        <v>-29.91</v>
      </c>
      <c r="X304" s="125">
        <v>-25.71</v>
      </c>
      <c r="Y304" s="125">
        <v>1.0</v>
      </c>
      <c r="Z304" s="125">
        <v>1.0</v>
      </c>
      <c r="AA304" s="125">
        <v>1.0</v>
      </c>
      <c r="AB304" s="125">
        <v>1.0</v>
      </c>
      <c r="AC304" s="125">
        <v>1.0</v>
      </c>
      <c r="AD304" s="125">
        <v>1.0</v>
      </c>
      <c r="AE304" s="125">
        <v>557.0</v>
      </c>
      <c r="AF304" s="125">
        <v>1.0</v>
      </c>
      <c r="AG304" s="125">
        <v>1.0</v>
      </c>
      <c r="AH304" s="125">
        <v>1.0</v>
      </c>
      <c r="AI304" s="125">
        <v>1.0</v>
      </c>
      <c r="AJ304" s="125">
        <v>1.0</v>
      </c>
      <c r="AK304" s="125">
        <v>1.0</v>
      </c>
      <c r="AL304" s="126">
        <v>45519.743178819444</v>
      </c>
      <c r="AM304" s="127">
        <v>405656.68</v>
      </c>
      <c r="AN304" s="127">
        <v>548123.8</v>
      </c>
      <c r="AO304" s="124"/>
      <c r="AP304" s="124"/>
    </row>
    <row r="305">
      <c r="A305" s="125">
        <v>478.0</v>
      </c>
      <c r="B305" s="119" t="s">
        <v>63</v>
      </c>
      <c r="C305" s="119" t="s">
        <v>32</v>
      </c>
      <c r="D305" s="119" t="s">
        <v>129</v>
      </c>
      <c r="E305" s="119" t="s">
        <v>195</v>
      </c>
      <c r="F305" s="120" t="s">
        <v>366</v>
      </c>
      <c r="G305" s="120" t="s">
        <v>46</v>
      </c>
      <c r="H305" s="121" t="s">
        <v>994</v>
      </c>
      <c r="I305" s="121" t="s">
        <v>995</v>
      </c>
      <c r="J305" s="125">
        <v>1311761.0</v>
      </c>
      <c r="K305" s="125">
        <v>1197190.83</v>
      </c>
      <c r="L305" s="125">
        <v>57112.63</v>
      </c>
      <c r="M305" s="125">
        <v>52244.25</v>
      </c>
      <c r="N305" s="125">
        <v>59.0</v>
      </c>
      <c r="O305" s="125">
        <v>54.0</v>
      </c>
      <c r="P305" s="125">
        <v>582.0</v>
      </c>
      <c r="Q305" s="125">
        <v>480.0</v>
      </c>
      <c r="R305" s="125">
        <v>62.0</v>
      </c>
      <c r="S305" s="125">
        <v>51.0</v>
      </c>
      <c r="T305" s="125">
        <v>9.0</v>
      </c>
      <c r="U305" s="125">
        <v>21.0</v>
      </c>
      <c r="V305" s="125">
        <v>21.0</v>
      </c>
      <c r="W305" s="125">
        <v>9.32</v>
      </c>
      <c r="X305" s="125">
        <v>9.57</v>
      </c>
      <c r="Y305" s="125">
        <v>1.0</v>
      </c>
      <c r="Z305" s="125">
        <v>5.0</v>
      </c>
      <c r="AA305" s="125">
        <v>2.0</v>
      </c>
      <c r="AB305" s="125">
        <v>3.0</v>
      </c>
      <c r="AC305" s="125">
        <v>2.0</v>
      </c>
      <c r="AD305" s="125">
        <v>2.65</v>
      </c>
      <c r="AE305" s="125">
        <v>240.0</v>
      </c>
      <c r="AF305" s="125">
        <v>1.0</v>
      </c>
      <c r="AG305" s="125">
        <v>4.0</v>
      </c>
      <c r="AH305" s="125">
        <v>2.0</v>
      </c>
      <c r="AI305" s="125">
        <v>2.0</v>
      </c>
      <c r="AJ305" s="125">
        <v>2.0</v>
      </c>
      <c r="AK305" s="125">
        <v>2.0</v>
      </c>
      <c r="AL305" s="126">
        <v>45519.743178819444</v>
      </c>
      <c r="AM305" s="127">
        <v>1312404.08</v>
      </c>
      <c r="AN305" s="127">
        <v>1197432.74</v>
      </c>
      <c r="AO305" s="124"/>
      <c r="AP305" s="124"/>
    </row>
    <row r="306">
      <c r="A306" s="125">
        <v>479.0</v>
      </c>
      <c r="B306" s="119" t="s">
        <v>60</v>
      </c>
      <c r="C306" s="119" t="s">
        <v>32</v>
      </c>
      <c r="D306" s="119" t="s">
        <v>226</v>
      </c>
      <c r="E306" s="119" t="s">
        <v>464</v>
      </c>
      <c r="F306" s="120" t="s">
        <v>88</v>
      </c>
      <c r="G306" s="120" t="s">
        <v>59</v>
      </c>
      <c r="H306" s="121" t="s">
        <v>994</v>
      </c>
      <c r="I306" s="121" t="s">
        <v>995</v>
      </c>
      <c r="J306" s="125">
        <v>5413252.96</v>
      </c>
      <c r="K306" s="125">
        <v>5164572.0</v>
      </c>
      <c r="L306" s="125">
        <v>144370.57</v>
      </c>
      <c r="M306" s="125">
        <v>140725.03</v>
      </c>
      <c r="N306" s="125">
        <v>96.0</v>
      </c>
      <c r="O306" s="125">
        <v>132.0</v>
      </c>
      <c r="P306" s="125">
        <v>1508.0</v>
      </c>
      <c r="Q306" s="125">
        <v>1333.0</v>
      </c>
      <c r="R306" s="125">
        <v>55.0</v>
      </c>
      <c r="S306" s="125">
        <v>56.0</v>
      </c>
      <c r="T306" s="125">
        <v>-27.0</v>
      </c>
      <c r="U306" s="125">
        <v>13.0</v>
      </c>
      <c r="V306" s="125">
        <v>-1.0</v>
      </c>
      <c r="W306" s="125">
        <v>2.59</v>
      </c>
      <c r="X306" s="125">
        <v>4.82</v>
      </c>
      <c r="Y306" s="125">
        <v>1.0</v>
      </c>
      <c r="Z306" s="125">
        <v>3.0</v>
      </c>
      <c r="AA306" s="125">
        <v>1.0</v>
      </c>
      <c r="AB306" s="125">
        <v>1.0</v>
      </c>
      <c r="AC306" s="125">
        <v>1.0</v>
      </c>
      <c r="AD306" s="125">
        <v>1.2</v>
      </c>
      <c r="AE306" s="125">
        <v>516.0</v>
      </c>
      <c r="AF306" s="125">
        <v>1.0</v>
      </c>
      <c r="AG306" s="125">
        <v>2.0</v>
      </c>
      <c r="AH306" s="125">
        <v>1.0</v>
      </c>
      <c r="AI306" s="125">
        <v>1.0</v>
      </c>
      <c r="AJ306" s="125">
        <v>1.0</v>
      </c>
      <c r="AK306" s="125">
        <v>1.0</v>
      </c>
      <c r="AL306" s="126">
        <v>45519.743178819444</v>
      </c>
      <c r="AM306" s="127">
        <v>5420245.41</v>
      </c>
      <c r="AN306" s="127">
        <v>5098541.48</v>
      </c>
      <c r="AO306" s="124"/>
      <c r="AP306" s="124"/>
    </row>
    <row r="307">
      <c r="A307" s="125">
        <v>480.0</v>
      </c>
      <c r="B307" s="119" t="s">
        <v>60</v>
      </c>
      <c r="C307" s="119" t="s">
        <v>32</v>
      </c>
      <c r="D307" s="119" t="s">
        <v>439</v>
      </c>
      <c r="E307" s="119" t="s">
        <v>465</v>
      </c>
      <c r="F307" s="120" t="s">
        <v>343</v>
      </c>
      <c r="G307" s="120" t="s">
        <v>46</v>
      </c>
      <c r="H307" s="121" t="s">
        <v>994</v>
      </c>
      <c r="I307" s="121" t="s">
        <v>995</v>
      </c>
      <c r="J307" s="125">
        <v>1577257.3</v>
      </c>
      <c r="K307" s="125">
        <v>1305541.89</v>
      </c>
      <c r="L307" s="125">
        <v>58384.8</v>
      </c>
      <c r="M307" s="125">
        <v>52424.5</v>
      </c>
      <c r="N307" s="125">
        <v>1.0</v>
      </c>
      <c r="O307" s="125">
        <v>1.0</v>
      </c>
      <c r="P307" s="125">
        <v>616.0</v>
      </c>
      <c r="Q307" s="125">
        <v>576.0</v>
      </c>
      <c r="R307" s="125">
        <v>52.0</v>
      </c>
      <c r="S307" s="125">
        <v>76.0</v>
      </c>
      <c r="T307" s="125">
        <v>0.0</v>
      </c>
      <c r="U307" s="125">
        <v>6.0</v>
      </c>
      <c r="V307" s="125">
        <v>-31.0</v>
      </c>
      <c r="W307" s="125">
        <v>11.37</v>
      </c>
      <c r="X307" s="125">
        <v>20.81</v>
      </c>
      <c r="Y307" s="125">
        <v>1.0</v>
      </c>
      <c r="Z307" s="125">
        <v>2.0</v>
      </c>
      <c r="AA307" s="125">
        <v>1.0</v>
      </c>
      <c r="AB307" s="125">
        <v>3.0</v>
      </c>
      <c r="AC307" s="125">
        <v>3.0</v>
      </c>
      <c r="AD307" s="125">
        <v>2.4</v>
      </c>
      <c r="AE307" s="125">
        <v>271.0</v>
      </c>
      <c r="AF307" s="125">
        <v>1.0</v>
      </c>
      <c r="AG307" s="125">
        <v>1.0</v>
      </c>
      <c r="AH307" s="125">
        <v>1.0</v>
      </c>
      <c r="AI307" s="125">
        <v>2.0</v>
      </c>
      <c r="AJ307" s="125">
        <v>2.0</v>
      </c>
      <c r="AK307" s="125">
        <v>2.0</v>
      </c>
      <c r="AL307" s="126">
        <v>45519.743178819444</v>
      </c>
      <c r="AM307" s="127">
        <v>1577562.06</v>
      </c>
      <c r="AN307" s="127">
        <v>1306488.19</v>
      </c>
      <c r="AO307" s="124"/>
      <c r="AP307" s="124"/>
    </row>
    <row r="308">
      <c r="A308" s="125">
        <v>481.0</v>
      </c>
      <c r="B308" s="119" t="s">
        <v>122</v>
      </c>
      <c r="C308" s="119" t="s">
        <v>32</v>
      </c>
      <c r="D308" s="119" t="s">
        <v>466</v>
      </c>
      <c r="E308" s="119" t="s">
        <v>467</v>
      </c>
      <c r="F308" s="120" t="s">
        <v>185</v>
      </c>
      <c r="G308" s="120" t="s">
        <v>46</v>
      </c>
      <c r="H308" s="121" t="s">
        <v>994</v>
      </c>
      <c r="I308" s="121" t="s">
        <v>995</v>
      </c>
      <c r="J308" s="125">
        <v>1658039.07</v>
      </c>
      <c r="K308" s="125">
        <v>1355027.39</v>
      </c>
      <c r="L308" s="125">
        <v>47149.83</v>
      </c>
      <c r="M308" s="125">
        <v>37143.64</v>
      </c>
      <c r="N308" s="119">
        <v>14.0</v>
      </c>
      <c r="O308" s="119">
        <v>12.0</v>
      </c>
      <c r="P308" s="125">
        <v>856.0</v>
      </c>
      <c r="Q308" s="125">
        <v>675.0</v>
      </c>
      <c r="R308" s="125">
        <v>40.0</v>
      </c>
      <c r="S308" s="125">
        <v>39.0</v>
      </c>
      <c r="T308" s="119">
        <v>16.0</v>
      </c>
      <c r="U308" s="125">
        <v>26.0</v>
      </c>
      <c r="V308" s="125">
        <v>2.0</v>
      </c>
      <c r="W308" s="125">
        <v>26.94</v>
      </c>
      <c r="X308" s="125">
        <v>22.36</v>
      </c>
      <c r="Y308" s="119">
        <v>1.0</v>
      </c>
      <c r="Z308" s="125">
        <v>5.0</v>
      </c>
      <c r="AA308" s="125">
        <v>1.0</v>
      </c>
      <c r="AB308" s="125">
        <v>5.0</v>
      </c>
      <c r="AC308" s="125">
        <v>4.0</v>
      </c>
      <c r="AD308" s="125">
        <v>3.75</v>
      </c>
      <c r="AE308" s="125">
        <v>139.0</v>
      </c>
      <c r="AF308" s="119">
        <v>1.0</v>
      </c>
      <c r="AG308" s="125">
        <v>4.0</v>
      </c>
      <c r="AH308" s="125">
        <v>1.0</v>
      </c>
      <c r="AI308" s="125">
        <v>4.0</v>
      </c>
      <c r="AJ308" s="125">
        <v>3.0</v>
      </c>
      <c r="AK308" s="125">
        <v>3.0</v>
      </c>
      <c r="AL308" s="126">
        <v>45519.743178819444</v>
      </c>
      <c r="AM308" s="127">
        <v>1610392.57</v>
      </c>
      <c r="AN308" s="127">
        <v>1273016.26</v>
      </c>
      <c r="AO308" s="124"/>
      <c r="AP308" s="124"/>
    </row>
    <row r="309">
      <c r="A309" s="125">
        <v>482.0</v>
      </c>
      <c r="B309" s="119" t="s">
        <v>42</v>
      </c>
      <c r="C309" s="119" t="s">
        <v>32</v>
      </c>
      <c r="D309" s="119" t="s">
        <v>106</v>
      </c>
      <c r="E309" s="119" t="s">
        <v>107</v>
      </c>
      <c r="F309" s="120" t="s">
        <v>108</v>
      </c>
      <c r="G309" s="120" t="s">
        <v>46</v>
      </c>
      <c r="H309" s="121" t="s">
        <v>994</v>
      </c>
      <c r="I309" s="121" t="s">
        <v>995</v>
      </c>
      <c r="J309" s="125">
        <v>1282796.48</v>
      </c>
      <c r="K309" s="125">
        <v>1218183.97</v>
      </c>
      <c r="L309" s="125">
        <v>44499.5</v>
      </c>
      <c r="M309" s="125">
        <v>43691.65</v>
      </c>
      <c r="N309" s="125">
        <v>6.0</v>
      </c>
      <c r="O309" s="125">
        <v>2.0</v>
      </c>
      <c r="P309" s="125">
        <v>702.0</v>
      </c>
      <c r="Q309" s="125">
        <v>616.0</v>
      </c>
      <c r="R309" s="125">
        <v>43.0</v>
      </c>
      <c r="S309" s="125">
        <v>32.0</v>
      </c>
      <c r="T309" s="125">
        <v>200.0</v>
      </c>
      <c r="U309" s="125">
        <v>13.0</v>
      </c>
      <c r="V309" s="125">
        <v>34.0</v>
      </c>
      <c r="W309" s="125">
        <v>1.85</v>
      </c>
      <c r="X309" s="125">
        <v>5.3</v>
      </c>
      <c r="Y309" s="125">
        <v>5.0</v>
      </c>
      <c r="Z309" s="125">
        <v>3.0</v>
      </c>
      <c r="AA309" s="125">
        <v>2.0</v>
      </c>
      <c r="AB309" s="125">
        <v>1.0</v>
      </c>
      <c r="AC309" s="125">
        <v>1.0</v>
      </c>
      <c r="AD309" s="125">
        <v>1.6</v>
      </c>
      <c r="AE309" s="125">
        <v>377.0</v>
      </c>
      <c r="AF309" s="125">
        <v>4.0</v>
      </c>
      <c r="AG309" s="125">
        <v>2.0</v>
      </c>
      <c r="AH309" s="125">
        <v>2.0</v>
      </c>
      <c r="AI309" s="125">
        <v>1.0</v>
      </c>
      <c r="AJ309" s="125">
        <v>1.0</v>
      </c>
      <c r="AK309" s="125">
        <v>1.0</v>
      </c>
      <c r="AL309" s="126">
        <v>45519.743178819444</v>
      </c>
      <c r="AM309" s="127">
        <v>1349174.24</v>
      </c>
      <c r="AN309" s="127">
        <v>1284459.93</v>
      </c>
      <c r="AO309" s="124"/>
      <c r="AP309" s="124"/>
    </row>
    <row r="310">
      <c r="A310" s="125">
        <v>483.0</v>
      </c>
      <c r="B310" s="119" t="s">
        <v>97</v>
      </c>
      <c r="C310" s="119" t="s">
        <v>32</v>
      </c>
      <c r="D310" s="119" t="s">
        <v>61</v>
      </c>
      <c r="E310" s="119" t="s">
        <v>468</v>
      </c>
      <c r="F310" s="120" t="s">
        <v>469</v>
      </c>
      <c r="G310" s="120" t="s">
        <v>101</v>
      </c>
      <c r="H310" s="121" t="s">
        <v>994</v>
      </c>
      <c r="I310" s="121" t="s">
        <v>995</v>
      </c>
      <c r="J310" s="125">
        <v>2048075.41</v>
      </c>
      <c r="K310" s="125">
        <v>1715246.5</v>
      </c>
      <c r="L310" s="125">
        <v>51433.88</v>
      </c>
      <c r="M310" s="125">
        <v>45352.47</v>
      </c>
      <c r="N310" s="125" t="s">
        <v>41</v>
      </c>
      <c r="O310" s="125" t="s">
        <v>41</v>
      </c>
      <c r="P310" s="125">
        <v>593.0</v>
      </c>
      <c r="Q310" s="125">
        <v>544.0</v>
      </c>
      <c r="R310" s="125">
        <v>39.0</v>
      </c>
      <c r="S310" s="125">
        <v>38.0</v>
      </c>
      <c r="T310" s="125" t="s">
        <v>41</v>
      </c>
      <c r="U310" s="125">
        <v>9.0</v>
      </c>
      <c r="V310" s="125">
        <v>2.0</v>
      </c>
      <c r="W310" s="125">
        <v>13.41</v>
      </c>
      <c r="X310" s="125">
        <v>19.4</v>
      </c>
      <c r="Y310" s="125" t="s">
        <v>41</v>
      </c>
      <c r="Z310" s="125">
        <v>2.0</v>
      </c>
      <c r="AA310" s="125">
        <v>1.0</v>
      </c>
      <c r="AB310" s="125">
        <v>3.0</v>
      </c>
      <c r="AC310" s="125">
        <v>3.0</v>
      </c>
      <c r="AD310" s="125">
        <v>2.35</v>
      </c>
      <c r="AE310" s="125">
        <v>277.0</v>
      </c>
      <c r="AF310" s="125" t="s">
        <v>41</v>
      </c>
      <c r="AG310" s="125">
        <v>1.0</v>
      </c>
      <c r="AH310" s="125">
        <v>1.0</v>
      </c>
      <c r="AI310" s="125">
        <v>2.0</v>
      </c>
      <c r="AJ310" s="125">
        <v>2.0</v>
      </c>
      <c r="AK310" s="125">
        <v>2.0</v>
      </c>
      <c r="AL310" s="126">
        <v>45519.743178819444</v>
      </c>
      <c r="AM310" s="127">
        <v>2048992.41</v>
      </c>
      <c r="AN310" s="127">
        <v>1715499.75</v>
      </c>
      <c r="AO310" s="124"/>
      <c r="AP310" s="124"/>
    </row>
    <row r="311">
      <c r="A311" s="125">
        <v>484.0</v>
      </c>
      <c r="B311" s="119" t="s">
        <v>122</v>
      </c>
      <c r="C311" s="119" t="s">
        <v>32</v>
      </c>
      <c r="D311" s="119" t="s">
        <v>470</v>
      </c>
      <c r="E311" s="119" t="s">
        <v>471</v>
      </c>
      <c r="F311" s="120" t="s">
        <v>70</v>
      </c>
      <c r="G311" s="120" t="s">
        <v>36</v>
      </c>
      <c r="H311" s="121" t="s">
        <v>994</v>
      </c>
      <c r="I311" s="121" t="s">
        <v>995</v>
      </c>
      <c r="J311" s="125">
        <v>1307191.69</v>
      </c>
      <c r="K311" s="125">
        <v>1039594.54</v>
      </c>
      <c r="L311" s="125">
        <v>36728.5</v>
      </c>
      <c r="M311" s="125">
        <v>32788.5</v>
      </c>
      <c r="N311" s="119">
        <v>4.0</v>
      </c>
      <c r="O311" s="119">
        <v>4.0</v>
      </c>
      <c r="P311" s="125">
        <v>361.0</v>
      </c>
      <c r="Q311" s="125">
        <v>340.0</v>
      </c>
      <c r="R311" s="125">
        <v>25.0</v>
      </c>
      <c r="S311" s="125">
        <v>17.0</v>
      </c>
      <c r="T311" s="119">
        <v>0.0</v>
      </c>
      <c r="U311" s="125">
        <v>6.0</v>
      </c>
      <c r="V311" s="125">
        <v>47.0</v>
      </c>
      <c r="W311" s="125">
        <v>12.02</v>
      </c>
      <c r="X311" s="125">
        <v>25.74</v>
      </c>
      <c r="Y311" s="119">
        <v>1.0</v>
      </c>
      <c r="Z311" s="125">
        <v>2.0</v>
      </c>
      <c r="AA311" s="125">
        <v>3.0</v>
      </c>
      <c r="AB311" s="125">
        <v>3.0</v>
      </c>
      <c r="AC311" s="125">
        <v>4.0</v>
      </c>
      <c r="AD311" s="125">
        <v>3.05</v>
      </c>
      <c r="AE311" s="125">
        <v>197.0</v>
      </c>
      <c r="AF311" s="119">
        <v>1.0</v>
      </c>
      <c r="AG311" s="125">
        <v>1.0</v>
      </c>
      <c r="AH311" s="125">
        <v>2.0</v>
      </c>
      <c r="AI311" s="125">
        <v>2.0</v>
      </c>
      <c r="AJ311" s="125">
        <v>3.0</v>
      </c>
      <c r="AK311" s="125">
        <v>3.0</v>
      </c>
      <c r="AL311" s="126">
        <v>45519.743178819444</v>
      </c>
      <c r="AM311" s="127">
        <v>1306944.44</v>
      </c>
      <c r="AN311" s="127">
        <v>1040729.85</v>
      </c>
      <c r="AO311" s="124"/>
      <c r="AP311" s="124"/>
    </row>
    <row r="312">
      <c r="A312" s="125">
        <v>486.0</v>
      </c>
      <c r="B312" s="119" t="s">
        <v>122</v>
      </c>
      <c r="C312" s="119" t="s">
        <v>32</v>
      </c>
      <c r="D312" s="119" t="s">
        <v>472</v>
      </c>
      <c r="E312" s="119" t="s">
        <v>473</v>
      </c>
      <c r="F312" s="120" t="s">
        <v>403</v>
      </c>
      <c r="G312" s="120" t="s">
        <v>46</v>
      </c>
      <c r="H312" s="121" t="s">
        <v>994</v>
      </c>
      <c r="I312" s="121" t="s">
        <v>995</v>
      </c>
      <c r="J312" s="125">
        <v>2233442.19</v>
      </c>
      <c r="K312" s="125">
        <v>1876798.61</v>
      </c>
      <c r="L312" s="125">
        <v>84524.02</v>
      </c>
      <c r="M312" s="125">
        <v>83485.95</v>
      </c>
      <c r="N312" s="125">
        <v>54.0</v>
      </c>
      <c r="O312" s="125">
        <v>55.0</v>
      </c>
      <c r="P312" s="125">
        <v>920.0</v>
      </c>
      <c r="Q312" s="125">
        <v>882.0</v>
      </c>
      <c r="R312" s="125">
        <v>79.0</v>
      </c>
      <c r="S312" s="125">
        <v>69.0</v>
      </c>
      <c r="T312" s="125">
        <v>-1.0</v>
      </c>
      <c r="U312" s="125">
        <v>4.0</v>
      </c>
      <c r="V312" s="125">
        <v>14.0</v>
      </c>
      <c r="W312" s="125">
        <v>1.24</v>
      </c>
      <c r="X312" s="125">
        <v>19.0</v>
      </c>
      <c r="Y312" s="125">
        <v>1.0</v>
      </c>
      <c r="Z312" s="125">
        <v>1.0</v>
      </c>
      <c r="AA312" s="125">
        <v>1.0</v>
      </c>
      <c r="AB312" s="125">
        <v>1.0</v>
      </c>
      <c r="AC312" s="125">
        <v>3.0</v>
      </c>
      <c r="AD312" s="125">
        <v>1.5</v>
      </c>
      <c r="AE312" s="125">
        <v>406.0</v>
      </c>
      <c r="AF312" s="125">
        <v>1.0</v>
      </c>
      <c r="AG312" s="125">
        <v>1.0</v>
      </c>
      <c r="AH312" s="125">
        <v>1.0</v>
      </c>
      <c r="AI312" s="125">
        <v>1.0</v>
      </c>
      <c r="AJ312" s="125">
        <v>2.0</v>
      </c>
      <c r="AK312" s="125">
        <v>1.0</v>
      </c>
      <c r="AL312" s="126">
        <v>45519.743178819444</v>
      </c>
      <c r="AM312" s="127">
        <v>2233228.19</v>
      </c>
      <c r="AN312" s="127">
        <v>1877036.62</v>
      </c>
      <c r="AO312" s="124"/>
      <c r="AP312" s="124"/>
    </row>
    <row r="313">
      <c r="A313" s="125">
        <v>488.0</v>
      </c>
      <c r="B313" s="119" t="s">
        <v>1020</v>
      </c>
      <c r="C313" s="119" t="s">
        <v>992</v>
      </c>
      <c r="D313" s="119" t="s">
        <v>393</v>
      </c>
      <c r="E313" s="119" t="s">
        <v>418</v>
      </c>
      <c r="F313" s="120" t="s">
        <v>88</v>
      </c>
      <c r="G313" s="120" t="s">
        <v>59</v>
      </c>
      <c r="H313" s="121" t="s">
        <v>994</v>
      </c>
      <c r="I313" s="121" t="s">
        <v>995</v>
      </c>
      <c r="J313" s="125">
        <v>1202572.34</v>
      </c>
      <c r="K313" s="125">
        <v>922779.6</v>
      </c>
      <c r="L313" s="125">
        <v>9222.46</v>
      </c>
      <c r="M313" s="125">
        <v>4721.89</v>
      </c>
      <c r="N313" s="125">
        <v>1.0</v>
      </c>
      <c r="O313" s="125">
        <v>6.0</v>
      </c>
      <c r="P313" s="125">
        <v>64.0</v>
      </c>
      <c r="Q313" s="125">
        <v>31.0</v>
      </c>
      <c r="R313" s="125">
        <v>77.0</v>
      </c>
      <c r="S313" s="125">
        <v>54.0</v>
      </c>
      <c r="T313" s="125">
        <v>-83.0</v>
      </c>
      <c r="U313" s="125">
        <v>106.0</v>
      </c>
      <c r="V313" s="125">
        <v>42.0</v>
      </c>
      <c r="W313" s="125">
        <v>95.31</v>
      </c>
      <c r="X313" s="125">
        <v>30.32</v>
      </c>
      <c r="Y313" s="125">
        <v>1.0</v>
      </c>
      <c r="Z313" s="125">
        <v>5.0</v>
      </c>
      <c r="AA313" s="125">
        <v>3.0</v>
      </c>
      <c r="AB313" s="125">
        <v>5.0</v>
      </c>
      <c r="AC313" s="125">
        <v>5.0</v>
      </c>
      <c r="AD313" s="125">
        <v>4.1</v>
      </c>
      <c r="AE313" s="125">
        <v>75.0</v>
      </c>
      <c r="AF313" s="125">
        <v>1.0</v>
      </c>
      <c r="AG313" s="125">
        <v>4.0</v>
      </c>
      <c r="AH313" s="125">
        <v>2.0</v>
      </c>
      <c r="AI313" s="125">
        <v>4.0</v>
      </c>
      <c r="AJ313" s="125">
        <v>4.0</v>
      </c>
      <c r="AK313" s="125">
        <v>4.0</v>
      </c>
      <c r="AL313" s="126">
        <v>45519.743178819444</v>
      </c>
      <c r="AM313" s="127">
        <v>335556.13</v>
      </c>
      <c r="AN313" s="127">
        <v>166974.54</v>
      </c>
      <c r="AO313" s="124"/>
      <c r="AP313" s="124"/>
    </row>
    <row r="314">
      <c r="A314" s="125">
        <v>489.0</v>
      </c>
      <c r="B314" s="119" t="s">
        <v>97</v>
      </c>
      <c r="C314" s="119" t="s">
        <v>32</v>
      </c>
      <c r="D314" s="119" t="s">
        <v>171</v>
      </c>
      <c r="E314" s="119" t="s">
        <v>172</v>
      </c>
      <c r="F314" s="120" t="s">
        <v>108</v>
      </c>
      <c r="G314" s="120" t="s">
        <v>46</v>
      </c>
      <c r="H314" s="121" t="s">
        <v>994</v>
      </c>
      <c r="I314" s="121" t="s">
        <v>995</v>
      </c>
      <c r="J314" s="125">
        <v>715932.36</v>
      </c>
      <c r="K314" s="125">
        <v>582187.95</v>
      </c>
      <c r="L314" s="125">
        <v>23577.78</v>
      </c>
      <c r="M314" s="125">
        <v>18432.04</v>
      </c>
      <c r="N314" s="125">
        <v>28.0</v>
      </c>
      <c r="O314" s="125">
        <v>19.0</v>
      </c>
      <c r="P314" s="125">
        <v>500.0</v>
      </c>
      <c r="Q314" s="125">
        <v>298.0</v>
      </c>
      <c r="R314" s="125">
        <v>29.0</v>
      </c>
      <c r="S314" s="125">
        <v>20.0</v>
      </c>
      <c r="T314" s="125">
        <v>47.0</v>
      </c>
      <c r="U314" s="125">
        <v>67.0</v>
      </c>
      <c r="V314" s="125">
        <v>45.0</v>
      </c>
      <c r="W314" s="125">
        <v>27.92</v>
      </c>
      <c r="X314" s="125">
        <v>22.97</v>
      </c>
      <c r="Y314" s="125">
        <v>2.0</v>
      </c>
      <c r="Z314" s="125">
        <v>5.0</v>
      </c>
      <c r="AA314" s="125">
        <v>3.0</v>
      </c>
      <c r="AB314" s="125">
        <v>5.0</v>
      </c>
      <c r="AC314" s="125">
        <v>4.0</v>
      </c>
      <c r="AD314" s="125">
        <v>4.2</v>
      </c>
      <c r="AE314" s="125">
        <v>63.0</v>
      </c>
      <c r="AF314" s="125">
        <v>2.0</v>
      </c>
      <c r="AG314" s="125">
        <v>4.0</v>
      </c>
      <c r="AH314" s="125">
        <v>2.0</v>
      </c>
      <c r="AI314" s="125">
        <v>4.0</v>
      </c>
      <c r="AJ314" s="125">
        <v>3.0</v>
      </c>
      <c r="AK314" s="125">
        <v>4.0</v>
      </c>
      <c r="AL314" s="126">
        <v>45519.743178819444</v>
      </c>
      <c r="AM314" s="127">
        <v>715910.07</v>
      </c>
      <c r="AN314" s="127">
        <v>582729.96</v>
      </c>
      <c r="AO314" s="124"/>
      <c r="AP314" s="124"/>
    </row>
    <row r="315">
      <c r="A315" s="125">
        <v>490.0</v>
      </c>
      <c r="B315" s="119" t="s">
        <v>63</v>
      </c>
      <c r="C315" s="119" t="s">
        <v>32</v>
      </c>
      <c r="D315" s="119" t="s">
        <v>266</v>
      </c>
      <c r="E315" s="119" t="s">
        <v>474</v>
      </c>
      <c r="F315" s="120" t="s">
        <v>66</v>
      </c>
      <c r="G315" s="120" t="s">
        <v>59</v>
      </c>
      <c r="H315" s="121" t="s">
        <v>994</v>
      </c>
      <c r="I315" s="121" t="s">
        <v>995</v>
      </c>
      <c r="J315" s="125">
        <v>1664827.17</v>
      </c>
      <c r="K315" s="125">
        <v>1636251.09</v>
      </c>
      <c r="L315" s="125">
        <v>39824.7</v>
      </c>
      <c r="M315" s="125">
        <v>40496.32</v>
      </c>
      <c r="N315" s="125">
        <v>68.0</v>
      </c>
      <c r="O315" s="125">
        <v>92.0</v>
      </c>
      <c r="P315" s="125">
        <v>534.0</v>
      </c>
      <c r="Q315" s="125">
        <v>538.0</v>
      </c>
      <c r="R315" s="125">
        <v>86.0</v>
      </c>
      <c r="S315" s="125">
        <v>66.0</v>
      </c>
      <c r="T315" s="125">
        <v>-26.0</v>
      </c>
      <c r="U315" s="125">
        <v>0.0</v>
      </c>
      <c r="V315" s="125">
        <v>30.0</v>
      </c>
      <c r="W315" s="125">
        <v>-1.66</v>
      </c>
      <c r="X315" s="125">
        <v>1.75</v>
      </c>
      <c r="Y315" s="125">
        <v>1.0</v>
      </c>
      <c r="Z315" s="125">
        <v>1.0</v>
      </c>
      <c r="AA315" s="125">
        <v>2.0</v>
      </c>
      <c r="AB315" s="125">
        <v>1.0</v>
      </c>
      <c r="AC315" s="125">
        <v>1.0</v>
      </c>
      <c r="AD315" s="125">
        <v>1.2</v>
      </c>
      <c r="AE315" s="125">
        <v>503.0</v>
      </c>
      <c r="AF315" s="125">
        <v>1.0</v>
      </c>
      <c r="AG315" s="125">
        <v>1.0</v>
      </c>
      <c r="AH315" s="125">
        <v>2.0</v>
      </c>
      <c r="AI315" s="125">
        <v>1.0</v>
      </c>
      <c r="AJ315" s="125">
        <v>1.0</v>
      </c>
      <c r="AK315" s="125">
        <v>1.0</v>
      </c>
      <c r="AL315" s="126">
        <v>45519.743178819444</v>
      </c>
      <c r="AM315" s="127">
        <v>1664333.17</v>
      </c>
      <c r="AN315" s="127">
        <v>1637050.67</v>
      </c>
      <c r="AO315" s="124"/>
      <c r="AP315" s="124"/>
    </row>
    <row r="316">
      <c r="A316" s="125">
        <v>491.0</v>
      </c>
      <c r="B316" s="119" t="s">
        <v>42</v>
      </c>
      <c r="C316" s="119" t="s">
        <v>32</v>
      </c>
      <c r="D316" s="119" t="s">
        <v>241</v>
      </c>
      <c r="E316" s="119" t="s">
        <v>242</v>
      </c>
      <c r="F316" s="120" t="s">
        <v>243</v>
      </c>
      <c r="G316" s="120" t="s">
        <v>101</v>
      </c>
      <c r="H316" s="121" t="s">
        <v>994</v>
      </c>
      <c r="I316" s="121" t="s">
        <v>995</v>
      </c>
      <c r="J316" s="125">
        <v>642953.09</v>
      </c>
      <c r="K316" s="125">
        <v>810647.11</v>
      </c>
      <c r="L316" s="125">
        <v>20552.75</v>
      </c>
      <c r="M316" s="125">
        <v>28510.33</v>
      </c>
      <c r="N316" s="125">
        <v>18.0</v>
      </c>
      <c r="O316" s="125">
        <v>1.0</v>
      </c>
      <c r="P316" s="125">
        <v>303.0</v>
      </c>
      <c r="Q316" s="125">
        <v>316.0</v>
      </c>
      <c r="R316" s="125">
        <v>33.0</v>
      </c>
      <c r="S316" s="125">
        <v>33.0</v>
      </c>
      <c r="T316" s="125">
        <v>1700.0</v>
      </c>
      <c r="U316" s="125">
        <v>-4.0</v>
      </c>
      <c r="V316" s="125">
        <v>0.0</v>
      </c>
      <c r="W316" s="125">
        <v>-27.91</v>
      </c>
      <c r="X316" s="125">
        <v>-20.69</v>
      </c>
      <c r="Y316" s="125">
        <v>5.0</v>
      </c>
      <c r="Z316" s="125">
        <v>1.0</v>
      </c>
      <c r="AA316" s="125">
        <v>1.0</v>
      </c>
      <c r="AB316" s="125">
        <v>1.0</v>
      </c>
      <c r="AC316" s="125">
        <v>1.0</v>
      </c>
      <c r="AD316" s="125">
        <v>1.2</v>
      </c>
      <c r="AE316" s="125">
        <v>478.0</v>
      </c>
      <c r="AF316" s="125">
        <v>4.0</v>
      </c>
      <c r="AG316" s="125">
        <v>1.0</v>
      </c>
      <c r="AH316" s="125">
        <v>1.0</v>
      </c>
      <c r="AI316" s="125">
        <v>1.0</v>
      </c>
      <c r="AJ316" s="125">
        <v>1.0</v>
      </c>
      <c r="AK316" s="125">
        <v>1.0</v>
      </c>
      <c r="AL316" s="126">
        <v>45519.743178819444</v>
      </c>
      <c r="AM316" s="127">
        <v>642845.09</v>
      </c>
      <c r="AN316" s="127">
        <v>815213.51</v>
      </c>
      <c r="AO316" s="124"/>
      <c r="AP316" s="124"/>
    </row>
    <row r="317">
      <c r="A317" s="125">
        <v>492.0</v>
      </c>
      <c r="B317" s="119" t="s">
        <v>122</v>
      </c>
      <c r="C317" s="119" t="s">
        <v>32</v>
      </c>
      <c r="D317" s="119" t="s">
        <v>477</v>
      </c>
      <c r="E317" s="119" t="s">
        <v>478</v>
      </c>
      <c r="F317" s="120" t="s">
        <v>177</v>
      </c>
      <c r="G317" s="120" t="s">
        <v>101</v>
      </c>
      <c r="H317" s="121" t="s">
        <v>994</v>
      </c>
      <c r="I317" s="121" t="s">
        <v>995</v>
      </c>
      <c r="J317" s="125">
        <v>1875923.25</v>
      </c>
      <c r="K317" s="125">
        <v>1352369.75</v>
      </c>
      <c r="L317" s="125">
        <v>57295.89</v>
      </c>
      <c r="M317" s="125">
        <v>41964.84</v>
      </c>
      <c r="N317" s="125">
        <v>21.0</v>
      </c>
      <c r="O317" s="125">
        <v>8.0</v>
      </c>
      <c r="P317" s="125">
        <v>641.0</v>
      </c>
      <c r="Q317" s="125">
        <v>556.0</v>
      </c>
      <c r="R317" s="125">
        <v>32.0</v>
      </c>
      <c r="S317" s="125">
        <v>20.0</v>
      </c>
      <c r="T317" s="125">
        <v>162.0</v>
      </c>
      <c r="U317" s="125">
        <v>15.0</v>
      </c>
      <c r="V317" s="125">
        <v>60.0</v>
      </c>
      <c r="W317" s="125">
        <v>36.53</v>
      </c>
      <c r="X317" s="125">
        <v>38.71</v>
      </c>
      <c r="Y317" s="125">
        <v>5.0</v>
      </c>
      <c r="Z317" s="125">
        <v>4.0</v>
      </c>
      <c r="AA317" s="125">
        <v>4.0</v>
      </c>
      <c r="AB317" s="125">
        <v>5.0</v>
      </c>
      <c r="AC317" s="125">
        <v>5.0</v>
      </c>
      <c r="AD317" s="125">
        <v>4.7</v>
      </c>
      <c r="AE317" s="125">
        <v>21.0</v>
      </c>
      <c r="AF317" s="125">
        <v>4.0</v>
      </c>
      <c r="AG317" s="125">
        <v>3.0</v>
      </c>
      <c r="AH317" s="125">
        <v>3.0</v>
      </c>
      <c r="AI317" s="125">
        <v>4.0</v>
      </c>
      <c r="AJ317" s="125">
        <v>4.0</v>
      </c>
      <c r="AK317" s="125">
        <v>4.0</v>
      </c>
      <c r="AL317" s="126">
        <v>45519.743178819444</v>
      </c>
      <c r="AM317" s="127">
        <v>1876385.75</v>
      </c>
      <c r="AN317" s="127">
        <v>1357249.37</v>
      </c>
      <c r="AO317" s="124"/>
      <c r="AP317" s="124"/>
    </row>
    <row r="318">
      <c r="A318" s="125">
        <v>493.0</v>
      </c>
      <c r="B318" s="119" t="s">
        <v>97</v>
      </c>
      <c r="C318" s="119" t="s">
        <v>32</v>
      </c>
      <c r="D318" s="119" t="s">
        <v>309</v>
      </c>
      <c r="E318" s="119" t="s">
        <v>310</v>
      </c>
      <c r="F318" s="120" t="s">
        <v>143</v>
      </c>
      <c r="G318" s="120" t="s">
        <v>101</v>
      </c>
      <c r="H318" s="121" t="s">
        <v>994</v>
      </c>
      <c r="I318" s="121" t="s">
        <v>995</v>
      </c>
      <c r="J318" s="125">
        <v>1001458.48</v>
      </c>
      <c r="K318" s="125">
        <v>691306.35</v>
      </c>
      <c r="L318" s="125">
        <v>23122.5</v>
      </c>
      <c r="M318" s="125">
        <v>17539.02</v>
      </c>
      <c r="N318" s="125">
        <v>23.0</v>
      </c>
      <c r="O318" s="125">
        <v>12.0</v>
      </c>
      <c r="P318" s="125">
        <v>429.0</v>
      </c>
      <c r="Q318" s="125">
        <v>338.0</v>
      </c>
      <c r="R318" s="125">
        <v>30.0</v>
      </c>
      <c r="S318" s="125">
        <v>8.0</v>
      </c>
      <c r="T318" s="125">
        <v>91.0</v>
      </c>
      <c r="U318" s="125">
        <v>26.0</v>
      </c>
      <c r="V318" s="125">
        <v>275.0</v>
      </c>
      <c r="W318" s="125">
        <v>31.83</v>
      </c>
      <c r="X318" s="125">
        <v>44.86</v>
      </c>
      <c r="Y318" s="125">
        <v>4.0</v>
      </c>
      <c r="Z318" s="125">
        <v>5.0</v>
      </c>
      <c r="AA318" s="125">
        <v>5.0</v>
      </c>
      <c r="AB318" s="125">
        <v>5.0</v>
      </c>
      <c r="AC318" s="125">
        <v>5.0</v>
      </c>
      <c r="AD318" s="125">
        <v>4.95</v>
      </c>
      <c r="AE318" s="125">
        <v>7.0</v>
      </c>
      <c r="AF318" s="125">
        <v>3.0</v>
      </c>
      <c r="AG318" s="125">
        <v>4.0</v>
      </c>
      <c r="AH318" s="125">
        <v>4.0</v>
      </c>
      <c r="AI318" s="125">
        <v>4.0</v>
      </c>
      <c r="AJ318" s="125">
        <v>4.0</v>
      </c>
      <c r="AK318" s="125">
        <v>4.0</v>
      </c>
      <c r="AL318" s="126">
        <v>45519.743178819444</v>
      </c>
      <c r="AM318" s="127">
        <v>1001653.98</v>
      </c>
      <c r="AN318" s="127">
        <v>697487.95</v>
      </c>
      <c r="AO318" s="124"/>
      <c r="AP318" s="124"/>
    </row>
    <row r="319">
      <c r="A319" s="125">
        <v>494.0</v>
      </c>
      <c r="B319" s="119" t="s">
        <v>97</v>
      </c>
      <c r="C319" s="119" t="s">
        <v>32</v>
      </c>
      <c r="D319" s="119" t="s">
        <v>44</v>
      </c>
      <c r="E319" s="119" t="s">
        <v>479</v>
      </c>
      <c r="F319" s="120" t="s">
        <v>243</v>
      </c>
      <c r="G319" s="120" t="s">
        <v>101</v>
      </c>
      <c r="H319" s="121" t="s">
        <v>994</v>
      </c>
      <c r="I319" s="121" t="s">
        <v>995</v>
      </c>
      <c r="J319" s="125">
        <v>1120457.28</v>
      </c>
      <c r="K319" s="125">
        <v>1004259.41</v>
      </c>
      <c r="L319" s="125">
        <v>36454.75</v>
      </c>
      <c r="M319" s="125">
        <v>35811.75</v>
      </c>
      <c r="N319" s="125">
        <v>110.0</v>
      </c>
      <c r="O319" s="125">
        <v>76.0</v>
      </c>
      <c r="P319" s="125">
        <v>396.0</v>
      </c>
      <c r="Q319" s="125">
        <v>413.0</v>
      </c>
      <c r="R319" s="125">
        <v>40.0</v>
      </c>
      <c r="S319" s="125">
        <v>39.0</v>
      </c>
      <c r="T319" s="125">
        <v>44.0</v>
      </c>
      <c r="U319" s="125">
        <v>-4.0</v>
      </c>
      <c r="V319" s="125">
        <v>2.0</v>
      </c>
      <c r="W319" s="125">
        <v>1.8</v>
      </c>
      <c r="X319" s="125">
        <v>11.57</v>
      </c>
      <c r="Y319" s="125">
        <v>2.0</v>
      </c>
      <c r="Z319" s="125">
        <v>1.0</v>
      </c>
      <c r="AA319" s="125">
        <v>1.0</v>
      </c>
      <c r="AB319" s="125">
        <v>1.0</v>
      </c>
      <c r="AC319" s="125">
        <v>2.0</v>
      </c>
      <c r="AD319" s="125">
        <v>1.3</v>
      </c>
      <c r="AE319" s="125">
        <v>446.0</v>
      </c>
      <c r="AF319" s="125">
        <v>2.0</v>
      </c>
      <c r="AG319" s="125">
        <v>1.0</v>
      </c>
      <c r="AH319" s="125">
        <v>1.0</v>
      </c>
      <c r="AI319" s="125">
        <v>1.0</v>
      </c>
      <c r="AJ319" s="125">
        <v>2.0</v>
      </c>
      <c r="AK319" s="125">
        <v>1.0</v>
      </c>
      <c r="AL319" s="126">
        <v>45519.743178819444</v>
      </c>
      <c r="AM319" s="127">
        <v>1120496.29</v>
      </c>
      <c r="AN319" s="127">
        <v>1004974.68</v>
      </c>
      <c r="AO319" s="124"/>
      <c r="AP319" s="124"/>
    </row>
    <row r="320">
      <c r="A320" s="125">
        <v>496.0</v>
      </c>
      <c r="B320" s="119" t="s">
        <v>63</v>
      </c>
      <c r="C320" s="119" t="s">
        <v>32</v>
      </c>
      <c r="D320" s="119" t="s">
        <v>480</v>
      </c>
      <c r="E320" s="119" t="s">
        <v>481</v>
      </c>
      <c r="F320" s="120" t="s">
        <v>220</v>
      </c>
      <c r="G320" s="120" t="s">
        <v>59</v>
      </c>
      <c r="H320" s="121" t="s">
        <v>994</v>
      </c>
      <c r="I320" s="121" t="s">
        <v>995</v>
      </c>
      <c r="J320" s="125">
        <v>1080604.24</v>
      </c>
      <c r="K320" s="125">
        <v>825056.6</v>
      </c>
      <c r="L320" s="125">
        <v>34334.44</v>
      </c>
      <c r="M320" s="125">
        <v>27616.73</v>
      </c>
      <c r="N320" s="125" t="s">
        <v>41</v>
      </c>
      <c r="O320" s="125">
        <v>1.0</v>
      </c>
      <c r="P320" s="125">
        <v>397.0</v>
      </c>
      <c r="Q320" s="125">
        <v>290.0</v>
      </c>
      <c r="R320" s="125">
        <v>56.0</v>
      </c>
      <c r="S320" s="125">
        <v>14.0</v>
      </c>
      <c r="T320" s="125" t="s">
        <v>41</v>
      </c>
      <c r="U320" s="125">
        <v>36.0</v>
      </c>
      <c r="V320" s="125">
        <v>300.0</v>
      </c>
      <c r="W320" s="125">
        <v>24.32</v>
      </c>
      <c r="X320" s="125">
        <v>30.97</v>
      </c>
      <c r="Y320" s="125" t="s">
        <v>41</v>
      </c>
      <c r="Z320" s="125">
        <v>5.0</v>
      </c>
      <c r="AA320" s="125">
        <v>5.0</v>
      </c>
      <c r="AB320" s="125">
        <v>5.0</v>
      </c>
      <c r="AC320" s="125">
        <v>5.0</v>
      </c>
      <c r="AD320" s="125">
        <v>4.75</v>
      </c>
      <c r="AE320" s="125">
        <v>16.0</v>
      </c>
      <c r="AF320" s="125" t="s">
        <v>41</v>
      </c>
      <c r="AG320" s="125">
        <v>4.0</v>
      </c>
      <c r="AH320" s="125">
        <v>4.0</v>
      </c>
      <c r="AI320" s="125">
        <v>4.0</v>
      </c>
      <c r="AJ320" s="125">
        <v>4.0</v>
      </c>
      <c r="AK320" s="125">
        <v>4.0</v>
      </c>
      <c r="AL320" s="126">
        <v>45519.743178819444</v>
      </c>
      <c r="AM320" s="127">
        <v>1080642.31</v>
      </c>
      <c r="AN320" s="127">
        <v>827877.17</v>
      </c>
      <c r="AO320" s="124"/>
      <c r="AP320" s="124"/>
    </row>
    <row r="321">
      <c r="A321" s="125">
        <v>497.0</v>
      </c>
      <c r="B321" s="119" t="s">
        <v>60</v>
      </c>
      <c r="C321" s="119" t="s">
        <v>32</v>
      </c>
      <c r="D321" s="119" t="s">
        <v>79</v>
      </c>
      <c r="E321" s="119" t="s">
        <v>80</v>
      </c>
      <c r="F321" s="120" t="s">
        <v>81</v>
      </c>
      <c r="G321" s="120" t="s">
        <v>36</v>
      </c>
      <c r="H321" s="121" t="s">
        <v>994</v>
      </c>
      <c r="I321" s="121" t="s">
        <v>995</v>
      </c>
      <c r="J321" s="125">
        <v>1549662.63</v>
      </c>
      <c r="K321" s="125">
        <v>1529755.87</v>
      </c>
      <c r="L321" s="125">
        <v>42387.81</v>
      </c>
      <c r="M321" s="125">
        <v>40220.22</v>
      </c>
      <c r="N321" s="119">
        <v>72.0</v>
      </c>
      <c r="O321" s="125">
        <v>90.0</v>
      </c>
      <c r="P321" s="125">
        <v>672.0</v>
      </c>
      <c r="Q321" s="125">
        <v>536.0</v>
      </c>
      <c r="R321" s="125">
        <v>41.0</v>
      </c>
      <c r="S321" s="125">
        <v>66.0</v>
      </c>
      <c r="T321" s="119">
        <v>-20.0</v>
      </c>
      <c r="U321" s="125">
        <v>25.0</v>
      </c>
      <c r="V321" s="125">
        <v>-37.0</v>
      </c>
      <c r="W321" s="125">
        <v>5.39</v>
      </c>
      <c r="X321" s="125">
        <v>1.3</v>
      </c>
      <c r="Y321" s="119">
        <v>1.0</v>
      </c>
      <c r="Z321" s="125">
        <v>5.0</v>
      </c>
      <c r="AA321" s="125">
        <v>1.0</v>
      </c>
      <c r="AB321" s="125">
        <v>2.0</v>
      </c>
      <c r="AC321" s="125">
        <v>1.0</v>
      </c>
      <c r="AD321" s="125">
        <v>1.8</v>
      </c>
      <c r="AE321" s="125">
        <v>352.0</v>
      </c>
      <c r="AF321" s="119">
        <v>1.0</v>
      </c>
      <c r="AG321" s="125">
        <v>4.0</v>
      </c>
      <c r="AH321" s="125">
        <v>1.0</v>
      </c>
      <c r="AI321" s="125">
        <v>1.0</v>
      </c>
      <c r="AJ321" s="125">
        <v>1.0</v>
      </c>
      <c r="AK321" s="125">
        <v>1.0</v>
      </c>
      <c r="AL321" s="126">
        <v>45519.743178819444</v>
      </c>
      <c r="AM321" s="127">
        <v>1563145.38</v>
      </c>
      <c r="AN321" s="127">
        <v>1457045.38</v>
      </c>
      <c r="AO321" s="124"/>
      <c r="AP321" s="124"/>
    </row>
    <row r="322">
      <c r="A322" s="125">
        <v>499.0</v>
      </c>
      <c r="B322" s="119" t="s">
        <v>97</v>
      </c>
      <c r="C322" s="119" t="s">
        <v>32</v>
      </c>
      <c r="D322" s="119" t="s">
        <v>155</v>
      </c>
      <c r="E322" s="119" t="s">
        <v>482</v>
      </c>
      <c r="F322" s="120" t="s">
        <v>335</v>
      </c>
      <c r="G322" s="120" t="s">
        <v>101</v>
      </c>
      <c r="H322" s="121" t="s">
        <v>994</v>
      </c>
      <c r="I322" s="121" t="s">
        <v>995</v>
      </c>
      <c r="J322" s="125">
        <v>2009772.07</v>
      </c>
      <c r="K322" s="125">
        <v>1462804.19</v>
      </c>
      <c r="L322" s="125">
        <v>48291.04</v>
      </c>
      <c r="M322" s="125">
        <v>37402.62</v>
      </c>
      <c r="N322" s="125">
        <v>18.0</v>
      </c>
      <c r="O322" s="125">
        <v>35.0</v>
      </c>
      <c r="P322" s="125">
        <v>531.0</v>
      </c>
      <c r="Q322" s="125">
        <v>454.0</v>
      </c>
      <c r="R322" s="125">
        <v>37.0</v>
      </c>
      <c r="S322" s="125">
        <v>55.0</v>
      </c>
      <c r="T322" s="125">
        <v>-48.0</v>
      </c>
      <c r="U322" s="125">
        <v>16.0</v>
      </c>
      <c r="V322" s="125">
        <v>-32.0</v>
      </c>
      <c r="W322" s="125">
        <v>29.11</v>
      </c>
      <c r="X322" s="125">
        <v>37.39</v>
      </c>
      <c r="Y322" s="125">
        <v>1.0</v>
      </c>
      <c r="Z322" s="125">
        <v>4.0</v>
      </c>
      <c r="AA322" s="125">
        <v>1.0</v>
      </c>
      <c r="AB322" s="125">
        <v>5.0</v>
      </c>
      <c r="AC322" s="125">
        <v>5.0</v>
      </c>
      <c r="AD322" s="125">
        <v>3.9</v>
      </c>
      <c r="AE322" s="125">
        <v>121.0</v>
      </c>
      <c r="AF322" s="125">
        <v>1.0</v>
      </c>
      <c r="AG322" s="125">
        <v>3.0</v>
      </c>
      <c r="AH322" s="125">
        <v>1.0</v>
      </c>
      <c r="AI322" s="125">
        <v>4.0</v>
      </c>
      <c r="AJ322" s="125">
        <v>4.0</v>
      </c>
      <c r="AK322" s="125">
        <v>3.0</v>
      </c>
      <c r="AL322" s="126">
        <v>45519.743178819444</v>
      </c>
      <c r="AM322" s="127">
        <v>2014878.57</v>
      </c>
      <c r="AN322" s="127">
        <v>1466049.81</v>
      </c>
      <c r="AO322" s="124"/>
      <c r="AP322" s="124"/>
    </row>
    <row r="323">
      <c r="A323" s="125">
        <v>500.0</v>
      </c>
      <c r="B323" s="119" t="s">
        <v>31</v>
      </c>
      <c r="C323" s="119" t="s">
        <v>32</v>
      </c>
      <c r="D323" s="119" t="s">
        <v>150</v>
      </c>
      <c r="E323" s="119" t="s">
        <v>483</v>
      </c>
      <c r="F323" s="120" t="s">
        <v>140</v>
      </c>
      <c r="G323" s="120" t="s">
        <v>36</v>
      </c>
      <c r="H323" s="121" t="s">
        <v>994</v>
      </c>
      <c r="I323" s="121" t="s">
        <v>995</v>
      </c>
      <c r="J323" s="125">
        <v>2284127.33</v>
      </c>
      <c r="K323" s="125">
        <v>1663769.76</v>
      </c>
      <c r="L323" s="125">
        <v>57972.87</v>
      </c>
      <c r="M323" s="125">
        <v>50896.48</v>
      </c>
      <c r="N323" s="125">
        <v>69.0</v>
      </c>
      <c r="O323" s="125">
        <v>57.0</v>
      </c>
      <c r="P323" s="125">
        <v>938.0</v>
      </c>
      <c r="Q323" s="125">
        <v>875.0</v>
      </c>
      <c r="R323" s="125">
        <v>96.0</v>
      </c>
      <c r="S323" s="125">
        <v>100.0</v>
      </c>
      <c r="T323" s="125">
        <v>21.0</v>
      </c>
      <c r="U323" s="125">
        <v>7.0</v>
      </c>
      <c r="V323" s="125">
        <v>-4.0</v>
      </c>
      <c r="W323" s="125">
        <v>13.9</v>
      </c>
      <c r="X323" s="125">
        <v>37.29</v>
      </c>
      <c r="Y323" s="125">
        <v>1.0</v>
      </c>
      <c r="Z323" s="125">
        <v>2.0</v>
      </c>
      <c r="AA323" s="125">
        <v>1.0</v>
      </c>
      <c r="AB323" s="125">
        <v>3.0</v>
      </c>
      <c r="AC323" s="125">
        <v>5.0</v>
      </c>
      <c r="AD323" s="125">
        <v>2.9</v>
      </c>
      <c r="AE323" s="125">
        <v>214.0</v>
      </c>
      <c r="AF323" s="125">
        <v>1.0</v>
      </c>
      <c r="AG323" s="125">
        <v>1.0</v>
      </c>
      <c r="AH323" s="125">
        <v>1.0</v>
      </c>
      <c r="AI323" s="125">
        <v>2.0</v>
      </c>
      <c r="AJ323" s="125">
        <v>4.0</v>
      </c>
      <c r="AK323" s="125">
        <v>2.0</v>
      </c>
      <c r="AL323" s="126">
        <v>45519.743178819444</v>
      </c>
      <c r="AM323" s="127">
        <v>2284772.83</v>
      </c>
      <c r="AN323" s="127">
        <v>1837860.06</v>
      </c>
      <c r="AO323" s="124"/>
      <c r="AP323" s="124"/>
    </row>
    <row r="324">
      <c r="A324" s="125">
        <v>501.0</v>
      </c>
      <c r="B324" s="119" t="s">
        <v>122</v>
      </c>
      <c r="C324" s="119" t="s">
        <v>32</v>
      </c>
      <c r="D324" s="119" t="s">
        <v>484</v>
      </c>
      <c r="E324" s="119" t="s">
        <v>485</v>
      </c>
      <c r="F324" s="120" t="s">
        <v>121</v>
      </c>
      <c r="G324" s="120" t="s">
        <v>36</v>
      </c>
      <c r="H324" s="121" t="s">
        <v>994</v>
      </c>
      <c r="I324" s="121" t="s">
        <v>995</v>
      </c>
      <c r="J324" s="125">
        <v>1050190.5</v>
      </c>
      <c r="K324" s="125">
        <v>806740.6</v>
      </c>
      <c r="L324" s="125">
        <v>38146.58</v>
      </c>
      <c r="M324" s="125">
        <v>26610.88</v>
      </c>
      <c r="N324" s="125">
        <v>27.0</v>
      </c>
      <c r="O324" s="125">
        <v>62.0</v>
      </c>
      <c r="P324" s="125">
        <v>509.0</v>
      </c>
      <c r="Q324" s="125">
        <v>456.0</v>
      </c>
      <c r="R324" s="125">
        <v>37.0</v>
      </c>
      <c r="S324" s="125">
        <v>27.0</v>
      </c>
      <c r="T324" s="125">
        <v>-56.0</v>
      </c>
      <c r="U324" s="125">
        <v>11.0</v>
      </c>
      <c r="V324" s="125">
        <v>37.0</v>
      </c>
      <c r="W324" s="125">
        <v>43.35</v>
      </c>
      <c r="X324" s="125">
        <v>30.18</v>
      </c>
      <c r="Y324" s="125">
        <v>1.0</v>
      </c>
      <c r="Z324" s="125">
        <v>3.0</v>
      </c>
      <c r="AA324" s="125">
        <v>2.0</v>
      </c>
      <c r="AB324" s="125">
        <v>5.0</v>
      </c>
      <c r="AC324" s="125">
        <v>5.0</v>
      </c>
      <c r="AD324" s="125">
        <v>4.0</v>
      </c>
      <c r="AE324" s="125">
        <v>93.0</v>
      </c>
      <c r="AF324" s="125">
        <v>1.0</v>
      </c>
      <c r="AG324" s="125">
        <v>2.0</v>
      </c>
      <c r="AH324" s="125">
        <v>2.0</v>
      </c>
      <c r="AI324" s="125">
        <v>4.0</v>
      </c>
      <c r="AJ324" s="125">
        <v>4.0</v>
      </c>
      <c r="AK324" s="125">
        <v>4.0</v>
      </c>
      <c r="AL324" s="126">
        <v>45519.743178819444</v>
      </c>
      <c r="AM324" s="127">
        <v>1050556.45</v>
      </c>
      <c r="AN324" s="127">
        <v>807092.87</v>
      </c>
      <c r="AO324" s="124"/>
      <c r="AP324" s="124"/>
    </row>
    <row r="325">
      <c r="A325" s="125">
        <v>503.0</v>
      </c>
      <c r="B325" s="119" t="s">
        <v>47</v>
      </c>
      <c r="C325" s="119" t="s">
        <v>32</v>
      </c>
      <c r="D325" s="119" t="s">
        <v>148</v>
      </c>
      <c r="E325" s="119" t="s">
        <v>419</v>
      </c>
      <c r="F325" s="120" t="s">
        <v>140</v>
      </c>
      <c r="G325" s="120" t="s">
        <v>36</v>
      </c>
      <c r="H325" s="121" t="s">
        <v>994</v>
      </c>
      <c r="I325" s="121" t="s">
        <v>995</v>
      </c>
      <c r="J325" s="125">
        <v>777461.99</v>
      </c>
      <c r="K325" s="125">
        <v>685557.8</v>
      </c>
      <c r="L325" s="125">
        <v>20438.04</v>
      </c>
      <c r="M325" s="125">
        <v>18960.45</v>
      </c>
      <c r="N325" s="125">
        <v>71.0</v>
      </c>
      <c r="O325" s="125">
        <v>40.0</v>
      </c>
      <c r="P325" s="125">
        <v>273.0</v>
      </c>
      <c r="Q325" s="125">
        <v>267.0</v>
      </c>
      <c r="R325" s="125">
        <v>31.0</v>
      </c>
      <c r="S325" s="125">
        <v>36.0</v>
      </c>
      <c r="T325" s="125">
        <v>77.0</v>
      </c>
      <c r="U325" s="125">
        <v>2.0</v>
      </c>
      <c r="V325" s="125">
        <v>-13.0</v>
      </c>
      <c r="W325" s="125">
        <v>7.79</v>
      </c>
      <c r="X325" s="125">
        <v>13.41</v>
      </c>
      <c r="Y325" s="125">
        <v>3.0</v>
      </c>
      <c r="Z325" s="125">
        <v>1.0</v>
      </c>
      <c r="AA325" s="125">
        <v>1.0</v>
      </c>
      <c r="AB325" s="125">
        <v>2.0</v>
      </c>
      <c r="AC325" s="125">
        <v>3.0</v>
      </c>
      <c r="AD325" s="125">
        <v>2.0</v>
      </c>
      <c r="AE325" s="125">
        <v>317.0</v>
      </c>
      <c r="AF325" s="125">
        <v>2.0</v>
      </c>
      <c r="AG325" s="125">
        <v>1.0</v>
      </c>
      <c r="AH325" s="125">
        <v>1.0</v>
      </c>
      <c r="AI325" s="125">
        <v>1.0</v>
      </c>
      <c r="AJ325" s="125">
        <v>2.0</v>
      </c>
      <c r="AK325" s="125">
        <v>2.0</v>
      </c>
      <c r="AL325" s="126">
        <v>45519.743178819444</v>
      </c>
      <c r="AM325" s="127">
        <v>779125.99</v>
      </c>
      <c r="AN325" s="127">
        <v>685557.5</v>
      </c>
      <c r="AO325" s="124"/>
      <c r="AP325" s="124"/>
    </row>
    <row r="326">
      <c r="A326" s="125">
        <v>504.0</v>
      </c>
      <c r="B326" s="119" t="s">
        <v>97</v>
      </c>
      <c r="C326" s="119" t="s">
        <v>32</v>
      </c>
      <c r="D326" s="119" t="s">
        <v>486</v>
      </c>
      <c r="E326" s="119" t="s">
        <v>332</v>
      </c>
      <c r="F326" s="120" t="s">
        <v>223</v>
      </c>
      <c r="G326" s="120" t="s">
        <v>101</v>
      </c>
      <c r="H326" s="121" t="s">
        <v>994</v>
      </c>
      <c r="I326" s="121" t="s">
        <v>995</v>
      </c>
      <c r="J326" s="125">
        <v>1719075.38</v>
      </c>
      <c r="K326" s="125">
        <v>1586001.1</v>
      </c>
      <c r="L326" s="125">
        <v>54003.38</v>
      </c>
      <c r="M326" s="125">
        <v>51512.67</v>
      </c>
      <c r="N326" s="125">
        <v>1.0</v>
      </c>
      <c r="O326" s="125" t="s">
        <v>41</v>
      </c>
      <c r="P326" s="125">
        <v>333.0</v>
      </c>
      <c r="Q326" s="125">
        <v>332.0</v>
      </c>
      <c r="R326" s="125">
        <v>9.0</v>
      </c>
      <c r="S326" s="125">
        <v>14.0</v>
      </c>
      <c r="T326" s="125" t="s">
        <v>41</v>
      </c>
      <c r="U326" s="125">
        <v>0.0</v>
      </c>
      <c r="V326" s="125">
        <v>-35.0</v>
      </c>
      <c r="W326" s="125">
        <v>4.84</v>
      </c>
      <c r="X326" s="125">
        <v>8.39</v>
      </c>
      <c r="Y326" s="125" t="s">
        <v>41</v>
      </c>
      <c r="Z326" s="125">
        <v>1.0</v>
      </c>
      <c r="AA326" s="125">
        <v>1.0</v>
      </c>
      <c r="AB326" s="125">
        <v>2.0</v>
      </c>
      <c r="AC326" s="125">
        <v>2.0</v>
      </c>
      <c r="AD326" s="125">
        <v>1.6</v>
      </c>
      <c r="AE326" s="125">
        <v>383.0</v>
      </c>
      <c r="AF326" s="125" t="s">
        <v>41</v>
      </c>
      <c r="AG326" s="125">
        <v>1.0</v>
      </c>
      <c r="AH326" s="125">
        <v>1.0</v>
      </c>
      <c r="AI326" s="125">
        <v>1.0</v>
      </c>
      <c r="AJ326" s="125">
        <v>2.0</v>
      </c>
      <c r="AK326" s="125">
        <v>1.0</v>
      </c>
      <c r="AL326" s="126">
        <v>45519.743178819444</v>
      </c>
      <c r="AM326" s="127">
        <v>1719657.28</v>
      </c>
      <c r="AN326" s="127">
        <v>1587501.74</v>
      </c>
      <c r="AO326" s="124"/>
      <c r="AP326" s="124"/>
    </row>
    <row r="327">
      <c r="A327" s="125">
        <v>506.0</v>
      </c>
      <c r="B327" s="119" t="s">
        <v>42</v>
      </c>
      <c r="C327" s="119" t="s">
        <v>32</v>
      </c>
      <c r="D327" s="119" t="s">
        <v>271</v>
      </c>
      <c r="E327" s="119" t="s">
        <v>272</v>
      </c>
      <c r="F327" s="120" t="s">
        <v>270</v>
      </c>
      <c r="G327" s="120" t="s">
        <v>46</v>
      </c>
      <c r="H327" s="121" t="s">
        <v>994</v>
      </c>
      <c r="I327" s="121" t="s">
        <v>995</v>
      </c>
      <c r="J327" s="125">
        <v>1130472.6</v>
      </c>
      <c r="K327" s="125">
        <v>811766.95</v>
      </c>
      <c r="L327" s="125">
        <v>36965.59</v>
      </c>
      <c r="M327" s="125">
        <v>26920.63</v>
      </c>
      <c r="N327" s="125">
        <v>85.0</v>
      </c>
      <c r="O327" s="119">
        <v>39.0</v>
      </c>
      <c r="P327" s="125">
        <v>625.0</v>
      </c>
      <c r="Q327" s="125">
        <v>539.0</v>
      </c>
      <c r="R327" s="125">
        <v>52.0</v>
      </c>
      <c r="S327" s="125">
        <v>39.0</v>
      </c>
      <c r="T327" s="119">
        <v>117.0</v>
      </c>
      <c r="U327" s="125">
        <v>15.0</v>
      </c>
      <c r="V327" s="125">
        <v>33.0</v>
      </c>
      <c r="W327" s="125">
        <v>37.31</v>
      </c>
      <c r="X327" s="125">
        <v>39.26</v>
      </c>
      <c r="Y327" s="119">
        <v>4.0</v>
      </c>
      <c r="Z327" s="125">
        <v>4.0</v>
      </c>
      <c r="AA327" s="125">
        <v>2.0</v>
      </c>
      <c r="AB327" s="125">
        <v>5.0</v>
      </c>
      <c r="AC327" s="125">
        <v>5.0</v>
      </c>
      <c r="AD327" s="125">
        <v>4.25</v>
      </c>
      <c r="AE327" s="125">
        <v>57.0</v>
      </c>
      <c r="AF327" s="119">
        <v>3.0</v>
      </c>
      <c r="AG327" s="125">
        <v>3.0</v>
      </c>
      <c r="AH327" s="125">
        <v>2.0</v>
      </c>
      <c r="AI327" s="125">
        <v>4.0</v>
      </c>
      <c r="AJ327" s="125">
        <v>4.0</v>
      </c>
      <c r="AK327" s="125">
        <v>4.0</v>
      </c>
      <c r="AL327" s="126">
        <v>45519.743178819444</v>
      </c>
      <c r="AM327" s="127">
        <v>1131621.1</v>
      </c>
      <c r="AN327" s="127">
        <v>810954.28</v>
      </c>
      <c r="AO327" s="124"/>
      <c r="AP327" s="124"/>
    </row>
    <row r="328">
      <c r="A328" s="125">
        <v>507.0</v>
      </c>
      <c r="B328" s="119" t="s">
        <v>122</v>
      </c>
      <c r="C328" s="119" t="s">
        <v>32</v>
      </c>
      <c r="D328" s="119" t="s">
        <v>487</v>
      </c>
      <c r="E328" s="119" t="s">
        <v>488</v>
      </c>
      <c r="F328" s="120" t="s">
        <v>185</v>
      </c>
      <c r="G328" s="120" t="s">
        <v>46</v>
      </c>
      <c r="H328" s="121" t="s">
        <v>994</v>
      </c>
      <c r="I328" s="121" t="s">
        <v>995</v>
      </c>
      <c r="J328" s="125">
        <v>2504283.3</v>
      </c>
      <c r="K328" s="125">
        <v>2279133.46</v>
      </c>
      <c r="L328" s="125">
        <v>66204.65</v>
      </c>
      <c r="M328" s="125">
        <v>66141.68</v>
      </c>
      <c r="N328" s="125">
        <v>17.0</v>
      </c>
      <c r="O328" s="125">
        <v>38.0</v>
      </c>
      <c r="P328" s="125">
        <v>926.0</v>
      </c>
      <c r="Q328" s="125">
        <v>670.0</v>
      </c>
      <c r="R328" s="125">
        <v>62.0</v>
      </c>
      <c r="S328" s="125">
        <v>44.0</v>
      </c>
      <c r="T328" s="125">
        <v>-55.0</v>
      </c>
      <c r="U328" s="125">
        <v>38.0</v>
      </c>
      <c r="V328" s="125">
        <v>40.0</v>
      </c>
      <c r="W328" s="125">
        <v>0.1</v>
      </c>
      <c r="X328" s="125">
        <v>9.88</v>
      </c>
      <c r="Y328" s="125">
        <v>1.0</v>
      </c>
      <c r="Z328" s="125">
        <v>5.0</v>
      </c>
      <c r="AA328" s="125">
        <v>3.0</v>
      </c>
      <c r="AB328" s="125">
        <v>1.0</v>
      </c>
      <c r="AC328" s="125">
        <v>2.0</v>
      </c>
      <c r="AD328" s="125">
        <v>2.05</v>
      </c>
      <c r="AE328" s="125">
        <v>308.0</v>
      </c>
      <c r="AF328" s="125">
        <v>1.0</v>
      </c>
      <c r="AG328" s="125">
        <v>4.0</v>
      </c>
      <c r="AH328" s="125">
        <v>2.0</v>
      </c>
      <c r="AI328" s="125">
        <v>1.0</v>
      </c>
      <c r="AJ328" s="125">
        <v>2.0</v>
      </c>
      <c r="AK328" s="125">
        <v>2.0</v>
      </c>
      <c r="AL328" s="126">
        <v>45519.743178819444</v>
      </c>
      <c r="AM328" s="127">
        <v>2471777.87</v>
      </c>
      <c r="AN328" s="127">
        <v>2278620.25</v>
      </c>
      <c r="AO328" s="124"/>
      <c r="AP328" s="124"/>
    </row>
    <row r="329">
      <c r="A329" s="125">
        <v>508.0</v>
      </c>
      <c r="B329" s="119" t="s">
        <v>97</v>
      </c>
      <c r="C329" s="119" t="s">
        <v>32</v>
      </c>
      <c r="D329" s="119" t="s">
        <v>91</v>
      </c>
      <c r="E329" s="119" t="s">
        <v>489</v>
      </c>
      <c r="F329" s="120" t="s">
        <v>154</v>
      </c>
      <c r="G329" s="120" t="s">
        <v>101</v>
      </c>
      <c r="H329" s="121" t="s">
        <v>994</v>
      </c>
      <c r="I329" s="121" t="s">
        <v>995</v>
      </c>
      <c r="J329" s="125">
        <v>848455.77</v>
      </c>
      <c r="K329" s="125">
        <v>844593.73</v>
      </c>
      <c r="L329" s="125">
        <v>32104.35</v>
      </c>
      <c r="M329" s="125">
        <v>34152.87</v>
      </c>
      <c r="N329" s="125" t="s">
        <v>41</v>
      </c>
      <c r="O329" s="125">
        <v>1.0</v>
      </c>
      <c r="P329" s="125">
        <v>346.0</v>
      </c>
      <c r="Q329" s="125">
        <v>344.0</v>
      </c>
      <c r="R329" s="125">
        <v>22.0</v>
      </c>
      <c r="S329" s="125">
        <v>26.0</v>
      </c>
      <c r="T329" s="125" t="s">
        <v>41</v>
      </c>
      <c r="U329" s="125">
        <v>0.0</v>
      </c>
      <c r="V329" s="125">
        <v>-15.0</v>
      </c>
      <c r="W329" s="125">
        <v>-6.0</v>
      </c>
      <c r="X329" s="125">
        <v>0.46</v>
      </c>
      <c r="Y329" s="125" t="s">
        <v>41</v>
      </c>
      <c r="Z329" s="125">
        <v>1.0</v>
      </c>
      <c r="AA329" s="125">
        <v>1.0</v>
      </c>
      <c r="AB329" s="125">
        <v>1.0</v>
      </c>
      <c r="AC329" s="125">
        <v>1.0</v>
      </c>
      <c r="AD329" s="125">
        <v>0.95</v>
      </c>
      <c r="AE329" s="125">
        <v>639.0</v>
      </c>
      <c r="AF329" s="125" t="s">
        <v>41</v>
      </c>
      <c r="AG329" s="125">
        <v>1.0</v>
      </c>
      <c r="AH329" s="125">
        <v>1.0</v>
      </c>
      <c r="AI329" s="125">
        <v>1.0</v>
      </c>
      <c r="AJ329" s="125">
        <v>1.0</v>
      </c>
      <c r="AK329" s="125">
        <v>1.0</v>
      </c>
      <c r="AL329" s="126">
        <v>45519.743178819444</v>
      </c>
      <c r="AM329" s="127">
        <v>848408.27</v>
      </c>
      <c r="AN329" s="127">
        <v>844587.17</v>
      </c>
      <c r="AO329" s="124"/>
      <c r="AP329" s="124"/>
    </row>
    <row r="330">
      <c r="A330" s="125">
        <v>509.0</v>
      </c>
      <c r="B330" s="119" t="s">
        <v>122</v>
      </c>
      <c r="C330" s="119" t="s">
        <v>32</v>
      </c>
      <c r="D330" s="119" t="s">
        <v>150</v>
      </c>
      <c r="E330" s="119" t="s">
        <v>314</v>
      </c>
      <c r="F330" s="120" t="s">
        <v>45</v>
      </c>
      <c r="G330" s="120" t="s">
        <v>46</v>
      </c>
      <c r="H330" s="121" t="s">
        <v>994</v>
      </c>
      <c r="I330" s="121" t="s">
        <v>995</v>
      </c>
      <c r="J330" s="125">
        <v>837849.32</v>
      </c>
      <c r="K330" s="125">
        <v>692616.95</v>
      </c>
      <c r="L330" s="125">
        <v>29203.5</v>
      </c>
      <c r="M330" s="125">
        <v>23226.58</v>
      </c>
      <c r="N330" s="119">
        <v>7.0</v>
      </c>
      <c r="O330" s="125">
        <v>9.0</v>
      </c>
      <c r="P330" s="125">
        <v>448.0</v>
      </c>
      <c r="Q330" s="125">
        <v>387.0</v>
      </c>
      <c r="R330" s="125">
        <v>16.0</v>
      </c>
      <c r="S330" s="125">
        <v>21.0</v>
      </c>
      <c r="T330" s="119">
        <v>-22.0</v>
      </c>
      <c r="U330" s="125">
        <v>15.0</v>
      </c>
      <c r="V330" s="125">
        <v>-23.0</v>
      </c>
      <c r="W330" s="125">
        <v>25.73</v>
      </c>
      <c r="X330" s="125">
        <v>20.97</v>
      </c>
      <c r="Y330" s="119">
        <v>1.0</v>
      </c>
      <c r="Z330" s="125">
        <v>4.0</v>
      </c>
      <c r="AA330" s="125">
        <v>1.0</v>
      </c>
      <c r="AB330" s="125">
        <v>5.0</v>
      </c>
      <c r="AC330" s="125">
        <v>3.0</v>
      </c>
      <c r="AD330" s="125">
        <v>3.4</v>
      </c>
      <c r="AE330" s="125">
        <v>174.0</v>
      </c>
      <c r="AF330" s="119">
        <v>1.0</v>
      </c>
      <c r="AG330" s="125">
        <v>3.0</v>
      </c>
      <c r="AH330" s="125">
        <v>1.0</v>
      </c>
      <c r="AI330" s="125">
        <v>4.0</v>
      </c>
      <c r="AJ330" s="125">
        <v>2.0</v>
      </c>
      <c r="AK330" s="125">
        <v>3.0</v>
      </c>
      <c r="AL330" s="126">
        <v>45519.743178819444</v>
      </c>
      <c r="AM330" s="127">
        <v>839430.86</v>
      </c>
      <c r="AN330" s="127">
        <v>660259.16</v>
      </c>
      <c r="AO330" s="124"/>
      <c r="AP330" s="124"/>
    </row>
    <row r="331">
      <c r="A331" s="125">
        <v>510.0</v>
      </c>
      <c r="B331" s="119" t="s">
        <v>31</v>
      </c>
      <c r="C331" s="119" t="s">
        <v>32</v>
      </c>
      <c r="D331" s="119" t="s">
        <v>490</v>
      </c>
      <c r="E331" s="119" t="s">
        <v>491</v>
      </c>
      <c r="F331" s="120" t="s">
        <v>220</v>
      </c>
      <c r="G331" s="120" t="s">
        <v>59</v>
      </c>
      <c r="H331" s="121" t="s">
        <v>994</v>
      </c>
      <c r="I331" s="121" t="s">
        <v>995</v>
      </c>
      <c r="J331" s="125">
        <v>2319363.98</v>
      </c>
      <c r="K331" s="125">
        <v>1954843.84</v>
      </c>
      <c r="L331" s="125">
        <v>82904.03</v>
      </c>
      <c r="M331" s="125">
        <v>74541.46</v>
      </c>
      <c r="N331" s="125">
        <v>15.0</v>
      </c>
      <c r="O331" s="125">
        <v>23.0</v>
      </c>
      <c r="P331" s="125">
        <v>959.0</v>
      </c>
      <c r="Q331" s="125">
        <v>877.0</v>
      </c>
      <c r="R331" s="125">
        <v>36.0</v>
      </c>
      <c r="S331" s="125">
        <v>42.0</v>
      </c>
      <c r="T331" s="125">
        <v>-34.0</v>
      </c>
      <c r="U331" s="125">
        <v>9.0</v>
      </c>
      <c r="V331" s="125">
        <v>-14.0</v>
      </c>
      <c r="W331" s="125">
        <v>11.22</v>
      </c>
      <c r="X331" s="125">
        <v>18.65</v>
      </c>
      <c r="Y331" s="125">
        <v>1.0</v>
      </c>
      <c r="Z331" s="125">
        <v>2.0</v>
      </c>
      <c r="AA331" s="125">
        <v>1.0</v>
      </c>
      <c r="AB331" s="125">
        <v>3.0</v>
      </c>
      <c r="AC331" s="125">
        <v>3.0</v>
      </c>
      <c r="AD331" s="125">
        <v>2.4</v>
      </c>
      <c r="AE331" s="125">
        <v>273.0</v>
      </c>
      <c r="AF331" s="125">
        <v>1.0</v>
      </c>
      <c r="AG331" s="125">
        <v>1.0</v>
      </c>
      <c r="AH331" s="125">
        <v>1.0</v>
      </c>
      <c r="AI331" s="125">
        <v>2.0</v>
      </c>
      <c r="AJ331" s="125">
        <v>2.0</v>
      </c>
      <c r="AK331" s="125">
        <v>2.0</v>
      </c>
      <c r="AL331" s="126">
        <v>45519.743178819444</v>
      </c>
      <c r="AM331" s="127">
        <v>2321005.5</v>
      </c>
      <c r="AN331" s="127">
        <v>1956218.97</v>
      </c>
      <c r="AO331" s="124"/>
      <c r="AP331" s="124"/>
    </row>
    <row r="332">
      <c r="A332" s="125">
        <v>512.0</v>
      </c>
      <c r="B332" s="119" t="s">
        <v>122</v>
      </c>
      <c r="C332" s="119" t="s">
        <v>32</v>
      </c>
      <c r="D332" s="119" t="s">
        <v>492</v>
      </c>
      <c r="E332" s="119" t="s">
        <v>493</v>
      </c>
      <c r="F332" s="120" t="s">
        <v>185</v>
      </c>
      <c r="G332" s="120" t="s">
        <v>46</v>
      </c>
      <c r="H332" s="121" t="s">
        <v>994</v>
      </c>
      <c r="I332" s="121" t="s">
        <v>995</v>
      </c>
      <c r="J332" s="125">
        <v>1644623.1</v>
      </c>
      <c r="K332" s="125">
        <v>1335170.96</v>
      </c>
      <c r="L332" s="125">
        <v>46941.97</v>
      </c>
      <c r="M332" s="125">
        <v>37717.55</v>
      </c>
      <c r="N332" s="125">
        <v>42.0</v>
      </c>
      <c r="O332" s="125">
        <v>74.0</v>
      </c>
      <c r="P332" s="125">
        <v>463.0</v>
      </c>
      <c r="Q332" s="125">
        <v>379.0</v>
      </c>
      <c r="R332" s="125">
        <v>53.0</v>
      </c>
      <c r="S332" s="125">
        <v>26.0</v>
      </c>
      <c r="T332" s="125">
        <v>-43.0</v>
      </c>
      <c r="U332" s="125">
        <v>22.0</v>
      </c>
      <c r="V332" s="125">
        <v>103.0</v>
      </c>
      <c r="W332" s="125">
        <v>24.46</v>
      </c>
      <c r="X332" s="125">
        <v>23.18</v>
      </c>
      <c r="Y332" s="125">
        <v>1.0</v>
      </c>
      <c r="Z332" s="125">
        <v>5.0</v>
      </c>
      <c r="AA332" s="125">
        <v>5.0</v>
      </c>
      <c r="AB332" s="125">
        <v>5.0</v>
      </c>
      <c r="AC332" s="125">
        <v>4.0</v>
      </c>
      <c r="AD332" s="125">
        <v>4.55</v>
      </c>
      <c r="AE332" s="125">
        <v>32.0</v>
      </c>
      <c r="AF332" s="125">
        <v>1.0</v>
      </c>
      <c r="AG332" s="125">
        <v>4.0</v>
      </c>
      <c r="AH332" s="125">
        <v>4.0</v>
      </c>
      <c r="AI332" s="125">
        <v>4.0</v>
      </c>
      <c r="AJ332" s="125">
        <v>3.0</v>
      </c>
      <c r="AK332" s="125">
        <v>4.0</v>
      </c>
      <c r="AL332" s="126">
        <v>45519.743178819444</v>
      </c>
      <c r="AM332" s="127">
        <v>1645087.6</v>
      </c>
      <c r="AN332" s="127">
        <v>1335358.55</v>
      </c>
      <c r="AO332" s="124"/>
      <c r="AP332" s="124"/>
    </row>
    <row r="333">
      <c r="A333" s="125">
        <v>515.0</v>
      </c>
      <c r="B333" s="119" t="s">
        <v>97</v>
      </c>
      <c r="C333" s="119" t="s">
        <v>32</v>
      </c>
      <c r="D333" s="119" t="s">
        <v>375</v>
      </c>
      <c r="E333" s="119" t="s">
        <v>376</v>
      </c>
      <c r="F333" s="120" t="s">
        <v>223</v>
      </c>
      <c r="G333" s="120" t="s">
        <v>101</v>
      </c>
      <c r="H333" s="121" t="s">
        <v>994</v>
      </c>
      <c r="I333" s="121" t="s">
        <v>995</v>
      </c>
      <c r="J333" s="125">
        <v>2834317.95</v>
      </c>
      <c r="K333" s="125">
        <v>3729229.75</v>
      </c>
      <c r="L333" s="125">
        <v>64663.99</v>
      </c>
      <c r="M333" s="125">
        <v>88775.01</v>
      </c>
      <c r="N333" s="125">
        <v>6.0</v>
      </c>
      <c r="O333" s="125">
        <v>4.0</v>
      </c>
      <c r="P333" s="125">
        <v>1174.0</v>
      </c>
      <c r="Q333" s="125">
        <v>917.0</v>
      </c>
      <c r="R333" s="125">
        <v>14.0</v>
      </c>
      <c r="S333" s="125">
        <v>13.0</v>
      </c>
      <c r="T333" s="125">
        <v>50.0</v>
      </c>
      <c r="U333" s="125">
        <v>28.0</v>
      </c>
      <c r="V333" s="125">
        <v>7.0</v>
      </c>
      <c r="W333" s="125">
        <v>-27.16</v>
      </c>
      <c r="X333" s="125">
        <v>-24.0</v>
      </c>
      <c r="Y333" s="125">
        <v>2.0</v>
      </c>
      <c r="Z333" s="125">
        <v>5.0</v>
      </c>
      <c r="AA333" s="125">
        <v>1.0</v>
      </c>
      <c r="AB333" s="125">
        <v>1.0</v>
      </c>
      <c r="AC333" s="125">
        <v>1.0</v>
      </c>
      <c r="AD333" s="125">
        <v>1.45</v>
      </c>
      <c r="AE333" s="125">
        <v>413.0</v>
      </c>
      <c r="AF333" s="125">
        <v>2.0</v>
      </c>
      <c r="AG333" s="125">
        <v>4.0</v>
      </c>
      <c r="AH333" s="125">
        <v>1.0</v>
      </c>
      <c r="AI333" s="125">
        <v>1.0</v>
      </c>
      <c r="AJ333" s="125">
        <v>1.0</v>
      </c>
      <c r="AK333" s="125">
        <v>1.0</v>
      </c>
      <c r="AL333" s="126">
        <v>45519.743178819444</v>
      </c>
      <c r="AM333" s="127">
        <v>2834234.24</v>
      </c>
      <c r="AN333" s="127">
        <v>3724264.01</v>
      </c>
      <c r="AO333" s="124"/>
      <c r="AP333" s="124"/>
    </row>
    <row r="334">
      <c r="A334" s="125">
        <v>516.0</v>
      </c>
      <c r="B334" s="119" t="s">
        <v>1001</v>
      </c>
      <c r="C334" s="119" t="s">
        <v>992</v>
      </c>
      <c r="D334" s="119" t="s">
        <v>278</v>
      </c>
      <c r="E334" s="119" t="s">
        <v>279</v>
      </c>
      <c r="F334" s="120" t="s">
        <v>88</v>
      </c>
      <c r="G334" s="120" t="s">
        <v>59</v>
      </c>
      <c r="H334" s="121" t="s">
        <v>994</v>
      </c>
      <c r="I334" s="121" t="s">
        <v>995</v>
      </c>
      <c r="J334" s="125">
        <v>671929.99</v>
      </c>
      <c r="K334" s="125">
        <v>693605.43</v>
      </c>
      <c r="L334" s="125">
        <v>18141.05</v>
      </c>
      <c r="M334" s="125">
        <v>20927.41</v>
      </c>
      <c r="N334" s="125">
        <v>4.0</v>
      </c>
      <c r="O334" s="125">
        <v>29.0</v>
      </c>
      <c r="P334" s="125">
        <v>108.0</v>
      </c>
      <c r="Q334" s="125">
        <v>239.0</v>
      </c>
      <c r="R334" s="125">
        <v>150.0</v>
      </c>
      <c r="S334" s="125">
        <v>20.0</v>
      </c>
      <c r="T334" s="125">
        <v>-86.0</v>
      </c>
      <c r="U334" s="125">
        <v>-54.0</v>
      </c>
      <c r="V334" s="125">
        <v>650.0</v>
      </c>
      <c r="W334" s="125">
        <v>-13.31</v>
      </c>
      <c r="X334" s="125">
        <v>-3.13</v>
      </c>
      <c r="Y334" s="125">
        <v>1.0</v>
      </c>
      <c r="Z334" s="125">
        <v>1.0</v>
      </c>
      <c r="AA334" s="125">
        <v>5.0</v>
      </c>
      <c r="AB334" s="125">
        <v>1.0</v>
      </c>
      <c r="AC334" s="125">
        <v>1.0</v>
      </c>
      <c r="AD334" s="125">
        <v>2.0</v>
      </c>
      <c r="AE334" s="125">
        <v>316.0</v>
      </c>
      <c r="AF334" s="125">
        <v>1.0</v>
      </c>
      <c r="AG334" s="125">
        <v>1.0</v>
      </c>
      <c r="AH334" s="125">
        <v>4.0</v>
      </c>
      <c r="AI334" s="125">
        <v>1.0</v>
      </c>
      <c r="AJ334" s="125">
        <v>1.0</v>
      </c>
      <c r="AK334" s="125">
        <v>2.0</v>
      </c>
      <c r="AL334" s="126">
        <v>45519.743178819444</v>
      </c>
      <c r="AM334" s="127">
        <v>636291.07</v>
      </c>
      <c r="AN334" s="127">
        <v>693701.02</v>
      </c>
      <c r="AO334" s="124"/>
      <c r="AP334" s="124"/>
    </row>
    <row r="335">
      <c r="A335" s="125">
        <v>517.0</v>
      </c>
      <c r="B335" s="119" t="s">
        <v>42</v>
      </c>
      <c r="C335" s="119" t="s">
        <v>32</v>
      </c>
      <c r="D335" s="119" t="s">
        <v>135</v>
      </c>
      <c r="E335" s="119" t="s">
        <v>494</v>
      </c>
      <c r="F335" s="120" t="s">
        <v>243</v>
      </c>
      <c r="G335" s="120" t="s">
        <v>101</v>
      </c>
      <c r="H335" s="121" t="s">
        <v>994</v>
      </c>
      <c r="I335" s="121" t="s">
        <v>995</v>
      </c>
      <c r="J335" s="125">
        <v>3114547.69</v>
      </c>
      <c r="K335" s="125">
        <v>2774204.59</v>
      </c>
      <c r="L335" s="125">
        <v>94150.25</v>
      </c>
      <c r="M335" s="125">
        <v>84917.75</v>
      </c>
      <c r="N335" s="125">
        <v>129.0</v>
      </c>
      <c r="O335" s="125">
        <v>89.0</v>
      </c>
      <c r="P335" s="125">
        <v>678.0</v>
      </c>
      <c r="Q335" s="125">
        <v>640.0</v>
      </c>
      <c r="R335" s="125">
        <v>51.0</v>
      </c>
      <c r="S335" s="125">
        <v>44.0</v>
      </c>
      <c r="T335" s="125">
        <v>44.0</v>
      </c>
      <c r="U335" s="125">
        <v>5.0</v>
      </c>
      <c r="V335" s="125">
        <v>15.0</v>
      </c>
      <c r="W335" s="125">
        <v>10.87</v>
      </c>
      <c r="X335" s="125">
        <v>12.27</v>
      </c>
      <c r="Y335" s="125">
        <v>2.0</v>
      </c>
      <c r="Z335" s="125">
        <v>2.0</v>
      </c>
      <c r="AA335" s="125">
        <v>1.0</v>
      </c>
      <c r="AB335" s="125">
        <v>3.0</v>
      </c>
      <c r="AC335" s="125">
        <v>2.0</v>
      </c>
      <c r="AD335" s="125">
        <v>2.2</v>
      </c>
      <c r="AE335" s="125">
        <v>297.0</v>
      </c>
      <c r="AF335" s="125">
        <v>2.0</v>
      </c>
      <c r="AG335" s="125">
        <v>1.0</v>
      </c>
      <c r="AH335" s="125">
        <v>1.0</v>
      </c>
      <c r="AI335" s="125">
        <v>2.0</v>
      </c>
      <c r="AJ335" s="125">
        <v>2.0</v>
      </c>
      <c r="AK335" s="125">
        <v>2.0</v>
      </c>
      <c r="AL335" s="126">
        <v>45519.743178819444</v>
      </c>
      <c r="AM335" s="127">
        <v>3114790.69</v>
      </c>
      <c r="AN335" s="127">
        <v>2773543.53</v>
      </c>
      <c r="AO335" s="124"/>
      <c r="AP335" s="124"/>
    </row>
    <row r="336">
      <c r="A336" s="125">
        <v>519.0</v>
      </c>
      <c r="B336" s="119" t="s">
        <v>63</v>
      </c>
      <c r="C336" s="119" t="s">
        <v>32</v>
      </c>
      <c r="D336" s="119" t="s">
        <v>495</v>
      </c>
      <c r="E336" s="119" t="s">
        <v>496</v>
      </c>
      <c r="F336" s="120" t="s">
        <v>497</v>
      </c>
      <c r="G336" s="120" t="s">
        <v>36</v>
      </c>
      <c r="H336" s="121" t="s">
        <v>994</v>
      </c>
      <c r="I336" s="121" t="s">
        <v>995</v>
      </c>
      <c r="J336" s="125">
        <v>1178924.26</v>
      </c>
      <c r="K336" s="125">
        <v>1115147.2</v>
      </c>
      <c r="L336" s="125">
        <v>33710.09</v>
      </c>
      <c r="M336" s="125">
        <v>34825.06</v>
      </c>
      <c r="N336" s="125">
        <v>9.0</v>
      </c>
      <c r="O336" s="125">
        <v>11.0</v>
      </c>
      <c r="P336" s="125">
        <v>383.0</v>
      </c>
      <c r="Q336" s="125">
        <v>403.0</v>
      </c>
      <c r="R336" s="125">
        <v>38.0</v>
      </c>
      <c r="S336" s="125">
        <v>25.0</v>
      </c>
      <c r="T336" s="125">
        <v>-18.0</v>
      </c>
      <c r="U336" s="125">
        <v>-4.0</v>
      </c>
      <c r="V336" s="125">
        <v>52.0</v>
      </c>
      <c r="W336" s="125">
        <v>-3.2</v>
      </c>
      <c r="X336" s="125">
        <v>5.72</v>
      </c>
      <c r="Y336" s="125">
        <v>1.0</v>
      </c>
      <c r="Z336" s="125">
        <v>1.0</v>
      </c>
      <c r="AA336" s="125">
        <v>3.0</v>
      </c>
      <c r="AB336" s="125">
        <v>1.0</v>
      </c>
      <c r="AC336" s="125">
        <v>1.0</v>
      </c>
      <c r="AD336" s="125">
        <v>1.4</v>
      </c>
      <c r="AE336" s="125">
        <v>424.0</v>
      </c>
      <c r="AF336" s="125">
        <v>1.0</v>
      </c>
      <c r="AG336" s="125">
        <v>1.0</v>
      </c>
      <c r="AH336" s="125">
        <v>2.0</v>
      </c>
      <c r="AI336" s="125">
        <v>1.0</v>
      </c>
      <c r="AJ336" s="125">
        <v>1.0</v>
      </c>
      <c r="AK336" s="125">
        <v>1.0</v>
      </c>
      <c r="AL336" s="126">
        <v>45519.743178819444</v>
      </c>
      <c r="AM336" s="127">
        <v>1178917.26</v>
      </c>
      <c r="AN336" s="127">
        <v>1115084.93</v>
      </c>
      <c r="AO336" s="124"/>
      <c r="AP336" s="124"/>
    </row>
    <row r="337">
      <c r="A337" s="125">
        <v>521.0</v>
      </c>
      <c r="B337" s="119" t="s">
        <v>63</v>
      </c>
      <c r="C337" s="119" t="s">
        <v>32</v>
      </c>
      <c r="D337" s="119" t="s">
        <v>498</v>
      </c>
      <c r="E337" s="119" t="s">
        <v>499</v>
      </c>
      <c r="F337" s="120" t="s">
        <v>88</v>
      </c>
      <c r="G337" s="120" t="s">
        <v>59</v>
      </c>
      <c r="H337" s="121" t="s">
        <v>994</v>
      </c>
      <c r="I337" s="121" t="s">
        <v>995</v>
      </c>
      <c r="J337" s="125">
        <v>1094192.77</v>
      </c>
      <c r="K337" s="125">
        <v>1213228.45</v>
      </c>
      <c r="L337" s="125">
        <v>20279.95</v>
      </c>
      <c r="M337" s="125">
        <v>23467.66</v>
      </c>
      <c r="N337" s="125">
        <v>1.0</v>
      </c>
      <c r="O337" s="125" t="s">
        <v>41</v>
      </c>
      <c r="P337" s="125">
        <v>171.0</v>
      </c>
      <c r="Q337" s="125">
        <v>203.0</v>
      </c>
      <c r="R337" s="125">
        <v>18.0</v>
      </c>
      <c r="S337" s="125">
        <v>20.0</v>
      </c>
      <c r="T337" s="125" t="s">
        <v>41</v>
      </c>
      <c r="U337" s="125">
        <v>-15.0</v>
      </c>
      <c r="V337" s="125">
        <v>-10.0</v>
      </c>
      <c r="W337" s="125">
        <v>-13.58</v>
      </c>
      <c r="X337" s="125">
        <v>-9.81</v>
      </c>
      <c r="Y337" s="125" t="s">
        <v>41</v>
      </c>
      <c r="Z337" s="125">
        <v>1.0</v>
      </c>
      <c r="AA337" s="125">
        <v>1.0</v>
      </c>
      <c r="AB337" s="125">
        <v>1.0</v>
      </c>
      <c r="AC337" s="125">
        <v>1.0</v>
      </c>
      <c r="AD337" s="125">
        <v>0.95</v>
      </c>
      <c r="AE337" s="125">
        <v>635.0</v>
      </c>
      <c r="AF337" s="125" t="s">
        <v>41</v>
      </c>
      <c r="AG337" s="125">
        <v>1.0</v>
      </c>
      <c r="AH337" s="125">
        <v>1.0</v>
      </c>
      <c r="AI337" s="125">
        <v>1.0</v>
      </c>
      <c r="AJ337" s="125">
        <v>1.0</v>
      </c>
      <c r="AK337" s="125">
        <v>1.0</v>
      </c>
      <c r="AL337" s="126">
        <v>45519.743178819444</v>
      </c>
      <c r="AM337" s="127">
        <v>1093456.78</v>
      </c>
      <c r="AN337" s="127">
        <v>1214136.27</v>
      </c>
      <c r="AO337" s="124"/>
      <c r="AP337" s="124"/>
    </row>
    <row r="338">
      <c r="A338" s="125">
        <v>522.0</v>
      </c>
      <c r="B338" s="119" t="s">
        <v>42</v>
      </c>
      <c r="C338" s="119" t="s">
        <v>32</v>
      </c>
      <c r="D338" s="119" t="s">
        <v>77</v>
      </c>
      <c r="E338" s="119" t="s">
        <v>78</v>
      </c>
      <c r="F338" s="120" t="s">
        <v>70</v>
      </c>
      <c r="G338" s="120" t="s">
        <v>36</v>
      </c>
      <c r="H338" s="121" t="s">
        <v>994</v>
      </c>
      <c r="I338" s="121" t="s">
        <v>995</v>
      </c>
      <c r="J338" s="125">
        <v>1477511.03</v>
      </c>
      <c r="K338" s="125">
        <v>1110723.28</v>
      </c>
      <c r="L338" s="125">
        <v>45606.38</v>
      </c>
      <c r="M338" s="125">
        <v>33753.81</v>
      </c>
      <c r="N338" s="119">
        <v>74.0</v>
      </c>
      <c r="O338" s="119">
        <v>59.0</v>
      </c>
      <c r="P338" s="125">
        <v>647.0</v>
      </c>
      <c r="Q338" s="125">
        <v>621.0</v>
      </c>
      <c r="R338" s="125">
        <v>75.0</v>
      </c>
      <c r="S338" s="125">
        <v>58.0</v>
      </c>
      <c r="T338" s="119">
        <v>25.0</v>
      </c>
      <c r="U338" s="125">
        <v>4.0</v>
      </c>
      <c r="V338" s="125">
        <v>29.0</v>
      </c>
      <c r="W338" s="125">
        <v>35.11</v>
      </c>
      <c r="X338" s="125">
        <v>33.02</v>
      </c>
      <c r="Y338" s="119">
        <v>1.0</v>
      </c>
      <c r="Z338" s="125">
        <v>1.0</v>
      </c>
      <c r="AA338" s="125">
        <v>2.0</v>
      </c>
      <c r="AB338" s="125">
        <v>5.0</v>
      </c>
      <c r="AC338" s="125">
        <v>5.0</v>
      </c>
      <c r="AD338" s="125">
        <v>3.8</v>
      </c>
      <c r="AE338" s="125">
        <v>132.0</v>
      </c>
      <c r="AF338" s="119">
        <v>1.0</v>
      </c>
      <c r="AG338" s="125">
        <v>1.0</v>
      </c>
      <c r="AH338" s="125">
        <v>2.0</v>
      </c>
      <c r="AI338" s="125">
        <v>4.0</v>
      </c>
      <c r="AJ338" s="125">
        <v>4.0</v>
      </c>
      <c r="AK338" s="125">
        <v>3.0</v>
      </c>
      <c r="AL338" s="126">
        <v>45519.743178819444</v>
      </c>
      <c r="AM338" s="127">
        <v>1473768.39</v>
      </c>
      <c r="AN338" s="127">
        <v>1092438.02</v>
      </c>
      <c r="AO338" s="124"/>
      <c r="AP338" s="124"/>
    </row>
    <row r="339">
      <c r="A339" s="125">
        <v>523.0</v>
      </c>
      <c r="B339" s="119" t="s">
        <v>1020</v>
      </c>
      <c r="C339" s="119" t="s">
        <v>992</v>
      </c>
      <c r="D339" s="119" t="s">
        <v>393</v>
      </c>
      <c r="E339" s="119" t="s">
        <v>418</v>
      </c>
      <c r="F339" s="120" t="s">
        <v>88</v>
      </c>
      <c r="G339" s="120" t="s">
        <v>59</v>
      </c>
      <c r="H339" s="121" t="s">
        <v>994</v>
      </c>
      <c r="I339" s="121" t="s">
        <v>995</v>
      </c>
      <c r="J339" s="125">
        <v>1796511.75</v>
      </c>
      <c r="K339" s="125">
        <v>1261260.2</v>
      </c>
      <c r="L339" s="125">
        <v>30565.09</v>
      </c>
      <c r="M339" s="125">
        <v>20137.54</v>
      </c>
      <c r="N339" s="125">
        <v>3.0</v>
      </c>
      <c r="O339" s="125">
        <v>4.0</v>
      </c>
      <c r="P339" s="125">
        <v>70.0</v>
      </c>
      <c r="Q339" s="125">
        <v>64.0</v>
      </c>
      <c r="R339" s="125">
        <v>139.0</v>
      </c>
      <c r="S339" s="125">
        <v>122.0</v>
      </c>
      <c r="T339" s="125">
        <v>-25.0</v>
      </c>
      <c r="U339" s="125">
        <v>9.0</v>
      </c>
      <c r="V339" s="125">
        <v>13.0</v>
      </c>
      <c r="W339" s="125">
        <v>51.78</v>
      </c>
      <c r="X339" s="125">
        <v>42.44</v>
      </c>
      <c r="Y339" s="125">
        <v>1.0</v>
      </c>
      <c r="Z339" s="125">
        <v>2.0</v>
      </c>
      <c r="AA339" s="125">
        <v>1.0</v>
      </c>
      <c r="AB339" s="125">
        <v>5.0</v>
      </c>
      <c r="AC339" s="125">
        <v>5.0</v>
      </c>
      <c r="AD339" s="125">
        <v>3.6</v>
      </c>
      <c r="AE339" s="125">
        <v>156.0</v>
      </c>
      <c r="AF339" s="125">
        <v>1.0</v>
      </c>
      <c r="AG339" s="125">
        <v>1.0</v>
      </c>
      <c r="AH339" s="125">
        <v>1.0</v>
      </c>
      <c r="AI339" s="125">
        <v>4.0</v>
      </c>
      <c r="AJ339" s="125">
        <v>4.0</v>
      </c>
      <c r="AK339" s="125">
        <v>3.0</v>
      </c>
      <c r="AL339" s="126">
        <v>45519.743178819444</v>
      </c>
      <c r="AM339" s="127">
        <v>1168084.85</v>
      </c>
      <c r="AN339" s="127">
        <v>754719.46</v>
      </c>
      <c r="AO339" s="124"/>
      <c r="AP339" s="124"/>
    </row>
    <row r="340">
      <c r="A340" s="125">
        <v>524.0</v>
      </c>
      <c r="B340" s="119" t="s">
        <v>122</v>
      </c>
      <c r="C340" s="119" t="s">
        <v>32</v>
      </c>
      <c r="D340" s="119" t="s">
        <v>91</v>
      </c>
      <c r="E340" s="119" t="s">
        <v>500</v>
      </c>
      <c r="F340" s="120" t="s">
        <v>70</v>
      </c>
      <c r="G340" s="120" t="s">
        <v>36</v>
      </c>
      <c r="H340" s="121" t="s">
        <v>994</v>
      </c>
      <c r="I340" s="121" t="s">
        <v>995</v>
      </c>
      <c r="J340" s="125">
        <v>4202788.73</v>
      </c>
      <c r="K340" s="125">
        <v>3756645.66</v>
      </c>
      <c r="L340" s="125">
        <v>129313.3</v>
      </c>
      <c r="M340" s="125">
        <v>116969.28</v>
      </c>
      <c r="N340" s="125">
        <v>27.0</v>
      </c>
      <c r="O340" s="125">
        <v>48.0</v>
      </c>
      <c r="P340" s="125">
        <v>1264.0</v>
      </c>
      <c r="Q340" s="125">
        <v>1098.0</v>
      </c>
      <c r="R340" s="125">
        <v>58.0</v>
      </c>
      <c r="S340" s="125">
        <v>46.0</v>
      </c>
      <c r="T340" s="125">
        <v>-43.0</v>
      </c>
      <c r="U340" s="125">
        <v>15.0</v>
      </c>
      <c r="V340" s="125">
        <v>26.0</v>
      </c>
      <c r="W340" s="125">
        <v>10.55</v>
      </c>
      <c r="X340" s="125">
        <v>11.88</v>
      </c>
      <c r="Y340" s="125">
        <v>1.0</v>
      </c>
      <c r="Z340" s="125">
        <v>4.0</v>
      </c>
      <c r="AA340" s="125">
        <v>2.0</v>
      </c>
      <c r="AB340" s="125">
        <v>3.0</v>
      </c>
      <c r="AC340" s="125">
        <v>2.0</v>
      </c>
      <c r="AD340" s="125">
        <v>2.55</v>
      </c>
      <c r="AE340" s="125">
        <v>248.0</v>
      </c>
      <c r="AF340" s="125">
        <v>1.0</v>
      </c>
      <c r="AG340" s="125">
        <v>3.0</v>
      </c>
      <c r="AH340" s="125">
        <v>2.0</v>
      </c>
      <c r="AI340" s="125">
        <v>2.0</v>
      </c>
      <c r="AJ340" s="125">
        <v>2.0</v>
      </c>
      <c r="AK340" s="125">
        <v>2.0</v>
      </c>
      <c r="AL340" s="126">
        <v>45519.743178819444</v>
      </c>
      <c r="AM340" s="127">
        <v>4202976.73</v>
      </c>
      <c r="AN340" s="127">
        <v>3757488.57</v>
      </c>
      <c r="AO340" s="124"/>
      <c r="AP340" s="124"/>
    </row>
    <row r="341">
      <c r="A341" s="125">
        <v>525.0</v>
      </c>
      <c r="B341" s="119" t="s">
        <v>63</v>
      </c>
      <c r="C341" s="119" t="s">
        <v>32</v>
      </c>
      <c r="D341" s="119" t="s">
        <v>501</v>
      </c>
      <c r="E341" s="119" t="s">
        <v>502</v>
      </c>
      <c r="F341" s="120" t="s">
        <v>343</v>
      </c>
      <c r="G341" s="120" t="s">
        <v>46</v>
      </c>
      <c r="H341" s="121" t="s">
        <v>994</v>
      </c>
      <c r="I341" s="121" t="s">
        <v>995</v>
      </c>
      <c r="J341" s="125">
        <v>1947101.76</v>
      </c>
      <c r="K341" s="125">
        <v>1693529.47</v>
      </c>
      <c r="L341" s="125">
        <v>72823.01</v>
      </c>
      <c r="M341" s="125">
        <v>67942.88</v>
      </c>
      <c r="N341" s="125">
        <v>45.0</v>
      </c>
      <c r="O341" s="125">
        <v>62.0</v>
      </c>
      <c r="P341" s="125">
        <v>767.0</v>
      </c>
      <c r="Q341" s="125">
        <v>747.0</v>
      </c>
      <c r="R341" s="125">
        <v>79.0</v>
      </c>
      <c r="S341" s="125">
        <v>80.0</v>
      </c>
      <c r="T341" s="125">
        <v>-27.0</v>
      </c>
      <c r="U341" s="125">
        <v>2.0</v>
      </c>
      <c r="V341" s="125">
        <v>-1.0</v>
      </c>
      <c r="W341" s="125">
        <v>7.18</v>
      </c>
      <c r="X341" s="125">
        <v>14.97</v>
      </c>
      <c r="Y341" s="125">
        <v>1.0</v>
      </c>
      <c r="Z341" s="125">
        <v>1.0</v>
      </c>
      <c r="AA341" s="125">
        <v>1.0</v>
      </c>
      <c r="AB341" s="125">
        <v>2.0</v>
      </c>
      <c r="AC341" s="125">
        <v>3.0</v>
      </c>
      <c r="AD341" s="125">
        <v>1.9</v>
      </c>
      <c r="AE341" s="125">
        <v>341.0</v>
      </c>
      <c r="AF341" s="125">
        <v>1.0</v>
      </c>
      <c r="AG341" s="125">
        <v>1.0</v>
      </c>
      <c r="AH341" s="125">
        <v>1.0</v>
      </c>
      <c r="AI341" s="125">
        <v>1.0</v>
      </c>
      <c r="AJ341" s="125">
        <v>2.0</v>
      </c>
      <c r="AK341" s="125">
        <v>1.0</v>
      </c>
      <c r="AL341" s="126">
        <v>45519.743178819444</v>
      </c>
      <c r="AM341" s="127">
        <v>1947496.02</v>
      </c>
      <c r="AN341" s="127">
        <v>1693636.27</v>
      </c>
      <c r="AO341" s="124"/>
      <c r="AP341" s="124"/>
    </row>
    <row r="342">
      <c r="A342" s="125">
        <v>526.0</v>
      </c>
      <c r="B342" s="119" t="s">
        <v>42</v>
      </c>
      <c r="C342" s="119" t="s">
        <v>32</v>
      </c>
      <c r="D342" s="119" t="s">
        <v>273</v>
      </c>
      <c r="E342" s="119" t="s">
        <v>274</v>
      </c>
      <c r="F342" s="120" t="s">
        <v>70</v>
      </c>
      <c r="G342" s="120" t="s">
        <v>36</v>
      </c>
      <c r="H342" s="121" t="s">
        <v>994</v>
      </c>
      <c r="I342" s="121" t="s">
        <v>995</v>
      </c>
      <c r="J342" s="125">
        <v>744182.8</v>
      </c>
      <c r="K342" s="125">
        <v>774996.0</v>
      </c>
      <c r="L342" s="125">
        <v>23674.75</v>
      </c>
      <c r="M342" s="125">
        <v>26999.17</v>
      </c>
      <c r="N342" s="125">
        <v>11.0</v>
      </c>
      <c r="O342" s="125">
        <v>29.0</v>
      </c>
      <c r="P342" s="125">
        <v>435.0</v>
      </c>
      <c r="Q342" s="125">
        <v>437.0</v>
      </c>
      <c r="R342" s="125">
        <v>21.0</v>
      </c>
      <c r="S342" s="125">
        <v>36.0</v>
      </c>
      <c r="T342" s="125">
        <v>-62.0</v>
      </c>
      <c r="U342" s="125">
        <v>0.0</v>
      </c>
      <c r="V342" s="125">
        <v>-41.0</v>
      </c>
      <c r="W342" s="125">
        <v>-12.31</v>
      </c>
      <c r="X342" s="125">
        <v>-3.98</v>
      </c>
      <c r="Y342" s="125">
        <v>1.0</v>
      </c>
      <c r="Z342" s="125">
        <v>1.0</v>
      </c>
      <c r="AA342" s="125">
        <v>1.0</v>
      </c>
      <c r="AB342" s="125">
        <v>1.0</v>
      </c>
      <c r="AC342" s="125">
        <v>1.0</v>
      </c>
      <c r="AD342" s="125">
        <v>1.0</v>
      </c>
      <c r="AE342" s="125">
        <v>572.0</v>
      </c>
      <c r="AF342" s="125">
        <v>1.0</v>
      </c>
      <c r="AG342" s="125">
        <v>1.0</v>
      </c>
      <c r="AH342" s="125">
        <v>1.0</v>
      </c>
      <c r="AI342" s="125">
        <v>1.0</v>
      </c>
      <c r="AJ342" s="125">
        <v>1.0</v>
      </c>
      <c r="AK342" s="125">
        <v>1.0</v>
      </c>
      <c r="AL342" s="126">
        <v>45519.743178819444</v>
      </c>
      <c r="AM342" s="127">
        <v>744050.8</v>
      </c>
      <c r="AN342" s="127">
        <v>831893.6</v>
      </c>
      <c r="AO342" s="124"/>
      <c r="AP342" s="124"/>
    </row>
    <row r="343">
      <c r="A343" s="125">
        <v>528.0</v>
      </c>
      <c r="B343" s="119" t="s">
        <v>31</v>
      </c>
      <c r="C343" s="119" t="s">
        <v>32</v>
      </c>
      <c r="D343" s="119" t="s">
        <v>38</v>
      </c>
      <c r="E343" s="119" t="s">
        <v>39</v>
      </c>
      <c r="F343" s="120" t="s">
        <v>73</v>
      </c>
      <c r="G343" s="120" t="s">
        <v>36</v>
      </c>
      <c r="H343" s="121" t="s">
        <v>994</v>
      </c>
      <c r="I343" s="121" t="s">
        <v>995</v>
      </c>
      <c r="J343" s="125">
        <v>551524.34</v>
      </c>
      <c r="K343" s="125">
        <v>816283.88</v>
      </c>
      <c r="L343" s="125">
        <v>20122.09</v>
      </c>
      <c r="M343" s="125">
        <v>25068.0</v>
      </c>
      <c r="N343" s="125" t="s">
        <v>41</v>
      </c>
      <c r="O343" s="125" t="s">
        <v>41</v>
      </c>
      <c r="P343" s="125">
        <v>275.0</v>
      </c>
      <c r="Q343" s="125">
        <v>308.0</v>
      </c>
      <c r="R343" s="125">
        <v>18.0</v>
      </c>
      <c r="S343" s="125">
        <v>18.0</v>
      </c>
      <c r="T343" s="125" t="s">
        <v>41</v>
      </c>
      <c r="U343" s="125">
        <v>-10.0</v>
      </c>
      <c r="V343" s="125">
        <v>0.0</v>
      </c>
      <c r="W343" s="125">
        <v>-19.73</v>
      </c>
      <c r="X343" s="125">
        <v>-32.43</v>
      </c>
      <c r="Y343" s="125" t="s">
        <v>41</v>
      </c>
      <c r="Z343" s="125">
        <v>1.0</v>
      </c>
      <c r="AA343" s="125">
        <v>1.0</v>
      </c>
      <c r="AB343" s="125">
        <v>1.0</v>
      </c>
      <c r="AC343" s="125">
        <v>1.0</v>
      </c>
      <c r="AD343" s="125">
        <v>0.95</v>
      </c>
      <c r="AE343" s="125">
        <v>634.0</v>
      </c>
      <c r="AF343" s="125" t="s">
        <v>41</v>
      </c>
      <c r="AG343" s="125">
        <v>1.0</v>
      </c>
      <c r="AH343" s="125">
        <v>1.0</v>
      </c>
      <c r="AI343" s="125">
        <v>1.0</v>
      </c>
      <c r="AJ343" s="125">
        <v>1.0</v>
      </c>
      <c r="AK343" s="125">
        <v>1.0</v>
      </c>
      <c r="AL343" s="126">
        <v>45519.743178819444</v>
      </c>
      <c r="AM343" s="127">
        <v>551273.38</v>
      </c>
      <c r="AN343" s="127">
        <v>816921.91</v>
      </c>
      <c r="AO343" s="124"/>
      <c r="AP343" s="124"/>
    </row>
    <row r="344">
      <c r="A344" s="125">
        <v>529.0</v>
      </c>
      <c r="B344" s="119" t="s">
        <v>63</v>
      </c>
      <c r="C344" s="119" t="s">
        <v>32</v>
      </c>
      <c r="D344" s="119" t="s">
        <v>503</v>
      </c>
      <c r="E344" s="119" t="s">
        <v>504</v>
      </c>
      <c r="F344" s="120" t="s">
        <v>366</v>
      </c>
      <c r="G344" s="120" t="s">
        <v>46</v>
      </c>
      <c r="H344" s="121" t="s">
        <v>994</v>
      </c>
      <c r="I344" s="121" t="s">
        <v>995</v>
      </c>
      <c r="J344" s="125">
        <v>1940012.32</v>
      </c>
      <c r="K344" s="125">
        <v>1921938.52</v>
      </c>
      <c r="L344" s="125">
        <v>71516.45</v>
      </c>
      <c r="M344" s="125">
        <v>70928.36</v>
      </c>
      <c r="N344" s="119">
        <v>166.0</v>
      </c>
      <c r="O344" s="119">
        <v>27.0</v>
      </c>
      <c r="P344" s="125">
        <v>787.0</v>
      </c>
      <c r="Q344" s="125">
        <v>693.0</v>
      </c>
      <c r="R344" s="125">
        <v>98.0</v>
      </c>
      <c r="S344" s="125">
        <v>74.0</v>
      </c>
      <c r="T344" s="119">
        <v>514.0</v>
      </c>
      <c r="U344" s="125">
        <v>13.0</v>
      </c>
      <c r="V344" s="125">
        <v>32.0</v>
      </c>
      <c r="W344" s="125">
        <v>0.83</v>
      </c>
      <c r="X344" s="125">
        <v>0.94</v>
      </c>
      <c r="Y344" s="119">
        <v>5.0</v>
      </c>
      <c r="Z344" s="125">
        <v>3.0</v>
      </c>
      <c r="AA344" s="125">
        <v>2.0</v>
      </c>
      <c r="AB344" s="125">
        <v>1.0</v>
      </c>
      <c r="AC344" s="125">
        <v>1.0</v>
      </c>
      <c r="AD344" s="125">
        <v>1.6</v>
      </c>
      <c r="AE344" s="125">
        <v>386.0</v>
      </c>
      <c r="AF344" s="119">
        <v>4.0</v>
      </c>
      <c r="AG344" s="125">
        <v>2.0</v>
      </c>
      <c r="AH344" s="125">
        <v>2.0</v>
      </c>
      <c r="AI344" s="125">
        <v>1.0</v>
      </c>
      <c r="AJ344" s="125">
        <v>1.0</v>
      </c>
      <c r="AK344" s="125">
        <v>1.0</v>
      </c>
      <c r="AL344" s="126">
        <v>45519.743178819444</v>
      </c>
      <c r="AM344" s="127">
        <v>1940149.82</v>
      </c>
      <c r="AN344" s="127">
        <v>1921970.11</v>
      </c>
      <c r="AO344" s="124"/>
      <c r="AP344" s="124"/>
    </row>
    <row r="345">
      <c r="A345" s="125">
        <v>531.0</v>
      </c>
      <c r="B345" s="119" t="s">
        <v>97</v>
      </c>
      <c r="C345" s="119" t="s">
        <v>32</v>
      </c>
      <c r="D345" s="119" t="s">
        <v>337</v>
      </c>
      <c r="E345" s="119" t="s">
        <v>450</v>
      </c>
      <c r="F345" s="120" t="s">
        <v>451</v>
      </c>
      <c r="G345" s="120" t="s">
        <v>101</v>
      </c>
      <c r="H345" s="121" t="s">
        <v>994</v>
      </c>
      <c r="I345" s="121" t="s">
        <v>995</v>
      </c>
      <c r="J345" s="125">
        <v>1634182.16</v>
      </c>
      <c r="K345" s="125">
        <v>1351412.08</v>
      </c>
      <c r="L345" s="125">
        <v>43487.5</v>
      </c>
      <c r="M345" s="125">
        <v>39944.25</v>
      </c>
      <c r="N345" s="125">
        <v>24.0</v>
      </c>
      <c r="O345" s="125">
        <v>14.0</v>
      </c>
      <c r="P345" s="125">
        <v>543.0</v>
      </c>
      <c r="Q345" s="125">
        <v>476.0</v>
      </c>
      <c r="R345" s="125">
        <v>25.0</v>
      </c>
      <c r="S345" s="125">
        <v>19.0</v>
      </c>
      <c r="T345" s="125">
        <v>71.0</v>
      </c>
      <c r="U345" s="125">
        <v>14.0</v>
      </c>
      <c r="V345" s="125">
        <v>31.0</v>
      </c>
      <c r="W345" s="125">
        <v>8.87</v>
      </c>
      <c r="X345" s="125">
        <v>20.92</v>
      </c>
      <c r="Y345" s="125">
        <v>3.0</v>
      </c>
      <c r="Z345" s="125">
        <v>3.0</v>
      </c>
      <c r="AA345" s="125">
        <v>2.0</v>
      </c>
      <c r="AB345" s="125">
        <v>3.0</v>
      </c>
      <c r="AC345" s="125">
        <v>3.0</v>
      </c>
      <c r="AD345" s="125">
        <v>2.8</v>
      </c>
      <c r="AE345" s="125">
        <v>219.0</v>
      </c>
      <c r="AF345" s="125">
        <v>2.0</v>
      </c>
      <c r="AG345" s="125">
        <v>2.0</v>
      </c>
      <c r="AH345" s="125">
        <v>2.0</v>
      </c>
      <c r="AI345" s="125">
        <v>2.0</v>
      </c>
      <c r="AJ345" s="125">
        <v>2.0</v>
      </c>
      <c r="AK345" s="125">
        <v>2.0</v>
      </c>
      <c r="AL345" s="126">
        <v>45519.743178819444</v>
      </c>
      <c r="AM345" s="127">
        <v>1635007.91</v>
      </c>
      <c r="AN345" s="127">
        <v>1358688.26</v>
      </c>
      <c r="AO345" s="124"/>
      <c r="AP345" s="124"/>
    </row>
    <row r="346">
      <c r="A346" s="125">
        <v>532.0</v>
      </c>
      <c r="B346" s="119" t="s">
        <v>122</v>
      </c>
      <c r="C346" s="119" t="s">
        <v>32</v>
      </c>
      <c r="D346" s="119" t="s">
        <v>505</v>
      </c>
      <c r="E346" s="119" t="s">
        <v>506</v>
      </c>
      <c r="F346" s="120" t="s">
        <v>185</v>
      </c>
      <c r="G346" s="120" t="s">
        <v>46</v>
      </c>
      <c r="H346" s="121" t="s">
        <v>994</v>
      </c>
      <c r="I346" s="121" t="s">
        <v>995</v>
      </c>
      <c r="J346" s="125">
        <v>1629158.88</v>
      </c>
      <c r="K346" s="125">
        <v>1796189.3</v>
      </c>
      <c r="L346" s="125">
        <v>48534.25</v>
      </c>
      <c r="M346" s="125">
        <v>59524.25</v>
      </c>
      <c r="N346" s="125">
        <v>10.0</v>
      </c>
      <c r="O346" s="125">
        <v>3.0</v>
      </c>
      <c r="P346" s="125">
        <v>523.0</v>
      </c>
      <c r="Q346" s="125">
        <v>624.0</v>
      </c>
      <c r="R346" s="125">
        <v>30.0</v>
      </c>
      <c r="S346" s="125">
        <v>21.0</v>
      </c>
      <c r="T346" s="125">
        <v>233.0</v>
      </c>
      <c r="U346" s="125">
        <v>-16.0</v>
      </c>
      <c r="V346" s="125">
        <v>42.0</v>
      </c>
      <c r="W346" s="125">
        <v>-18.46</v>
      </c>
      <c r="X346" s="125">
        <v>-9.3</v>
      </c>
      <c r="Y346" s="125">
        <v>5.0</v>
      </c>
      <c r="Z346" s="125">
        <v>1.0</v>
      </c>
      <c r="AA346" s="125">
        <v>3.0</v>
      </c>
      <c r="AB346" s="125">
        <v>1.0</v>
      </c>
      <c r="AC346" s="125">
        <v>1.0</v>
      </c>
      <c r="AD346" s="125">
        <v>1.6</v>
      </c>
      <c r="AE346" s="125">
        <v>379.0</v>
      </c>
      <c r="AF346" s="125">
        <v>4.0</v>
      </c>
      <c r="AG346" s="125">
        <v>1.0</v>
      </c>
      <c r="AH346" s="125">
        <v>2.0</v>
      </c>
      <c r="AI346" s="125">
        <v>1.0</v>
      </c>
      <c r="AJ346" s="125">
        <v>1.0</v>
      </c>
      <c r="AK346" s="125">
        <v>1.0</v>
      </c>
      <c r="AL346" s="126">
        <v>45519.743178819444</v>
      </c>
      <c r="AM346" s="127">
        <v>1628984.13</v>
      </c>
      <c r="AN346" s="127">
        <v>1796150.78</v>
      </c>
      <c r="AO346" s="124"/>
      <c r="AP346" s="124"/>
    </row>
    <row r="347">
      <c r="A347" s="125">
        <v>533.0</v>
      </c>
      <c r="B347" s="119" t="s">
        <v>42</v>
      </c>
      <c r="C347" s="119" t="s">
        <v>32</v>
      </c>
      <c r="D347" s="119" t="s">
        <v>337</v>
      </c>
      <c r="E347" s="119" t="s">
        <v>507</v>
      </c>
      <c r="F347" s="120" t="s">
        <v>108</v>
      </c>
      <c r="G347" s="120" t="s">
        <v>46</v>
      </c>
      <c r="H347" s="121" t="s">
        <v>994</v>
      </c>
      <c r="I347" s="121" t="s">
        <v>995</v>
      </c>
      <c r="J347" s="125">
        <v>1550776.7</v>
      </c>
      <c r="K347" s="125">
        <v>1291494.03</v>
      </c>
      <c r="L347" s="125">
        <v>48765.34</v>
      </c>
      <c r="M347" s="125">
        <v>41956.2</v>
      </c>
      <c r="N347" s="125">
        <v>69.0</v>
      </c>
      <c r="O347" s="125">
        <v>19.0</v>
      </c>
      <c r="P347" s="125">
        <v>602.0</v>
      </c>
      <c r="Q347" s="125">
        <v>560.0</v>
      </c>
      <c r="R347" s="125">
        <v>71.0</v>
      </c>
      <c r="S347" s="125">
        <v>65.0</v>
      </c>
      <c r="T347" s="125">
        <v>263.0</v>
      </c>
      <c r="U347" s="125">
        <v>7.0</v>
      </c>
      <c r="V347" s="125">
        <v>9.0</v>
      </c>
      <c r="W347" s="125">
        <v>16.23</v>
      </c>
      <c r="X347" s="125">
        <v>20.08</v>
      </c>
      <c r="Y347" s="125">
        <v>5.0</v>
      </c>
      <c r="Z347" s="125">
        <v>2.0</v>
      </c>
      <c r="AA347" s="125">
        <v>1.0</v>
      </c>
      <c r="AB347" s="125">
        <v>4.0</v>
      </c>
      <c r="AC347" s="125">
        <v>3.0</v>
      </c>
      <c r="AD347" s="125">
        <v>3.0</v>
      </c>
      <c r="AE347" s="125">
        <v>204.0</v>
      </c>
      <c r="AF347" s="125">
        <v>4.0</v>
      </c>
      <c r="AG347" s="125">
        <v>1.0</v>
      </c>
      <c r="AH347" s="125">
        <v>1.0</v>
      </c>
      <c r="AI347" s="125">
        <v>3.0</v>
      </c>
      <c r="AJ347" s="125">
        <v>2.0</v>
      </c>
      <c r="AK347" s="125">
        <v>3.0</v>
      </c>
      <c r="AL347" s="126">
        <v>45519.743178819444</v>
      </c>
      <c r="AM347" s="127">
        <v>1551990.33</v>
      </c>
      <c r="AN347" s="127">
        <v>1291240.5</v>
      </c>
      <c r="AO347" s="124"/>
      <c r="AP347" s="124"/>
    </row>
    <row r="348">
      <c r="A348" s="125">
        <v>534.0</v>
      </c>
      <c r="B348" s="119" t="s">
        <v>97</v>
      </c>
      <c r="C348" s="119" t="s">
        <v>32</v>
      </c>
      <c r="D348" s="119" t="s">
        <v>508</v>
      </c>
      <c r="E348" s="119" t="s">
        <v>509</v>
      </c>
      <c r="F348" s="120" t="s">
        <v>223</v>
      </c>
      <c r="G348" s="120" t="s">
        <v>101</v>
      </c>
      <c r="H348" s="121" t="s">
        <v>994</v>
      </c>
      <c r="I348" s="121" t="s">
        <v>995</v>
      </c>
      <c r="J348" s="125">
        <v>1450657.39</v>
      </c>
      <c r="K348" s="125">
        <v>1205049.0</v>
      </c>
      <c r="L348" s="125">
        <v>34742.25</v>
      </c>
      <c r="M348" s="125">
        <v>32028.0</v>
      </c>
      <c r="N348" s="125">
        <v>68.0</v>
      </c>
      <c r="O348" s="125">
        <v>43.0</v>
      </c>
      <c r="P348" s="125">
        <v>480.0</v>
      </c>
      <c r="Q348" s="125">
        <v>462.0</v>
      </c>
      <c r="R348" s="125">
        <v>44.0</v>
      </c>
      <c r="S348" s="125">
        <v>38.0</v>
      </c>
      <c r="T348" s="125">
        <v>58.0</v>
      </c>
      <c r="U348" s="125">
        <v>3.0</v>
      </c>
      <c r="V348" s="125">
        <v>15.0</v>
      </c>
      <c r="W348" s="125">
        <v>8.47</v>
      </c>
      <c r="X348" s="125">
        <v>20.38</v>
      </c>
      <c r="Y348" s="125">
        <v>2.0</v>
      </c>
      <c r="Z348" s="125">
        <v>1.0</v>
      </c>
      <c r="AA348" s="125">
        <v>1.0</v>
      </c>
      <c r="AB348" s="125">
        <v>3.0</v>
      </c>
      <c r="AC348" s="125">
        <v>3.0</v>
      </c>
      <c r="AD348" s="125">
        <v>2.35</v>
      </c>
      <c r="AE348" s="125">
        <v>275.0</v>
      </c>
      <c r="AF348" s="125">
        <v>2.0</v>
      </c>
      <c r="AG348" s="125">
        <v>1.0</v>
      </c>
      <c r="AH348" s="125">
        <v>1.0</v>
      </c>
      <c r="AI348" s="125">
        <v>2.0</v>
      </c>
      <c r="AJ348" s="125">
        <v>2.0</v>
      </c>
      <c r="AK348" s="125">
        <v>2.0</v>
      </c>
      <c r="AL348" s="126">
        <v>45519.743178819444</v>
      </c>
      <c r="AM348" s="127">
        <v>1451241.14</v>
      </c>
      <c r="AN348" s="127">
        <v>1205418.76</v>
      </c>
      <c r="AO348" s="124"/>
      <c r="AP348" s="124"/>
    </row>
    <row r="349">
      <c r="A349" s="125">
        <v>535.0</v>
      </c>
      <c r="B349" s="119" t="s">
        <v>122</v>
      </c>
      <c r="C349" s="119" t="s">
        <v>32</v>
      </c>
      <c r="D349" s="119" t="s">
        <v>427</v>
      </c>
      <c r="E349" s="119" t="s">
        <v>371</v>
      </c>
      <c r="F349" s="120" t="s">
        <v>228</v>
      </c>
      <c r="G349" s="120" t="s">
        <v>36</v>
      </c>
      <c r="H349" s="121" t="s">
        <v>994</v>
      </c>
      <c r="I349" s="121" t="s">
        <v>995</v>
      </c>
      <c r="J349" s="125">
        <v>906748.28</v>
      </c>
      <c r="K349" s="125">
        <v>1098756.91</v>
      </c>
      <c r="L349" s="125">
        <v>26469.01</v>
      </c>
      <c r="M349" s="125">
        <v>33951.34</v>
      </c>
      <c r="N349" s="125">
        <v>2.0</v>
      </c>
      <c r="O349" s="125">
        <v>21.0</v>
      </c>
      <c r="P349" s="125">
        <v>296.0</v>
      </c>
      <c r="Q349" s="125">
        <v>362.0</v>
      </c>
      <c r="R349" s="125">
        <v>32.0</v>
      </c>
      <c r="S349" s="125">
        <v>40.0</v>
      </c>
      <c r="T349" s="125">
        <v>-90.0</v>
      </c>
      <c r="U349" s="125">
        <v>-18.0</v>
      </c>
      <c r="V349" s="125">
        <v>-20.0</v>
      </c>
      <c r="W349" s="125">
        <v>-22.04</v>
      </c>
      <c r="X349" s="125">
        <v>-17.48</v>
      </c>
      <c r="Y349" s="125">
        <v>1.0</v>
      </c>
      <c r="Z349" s="125">
        <v>1.0</v>
      </c>
      <c r="AA349" s="125">
        <v>1.0</v>
      </c>
      <c r="AB349" s="125">
        <v>1.0</v>
      </c>
      <c r="AC349" s="125">
        <v>1.0</v>
      </c>
      <c r="AD349" s="125">
        <v>1.0</v>
      </c>
      <c r="AE349" s="125">
        <v>578.0</v>
      </c>
      <c r="AF349" s="125">
        <v>1.0</v>
      </c>
      <c r="AG349" s="125">
        <v>1.0</v>
      </c>
      <c r="AH349" s="125">
        <v>1.0</v>
      </c>
      <c r="AI349" s="125">
        <v>1.0</v>
      </c>
      <c r="AJ349" s="125">
        <v>1.0</v>
      </c>
      <c r="AK349" s="125">
        <v>1.0</v>
      </c>
      <c r="AL349" s="126">
        <v>45519.743178819444</v>
      </c>
      <c r="AM349" s="127">
        <v>906960.78</v>
      </c>
      <c r="AN349" s="127">
        <v>1099667.62</v>
      </c>
      <c r="AO349" s="124"/>
      <c r="AP349" s="124"/>
    </row>
    <row r="350">
      <c r="A350" s="125">
        <v>537.0</v>
      </c>
      <c r="B350" s="119" t="s">
        <v>122</v>
      </c>
      <c r="C350" s="119" t="s">
        <v>32</v>
      </c>
      <c r="D350" s="119" t="s">
        <v>510</v>
      </c>
      <c r="E350" s="119" t="s">
        <v>511</v>
      </c>
      <c r="F350" s="120" t="s">
        <v>93</v>
      </c>
      <c r="G350" s="120" t="s">
        <v>46</v>
      </c>
      <c r="H350" s="121" t="s">
        <v>994</v>
      </c>
      <c r="I350" s="121" t="s">
        <v>995</v>
      </c>
      <c r="J350" s="125">
        <v>1944784.36</v>
      </c>
      <c r="K350" s="125">
        <v>1575221.67</v>
      </c>
      <c r="L350" s="125">
        <v>63576.75</v>
      </c>
      <c r="M350" s="125">
        <v>59849.76</v>
      </c>
      <c r="N350" s="125" t="s">
        <v>41</v>
      </c>
      <c r="O350" s="125" t="s">
        <v>41</v>
      </c>
      <c r="P350" s="125">
        <v>590.0</v>
      </c>
      <c r="Q350" s="125">
        <v>530.0</v>
      </c>
      <c r="R350" s="125">
        <v>63.0</v>
      </c>
      <c r="S350" s="125">
        <v>53.0</v>
      </c>
      <c r="T350" s="125" t="s">
        <v>41</v>
      </c>
      <c r="U350" s="125">
        <v>11.0</v>
      </c>
      <c r="V350" s="125">
        <v>18.0</v>
      </c>
      <c r="W350" s="125">
        <v>6.23</v>
      </c>
      <c r="X350" s="125">
        <v>23.46</v>
      </c>
      <c r="Y350" s="125" t="s">
        <v>41</v>
      </c>
      <c r="Z350" s="125">
        <v>3.0</v>
      </c>
      <c r="AA350" s="125">
        <v>1.0</v>
      </c>
      <c r="AB350" s="125">
        <v>2.0</v>
      </c>
      <c r="AC350" s="125">
        <v>4.0</v>
      </c>
      <c r="AD350" s="125">
        <v>2.3</v>
      </c>
      <c r="AE350" s="125">
        <v>286.0</v>
      </c>
      <c r="AF350" s="125" t="s">
        <v>41</v>
      </c>
      <c r="AG350" s="125">
        <v>2.0</v>
      </c>
      <c r="AH350" s="125">
        <v>1.0</v>
      </c>
      <c r="AI350" s="125">
        <v>1.0</v>
      </c>
      <c r="AJ350" s="125">
        <v>3.0</v>
      </c>
      <c r="AK350" s="125">
        <v>2.0</v>
      </c>
      <c r="AL350" s="126">
        <v>45519.743178819444</v>
      </c>
      <c r="AM350" s="127">
        <v>1944008.68</v>
      </c>
      <c r="AN350" s="127">
        <v>1575845.8</v>
      </c>
      <c r="AO350" s="124"/>
      <c r="AP350" s="124"/>
    </row>
    <row r="351">
      <c r="A351" s="125">
        <v>538.0</v>
      </c>
      <c r="B351" s="119" t="s">
        <v>31</v>
      </c>
      <c r="C351" s="119" t="s">
        <v>32</v>
      </c>
      <c r="D351" s="119" t="s">
        <v>38</v>
      </c>
      <c r="E351" s="119" t="s">
        <v>39</v>
      </c>
      <c r="F351" s="120" t="s">
        <v>40</v>
      </c>
      <c r="G351" s="120" t="s">
        <v>36</v>
      </c>
      <c r="H351" s="121" t="s">
        <v>994</v>
      </c>
      <c r="I351" s="121" t="s">
        <v>995</v>
      </c>
      <c r="J351" s="125">
        <v>689630.47</v>
      </c>
      <c r="K351" s="125">
        <v>639470.61</v>
      </c>
      <c r="L351" s="125">
        <v>21347.47</v>
      </c>
      <c r="M351" s="125">
        <v>19956.5</v>
      </c>
      <c r="N351" s="119">
        <v>1.0</v>
      </c>
      <c r="O351" s="119" t="s">
        <v>41</v>
      </c>
      <c r="P351" s="125">
        <v>301.0</v>
      </c>
      <c r="Q351" s="125">
        <v>331.0</v>
      </c>
      <c r="R351" s="125">
        <v>14.0</v>
      </c>
      <c r="S351" s="125">
        <v>18.0</v>
      </c>
      <c r="T351" s="119" t="s">
        <v>41</v>
      </c>
      <c r="U351" s="125">
        <v>-9.0</v>
      </c>
      <c r="V351" s="125">
        <v>-22.0</v>
      </c>
      <c r="W351" s="125">
        <v>6.97</v>
      </c>
      <c r="X351" s="125">
        <v>7.84</v>
      </c>
      <c r="Y351" s="119" t="s">
        <v>41</v>
      </c>
      <c r="Z351" s="125">
        <v>1.0</v>
      </c>
      <c r="AA351" s="125">
        <v>1.0</v>
      </c>
      <c r="AB351" s="125">
        <v>2.0</v>
      </c>
      <c r="AC351" s="125">
        <v>2.0</v>
      </c>
      <c r="AD351" s="125">
        <v>1.6</v>
      </c>
      <c r="AE351" s="125">
        <v>373.0</v>
      </c>
      <c r="AF351" s="119" t="s">
        <v>41</v>
      </c>
      <c r="AG351" s="125">
        <v>1.0</v>
      </c>
      <c r="AH351" s="125">
        <v>1.0</v>
      </c>
      <c r="AI351" s="125">
        <v>1.0</v>
      </c>
      <c r="AJ351" s="125">
        <v>2.0</v>
      </c>
      <c r="AK351" s="125">
        <v>1.0</v>
      </c>
      <c r="AL351" s="126">
        <v>45519.743178819444</v>
      </c>
      <c r="AM351" s="127">
        <v>689621.47</v>
      </c>
      <c r="AN351" s="127">
        <v>638548.17</v>
      </c>
      <c r="AO351" s="124"/>
      <c r="AP351" s="124"/>
    </row>
    <row r="352">
      <c r="A352" s="125">
        <v>539.0</v>
      </c>
      <c r="B352" s="119" t="s">
        <v>47</v>
      </c>
      <c r="C352" s="119" t="s">
        <v>32</v>
      </c>
      <c r="D352" s="119" t="s">
        <v>226</v>
      </c>
      <c r="E352" s="119" t="s">
        <v>512</v>
      </c>
      <c r="F352" s="120" t="s">
        <v>513</v>
      </c>
      <c r="G352" s="120" t="s">
        <v>59</v>
      </c>
      <c r="H352" s="121" t="s">
        <v>994</v>
      </c>
      <c r="I352" s="121" t="s">
        <v>995</v>
      </c>
      <c r="J352" s="125">
        <v>852742.75</v>
      </c>
      <c r="K352" s="125">
        <v>747560.6</v>
      </c>
      <c r="L352" s="125">
        <v>24680.75</v>
      </c>
      <c r="M352" s="125">
        <v>22839.08</v>
      </c>
      <c r="N352" s="125">
        <v>7.0</v>
      </c>
      <c r="O352" s="119">
        <v>32.0</v>
      </c>
      <c r="P352" s="125">
        <v>313.0</v>
      </c>
      <c r="Q352" s="125">
        <v>292.0</v>
      </c>
      <c r="R352" s="125">
        <v>29.0</v>
      </c>
      <c r="S352" s="125">
        <v>31.0</v>
      </c>
      <c r="T352" s="119">
        <v>-78.0</v>
      </c>
      <c r="U352" s="125">
        <v>7.0</v>
      </c>
      <c r="V352" s="125">
        <v>-6.0</v>
      </c>
      <c r="W352" s="125">
        <v>8.06</v>
      </c>
      <c r="X352" s="125">
        <v>14.07</v>
      </c>
      <c r="Y352" s="119">
        <v>1.0</v>
      </c>
      <c r="Z352" s="125">
        <v>2.0</v>
      </c>
      <c r="AA352" s="125">
        <v>1.0</v>
      </c>
      <c r="AB352" s="125">
        <v>3.0</v>
      </c>
      <c r="AC352" s="125">
        <v>3.0</v>
      </c>
      <c r="AD352" s="125">
        <v>2.4</v>
      </c>
      <c r="AE352" s="125">
        <v>265.0</v>
      </c>
      <c r="AF352" s="119">
        <v>1.0</v>
      </c>
      <c r="AG352" s="125">
        <v>1.0</v>
      </c>
      <c r="AH352" s="125">
        <v>1.0</v>
      </c>
      <c r="AI352" s="125">
        <v>2.0</v>
      </c>
      <c r="AJ352" s="125">
        <v>2.0</v>
      </c>
      <c r="AK352" s="125">
        <v>2.0</v>
      </c>
      <c r="AL352" s="126">
        <v>45519.743178819444</v>
      </c>
      <c r="AM352" s="127">
        <v>852595.75</v>
      </c>
      <c r="AN352" s="127">
        <v>747686.25</v>
      </c>
      <c r="AO352" s="124"/>
      <c r="AP352" s="124"/>
    </row>
    <row r="353">
      <c r="A353" s="125">
        <v>540.0</v>
      </c>
      <c r="B353" s="119" t="s">
        <v>63</v>
      </c>
      <c r="C353" s="119" t="s">
        <v>32</v>
      </c>
      <c r="D353" s="119" t="s">
        <v>514</v>
      </c>
      <c r="E353" s="119" t="s">
        <v>515</v>
      </c>
      <c r="F353" s="120" t="s">
        <v>73</v>
      </c>
      <c r="G353" s="120" t="s">
        <v>36</v>
      </c>
      <c r="H353" s="121" t="s">
        <v>994</v>
      </c>
      <c r="I353" s="121" t="s">
        <v>995</v>
      </c>
      <c r="J353" s="125">
        <v>1617438.51</v>
      </c>
      <c r="K353" s="125">
        <v>1598589.09</v>
      </c>
      <c r="L353" s="125">
        <v>48823.25</v>
      </c>
      <c r="M353" s="125">
        <v>51222.0</v>
      </c>
      <c r="N353" s="125">
        <v>33.0</v>
      </c>
      <c r="O353" s="125">
        <v>44.0</v>
      </c>
      <c r="P353" s="125">
        <v>622.0</v>
      </c>
      <c r="Q353" s="125">
        <v>589.0</v>
      </c>
      <c r="R353" s="125">
        <v>57.0</v>
      </c>
      <c r="S353" s="125">
        <v>43.0</v>
      </c>
      <c r="T353" s="125">
        <v>-25.0</v>
      </c>
      <c r="U353" s="125">
        <v>5.0</v>
      </c>
      <c r="V353" s="125">
        <v>32.0</v>
      </c>
      <c r="W353" s="125">
        <v>-4.68</v>
      </c>
      <c r="X353" s="125">
        <v>1.18</v>
      </c>
      <c r="Y353" s="125">
        <v>1.0</v>
      </c>
      <c r="Z353" s="125">
        <v>2.0</v>
      </c>
      <c r="AA353" s="125">
        <v>2.0</v>
      </c>
      <c r="AB353" s="125">
        <v>1.0</v>
      </c>
      <c r="AC353" s="125">
        <v>1.0</v>
      </c>
      <c r="AD353" s="125">
        <v>1.3</v>
      </c>
      <c r="AE353" s="125">
        <v>452.0</v>
      </c>
      <c r="AF353" s="125">
        <v>1.0</v>
      </c>
      <c r="AG353" s="125">
        <v>1.0</v>
      </c>
      <c r="AH353" s="125">
        <v>2.0</v>
      </c>
      <c r="AI353" s="125">
        <v>1.0</v>
      </c>
      <c r="AJ353" s="125">
        <v>1.0</v>
      </c>
      <c r="AK353" s="125">
        <v>1.0</v>
      </c>
      <c r="AL353" s="126">
        <v>45519.743178819444</v>
      </c>
      <c r="AM353" s="127">
        <v>1617868.51</v>
      </c>
      <c r="AN353" s="127">
        <v>1598735.97</v>
      </c>
      <c r="AO353" s="124"/>
      <c r="AP353" s="124"/>
    </row>
    <row r="354">
      <c r="A354" s="125">
        <v>541.0</v>
      </c>
      <c r="B354" s="119" t="s">
        <v>31</v>
      </c>
      <c r="C354" s="119" t="s">
        <v>32</v>
      </c>
      <c r="D354" s="119" t="s">
        <v>516</v>
      </c>
      <c r="E354" s="119" t="s">
        <v>517</v>
      </c>
      <c r="F354" s="120" t="s">
        <v>220</v>
      </c>
      <c r="G354" s="120" t="s">
        <v>59</v>
      </c>
      <c r="H354" s="121" t="s">
        <v>994</v>
      </c>
      <c r="I354" s="121" t="s">
        <v>995</v>
      </c>
      <c r="J354" s="125">
        <v>1747798.35</v>
      </c>
      <c r="K354" s="125">
        <v>1891379.83</v>
      </c>
      <c r="L354" s="125">
        <v>61541.75</v>
      </c>
      <c r="M354" s="125">
        <v>70561.0</v>
      </c>
      <c r="N354" s="125">
        <v>22.0</v>
      </c>
      <c r="O354" s="125">
        <v>17.0</v>
      </c>
      <c r="P354" s="125">
        <v>670.0</v>
      </c>
      <c r="Q354" s="125">
        <v>651.0</v>
      </c>
      <c r="R354" s="125">
        <v>48.0</v>
      </c>
      <c r="S354" s="125">
        <v>40.0</v>
      </c>
      <c r="T354" s="125">
        <v>29.0</v>
      </c>
      <c r="U354" s="125">
        <v>2.0</v>
      </c>
      <c r="V354" s="125">
        <v>20.0</v>
      </c>
      <c r="W354" s="125">
        <v>-12.78</v>
      </c>
      <c r="X354" s="125">
        <v>-7.59</v>
      </c>
      <c r="Y354" s="125">
        <v>1.0</v>
      </c>
      <c r="Z354" s="125">
        <v>1.0</v>
      </c>
      <c r="AA354" s="125">
        <v>2.0</v>
      </c>
      <c r="AB354" s="125">
        <v>1.0</v>
      </c>
      <c r="AC354" s="125">
        <v>1.0</v>
      </c>
      <c r="AD354" s="125">
        <v>1.2</v>
      </c>
      <c r="AE354" s="125">
        <v>513.0</v>
      </c>
      <c r="AF354" s="125">
        <v>1.0</v>
      </c>
      <c r="AG354" s="125">
        <v>1.0</v>
      </c>
      <c r="AH354" s="125">
        <v>2.0</v>
      </c>
      <c r="AI354" s="125">
        <v>1.0</v>
      </c>
      <c r="AJ354" s="125">
        <v>1.0</v>
      </c>
      <c r="AK354" s="125">
        <v>1.0</v>
      </c>
      <c r="AL354" s="126">
        <v>45519.743178819444</v>
      </c>
      <c r="AM354" s="127">
        <v>1748141.85</v>
      </c>
      <c r="AN354" s="127">
        <v>1892286.12</v>
      </c>
      <c r="AO354" s="124"/>
      <c r="AP354" s="124"/>
    </row>
    <row r="355">
      <c r="A355" s="125">
        <v>543.0</v>
      </c>
      <c r="B355" s="119" t="s">
        <v>63</v>
      </c>
      <c r="C355" s="119" t="s">
        <v>32</v>
      </c>
      <c r="D355" s="119" t="s">
        <v>711</v>
      </c>
      <c r="E355" s="119" t="s">
        <v>519</v>
      </c>
      <c r="F355" s="120" t="s">
        <v>35</v>
      </c>
      <c r="G355" s="120" t="s">
        <v>36</v>
      </c>
      <c r="H355" s="121" t="s">
        <v>994</v>
      </c>
      <c r="I355" s="121" t="s">
        <v>995</v>
      </c>
      <c r="J355" s="125">
        <v>885975.9</v>
      </c>
      <c r="K355" s="125">
        <v>847522.12</v>
      </c>
      <c r="L355" s="125">
        <v>22573.01</v>
      </c>
      <c r="M355" s="125">
        <v>22257.59</v>
      </c>
      <c r="N355" s="125">
        <v>27.0</v>
      </c>
      <c r="O355" s="125">
        <v>9.0</v>
      </c>
      <c r="P355" s="125">
        <v>413.0</v>
      </c>
      <c r="Q355" s="125">
        <v>356.0</v>
      </c>
      <c r="R355" s="125">
        <v>37.0</v>
      </c>
      <c r="S355" s="125">
        <v>33.0</v>
      </c>
      <c r="T355" s="125">
        <v>200.0</v>
      </c>
      <c r="U355" s="125">
        <v>16.0</v>
      </c>
      <c r="V355" s="125">
        <v>12.0</v>
      </c>
      <c r="W355" s="125">
        <v>1.42</v>
      </c>
      <c r="X355" s="125">
        <v>4.54</v>
      </c>
      <c r="Y355" s="125">
        <v>5.0</v>
      </c>
      <c r="Z355" s="125">
        <v>4.0</v>
      </c>
      <c r="AA355" s="125">
        <v>1.0</v>
      </c>
      <c r="AB355" s="125">
        <v>1.0</v>
      </c>
      <c r="AC355" s="125">
        <v>1.0</v>
      </c>
      <c r="AD355" s="125">
        <v>1.5</v>
      </c>
      <c r="AE355" s="125">
        <v>396.0</v>
      </c>
      <c r="AF355" s="125">
        <v>4.0</v>
      </c>
      <c r="AG355" s="125">
        <v>3.0</v>
      </c>
      <c r="AH355" s="125">
        <v>1.0</v>
      </c>
      <c r="AI355" s="125">
        <v>1.0</v>
      </c>
      <c r="AJ355" s="125">
        <v>1.0</v>
      </c>
      <c r="AK355" s="125">
        <v>1.0</v>
      </c>
      <c r="AL355" s="126">
        <v>45519.743178819444</v>
      </c>
      <c r="AM355" s="127">
        <v>886859.4</v>
      </c>
      <c r="AN355" s="127">
        <v>849075.32</v>
      </c>
      <c r="AO355" s="124"/>
      <c r="AP355" s="124"/>
    </row>
    <row r="356">
      <c r="A356" s="125">
        <v>545.0</v>
      </c>
      <c r="B356" s="119" t="s">
        <v>47</v>
      </c>
      <c r="C356" s="119" t="s">
        <v>32</v>
      </c>
      <c r="D356" s="119" t="s">
        <v>520</v>
      </c>
      <c r="E356" s="119" t="s">
        <v>521</v>
      </c>
      <c r="F356" s="120" t="s">
        <v>55</v>
      </c>
      <c r="G356" s="120" t="s">
        <v>36</v>
      </c>
      <c r="H356" s="121" t="s">
        <v>994</v>
      </c>
      <c r="I356" s="121" t="s">
        <v>995</v>
      </c>
      <c r="J356" s="125">
        <v>1666568.86</v>
      </c>
      <c r="K356" s="125">
        <v>1468649.91</v>
      </c>
      <c r="L356" s="125">
        <v>50165.5</v>
      </c>
      <c r="M356" s="125">
        <v>48735.5</v>
      </c>
      <c r="N356" s="125">
        <v>65.0</v>
      </c>
      <c r="O356" s="125">
        <v>58.0</v>
      </c>
      <c r="P356" s="125">
        <v>740.0</v>
      </c>
      <c r="Q356" s="125">
        <v>610.0</v>
      </c>
      <c r="R356" s="125">
        <v>78.0</v>
      </c>
      <c r="S356" s="125">
        <v>52.0</v>
      </c>
      <c r="T356" s="125">
        <v>12.0</v>
      </c>
      <c r="U356" s="125">
        <v>21.0</v>
      </c>
      <c r="V356" s="125">
        <v>50.0</v>
      </c>
      <c r="W356" s="125">
        <v>2.93</v>
      </c>
      <c r="X356" s="125">
        <v>13.48</v>
      </c>
      <c r="Y356" s="125">
        <v>1.0</v>
      </c>
      <c r="Z356" s="125">
        <v>5.0</v>
      </c>
      <c r="AA356" s="125">
        <v>3.0</v>
      </c>
      <c r="AB356" s="125">
        <v>1.0</v>
      </c>
      <c r="AC356" s="125">
        <v>3.0</v>
      </c>
      <c r="AD356" s="125">
        <v>2.3</v>
      </c>
      <c r="AE356" s="125">
        <v>284.0</v>
      </c>
      <c r="AF356" s="125">
        <v>1.0</v>
      </c>
      <c r="AG356" s="125">
        <v>4.0</v>
      </c>
      <c r="AH356" s="125">
        <v>2.0</v>
      </c>
      <c r="AI356" s="125">
        <v>1.0</v>
      </c>
      <c r="AJ356" s="125">
        <v>2.0</v>
      </c>
      <c r="AK356" s="125">
        <v>2.0</v>
      </c>
      <c r="AL356" s="126">
        <v>45519.743178819444</v>
      </c>
      <c r="AM356" s="127">
        <v>1667013.1</v>
      </c>
      <c r="AN356" s="127">
        <v>1468832.62</v>
      </c>
      <c r="AO356" s="124"/>
      <c r="AP356" s="124"/>
    </row>
    <row r="357">
      <c r="A357" s="125">
        <v>546.0</v>
      </c>
      <c r="B357" s="119" t="s">
        <v>122</v>
      </c>
      <c r="C357" s="119" t="s">
        <v>32</v>
      </c>
      <c r="D357" s="119" t="s">
        <v>393</v>
      </c>
      <c r="E357" s="119" t="s">
        <v>179</v>
      </c>
      <c r="F357" s="120" t="s">
        <v>228</v>
      </c>
      <c r="G357" s="120" t="s">
        <v>36</v>
      </c>
      <c r="H357" s="121" t="s">
        <v>994</v>
      </c>
      <c r="I357" s="121" t="s">
        <v>995</v>
      </c>
      <c r="J357" s="125">
        <v>1305645.63</v>
      </c>
      <c r="K357" s="125">
        <v>1517665.95</v>
      </c>
      <c r="L357" s="125">
        <v>39275.48</v>
      </c>
      <c r="M357" s="125">
        <v>47065.83</v>
      </c>
      <c r="N357" s="125">
        <v>2.0</v>
      </c>
      <c r="O357" s="125">
        <v>1.0</v>
      </c>
      <c r="P357" s="125">
        <v>342.0</v>
      </c>
      <c r="Q357" s="125">
        <v>446.0</v>
      </c>
      <c r="R357" s="125">
        <v>32.0</v>
      </c>
      <c r="S357" s="125">
        <v>45.0</v>
      </c>
      <c r="T357" s="125">
        <v>100.0</v>
      </c>
      <c r="U357" s="125">
        <v>-23.0</v>
      </c>
      <c r="V357" s="125">
        <v>-28.0</v>
      </c>
      <c r="W357" s="125">
        <v>-16.55</v>
      </c>
      <c r="X357" s="125">
        <v>-13.97</v>
      </c>
      <c r="Y357" s="125">
        <v>4.0</v>
      </c>
      <c r="Z357" s="125">
        <v>1.0</v>
      </c>
      <c r="AA357" s="125">
        <v>1.0</v>
      </c>
      <c r="AB357" s="125">
        <v>1.0</v>
      </c>
      <c r="AC357" s="125">
        <v>1.0</v>
      </c>
      <c r="AD357" s="125">
        <v>1.15</v>
      </c>
      <c r="AE357" s="125">
        <v>526.0</v>
      </c>
      <c r="AF357" s="125">
        <v>3.0</v>
      </c>
      <c r="AG357" s="125">
        <v>1.0</v>
      </c>
      <c r="AH357" s="125">
        <v>1.0</v>
      </c>
      <c r="AI357" s="125">
        <v>1.0</v>
      </c>
      <c r="AJ357" s="125">
        <v>1.0</v>
      </c>
      <c r="AK357" s="125">
        <v>1.0</v>
      </c>
      <c r="AL357" s="126">
        <v>45519.743178819444</v>
      </c>
      <c r="AM357" s="127">
        <v>1309096.63</v>
      </c>
      <c r="AN357" s="127">
        <v>1525978.53</v>
      </c>
      <c r="AO357" s="124"/>
      <c r="AP357" s="124"/>
    </row>
    <row r="358">
      <c r="A358" s="125">
        <v>547.0</v>
      </c>
      <c r="B358" s="119" t="s">
        <v>97</v>
      </c>
      <c r="C358" s="119" t="s">
        <v>32</v>
      </c>
      <c r="D358" s="119" t="s">
        <v>522</v>
      </c>
      <c r="E358" s="119" t="s">
        <v>523</v>
      </c>
      <c r="F358" s="120" t="s">
        <v>223</v>
      </c>
      <c r="G358" s="120" t="s">
        <v>101</v>
      </c>
      <c r="H358" s="121" t="s">
        <v>994</v>
      </c>
      <c r="I358" s="121" t="s">
        <v>995</v>
      </c>
      <c r="J358" s="125">
        <v>5338217.8</v>
      </c>
      <c r="K358" s="125">
        <v>4305375.05</v>
      </c>
      <c r="L358" s="125">
        <v>135980.33</v>
      </c>
      <c r="M358" s="125">
        <v>125341.26</v>
      </c>
      <c r="N358" s="125">
        <v>11.0</v>
      </c>
      <c r="O358" s="125">
        <v>4.0</v>
      </c>
      <c r="P358" s="125">
        <v>1627.0</v>
      </c>
      <c r="Q358" s="125">
        <v>1480.0</v>
      </c>
      <c r="R358" s="125">
        <v>133.0</v>
      </c>
      <c r="S358" s="125">
        <v>117.0</v>
      </c>
      <c r="T358" s="125">
        <v>175.0</v>
      </c>
      <c r="U358" s="125">
        <v>9.0</v>
      </c>
      <c r="V358" s="125">
        <v>13.0</v>
      </c>
      <c r="W358" s="125">
        <v>8.49</v>
      </c>
      <c r="X358" s="125">
        <v>23.99</v>
      </c>
      <c r="Y358" s="125">
        <v>5.0</v>
      </c>
      <c r="Z358" s="125">
        <v>2.0</v>
      </c>
      <c r="AA358" s="125">
        <v>1.0</v>
      </c>
      <c r="AB358" s="125">
        <v>3.0</v>
      </c>
      <c r="AC358" s="125">
        <v>4.0</v>
      </c>
      <c r="AD358" s="125">
        <v>2.85</v>
      </c>
      <c r="AE358" s="125">
        <v>217.0</v>
      </c>
      <c r="AF358" s="125">
        <v>4.0</v>
      </c>
      <c r="AG358" s="125">
        <v>1.0</v>
      </c>
      <c r="AH358" s="125">
        <v>1.0</v>
      </c>
      <c r="AI358" s="125">
        <v>2.0</v>
      </c>
      <c r="AJ358" s="125">
        <v>3.0</v>
      </c>
      <c r="AK358" s="125">
        <v>2.0</v>
      </c>
      <c r="AL358" s="126">
        <v>45519.743178819444</v>
      </c>
      <c r="AM358" s="127">
        <v>5339002.27</v>
      </c>
      <c r="AN358" s="127">
        <v>4305850.75</v>
      </c>
      <c r="AO358" s="124"/>
      <c r="AP358" s="124"/>
    </row>
    <row r="359">
      <c r="A359" s="125">
        <v>548.0</v>
      </c>
      <c r="B359" s="119" t="s">
        <v>60</v>
      </c>
      <c r="C359" s="119" t="s">
        <v>32</v>
      </c>
      <c r="D359" s="119" t="s">
        <v>125</v>
      </c>
      <c r="E359" s="119" t="s">
        <v>524</v>
      </c>
      <c r="F359" s="120" t="s">
        <v>140</v>
      </c>
      <c r="G359" s="120" t="s">
        <v>36</v>
      </c>
      <c r="H359" s="121" t="s">
        <v>994</v>
      </c>
      <c r="I359" s="121" t="s">
        <v>995</v>
      </c>
      <c r="J359" s="125">
        <v>811742.77</v>
      </c>
      <c r="K359" s="125">
        <v>739063.39</v>
      </c>
      <c r="L359" s="125">
        <v>19491.85</v>
      </c>
      <c r="M359" s="125">
        <v>18218.0</v>
      </c>
      <c r="N359" s="125">
        <v>14.0</v>
      </c>
      <c r="O359" s="119">
        <v>22.0</v>
      </c>
      <c r="P359" s="125">
        <v>253.0</v>
      </c>
      <c r="Q359" s="125">
        <v>221.0</v>
      </c>
      <c r="R359" s="125">
        <v>23.0</v>
      </c>
      <c r="S359" s="125">
        <v>14.0</v>
      </c>
      <c r="T359" s="119">
        <v>-36.0</v>
      </c>
      <c r="U359" s="125">
        <v>14.0</v>
      </c>
      <c r="V359" s="125">
        <v>64.0</v>
      </c>
      <c r="W359" s="125">
        <v>6.99</v>
      </c>
      <c r="X359" s="125">
        <v>9.83</v>
      </c>
      <c r="Y359" s="119">
        <v>1.0</v>
      </c>
      <c r="Z359" s="125">
        <v>3.0</v>
      </c>
      <c r="AA359" s="125">
        <v>4.0</v>
      </c>
      <c r="AB359" s="125">
        <v>2.0</v>
      </c>
      <c r="AC359" s="125">
        <v>2.0</v>
      </c>
      <c r="AD359" s="125">
        <v>2.45</v>
      </c>
      <c r="AE359" s="125">
        <v>257.0</v>
      </c>
      <c r="AF359" s="119">
        <v>1.0</v>
      </c>
      <c r="AG359" s="125">
        <v>2.0</v>
      </c>
      <c r="AH359" s="125">
        <v>3.0</v>
      </c>
      <c r="AI359" s="125">
        <v>1.0</v>
      </c>
      <c r="AJ359" s="125">
        <v>2.0</v>
      </c>
      <c r="AK359" s="125">
        <v>2.0</v>
      </c>
      <c r="AL359" s="126">
        <v>45519.743178819444</v>
      </c>
      <c r="AM359" s="127">
        <v>763953.43</v>
      </c>
      <c r="AN359" s="127">
        <v>695953.72</v>
      </c>
      <c r="AO359" s="124"/>
      <c r="AP359" s="124"/>
    </row>
    <row r="360">
      <c r="A360" s="125">
        <v>549.0</v>
      </c>
      <c r="B360" s="119" t="s">
        <v>97</v>
      </c>
      <c r="C360" s="119" t="s">
        <v>32</v>
      </c>
      <c r="D360" s="119" t="s">
        <v>91</v>
      </c>
      <c r="E360" s="119" t="s">
        <v>1021</v>
      </c>
      <c r="F360" s="120" t="s">
        <v>243</v>
      </c>
      <c r="G360" s="120" t="s">
        <v>101</v>
      </c>
      <c r="H360" s="121" t="s">
        <v>994</v>
      </c>
      <c r="I360" s="121" t="s">
        <v>995</v>
      </c>
      <c r="J360" s="125">
        <v>1615273.52</v>
      </c>
      <c r="K360" s="125">
        <v>1219121.83</v>
      </c>
      <c r="L360" s="125">
        <v>45278.77</v>
      </c>
      <c r="M360" s="125">
        <v>35556.66</v>
      </c>
      <c r="N360" s="125" t="s">
        <v>41</v>
      </c>
      <c r="O360" s="125" t="s">
        <v>41</v>
      </c>
      <c r="P360" s="125">
        <v>466.0</v>
      </c>
      <c r="Q360" s="125">
        <v>293.0</v>
      </c>
      <c r="R360" s="125">
        <v>61.0</v>
      </c>
      <c r="S360" s="125">
        <v>28.0</v>
      </c>
      <c r="T360" s="125" t="s">
        <v>41</v>
      </c>
      <c r="U360" s="125">
        <v>59.0</v>
      </c>
      <c r="V360" s="125">
        <v>117.0</v>
      </c>
      <c r="W360" s="125">
        <v>27.34</v>
      </c>
      <c r="X360" s="125">
        <v>32.49</v>
      </c>
      <c r="Y360" s="125" t="s">
        <v>41</v>
      </c>
      <c r="Z360" s="125">
        <v>5.0</v>
      </c>
      <c r="AA360" s="125">
        <v>5.0</v>
      </c>
      <c r="AB360" s="125">
        <v>5.0</v>
      </c>
      <c r="AC360" s="125">
        <v>5.0</v>
      </c>
      <c r="AD360" s="125">
        <v>4.75</v>
      </c>
      <c r="AE360" s="125">
        <v>18.0</v>
      </c>
      <c r="AF360" s="125" t="s">
        <v>41</v>
      </c>
      <c r="AG360" s="125">
        <v>4.0</v>
      </c>
      <c r="AH360" s="125">
        <v>4.0</v>
      </c>
      <c r="AI360" s="125">
        <v>4.0</v>
      </c>
      <c r="AJ360" s="125">
        <v>4.0</v>
      </c>
      <c r="AK360" s="125">
        <v>4.0</v>
      </c>
      <c r="AL360" s="126">
        <v>45519.743178819444</v>
      </c>
      <c r="AM360" s="127">
        <v>1617110.46</v>
      </c>
      <c r="AN360" s="127">
        <v>1222721.2</v>
      </c>
      <c r="AO360" s="124"/>
      <c r="AP360" s="124"/>
    </row>
    <row r="361">
      <c r="A361" s="125">
        <v>550.0</v>
      </c>
      <c r="B361" s="119" t="s">
        <v>31</v>
      </c>
      <c r="C361" s="119" t="s">
        <v>32</v>
      </c>
      <c r="D361" s="119" t="s">
        <v>393</v>
      </c>
      <c r="E361" s="119" t="s">
        <v>418</v>
      </c>
      <c r="F361" s="120" t="s">
        <v>70</v>
      </c>
      <c r="G361" s="120" t="s">
        <v>36</v>
      </c>
      <c r="H361" s="121" t="s">
        <v>994</v>
      </c>
      <c r="I361" s="121" t="s">
        <v>995</v>
      </c>
      <c r="J361" s="125">
        <v>3433104.04</v>
      </c>
      <c r="K361" s="125">
        <v>2938952.56</v>
      </c>
      <c r="L361" s="125">
        <v>98724.62</v>
      </c>
      <c r="M361" s="125">
        <v>95341.64</v>
      </c>
      <c r="N361" s="119">
        <v>37.0</v>
      </c>
      <c r="O361" s="119">
        <v>65.0</v>
      </c>
      <c r="P361" s="125">
        <v>1304.0</v>
      </c>
      <c r="Q361" s="125">
        <v>1321.0</v>
      </c>
      <c r="R361" s="125">
        <v>86.0</v>
      </c>
      <c r="S361" s="125">
        <v>79.0</v>
      </c>
      <c r="T361" s="119">
        <v>-43.0</v>
      </c>
      <c r="U361" s="125">
        <v>-1.0</v>
      </c>
      <c r="V361" s="125">
        <v>8.0</v>
      </c>
      <c r="W361" s="125">
        <v>3.55</v>
      </c>
      <c r="X361" s="125">
        <v>16.81</v>
      </c>
      <c r="Y361" s="119">
        <v>1.0</v>
      </c>
      <c r="Z361" s="125">
        <v>1.0</v>
      </c>
      <c r="AA361" s="125">
        <v>1.0</v>
      </c>
      <c r="AB361" s="125">
        <v>1.0</v>
      </c>
      <c r="AC361" s="125">
        <v>3.0</v>
      </c>
      <c r="AD361" s="125">
        <v>1.5</v>
      </c>
      <c r="AE361" s="125">
        <v>407.0</v>
      </c>
      <c r="AF361" s="119">
        <v>1.0</v>
      </c>
      <c r="AG361" s="125">
        <v>1.0</v>
      </c>
      <c r="AH361" s="125">
        <v>1.0</v>
      </c>
      <c r="AI361" s="125">
        <v>1.0</v>
      </c>
      <c r="AJ361" s="125">
        <v>2.0</v>
      </c>
      <c r="AK361" s="125">
        <v>1.0</v>
      </c>
      <c r="AL361" s="126">
        <v>45519.743178819444</v>
      </c>
      <c r="AM361" s="127">
        <v>3427796.52</v>
      </c>
      <c r="AN361" s="127">
        <v>2931234.5</v>
      </c>
      <c r="AO361" s="124"/>
      <c r="AP361" s="124"/>
    </row>
    <row r="362">
      <c r="A362" s="125">
        <v>551.0</v>
      </c>
      <c r="B362" s="119" t="s">
        <v>60</v>
      </c>
      <c r="C362" s="119" t="s">
        <v>32</v>
      </c>
      <c r="D362" s="119" t="s">
        <v>525</v>
      </c>
      <c r="E362" s="119" t="s">
        <v>526</v>
      </c>
      <c r="F362" s="120" t="s">
        <v>140</v>
      </c>
      <c r="G362" s="120" t="s">
        <v>36</v>
      </c>
      <c r="H362" s="121" t="s">
        <v>994</v>
      </c>
      <c r="I362" s="121" t="s">
        <v>995</v>
      </c>
      <c r="J362" s="125">
        <v>1327326.28</v>
      </c>
      <c r="K362" s="125">
        <v>1099248.01</v>
      </c>
      <c r="L362" s="125">
        <v>31880.96</v>
      </c>
      <c r="M362" s="125">
        <v>29214.48</v>
      </c>
      <c r="N362" s="125">
        <v>30.0</v>
      </c>
      <c r="O362" s="125">
        <v>31.0</v>
      </c>
      <c r="P362" s="125">
        <v>397.0</v>
      </c>
      <c r="Q362" s="125">
        <v>369.0</v>
      </c>
      <c r="R362" s="125">
        <v>48.0</v>
      </c>
      <c r="S362" s="125">
        <v>46.0</v>
      </c>
      <c r="T362" s="125">
        <v>-3.0</v>
      </c>
      <c r="U362" s="125">
        <v>7.0</v>
      </c>
      <c r="V362" s="125">
        <v>4.0</v>
      </c>
      <c r="W362" s="125">
        <v>9.13</v>
      </c>
      <c r="X362" s="125">
        <v>20.75</v>
      </c>
      <c r="Y362" s="125">
        <v>1.0</v>
      </c>
      <c r="Z362" s="125">
        <v>2.0</v>
      </c>
      <c r="AA362" s="125">
        <v>1.0</v>
      </c>
      <c r="AB362" s="125">
        <v>3.0</v>
      </c>
      <c r="AC362" s="125">
        <v>3.0</v>
      </c>
      <c r="AD362" s="125">
        <v>2.4</v>
      </c>
      <c r="AE362" s="125">
        <v>267.0</v>
      </c>
      <c r="AF362" s="125">
        <v>1.0</v>
      </c>
      <c r="AG362" s="125">
        <v>1.0</v>
      </c>
      <c r="AH362" s="125">
        <v>1.0</v>
      </c>
      <c r="AI362" s="125">
        <v>2.0</v>
      </c>
      <c r="AJ362" s="125">
        <v>2.0</v>
      </c>
      <c r="AK362" s="125">
        <v>2.0</v>
      </c>
      <c r="AL362" s="126">
        <v>45519.743178819444</v>
      </c>
      <c r="AM362" s="127">
        <v>1328719.58</v>
      </c>
      <c r="AN362" s="127">
        <v>1099915.8</v>
      </c>
      <c r="AO362" s="124"/>
      <c r="AP362" s="124"/>
    </row>
    <row r="363">
      <c r="A363" s="125">
        <v>552.0</v>
      </c>
      <c r="B363" s="119" t="s">
        <v>414</v>
      </c>
      <c r="C363" s="119" t="s">
        <v>992</v>
      </c>
      <c r="D363" s="119" t="s">
        <v>427</v>
      </c>
      <c r="E363" s="119" t="s">
        <v>993</v>
      </c>
      <c r="F363" s="120" t="s">
        <v>55</v>
      </c>
      <c r="G363" s="120" t="s">
        <v>36</v>
      </c>
      <c r="H363" s="121" t="s">
        <v>994</v>
      </c>
      <c r="I363" s="121" t="s">
        <v>995</v>
      </c>
      <c r="J363" s="125">
        <v>800638.2</v>
      </c>
      <c r="K363" s="125">
        <v>1029465.65</v>
      </c>
      <c r="L363" s="125">
        <v>21752.82</v>
      </c>
      <c r="M363" s="125">
        <v>29603.85</v>
      </c>
      <c r="N363" s="125">
        <v>9.0</v>
      </c>
      <c r="O363" s="125">
        <v>14.0</v>
      </c>
      <c r="P363" s="125">
        <v>119.0</v>
      </c>
      <c r="Q363" s="125">
        <v>132.0</v>
      </c>
      <c r="R363" s="125">
        <v>172.0</v>
      </c>
      <c r="S363" s="125">
        <v>188.0</v>
      </c>
      <c r="T363" s="125">
        <v>-35.0</v>
      </c>
      <c r="U363" s="125">
        <v>-9.0</v>
      </c>
      <c r="V363" s="125">
        <v>-8.0</v>
      </c>
      <c r="W363" s="125">
        <v>-26.52</v>
      </c>
      <c r="X363" s="125">
        <v>-22.23</v>
      </c>
      <c r="Y363" s="125">
        <v>1.0</v>
      </c>
      <c r="Z363" s="125">
        <v>1.0</v>
      </c>
      <c r="AA363" s="125">
        <v>1.0</v>
      </c>
      <c r="AB363" s="125">
        <v>1.0</v>
      </c>
      <c r="AC363" s="125">
        <v>1.0</v>
      </c>
      <c r="AD363" s="125">
        <v>1.0</v>
      </c>
      <c r="AE363" s="125">
        <v>569.0</v>
      </c>
      <c r="AF363" s="125">
        <v>1.0</v>
      </c>
      <c r="AG363" s="125">
        <v>1.0</v>
      </c>
      <c r="AH363" s="125">
        <v>1.0</v>
      </c>
      <c r="AI363" s="125">
        <v>1.0</v>
      </c>
      <c r="AJ363" s="125">
        <v>1.0</v>
      </c>
      <c r="AK363" s="125">
        <v>1.0</v>
      </c>
      <c r="AL363" s="126">
        <v>45519.743178819444</v>
      </c>
      <c r="AM363" s="127">
        <v>800159.98</v>
      </c>
      <c r="AN363" s="127">
        <v>1029959.81</v>
      </c>
      <c r="AO363" s="124"/>
      <c r="AP363" s="124"/>
    </row>
    <row r="364">
      <c r="A364" s="125">
        <v>553.0</v>
      </c>
      <c r="B364" s="119" t="s">
        <v>97</v>
      </c>
      <c r="C364" s="119" t="s">
        <v>32</v>
      </c>
      <c r="D364" s="119" t="s">
        <v>527</v>
      </c>
      <c r="E364" s="119" t="s">
        <v>528</v>
      </c>
      <c r="F364" s="120" t="s">
        <v>154</v>
      </c>
      <c r="G364" s="120" t="s">
        <v>101</v>
      </c>
      <c r="H364" s="121" t="s">
        <v>994</v>
      </c>
      <c r="I364" s="121" t="s">
        <v>995</v>
      </c>
      <c r="J364" s="125">
        <v>1388329.76</v>
      </c>
      <c r="K364" s="125">
        <v>1172157.95</v>
      </c>
      <c r="L364" s="125">
        <v>43719.25</v>
      </c>
      <c r="M364" s="125">
        <v>38506.25</v>
      </c>
      <c r="N364" s="125" t="s">
        <v>41</v>
      </c>
      <c r="O364" s="125">
        <v>1.0</v>
      </c>
      <c r="P364" s="125">
        <v>374.0</v>
      </c>
      <c r="Q364" s="125">
        <v>316.0</v>
      </c>
      <c r="R364" s="125">
        <v>27.0</v>
      </c>
      <c r="S364" s="125">
        <v>15.0</v>
      </c>
      <c r="T364" s="125" t="s">
        <v>41</v>
      </c>
      <c r="U364" s="125">
        <v>18.0</v>
      </c>
      <c r="V364" s="125">
        <v>80.0</v>
      </c>
      <c r="W364" s="125">
        <v>13.54</v>
      </c>
      <c r="X364" s="125">
        <v>18.44</v>
      </c>
      <c r="Y364" s="125" t="s">
        <v>41</v>
      </c>
      <c r="Z364" s="125">
        <v>4.0</v>
      </c>
      <c r="AA364" s="125">
        <v>5.0</v>
      </c>
      <c r="AB364" s="125">
        <v>3.0</v>
      </c>
      <c r="AC364" s="125">
        <v>3.0</v>
      </c>
      <c r="AD364" s="125">
        <v>3.35</v>
      </c>
      <c r="AE364" s="125">
        <v>179.0</v>
      </c>
      <c r="AF364" s="125" t="s">
        <v>41</v>
      </c>
      <c r="AG364" s="125">
        <v>3.0</v>
      </c>
      <c r="AH364" s="125">
        <v>4.0</v>
      </c>
      <c r="AI364" s="125">
        <v>2.0</v>
      </c>
      <c r="AJ364" s="125">
        <v>2.0</v>
      </c>
      <c r="AK364" s="125">
        <v>3.0</v>
      </c>
      <c r="AL364" s="126">
        <v>45519.743178819444</v>
      </c>
      <c r="AM364" s="127">
        <v>1388901.76</v>
      </c>
      <c r="AN364" s="127">
        <v>1172615.25</v>
      </c>
      <c r="AO364" s="124"/>
      <c r="AP364" s="124"/>
    </row>
    <row r="365">
      <c r="A365" s="125">
        <v>554.0</v>
      </c>
      <c r="B365" s="119" t="s">
        <v>122</v>
      </c>
      <c r="C365" s="119" t="s">
        <v>32</v>
      </c>
      <c r="D365" s="119" t="s">
        <v>503</v>
      </c>
      <c r="E365" s="119" t="s">
        <v>529</v>
      </c>
      <c r="F365" s="120" t="s">
        <v>243</v>
      </c>
      <c r="G365" s="120" t="s">
        <v>101</v>
      </c>
      <c r="H365" s="121" t="s">
        <v>994</v>
      </c>
      <c r="I365" s="121" t="s">
        <v>995</v>
      </c>
      <c r="J365" s="125">
        <v>290089.0</v>
      </c>
      <c r="K365" s="125">
        <v>504212.1</v>
      </c>
      <c r="L365" s="125">
        <v>8844.5</v>
      </c>
      <c r="M365" s="125">
        <v>18416.7</v>
      </c>
      <c r="N365" s="119" t="s">
        <v>41</v>
      </c>
      <c r="O365" s="125" t="s">
        <v>41</v>
      </c>
      <c r="P365" s="125">
        <v>102.0</v>
      </c>
      <c r="Q365" s="125">
        <v>161.0</v>
      </c>
      <c r="R365" s="125">
        <v>9.0</v>
      </c>
      <c r="S365" s="125">
        <v>6.0</v>
      </c>
      <c r="T365" s="119" t="s">
        <v>41</v>
      </c>
      <c r="U365" s="125">
        <v>-36.0</v>
      </c>
      <c r="V365" s="125">
        <v>50.0</v>
      </c>
      <c r="W365" s="125">
        <v>-51.98</v>
      </c>
      <c r="X365" s="125">
        <v>-42.47</v>
      </c>
      <c r="Y365" s="119" t="s">
        <v>41</v>
      </c>
      <c r="Z365" s="125">
        <v>1.0</v>
      </c>
      <c r="AA365" s="125">
        <v>3.0</v>
      </c>
      <c r="AB365" s="125">
        <v>1.0</v>
      </c>
      <c r="AC365" s="125">
        <v>1.0</v>
      </c>
      <c r="AD365" s="125">
        <v>1.35</v>
      </c>
      <c r="AE365" s="125">
        <v>431.0</v>
      </c>
      <c r="AF365" s="119" t="s">
        <v>41</v>
      </c>
      <c r="AG365" s="125">
        <v>1.0</v>
      </c>
      <c r="AH365" s="125">
        <v>2.0</v>
      </c>
      <c r="AI365" s="125">
        <v>1.0</v>
      </c>
      <c r="AJ365" s="125">
        <v>1.0</v>
      </c>
      <c r="AK365" s="125">
        <v>1.0</v>
      </c>
      <c r="AL365" s="126">
        <v>45519.743178819444</v>
      </c>
      <c r="AM365" s="127">
        <v>292563.0</v>
      </c>
      <c r="AN365" s="127">
        <v>563193.55</v>
      </c>
      <c r="AO365" s="124"/>
      <c r="AP365" s="124"/>
    </row>
    <row r="366">
      <c r="A366" s="125">
        <v>557.0</v>
      </c>
      <c r="B366" s="119" t="s">
        <v>122</v>
      </c>
      <c r="C366" s="119" t="s">
        <v>32</v>
      </c>
      <c r="D366" s="119" t="s">
        <v>530</v>
      </c>
      <c r="E366" s="119" t="s">
        <v>531</v>
      </c>
      <c r="F366" s="120" t="s">
        <v>223</v>
      </c>
      <c r="G366" s="120" t="s">
        <v>101</v>
      </c>
      <c r="H366" s="121" t="s">
        <v>994</v>
      </c>
      <c r="I366" s="121" t="s">
        <v>995</v>
      </c>
      <c r="J366" s="125">
        <v>1307570.3</v>
      </c>
      <c r="K366" s="125">
        <v>1382077.01</v>
      </c>
      <c r="L366" s="125">
        <v>60218.73</v>
      </c>
      <c r="M366" s="125">
        <v>81105.29</v>
      </c>
      <c r="N366" s="119">
        <v>1.0</v>
      </c>
      <c r="O366" s="119">
        <v>2.0</v>
      </c>
      <c r="P366" s="125">
        <v>292.0</v>
      </c>
      <c r="Q366" s="125">
        <v>284.0</v>
      </c>
      <c r="R366" s="125">
        <v>20.0</v>
      </c>
      <c r="S366" s="125">
        <v>12.0</v>
      </c>
      <c r="T366" s="119">
        <v>-50.0</v>
      </c>
      <c r="U366" s="125">
        <v>2.0</v>
      </c>
      <c r="V366" s="125">
        <v>66.0</v>
      </c>
      <c r="W366" s="125">
        <v>-25.75</v>
      </c>
      <c r="X366" s="125">
        <v>-5.39</v>
      </c>
      <c r="Y366" s="119">
        <v>1.0</v>
      </c>
      <c r="Z366" s="125">
        <v>1.0</v>
      </c>
      <c r="AA366" s="125">
        <v>4.0</v>
      </c>
      <c r="AB366" s="125">
        <v>1.0</v>
      </c>
      <c r="AC366" s="125">
        <v>1.0</v>
      </c>
      <c r="AD366" s="125">
        <v>1.6</v>
      </c>
      <c r="AE366" s="125">
        <v>384.0</v>
      </c>
      <c r="AF366" s="119">
        <v>1.0</v>
      </c>
      <c r="AG366" s="125">
        <v>1.0</v>
      </c>
      <c r="AH366" s="125">
        <v>3.0</v>
      </c>
      <c r="AI366" s="125">
        <v>1.0</v>
      </c>
      <c r="AJ366" s="125">
        <v>1.0</v>
      </c>
      <c r="AK366" s="125">
        <v>1.0</v>
      </c>
      <c r="AL366" s="126">
        <v>45519.743178819444</v>
      </c>
      <c r="AM366" s="127">
        <v>1344773.76</v>
      </c>
      <c r="AN366" s="127">
        <v>1430025.33</v>
      </c>
      <c r="AO366" s="124"/>
      <c r="AP366" s="124"/>
    </row>
    <row r="367">
      <c r="A367" s="125">
        <v>558.0</v>
      </c>
      <c r="B367" s="119" t="s">
        <v>122</v>
      </c>
      <c r="C367" s="119" t="s">
        <v>32</v>
      </c>
      <c r="D367" s="119" t="s">
        <v>530</v>
      </c>
      <c r="E367" s="119" t="s">
        <v>531</v>
      </c>
      <c r="F367" s="120" t="s">
        <v>223</v>
      </c>
      <c r="G367" s="120" t="s">
        <v>101</v>
      </c>
      <c r="H367" s="121" t="s">
        <v>994</v>
      </c>
      <c r="I367" s="121" t="s">
        <v>995</v>
      </c>
      <c r="J367" s="125">
        <v>763622.01</v>
      </c>
      <c r="K367" s="125">
        <v>729400.67</v>
      </c>
      <c r="L367" s="125">
        <v>29160.41</v>
      </c>
      <c r="M367" s="125">
        <v>25188.1</v>
      </c>
      <c r="N367" s="125" t="s">
        <v>41</v>
      </c>
      <c r="O367" s="125" t="s">
        <v>41</v>
      </c>
      <c r="P367" s="125">
        <v>152.0</v>
      </c>
      <c r="Q367" s="125">
        <v>125.0</v>
      </c>
      <c r="R367" s="125">
        <v>4.0</v>
      </c>
      <c r="S367" s="125">
        <v>4.0</v>
      </c>
      <c r="T367" s="125" t="s">
        <v>41</v>
      </c>
      <c r="U367" s="125">
        <v>21.0</v>
      </c>
      <c r="V367" s="125">
        <v>0.0</v>
      </c>
      <c r="W367" s="125">
        <v>15.77</v>
      </c>
      <c r="X367" s="125">
        <v>4.69</v>
      </c>
      <c r="Y367" s="125" t="s">
        <v>41</v>
      </c>
      <c r="Z367" s="125">
        <v>5.0</v>
      </c>
      <c r="AA367" s="125">
        <v>1.0</v>
      </c>
      <c r="AB367" s="125">
        <v>4.0</v>
      </c>
      <c r="AC367" s="125">
        <v>1.0</v>
      </c>
      <c r="AD367" s="125">
        <v>2.55</v>
      </c>
      <c r="AE367" s="125">
        <v>246.0</v>
      </c>
      <c r="AF367" s="125" t="s">
        <v>41</v>
      </c>
      <c r="AG367" s="125">
        <v>4.0</v>
      </c>
      <c r="AH367" s="125">
        <v>1.0</v>
      </c>
      <c r="AI367" s="125">
        <v>3.0</v>
      </c>
      <c r="AJ367" s="125">
        <v>1.0</v>
      </c>
      <c r="AK367" s="125">
        <v>2.0</v>
      </c>
      <c r="AL367" s="126">
        <v>45519.743178819444</v>
      </c>
      <c r="AM367" s="127">
        <v>728788.14</v>
      </c>
      <c r="AN367" s="127">
        <v>681972.18</v>
      </c>
      <c r="AO367" s="124"/>
      <c r="AP367" s="124"/>
    </row>
    <row r="368">
      <c r="A368" s="125">
        <v>559.0</v>
      </c>
      <c r="B368" s="119" t="s">
        <v>122</v>
      </c>
      <c r="C368" s="119" t="s">
        <v>32</v>
      </c>
      <c r="D368" s="119" t="s">
        <v>226</v>
      </c>
      <c r="E368" s="119" t="s">
        <v>532</v>
      </c>
      <c r="F368" s="120" t="s">
        <v>223</v>
      </c>
      <c r="G368" s="120" t="s">
        <v>101</v>
      </c>
      <c r="H368" s="121" t="s">
        <v>994</v>
      </c>
      <c r="I368" s="121" t="s">
        <v>995</v>
      </c>
      <c r="J368" s="125">
        <v>686774.56</v>
      </c>
      <c r="K368" s="125">
        <v>624863.23</v>
      </c>
      <c r="L368" s="125">
        <v>18428.57</v>
      </c>
      <c r="M368" s="125">
        <v>18309.5</v>
      </c>
      <c r="N368" s="119" t="s">
        <v>41</v>
      </c>
      <c r="O368" s="119" t="s">
        <v>41</v>
      </c>
      <c r="P368" s="125">
        <v>189.0</v>
      </c>
      <c r="Q368" s="125">
        <v>195.0</v>
      </c>
      <c r="R368" s="125">
        <v>17.0</v>
      </c>
      <c r="S368" s="125">
        <v>14.0</v>
      </c>
      <c r="T368" s="119" t="s">
        <v>41</v>
      </c>
      <c r="U368" s="125">
        <v>-3.0</v>
      </c>
      <c r="V368" s="125">
        <v>21.0</v>
      </c>
      <c r="W368" s="125">
        <v>0.65</v>
      </c>
      <c r="X368" s="125">
        <v>9.91</v>
      </c>
      <c r="Y368" s="119" t="s">
        <v>41</v>
      </c>
      <c r="Z368" s="125">
        <v>1.0</v>
      </c>
      <c r="AA368" s="125">
        <v>2.0</v>
      </c>
      <c r="AB368" s="125">
        <v>1.0</v>
      </c>
      <c r="AC368" s="125">
        <v>2.0</v>
      </c>
      <c r="AD368" s="125">
        <v>1.4</v>
      </c>
      <c r="AE368" s="125">
        <v>417.0</v>
      </c>
      <c r="AF368" s="119" t="s">
        <v>41</v>
      </c>
      <c r="AG368" s="125">
        <v>1.0</v>
      </c>
      <c r="AH368" s="125">
        <v>2.0</v>
      </c>
      <c r="AI368" s="125">
        <v>1.0</v>
      </c>
      <c r="AJ368" s="125">
        <v>2.0</v>
      </c>
      <c r="AK368" s="125">
        <v>1.0</v>
      </c>
      <c r="AL368" s="126">
        <v>45519.743178819444</v>
      </c>
      <c r="AM368" s="127">
        <v>686534.76</v>
      </c>
      <c r="AN368" s="127">
        <v>624751.27</v>
      </c>
      <c r="AO368" s="124"/>
      <c r="AP368" s="124"/>
    </row>
    <row r="369">
      <c r="A369" s="125">
        <v>560.0</v>
      </c>
      <c r="B369" s="119" t="s">
        <v>122</v>
      </c>
      <c r="C369" s="119" t="s">
        <v>32</v>
      </c>
      <c r="D369" s="119" t="s">
        <v>50</v>
      </c>
      <c r="E369" s="119" t="s">
        <v>533</v>
      </c>
      <c r="F369" s="120" t="s">
        <v>93</v>
      </c>
      <c r="G369" s="120" t="s">
        <v>46</v>
      </c>
      <c r="H369" s="121" t="s">
        <v>994</v>
      </c>
      <c r="I369" s="121" t="s">
        <v>995</v>
      </c>
      <c r="J369" s="125">
        <v>1640688.27</v>
      </c>
      <c r="K369" s="125">
        <v>1143737.85</v>
      </c>
      <c r="L369" s="125">
        <v>52452.64</v>
      </c>
      <c r="M369" s="125">
        <v>42465.13</v>
      </c>
      <c r="N369" s="119">
        <v>102.0</v>
      </c>
      <c r="O369" s="119">
        <v>53.0</v>
      </c>
      <c r="P369" s="125">
        <v>643.0</v>
      </c>
      <c r="Q369" s="125">
        <v>506.0</v>
      </c>
      <c r="R369" s="125">
        <v>93.0</v>
      </c>
      <c r="S369" s="125">
        <v>47.0</v>
      </c>
      <c r="T369" s="119">
        <v>92.0</v>
      </c>
      <c r="U369" s="125">
        <v>27.0</v>
      </c>
      <c r="V369" s="125">
        <v>97.0</v>
      </c>
      <c r="W369" s="125">
        <v>23.52</v>
      </c>
      <c r="X369" s="125">
        <v>43.45</v>
      </c>
      <c r="Y369" s="119">
        <v>4.0</v>
      </c>
      <c r="Z369" s="125">
        <v>5.0</v>
      </c>
      <c r="AA369" s="125">
        <v>5.0</v>
      </c>
      <c r="AB369" s="125">
        <v>5.0</v>
      </c>
      <c r="AC369" s="125">
        <v>5.0</v>
      </c>
      <c r="AD369" s="125">
        <v>4.95</v>
      </c>
      <c r="AE369" s="125">
        <v>8.0</v>
      </c>
      <c r="AF369" s="119">
        <v>3.0</v>
      </c>
      <c r="AG369" s="125">
        <v>4.0</v>
      </c>
      <c r="AH369" s="125">
        <v>4.0</v>
      </c>
      <c r="AI369" s="125">
        <v>4.0</v>
      </c>
      <c r="AJ369" s="125">
        <v>4.0</v>
      </c>
      <c r="AK369" s="125">
        <v>4.0</v>
      </c>
      <c r="AL369" s="126">
        <v>45519.743178819444</v>
      </c>
      <c r="AM369" s="127">
        <v>1641359.14</v>
      </c>
      <c r="AN369" s="127">
        <v>1143654.14</v>
      </c>
      <c r="AO369" s="124"/>
      <c r="AP369" s="124"/>
    </row>
    <row r="370">
      <c r="A370" s="125">
        <v>561.0</v>
      </c>
      <c r="B370" s="119" t="s">
        <v>97</v>
      </c>
      <c r="C370" s="119" t="s">
        <v>32</v>
      </c>
      <c r="D370" s="119" t="s">
        <v>503</v>
      </c>
      <c r="E370" s="119" t="s">
        <v>534</v>
      </c>
      <c r="F370" s="120" t="s">
        <v>100</v>
      </c>
      <c r="G370" s="120" t="s">
        <v>101</v>
      </c>
      <c r="H370" s="121" t="s">
        <v>994</v>
      </c>
      <c r="I370" s="121" t="s">
        <v>995</v>
      </c>
      <c r="J370" s="125">
        <v>1831441.63</v>
      </c>
      <c r="K370" s="125">
        <v>1937758.54</v>
      </c>
      <c r="L370" s="125">
        <v>49766.58</v>
      </c>
      <c r="M370" s="125">
        <v>56145.73</v>
      </c>
      <c r="N370" s="125">
        <v>58.0</v>
      </c>
      <c r="O370" s="125">
        <v>46.0</v>
      </c>
      <c r="P370" s="125">
        <v>633.0</v>
      </c>
      <c r="Q370" s="125">
        <v>688.0</v>
      </c>
      <c r="R370" s="125">
        <v>58.0</v>
      </c>
      <c r="S370" s="125">
        <v>49.0</v>
      </c>
      <c r="T370" s="125">
        <v>26.0</v>
      </c>
      <c r="U370" s="125">
        <v>-7.0</v>
      </c>
      <c r="V370" s="125">
        <v>18.0</v>
      </c>
      <c r="W370" s="125">
        <v>-11.36</v>
      </c>
      <c r="X370" s="125">
        <v>-5.49</v>
      </c>
      <c r="Y370" s="125">
        <v>1.0</v>
      </c>
      <c r="Z370" s="125">
        <v>1.0</v>
      </c>
      <c r="AA370" s="125">
        <v>1.0</v>
      </c>
      <c r="AB370" s="125">
        <v>1.0</v>
      </c>
      <c r="AC370" s="125">
        <v>1.0</v>
      </c>
      <c r="AD370" s="125">
        <v>1.0</v>
      </c>
      <c r="AE370" s="125">
        <v>605.0</v>
      </c>
      <c r="AF370" s="125">
        <v>1.0</v>
      </c>
      <c r="AG370" s="125">
        <v>1.0</v>
      </c>
      <c r="AH370" s="125">
        <v>1.0</v>
      </c>
      <c r="AI370" s="125">
        <v>1.0</v>
      </c>
      <c r="AJ370" s="125">
        <v>1.0</v>
      </c>
      <c r="AK370" s="125">
        <v>1.0</v>
      </c>
      <c r="AL370" s="126">
        <v>45519.743178819444</v>
      </c>
      <c r="AM370" s="127">
        <v>1834482.88</v>
      </c>
      <c r="AN370" s="127">
        <v>1936304.84</v>
      </c>
      <c r="AO370" s="124"/>
      <c r="AP370" s="124"/>
    </row>
    <row r="371">
      <c r="A371" s="125">
        <v>565.0</v>
      </c>
      <c r="B371" s="119" t="s">
        <v>63</v>
      </c>
      <c r="C371" s="119" t="s">
        <v>32</v>
      </c>
      <c r="D371" s="119" t="s">
        <v>535</v>
      </c>
      <c r="E371" s="119" t="s">
        <v>191</v>
      </c>
      <c r="F371" s="120" t="s">
        <v>40</v>
      </c>
      <c r="G371" s="120" t="s">
        <v>36</v>
      </c>
      <c r="H371" s="121" t="s">
        <v>994</v>
      </c>
      <c r="I371" s="121" t="s">
        <v>995</v>
      </c>
      <c r="J371" s="125">
        <v>694512.02</v>
      </c>
      <c r="K371" s="125">
        <v>873610.4</v>
      </c>
      <c r="L371" s="125">
        <v>24916.75</v>
      </c>
      <c r="M371" s="125">
        <v>35628.25</v>
      </c>
      <c r="N371" s="125">
        <v>29.0</v>
      </c>
      <c r="O371" s="125">
        <v>20.0</v>
      </c>
      <c r="P371" s="125">
        <v>246.0</v>
      </c>
      <c r="Q371" s="125">
        <v>297.0</v>
      </c>
      <c r="R371" s="125">
        <v>30.0</v>
      </c>
      <c r="S371" s="125">
        <v>20.0</v>
      </c>
      <c r="T371" s="125">
        <v>45.0</v>
      </c>
      <c r="U371" s="125">
        <v>-17.0</v>
      </c>
      <c r="V371" s="125">
        <v>50.0</v>
      </c>
      <c r="W371" s="125">
        <v>-30.06</v>
      </c>
      <c r="X371" s="125">
        <v>-20.5</v>
      </c>
      <c r="Y371" s="125">
        <v>2.0</v>
      </c>
      <c r="Z371" s="125">
        <v>1.0</v>
      </c>
      <c r="AA371" s="125">
        <v>3.0</v>
      </c>
      <c r="AB371" s="125">
        <v>1.0</v>
      </c>
      <c r="AC371" s="125">
        <v>1.0</v>
      </c>
      <c r="AD371" s="125">
        <v>1.45</v>
      </c>
      <c r="AE371" s="125">
        <v>409.0</v>
      </c>
      <c r="AF371" s="125">
        <v>2.0</v>
      </c>
      <c r="AG371" s="125">
        <v>1.0</v>
      </c>
      <c r="AH371" s="125">
        <v>2.0</v>
      </c>
      <c r="AI371" s="125">
        <v>1.0</v>
      </c>
      <c r="AJ371" s="125">
        <v>1.0</v>
      </c>
      <c r="AK371" s="125">
        <v>1.0</v>
      </c>
      <c r="AL371" s="126">
        <v>45519.743178819444</v>
      </c>
      <c r="AM371" s="127">
        <v>695025.02</v>
      </c>
      <c r="AN371" s="127">
        <v>873892.25</v>
      </c>
      <c r="AO371" s="124"/>
      <c r="AP371" s="124"/>
    </row>
    <row r="372">
      <c r="A372" s="125">
        <v>566.0</v>
      </c>
      <c r="B372" s="119" t="s">
        <v>60</v>
      </c>
      <c r="C372" s="119" t="s">
        <v>32</v>
      </c>
      <c r="D372" s="119" t="s">
        <v>536</v>
      </c>
      <c r="E372" s="119" t="s">
        <v>239</v>
      </c>
      <c r="F372" s="120" t="s">
        <v>58</v>
      </c>
      <c r="G372" s="120" t="s">
        <v>59</v>
      </c>
      <c r="H372" s="121" t="s">
        <v>994</v>
      </c>
      <c r="I372" s="121" t="s">
        <v>995</v>
      </c>
      <c r="J372" s="125">
        <v>529968.35</v>
      </c>
      <c r="K372" s="125">
        <v>693250.6</v>
      </c>
      <c r="L372" s="125">
        <v>17110.5</v>
      </c>
      <c r="M372" s="125">
        <v>23109.75</v>
      </c>
      <c r="N372" s="125" t="s">
        <v>41</v>
      </c>
      <c r="O372" s="125">
        <v>2.0</v>
      </c>
      <c r="P372" s="125">
        <v>214.0</v>
      </c>
      <c r="Q372" s="125">
        <v>269.0</v>
      </c>
      <c r="R372" s="125">
        <v>12.0</v>
      </c>
      <c r="S372" s="125">
        <v>5.0</v>
      </c>
      <c r="T372" s="125" t="s">
        <v>41</v>
      </c>
      <c r="U372" s="125">
        <v>-20.0</v>
      </c>
      <c r="V372" s="125">
        <v>140.0</v>
      </c>
      <c r="W372" s="125">
        <v>-25.96</v>
      </c>
      <c r="X372" s="125">
        <v>-23.55</v>
      </c>
      <c r="Y372" s="125" t="s">
        <v>41</v>
      </c>
      <c r="Z372" s="125">
        <v>1.0</v>
      </c>
      <c r="AA372" s="125">
        <v>5.0</v>
      </c>
      <c r="AB372" s="125">
        <v>1.0</v>
      </c>
      <c r="AC372" s="125">
        <v>1.0</v>
      </c>
      <c r="AD372" s="125">
        <v>1.75</v>
      </c>
      <c r="AE372" s="125">
        <v>354.0</v>
      </c>
      <c r="AF372" s="125" t="s">
        <v>41</v>
      </c>
      <c r="AG372" s="125">
        <v>1.0</v>
      </c>
      <c r="AH372" s="125">
        <v>4.0</v>
      </c>
      <c r="AI372" s="125">
        <v>1.0</v>
      </c>
      <c r="AJ372" s="125">
        <v>1.0</v>
      </c>
      <c r="AK372" s="125">
        <v>1.0</v>
      </c>
      <c r="AL372" s="126">
        <v>45519.743178819444</v>
      </c>
      <c r="AM372" s="127">
        <v>530021.6</v>
      </c>
      <c r="AN372" s="127">
        <v>694128.7</v>
      </c>
      <c r="AO372" s="124"/>
      <c r="AP372" s="124"/>
    </row>
    <row r="373">
      <c r="A373" s="125">
        <v>567.0</v>
      </c>
      <c r="B373" s="119" t="s">
        <v>414</v>
      </c>
      <c r="C373" s="119" t="s">
        <v>992</v>
      </c>
      <c r="D373" s="119" t="s">
        <v>203</v>
      </c>
      <c r="E373" s="119" t="s">
        <v>1003</v>
      </c>
      <c r="F373" s="120" t="s">
        <v>243</v>
      </c>
      <c r="G373" s="120" t="s">
        <v>101</v>
      </c>
      <c r="H373" s="121" t="s">
        <v>994</v>
      </c>
      <c r="I373" s="121" t="s">
        <v>995</v>
      </c>
      <c r="J373" s="125">
        <v>2588540.56</v>
      </c>
      <c r="K373" s="125">
        <v>2605112.77</v>
      </c>
      <c r="L373" s="125">
        <v>74048.03</v>
      </c>
      <c r="M373" s="125">
        <v>77524.83</v>
      </c>
      <c r="N373" s="119">
        <v>12.0</v>
      </c>
      <c r="O373" s="125">
        <v>15.0</v>
      </c>
      <c r="P373" s="125">
        <v>123.0</v>
      </c>
      <c r="Q373" s="125">
        <v>674.0</v>
      </c>
      <c r="R373" s="125">
        <v>394.0</v>
      </c>
      <c r="S373" s="125">
        <v>58.0</v>
      </c>
      <c r="T373" s="119">
        <v>-20.0</v>
      </c>
      <c r="U373" s="125">
        <v>-81.0</v>
      </c>
      <c r="V373" s="125">
        <v>579.0</v>
      </c>
      <c r="W373" s="125">
        <v>-4.48</v>
      </c>
      <c r="X373" s="125">
        <v>-0.64</v>
      </c>
      <c r="Y373" s="119">
        <v>1.0</v>
      </c>
      <c r="Z373" s="125">
        <v>1.0</v>
      </c>
      <c r="AA373" s="125">
        <v>5.0</v>
      </c>
      <c r="AB373" s="125">
        <v>1.0</v>
      </c>
      <c r="AC373" s="125">
        <v>1.0</v>
      </c>
      <c r="AD373" s="125">
        <v>2.0</v>
      </c>
      <c r="AE373" s="125">
        <v>328.0</v>
      </c>
      <c r="AF373" s="119">
        <v>1.0</v>
      </c>
      <c r="AG373" s="125">
        <v>1.0</v>
      </c>
      <c r="AH373" s="125">
        <v>4.0</v>
      </c>
      <c r="AI373" s="125">
        <v>1.0</v>
      </c>
      <c r="AJ373" s="125">
        <v>1.0</v>
      </c>
      <c r="AK373" s="125">
        <v>2.0</v>
      </c>
      <c r="AL373" s="126">
        <v>45519.743178819444</v>
      </c>
      <c r="AM373" s="127">
        <v>2583385.11</v>
      </c>
      <c r="AN373" s="127">
        <v>2386054.72</v>
      </c>
      <c r="AO373" s="124"/>
      <c r="AP373" s="124"/>
    </row>
    <row r="374">
      <c r="A374" s="125">
        <v>568.0</v>
      </c>
      <c r="B374" s="119" t="s">
        <v>122</v>
      </c>
      <c r="C374" s="119" t="s">
        <v>32</v>
      </c>
      <c r="D374" s="119" t="s">
        <v>415</v>
      </c>
      <c r="E374" s="119" t="s">
        <v>537</v>
      </c>
      <c r="F374" s="120" t="s">
        <v>209</v>
      </c>
      <c r="G374" s="120" t="s">
        <v>101</v>
      </c>
      <c r="H374" s="121" t="s">
        <v>994</v>
      </c>
      <c r="I374" s="121" t="s">
        <v>995</v>
      </c>
      <c r="J374" s="125">
        <v>812587.69</v>
      </c>
      <c r="K374" s="125">
        <v>625341.84</v>
      </c>
      <c r="L374" s="125">
        <v>52147.37</v>
      </c>
      <c r="M374" s="125">
        <v>20423.2</v>
      </c>
      <c r="N374" s="125" t="s">
        <v>41</v>
      </c>
      <c r="O374" s="125" t="s">
        <v>41</v>
      </c>
      <c r="P374" s="125">
        <v>222.0</v>
      </c>
      <c r="Q374" s="125">
        <v>193.0</v>
      </c>
      <c r="R374" s="125">
        <v>16.0</v>
      </c>
      <c r="S374" s="125">
        <v>14.0</v>
      </c>
      <c r="T374" s="125" t="s">
        <v>41</v>
      </c>
      <c r="U374" s="125">
        <v>15.0</v>
      </c>
      <c r="V374" s="125">
        <v>14.0</v>
      </c>
      <c r="W374" s="125">
        <v>155.33</v>
      </c>
      <c r="X374" s="125">
        <v>29.94</v>
      </c>
      <c r="Y374" s="125" t="s">
        <v>41</v>
      </c>
      <c r="Z374" s="125">
        <v>4.0</v>
      </c>
      <c r="AA374" s="125">
        <v>1.0</v>
      </c>
      <c r="AB374" s="125">
        <v>5.0</v>
      </c>
      <c r="AC374" s="125">
        <v>4.0</v>
      </c>
      <c r="AD374" s="125">
        <v>3.6</v>
      </c>
      <c r="AE374" s="125">
        <v>161.0</v>
      </c>
      <c r="AF374" s="125" t="s">
        <v>41</v>
      </c>
      <c r="AG374" s="125">
        <v>3.0</v>
      </c>
      <c r="AH374" s="125">
        <v>1.0</v>
      </c>
      <c r="AI374" s="125">
        <v>4.0</v>
      </c>
      <c r="AJ374" s="125">
        <v>3.0</v>
      </c>
      <c r="AK374" s="125">
        <v>3.0</v>
      </c>
      <c r="AL374" s="126">
        <v>45519.743178819444</v>
      </c>
      <c r="AM374" s="127">
        <v>813045.19</v>
      </c>
      <c r="AN374" s="127">
        <v>625851.36</v>
      </c>
      <c r="AO374" s="124"/>
      <c r="AP374" s="124"/>
    </row>
    <row r="375">
      <c r="A375" s="125">
        <v>570.0</v>
      </c>
      <c r="B375" s="119" t="s">
        <v>122</v>
      </c>
      <c r="C375" s="119" t="s">
        <v>32</v>
      </c>
      <c r="D375" s="119" t="s">
        <v>104</v>
      </c>
      <c r="E375" s="119" t="s">
        <v>538</v>
      </c>
      <c r="F375" s="120" t="s">
        <v>93</v>
      </c>
      <c r="G375" s="120" t="s">
        <v>46</v>
      </c>
      <c r="H375" s="121" t="s">
        <v>994</v>
      </c>
      <c r="I375" s="121" t="s">
        <v>995</v>
      </c>
      <c r="J375" s="125">
        <v>2022626.18</v>
      </c>
      <c r="K375" s="125">
        <v>1632743.69</v>
      </c>
      <c r="L375" s="125">
        <v>79261.91</v>
      </c>
      <c r="M375" s="125">
        <v>68658.06</v>
      </c>
      <c r="N375" s="119">
        <v>19.0</v>
      </c>
      <c r="O375" s="119">
        <v>20.0</v>
      </c>
      <c r="P375" s="125">
        <v>943.0</v>
      </c>
      <c r="Q375" s="125">
        <v>837.0</v>
      </c>
      <c r="R375" s="125">
        <v>49.0</v>
      </c>
      <c r="S375" s="125">
        <v>33.0</v>
      </c>
      <c r="T375" s="119">
        <v>-5.0</v>
      </c>
      <c r="U375" s="125">
        <v>12.0</v>
      </c>
      <c r="V375" s="125">
        <v>48.0</v>
      </c>
      <c r="W375" s="125">
        <v>15.44</v>
      </c>
      <c r="X375" s="125">
        <v>23.88</v>
      </c>
      <c r="Y375" s="119">
        <v>1.0</v>
      </c>
      <c r="Z375" s="125">
        <v>3.0</v>
      </c>
      <c r="AA375" s="125">
        <v>3.0</v>
      </c>
      <c r="AB375" s="125">
        <v>4.0</v>
      </c>
      <c r="AC375" s="125">
        <v>4.0</v>
      </c>
      <c r="AD375" s="125">
        <v>3.55</v>
      </c>
      <c r="AE375" s="125">
        <v>166.0</v>
      </c>
      <c r="AF375" s="119">
        <v>1.0</v>
      </c>
      <c r="AG375" s="125">
        <v>2.0</v>
      </c>
      <c r="AH375" s="125">
        <v>2.0</v>
      </c>
      <c r="AI375" s="125">
        <v>3.0</v>
      </c>
      <c r="AJ375" s="125">
        <v>3.0</v>
      </c>
      <c r="AK375" s="125">
        <v>3.0</v>
      </c>
      <c r="AL375" s="126">
        <v>45519.743178819444</v>
      </c>
      <c r="AM375" s="127">
        <v>2022703.77</v>
      </c>
      <c r="AN375" s="127">
        <v>1632902.29</v>
      </c>
      <c r="AO375" s="124"/>
      <c r="AP375" s="124"/>
    </row>
    <row r="376">
      <c r="A376" s="125">
        <v>573.0</v>
      </c>
      <c r="B376" s="119" t="s">
        <v>63</v>
      </c>
      <c r="C376" s="119" t="s">
        <v>32</v>
      </c>
      <c r="D376" s="119" t="s">
        <v>539</v>
      </c>
      <c r="E376" s="119" t="s">
        <v>540</v>
      </c>
      <c r="F376" s="120" t="s">
        <v>35</v>
      </c>
      <c r="G376" s="120" t="s">
        <v>36</v>
      </c>
      <c r="H376" s="121" t="s">
        <v>994</v>
      </c>
      <c r="I376" s="121" t="s">
        <v>995</v>
      </c>
      <c r="J376" s="125">
        <v>1162076.66</v>
      </c>
      <c r="K376" s="125">
        <v>1152972.06</v>
      </c>
      <c r="L376" s="125">
        <v>33857.23</v>
      </c>
      <c r="M376" s="125">
        <v>36137.82</v>
      </c>
      <c r="N376" s="125">
        <v>22.0</v>
      </c>
      <c r="O376" s="125">
        <v>22.0</v>
      </c>
      <c r="P376" s="125">
        <v>386.0</v>
      </c>
      <c r="Q376" s="125">
        <v>429.0</v>
      </c>
      <c r="R376" s="125">
        <v>32.0</v>
      </c>
      <c r="S376" s="125">
        <v>26.0</v>
      </c>
      <c r="T376" s="125">
        <v>0.0</v>
      </c>
      <c r="U376" s="125">
        <v>-10.0</v>
      </c>
      <c r="V376" s="125">
        <v>23.0</v>
      </c>
      <c r="W376" s="125">
        <v>-6.31</v>
      </c>
      <c r="X376" s="125">
        <v>0.79</v>
      </c>
      <c r="Y376" s="125">
        <v>1.0</v>
      </c>
      <c r="Z376" s="125">
        <v>1.0</v>
      </c>
      <c r="AA376" s="125">
        <v>2.0</v>
      </c>
      <c r="AB376" s="125">
        <v>1.0</v>
      </c>
      <c r="AC376" s="125">
        <v>1.0</v>
      </c>
      <c r="AD376" s="125">
        <v>1.2</v>
      </c>
      <c r="AE376" s="125">
        <v>495.0</v>
      </c>
      <c r="AF376" s="125">
        <v>1.0</v>
      </c>
      <c r="AG376" s="125">
        <v>1.0</v>
      </c>
      <c r="AH376" s="125">
        <v>2.0</v>
      </c>
      <c r="AI376" s="125">
        <v>1.0</v>
      </c>
      <c r="AJ376" s="125">
        <v>1.0</v>
      </c>
      <c r="AK376" s="125">
        <v>1.0</v>
      </c>
      <c r="AL376" s="126">
        <v>45519.743178819444</v>
      </c>
      <c r="AM376" s="127">
        <v>1161791.14</v>
      </c>
      <c r="AN376" s="127">
        <v>1153084.58</v>
      </c>
      <c r="AO376" s="124"/>
      <c r="AP376" s="124"/>
    </row>
    <row r="377">
      <c r="A377" s="125">
        <v>574.0</v>
      </c>
      <c r="B377" s="119" t="s">
        <v>97</v>
      </c>
      <c r="C377" s="119" t="s">
        <v>32</v>
      </c>
      <c r="D377" s="119" t="s">
        <v>415</v>
      </c>
      <c r="E377" s="119" t="s">
        <v>416</v>
      </c>
      <c r="F377" s="120" t="s">
        <v>45</v>
      </c>
      <c r="G377" s="120" t="s">
        <v>46</v>
      </c>
      <c r="H377" s="121" t="s">
        <v>994</v>
      </c>
      <c r="I377" s="121" t="s">
        <v>995</v>
      </c>
      <c r="J377" s="125">
        <v>996588.26</v>
      </c>
      <c r="K377" s="125">
        <v>763130.49</v>
      </c>
      <c r="L377" s="125">
        <v>34139.85</v>
      </c>
      <c r="M377" s="125">
        <v>28149.05</v>
      </c>
      <c r="N377" s="125">
        <v>25.0</v>
      </c>
      <c r="O377" s="125">
        <v>27.0</v>
      </c>
      <c r="P377" s="125">
        <v>444.0</v>
      </c>
      <c r="Q377" s="125">
        <v>388.0</v>
      </c>
      <c r="R377" s="125">
        <v>26.0</v>
      </c>
      <c r="S377" s="125">
        <v>31.0</v>
      </c>
      <c r="T377" s="125">
        <v>-7.0</v>
      </c>
      <c r="U377" s="125">
        <v>14.0</v>
      </c>
      <c r="V377" s="125">
        <v>-16.0</v>
      </c>
      <c r="W377" s="125">
        <v>21.28</v>
      </c>
      <c r="X377" s="125">
        <v>30.59</v>
      </c>
      <c r="Y377" s="125">
        <v>1.0</v>
      </c>
      <c r="Z377" s="125">
        <v>3.0</v>
      </c>
      <c r="AA377" s="125">
        <v>1.0</v>
      </c>
      <c r="AB377" s="125">
        <v>5.0</v>
      </c>
      <c r="AC377" s="125">
        <v>5.0</v>
      </c>
      <c r="AD377" s="125">
        <v>3.8</v>
      </c>
      <c r="AE377" s="125">
        <v>130.0</v>
      </c>
      <c r="AF377" s="125">
        <v>1.0</v>
      </c>
      <c r="AG377" s="125">
        <v>2.0</v>
      </c>
      <c r="AH377" s="125">
        <v>1.0</v>
      </c>
      <c r="AI377" s="125">
        <v>4.0</v>
      </c>
      <c r="AJ377" s="125">
        <v>4.0</v>
      </c>
      <c r="AK377" s="125">
        <v>3.0</v>
      </c>
      <c r="AL377" s="126">
        <v>45519.743178819444</v>
      </c>
      <c r="AM377" s="127">
        <v>997071.1</v>
      </c>
      <c r="AN377" s="127">
        <v>763007.23</v>
      </c>
      <c r="AO377" s="124"/>
      <c r="AP377" s="124"/>
    </row>
    <row r="378">
      <c r="A378" s="125">
        <v>575.0</v>
      </c>
      <c r="B378" s="119" t="s">
        <v>97</v>
      </c>
      <c r="C378" s="119" t="s">
        <v>32</v>
      </c>
      <c r="D378" s="119" t="s">
        <v>292</v>
      </c>
      <c r="E378" s="119" t="s">
        <v>541</v>
      </c>
      <c r="F378" s="120" t="s">
        <v>223</v>
      </c>
      <c r="G378" s="120" t="s">
        <v>101</v>
      </c>
      <c r="H378" s="121" t="s">
        <v>994</v>
      </c>
      <c r="I378" s="121" t="s">
        <v>995</v>
      </c>
      <c r="J378" s="125">
        <v>1035363.42</v>
      </c>
      <c r="K378" s="125">
        <v>984908.69</v>
      </c>
      <c r="L378" s="125">
        <v>28337.42</v>
      </c>
      <c r="M378" s="125">
        <v>29406.45</v>
      </c>
      <c r="N378" s="125">
        <v>38.0</v>
      </c>
      <c r="O378" s="125">
        <v>24.0</v>
      </c>
      <c r="P378" s="125">
        <v>390.0</v>
      </c>
      <c r="Q378" s="125">
        <v>421.0</v>
      </c>
      <c r="R378" s="125">
        <v>32.0</v>
      </c>
      <c r="S378" s="125">
        <v>29.0</v>
      </c>
      <c r="T378" s="125">
        <v>58.0</v>
      </c>
      <c r="U378" s="125">
        <v>-7.0</v>
      </c>
      <c r="V378" s="125">
        <v>10.0</v>
      </c>
      <c r="W378" s="125">
        <v>-3.64</v>
      </c>
      <c r="X378" s="125">
        <v>5.12</v>
      </c>
      <c r="Y378" s="125">
        <v>2.0</v>
      </c>
      <c r="Z378" s="125">
        <v>1.0</v>
      </c>
      <c r="AA378" s="125">
        <v>1.0</v>
      </c>
      <c r="AB378" s="125">
        <v>1.0</v>
      </c>
      <c r="AC378" s="125">
        <v>1.0</v>
      </c>
      <c r="AD378" s="125">
        <v>1.05</v>
      </c>
      <c r="AE378" s="125">
        <v>548.0</v>
      </c>
      <c r="AF378" s="125">
        <v>2.0</v>
      </c>
      <c r="AG378" s="125">
        <v>1.0</v>
      </c>
      <c r="AH378" s="125">
        <v>1.0</v>
      </c>
      <c r="AI378" s="125">
        <v>1.0</v>
      </c>
      <c r="AJ378" s="125">
        <v>1.0</v>
      </c>
      <c r="AK378" s="125">
        <v>1.0</v>
      </c>
      <c r="AL378" s="126">
        <v>45519.743178819444</v>
      </c>
      <c r="AM378" s="127">
        <v>1036032.92</v>
      </c>
      <c r="AN378" s="127">
        <v>985903.56</v>
      </c>
      <c r="AO378" s="124"/>
      <c r="AP378" s="124"/>
    </row>
    <row r="379">
      <c r="A379" s="125">
        <v>576.0</v>
      </c>
      <c r="B379" s="119" t="s">
        <v>97</v>
      </c>
      <c r="C379" s="119" t="s">
        <v>32</v>
      </c>
      <c r="D379" s="119" t="s">
        <v>542</v>
      </c>
      <c r="E379" s="119" t="s">
        <v>543</v>
      </c>
      <c r="F379" s="120" t="s">
        <v>243</v>
      </c>
      <c r="G379" s="120" t="s">
        <v>101</v>
      </c>
      <c r="H379" s="121" t="s">
        <v>994</v>
      </c>
      <c r="I379" s="121" t="s">
        <v>995</v>
      </c>
      <c r="J379" s="125">
        <v>1206384.83</v>
      </c>
      <c r="K379" s="125">
        <v>943581.18</v>
      </c>
      <c r="L379" s="125">
        <v>36102.96</v>
      </c>
      <c r="M379" s="125">
        <v>31803.73</v>
      </c>
      <c r="N379" s="125">
        <v>44.0</v>
      </c>
      <c r="O379" s="125">
        <v>26.0</v>
      </c>
      <c r="P379" s="125">
        <v>404.0</v>
      </c>
      <c r="Q379" s="125">
        <v>400.0</v>
      </c>
      <c r="R379" s="125">
        <v>48.0</v>
      </c>
      <c r="S379" s="125">
        <v>47.0</v>
      </c>
      <c r="T379" s="125">
        <v>69.0</v>
      </c>
      <c r="U379" s="125">
        <v>1.0</v>
      </c>
      <c r="V379" s="125">
        <v>2.0</v>
      </c>
      <c r="W379" s="125">
        <v>13.52</v>
      </c>
      <c r="X379" s="125">
        <v>27.85</v>
      </c>
      <c r="Y379" s="125">
        <v>3.0</v>
      </c>
      <c r="Z379" s="125">
        <v>1.0</v>
      </c>
      <c r="AA379" s="125">
        <v>1.0</v>
      </c>
      <c r="AB379" s="125">
        <v>3.0</v>
      </c>
      <c r="AC379" s="125">
        <v>4.0</v>
      </c>
      <c r="AD379" s="125">
        <v>2.65</v>
      </c>
      <c r="AE379" s="125">
        <v>238.0</v>
      </c>
      <c r="AF379" s="125">
        <v>2.0</v>
      </c>
      <c r="AG379" s="125">
        <v>1.0</v>
      </c>
      <c r="AH379" s="125">
        <v>1.0</v>
      </c>
      <c r="AI379" s="125">
        <v>2.0</v>
      </c>
      <c r="AJ379" s="125">
        <v>3.0</v>
      </c>
      <c r="AK379" s="125">
        <v>2.0</v>
      </c>
      <c r="AL379" s="126">
        <v>45519.743178819444</v>
      </c>
      <c r="AM379" s="127">
        <v>1206454.83</v>
      </c>
      <c r="AN379" s="127">
        <v>946916.83</v>
      </c>
      <c r="AO379" s="124"/>
      <c r="AP379" s="124"/>
    </row>
    <row r="380">
      <c r="A380" s="125">
        <v>577.0</v>
      </c>
      <c r="B380" s="119" t="s">
        <v>31</v>
      </c>
      <c r="C380" s="119" t="s">
        <v>32</v>
      </c>
      <c r="D380" s="119" t="s">
        <v>373</v>
      </c>
      <c r="E380" s="119" t="s">
        <v>374</v>
      </c>
      <c r="F380" s="120" t="s">
        <v>220</v>
      </c>
      <c r="G380" s="120" t="s">
        <v>59</v>
      </c>
      <c r="H380" s="121" t="s">
        <v>994</v>
      </c>
      <c r="I380" s="121" t="s">
        <v>995</v>
      </c>
      <c r="J380" s="125">
        <v>1536287.27</v>
      </c>
      <c r="K380" s="125">
        <v>1714992.66</v>
      </c>
      <c r="L380" s="125">
        <v>47639.38</v>
      </c>
      <c r="M380" s="125">
        <v>55802.71</v>
      </c>
      <c r="N380" s="125">
        <v>45.0</v>
      </c>
      <c r="O380" s="125">
        <v>1.0</v>
      </c>
      <c r="P380" s="125">
        <v>496.0</v>
      </c>
      <c r="Q380" s="125">
        <v>644.0</v>
      </c>
      <c r="R380" s="125">
        <v>52.0</v>
      </c>
      <c r="S380" s="125">
        <v>74.0</v>
      </c>
      <c r="T380" s="125">
        <v>4400.0</v>
      </c>
      <c r="U380" s="125">
        <v>-22.0</v>
      </c>
      <c r="V380" s="125">
        <v>-29.0</v>
      </c>
      <c r="W380" s="125">
        <v>-14.63</v>
      </c>
      <c r="X380" s="125">
        <v>-10.42</v>
      </c>
      <c r="Y380" s="125">
        <v>5.0</v>
      </c>
      <c r="Z380" s="125">
        <v>1.0</v>
      </c>
      <c r="AA380" s="125">
        <v>1.0</v>
      </c>
      <c r="AB380" s="125">
        <v>1.0</v>
      </c>
      <c r="AC380" s="125">
        <v>1.0</v>
      </c>
      <c r="AD380" s="125">
        <v>1.2</v>
      </c>
      <c r="AE380" s="125">
        <v>507.0</v>
      </c>
      <c r="AF380" s="125">
        <v>4.0</v>
      </c>
      <c r="AG380" s="125">
        <v>1.0</v>
      </c>
      <c r="AH380" s="125">
        <v>1.0</v>
      </c>
      <c r="AI380" s="125">
        <v>1.0</v>
      </c>
      <c r="AJ380" s="125">
        <v>1.0</v>
      </c>
      <c r="AK380" s="125">
        <v>1.0</v>
      </c>
      <c r="AL380" s="126">
        <v>45519.743178819444</v>
      </c>
      <c r="AM380" s="127">
        <v>1537984.73</v>
      </c>
      <c r="AN380" s="127">
        <v>1717039.56</v>
      </c>
      <c r="AO380" s="124"/>
      <c r="AP380" s="124"/>
    </row>
    <row r="381">
      <c r="A381" s="125">
        <v>578.0</v>
      </c>
      <c r="B381" s="119" t="s">
        <v>42</v>
      </c>
      <c r="C381" s="119" t="s">
        <v>32</v>
      </c>
      <c r="D381" s="119" t="s">
        <v>138</v>
      </c>
      <c r="E381" s="119" t="s">
        <v>544</v>
      </c>
      <c r="F381" s="120" t="s">
        <v>45</v>
      </c>
      <c r="G381" s="120" t="s">
        <v>46</v>
      </c>
      <c r="H381" s="121" t="s">
        <v>994</v>
      </c>
      <c r="I381" s="121" t="s">
        <v>995</v>
      </c>
      <c r="J381" s="125">
        <v>3632394.14</v>
      </c>
      <c r="K381" s="125">
        <v>3475940.65</v>
      </c>
      <c r="L381" s="125">
        <v>126062.95</v>
      </c>
      <c r="M381" s="125">
        <v>134168.34</v>
      </c>
      <c r="N381" s="125">
        <v>18.0</v>
      </c>
      <c r="O381" s="119">
        <v>17.0</v>
      </c>
      <c r="P381" s="125">
        <v>1157.0</v>
      </c>
      <c r="Q381" s="125">
        <v>1180.0</v>
      </c>
      <c r="R381" s="125">
        <v>87.0</v>
      </c>
      <c r="S381" s="125">
        <v>80.0</v>
      </c>
      <c r="T381" s="119">
        <v>5.0</v>
      </c>
      <c r="U381" s="125">
        <v>-1.0</v>
      </c>
      <c r="V381" s="125">
        <v>8.0</v>
      </c>
      <c r="W381" s="125">
        <v>-6.04</v>
      </c>
      <c r="X381" s="125">
        <v>4.5</v>
      </c>
      <c r="Y381" s="119">
        <v>1.0</v>
      </c>
      <c r="Z381" s="125">
        <v>1.0</v>
      </c>
      <c r="AA381" s="125">
        <v>1.0</v>
      </c>
      <c r="AB381" s="125">
        <v>1.0</v>
      </c>
      <c r="AC381" s="125">
        <v>1.0</v>
      </c>
      <c r="AD381" s="125">
        <v>1.0</v>
      </c>
      <c r="AE381" s="125">
        <v>626.0</v>
      </c>
      <c r="AF381" s="119">
        <v>1.0</v>
      </c>
      <c r="AG381" s="125">
        <v>1.0</v>
      </c>
      <c r="AH381" s="125">
        <v>1.0</v>
      </c>
      <c r="AI381" s="125">
        <v>1.0</v>
      </c>
      <c r="AJ381" s="125">
        <v>1.0</v>
      </c>
      <c r="AK381" s="125">
        <v>1.0</v>
      </c>
      <c r="AL381" s="126">
        <v>45519.743178819444</v>
      </c>
      <c r="AM381" s="127">
        <v>3657455.93</v>
      </c>
      <c r="AN381" s="127">
        <v>3498672.5</v>
      </c>
      <c r="AO381" s="124"/>
      <c r="AP381" s="124"/>
    </row>
    <row r="382">
      <c r="A382" s="125">
        <v>579.0</v>
      </c>
      <c r="B382" s="119" t="s">
        <v>63</v>
      </c>
      <c r="C382" s="119" t="s">
        <v>32</v>
      </c>
      <c r="D382" s="119" t="s">
        <v>135</v>
      </c>
      <c r="E382" s="119" t="s">
        <v>545</v>
      </c>
      <c r="F382" s="120" t="s">
        <v>73</v>
      </c>
      <c r="G382" s="120" t="s">
        <v>36</v>
      </c>
      <c r="H382" s="121" t="s">
        <v>994</v>
      </c>
      <c r="I382" s="121" t="s">
        <v>995</v>
      </c>
      <c r="J382" s="125">
        <v>1587423.42</v>
      </c>
      <c r="K382" s="125">
        <v>1710222.42</v>
      </c>
      <c r="L382" s="125">
        <v>48196.65</v>
      </c>
      <c r="M382" s="125">
        <v>56414.5</v>
      </c>
      <c r="N382" s="125">
        <v>42.0</v>
      </c>
      <c r="O382" s="125">
        <v>33.0</v>
      </c>
      <c r="P382" s="125">
        <v>552.0</v>
      </c>
      <c r="Q382" s="125">
        <v>622.0</v>
      </c>
      <c r="R382" s="125">
        <v>54.0</v>
      </c>
      <c r="S382" s="125">
        <v>55.0</v>
      </c>
      <c r="T382" s="125">
        <v>27.0</v>
      </c>
      <c r="U382" s="125">
        <v>-11.0</v>
      </c>
      <c r="V382" s="125">
        <v>-1.0</v>
      </c>
      <c r="W382" s="125">
        <v>-14.57</v>
      </c>
      <c r="X382" s="125">
        <v>-7.18</v>
      </c>
      <c r="Y382" s="125">
        <v>1.0</v>
      </c>
      <c r="Z382" s="125">
        <v>1.0</v>
      </c>
      <c r="AA382" s="125">
        <v>1.0</v>
      </c>
      <c r="AB382" s="125">
        <v>1.0</v>
      </c>
      <c r="AC382" s="125">
        <v>1.0</v>
      </c>
      <c r="AD382" s="125">
        <v>1.0</v>
      </c>
      <c r="AE382" s="125">
        <v>603.0</v>
      </c>
      <c r="AF382" s="125">
        <v>1.0</v>
      </c>
      <c r="AG382" s="125">
        <v>1.0</v>
      </c>
      <c r="AH382" s="125">
        <v>1.0</v>
      </c>
      <c r="AI382" s="125">
        <v>1.0</v>
      </c>
      <c r="AJ382" s="125">
        <v>1.0</v>
      </c>
      <c r="AK382" s="125">
        <v>1.0</v>
      </c>
      <c r="AL382" s="126">
        <v>45519.743178819444</v>
      </c>
      <c r="AM382" s="127">
        <v>1587672.36</v>
      </c>
      <c r="AN382" s="127">
        <v>1710237.91</v>
      </c>
      <c r="AO382" s="124"/>
      <c r="AP382" s="124"/>
    </row>
    <row r="383">
      <c r="A383" s="125">
        <v>580.0</v>
      </c>
      <c r="B383" s="119" t="s">
        <v>97</v>
      </c>
      <c r="C383" s="119" t="s">
        <v>32</v>
      </c>
      <c r="D383" s="119" t="s">
        <v>546</v>
      </c>
      <c r="E383" s="119" t="s">
        <v>547</v>
      </c>
      <c r="F383" s="120" t="s">
        <v>243</v>
      </c>
      <c r="G383" s="120" t="s">
        <v>101</v>
      </c>
      <c r="H383" s="121" t="s">
        <v>994</v>
      </c>
      <c r="I383" s="121" t="s">
        <v>995</v>
      </c>
      <c r="J383" s="125">
        <v>1174433.78</v>
      </c>
      <c r="K383" s="125">
        <v>784433.92</v>
      </c>
      <c r="L383" s="125">
        <v>41978.75</v>
      </c>
      <c r="M383" s="125">
        <v>29327.48</v>
      </c>
      <c r="N383" s="125">
        <v>5.0</v>
      </c>
      <c r="O383" s="125">
        <v>2.0</v>
      </c>
      <c r="P383" s="125">
        <v>471.0</v>
      </c>
      <c r="Q383" s="125">
        <v>352.0</v>
      </c>
      <c r="R383" s="125">
        <v>19.0</v>
      </c>
      <c r="S383" s="125">
        <v>29.0</v>
      </c>
      <c r="T383" s="125">
        <v>150.0</v>
      </c>
      <c r="U383" s="125">
        <v>33.0</v>
      </c>
      <c r="V383" s="125">
        <v>-34.0</v>
      </c>
      <c r="W383" s="125">
        <v>43.14</v>
      </c>
      <c r="X383" s="125">
        <v>49.72</v>
      </c>
      <c r="Y383" s="125">
        <v>5.0</v>
      </c>
      <c r="Z383" s="125">
        <v>5.0</v>
      </c>
      <c r="AA383" s="125">
        <v>1.0</v>
      </c>
      <c r="AB383" s="125">
        <v>5.0</v>
      </c>
      <c r="AC383" s="125">
        <v>5.0</v>
      </c>
      <c r="AD383" s="125">
        <v>4.2</v>
      </c>
      <c r="AE383" s="125">
        <v>64.0</v>
      </c>
      <c r="AF383" s="125">
        <v>4.0</v>
      </c>
      <c r="AG383" s="125">
        <v>4.0</v>
      </c>
      <c r="AH383" s="125">
        <v>1.0</v>
      </c>
      <c r="AI383" s="125">
        <v>4.0</v>
      </c>
      <c r="AJ383" s="125">
        <v>4.0</v>
      </c>
      <c r="AK383" s="125">
        <v>4.0</v>
      </c>
      <c r="AL383" s="126">
        <v>45519.743178819444</v>
      </c>
      <c r="AM383" s="127">
        <v>1174693.28</v>
      </c>
      <c r="AN383" s="127">
        <v>784666.41</v>
      </c>
      <c r="AO383" s="124"/>
      <c r="AP383" s="124"/>
    </row>
    <row r="384">
      <c r="A384" s="125">
        <v>582.0</v>
      </c>
      <c r="B384" s="119" t="s">
        <v>60</v>
      </c>
      <c r="C384" s="119" t="s">
        <v>32</v>
      </c>
      <c r="D384" s="119" t="s">
        <v>548</v>
      </c>
      <c r="E384" s="119" t="s">
        <v>549</v>
      </c>
      <c r="F384" s="120" t="s">
        <v>220</v>
      </c>
      <c r="G384" s="120" t="s">
        <v>59</v>
      </c>
      <c r="H384" s="121" t="s">
        <v>994</v>
      </c>
      <c r="I384" s="121" t="s">
        <v>995</v>
      </c>
      <c r="J384" s="125">
        <v>1193801.93</v>
      </c>
      <c r="K384" s="125">
        <v>1155979.1</v>
      </c>
      <c r="L384" s="125">
        <v>41201.75</v>
      </c>
      <c r="M384" s="125">
        <v>41687.75</v>
      </c>
      <c r="N384" s="125">
        <v>15.0</v>
      </c>
      <c r="O384" s="119">
        <v>29.0</v>
      </c>
      <c r="P384" s="125">
        <v>443.0</v>
      </c>
      <c r="Q384" s="125">
        <v>418.0</v>
      </c>
      <c r="R384" s="125">
        <v>36.0</v>
      </c>
      <c r="S384" s="125">
        <v>45.0</v>
      </c>
      <c r="T384" s="119">
        <v>-48.0</v>
      </c>
      <c r="U384" s="125">
        <v>5.0</v>
      </c>
      <c r="V384" s="125">
        <v>-20.0</v>
      </c>
      <c r="W384" s="125">
        <v>-1.17</v>
      </c>
      <c r="X384" s="125">
        <v>3.27</v>
      </c>
      <c r="Y384" s="119">
        <v>1.0</v>
      </c>
      <c r="Z384" s="125">
        <v>2.0</v>
      </c>
      <c r="AA384" s="125">
        <v>1.0</v>
      </c>
      <c r="AB384" s="125">
        <v>1.0</v>
      </c>
      <c r="AC384" s="125">
        <v>1.0</v>
      </c>
      <c r="AD384" s="125">
        <v>1.1</v>
      </c>
      <c r="AE384" s="125">
        <v>541.0</v>
      </c>
      <c r="AF384" s="119">
        <v>1.0</v>
      </c>
      <c r="AG384" s="125">
        <v>1.0</v>
      </c>
      <c r="AH384" s="125">
        <v>1.0</v>
      </c>
      <c r="AI384" s="125">
        <v>1.0</v>
      </c>
      <c r="AJ384" s="125">
        <v>1.0</v>
      </c>
      <c r="AK384" s="125">
        <v>1.0</v>
      </c>
      <c r="AL384" s="126">
        <v>45519.743178819444</v>
      </c>
      <c r="AM384" s="127">
        <v>1193976.43</v>
      </c>
      <c r="AN384" s="127">
        <v>1155940.26</v>
      </c>
      <c r="AO384" s="124"/>
      <c r="AP384" s="124"/>
    </row>
    <row r="385">
      <c r="A385" s="125">
        <v>583.0</v>
      </c>
      <c r="B385" s="119" t="s">
        <v>63</v>
      </c>
      <c r="C385" s="119" t="s">
        <v>32</v>
      </c>
      <c r="D385" s="119" t="s">
        <v>129</v>
      </c>
      <c r="E385" s="119" t="s">
        <v>195</v>
      </c>
      <c r="F385" s="120" t="s">
        <v>196</v>
      </c>
      <c r="G385" s="120" t="s">
        <v>59</v>
      </c>
      <c r="H385" s="121" t="s">
        <v>994</v>
      </c>
      <c r="I385" s="121" t="s">
        <v>995</v>
      </c>
      <c r="J385" s="125">
        <v>407887.38</v>
      </c>
      <c r="K385" s="125">
        <v>491835.71</v>
      </c>
      <c r="L385" s="125">
        <v>8312.81</v>
      </c>
      <c r="M385" s="125">
        <v>11218.67</v>
      </c>
      <c r="N385" s="125">
        <v>15.0</v>
      </c>
      <c r="O385" s="125">
        <v>8.0</v>
      </c>
      <c r="P385" s="125">
        <v>226.0</v>
      </c>
      <c r="Q385" s="125">
        <v>182.0</v>
      </c>
      <c r="R385" s="125">
        <v>23.0</v>
      </c>
      <c r="S385" s="125">
        <v>14.0</v>
      </c>
      <c r="T385" s="125">
        <v>87.0</v>
      </c>
      <c r="U385" s="125">
        <v>24.0</v>
      </c>
      <c r="V385" s="125">
        <v>64.0</v>
      </c>
      <c r="W385" s="125">
        <v>-25.9</v>
      </c>
      <c r="X385" s="125">
        <v>-17.07</v>
      </c>
      <c r="Y385" s="125">
        <v>3.0</v>
      </c>
      <c r="Z385" s="125">
        <v>5.0</v>
      </c>
      <c r="AA385" s="125">
        <v>4.0</v>
      </c>
      <c r="AB385" s="125">
        <v>1.0</v>
      </c>
      <c r="AC385" s="125">
        <v>1.0</v>
      </c>
      <c r="AD385" s="125">
        <v>2.1</v>
      </c>
      <c r="AE385" s="125">
        <v>303.0</v>
      </c>
      <c r="AF385" s="125">
        <v>2.0</v>
      </c>
      <c r="AG385" s="125">
        <v>4.0</v>
      </c>
      <c r="AH385" s="125">
        <v>3.0</v>
      </c>
      <c r="AI385" s="125">
        <v>1.0</v>
      </c>
      <c r="AJ385" s="125">
        <v>1.0</v>
      </c>
      <c r="AK385" s="125">
        <v>2.0</v>
      </c>
      <c r="AL385" s="126">
        <v>45519.743178819444</v>
      </c>
      <c r="AM385" s="127">
        <v>382272.12</v>
      </c>
      <c r="AN385" s="127">
        <v>463306.63</v>
      </c>
      <c r="AO385" s="124"/>
      <c r="AP385" s="124"/>
    </row>
    <row r="386">
      <c r="A386" s="125">
        <v>584.0</v>
      </c>
      <c r="B386" s="119" t="s">
        <v>31</v>
      </c>
      <c r="C386" s="119" t="s">
        <v>32</v>
      </c>
      <c r="D386" s="119" t="s">
        <v>550</v>
      </c>
      <c r="E386" s="119" t="s">
        <v>551</v>
      </c>
      <c r="F386" s="120" t="s">
        <v>40</v>
      </c>
      <c r="G386" s="120" t="s">
        <v>36</v>
      </c>
      <c r="H386" s="121" t="s">
        <v>994</v>
      </c>
      <c r="I386" s="121" t="s">
        <v>995</v>
      </c>
      <c r="J386" s="125">
        <v>1082185.54</v>
      </c>
      <c r="K386" s="125">
        <v>1066166.22</v>
      </c>
      <c r="L386" s="125">
        <v>34701.45</v>
      </c>
      <c r="M386" s="125">
        <v>35592.5</v>
      </c>
      <c r="N386" s="125">
        <v>17.0</v>
      </c>
      <c r="O386" s="125">
        <v>35.0</v>
      </c>
      <c r="P386" s="125">
        <v>505.0</v>
      </c>
      <c r="Q386" s="125">
        <v>463.0</v>
      </c>
      <c r="R386" s="125">
        <v>58.0</v>
      </c>
      <c r="S386" s="125">
        <v>59.0</v>
      </c>
      <c r="T386" s="125">
        <v>-51.0</v>
      </c>
      <c r="U386" s="125">
        <v>9.0</v>
      </c>
      <c r="V386" s="125">
        <v>-1.0</v>
      </c>
      <c r="W386" s="125">
        <v>-2.5</v>
      </c>
      <c r="X386" s="125">
        <v>1.5</v>
      </c>
      <c r="Y386" s="125">
        <v>1.0</v>
      </c>
      <c r="Z386" s="125">
        <v>2.0</v>
      </c>
      <c r="AA386" s="125">
        <v>1.0</v>
      </c>
      <c r="AB386" s="125">
        <v>1.0</v>
      </c>
      <c r="AC386" s="125">
        <v>1.0</v>
      </c>
      <c r="AD386" s="125">
        <v>1.1</v>
      </c>
      <c r="AE386" s="125">
        <v>539.0</v>
      </c>
      <c r="AF386" s="125">
        <v>1.0</v>
      </c>
      <c r="AG386" s="125">
        <v>1.0</v>
      </c>
      <c r="AH386" s="125">
        <v>1.0</v>
      </c>
      <c r="AI386" s="125">
        <v>1.0</v>
      </c>
      <c r="AJ386" s="125">
        <v>1.0</v>
      </c>
      <c r="AK386" s="125">
        <v>1.0</v>
      </c>
      <c r="AL386" s="126">
        <v>45519.743178819444</v>
      </c>
      <c r="AM386" s="127">
        <v>1082257.54</v>
      </c>
      <c r="AN386" s="127">
        <v>1066861.15</v>
      </c>
      <c r="AO386" s="124"/>
      <c r="AP386" s="124"/>
    </row>
    <row r="387">
      <c r="A387" s="125">
        <v>585.0</v>
      </c>
      <c r="B387" s="119" t="s">
        <v>42</v>
      </c>
      <c r="C387" s="119" t="s">
        <v>32</v>
      </c>
      <c r="D387" s="119" t="s">
        <v>401</v>
      </c>
      <c r="E387" s="119" t="s">
        <v>552</v>
      </c>
      <c r="F387" s="120" t="s">
        <v>52</v>
      </c>
      <c r="G387" s="120" t="s">
        <v>46</v>
      </c>
      <c r="H387" s="121" t="s">
        <v>994</v>
      </c>
      <c r="I387" s="121" t="s">
        <v>995</v>
      </c>
      <c r="J387" s="125">
        <v>2509153.95</v>
      </c>
      <c r="K387" s="125">
        <v>2145764.86</v>
      </c>
      <c r="L387" s="125">
        <v>93234.84</v>
      </c>
      <c r="M387" s="125">
        <v>81852.0</v>
      </c>
      <c r="N387" s="125">
        <v>49.0</v>
      </c>
      <c r="O387" s="125">
        <v>23.0</v>
      </c>
      <c r="P387" s="125">
        <v>890.0</v>
      </c>
      <c r="Q387" s="125">
        <v>831.0</v>
      </c>
      <c r="R387" s="125">
        <v>83.0</v>
      </c>
      <c r="S387" s="125">
        <v>68.0</v>
      </c>
      <c r="T387" s="125">
        <v>113.0</v>
      </c>
      <c r="U387" s="125">
        <v>7.0</v>
      </c>
      <c r="V387" s="125">
        <v>22.0</v>
      </c>
      <c r="W387" s="125">
        <v>13.91</v>
      </c>
      <c r="X387" s="125">
        <v>16.94</v>
      </c>
      <c r="Y387" s="125">
        <v>4.0</v>
      </c>
      <c r="Z387" s="125">
        <v>2.0</v>
      </c>
      <c r="AA387" s="125">
        <v>2.0</v>
      </c>
      <c r="AB387" s="125">
        <v>3.0</v>
      </c>
      <c r="AC387" s="125">
        <v>3.0</v>
      </c>
      <c r="AD387" s="125">
        <v>2.75</v>
      </c>
      <c r="AE387" s="125">
        <v>227.0</v>
      </c>
      <c r="AF387" s="125">
        <v>3.0</v>
      </c>
      <c r="AG387" s="125">
        <v>1.0</v>
      </c>
      <c r="AH387" s="125">
        <v>2.0</v>
      </c>
      <c r="AI387" s="125">
        <v>2.0</v>
      </c>
      <c r="AJ387" s="125">
        <v>2.0</v>
      </c>
      <c r="AK387" s="125">
        <v>2.0</v>
      </c>
      <c r="AL387" s="126">
        <v>45519.743178819444</v>
      </c>
      <c r="AM387" s="127">
        <v>2516868.45</v>
      </c>
      <c r="AN387" s="127">
        <v>2146798.14</v>
      </c>
      <c r="AO387" s="124"/>
      <c r="AP387" s="124"/>
    </row>
    <row r="388">
      <c r="A388" s="125">
        <v>586.0</v>
      </c>
      <c r="B388" s="119" t="s">
        <v>97</v>
      </c>
      <c r="C388" s="119" t="s">
        <v>32</v>
      </c>
      <c r="D388" s="119" t="s">
        <v>215</v>
      </c>
      <c r="E388" s="119" t="s">
        <v>553</v>
      </c>
      <c r="F388" s="120" t="s">
        <v>243</v>
      </c>
      <c r="G388" s="120" t="s">
        <v>101</v>
      </c>
      <c r="H388" s="121" t="s">
        <v>994</v>
      </c>
      <c r="I388" s="121" t="s">
        <v>995</v>
      </c>
      <c r="J388" s="125">
        <v>1029378.67</v>
      </c>
      <c r="K388" s="125">
        <v>1135126.55</v>
      </c>
      <c r="L388" s="125">
        <v>30145.75</v>
      </c>
      <c r="M388" s="125">
        <v>33527.87</v>
      </c>
      <c r="N388" s="125">
        <v>14.0</v>
      </c>
      <c r="O388" s="125">
        <v>23.0</v>
      </c>
      <c r="P388" s="125">
        <v>343.0</v>
      </c>
      <c r="Q388" s="125">
        <v>376.0</v>
      </c>
      <c r="R388" s="125">
        <v>23.0</v>
      </c>
      <c r="S388" s="125">
        <v>23.0</v>
      </c>
      <c r="T388" s="125">
        <v>-39.0</v>
      </c>
      <c r="U388" s="125">
        <v>-8.0</v>
      </c>
      <c r="V388" s="125">
        <v>0.0</v>
      </c>
      <c r="W388" s="125">
        <v>-10.09</v>
      </c>
      <c r="X388" s="125">
        <v>-9.32</v>
      </c>
      <c r="Y388" s="125">
        <v>1.0</v>
      </c>
      <c r="Z388" s="125">
        <v>1.0</v>
      </c>
      <c r="AA388" s="125">
        <v>1.0</v>
      </c>
      <c r="AB388" s="125">
        <v>1.0</v>
      </c>
      <c r="AC388" s="125">
        <v>1.0</v>
      </c>
      <c r="AD388" s="125">
        <v>1.0</v>
      </c>
      <c r="AE388" s="125">
        <v>584.0</v>
      </c>
      <c r="AF388" s="125">
        <v>1.0</v>
      </c>
      <c r="AG388" s="125">
        <v>1.0</v>
      </c>
      <c r="AH388" s="125">
        <v>1.0</v>
      </c>
      <c r="AI388" s="125">
        <v>1.0</v>
      </c>
      <c r="AJ388" s="125">
        <v>1.0</v>
      </c>
      <c r="AK388" s="125">
        <v>1.0</v>
      </c>
      <c r="AL388" s="126">
        <v>45519.743178819444</v>
      </c>
      <c r="AM388" s="127">
        <v>1029412.67</v>
      </c>
      <c r="AN388" s="127">
        <v>1135354.8</v>
      </c>
      <c r="AO388" s="124"/>
      <c r="AP388" s="124"/>
    </row>
    <row r="389">
      <c r="A389" s="125">
        <v>587.0</v>
      </c>
      <c r="B389" s="119" t="s">
        <v>122</v>
      </c>
      <c r="C389" s="119" t="s">
        <v>32</v>
      </c>
      <c r="D389" s="119" t="s">
        <v>466</v>
      </c>
      <c r="E389" s="119" t="s">
        <v>467</v>
      </c>
      <c r="F389" s="120" t="s">
        <v>185</v>
      </c>
      <c r="G389" s="120" t="s">
        <v>46</v>
      </c>
      <c r="H389" s="121" t="s">
        <v>994</v>
      </c>
      <c r="I389" s="121" t="s">
        <v>995</v>
      </c>
      <c r="J389" s="125">
        <v>1002284.88</v>
      </c>
      <c r="K389" s="125">
        <v>1226929.86</v>
      </c>
      <c r="L389" s="125">
        <v>31264.25</v>
      </c>
      <c r="M389" s="125">
        <v>38932.5</v>
      </c>
      <c r="N389" s="125">
        <v>18.0</v>
      </c>
      <c r="O389" s="125">
        <v>5.0</v>
      </c>
      <c r="P389" s="125">
        <v>583.0</v>
      </c>
      <c r="Q389" s="125">
        <v>687.0</v>
      </c>
      <c r="R389" s="125">
        <v>32.0</v>
      </c>
      <c r="S389" s="125">
        <v>33.0</v>
      </c>
      <c r="T389" s="125">
        <v>260.0</v>
      </c>
      <c r="U389" s="125">
        <v>-15.0</v>
      </c>
      <c r="V389" s="125">
        <v>-3.0</v>
      </c>
      <c r="W389" s="125">
        <v>-19.7</v>
      </c>
      <c r="X389" s="125">
        <v>-18.31</v>
      </c>
      <c r="Y389" s="125">
        <v>5.0</v>
      </c>
      <c r="Z389" s="125">
        <v>1.0</v>
      </c>
      <c r="AA389" s="125">
        <v>1.0</v>
      </c>
      <c r="AB389" s="125">
        <v>1.0</v>
      </c>
      <c r="AC389" s="125">
        <v>1.0</v>
      </c>
      <c r="AD389" s="125">
        <v>1.2</v>
      </c>
      <c r="AE389" s="125">
        <v>490.0</v>
      </c>
      <c r="AF389" s="125">
        <v>4.0</v>
      </c>
      <c r="AG389" s="125">
        <v>1.0</v>
      </c>
      <c r="AH389" s="125">
        <v>1.0</v>
      </c>
      <c r="AI389" s="125">
        <v>1.0</v>
      </c>
      <c r="AJ389" s="125">
        <v>1.0</v>
      </c>
      <c r="AK389" s="125">
        <v>1.0</v>
      </c>
      <c r="AL389" s="126">
        <v>45519.743178819444</v>
      </c>
      <c r="AM389" s="127">
        <v>1050042.88</v>
      </c>
      <c r="AN389" s="127">
        <v>1311089.48</v>
      </c>
      <c r="AO389" s="124"/>
      <c r="AP389" s="124"/>
    </row>
    <row r="390">
      <c r="A390" s="125">
        <v>588.0</v>
      </c>
      <c r="B390" s="119" t="s">
        <v>122</v>
      </c>
      <c r="C390" s="119" t="s">
        <v>32</v>
      </c>
      <c r="D390" s="119" t="s">
        <v>292</v>
      </c>
      <c r="E390" s="119" t="s">
        <v>354</v>
      </c>
      <c r="F390" s="120" t="s">
        <v>121</v>
      </c>
      <c r="G390" s="120" t="s">
        <v>36</v>
      </c>
      <c r="H390" s="121" t="s">
        <v>994</v>
      </c>
      <c r="I390" s="121" t="s">
        <v>995</v>
      </c>
      <c r="J390" s="125">
        <v>1426608.22</v>
      </c>
      <c r="K390" s="125">
        <v>899595.83</v>
      </c>
      <c r="L390" s="125">
        <v>40308.07</v>
      </c>
      <c r="M390" s="125">
        <v>31290.0</v>
      </c>
      <c r="N390" s="125">
        <v>39.0</v>
      </c>
      <c r="O390" s="125">
        <v>22.0</v>
      </c>
      <c r="P390" s="125">
        <v>642.0</v>
      </c>
      <c r="Q390" s="125">
        <v>464.0</v>
      </c>
      <c r="R390" s="125">
        <v>49.0</v>
      </c>
      <c r="S390" s="125">
        <v>45.0</v>
      </c>
      <c r="T390" s="125">
        <v>77.0</v>
      </c>
      <c r="U390" s="125">
        <v>38.0</v>
      </c>
      <c r="V390" s="125">
        <v>8.0</v>
      </c>
      <c r="W390" s="125">
        <v>28.82</v>
      </c>
      <c r="X390" s="125">
        <v>58.58</v>
      </c>
      <c r="Y390" s="125">
        <v>3.0</v>
      </c>
      <c r="Z390" s="125">
        <v>5.0</v>
      </c>
      <c r="AA390" s="125">
        <v>1.0</v>
      </c>
      <c r="AB390" s="125">
        <v>5.0</v>
      </c>
      <c r="AC390" s="125">
        <v>5.0</v>
      </c>
      <c r="AD390" s="125">
        <v>4.1</v>
      </c>
      <c r="AE390" s="125">
        <v>78.0</v>
      </c>
      <c r="AF390" s="125">
        <v>2.0</v>
      </c>
      <c r="AG390" s="125">
        <v>4.0</v>
      </c>
      <c r="AH390" s="125">
        <v>1.0</v>
      </c>
      <c r="AI390" s="125">
        <v>4.0</v>
      </c>
      <c r="AJ390" s="125">
        <v>4.0</v>
      </c>
      <c r="AK390" s="125">
        <v>4.0</v>
      </c>
      <c r="AL390" s="126">
        <v>45519.743178819444</v>
      </c>
      <c r="AM390" s="127">
        <v>1432425.23</v>
      </c>
      <c r="AN390" s="127">
        <v>899897.42</v>
      </c>
      <c r="AO390" s="124"/>
      <c r="AP390" s="124"/>
    </row>
    <row r="391">
      <c r="A391" s="125">
        <v>589.0</v>
      </c>
      <c r="B391" s="119" t="s">
        <v>97</v>
      </c>
      <c r="C391" s="119" t="s">
        <v>32</v>
      </c>
      <c r="D391" s="119" t="s">
        <v>150</v>
      </c>
      <c r="E391" s="119" t="s">
        <v>554</v>
      </c>
      <c r="F391" s="120" t="s">
        <v>243</v>
      </c>
      <c r="G391" s="120" t="s">
        <v>101</v>
      </c>
      <c r="H391" s="121" t="s">
        <v>994</v>
      </c>
      <c r="I391" s="121" t="s">
        <v>995</v>
      </c>
      <c r="J391" s="125">
        <v>1824264.67</v>
      </c>
      <c r="K391" s="125">
        <v>1346566.6</v>
      </c>
      <c r="L391" s="125">
        <v>51840.15</v>
      </c>
      <c r="M391" s="125">
        <v>38416.97</v>
      </c>
      <c r="N391" s="125">
        <v>11.0</v>
      </c>
      <c r="O391" s="125">
        <v>19.0</v>
      </c>
      <c r="P391" s="125">
        <v>869.0</v>
      </c>
      <c r="Q391" s="125">
        <v>678.0</v>
      </c>
      <c r="R391" s="125">
        <v>60.0</v>
      </c>
      <c r="S391" s="125">
        <v>57.0</v>
      </c>
      <c r="T391" s="125">
        <v>-42.0</v>
      </c>
      <c r="U391" s="125">
        <v>28.0</v>
      </c>
      <c r="V391" s="125">
        <v>5.0</v>
      </c>
      <c r="W391" s="125">
        <v>34.94</v>
      </c>
      <c r="X391" s="125">
        <v>35.48</v>
      </c>
      <c r="Y391" s="125">
        <v>1.0</v>
      </c>
      <c r="Z391" s="125">
        <v>5.0</v>
      </c>
      <c r="AA391" s="125">
        <v>1.0</v>
      </c>
      <c r="AB391" s="125">
        <v>5.0</v>
      </c>
      <c r="AC391" s="125">
        <v>5.0</v>
      </c>
      <c r="AD391" s="125">
        <v>4.0</v>
      </c>
      <c r="AE391" s="125">
        <v>99.0</v>
      </c>
      <c r="AF391" s="125">
        <v>1.0</v>
      </c>
      <c r="AG391" s="125">
        <v>4.0</v>
      </c>
      <c r="AH391" s="125">
        <v>1.0</v>
      </c>
      <c r="AI391" s="125">
        <v>4.0</v>
      </c>
      <c r="AJ391" s="125">
        <v>4.0</v>
      </c>
      <c r="AK391" s="125">
        <v>4.0</v>
      </c>
      <c r="AL391" s="126">
        <v>45519.743178819444</v>
      </c>
      <c r="AM391" s="127">
        <v>1825023.2</v>
      </c>
      <c r="AN391" s="127">
        <v>1346620.25</v>
      </c>
      <c r="AO391" s="124"/>
      <c r="AP391" s="124"/>
    </row>
    <row r="392">
      <c r="A392" s="125">
        <v>590.0</v>
      </c>
      <c r="B392" s="119" t="s">
        <v>97</v>
      </c>
      <c r="C392" s="119" t="s">
        <v>32</v>
      </c>
      <c r="D392" s="119" t="s">
        <v>555</v>
      </c>
      <c r="E392" s="119" t="s">
        <v>556</v>
      </c>
      <c r="F392" s="120" t="s">
        <v>143</v>
      </c>
      <c r="G392" s="120" t="s">
        <v>101</v>
      </c>
      <c r="H392" s="121" t="s">
        <v>994</v>
      </c>
      <c r="I392" s="121" t="s">
        <v>995</v>
      </c>
      <c r="J392" s="125">
        <v>1527501.77</v>
      </c>
      <c r="K392" s="125">
        <v>1527081.04</v>
      </c>
      <c r="L392" s="125">
        <v>44343.33</v>
      </c>
      <c r="M392" s="125">
        <v>44518.5</v>
      </c>
      <c r="N392" s="125">
        <v>80.0</v>
      </c>
      <c r="O392" s="125">
        <v>77.0</v>
      </c>
      <c r="P392" s="125">
        <v>680.0</v>
      </c>
      <c r="Q392" s="125">
        <v>619.0</v>
      </c>
      <c r="R392" s="125">
        <v>79.0</v>
      </c>
      <c r="S392" s="125">
        <v>67.0</v>
      </c>
      <c r="T392" s="125">
        <v>3.0</v>
      </c>
      <c r="U392" s="125">
        <v>9.0</v>
      </c>
      <c r="V392" s="125">
        <v>17.0</v>
      </c>
      <c r="W392" s="125">
        <v>-0.39</v>
      </c>
      <c r="X392" s="125">
        <v>0.03</v>
      </c>
      <c r="Y392" s="125">
        <v>1.0</v>
      </c>
      <c r="Z392" s="125">
        <v>2.0</v>
      </c>
      <c r="AA392" s="125">
        <v>1.0</v>
      </c>
      <c r="AB392" s="125">
        <v>1.0</v>
      </c>
      <c r="AC392" s="125">
        <v>1.0</v>
      </c>
      <c r="AD392" s="125">
        <v>1.1</v>
      </c>
      <c r="AE392" s="125">
        <v>543.0</v>
      </c>
      <c r="AF392" s="125">
        <v>1.0</v>
      </c>
      <c r="AG392" s="125">
        <v>1.0</v>
      </c>
      <c r="AH392" s="125">
        <v>1.0</v>
      </c>
      <c r="AI392" s="125">
        <v>1.0</v>
      </c>
      <c r="AJ392" s="125">
        <v>1.0</v>
      </c>
      <c r="AK392" s="125">
        <v>1.0</v>
      </c>
      <c r="AL392" s="126">
        <v>45519.743178819444</v>
      </c>
      <c r="AM392" s="127">
        <v>1529614.52</v>
      </c>
      <c r="AN392" s="127">
        <v>1527802.47</v>
      </c>
      <c r="AO392" s="124"/>
      <c r="AP392" s="124"/>
    </row>
    <row r="393">
      <c r="A393" s="125">
        <v>591.0</v>
      </c>
      <c r="B393" s="119" t="s">
        <v>42</v>
      </c>
      <c r="C393" s="119" t="s">
        <v>32</v>
      </c>
      <c r="D393" s="119" t="s">
        <v>557</v>
      </c>
      <c r="E393" s="119" t="s">
        <v>558</v>
      </c>
      <c r="F393" s="120" t="s">
        <v>52</v>
      </c>
      <c r="G393" s="120" t="s">
        <v>46</v>
      </c>
      <c r="H393" s="121" t="s">
        <v>994</v>
      </c>
      <c r="I393" s="121" t="s">
        <v>995</v>
      </c>
      <c r="J393" s="125">
        <v>1706787.75</v>
      </c>
      <c r="K393" s="125">
        <v>1488592.06</v>
      </c>
      <c r="L393" s="125">
        <v>67631.75</v>
      </c>
      <c r="M393" s="125">
        <v>63870.5</v>
      </c>
      <c r="N393" s="125">
        <v>3.0</v>
      </c>
      <c r="O393" s="125">
        <v>33.0</v>
      </c>
      <c r="P393" s="125">
        <v>717.0</v>
      </c>
      <c r="Q393" s="125">
        <v>668.0</v>
      </c>
      <c r="R393" s="125">
        <v>37.0</v>
      </c>
      <c r="S393" s="125">
        <v>43.0</v>
      </c>
      <c r="T393" s="125">
        <v>-90.0</v>
      </c>
      <c r="U393" s="125">
        <v>7.0</v>
      </c>
      <c r="V393" s="125">
        <v>-13.0</v>
      </c>
      <c r="W393" s="125">
        <v>5.89</v>
      </c>
      <c r="X393" s="125">
        <v>14.66</v>
      </c>
      <c r="Y393" s="125">
        <v>1.0</v>
      </c>
      <c r="Z393" s="125">
        <v>2.0</v>
      </c>
      <c r="AA393" s="125">
        <v>1.0</v>
      </c>
      <c r="AB393" s="125">
        <v>2.0</v>
      </c>
      <c r="AC393" s="125">
        <v>3.0</v>
      </c>
      <c r="AD393" s="125">
        <v>2.0</v>
      </c>
      <c r="AE393" s="125">
        <v>326.0</v>
      </c>
      <c r="AF393" s="125">
        <v>1.0</v>
      </c>
      <c r="AG393" s="125">
        <v>1.0</v>
      </c>
      <c r="AH393" s="125">
        <v>1.0</v>
      </c>
      <c r="AI393" s="125">
        <v>1.0</v>
      </c>
      <c r="AJ393" s="125">
        <v>2.0</v>
      </c>
      <c r="AK393" s="125">
        <v>2.0</v>
      </c>
      <c r="AL393" s="126">
        <v>45519.743178819444</v>
      </c>
      <c r="AM393" s="127">
        <v>1708614.82</v>
      </c>
      <c r="AN393" s="127">
        <v>1488567.19</v>
      </c>
      <c r="AO393" s="124"/>
      <c r="AP393" s="124"/>
    </row>
    <row r="394">
      <c r="A394" s="125">
        <v>593.0</v>
      </c>
      <c r="B394" s="119" t="s">
        <v>414</v>
      </c>
      <c r="C394" s="119" t="s">
        <v>992</v>
      </c>
      <c r="D394" s="119" t="s">
        <v>203</v>
      </c>
      <c r="E394" s="119" t="s">
        <v>1003</v>
      </c>
      <c r="F394" s="120" t="s">
        <v>243</v>
      </c>
      <c r="G394" s="120" t="s">
        <v>101</v>
      </c>
      <c r="H394" s="121" t="s">
        <v>994</v>
      </c>
      <c r="I394" s="121" t="s">
        <v>995</v>
      </c>
      <c r="J394" s="125">
        <v>1488543.99</v>
      </c>
      <c r="K394" s="125">
        <v>978429.64</v>
      </c>
      <c r="L394" s="125">
        <v>42105.13</v>
      </c>
      <c r="M394" s="125">
        <v>28358.05</v>
      </c>
      <c r="N394" s="125">
        <v>25.0</v>
      </c>
      <c r="O394" s="125">
        <v>13.0</v>
      </c>
      <c r="P394" s="125">
        <v>141.0</v>
      </c>
      <c r="Q394" s="125">
        <v>79.0</v>
      </c>
      <c r="R394" s="125">
        <v>351.0</v>
      </c>
      <c r="S394" s="125">
        <v>319.0</v>
      </c>
      <c r="T394" s="125">
        <v>92.0</v>
      </c>
      <c r="U394" s="125">
        <v>78.0</v>
      </c>
      <c r="V394" s="125">
        <v>10.0</v>
      </c>
      <c r="W394" s="125">
        <v>48.48</v>
      </c>
      <c r="X394" s="125">
        <v>52.14</v>
      </c>
      <c r="Y394" s="125">
        <v>4.0</v>
      </c>
      <c r="Z394" s="125">
        <v>5.0</v>
      </c>
      <c r="AA394" s="125">
        <v>1.0</v>
      </c>
      <c r="AB394" s="125">
        <v>5.0</v>
      </c>
      <c r="AC394" s="125">
        <v>5.0</v>
      </c>
      <c r="AD394" s="125">
        <v>3.9</v>
      </c>
      <c r="AE394" s="125">
        <v>119.0</v>
      </c>
      <c r="AF394" s="125">
        <v>3.0</v>
      </c>
      <c r="AG394" s="125">
        <v>4.0</v>
      </c>
      <c r="AH394" s="125">
        <v>1.0</v>
      </c>
      <c r="AI394" s="125">
        <v>4.0</v>
      </c>
      <c r="AJ394" s="125">
        <v>4.0</v>
      </c>
      <c r="AK394" s="125">
        <v>3.0</v>
      </c>
      <c r="AL394" s="126">
        <v>45519.743178819444</v>
      </c>
      <c r="AM394" s="127">
        <v>1490334.78</v>
      </c>
      <c r="AN394" s="127">
        <v>978429.79</v>
      </c>
      <c r="AO394" s="124"/>
      <c r="AP394" s="124"/>
    </row>
    <row r="395">
      <c r="A395" s="125">
        <v>594.0</v>
      </c>
      <c r="B395" s="119" t="s">
        <v>47</v>
      </c>
      <c r="C395" s="119" t="s">
        <v>32</v>
      </c>
      <c r="D395" s="119" t="s">
        <v>559</v>
      </c>
      <c r="E395" s="119" t="s">
        <v>560</v>
      </c>
      <c r="F395" s="120" t="s">
        <v>170</v>
      </c>
      <c r="G395" s="120" t="s">
        <v>59</v>
      </c>
      <c r="H395" s="121" t="s">
        <v>994</v>
      </c>
      <c r="I395" s="121" t="s">
        <v>995</v>
      </c>
      <c r="J395" s="125">
        <v>925049.77</v>
      </c>
      <c r="K395" s="125">
        <v>796580.65</v>
      </c>
      <c r="L395" s="125">
        <v>27098.23</v>
      </c>
      <c r="M395" s="125">
        <v>23938.49</v>
      </c>
      <c r="N395" s="125" t="s">
        <v>41</v>
      </c>
      <c r="O395" s="125" t="s">
        <v>41</v>
      </c>
      <c r="P395" s="125">
        <v>287.0</v>
      </c>
      <c r="Q395" s="125">
        <v>246.0</v>
      </c>
      <c r="R395" s="125">
        <v>22.0</v>
      </c>
      <c r="S395" s="125">
        <v>22.0</v>
      </c>
      <c r="T395" s="125" t="s">
        <v>41</v>
      </c>
      <c r="U395" s="125">
        <v>16.0</v>
      </c>
      <c r="V395" s="125">
        <v>0.0</v>
      </c>
      <c r="W395" s="125">
        <v>13.2</v>
      </c>
      <c r="X395" s="125">
        <v>16.13</v>
      </c>
      <c r="Y395" s="125" t="s">
        <v>41</v>
      </c>
      <c r="Z395" s="125">
        <v>4.0</v>
      </c>
      <c r="AA395" s="125">
        <v>1.0</v>
      </c>
      <c r="AB395" s="125">
        <v>3.0</v>
      </c>
      <c r="AC395" s="125">
        <v>3.0</v>
      </c>
      <c r="AD395" s="125">
        <v>2.55</v>
      </c>
      <c r="AE395" s="125">
        <v>245.0</v>
      </c>
      <c r="AF395" s="125" t="s">
        <v>41</v>
      </c>
      <c r="AG395" s="125">
        <v>3.0</v>
      </c>
      <c r="AH395" s="125">
        <v>1.0</v>
      </c>
      <c r="AI395" s="125">
        <v>2.0</v>
      </c>
      <c r="AJ395" s="125">
        <v>2.0</v>
      </c>
      <c r="AK395" s="125">
        <v>2.0</v>
      </c>
      <c r="AL395" s="126">
        <v>45519.743178819444</v>
      </c>
      <c r="AM395" s="127">
        <v>925313.27</v>
      </c>
      <c r="AN395" s="127">
        <v>796821.21</v>
      </c>
      <c r="AO395" s="124"/>
      <c r="AP395" s="124"/>
    </row>
    <row r="396">
      <c r="A396" s="125">
        <v>595.0</v>
      </c>
      <c r="B396" s="119" t="s">
        <v>42</v>
      </c>
      <c r="C396" s="119" t="s">
        <v>32</v>
      </c>
      <c r="D396" s="119" t="s">
        <v>237</v>
      </c>
      <c r="E396" s="119" t="s">
        <v>408</v>
      </c>
      <c r="F396" s="120" t="s">
        <v>270</v>
      </c>
      <c r="G396" s="120" t="s">
        <v>46</v>
      </c>
      <c r="H396" s="121" t="s">
        <v>994</v>
      </c>
      <c r="I396" s="121" t="s">
        <v>995</v>
      </c>
      <c r="J396" s="125">
        <v>1015624.05</v>
      </c>
      <c r="K396" s="125">
        <v>834194.31</v>
      </c>
      <c r="L396" s="125">
        <v>33597.95</v>
      </c>
      <c r="M396" s="125">
        <v>30845.56</v>
      </c>
      <c r="N396" s="119">
        <v>21.0</v>
      </c>
      <c r="O396" s="119">
        <v>3.0</v>
      </c>
      <c r="P396" s="125">
        <v>453.0</v>
      </c>
      <c r="Q396" s="125">
        <v>319.0</v>
      </c>
      <c r="R396" s="125">
        <v>47.0</v>
      </c>
      <c r="S396" s="125">
        <v>26.0</v>
      </c>
      <c r="T396" s="119">
        <v>600.0</v>
      </c>
      <c r="U396" s="125">
        <v>42.0</v>
      </c>
      <c r="V396" s="125">
        <v>80.0</v>
      </c>
      <c r="W396" s="125">
        <v>8.92</v>
      </c>
      <c r="X396" s="125">
        <v>21.75</v>
      </c>
      <c r="Y396" s="119">
        <v>5.0</v>
      </c>
      <c r="Z396" s="125">
        <v>5.0</v>
      </c>
      <c r="AA396" s="125">
        <v>5.0</v>
      </c>
      <c r="AB396" s="125">
        <v>3.0</v>
      </c>
      <c r="AC396" s="125">
        <v>3.0</v>
      </c>
      <c r="AD396" s="125">
        <v>3.7</v>
      </c>
      <c r="AE396" s="125">
        <v>145.0</v>
      </c>
      <c r="AF396" s="119">
        <v>4.0</v>
      </c>
      <c r="AG396" s="125">
        <v>4.0</v>
      </c>
      <c r="AH396" s="125">
        <v>4.0</v>
      </c>
      <c r="AI396" s="125">
        <v>2.0</v>
      </c>
      <c r="AJ396" s="125">
        <v>2.0</v>
      </c>
      <c r="AK396" s="125">
        <v>3.0</v>
      </c>
      <c r="AL396" s="126">
        <v>45519.743178819444</v>
      </c>
      <c r="AM396" s="127">
        <v>1015714.55</v>
      </c>
      <c r="AN396" s="127">
        <v>834271.28</v>
      </c>
      <c r="AO396" s="124"/>
      <c r="AP396" s="124"/>
    </row>
    <row r="397">
      <c r="A397" s="125">
        <v>596.0</v>
      </c>
      <c r="B397" s="119" t="s">
        <v>97</v>
      </c>
      <c r="C397" s="119" t="s">
        <v>32</v>
      </c>
      <c r="D397" s="119" t="s">
        <v>249</v>
      </c>
      <c r="E397" s="119" t="s">
        <v>563</v>
      </c>
      <c r="F397" s="120" t="s">
        <v>209</v>
      </c>
      <c r="G397" s="120" t="s">
        <v>101</v>
      </c>
      <c r="H397" s="121" t="s">
        <v>994</v>
      </c>
      <c r="I397" s="121" t="s">
        <v>995</v>
      </c>
      <c r="J397" s="125">
        <v>2253007.16</v>
      </c>
      <c r="K397" s="125">
        <v>2101524.14</v>
      </c>
      <c r="L397" s="125">
        <v>64691.36</v>
      </c>
      <c r="M397" s="125">
        <v>61499.72</v>
      </c>
      <c r="N397" s="125">
        <v>23.0</v>
      </c>
      <c r="O397" s="125" t="s">
        <v>41</v>
      </c>
      <c r="P397" s="125">
        <v>550.0</v>
      </c>
      <c r="Q397" s="125">
        <v>443.0</v>
      </c>
      <c r="R397" s="125">
        <v>66.0</v>
      </c>
      <c r="S397" s="125">
        <v>35.0</v>
      </c>
      <c r="T397" s="125" t="s">
        <v>41</v>
      </c>
      <c r="U397" s="125">
        <v>24.0</v>
      </c>
      <c r="V397" s="125">
        <v>88.0</v>
      </c>
      <c r="W397" s="125">
        <v>5.19</v>
      </c>
      <c r="X397" s="125">
        <v>7.21</v>
      </c>
      <c r="Y397" s="125" t="s">
        <v>41</v>
      </c>
      <c r="Z397" s="125">
        <v>5.0</v>
      </c>
      <c r="AA397" s="125">
        <v>5.0</v>
      </c>
      <c r="AB397" s="125">
        <v>2.0</v>
      </c>
      <c r="AC397" s="125">
        <v>2.0</v>
      </c>
      <c r="AD397" s="125">
        <v>2.8</v>
      </c>
      <c r="AE397" s="125">
        <v>222.0</v>
      </c>
      <c r="AF397" s="125" t="s">
        <v>41</v>
      </c>
      <c r="AG397" s="125">
        <v>4.0</v>
      </c>
      <c r="AH397" s="125">
        <v>4.0</v>
      </c>
      <c r="AI397" s="125">
        <v>1.0</v>
      </c>
      <c r="AJ397" s="125">
        <v>2.0</v>
      </c>
      <c r="AK397" s="125">
        <v>2.0</v>
      </c>
      <c r="AL397" s="126">
        <v>45519.743178819444</v>
      </c>
      <c r="AM397" s="127">
        <v>2253372.66</v>
      </c>
      <c r="AN397" s="127">
        <v>2104091.36</v>
      </c>
      <c r="AO397" s="124"/>
      <c r="AP397" s="124"/>
    </row>
    <row r="398">
      <c r="A398" s="125">
        <v>597.0</v>
      </c>
      <c r="B398" s="119" t="s">
        <v>42</v>
      </c>
      <c r="C398" s="119" t="s">
        <v>32</v>
      </c>
      <c r="D398" s="119" t="s">
        <v>237</v>
      </c>
      <c r="E398" s="119" t="s">
        <v>408</v>
      </c>
      <c r="F398" s="120" t="s">
        <v>45</v>
      </c>
      <c r="G398" s="120" t="s">
        <v>46</v>
      </c>
      <c r="H398" s="121" t="s">
        <v>994</v>
      </c>
      <c r="I398" s="121" t="s">
        <v>995</v>
      </c>
      <c r="J398" s="125">
        <v>2790601.09</v>
      </c>
      <c r="K398" s="125">
        <v>2542305.81</v>
      </c>
      <c r="L398" s="125">
        <v>81675.74</v>
      </c>
      <c r="M398" s="125">
        <v>86263.16</v>
      </c>
      <c r="N398" s="125">
        <v>47.0</v>
      </c>
      <c r="O398" s="119">
        <v>44.0</v>
      </c>
      <c r="P398" s="125">
        <v>976.0</v>
      </c>
      <c r="Q398" s="125">
        <v>919.0</v>
      </c>
      <c r="R398" s="125">
        <v>54.0</v>
      </c>
      <c r="S398" s="125">
        <v>58.0</v>
      </c>
      <c r="T398" s="119">
        <v>6.0</v>
      </c>
      <c r="U398" s="125">
        <v>6.0</v>
      </c>
      <c r="V398" s="125">
        <v>-6.0</v>
      </c>
      <c r="W398" s="125">
        <v>-5.32</v>
      </c>
      <c r="X398" s="125">
        <v>9.77</v>
      </c>
      <c r="Y398" s="119">
        <v>1.0</v>
      </c>
      <c r="Z398" s="125">
        <v>2.0</v>
      </c>
      <c r="AA398" s="125">
        <v>1.0</v>
      </c>
      <c r="AB398" s="125">
        <v>1.0</v>
      </c>
      <c r="AC398" s="125">
        <v>2.0</v>
      </c>
      <c r="AD398" s="125">
        <v>1.35</v>
      </c>
      <c r="AE398" s="125">
        <v>441.0</v>
      </c>
      <c r="AF398" s="119">
        <v>1.0</v>
      </c>
      <c r="AG398" s="125">
        <v>1.0</v>
      </c>
      <c r="AH398" s="125">
        <v>1.0</v>
      </c>
      <c r="AI398" s="125">
        <v>1.0</v>
      </c>
      <c r="AJ398" s="125">
        <v>2.0</v>
      </c>
      <c r="AK398" s="125">
        <v>1.0</v>
      </c>
      <c r="AL398" s="126">
        <v>45519.743178819444</v>
      </c>
      <c r="AM398" s="127">
        <v>2790434.37</v>
      </c>
      <c r="AN398" s="127">
        <v>2543762.32</v>
      </c>
      <c r="AO398" s="124"/>
      <c r="AP398" s="124"/>
    </row>
    <row r="399">
      <c r="A399" s="125">
        <v>599.0</v>
      </c>
      <c r="B399" s="119" t="s">
        <v>122</v>
      </c>
      <c r="C399" s="119" t="s">
        <v>32</v>
      </c>
      <c r="D399" s="119" t="s">
        <v>359</v>
      </c>
      <c r="E399" s="119" t="s">
        <v>392</v>
      </c>
      <c r="F399" s="120" t="s">
        <v>70</v>
      </c>
      <c r="G399" s="120" t="s">
        <v>36</v>
      </c>
      <c r="H399" s="121" t="s">
        <v>994</v>
      </c>
      <c r="I399" s="121" t="s">
        <v>995</v>
      </c>
      <c r="J399" s="125">
        <v>691483.89</v>
      </c>
      <c r="K399" s="125">
        <v>687291.25</v>
      </c>
      <c r="L399" s="125">
        <v>20809.34</v>
      </c>
      <c r="M399" s="125">
        <v>22435.55</v>
      </c>
      <c r="N399" s="125">
        <v>46.0</v>
      </c>
      <c r="O399" s="125">
        <v>39.0</v>
      </c>
      <c r="P399" s="125">
        <v>319.0</v>
      </c>
      <c r="Q399" s="125">
        <v>297.0</v>
      </c>
      <c r="R399" s="125">
        <v>27.0</v>
      </c>
      <c r="S399" s="125">
        <v>32.0</v>
      </c>
      <c r="T399" s="125">
        <v>17.0</v>
      </c>
      <c r="U399" s="125">
        <v>7.0</v>
      </c>
      <c r="V399" s="125">
        <v>-15.0</v>
      </c>
      <c r="W399" s="125">
        <v>-7.25</v>
      </c>
      <c r="X399" s="125">
        <v>0.61</v>
      </c>
      <c r="Y399" s="125">
        <v>1.0</v>
      </c>
      <c r="Z399" s="125">
        <v>2.0</v>
      </c>
      <c r="AA399" s="125">
        <v>1.0</v>
      </c>
      <c r="AB399" s="125">
        <v>1.0</v>
      </c>
      <c r="AC399" s="125">
        <v>1.0</v>
      </c>
      <c r="AD399" s="125">
        <v>1.1</v>
      </c>
      <c r="AE399" s="125">
        <v>534.0</v>
      </c>
      <c r="AF399" s="125">
        <v>1.0</v>
      </c>
      <c r="AG399" s="125">
        <v>1.0</v>
      </c>
      <c r="AH399" s="125">
        <v>1.0</v>
      </c>
      <c r="AI399" s="125">
        <v>1.0</v>
      </c>
      <c r="AJ399" s="125">
        <v>1.0</v>
      </c>
      <c r="AK399" s="125">
        <v>1.0</v>
      </c>
      <c r="AL399" s="126">
        <v>45519.743178819444</v>
      </c>
      <c r="AM399" s="127">
        <v>650102.21</v>
      </c>
      <c r="AN399" s="127">
        <v>677936.25</v>
      </c>
      <c r="AO399" s="124"/>
      <c r="AP399" s="124"/>
    </row>
    <row r="400">
      <c r="A400" s="125">
        <v>600.0</v>
      </c>
      <c r="B400" s="119" t="s">
        <v>97</v>
      </c>
      <c r="C400" s="119" t="s">
        <v>32</v>
      </c>
      <c r="D400" s="119" t="s">
        <v>546</v>
      </c>
      <c r="E400" s="119" t="s">
        <v>203</v>
      </c>
      <c r="F400" s="120" t="s">
        <v>243</v>
      </c>
      <c r="G400" s="120" t="s">
        <v>101</v>
      </c>
      <c r="H400" s="121" t="s">
        <v>994</v>
      </c>
      <c r="I400" s="121" t="s">
        <v>995</v>
      </c>
      <c r="J400" s="125">
        <v>732024.58</v>
      </c>
      <c r="K400" s="125">
        <v>606765.7</v>
      </c>
      <c r="L400" s="125">
        <v>24941.67</v>
      </c>
      <c r="M400" s="125">
        <v>20607.91</v>
      </c>
      <c r="N400" s="125">
        <v>12.0</v>
      </c>
      <c r="O400" s="125">
        <v>11.0</v>
      </c>
      <c r="P400" s="125">
        <v>361.0</v>
      </c>
      <c r="Q400" s="125">
        <v>281.0</v>
      </c>
      <c r="R400" s="125">
        <v>30.0</v>
      </c>
      <c r="S400" s="125">
        <v>20.0</v>
      </c>
      <c r="T400" s="125">
        <v>9.0</v>
      </c>
      <c r="U400" s="125">
        <v>28.0</v>
      </c>
      <c r="V400" s="125">
        <v>50.0</v>
      </c>
      <c r="W400" s="125">
        <v>21.03</v>
      </c>
      <c r="X400" s="125">
        <v>20.64</v>
      </c>
      <c r="Y400" s="125">
        <v>1.0</v>
      </c>
      <c r="Z400" s="125">
        <v>5.0</v>
      </c>
      <c r="AA400" s="125">
        <v>3.0</v>
      </c>
      <c r="AB400" s="125">
        <v>5.0</v>
      </c>
      <c r="AC400" s="125">
        <v>3.0</v>
      </c>
      <c r="AD400" s="125">
        <v>3.9</v>
      </c>
      <c r="AE400" s="125">
        <v>117.0</v>
      </c>
      <c r="AF400" s="125">
        <v>1.0</v>
      </c>
      <c r="AG400" s="125">
        <v>4.0</v>
      </c>
      <c r="AH400" s="125">
        <v>2.0</v>
      </c>
      <c r="AI400" s="125">
        <v>4.0</v>
      </c>
      <c r="AJ400" s="125">
        <v>2.0</v>
      </c>
      <c r="AK400" s="125">
        <v>3.0</v>
      </c>
      <c r="AL400" s="126">
        <v>45519.743178819444</v>
      </c>
      <c r="AM400" s="127">
        <v>732095.58</v>
      </c>
      <c r="AN400" s="127">
        <v>606738.52</v>
      </c>
      <c r="AO400" s="124"/>
      <c r="AP400" s="124"/>
    </row>
    <row r="401">
      <c r="A401" s="125">
        <v>601.0</v>
      </c>
      <c r="B401" s="119" t="s">
        <v>63</v>
      </c>
      <c r="C401" s="119" t="s">
        <v>32</v>
      </c>
      <c r="D401" s="119" t="s">
        <v>129</v>
      </c>
      <c r="E401" s="119" t="s">
        <v>195</v>
      </c>
      <c r="F401" s="120" t="s">
        <v>366</v>
      </c>
      <c r="G401" s="120" t="s">
        <v>46</v>
      </c>
      <c r="H401" s="121" t="s">
        <v>994</v>
      </c>
      <c r="I401" s="121" t="s">
        <v>995</v>
      </c>
      <c r="J401" s="125">
        <v>4270304.43</v>
      </c>
      <c r="K401" s="125">
        <v>3963638.51</v>
      </c>
      <c r="L401" s="125">
        <v>174437.82</v>
      </c>
      <c r="M401" s="125">
        <v>170309.25</v>
      </c>
      <c r="N401" s="125">
        <v>229.0</v>
      </c>
      <c r="O401" s="125">
        <v>194.0</v>
      </c>
      <c r="P401" s="125">
        <v>1715.0</v>
      </c>
      <c r="Q401" s="125">
        <v>1542.0</v>
      </c>
      <c r="R401" s="125">
        <v>107.0</v>
      </c>
      <c r="S401" s="125">
        <v>171.0</v>
      </c>
      <c r="T401" s="125">
        <v>18.0</v>
      </c>
      <c r="U401" s="125">
        <v>11.0</v>
      </c>
      <c r="V401" s="125">
        <v>-37.0</v>
      </c>
      <c r="W401" s="125">
        <v>2.42</v>
      </c>
      <c r="X401" s="125">
        <v>7.74</v>
      </c>
      <c r="Y401" s="125">
        <v>1.0</v>
      </c>
      <c r="Z401" s="125">
        <v>3.0</v>
      </c>
      <c r="AA401" s="125">
        <v>1.0</v>
      </c>
      <c r="AB401" s="125">
        <v>1.0</v>
      </c>
      <c r="AC401" s="125">
        <v>2.0</v>
      </c>
      <c r="AD401" s="125">
        <v>1.45</v>
      </c>
      <c r="AE401" s="125">
        <v>415.0</v>
      </c>
      <c r="AF401" s="125">
        <v>1.0</v>
      </c>
      <c r="AG401" s="125">
        <v>2.0</v>
      </c>
      <c r="AH401" s="125">
        <v>1.0</v>
      </c>
      <c r="AI401" s="125">
        <v>1.0</v>
      </c>
      <c r="AJ401" s="125">
        <v>2.0</v>
      </c>
      <c r="AK401" s="125">
        <v>1.0</v>
      </c>
      <c r="AL401" s="126">
        <v>45519.743178819444</v>
      </c>
      <c r="AM401" s="127">
        <v>4270812.4</v>
      </c>
      <c r="AN401" s="127">
        <v>3965079.52</v>
      </c>
      <c r="AO401" s="124"/>
      <c r="AP401" s="124"/>
    </row>
    <row r="402">
      <c r="A402" s="125">
        <v>602.0</v>
      </c>
      <c r="B402" s="119" t="s">
        <v>60</v>
      </c>
      <c r="C402" s="119" t="s">
        <v>32</v>
      </c>
      <c r="D402" s="119" t="s">
        <v>564</v>
      </c>
      <c r="E402" s="119" t="s">
        <v>565</v>
      </c>
      <c r="F402" s="120" t="s">
        <v>81</v>
      </c>
      <c r="G402" s="120" t="s">
        <v>36</v>
      </c>
      <c r="H402" s="121" t="s">
        <v>994</v>
      </c>
      <c r="I402" s="121" t="s">
        <v>995</v>
      </c>
      <c r="J402" s="125">
        <v>814930.19</v>
      </c>
      <c r="K402" s="125">
        <v>837668.86</v>
      </c>
      <c r="L402" s="125">
        <v>19541.74</v>
      </c>
      <c r="M402" s="125">
        <v>21953.31</v>
      </c>
      <c r="N402" s="125">
        <v>14.0</v>
      </c>
      <c r="O402" s="125">
        <v>7.0</v>
      </c>
      <c r="P402" s="125">
        <v>245.0</v>
      </c>
      <c r="Q402" s="125">
        <v>264.0</v>
      </c>
      <c r="R402" s="125">
        <v>59.0</v>
      </c>
      <c r="S402" s="125">
        <v>36.0</v>
      </c>
      <c r="T402" s="125">
        <v>100.0</v>
      </c>
      <c r="U402" s="125">
        <v>-7.0</v>
      </c>
      <c r="V402" s="125">
        <v>63.0</v>
      </c>
      <c r="W402" s="125">
        <v>-10.98</v>
      </c>
      <c r="X402" s="125">
        <v>-2.71</v>
      </c>
      <c r="Y402" s="125">
        <v>4.0</v>
      </c>
      <c r="Z402" s="125">
        <v>1.0</v>
      </c>
      <c r="AA402" s="125">
        <v>4.0</v>
      </c>
      <c r="AB402" s="125">
        <v>1.0</v>
      </c>
      <c r="AC402" s="125">
        <v>1.0</v>
      </c>
      <c r="AD402" s="125">
        <v>1.75</v>
      </c>
      <c r="AE402" s="125">
        <v>359.0</v>
      </c>
      <c r="AF402" s="125">
        <v>3.0</v>
      </c>
      <c r="AG402" s="125">
        <v>1.0</v>
      </c>
      <c r="AH402" s="125">
        <v>3.0</v>
      </c>
      <c r="AI402" s="125">
        <v>1.0</v>
      </c>
      <c r="AJ402" s="125">
        <v>1.0</v>
      </c>
      <c r="AK402" s="125">
        <v>1.0</v>
      </c>
      <c r="AL402" s="126">
        <v>45519.743178819444</v>
      </c>
      <c r="AM402" s="127">
        <v>817141.34</v>
      </c>
      <c r="AN402" s="127">
        <v>838781.2</v>
      </c>
      <c r="AO402" s="124"/>
      <c r="AP402" s="124"/>
    </row>
    <row r="403">
      <c r="A403" s="125">
        <v>603.0</v>
      </c>
      <c r="B403" s="119" t="s">
        <v>122</v>
      </c>
      <c r="C403" s="119" t="s">
        <v>32</v>
      </c>
      <c r="D403" s="119" t="s">
        <v>249</v>
      </c>
      <c r="E403" s="119" t="s">
        <v>566</v>
      </c>
      <c r="F403" s="120" t="s">
        <v>403</v>
      </c>
      <c r="G403" s="120" t="s">
        <v>46</v>
      </c>
      <c r="H403" s="121" t="s">
        <v>994</v>
      </c>
      <c r="I403" s="121" t="s">
        <v>995</v>
      </c>
      <c r="J403" s="125">
        <v>1165989.1</v>
      </c>
      <c r="K403" s="125">
        <v>1020437.27</v>
      </c>
      <c r="L403" s="125">
        <v>50725.5</v>
      </c>
      <c r="M403" s="125">
        <v>46586.0</v>
      </c>
      <c r="N403" s="125">
        <v>19.0</v>
      </c>
      <c r="O403" s="125">
        <v>29.0</v>
      </c>
      <c r="P403" s="125">
        <v>504.0</v>
      </c>
      <c r="Q403" s="125">
        <v>478.0</v>
      </c>
      <c r="R403" s="125">
        <v>37.0</v>
      </c>
      <c r="S403" s="125">
        <v>30.0</v>
      </c>
      <c r="T403" s="125">
        <v>-34.0</v>
      </c>
      <c r="U403" s="125">
        <v>5.0</v>
      </c>
      <c r="V403" s="125">
        <v>23.0</v>
      </c>
      <c r="W403" s="125">
        <v>8.89</v>
      </c>
      <c r="X403" s="125">
        <v>14.26</v>
      </c>
      <c r="Y403" s="125">
        <v>1.0</v>
      </c>
      <c r="Z403" s="125">
        <v>2.0</v>
      </c>
      <c r="AA403" s="125">
        <v>2.0</v>
      </c>
      <c r="AB403" s="125">
        <v>3.0</v>
      </c>
      <c r="AC403" s="125">
        <v>3.0</v>
      </c>
      <c r="AD403" s="125">
        <v>2.6</v>
      </c>
      <c r="AE403" s="125">
        <v>244.0</v>
      </c>
      <c r="AF403" s="125">
        <v>1.0</v>
      </c>
      <c r="AG403" s="125">
        <v>1.0</v>
      </c>
      <c r="AH403" s="125">
        <v>2.0</v>
      </c>
      <c r="AI403" s="125">
        <v>2.0</v>
      </c>
      <c r="AJ403" s="125">
        <v>2.0</v>
      </c>
      <c r="AK403" s="125">
        <v>2.0</v>
      </c>
      <c r="AL403" s="126">
        <v>45519.743178819444</v>
      </c>
      <c r="AM403" s="127">
        <v>1166726.23</v>
      </c>
      <c r="AN403" s="127">
        <v>1020435.15</v>
      </c>
      <c r="AO403" s="124"/>
      <c r="AP403" s="124"/>
    </row>
    <row r="404">
      <c r="A404" s="125">
        <v>606.0</v>
      </c>
      <c r="B404" s="119" t="s">
        <v>60</v>
      </c>
      <c r="C404" s="119" t="s">
        <v>32</v>
      </c>
      <c r="D404" s="119" t="s">
        <v>567</v>
      </c>
      <c r="E404" s="119" t="s">
        <v>214</v>
      </c>
      <c r="F404" s="120" t="s">
        <v>118</v>
      </c>
      <c r="G404" s="120" t="s">
        <v>59</v>
      </c>
      <c r="H404" s="121" t="s">
        <v>994</v>
      </c>
      <c r="I404" s="121" t="s">
        <v>995</v>
      </c>
      <c r="J404" s="125">
        <v>4407344.16</v>
      </c>
      <c r="K404" s="125">
        <v>4270756.86</v>
      </c>
      <c r="L404" s="125">
        <v>115373.62</v>
      </c>
      <c r="M404" s="125">
        <v>112575.61</v>
      </c>
      <c r="N404" s="125">
        <v>130.0</v>
      </c>
      <c r="O404" s="125">
        <v>155.0</v>
      </c>
      <c r="P404" s="125">
        <v>1340.0</v>
      </c>
      <c r="Q404" s="125">
        <v>1312.0</v>
      </c>
      <c r="R404" s="125">
        <v>73.0</v>
      </c>
      <c r="S404" s="125">
        <v>67.0</v>
      </c>
      <c r="T404" s="125">
        <v>-16.0</v>
      </c>
      <c r="U404" s="125">
        <v>2.0</v>
      </c>
      <c r="V404" s="125">
        <v>8.0</v>
      </c>
      <c r="W404" s="125">
        <v>2.49</v>
      </c>
      <c r="X404" s="125">
        <v>3.2</v>
      </c>
      <c r="Y404" s="125">
        <v>1.0</v>
      </c>
      <c r="Z404" s="125">
        <v>1.0</v>
      </c>
      <c r="AA404" s="125">
        <v>1.0</v>
      </c>
      <c r="AB404" s="125">
        <v>1.0</v>
      </c>
      <c r="AC404" s="125">
        <v>1.0</v>
      </c>
      <c r="AD404" s="125">
        <v>1.0</v>
      </c>
      <c r="AE404" s="125">
        <v>625.0</v>
      </c>
      <c r="AF404" s="125">
        <v>1.0</v>
      </c>
      <c r="AG404" s="125">
        <v>1.0</v>
      </c>
      <c r="AH404" s="125">
        <v>1.0</v>
      </c>
      <c r="AI404" s="125">
        <v>1.0</v>
      </c>
      <c r="AJ404" s="125">
        <v>1.0</v>
      </c>
      <c r="AK404" s="125">
        <v>1.0</v>
      </c>
      <c r="AL404" s="126">
        <v>45519.743178819444</v>
      </c>
      <c r="AM404" s="127">
        <v>4406278.3</v>
      </c>
      <c r="AN404" s="127">
        <v>4270067.37</v>
      </c>
      <c r="AO404" s="124"/>
      <c r="AP404" s="124"/>
    </row>
    <row r="405">
      <c r="A405" s="125">
        <v>607.0</v>
      </c>
      <c r="B405" s="119" t="s">
        <v>60</v>
      </c>
      <c r="C405" s="119" t="s">
        <v>32</v>
      </c>
      <c r="D405" s="119" t="s">
        <v>568</v>
      </c>
      <c r="E405" s="119" t="s">
        <v>569</v>
      </c>
      <c r="F405" s="120" t="s">
        <v>220</v>
      </c>
      <c r="G405" s="120" t="s">
        <v>59</v>
      </c>
      <c r="H405" s="121" t="s">
        <v>994</v>
      </c>
      <c r="I405" s="121" t="s">
        <v>995</v>
      </c>
      <c r="J405" s="125">
        <v>1658212.38</v>
      </c>
      <c r="K405" s="125">
        <v>1320111.5</v>
      </c>
      <c r="L405" s="125">
        <v>43218.72</v>
      </c>
      <c r="M405" s="125">
        <v>36895.47</v>
      </c>
      <c r="N405" s="125">
        <v>23.0</v>
      </c>
      <c r="O405" s="125">
        <v>8.0</v>
      </c>
      <c r="P405" s="125">
        <v>538.0</v>
      </c>
      <c r="Q405" s="125">
        <v>392.0</v>
      </c>
      <c r="R405" s="125">
        <v>57.0</v>
      </c>
      <c r="S405" s="125">
        <v>45.0</v>
      </c>
      <c r="T405" s="125">
        <v>187.0</v>
      </c>
      <c r="U405" s="125">
        <v>37.0</v>
      </c>
      <c r="V405" s="125">
        <v>26.0</v>
      </c>
      <c r="W405" s="125">
        <v>17.14</v>
      </c>
      <c r="X405" s="125">
        <v>25.61</v>
      </c>
      <c r="Y405" s="125">
        <v>5.0</v>
      </c>
      <c r="Z405" s="125">
        <v>5.0</v>
      </c>
      <c r="AA405" s="125">
        <v>2.0</v>
      </c>
      <c r="AB405" s="125">
        <v>4.0</v>
      </c>
      <c r="AC405" s="125">
        <v>4.0</v>
      </c>
      <c r="AD405" s="125">
        <v>3.75</v>
      </c>
      <c r="AE405" s="125">
        <v>138.0</v>
      </c>
      <c r="AF405" s="125">
        <v>4.0</v>
      </c>
      <c r="AG405" s="125">
        <v>4.0</v>
      </c>
      <c r="AH405" s="125">
        <v>2.0</v>
      </c>
      <c r="AI405" s="125">
        <v>3.0</v>
      </c>
      <c r="AJ405" s="125">
        <v>3.0</v>
      </c>
      <c r="AK405" s="125">
        <v>3.0</v>
      </c>
      <c r="AL405" s="126">
        <v>45519.743178819444</v>
      </c>
      <c r="AM405" s="127">
        <v>1657612.65</v>
      </c>
      <c r="AN405" s="127">
        <v>1320058.71</v>
      </c>
      <c r="AO405" s="124"/>
      <c r="AP405" s="124"/>
    </row>
    <row r="406">
      <c r="A406" s="125">
        <v>608.0</v>
      </c>
      <c r="B406" s="119" t="s">
        <v>97</v>
      </c>
      <c r="C406" s="119" t="s">
        <v>32</v>
      </c>
      <c r="D406" s="119" t="s">
        <v>393</v>
      </c>
      <c r="E406" s="119" t="s">
        <v>570</v>
      </c>
      <c r="F406" s="120" t="s">
        <v>451</v>
      </c>
      <c r="G406" s="120" t="s">
        <v>101</v>
      </c>
      <c r="H406" s="121" t="s">
        <v>994</v>
      </c>
      <c r="I406" s="121" t="s">
        <v>995</v>
      </c>
      <c r="J406" s="125">
        <v>1646104.02</v>
      </c>
      <c r="K406" s="125">
        <v>1587958.41</v>
      </c>
      <c r="L406" s="125">
        <v>47255.78</v>
      </c>
      <c r="M406" s="125">
        <v>47529.12</v>
      </c>
      <c r="N406" s="125">
        <v>71.0</v>
      </c>
      <c r="O406" s="125">
        <v>95.0</v>
      </c>
      <c r="P406" s="125">
        <v>618.0</v>
      </c>
      <c r="Q406" s="125">
        <v>573.0</v>
      </c>
      <c r="R406" s="125">
        <v>54.0</v>
      </c>
      <c r="S406" s="125">
        <v>51.0</v>
      </c>
      <c r="T406" s="125">
        <v>-25.0</v>
      </c>
      <c r="U406" s="125">
        <v>7.0</v>
      </c>
      <c r="V406" s="125">
        <v>5.0</v>
      </c>
      <c r="W406" s="125">
        <v>-0.58</v>
      </c>
      <c r="X406" s="125">
        <v>3.66</v>
      </c>
      <c r="Y406" s="125">
        <v>1.0</v>
      </c>
      <c r="Z406" s="125">
        <v>2.0</v>
      </c>
      <c r="AA406" s="125">
        <v>1.0</v>
      </c>
      <c r="AB406" s="125">
        <v>1.0</v>
      </c>
      <c r="AC406" s="125">
        <v>1.0</v>
      </c>
      <c r="AD406" s="125">
        <v>1.1</v>
      </c>
      <c r="AE406" s="125">
        <v>544.0</v>
      </c>
      <c r="AF406" s="125">
        <v>1.0</v>
      </c>
      <c r="AG406" s="125">
        <v>1.0</v>
      </c>
      <c r="AH406" s="125">
        <v>1.0</v>
      </c>
      <c r="AI406" s="125">
        <v>1.0</v>
      </c>
      <c r="AJ406" s="125">
        <v>1.0</v>
      </c>
      <c r="AK406" s="125">
        <v>1.0</v>
      </c>
      <c r="AL406" s="126">
        <v>45519.743178819444</v>
      </c>
      <c r="AM406" s="127">
        <v>1647805.27</v>
      </c>
      <c r="AN406" s="127">
        <v>1587878.08</v>
      </c>
      <c r="AO406" s="124"/>
      <c r="AP406" s="124"/>
    </row>
    <row r="407">
      <c r="A407" s="125">
        <v>609.0</v>
      </c>
      <c r="B407" s="119" t="s">
        <v>60</v>
      </c>
      <c r="C407" s="119" t="s">
        <v>32</v>
      </c>
      <c r="D407" s="119" t="s">
        <v>571</v>
      </c>
      <c r="E407" s="119" t="s">
        <v>572</v>
      </c>
      <c r="F407" s="120" t="s">
        <v>137</v>
      </c>
      <c r="G407" s="120" t="s">
        <v>36</v>
      </c>
      <c r="H407" s="121" t="s">
        <v>994</v>
      </c>
      <c r="I407" s="121" t="s">
        <v>995</v>
      </c>
      <c r="J407" s="125">
        <v>879660.34</v>
      </c>
      <c r="K407" s="125">
        <v>718871.71</v>
      </c>
      <c r="L407" s="125">
        <v>25520.83</v>
      </c>
      <c r="M407" s="125">
        <v>19961.42</v>
      </c>
      <c r="N407" s="125">
        <v>20.0</v>
      </c>
      <c r="O407" s="125">
        <v>26.0</v>
      </c>
      <c r="P407" s="125">
        <v>348.0</v>
      </c>
      <c r="Q407" s="125">
        <v>324.0</v>
      </c>
      <c r="R407" s="125">
        <v>23.0</v>
      </c>
      <c r="S407" s="125">
        <v>42.0</v>
      </c>
      <c r="T407" s="125">
        <v>-23.0</v>
      </c>
      <c r="U407" s="125">
        <v>7.0</v>
      </c>
      <c r="V407" s="125">
        <v>-45.0</v>
      </c>
      <c r="W407" s="125">
        <v>27.85</v>
      </c>
      <c r="X407" s="125">
        <v>22.37</v>
      </c>
      <c r="Y407" s="125">
        <v>1.0</v>
      </c>
      <c r="Z407" s="125">
        <v>2.0</v>
      </c>
      <c r="AA407" s="125">
        <v>1.0</v>
      </c>
      <c r="AB407" s="125">
        <v>5.0</v>
      </c>
      <c r="AC407" s="125">
        <v>4.0</v>
      </c>
      <c r="AD407" s="125">
        <v>3.45</v>
      </c>
      <c r="AE407" s="125">
        <v>170.0</v>
      </c>
      <c r="AF407" s="125">
        <v>1.0</v>
      </c>
      <c r="AG407" s="125">
        <v>1.0</v>
      </c>
      <c r="AH407" s="125">
        <v>1.0</v>
      </c>
      <c r="AI407" s="125">
        <v>4.0</v>
      </c>
      <c r="AJ407" s="125">
        <v>3.0</v>
      </c>
      <c r="AK407" s="125">
        <v>3.0</v>
      </c>
      <c r="AL407" s="126">
        <v>45519.743178819444</v>
      </c>
      <c r="AM407" s="127">
        <v>880138.84</v>
      </c>
      <c r="AN407" s="127">
        <v>718910.33</v>
      </c>
      <c r="AO407" s="124"/>
      <c r="AP407" s="124"/>
    </row>
    <row r="408">
      <c r="A408" s="125">
        <v>611.0</v>
      </c>
      <c r="B408" s="119" t="s">
        <v>1001</v>
      </c>
      <c r="C408" s="119" t="s">
        <v>992</v>
      </c>
      <c r="D408" s="119" t="s">
        <v>150</v>
      </c>
      <c r="E408" s="119" t="s">
        <v>710</v>
      </c>
      <c r="F408" s="120" t="s">
        <v>243</v>
      </c>
      <c r="G408" s="120" t="s">
        <v>101</v>
      </c>
      <c r="H408" s="121" t="s">
        <v>994</v>
      </c>
      <c r="I408" s="121" t="s">
        <v>995</v>
      </c>
      <c r="J408" s="125">
        <v>1558628.14</v>
      </c>
      <c r="K408" s="125">
        <v>1521638.03</v>
      </c>
      <c r="L408" s="125">
        <v>42566.75</v>
      </c>
      <c r="M408" s="125">
        <v>48604.1</v>
      </c>
      <c r="N408" s="125">
        <v>1.0</v>
      </c>
      <c r="O408" s="125">
        <v>30.0</v>
      </c>
      <c r="P408" s="125">
        <v>132.0</v>
      </c>
      <c r="Q408" s="125">
        <v>479.0</v>
      </c>
      <c r="R408" s="125">
        <v>293.0</v>
      </c>
      <c r="S408" s="125">
        <v>43.0</v>
      </c>
      <c r="T408" s="125">
        <v>-96.0</v>
      </c>
      <c r="U408" s="125">
        <v>-72.0</v>
      </c>
      <c r="V408" s="125">
        <v>581.0</v>
      </c>
      <c r="W408" s="125">
        <v>-12.42</v>
      </c>
      <c r="X408" s="125">
        <v>2.43</v>
      </c>
      <c r="Y408" s="125">
        <v>1.0</v>
      </c>
      <c r="Z408" s="125">
        <v>1.0</v>
      </c>
      <c r="AA408" s="125">
        <v>5.0</v>
      </c>
      <c r="AB408" s="125">
        <v>1.0</v>
      </c>
      <c r="AC408" s="125">
        <v>1.0</v>
      </c>
      <c r="AD408" s="125">
        <v>2.0</v>
      </c>
      <c r="AE408" s="125">
        <v>325.0</v>
      </c>
      <c r="AF408" s="125">
        <v>1.0</v>
      </c>
      <c r="AG408" s="125">
        <v>1.0</v>
      </c>
      <c r="AH408" s="125">
        <v>4.0</v>
      </c>
      <c r="AI408" s="125">
        <v>1.0</v>
      </c>
      <c r="AJ408" s="125">
        <v>1.0</v>
      </c>
      <c r="AK408" s="125">
        <v>2.0</v>
      </c>
      <c r="AL408" s="126">
        <v>45519.743178819444</v>
      </c>
      <c r="AM408" s="127">
        <v>1446221.1</v>
      </c>
      <c r="AN408" s="127">
        <v>1521672.97</v>
      </c>
      <c r="AO408" s="124"/>
      <c r="AP408" s="124"/>
    </row>
    <row r="409">
      <c r="A409" s="125">
        <v>612.0</v>
      </c>
      <c r="B409" s="119" t="s">
        <v>42</v>
      </c>
      <c r="C409" s="119" t="s">
        <v>32</v>
      </c>
      <c r="D409" s="119" t="s">
        <v>573</v>
      </c>
      <c r="E409" s="119" t="s">
        <v>574</v>
      </c>
      <c r="F409" s="120" t="s">
        <v>108</v>
      </c>
      <c r="G409" s="120" t="s">
        <v>46</v>
      </c>
      <c r="H409" s="121" t="s">
        <v>994</v>
      </c>
      <c r="I409" s="121" t="s">
        <v>995</v>
      </c>
      <c r="J409" s="125">
        <v>1040527.5</v>
      </c>
      <c r="K409" s="125">
        <v>716509.85</v>
      </c>
      <c r="L409" s="125">
        <v>31724.0</v>
      </c>
      <c r="M409" s="125">
        <v>23505.75</v>
      </c>
      <c r="N409" s="125">
        <v>16.0</v>
      </c>
      <c r="O409" s="125">
        <v>3.0</v>
      </c>
      <c r="P409" s="125">
        <v>424.0</v>
      </c>
      <c r="Q409" s="125">
        <v>288.0</v>
      </c>
      <c r="R409" s="125">
        <v>46.0</v>
      </c>
      <c r="S409" s="125">
        <v>23.0</v>
      </c>
      <c r="T409" s="125">
        <v>433.0</v>
      </c>
      <c r="U409" s="125">
        <v>47.0</v>
      </c>
      <c r="V409" s="125">
        <v>100.0</v>
      </c>
      <c r="W409" s="125">
        <v>34.96</v>
      </c>
      <c r="X409" s="125">
        <v>45.22</v>
      </c>
      <c r="Y409" s="125">
        <v>5.0</v>
      </c>
      <c r="Z409" s="125">
        <v>5.0</v>
      </c>
      <c r="AA409" s="125">
        <v>5.0</v>
      </c>
      <c r="AB409" s="125">
        <v>5.0</v>
      </c>
      <c r="AC409" s="125">
        <v>5.0</v>
      </c>
      <c r="AD409" s="125">
        <v>5.0</v>
      </c>
      <c r="AE409" s="125">
        <v>6.0</v>
      </c>
      <c r="AF409" s="125">
        <v>4.0</v>
      </c>
      <c r="AG409" s="125">
        <v>4.0</v>
      </c>
      <c r="AH409" s="125">
        <v>4.0</v>
      </c>
      <c r="AI409" s="125">
        <v>4.0</v>
      </c>
      <c r="AJ409" s="125">
        <v>4.0</v>
      </c>
      <c r="AK409" s="125">
        <v>4.0</v>
      </c>
      <c r="AL409" s="126">
        <v>45519.743178819444</v>
      </c>
      <c r="AM409" s="127">
        <v>1040681.5</v>
      </c>
      <c r="AN409" s="127">
        <v>717289.5</v>
      </c>
      <c r="AO409" s="124"/>
      <c r="AP409" s="124"/>
    </row>
    <row r="410">
      <c r="A410" s="125">
        <v>613.0</v>
      </c>
      <c r="B410" s="119" t="s">
        <v>60</v>
      </c>
      <c r="C410" s="119" t="s">
        <v>32</v>
      </c>
      <c r="D410" s="119" t="s">
        <v>346</v>
      </c>
      <c r="E410" s="119" t="s">
        <v>575</v>
      </c>
      <c r="F410" s="120" t="s">
        <v>137</v>
      </c>
      <c r="G410" s="120" t="s">
        <v>36</v>
      </c>
      <c r="H410" s="121" t="s">
        <v>994</v>
      </c>
      <c r="I410" s="121" t="s">
        <v>995</v>
      </c>
      <c r="J410" s="125">
        <v>1214373.0</v>
      </c>
      <c r="K410" s="125">
        <v>793027.0</v>
      </c>
      <c r="L410" s="125">
        <v>31705.29</v>
      </c>
      <c r="M410" s="125">
        <v>22896.5</v>
      </c>
      <c r="N410" s="125">
        <v>1.0</v>
      </c>
      <c r="O410" s="125" t="s">
        <v>41</v>
      </c>
      <c r="P410" s="125">
        <v>552.0</v>
      </c>
      <c r="Q410" s="125">
        <v>367.0</v>
      </c>
      <c r="R410" s="125">
        <v>63.0</v>
      </c>
      <c r="S410" s="125">
        <v>32.0</v>
      </c>
      <c r="T410" s="125" t="s">
        <v>41</v>
      </c>
      <c r="U410" s="125">
        <v>50.0</v>
      </c>
      <c r="V410" s="125">
        <v>96.0</v>
      </c>
      <c r="W410" s="125">
        <v>38.47</v>
      </c>
      <c r="X410" s="125">
        <v>53.13</v>
      </c>
      <c r="Y410" s="125" t="s">
        <v>41</v>
      </c>
      <c r="Z410" s="125">
        <v>5.0</v>
      </c>
      <c r="AA410" s="125">
        <v>5.0</v>
      </c>
      <c r="AB410" s="125">
        <v>5.0</v>
      </c>
      <c r="AC410" s="125">
        <v>5.0</v>
      </c>
      <c r="AD410" s="125">
        <v>4.75</v>
      </c>
      <c r="AE410" s="125">
        <v>15.0</v>
      </c>
      <c r="AF410" s="125" t="s">
        <v>41</v>
      </c>
      <c r="AG410" s="125">
        <v>4.0</v>
      </c>
      <c r="AH410" s="125">
        <v>4.0</v>
      </c>
      <c r="AI410" s="125">
        <v>4.0</v>
      </c>
      <c r="AJ410" s="125">
        <v>4.0</v>
      </c>
      <c r="AK410" s="125">
        <v>4.0</v>
      </c>
      <c r="AL410" s="126">
        <v>45519.743178819444</v>
      </c>
      <c r="AM410" s="127">
        <v>1214404.0</v>
      </c>
      <c r="AN410" s="127">
        <v>793025.57</v>
      </c>
      <c r="AO410" s="124"/>
      <c r="AP410" s="124"/>
    </row>
    <row r="411">
      <c r="A411" s="125">
        <v>614.0</v>
      </c>
      <c r="B411" s="119" t="s">
        <v>42</v>
      </c>
      <c r="C411" s="119" t="s">
        <v>32</v>
      </c>
      <c r="D411" s="119" t="s">
        <v>129</v>
      </c>
      <c r="E411" s="119" t="s">
        <v>184</v>
      </c>
      <c r="F411" s="120" t="s">
        <v>185</v>
      </c>
      <c r="G411" s="120" t="s">
        <v>46</v>
      </c>
      <c r="H411" s="121" t="s">
        <v>994</v>
      </c>
      <c r="I411" s="121" t="s">
        <v>995</v>
      </c>
      <c r="J411" s="125">
        <v>1364539.76</v>
      </c>
      <c r="K411" s="125">
        <v>1529741.47</v>
      </c>
      <c r="L411" s="125">
        <v>38551.5</v>
      </c>
      <c r="M411" s="125">
        <v>44038.43</v>
      </c>
      <c r="N411" s="119">
        <v>16.0</v>
      </c>
      <c r="O411" s="119">
        <v>14.0</v>
      </c>
      <c r="P411" s="125">
        <v>551.0</v>
      </c>
      <c r="Q411" s="125">
        <v>529.0</v>
      </c>
      <c r="R411" s="125">
        <v>38.0</v>
      </c>
      <c r="S411" s="125">
        <v>31.0</v>
      </c>
      <c r="T411" s="119">
        <v>14.0</v>
      </c>
      <c r="U411" s="125">
        <v>4.0</v>
      </c>
      <c r="V411" s="125">
        <v>22.0</v>
      </c>
      <c r="W411" s="125">
        <v>-12.46</v>
      </c>
      <c r="X411" s="125">
        <v>-10.8</v>
      </c>
      <c r="Y411" s="119">
        <v>1.0</v>
      </c>
      <c r="Z411" s="125">
        <v>1.0</v>
      </c>
      <c r="AA411" s="125">
        <v>2.0</v>
      </c>
      <c r="AB411" s="125">
        <v>1.0</v>
      </c>
      <c r="AC411" s="125">
        <v>1.0</v>
      </c>
      <c r="AD411" s="125">
        <v>1.2</v>
      </c>
      <c r="AE411" s="125">
        <v>502.0</v>
      </c>
      <c r="AF411" s="119">
        <v>1.0</v>
      </c>
      <c r="AG411" s="125">
        <v>1.0</v>
      </c>
      <c r="AH411" s="125">
        <v>2.0</v>
      </c>
      <c r="AI411" s="125">
        <v>1.0</v>
      </c>
      <c r="AJ411" s="125">
        <v>1.0</v>
      </c>
      <c r="AK411" s="125">
        <v>1.0</v>
      </c>
      <c r="AL411" s="126">
        <v>45519.743178819444</v>
      </c>
      <c r="AM411" s="127">
        <v>1362179.28</v>
      </c>
      <c r="AN411" s="127">
        <v>1527376.56</v>
      </c>
      <c r="AO411" s="124"/>
      <c r="AP411" s="124"/>
    </row>
    <row r="412">
      <c r="A412" s="125">
        <v>616.0</v>
      </c>
      <c r="B412" s="119" t="s">
        <v>60</v>
      </c>
      <c r="C412" s="119" t="s">
        <v>32</v>
      </c>
      <c r="D412" s="119" t="s">
        <v>144</v>
      </c>
      <c r="E412" s="119" t="s">
        <v>145</v>
      </c>
      <c r="F412" s="120" t="s">
        <v>96</v>
      </c>
      <c r="G412" s="120" t="s">
        <v>59</v>
      </c>
      <c r="H412" s="121" t="s">
        <v>994</v>
      </c>
      <c r="I412" s="121" t="s">
        <v>995</v>
      </c>
      <c r="J412" s="125">
        <v>1877214.13</v>
      </c>
      <c r="K412" s="125">
        <v>1406317.17</v>
      </c>
      <c r="L412" s="125">
        <v>39924.15</v>
      </c>
      <c r="M412" s="125">
        <v>32184.08</v>
      </c>
      <c r="N412" s="125" t="s">
        <v>41</v>
      </c>
      <c r="O412" s="125">
        <v>19.0</v>
      </c>
      <c r="P412" s="125">
        <v>319.0</v>
      </c>
      <c r="Q412" s="125">
        <v>317.0</v>
      </c>
      <c r="R412" s="125">
        <v>19.0</v>
      </c>
      <c r="S412" s="125">
        <v>24.0</v>
      </c>
      <c r="T412" s="125" t="s">
        <v>41</v>
      </c>
      <c r="U412" s="125">
        <v>0.0</v>
      </c>
      <c r="V412" s="125">
        <v>-20.0</v>
      </c>
      <c r="W412" s="125">
        <v>24.05</v>
      </c>
      <c r="X412" s="125">
        <v>33.48</v>
      </c>
      <c r="Y412" s="125" t="s">
        <v>41</v>
      </c>
      <c r="Z412" s="125">
        <v>1.0</v>
      </c>
      <c r="AA412" s="125">
        <v>1.0</v>
      </c>
      <c r="AB412" s="125">
        <v>5.0</v>
      </c>
      <c r="AC412" s="125">
        <v>5.0</v>
      </c>
      <c r="AD412" s="125">
        <v>3.55</v>
      </c>
      <c r="AE412" s="125">
        <v>164.0</v>
      </c>
      <c r="AF412" s="125" t="s">
        <v>41</v>
      </c>
      <c r="AG412" s="125">
        <v>1.0</v>
      </c>
      <c r="AH412" s="125">
        <v>1.0</v>
      </c>
      <c r="AI412" s="125">
        <v>4.0</v>
      </c>
      <c r="AJ412" s="125">
        <v>4.0</v>
      </c>
      <c r="AK412" s="125">
        <v>3.0</v>
      </c>
      <c r="AL412" s="126">
        <v>45519.743178819444</v>
      </c>
      <c r="AM412" s="127">
        <v>1878559.43</v>
      </c>
      <c r="AN412" s="127">
        <v>1405809.72</v>
      </c>
      <c r="AO412" s="124"/>
      <c r="AP412" s="124"/>
    </row>
    <row r="413">
      <c r="A413" s="125">
        <v>618.0</v>
      </c>
      <c r="B413" s="119" t="s">
        <v>60</v>
      </c>
      <c r="C413" s="119" t="s">
        <v>32</v>
      </c>
      <c r="D413" s="119" t="s">
        <v>273</v>
      </c>
      <c r="E413" s="119" t="s">
        <v>578</v>
      </c>
      <c r="F413" s="120" t="s">
        <v>88</v>
      </c>
      <c r="G413" s="120" t="s">
        <v>59</v>
      </c>
      <c r="H413" s="121" t="s">
        <v>994</v>
      </c>
      <c r="I413" s="121" t="s">
        <v>995</v>
      </c>
      <c r="J413" s="125">
        <v>1488351.02</v>
      </c>
      <c r="K413" s="125">
        <v>1512771.32</v>
      </c>
      <c r="L413" s="125">
        <v>45019.5</v>
      </c>
      <c r="M413" s="125">
        <v>49342.25</v>
      </c>
      <c r="N413" s="119" t="s">
        <v>41</v>
      </c>
      <c r="O413" s="125" t="s">
        <v>41</v>
      </c>
      <c r="P413" s="125">
        <v>494.0</v>
      </c>
      <c r="Q413" s="125">
        <v>478.0</v>
      </c>
      <c r="R413" s="125">
        <v>41.0</v>
      </c>
      <c r="S413" s="125">
        <v>20.0</v>
      </c>
      <c r="T413" s="119" t="s">
        <v>41</v>
      </c>
      <c r="U413" s="125">
        <v>3.0</v>
      </c>
      <c r="V413" s="125">
        <v>105.0</v>
      </c>
      <c r="W413" s="125">
        <v>-8.76</v>
      </c>
      <c r="X413" s="125">
        <v>-1.61</v>
      </c>
      <c r="Y413" s="119" t="s">
        <v>41</v>
      </c>
      <c r="Z413" s="125">
        <v>1.0</v>
      </c>
      <c r="AA413" s="125">
        <v>5.0</v>
      </c>
      <c r="AB413" s="125">
        <v>1.0</v>
      </c>
      <c r="AC413" s="125">
        <v>1.0</v>
      </c>
      <c r="AD413" s="125">
        <v>1.75</v>
      </c>
      <c r="AE413" s="125">
        <v>364.0</v>
      </c>
      <c r="AF413" s="119" t="s">
        <v>41</v>
      </c>
      <c r="AG413" s="125">
        <v>1.0</v>
      </c>
      <c r="AH413" s="125">
        <v>4.0</v>
      </c>
      <c r="AI413" s="125">
        <v>1.0</v>
      </c>
      <c r="AJ413" s="125">
        <v>1.0</v>
      </c>
      <c r="AK413" s="125">
        <v>1.0</v>
      </c>
      <c r="AL413" s="126">
        <v>45519.743178819444</v>
      </c>
      <c r="AM413" s="127">
        <v>1488074.02</v>
      </c>
      <c r="AN413" s="127">
        <v>1513435.68</v>
      </c>
      <c r="AO413" s="124"/>
      <c r="AP413" s="124"/>
    </row>
    <row r="414">
      <c r="A414" s="125">
        <v>619.0</v>
      </c>
      <c r="B414" s="119" t="s">
        <v>31</v>
      </c>
      <c r="C414" s="119" t="s">
        <v>32</v>
      </c>
      <c r="D414" s="119" t="s">
        <v>50</v>
      </c>
      <c r="E414" s="119" t="s">
        <v>51</v>
      </c>
      <c r="F414" s="120" t="s">
        <v>343</v>
      </c>
      <c r="G414" s="120" t="s">
        <v>46</v>
      </c>
      <c r="H414" s="121" t="s">
        <v>994</v>
      </c>
      <c r="I414" s="121" t="s">
        <v>995</v>
      </c>
      <c r="J414" s="125">
        <v>782961.75</v>
      </c>
      <c r="K414" s="125">
        <v>946020.43</v>
      </c>
      <c r="L414" s="125">
        <v>32446.85</v>
      </c>
      <c r="M414" s="125">
        <v>39494.98</v>
      </c>
      <c r="N414" s="119">
        <v>77.0</v>
      </c>
      <c r="O414" s="119">
        <v>3.0</v>
      </c>
      <c r="P414" s="125">
        <v>336.0</v>
      </c>
      <c r="Q414" s="125">
        <v>329.0</v>
      </c>
      <c r="R414" s="125">
        <v>45.0</v>
      </c>
      <c r="S414" s="125">
        <v>39.0</v>
      </c>
      <c r="T414" s="119">
        <v>2466.0</v>
      </c>
      <c r="U414" s="125">
        <v>2.0</v>
      </c>
      <c r="V414" s="125">
        <v>15.0</v>
      </c>
      <c r="W414" s="125">
        <v>-17.85</v>
      </c>
      <c r="X414" s="125">
        <v>-17.24</v>
      </c>
      <c r="Y414" s="119">
        <v>5.0</v>
      </c>
      <c r="Z414" s="125">
        <v>1.0</v>
      </c>
      <c r="AA414" s="125">
        <v>1.0</v>
      </c>
      <c r="AB414" s="125">
        <v>1.0</v>
      </c>
      <c r="AC414" s="125">
        <v>1.0</v>
      </c>
      <c r="AD414" s="125">
        <v>1.2</v>
      </c>
      <c r="AE414" s="125">
        <v>493.0</v>
      </c>
      <c r="AF414" s="119">
        <v>4.0</v>
      </c>
      <c r="AG414" s="125">
        <v>1.0</v>
      </c>
      <c r="AH414" s="125">
        <v>1.0</v>
      </c>
      <c r="AI414" s="125">
        <v>1.0</v>
      </c>
      <c r="AJ414" s="125">
        <v>1.0</v>
      </c>
      <c r="AK414" s="125">
        <v>1.0</v>
      </c>
      <c r="AL414" s="126">
        <v>45519.743178819444</v>
      </c>
      <c r="AM414" s="127">
        <v>782961.75</v>
      </c>
      <c r="AN414" s="127">
        <v>946213.41</v>
      </c>
      <c r="AO414" s="124"/>
      <c r="AP414" s="124"/>
    </row>
    <row r="415">
      <c r="A415" s="125">
        <v>622.0</v>
      </c>
      <c r="B415" s="119" t="s">
        <v>122</v>
      </c>
      <c r="C415" s="119" t="s">
        <v>32</v>
      </c>
      <c r="D415" s="119" t="s">
        <v>579</v>
      </c>
      <c r="E415" s="119" t="s">
        <v>580</v>
      </c>
      <c r="F415" s="120" t="s">
        <v>228</v>
      </c>
      <c r="G415" s="120" t="s">
        <v>36</v>
      </c>
      <c r="H415" s="121" t="s">
        <v>994</v>
      </c>
      <c r="I415" s="121" t="s">
        <v>995</v>
      </c>
      <c r="J415" s="125">
        <v>917926.37</v>
      </c>
      <c r="K415" s="125">
        <v>799737.35</v>
      </c>
      <c r="L415" s="125">
        <v>32759.0</v>
      </c>
      <c r="M415" s="125">
        <v>31126.0</v>
      </c>
      <c r="N415" s="125" t="s">
        <v>41</v>
      </c>
      <c r="O415" s="125">
        <v>28.0</v>
      </c>
      <c r="P415" s="125">
        <v>502.0</v>
      </c>
      <c r="Q415" s="125">
        <v>432.0</v>
      </c>
      <c r="R415" s="125">
        <v>55.0</v>
      </c>
      <c r="S415" s="125">
        <v>28.0</v>
      </c>
      <c r="T415" s="125" t="s">
        <v>41</v>
      </c>
      <c r="U415" s="125">
        <v>16.0</v>
      </c>
      <c r="V415" s="125">
        <v>96.0</v>
      </c>
      <c r="W415" s="125">
        <v>5.25</v>
      </c>
      <c r="X415" s="125">
        <v>14.78</v>
      </c>
      <c r="Y415" s="125" t="s">
        <v>41</v>
      </c>
      <c r="Z415" s="125">
        <v>4.0</v>
      </c>
      <c r="AA415" s="125">
        <v>5.0</v>
      </c>
      <c r="AB415" s="125">
        <v>2.0</v>
      </c>
      <c r="AC415" s="125">
        <v>3.0</v>
      </c>
      <c r="AD415" s="125">
        <v>2.95</v>
      </c>
      <c r="AE415" s="125">
        <v>208.0</v>
      </c>
      <c r="AF415" s="125" t="s">
        <v>41</v>
      </c>
      <c r="AG415" s="125">
        <v>3.0</v>
      </c>
      <c r="AH415" s="125">
        <v>4.0</v>
      </c>
      <c r="AI415" s="125">
        <v>1.0</v>
      </c>
      <c r="AJ415" s="125">
        <v>2.0</v>
      </c>
      <c r="AK415" s="125">
        <v>3.0</v>
      </c>
      <c r="AL415" s="126">
        <v>45519.743178819444</v>
      </c>
      <c r="AM415" s="127">
        <v>917658.07</v>
      </c>
      <c r="AN415" s="127">
        <v>799366.17</v>
      </c>
      <c r="AO415" s="124"/>
      <c r="AP415" s="124"/>
    </row>
    <row r="416">
      <c r="A416" s="125">
        <v>624.0</v>
      </c>
      <c r="B416" s="119" t="s">
        <v>122</v>
      </c>
      <c r="C416" s="119" t="s">
        <v>32</v>
      </c>
      <c r="D416" s="119" t="s">
        <v>148</v>
      </c>
      <c r="E416" s="119" t="s">
        <v>581</v>
      </c>
      <c r="F416" s="120" t="s">
        <v>185</v>
      </c>
      <c r="G416" s="120" t="s">
        <v>46</v>
      </c>
      <c r="H416" s="121" t="s">
        <v>994</v>
      </c>
      <c r="I416" s="121" t="s">
        <v>995</v>
      </c>
      <c r="J416" s="125">
        <v>5343174.76</v>
      </c>
      <c r="K416" s="125">
        <v>4782691.77</v>
      </c>
      <c r="L416" s="125">
        <v>147285.36</v>
      </c>
      <c r="M416" s="125">
        <v>140906.37</v>
      </c>
      <c r="N416" s="119">
        <v>154.0</v>
      </c>
      <c r="O416" s="125">
        <v>151.0</v>
      </c>
      <c r="P416" s="125">
        <v>1459.0</v>
      </c>
      <c r="Q416" s="125">
        <v>1410.0</v>
      </c>
      <c r="R416" s="125">
        <v>111.0</v>
      </c>
      <c r="S416" s="125">
        <v>118.0</v>
      </c>
      <c r="T416" s="119">
        <v>1.0</v>
      </c>
      <c r="U416" s="125">
        <v>3.0</v>
      </c>
      <c r="V416" s="125">
        <v>-5.0</v>
      </c>
      <c r="W416" s="125">
        <v>4.53</v>
      </c>
      <c r="X416" s="125">
        <v>11.72</v>
      </c>
      <c r="Y416" s="119">
        <v>1.0</v>
      </c>
      <c r="Z416" s="125">
        <v>1.0</v>
      </c>
      <c r="AA416" s="125">
        <v>1.0</v>
      </c>
      <c r="AB416" s="125">
        <v>2.0</v>
      </c>
      <c r="AC416" s="125">
        <v>2.0</v>
      </c>
      <c r="AD416" s="125">
        <v>1.65</v>
      </c>
      <c r="AE416" s="125">
        <v>372.0</v>
      </c>
      <c r="AF416" s="119">
        <v>1.0</v>
      </c>
      <c r="AG416" s="125">
        <v>1.0</v>
      </c>
      <c r="AH416" s="125">
        <v>1.0</v>
      </c>
      <c r="AI416" s="125">
        <v>1.0</v>
      </c>
      <c r="AJ416" s="125">
        <v>2.0</v>
      </c>
      <c r="AK416" s="125">
        <v>1.0</v>
      </c>
      <c r="AL416" s="126">
        <v>45519.743178819444</v>
      </c>
      <c r="AM416" s="127">
        <v>5345594.82</v>
      </c>
      <c r="AN416" s="127">
        <v>4784016.17</v>
      </c>
      <c r="AO416" s="124"/>
      <c r="AP416" s="124"/>
    </row>
    <row r="417">
      <c r="A417" s="125">
        <v>625.0</v>
      </c>
      <c r="B417" s="119" t="s">
        <v>122</v>
      </c>
      <c r="C417" s="119" t="s">
        <v>32</v>
      </c>
      <c r="D417" s="119" t="s">
        <v>582</v>
      </c>
      <c r="E417" s="119" t="s">
        <v>242</v>
      </c>
      <c r="F417" s="120" t="s">
        <v>70</v>
      </c>
      <c r="G417" s="120" t="s">
        <v>36</v>
      </c>
      <c r="H417" s="121" t="s">
        <v>994</v>
      </c>
      <c r="I417" s="121" t="s">
        <v>995</v>
      </c>
      <c r="J417" s="125">
        <v>1167431.08</v>
      </c>
      <c r="K417" s="125">
        <v>773625.16</v>
      </c>
      <c r="L417" s="125">
        <v>32956.93</v>
      </c>
      <c r="M417" s="125">
        <v>26154.94</v>
      </c>
      <c r="N417" s="125">
        <v>12.0</v>
      </c>
      <c r="O417" s="125">
        <v>2.0</v>
      </c>
      <c r="P417" s="125">
        <v>344.0</v>
      </c>
      <c r="Q417" s="125">
        <v>295.0</v>
      </c>
      <c r="R417" s="125">
        <v>49.0</v>
      </c>
      <c r="S417" s="125">
        <v>24.0</v>
      </c>
      <c r="T417" s="125">
        <v>500.0</v>
      </c>
      <c r="U417" s="125">
        <v>16.0</v>
      </c>
      <c r="V417" s="125">
        <v>104.0</v>
      </c>
      <c r="W417" s="125">
        <v>26.01</v>
      </c>
      <c r="X417" s="125">
        <v>50.9</v>
      </c>
      <c r="Y417" s="125">
        <v>5.0</v>
      </c>
      <c r="Z417" s="125">
        <v>4.0</v>
      </c>
      <c r="AA417" s="125">
        <v>5.0</v>
      </c>
      <c r="AB417" s="125">
        <v>5.0</v>
      </c>
      <c r="AC417" s="125">
        <v>5.0</v>
      </c>
      <c r="AD417" s="125">
        <v>4.9</v>
      </c>
      <c r="AE417" s="125">
        <v>9.0</v>
      </c>
      <c r="AF417" s="125">
        <v>4.0</v>
      </c>
      <c r="AG417" s="125">
        <v>3.0</v>
      </c>
      <c r="AH417" s="125">
        <v>4.0</v>
      </c>
      <c r="AI417" s="125">
        <v>4.0</v>
      </c>
      <c r="AJ417" s="125">
        <v>4.0</v>
      </c>
      <c r="AK417" s="125">
        <v>4.0</v>
      </c>
      <c r="AL417" s="126">
        <v>45519.743178819444</v>
      </c>
      <c r="AM417" s="127">
        <v>1167267.05</v>
      </c>
      <c r="AN417" s="127">
        <v>773745.51</v>
      </c>
      <c r="AO417" s="124"/>
      <c r="AP417" s="124"/>
    </row>
    <row r="418">
      <c r="A418" s="125">
        <v>626.0</v>
      </c>
      <c r="B418" s="119" t="s">
        <v>122</v>
      </c>
      <c r="C418" s="119" t="s">
        <v>32</v>
      </c>
      <c r="D418" s="119" t="s">
        <v>583</v>
      </c>
      <c r="E418" s="119" t="s">
        <v>584</v>
      </c>
      <c r="F418" s="120" t="s">
        <v>228</v>
      </c>
      <c r="G418" s="120" t="s">
        <v>36</v>
      </c>
      <c r="H418" s="121" t="s">
        <v>994</v>
      </c>
      <c r="I418" s="121" t="s">
        <v>995</v>
      </c>
      <c r="J418" s="125">
        <v>632445.04</v>
      </c>
      <c r="K418" s="125">
        <v>559602.56</v>
      </c>
      <c r="L418" s="125">
        <v>22391.5</v>
      </c>
      <c r="M418" s="125">
        <v>21214.2</v>
      </c>
      <c r="N418" s="125">
        <v>27.0</v>
      </c>
      <c r="O418" s="125" t="s">
        <v>41</v>
      </c>
      <c r="P418" s="125">
        <v>313.0</v>
      </c>
      <c r="Q418" s="125">
        <v>266.0</v>
      </c>
      <c r="R418" s="125">
        <v>38.0</v>
      </c>
      <c r="S418" s="125">
        <v>29.0</v>
      </c>
      <c r="T418" s="125" t="s">
        <v>41</v>
      </c>
      <c r="U418" s="125">
        <v>17.0</v>
      </c>
      <c r="V418" s="125">
        <v>31.0</v>
      </c>
      <c r="W418" s="125">
        <v>5.55</v>
      </c>
      <c r="X418" s="125">
        <v>13.02</v>
      </c>
      <c r="Y418" s="125" t="s">
        <v>41</v>
      </c>
      <c r="Z418" s="125">
        <v>4.0</v>
      </c>
      <c r="AA418" s="125">
        <v>2.0</v>
      </c>
      <c r="AB418" s="125">
        <v>2.0</v>
      </c>
      <c r="AC418" s="125">
        <v>3.0</v>
      </c>
      <c r="AD418" s="125">
        <v>2.35</v>
      </c>
      <c r="AE418" s="125">
        <v>274.0</v>
      </c>
      <c r="AF418" s="125" t="s">
        <v>41</v>
      </c>
      <c r="AG418" s="125">
        <v>3.0</v>
      </c>
      <c r="AH418" s="125">
        <v>2.0</v>
      </c>
      <c r="AI418" s="125">
        <v>1.0</v>
      </c>
      <c r="AJ418" s="125">
        <v>2.0</v>
      </c>
      <c r="AK418" s="125">
        <v>2.0</v>
      </c>
      <c r="AL418" s="126">
        <v>45519.743178819444</v>
      </c>
      <c r="AM418" s="127">
        <v>632678.36</v>
      </c>
      <c r="AN418" s="127">
        <v>559729.95</v>
      </c>
      <c r="AO418" s="124"/>
      <c r="AP418" s="124"/>
    </row>
    <row r="419">
      <c r="A419" s="125">
        <v>627.0</v>
      </c>
      <c r="B419" s="119" t="s">
        <v>97</v>
      </c>
      <c r="C419" s="119" t="s">
        <v>32</v>
      </c>
      <c r="D419" s="119" t="s">
        <v>585</v>
      </c>
      <c r="E419" s="119" t="s">
        <v>358</v>
      </c>
      <c r="F419" s="120" t="s">
        <v>100</v>
      </c>
      <c r="G419" s="120" t="s">
        <v>101</v>
      </c>
      <c r="H419" s="121" t="s">
        <v>994</v>
      </c>
      <c r="I419" s="121" t="s">
        <v>995</v>
      </c>
      <c r="J419" s="125">
        <v>813213.98</v>
      </c>
      <c r="K419" s="125">
        <v>1016497.55</v>
      </c>
      <c r="L419" s="125">
        <v>23506.25</v>
      </c>
      <c r="M419" s="125">
        <v>30759.21</v>
      </c>
      <c r="N419" s="125">
        <v>22.0</v>
      </c>
      <c r="O419" s="119">
        <v>6.0</v>
      </c>
      <c r="P419" s="125">
        <v>407.0</v>
      </c>
      <c r="Q419" s="125">
        <v>453.0</v>
      </c>
      <c r="R419" s="125">
        <v>34.0</v>
      </c>
      <c r="S419" s="125">
        <v>17.0</v>
      </c>
      <c r="T419" s="119">
        <v>266.0</v>
      </c>
      <c r="U419" s="125">
        <v>-10.0</v>
      </c>
      <c r="V419" s="125">
        <v>100.0</v>
      </c>
      <c r="W419" s="125">
        <v>-23.58</v>
      </c>
      <c r="X419" s="125">
        <v>-20.0</v>
      </c>
      <c r="Y419" s="119">
        <v>5.0</v>
      </c>
      <c r="Z419" s="125">
        <v>1.0</v>
      </c>
      <c r="AA419" s="125">
        <v>5.0</v>
      </c>
      <c r="AB419" s="125">
        <v>1.0</v>
      </c>
      <c r="AC419" s="125">
        <v>1.0</v>
      </c>
      <c r="AD419" s="125">
        <v>2.0</v>
      </c>
      <c r="AE419" s="125">
        <v>319.0</v>
      </c>
      <c r="AF419" s="119">
        <v>4.0</v>
      </c>
      <c r="AG419" s="125">
        <v>1.0</v>
      </c>
      <c r="AH419" s="125">
        <v>4.0</v>
      </c>
      <c r="AI419" s="125">
        <v>1.0</v>
      </c>
      <c r="AJ419" s="125">
        <v>1.0</v>
      </c>
      <c r="AK419" s="125">
        <v>2.0</v>
      </c>
      <c r="AL419" s="126">
        <v>45519.743178819444</v>
      </c>
      <c r="AM419" s="127">
        <v>805071.3</v>
      </c>
      <c r="AN419" s="127">
        <v>1009466.81</v>
      </c>
      <c r="AO419" s="124"/>
      <c r="AP419" s="124"/>
    </row>
    <row r="420">
      <c r="A420" s="125">
        <v>628.0</v>
      </c>
      <c r="B420" s="119" t="s">
        <v>97</v>
      </c>
      <c r="C420" s="119" t="s">
        <v>32</v>
      </c>
      <c r="D420" s="119" t="s">
        <v>150</v>
      </c>
      <c r="E420" s="119" t="s">
        <v>151</v>
      </c>
      <c r="F420" s="120" t="s">
        <v>45</v>
      </c>
      <c r="G420" s="120" t="s">
        <v>46</v>
      </c>
      <c r="H420" s="121" t="s">
        <v>994</v>
      </c>
      <c r="I420" s="121" t="s">
        <v>995</v>
      </c>
      <c r="J420" s="125">
        <v>1642817.83</v>
      </c>
      <c r="K420" s="125">
        <v>1818126.74</v>
      </c>
      <c r="L420" s="125">
        <v>58585.13</v>
      </c>
      <c r="M420" s="125">
        <v>64610.2</v>
      </c>
      <c r="N420" s="125">
        <v>32.0</v>
      </c>
      <c r="O420" s="125">
        <v>1.0</v>
      </c>
      <c r="P420" s="125">
        <v>626.0</v>
      </c>
      <c r="Q420" s="125">
        <v>637.0</v>
      </c>
      <c r="R420" s="125">
        <v>57.0</v>
      </c>
      <c r="S420" s="125">
        <v>49.0</v>
      </c>
      <c r="T420" s="125">
        <v>3100.0</v>
      </c>
      <c r="U420" s="125">
        <v>-1.0</v>
      </c>
      <c r="V420" s="125">
        <v>16.0</v>
      </c>
      <c r="W420" s="125">
        <v>-9.33</v>
      </c>
      <c r="X420" s="125">
        <v>-9.64</v>
      </c>
      <c r="Y420" s="125">
        <v>5.0</v>
      </c>
      <c r="Z420" s="125">
        <v>1.0</v>
      </c>
      <c r="AA420" s="125">
        <v>1.0</v>
      </c>
      <c r="AB420" s="125">
        <v>1.0</v>
      </c>
      <c r="AC420" s="125">
        <v>1.0</v>
      </c>
      <c r="AD420" s="125">
        <v>1.2</v>
      </c>
      <c r="AE420" s="125">
        <v>512.0</v>
      </c>
      <c r="AF420" s="125">
        <v>4.0</v>
      </c>
      <c r="AG420" s="125">
        <v>1.0</v>
      </c>
      <c r="AH420" s="125">
        <v>1.0</v>
      </c>
      <c r="AI420" s="125">
        <v>1.0</v>
      </c>
      <c r="AJ420" s="125">
        <v>1.0</v>
      </c>
      <c r="AK420" s="125">
        <v>1.0</v>
      </c>
      <c r="AL420" s="126">
        <v>45519.743178819444</v>
      </c>
      <c r="AM420" s="127">
        <v>1643310.92</v>
      </c>
      <c r="AN420" s="127">
        <v>1820863.71</v>
      </c>
      <c r="AO420" s="124"/>
      <c r="AP420" s="124"/>
    </row>
    <row r="421">
      <c r="A421" s="125">
        <v>629.0</v>
      </c>
      <c r="B421" s="119" t="s">
        <v>31</v>
      </c>
      <c r="C421" s="119" t="s">
        <v>32</v>
      </c>
      <c r="D421" s="119" t="s">
        <v>135</v>
      </c>
      <c r="E421" s="119" t="s">
        <v>136</v>
      </c>
      <c r="F421" s="120" t="s">
        <v>275</v>
      </c>
      <c r="G421" s="120" t="s">
        <v>46</v>
      </c>
      <c r="H421" s="121" t="s">
        <v>994</v>
      </c>
      <c r="I421" s="121" t="s">
        <v>995</v>
      </c>
      <c r="J421" s="125">
        <v>1175134.08</v>
      </c>
      <c r="K421" s="125">
        <v>763535.22</v>
      </c>
      <c r="L421" s="125">
        <v>38688.17</v>
      </c>
      <c r="M421" s="125">
        <v>24693.0</v>
      </c>
      <c r="N421" s="125">
        <v>47.0</v>
      </c>
      <c r="O421" s="119">
        <v>24.0</v>
      </c>
      <c r="P421" s="125">
        <v>478.0</v>
      </c>
      <c r="Q421" s="125">
        <v>321.0</v>
      </c>
      <c r="R421" s="125">
        <v>68.0</v>
      </c>
      <c r="S421" s="125">
        <v>38.0</v>
      </c>
      <c r="T421" s="119">
        <v>95.0</v>
      </c>
      <c r="U421" s="125">
        <v>48.0</v>
      </c>
      <c r="V421" s="125">
        <v>78.0</v>
      </c>
      <c r="W421" s="125">
        <v>56.68</v>
      </c>
      <c r="X421" s="125">
        <v>53.91</v>
      </c>
      <c r="Y421" s="119">
        <v>4.0</v>
      </c>
      <c r="Z421" s="125">
        <v>5.0</v>
      </c>
      <c r="AA421" s="125">
        <v>4.0</v>
      </c>
      <c r="AB421" s="125">
        <v>5.0</v>
      </c>
      <c r="AC421" s="125">
        <v>5.0</v>
      </c>
      <c r="AD421" s="125">
        <v>4.75</v>
      </c>
      <c r="AE421" s="125">
        <v>17.0</v>
      </c>
      <c r="AF421" s="119">
        <v>3.0</v>
      </c>
      <c r="AG421" s="125">
        <v>4.0</v>
      </c>
      <c r="AH421" s="125">
        <v>3.0</v>
      </c>
      <c r="AI421" s="125">
        <v>4.0</v>
      </c>
      <c r="AJ421" s="125">
        <v>4.0</v>
      </c>
      <c r="AK421" s="125">
        <v>4.0</v>
      </c>
      <c r="AL421" s="126">
        <v>45519.743178819444</v>
      </c>
      <c r="AM421" s="127">
        <v>1166030.1</v>
      </c>
      <c r="AN421" s="127">
        <v>751052.98</v>
      </c>
      <c r="AO421" s="124"/>
      <c r="AP421" s="124"/>
    </row>
    <row r="422">
      <c r="A422" s="125">
        <v>630.0</v>
      </c>
      <c r="B422" s="119" t="s">
        <v>31</v>
      </c>
      <c r="C422" s="119" t="s">
        <v>32</v>
      </c>
      <c r="D422" s="119" t="s">
        <v>249</v>
      </c>
      <c r="E422" s="119" t="s">
        <v>372</v>
      </c>
      <c r="F422" s="120" t="s">
        <v>586</v>
      </c>
      <c r="G422" s="120" t="s">
        <v>59</v>
      </c>
      <c r="H422" s="121" t="s">
        <v>994</v>
      </c>
      <c r="I422" s="121" t="s">
        <v>995</v>
      </c>
      <c r="J422" s="125">
        <v>3767542.85</v>
      </c>
      <c r="K422" s="125">
        <v>3456317.52</v>
      </c>
      <c r="L422" s="125">
        <v>109947.88</v>
      </c>
      <c r="M422" s="125">
        <v>101619.33</v>
      </c>
      <c r="N422" s="125">
        <v>53.0</v>
      </c>
      <c r="O422" s="125">
        <v>47.0</v>
      </c>
      <c r="P422" s="125">
        <v>1002.0</v>
      </c>
      <c r="Q422" s="125">
        <v>965.0</v>
      </c>
      <c r="R422" s="125">
        <v>89.0</v>
      </c>
      <c r="S422" s="125">
        <v>104.0</v>
      </c>
      <c r="T422" s="125">
        <v>12.0</v>
      </c>
      <c r="U422" s="125">
        <v>3.0</v>
      </c>
      <c r="V422" s="125">
        <v>-14.0</v>
      </c>
      <c r="W422" s="125">
        <v>8.2</v>
      </c>
      <c r="X422" s="125">
        <v>9.0</v>
      </c>
      <c r="Y422" s="125">
        <v>1.0</v>
      </c>
      <c r="Z422" s="125">
        <v>1.0</v>
      </c>
      <c r="AA422" s="125">
        <v>1.0</v>
      </c>
      <c r="AB422" s="125">
        <v>3.0</v>
      </c>
      <c r="AC422" s="125">
        <v>2.0</v>
      </c>
      <c r="AD422" s="125">
        <v>2.05</v>
      </c>
      <c r="AE422" s="125">
        <v>312.0</v>
      </c>
      <c r="AF422" s="125">
        <v>1.0</v>
      </c>
      <c r="AG422" s="125">
        <v>1.0</v>
      </c>
      <c r="AH422" s="125">
        <v>1.0</v>
      </c>
      <c r="AI422" s="125">
        <v>2.0</v>
      </c>
      <c r="AJ422" s="125">
        <v>2.0</v>
      </c>
      <c r="AK422" s="125">
        <v>2.0</v>
      </c>
      <c r="AL422" s="126">
        <v>45519.743178819444</v>
      </c>
      <c r="AM422" s="127">
        <v>3769609.22</v>
      </c>
      <c r="AN422" s="127">
        <v>3455360.69</v>
      </c>
      <c r="AO422" s="124"/>
      <c r="AP422" s="124"/>
    </row>
    <row r="423">
      <c r="A423" s="125">
        <v>632.0</v>
      </c>
      <c r="B423" s="119" t="s">
        <v>63</v>
      </c>
      <c r="C423" s="119" t="s">
        <v>32</v>
      </c>
      <c r="D423" s="119" t="s">
        <v>587</v>
      </c>
      <c r="E423" s="119" t="s">
        <v>588</v>
      </c>
      <c r="F423" s="120" t="s">
        <v>88</v>
      </c>
      <c r="G423" s="120" t="s">
        <v>59</v>
      </c>
      <c r="H423" s="121" t="s">
        <v>994</v>
      </c>
      <c r="I423" s="121" t="s">
        <v>995</v>
      </c>
      <c r="J423" s="125">
        <v>680944.2</v>
      </c>
      <c r="K423" s="125">
        <v>1307790.76</v>
      </c>
      <c r="L423" s="125">
        <v>18271.0</v>
      </c>
      <c r="M423" s="125">
        <v>36175.75</v>
      </c>
      <c r="N423" s="125" t="s">
        <v>41</v>
      </c>
      <c r="O423" s="125" t="s">
        <v>41</v>
      </c>
      <c r="P423" s="125">
        <v>217.0</v>
      </c>
      <c r="Q423" s="125">
        <v>332.0</v>
      </c>
      <c r="R423" s="125">
        <v>21.0</v>
      </c>
      <c r="S423" s="125">
        <v>10.0</v>
      </c>
      <c r="T423" s="125" t="s">
        <v>41</v>
      </c>
      <c r="U423" s="125">
        <v>-34.0</v>
      </c>
      <c r="V423" s="125">
        <v>110.0</v>
      </c>
      <c r="W423" s="125">
        <v>-49.49</v>
      </c>
      <c r="X423" s="125">
        <v>-47.93</v>
      </c>
      <c r="Y423" s="125" t="s">
        <v>41</v>
      </c>
      <c r="Z423" s="125">
        <v>1.0</v>
      </c>
      <c r="AA423" s="125">
        <v>5.0</v>
      </c>
      <c r="AB423" s="125">
        <v>1.0</v>
      </c>
      <c r="AC423" s="125">
        <v>1.0</v>
      </c>
      <c r="AD423" s="125">
        <v>1.75</v>
      </c>
      <c r="AE423" s="125">
        <v>357.0</v>
      </c>
      <c r="AF423" s="125" t="s">
        <v>41</v>
      </c>
      <c r="AG423" s="125">
        <v>1.0</v>
      </c>
      <c r="AH423" s="125">
        <v>4.0</v>
      </c>
      <c r="AI423" s="125">
        <v>1.0</v>
      </c>
      <c r="AJ423" s="125">
        <v>1.0</v>
      </c>
      <c r="AK423" s="125">
        <v>1.0</v>
      </c>
      <c r="AL423" s="126">
        <v>45519.743178819444</v>
      </c>
      <c r="AM423" s="127">
        <v>682087.95</v>
      </c>
      <c r="AN423" s="127">
        <v>1307744.09</v>
      </c>
      <c r="AO423" s="124"/>
      <c r="AP423" s="124"/>
    </row>
    <row r="424">
      <c r="A424" s="125">
        <v>633.0</v>
      </c>
      <c r="B424" s="119" t="s">
        <v>122</v>
      </c>
      <c r="C424" s="119" t="s">
        <v>32</v>
      </c>
      <c r="D424" s="119" t="s">
        <v>555</v>
      </c>
      <c r="E424" s="119" t="s">
        <v>589</v>
      </c>
      <c r="F424" s="120" t="s">
        <v>185</v>
      </c>
      <c r="G424" s="120" t="s">
        <v>46</v>
      </c>
      <c r="H424" s="121" t="s">
        <v>994</v>
      </c>
      <c r="I424" s="121" t="s">
        <v>995</v>
      </c>
      <c r="J424" s="125">
        <v>485310.78</v>
      </c>
      <c r="K424" s="125">
        <v>450197.15</v>
      </c>
      <c r="L424" s="125">
        <v>15220.5</v>
      </c>
      <c r="M424" s="125">
        <v>14689.25</v>
      </c>
      <c r="N424" s="119">
        <v>5.0</v>
      </c>
      <c r="O424" s="119" t="s">
        <v>41</v>
      </c>
      <c r="P424" s="125">
        <v>175.0</v>
      </c>
      <c r="Q424" s="125">
        <v>157.0</v>
      </c>
      <c r="R424" s="125">
        <v>21.0</v>
      </c>
      <c r="S424" s="125">
        <v>19.0</v>
      </c>
      <c r="T424" s="119" t="s">
        <v>41</v>
      </c>
      <c r="U424" s="125">
        <v>11.0</v>
      </c>
      <c r="V424" s="125">
        <v>10.0</v>
      </c>
      <c r="W424" s="125">
        <v>3.62</v>
      </c>
      <c r="X424" s="125">
        <v>7.8</v>
      </c>
      <c r="Y424" s="119" t="s">
        <v>41</v>
      </c>
      <c r="Z424" s="125">
        <v>3.0</v>
      </c>
      <c r="AA424" s="125">
        <v>1.0</v>
      </c>
      <c r="AB424" s="125">
        <v>1.0</v>
      </c>
      <c r="AC424" s="125">
        <v>2.0</v>
      </c>
      <c r="AD424" s="125">
        <v>1.4</v>
      </c>
      <c r="AE424" s="125">
        <v>416.0</v>
      </c>
      <c r="AF424" s="119" t="s">
        <v>41</v>
      </c>
      <c r="AG424" s="125">
        <v>2.0</v>
      </c>
      <c r="AH424" s="125">
        <v>1.0</v>
      </c>
      <c r="AI424" s="125">
        <v>1.0</v>
      </c>
      <c r="AJ424" s="125">
        <v>2.0</v>
      </c>
      <c r="AK424" s="125">
        <v>1.0</v>
      </c>
      <c r="AL424" s="126">
        <v>45519.743178819444</v>
      </c>
      <c r="AM424" s="127">
        <v>485217.78</v>
      </c>
      <c r="AN424" s="127">
        <v>450196.89</v>
      </c>
      <c r="AO424" s="124"/>
      <c r="AP424" s="124"/>
    </row>
    <row r="425">
      <c r="A425" s="125">
        <v>634.0</v>
      </c>
      <c r="B425" s="119" t="s">
        <v>60</v>
      </c>
      <c r="C425" s="119" t="s">
        <v>32</v>
      </c>
      <c r="D425" s="119" t="s">
        <v>590</v>
      </c>
      <c r="E425" s="119" t="s">
        <v>489</v>
      </c>
      <c r="F425" s="120" t="s">
        <v>196</v>
      </c>
      <c r="G425" s="120" t="s">
        <v>59</v>
      </c>
      <c r="H425" s="121" t="s">
        <v>994</v>
      </c>
      <c r="I425" s="121" t="s">
        <v>995</v>
      </c>
      <c r="J425" s="125">
        <v>1794813.43</v>
      </c>
      <c r="K425" s="125">
        <v>1361913.64</v>
      </c>
      <c r="L425" s="125">
        <v>50939.43</v>
      </c>
      <c r="M425" s="125">
        <v>43122.08</v>
      </c>
      <c r="N425" s="125">
        <v>4.0</v>
      </c>
      <c r="O425" s="119">
        <v>4.0</v>
      </c>
      <c r="P425" s="125">
        <v>472.0</v>
      </c>
      <c r="Q425" s="125">
        <v>389.0</v>
      </c>
      <c r="R425" s="125">
        <v>37.0</v>
      </c>
      <c r="S425" s="125">
        <v>26.0</v>
      </c>
      <c r="T425" s="119">
        <v>0.0</v>
      </c>
      <c r="U425" s="125">
        <v>21.0</v>
      </c>
      <c r="V425" s="125">
        <v>42.0</v>
      </c>
      <c r="W425" s="125">
        <v>18.13</v>
      </c>
      <c r="X425" s="125">
        <v>31.79</v>
      </c>
      <c r="Y425" s="119">
        <v>1.0</v>
      </c>
      <c r="Z425" s="125">
        <v>5.0</v>
      </c>
      <c r="AA425" s="125">
        <v>3.0</v>
      </c>
      <c r="AB425" s="125">
        <v>5.0</v>
      </c>
      <c r="AC425" s="125">
        <v>5.0</v>
      </c>
      <c r="AD425" s="125">
        <v>4.4</v>
      </c>
      <c r="AE425" s="125">
        <v>46.0</v>
      </c>
      <c r="AF425" s="119">
        <v>1.0</v>
      </c>
      <c r="AG425" s="125">
        <v>4.0</v>
      </c>
      <c r="AH425" s="125">
        <v>2.0</v>
      </c>
      <c r="AI425" s="125">
        <v>4.0</v>
      </c>
      <c r="AJ425" s="125">
        <v>4.0</v>
      </c>
      <c r="AK425" s="125">
        <v>4.0</v>
      </c>
      <c r="AL425" s="126">
        <v>45519.743178819444</v>
      </c>
      <c r="AM425" s="127">
        <v>1795085.57</v>
      </c>
      <c r="AN425" s="127">
        <v>1362342.31</v>
      </c>
      <c r="AO425" s="124"/>
      <c r="AP425" s="124"/>
    </row>
    <row r="426">
      <c r="A426" s="125">
        <v>636.0</v>
      </c>
      <c r="B426" s="119" t="s">
        <v>122</v>
      </c>
      <c r="C426" s="119" t="s">
        <v>32</v>
      </c>
      <c r="D426" s="119" t="s">
        <v>591</v>
      </c>
      <c r="E426" s="119" t="s">
        <v>592</v>
      </c>
      <c r="F426" s="120" t="s">
        <v>70</v>
      </c>
      <c r="G426" s="120" t="s">
        <v>36</v>
      </c>
      <c r="H426" s="121" t="s">
        <v>994</v>
      </c>
      <c r="I426" s="121" t="s">
        <v>995</v>
      </c>
      <c r="J426" s="125">
        <v>816204.71</v>
      </c>
      <c r="K426" s="125">
        <v>732459.88</v>
      </c>
      <c r="L426" s="125">
        <v>23118.75</v>
      </c>
      <c r="M426" s="125">
        <v>24978.42</v>
      </c>
      <c r="N426" s="125" t="s">
        <v>41</v>
      </c>
      <c r="O426" s="125" t="s">
        <v>41</v>
      </c>
      <c r="P426" s="125">
        <v>280.0</v>
      </c>
      <c r="Q426" s="125">
        <v>339.0</v>
      </c>
      <c r="R426" s="125">
        <v>29.0</v>
      </c>
      <c r="S426" s="125">
        <v>37.0</v>
      </c>
      <c r="T426" s="125" t="s">
        <v>41</v>
      </c>
      <c r="U426" s="125">
        <v>-17.0</v>
      </c>
      <c r="V426" s="125">
        <v>-21.0</v>
      </c>
      <c r="W426" s="125">
        <v>-7.45</v>
      </c>
      <c r="X426" s="125">
        <v>11.43</v>
      </c>
      <c r="Y426" s="125" t="s">
        <v>41</v>
      </c>
      <c r="Z426" s="125">
        <v>1.0</v>
      </c>
      <c r="AA426" s="125">
        <v>1.0</v>
      </c>
      <c r="AB426" s="125">
        <v>1.0</v>
      </c>
      <c r="AC426" s="125">
        <v>2.0</v>
      </c>
      <c r="AD426" s="125">
        <v>1.2</v>
      </c>
      <c r="AE426" s="125">
        <v>483.0</v>
      </c>
      <c r="AF426" s="125" t="s">
        <v>41</v>
      </c>
      <c r="AG426" s="125">
        <v>1.0</v>
      </c>
      <c r="AH426" s="125">
        <v>1.0</v>
      </c>
      <c r="AI426" s="125">
        <v>1.0</v>
      </c>
      <c r="AJ426" s="125">
        <v>2.0</v>
      </c>
      <c r="AK426" s="125">
        <v>1.0</v>
      </c>
      <c r="AL426" s="126">
        <v>45519.743178819444</v>
      </c>
      <c r="AM426" s="127">
        <v>816490.16</v>
      </c>
      <c r="AN426" s="127">
        <v>732349.85</v>
      </c>
      <c r="AO426" s="124"/>
      <c r="AP426" s="124"/>
    </row>
    <row r="427">
      <c r="A427" s="125">
        <v>637.0</v>
      </c>
      <c r="B427" s="119" t="s">
        <v>63</v>
      </c>
      <c r="C427" s="119" t="s">
        <v>32</v>
      </c>
      <c r="D427" s="119" t="s">
        <v>593</v>
      </c>
      <c r="E427" s="119" t="s">
        <v>594</v>
      </c>
      <c r="F427" s="120" t="s">
        <v>595</v>
      </c>
      <c r="G427" s="120" t="s">
        <v>59</v>
      </c>
      <c r="H427" s="121" t="s">
        <v>994</v>
      </c>
      <c r="I427" s="121" t="s">
        <v>995</v>
      </c>
      <c r="J427" s="125">
        <v>2758979.21</v>
      </c>
      <c r="K427" s="125">
        <v>1915335.9</v>
      </c>
      <c r="L427" s="125">
        <v>70715.25</v>
      </c>
      <c r="M427" s="125">
        <v>53090.33</v>
      </c>
      <c r="N427" s="119">
        <v>33.0</v>
      </c>
      <c r="O427" s="119">
        <v>21.0</v>
      </c>
      <c r="P427" s="125">
        <v>677.0</v>
      </c>
      <c r="Q427" s="125">
        <v>534.0</v>
      </c>
      <c r="R427" s="125">
        <v>45.0</v>
      </c>
      <c r="S427" s="125">
        <v>44.0</v>
      </c>
      <c r="T427" s="119">
        <v>57.0</v>
      </c>
      <c r="U427" s="125">
        <v>26.0</v>
      </c>
      <c r="V427" s="125">
        <v>2.0</v>
      </c>
      <c r="W427" s="125">
        <v>33.2</v>
      </c>
      <c r="X427" s="125">
        <v>44.05</v>
      </c>
      <c r="Y427" s="119">
        <v>2.0</v>
      </c>
      <c r="Z427" s="125">
        <v>5.0</v>
      </c>
      <c r="AA427" s="125">
        <v>1.0</v>
      </c>
      <c r="AB427" s="125">
        <v>5.0</v>
      </c>
      <c r="AC427" s="125">
        <v>5.0</v>
      </c>
      <c r="AD427" s="125">
        <v>4.05</v>
      </c>
      <c r="AE427" s="125">
        <v>82.0</v>
      </c>
      <c r="AF427" s="119">
        <v>2.0</v>
      </c>
      <c r="AG427" s="125">
        <v>4.0</v>
      </c>
      <c r="AH427" s="125">
        <v>1.0</v>
      </c>
      <c r="AI427" s="125">
        <v>4.0</v>
      </c>
      <c r="AJ427" s="125">
        <v>4.0</v>
      </c>
      <c r="AK427" s="125">
        <v>4.0</v>
      </c>
      <c r="AL427" s="126">
        <v>45519.743178819444</v>
      </c>
      <c r="AM427" s="127">
        <v>2758663.31</v>
      </c>
      <c r="AN427" s="127">
        <v>1916713.34</v>
      </c>
      <c r="AO427" s="124"/>
      <c r="AP427" s="124"/>
    </row>
    <row r="428">
      <c r="A428" s="125">
        <v>638.0</v>
      </c>
      <c r="B428" s="14"/>
      <c r="C428" s="119" t="s">
        <v>32</v>
      </c>
      <c r="D428" s="119" t="s">
        <v>393</v>
      </c>
      <c r="E428" s="119" t="s">
        <v>394</v>
      </c>
      <c r="F428" s="120" t="s">
        <v>121</v>
      </c>
      <c r="G428" s="120" t="s">
        <v>36</v>
      </c>
      <c r="H428" s="121" t="s">
        <v>994</v>
      </c>
      <c r="I428" s="121" t="s">
        <v>995</v>
      </c>
      <c r="J428" s="125">
        <v>1337496.82</v>
      </c>
      <c r="K428" s="125">
        <v>1032775.48</v>
      </c>
      <c r="L428" s="125">
        <v>42657.85</v>
      </c>
      <c r="M428" s="125">
        <v>40241.92</v>
      </c>
      <c r="N428" s="125">
        <v>15.0</v>
      </c>
      <c r="O428" s="125">
        <v>29.0</v>
      </c>
      <c r="P428" s="125">
        <v>471.0</v>
      </c>
      <c r="Q428" s="125">
        <v>474.0</v>
      </c>
      <c r="R428" s="125">
        <v>17.0</v>
      </c>
      <c r="S428" s="125">
        <v>30.0</v>
      </c>
      <c r="T428" s="125">
        <v>-48.0</v>
      </c>
      <c r="U428" s="125">
        <v>0.0</v>
      </c>
      <c r="V428" s="125">
        <v>-43.0</v>
      </c>
      <c r="W428" s="125">
        <v>6.0</v>
      </c>
      <c r="X428" s="125">
        <v>29.51</v>
      </c>
      <c r="Y428" s="125">
        <v>1.0</v>
      </c>
      <c r="Z428" s="125">
        <v>1.0</v>
      </c>
      <c r="AA428" s="125">
        <v>1.0</v>
      </c>
      <c r="AB428" s="125">
        <v>2.0</v>
      </c>
      <c r="AC428" s="125">
        <v>4.0</v>
      </c>
      <c r="AD428" s="125">
        <v>2.15</v>
      </c>
      <c r="AE428" s="125">
        <v>299.0</v>
      </c>
      <c r="AF428" s="125">
        <v>1.0</v>
      </c>
      <c r="AG428" s="125">
        <v>1.0</v>
      </c>
      <c r="AH428" s="125">
        <v>1.0</v>
      </c>
      <c r="AI428" s="125">
        <v>1.0</v>
      </c>
      <c r="AJ428" s="125">
        <v>3.0</v>
      </c>
      <c r="AK428" s="125">
        <v>2.0</v>
      </c>
      <c r="AL428" s="126">
        <v>45519.743178819444</v>
      </c>
      <c r="AM428" s="127">
        <v>1369929.13</v>
      </c>
      <c r="AN428" s="127">
        <v>1037248.7</v>
      </c>
      <c r="AO428" s="124"/>
      <c r="AP428" s="124"/>
    </row>
    <row r="429">
      <c r="A429" s="125">
        <v>640.0</v>
      </c>
      <c r="B429" s="119" t="s">
        <v>97</v>
      </c>
      <c r="C429" s="119" t="s">
        <v>32</v>
      </c>
      <c r="D429" s="119" t="s">
        <v>409</v>
      </c>
      <c r="E429" s="119" t="s">
        <v>410</v>
      </c>
      <c r="F429" s="120" t="s">
        <v>209</v>
      </c>
      <c r="G429" s="120" t="s">
        <v>101</v>
      </c>
      <c r="H429" s="121" t="s">
        <v>994</v>
      </c>
      <c r="I429" s="121" t="s">
        <v>995</v>
      </c>
      <c r="J429" s="125">
        <v>970887.67</v>
      </c>
      <c r="K429" s="125">
        <v>931240.7</v>
      </c>
      <c r="L429" s="125">
        <v>27617.02</v>
      </c>
      <c r="M429" s="125">
        <v>28933.61</v>
      </c>
      <c r="N429" s="125">
        <v>1.0</v>
      </c>
      <c r="O429" s="125">
        <v>6.0</v>
      </c>
      <c r="P429" s="125">
        <v>331.0</v>
      </c>
      <c r="Q429" s="125">
        <v>392.0</v>
      </c>
      <c r="R429" s="125">
        <v>12.0</v>
      </c>
      <c r="S429" s="125">
        <v>21.0</v>
      </c>
      <c r="T429" s="125">
        <v>-83.0</v>
      </c>
      <c r="U429" s="125">
        <v>-15.0</v>
      </c>
      <c r="V429" s="125">
        <v>-42.0</v>
      </c>
      <c r="W429" s="125">
        <v>-4.55</v>
      </c>
      <c r="X429" s="125">
        <v>4.26</v>
      </c>
      <c r="Y429" s="125">
        <v>1.0</v>
      </c>
      <c r="Z429" s="125">
        <v>1.0</v>
      </c>
      <c r="AA429" s="125">
        <v>1.0</v>
      </c>
      <c r="AB429" s="125">
        <v>1.0</v>
      </c>
      <c r="AC429" s="125">
        <v>1.0</v>
      </c>
      <c r="AD429" s="125">
        <v>1.0</v>
      </c>
      <c r="AE429" s="125">
        <v>579.0</v>
      </c>
      <c r="AF429" s="125">
        <v>1.0</v>
      </c>
      <c r="AG429" s="125">
        <v>1.0</v>
      </c>
      <c r="AH429" s="125">
        <v>1.0</v>
      </c>
      <c r="AI429" s="125">
        <v>1.0</v>
      </c>
      <c r="AJ429" s="125">
        <v>1.0</v>
      </c>
      <c r="AK429" s="125">
        <v>1.0</v>
      </c>
      <c r="AL429" s="126">
        <v>45519.743178819444</v>
      </c>
      <c r="AM429" s="127">
        <v>971569.8</v>
      </c>
      <c r="AN429" s="127">
        <v>927992.76</v>
      </c>
      <c r="AO429" s="124"/>
      <c r="AP429" s="124"/>
    </row>
    <row r="430">
      <c r="A430" s="125">
        <v>643.0</v>
      </c>
      <c r="B430" s="119" t="s">
        <v>122</v>
      </c>
      <c r="C430" s="119" t="s">
        <v>32</v>
      </c>
      <c r="D430" s="119" t="s">
        <v>264</v>
      </c>
      <c r="E430" s="119" t="s">
        <v>597</v>
      </c>
      <c r="F430" s="120" t="s">
        <v>159</v>
      </c>
      <c r="G430" s="120" t="s">
        <v>46</v>
      </c>
      <c r="H430" s="121" t="s">
        <v>994</v>
      </c>
      <c r="I430" s="121" t="s">
        <v>995</v>
      </c>
      <c r="J430" s="125">
        <v>539198.92</v>
      </c>
      <c r="K430" s="125">
        <v>659303.76</v>
      </c>
      <c r="L430" s="125">
        <v>24123.0</v>
      </c>
      <c r="M430" s="125">
        <v>31778.5</v>
      </c>
      <c r="N430" s="125" t="s">
        <v>41</v>
      </c>
      <c r="O430" s="125" t="s">
        <v>41</v>
      </c>
      <c r="P430" s="125">
        <v>237.0</v>
      </c>
      <c r="Q430" s="125">
        <v>284.0</v>
      </c>
      <c r="R430" s="125">
        <v>13.0</v>
      </c>
      <c r="S430" s="125">
        <v>5.0</v>
      </c>
      <c r="T430" s="125" t="s">
        <v>41</v>
      </c>
      <c r="U430" s="125">
        <v>-16.0</v>
      </c>
      <c r="V430" s="125">
        <v>160.0</v>
      </c>
      <c r="W430" s="125">
        <v>-24.09</v>
      </c>
      <c r="X430" s="125">
        <v>-18.22</v>
      </c>
      <c r="Y430" s="125" t="s">
        <v>41</v>
      </c>
      <c r="Z430" s="125">
        <v>1.0</v>
      </c>
      <c r="AA430" s="125">
        <v>5.0</v>
      </c>
      <c r="AB430" s="125">
        <v>1.0</v>
      </c>
      <c r="AC430" s="125">
        <v>1.0</v>
      </c>
      <c r="AD430" s="125">
        <v>1.75</v>
      </c>
      <c r="AE430" s="125">
        <v>361.0</v>
      </c>
      <c r="AF430" s="125" t="s">
        <v>41</v>
      </c>
      <c r="AG430" s="125">
        <v>1.0</v>
      </c>
      <c r="AH430" s="125">
        <v>4.0</v>
      </c>
      <c r="AI430" s="125">
        <v>1.0</v>
      </c>
      <c r="AJ430" s="125">
        <v>1.0</v>
      </c>
      <c r="AK430" s="125">
        <v>1.0</v>
      </c>
      <c r="AL430" s="126">
        <v>45519.743178819444</v>
      </c>
      <c r="AM430" s="127">
        <v>539200.92</v>
      </c>
      <c r="AN430" s="127">
        <v>659364.9</v>
      </c>
      <c r="AO430" s="124"/>
      <c r="AP430" s="124"/>
    </row>
    <row r="431">
      <c r="A431" s="125">
        <v>645.0</v>
      </c>
      <c r="B431" s="119" t="s">
        <v>42</v>
      </c>
      <c r="C431" s="119" t="s">
        <v>32</v>
      </c>
      <c r="D431" s="119" t="s">
        <v>371</v>
      </c>
      <c r="E431" s="119" t="s">
        <v>598</v>
      </c>
      <c r="F431" s="120" t="s">
        <v>45</v>
      </c>
      <c r="G431" s="120" t="s">
        <v>46</v>
      </c>
      <c r="H431" s="121" t="s">
        <v>994</v>
      </c>
      <c r="I431" s="121" t="s">
        <v>995</v>
      </c>
      <c r="J431" s="125">
        <v>2071018.57</v>
      </c>
      <c r="K431" s="125">
        <v>1697138.91</v>
      </c>
      <c r="L431" s="125">
        <v>67805.0</v>
      </c>
      <c r="M431" s="125">
        <v>62082.75</v>
      </c>
      <c r="N431" s="119">
        <v>12.0</v>
      </c>
      <c r="O431" s="119">
        <v>13.0</v>
      </c>
      <c r="P431" s="125">
        <v>771.0</v>
      </c>
      <c r="Q431" s="125">
        <v>725.0</v>
      </c>
      <c r="R431" s="125">
        <v>55.0</v>
      </c>
      <c r="S431" s="125">
        <v>77.0</v>
      </c>
      <c r="T431" s="119">
        <v>-7.0</v>
      </c>
      <c r="U431" s="125">
        <v>6.0</v>
      </c>
      <c r="V431" s="125">
        <v>-28.0</v>
      </c>
      <c r="W431" s="125">
        <v>9.22</v>
      </c>
      <c r="X431" s="125">
        <v>22.03</v>
      </c>
      <c r="Y431" s="119">
        <v>1.0</v>
      </c>
      <c r="Z431" s="125">
        <v>2.0</v>
      </c>
      <c r="AA431" s="125">
        <v>1.0</v>
      </c>
      <c r="AB431" s="125">
        <v>3.0</v>
      </c>
      <c r="AC431" s="125">
        <v>4.0</v>
      </c>
      <c r="AD431" s="125">
        <v>2.65</v>
      </c>
      <c r="AE431" s="125">
        <v>241.0</v>
      </c>
      <c r="AF431" s="119">
        <v>1.0</v>
      </c>
      <c r="AG431" s="125">
        <v>1.0</v>
      </c>
      <c r="AH431" s="125">
        <v>1.0</v>
      </c>
      <c r="AI431" s="125">
        <v>2.0</v>
      </c>
      <c r="AJ431" s="125">
        <v>3.0</v>
      </c>
      <c r="AK431" s="125">
        <v>2.0</v>
      </c>
      <c r="AL431" s="126">
        <v>45519.743178819444</v>
      </c>
      <c r="AM431" s="127">
        <v>2070548.57</v>
      </c>
      <c r="AN431" s="127">
        <v>1696484.77</v>
      </c>
      <c r="AO431" s="124"/>
      <c r="AP431" s="124"/>
    </row>
    <row r="432">
      <c r="A432" s="125">
        <v>647.0</v>
      </c>
      <c r="B432" s="119" t="s">
        <v>97</v>
      </c>
      <c r="C432" s="119" t="s">
        <v>32</v>
      </c>
      <c r="D432" s="119" t="s">
        <v>249</v>
      </c>
      <c r="E432" s="119" t="s">
        <v>599</v>
      </c>
      <c r="F432" s="120" t="s">
        <v>45</v>
      </c>
      <c r="G432" s="120" t="s">
        <v>46</v>
      </c>
      <c r="H432" s="121" t="s">
        <v>994</v>
      </c>
      <c r="I432" s="121" t="s">
        <v>995</v>
      </c>
      <c r="J432" s="125">
        <v>2707140.16</v>
      </c>
      <c r="K432" s="125">
        <v>2658499.16</v>
      </c>
      <c r="L432" s="125">
        <v>98355.54</v>
      </c>
      <c r="M432" s="125">
        <v>102803.31</v>
      </c>
      <c r="N432" s="125">
        <v>14.0</v>
      </c>
      <c r="O432" s="125">
        <v>38.0</v>
      </c>
      <c r="P432" s="125">
        <v>1200.0</v>
      </c>
      <c r="Q432" s="125">
        <v>1187.0</v>
      </c>
      <c r="R432" s="125">
        <v>50.0</v>
      </c>
      <c r="S432" s="125">
        <v>56.0</v>
      </c>
      <c r="T432" s="125">
        <v>-63.0</v>
      </c>
      <c r="U432" s="125">
        <v>1.0</v>
      </c>
      <c r="V432" s="125">
        <v>-10.0</v>
      </c>
      <c r="W432" s="125">
        <v>-4.33</v>
      </c>
      <c r="X432" s="125">
        <v>1.83</v>
      </c>
      <c r="Y432" s="125">
        <v>1.0</v>
      </c>
      <c r="Z432" s="125">
        <v>1.0</v>
      </c>
      <c r="AA432" s="125">
        <v>1.0</v>
      </c>
      <c r="AB432" s="125">
        <v>1.0</v>
      </c>
      <c r="AC432" s="125">
        <v>1.0</v>
      </c>
      <c r="AD432" s="125">
        <v>1.0</v>
      </c>
      <c r="AE432" s="125">
        <v>623.0</v>
      </c>
      <c r="AF432" s="125">
        <v>1.0</v>
      </c>
      <c r="AG432" s="125">
        <v>1.0</v>
      </c>
      <c r="AH432" s="125">
        <v>1.0</v>
      </c>
      <c r="AI432" s="125">
        <v>1.0</v>
      </c>
      <c r="AJ432" s="125">
        <v>1.0</v>
      </c>
      <c r="AK432" s="125">
        <v>1.0</v>
      </c>
      <c r="AL432" s="126">
        <v>45519.743178819444</v>
      </c>
      <c r="AM432" s="127">
        <v>2707333.87</v>
      </c>
      <c r="AN432" s="127">
        <v>2658596.78</v>
      </c>
      <c r="AO432" s="124"/>
      <c r="AP432" s="124"/>
    </row>
    <row r="433">
      <c r="A433" s="125">
        <v>648.0</v>
      </c>
      <c r="B433" s="119" t="s">
        <v>122</v>
      </c>
      <c r="C433" s="119" t="s">
        <v>32</v>
      </c>
      <c r="D433" s="119" t="s">
        <v>371</v>
      </c>
      <c r="E433" s="119" t="s">
        <v>600</v>
      </c>
      <c r="F433" s="120" t="s">
        <v>121</v>
      </c>
      <c r="G433" s="120" t="s">
        <v>36</v>
      </c>
      <c r="H433" s="121" t="s">
        <v>994</v>
      </c>
      <c r="I433" s="121" t="s">
        <v>995</v>
      </c>
      <c r="J433" s="125">
        <v>1787064.07</v>
      </c>
      <c r="K433" s="125">
        <v>1290909.35</v>
      </c>
      <c r="L433" s="125">
        <v>56979.67</v>
      </c>
      <c r="M433" s="125">
        <v>46984.37</v>
      </c>
      <c r="N433" s="125">
        <v>1.0</v>
      </c>
      <c r="O433" s="125" t="s">
        <v>41</v>
      </c>
      <c r="P433" s="125">
        <v>513.0</v>
      </c>
      <c r="Q433" s="125">
        <v>408.0</v>
      </c>
      <c r="R433" s="125">
        <v>29.0</v>
      </c>
      <c r="S433" s="125">
        <v>36.0</v>
      </c>
      <c r="T433" s="125" t="s">
        <v>41</v>
      </c>
      <c r="U433" s="125">
        <v>25.0</v>
      </c>
      <c r="V433" s="125">
        <v>-19.0</v>
      </c>
      <c r="W433" s="125">
        <v>21.27</v>
      </c>
      <c r="X433" s="125">
        <v>38.43</v>
      </c>
      <c r="Y433" s="125" t="s">
        <v>41</v>
      </c>
      <c r="Z433" s="125">
        <v>5.0</v>
      </c>
      <c r="AA433" s="125">
        <v>1.0</v>
      </c>
      <c r="AB433" s="125">
        <v>5.0</v>
      </c>
      <c r="AC433" s="125">
        <v>5.0</v>
      </c>
      <c r="AD433" s="125">
        <v>3.95</v>
      </c>
      <c r="AE433" s="125">
        <v>114.0</v>
      </c>
      <c r="AF433" s="125" t="s">
        <v>41</v>
      </c>
      <c r="AG433" s="125">
        <v>4.0</v>
      </c>
      <c r="AH433" s="125">
        <v>1.0</v>
      </c>
      <c r="AI433" s="125">
        <v>4.0</v>
      </c>
      <c r="AJ433" s="125">
        <v>4.0</v>
      </c>
      <c r="AK433" s="125">
        <v>4.0</v>
      </c>
      <c r="AL433" s="126">
        <v>45519.743178819444</v>
      </c>
      <c r="AM433" s="127">
        <v>1789599.49</v>
      </c>
      <c r="AN433" s="127">
        <v>1291514.08</v>
      </c>
      <c r="AO433" s="124"/>
      <c r="AP433" s="124"/>
    </row>
    <row r="434">
      <c r="A434" s="125">
        <v>649.0</v>
      </c>
      <c r="B434" s="119" t="s">
        <v>60</v>
      </c>
      <c r="C434" s="119" t="s">
        <v>32</v>
      </c>
      <c r="D434" s="119" t="s">
        <v>61</v>
      </c>
      <c r="E434" s="119" t="s">
        <v>601</v>
      </c>
      <c r="F434" s="120" t="s">
        <v>220</v>
      </c>
      <c r="G434" s="120" t="s">
        <v>59</v>
      </c>
      <c r="H434" s="121" t="s">
        <v>994</v>
      </c>
      <c r="I434" s="121" t="s">
        <v>995</v>
      </c>
      <c r="J434" s="125">
        <v>1747061.25</v>
      </c>
      <c r="K434" s="125">
        <v>1616754.42</v>
      </c>
      <c r="L434" s="125">
        <v>48711.53</v>
      </c>
      <c r="M434" s="125">
        <v>56987.04</v>
      </c>
      <c r="N434" s="119">
        <v>85.0</v>
      </c>
      <c r="O434" s="119">
        <v>61.0</v>
      </c>
      <c r="P434" s="125">
        <v>634.0</v>
      </c>
      <c r="Q434" s="125">
        <v>683.0</v>
      </c>
      <c r="R434" s="125">
        <v>74.0</v>
      </c>
      <c r="S434" s="125">
        <v>53.0</v>
      </c>
      <c r="T434" s="119">
        <v>39.0</v>
      </c>
      <c r="U434" s="125">
        <v>-7.0</v>
      </c>
      <c r="V434" s="125">
        <v>39.0</v>
      </c>
      <c r="W434" s="125">
        <v>-14.52</v>
      </c>
      <c r="X434" s="125">
        <v>8.06</v>
      </c>
      <c r="Y434" s="119">
        <v>2.0</v>
      </c>
      <c r="Z434" s="125">
        <v>1.0</v>
      </c>
      <c r="AA434" s="125">
        <v>2.0</v>
      </c>
      <c r="AB434" s="125">
        <v>1.0</v>
      </c>
      <c r="AC434" s="125">
        <v>2.0</v>
      </c>
      <c r="AD434" s="125">
        <v>1.5</v>
      </c>
      <c r="AE434" s="125">
        <v>401.0</v>
      </c>
      <c r="AF434" s="119">
        <v>2.0</v>
      </c>
      <c r="AG434" s="125">
        <v>1.0</v>
      </c>
      <c r="AH434" s="125">
        <v>2.0</v>
      </c>
      <c r="AI434" s="125">
        <v>1.0</v>
      </c>
      <c r="AJ434" s="125">
        <v>2.0</v>
      </c>
      <c r="AK434" s="125">
        <v>1.0</v>
      </c>
      <c r="AL434" s="126">
        <v>45519.743178819444</v>
      </c>
      <c r="AM434" s="127">
        <v>1746745.52</v>
      </c>
      <c r="AN434" s="127">
        <v>1621777.05</v>
      </c>
      <c r="AO434" s="124"/>
      <c r="AP434" s="124"/>
    </row>
    <row r="435">
      <c r="A435" s="125">
        <v>650.0</v>
      </c>
      <c r="B435" s="119" t="s">
        <v>47</v>
      </c>
      <c r="C435" s="119" t="s">
        <v>32</v>
      </c>
      <c r="D435" s="119" t="s">
        <v>602</v>
      </c>
      <c r="E435" s="119" t="s">
        <v>603</v>
      </c>
      <c r="F435" s="120" t="s">
        <v>96</v>
      </c>
      <c r="G435" s="120" t="s">
        <v>59</v>
      </c>
      <c r="H435" s="121" t="s">
        <v>994</v>
      </c>
      <c r="I435" s="121" t="s">
        <v>995</v>
      </c>
      <c r="J435" s="125">
        <v>1941598.68</v>
      </c>
      <c r="K435" s="125">
        <v>1570185.02</v>
      </c>
      <c r="L435" s="125">
        <v>45831.8</v>
      </c>
      <c r="M435" s="125">
        <v>38595.11</v>
      </c>
      <c r="N435" s="125">
        <v>47.0</v>
      </c>
      <c r="O435" s="125">
        <v>3.0</v>
      </c>
      <c r="P435" s="125">
        <v>478.0</v>
      </c>
      <c r="Q435" s="125">
        <v>444.0</v>
      </c>
      <c r="R435" s="125">
        <v>71.0</v>
      </c>
      <c r="S435" s="125">
        <v>52.0</v>
      </c>
      <c r="T435" s="125">
        <v>1466.0</v>
      </c>
      <c r="U435" s="125">
        <v>7.0</v>
      </c>
      <c r="V435" s="125">
        <v>36.0</v>
      </c>
      <c r="W435" s="125">
        <v>18.75</v>
      </c>
      <c r="X435" s="125">
        <v>23.65</v>
      </c>
      <c r="Y435" s="125">
        <v>5.0</v>
      </c>
      <c r="Z435" s="125">
        <v>2.0</v>
      </c>
      <c r="AA435" s="125">
        <v>2.0</v>
      </c>
      <c r="AB435" s="125">
        <v>5.0</v>
      </c>
      <c r="AC435" s="125">
        <v>4.0</v>
      </c>
      <c r="AD435" s="125">
        <v>3.85</v>
      </c>
      <c r="AE435" s="125">
        <v>126.0</v>
      </c>
      <c r="AF435" s="125">
        <v>4.0</v>
      </c>
      <c r="AG435" s="125">
        <v>1.0</v>
      </c>
      <c r="AH435" s="125">
        <v>2.0</v>
      </c>
      <c r="AI435" s="125">
        <v>4.0</v>
      </c>
      <c r="AJ435" s="125">
        <v>3.0</v>
      </c>
      <c r="AK435" s="125">
        <v>3.0</v>
      </c>
      <c r="AL435" s="126">
        <v>45519.743178819444</v>
      </c>
      <c r="AM435" s="127">
        <v>1942581.05</v>
      </c>
      <c r="AN435" s="127">
        <v>1570563.04</v>
      </c>
      <c r="AO435" s="124"/>
      <c r="AP435" s="124"/>
    </row>
    <row r="436">
      <c r="A436" s="125">
        <v>651.0</v>
      </c>
      <c r="B436" s="119" t="s">
        <v>122</v>
      </c>
      <c r="C436" s="119" t="s">
        <v>32</v>
      </c>
      <c r="D436" s="119" t="s">
        <v>415</v>
      </c>
      <c r="E436" s="119" t="s">
        <v>537</v>
      </c>
      <c r="F436" s="120" t="s">
        <v>209</v>
      </c>
      <c r="G436" s="120" t="s">
        <v>101</v>
      </c>
      <c r="H436" s="121" t="s">
        <v>994</v>
      </c>
      <c r="I436" s="121" t="s">
        <v>995</v>
      </c>
      <c r="J436" s="125">
        <v>322737.59</v>
      </c>
      <c r="K436" s="125">
        <v>497522.5</v>
      </c>
      <c r="L436" s="125">
        <v>19075.66</v>
      </c>
      <c r="M436" s="125">
        <v>16336.94</v>
      </c>
      <c r="N436" s="125" t="s">
        <v>41</v>
      </c>
      <c r="O436" s="125" t="s">
        <v>41</v>
      </c>
      <c r="P436" s="125">
        <v>158.0</v>
      </c>
      <c r="Q436" s="125">
        <v>135.0</v>
      </c>
      <c r="R436" s="125">
        <v>5.0</v>
      </c>
      <c r="S436" s="125">
        <v>4.0</v>
      </c>
      <c r="T436" s="125" t="s">
        <v>41</v>
      </c>
      <c r="U436" s="125">
        <v>17.0</v>
      </c>
      <c r="V436" s="125">
        <v>25.0</v>
      </c>
      <c r="W436" s="125">
        <v>16.76</v>
      </c>
      <c r="X436" s="125">
        <v>-35.13</v>
      </c>
      <c r="Y436" s="125" t="s">
        <v>41</v>
      </c>
      <c r="Z436" s="125">
        <v>4.0</v>
      </c>
      <c r="AA436" s="125">
        <v>2.0</v>
      </c>
      <c r="AB436" s="125">
        <v>4.0</v>
      </c>
      <c r="AC436" s="125">
        <v>1.0</v>
      </c>
      <c r="AD436" s="125">
        <v>2.65</v>
      </c>
      <c r="AE436" s="125">
        <v>235.0</v>
      </c>
      <c r="AF436" s="125" t="s">
        <v>41</v>
      </c>
      <c r="AG436" s="125">
        <v>3.0</v>
      </c>
      <c r="AH436" s="125">
        <v>2.0</v>
      </c>
      <c r="AI436" s="125">
        <v>3.0</v>
      </c>
      <c r="AJ436" s="125">
        <v>1.0</v>
      </c>
      <c r="AK436" s="125">
        <v>2.0</v>
      </c>
      <c r="AL436" s="126">
        <v>45519.743178819444</v>
      </c>
      <c r="AM436" s="127">
        <v>322953.59</v>
      </c>
      <c r="AN436" s="127">
        <v>497812.22</v>
      </c>
      <c r="AO436" s="124"/>
      <c r="AP436" s="124"/>
    </row>
    <row r="437">
      <c r="A437" s="125">
        <v>652.0</v>
      </c>
      <c r="B437" s="119" t="s">
        <v>122</v>
      </c>
      <c r="C437" s="119" t="s">
        <v>32</v>
      </c>
      <c r="D437" s="119" t="s">
        <v>61</v>
      </c>
      <c r="E437" s="119" t="s">
        <v>261</v>
      </c>
      <c r="F437" s="120" t="s">
        <v>70</v>
      </c>
      <c r="G437" s="120" t="s">
        <v>36</v>
      </c>
      <c r="H437" s="121" t="s">
        <v>994</v>
      </c>
      <c r="I437" s="121" t="s">
        <v>995</v>
      </c>
      <c r="J437" s="125">
        <v>1499986.53</v>
      </c>
      <c r="K437" s="125">
        <v>1124258.55</v>
      </c>
      <c r="L437" s="125">
        <v>46096.55</v>
      </c>
      <c r="M437" s="125">
        <v>36876.75</v>
      </c>
      <c r="N437" s="119">
        <v>64.0</v>
      </c>
      <c r="O437" s="119">
        <v>44.0</v>
      </c>
      <c r="P437" s="125">
        <v>688.0</v>
      </c>
      <c r="Q437" s="125">
        <v>552.0</v>
      </c>
      <c r="R437" s="125">
        <v>43.0</v>
      </c>
      <c r="S437" s="125">
        <v>29.0</v>
      </c>
      <c r="T437" s="119">
        <v>45.0</v>
      </c>
      <c r="U437" s="125">
        <v>24.0</v>
      </c>
      <c r="V437" s="125">
        <v>48.0</v>
      </c>
      <c r="W437" s="125">
        <v>25.0</v>
      </c>
      <c r="X437" s="125">
        <v>33.42</v>
      </c>
      <c r="Y437" s="119">
        <v>2.0</v>
      </c>
      <c r="Z437" s="125">
        <v>5.0</v>
      </c>
      <c r="AA437" s="125">
        <v>3.0</v>
      </c>
      <c r="AB437" s="125">
        <v>5.0</v>
      </c>
      <c r="AC437" s="125">
        <v>5.0</v>
      </c>
      <c r="AD437" s="125">
        <v>4.45</v>
      </c>
      <c r="AE437" s="125">
        <v>39.0</v>
      </c>
      <c r="AF437" s="119">
        <v>2.0</v>
      </c>
      <c r="AG437" s="125">
        <v>4.0</v>
      </c>
      <c r="AH437" s="125">
        <v>2.0</v>
      </c>
      <c r="AI437" s="125">
        <v>4.0</v>
      </c>
      <c r="AJ437" s="125">
        <v>4.0</v>
      </c>
      <c r="AK437" s="125">
        <v>4.0</v>
      </c>
      <c r="AL437" s="126">
        <v>45519.743178819444</v>
      </c>
      <c r="AM437" s="127">
        <v>1494293.83</v>
      </c>
      <c r="AN437" s="127">
        <v>1124234.71</v>
      </c>
      <c r="AO437" s="124"/>
      <c r="AP437" s="124"/>
    </row>
    <row r="438">
      <c r="A438" s="125">
        <v>655.0</v>
      </c>
      <c r="B438" s="119" t="s">
        <v>122</v>
      </c>
      <c r="C438" s="119" t="s">
        <v>32</v>
      </c>
      <c r="D438" s="119" t="s">
        <v>604</v>
      </c>
      <c r="E438" s="119" t="s">
        <v>488</v>
      </c>
      <c r="F438" s="120" t="s">
        <v>185</v>
      </c>
      <c r="G438" s="120" t="s">
        <v>46</v>
      </c>
      <c r="H438" s="121" t="s">
        <v>994</v>
      </c>
      <c r="I438" s="121" t="s">
        <v>995</v>
      </c>
      <c r="J438" s="125">
        <v>1720690.57</v>
      </c>
      <c r="K438" s="125">
        <v>1635660.73</v>
      </c>
      <c r="L438" s="125">
        <v>52382.65</v>
      </c>
      <c r="M438" s="125">
        <v>52555.51</v>
      </c>
      <c r="N438" s="125">
        <v>11.0</v>
      </c>
      <c r="O438" s="125">
        <v>42.0</v>
      </c>
      <c r="P438" s="125">
        <v>973.0</v>
      </c>
      <c r="Q438" s="125">
        <v>875.0</v>
      </c>
      <c r="R438" s="125">
        <v>48.0</v>
      </c>
      <c r="S438" s="125">
        <v>41.0</v>
      </c>
      <c r="T438" s="125">
        <v>-73.0</v>
      </c>
      <c r="U438" s="125">
        <v>11.0</v>
      </c>
      <c r="V438" s="125">
        <v>17.0</v>
      </c>
      <c r="W438" s="125">
        <v>-0.33</v>
      </c>
      <c r="X438" s="125">
        <v>5.2</v>
      </c>
      <c r="Y438" s="125">
        <v>1.0</v>
      </c>
      <c r="Z438" s="125">
        <v>3.0</v>
      </c>
      <c r="AA438" s="125">
        <v>1.0</v>
      </c>
      <c r="AB438" s="125">
        <v>1.0</v>
      </c>
      <c r="AC438" s="125">
        <v>1.0</v>
      </c>
      <c r="AD438" s="125">
        <v>1.2</v>
      </c>
      <c r="AE438" s="125">
        <v>510.0</v>
      </c>
      <c r="AF438" s="125">
        <v>1.0</v>
      </c>
      <c r="AG438" s="125">
        <v>2.0</v>
      </c>
      <c r="AH438" s="125">
        <v>1.0</v>
      </c>
      <c r="AI438" s="125">
        <v>1.0</v>
      </c>
      <c r="AJ438" s="125">
        <v>1.0</v>
      </c>
      <c r="AK438" s="125">
        <v>1.0</v>
      </c>
      <c r="AL438" s="126">
        <v>45519.743178819444</v>
      </c>
      <c r="AM438" s="127">
        <v>1748822.4</v>
      </c>
      <c r="AN438" s="127">
        <v>1622429.13</v>
      </c>
      <c r="AO438" s="124"/>
      <c r="AP438" s="124"/>
    </row>
    <row r="439">
      <c r="A439" s="125">
        <v>656.0</v>
      </c>
      <c r="B439" s="119" t="s">
        <v>97</v>
      </c>
      <c r="C439" s="119" t="s">
        <v>32</v>
      </c>
      <c r="D439" s="119" t="s">
        <v>605</v>
      </c>
      <c r="E439" s="119" t="s">
        <v>606</v>
      </c>
      <c r="F439" s="120" t="s">
        <v>209</v>
      </c>
      <c r="G439" s="120" t="s">
        <v>101</v>
      </c>
      <c r="H439" s="121" t="s">
        <v>994</v>
      </c>
      <c r="I439" s="121" t="s">
        <v>995</v>
      </c>
      <c r="J439" s="125">
        <v>939194.0</v>
      </c>
      <c r="K439" s="125">
        <v>1015738.24</v>
      </c>
      <c r="L439" s="125">
        <v>25016.16</v>
      </c>
      <c r="M439" s="125">
        <v>30019.75</v>
      </c>
      <c r="N439" s="125">
        <v>18.0</v>
      </c>
      <c r="O439" s="125">
        <v>14.0</v>
      </c>
      <c r="P439" s="125">
        <v>290.0</v>
      </c>
      <c r="Q439" s="125">
        <v>327.0</v>
      </c>
      <c r="R439" s="125">
        <v>25.0</v>
      </c>
      <c r="S439" s="125">
        <v>25.0</v>
      </c>
      <c r="T439" s="125">
        <v>28.0</v>
      </c>
      <c r="U439" s="125">
        <v>-11.0</v>
      </c>
      <c r="V439" s="125">
        <v>0.0</v>
      </c>
      <c r="W439" s="125">
        <v>-16.67</v>
      </c>
      <c r="X439" s="125">
        <v>-7.54</v>
      </c>
      <c r="Y439" s="125">
        <v>1.0</v>
      </c>
      <c r="Z439" s="125">
        <v>1.0</v>
      </c>
      <c r="AA439" s="125">
        <v>1.0</v>
      </c>
      <c r="AB439" s="125">
        <v>1.0</v>
      </c>
      <c r="AC439" s="125">
        <v>1.0</v>
      </c>
      <c r="AD439" s="125">
        <v>1.0</v>
      </c>
      <c r="AE439" s="125">
        <v>575.0</v>
      </c>
      <c r="AF439" s="125">
        <v>1.0</v>
      </c>
      <c r="AG439" s="125">
        <v>1.0</v>
      </c>
      <c r="AH439" s="125">
        <v>1.0</v>
      </c>
      <c r="AI439" s="125">
        <v>1.0</v>
      </c>
      <c r="AJ439" s="125">
        <v>1.0</v>
      </c>
      <c r="AK439" s="125">
        <v>1.0</v>
      </c>
      <c r="AL439" s="126">
        <v>45519.743178819444</v>
      </c>
      <c r="AM439" s="127">
        <v>939632.0</v>
      </c>
      <c r="AN439" s="127">
        <v>1015738.46</v>
      </c>
      <c r="AO439" s="124"/>
      <c r="AP439" s="124"/>
    </row>
    <row r="440">
      <c r="A440" s="125">
        <v>657.0</v>
      </c>
      <c r="B440" s="119" t="s">
        <v>122</v>
      </c>
      <c r="C440" s="119" t="s">
        <v>32</v>
      </c>
      <c r="D440" s="119" t="s">
        <v>607</v>
      </c>
      <c r="E440" s="119" t="s">
        <v>608</v>
      </c>
      <c r="F440" s="120" t="s">
        <v>159</v>
      </c>
      <c r="G440" s="120" t="s">
        <v>46</v>
      </c>
      <c r="H440" s="121" t="s">
        <v>994</v>
      </c>
      <c r="I440" s="121" t="s">
        <v>995</v>
      </c>
      <c r="J440" s="125">
        <v>914937.58</v>
      </c>
      <c r="K440" s="125">
        <v>1043694.64</v>
      </c>
      <c r="L440" s="125">
        <v>40042.29</v>
      </c>
      <c r="M440" s="125">
        <v>44512.1</v>
      </c>
      <c r="N440" s="125">
        <v>1.0</v>
      </c>
      <c r="O440" s="125" t="s">
        <v>41</v>
      </c>
      <c r="P440" s="125">
        <v>446.0</v>
      </c>
      <c r="Q440" s="125">
        <v>567.0</v>
      </c>
      <c r="R440" s="125">
        <v>34.0</v>
      </c>
      <c r="S440" s="125">
        <v>36.0</v>
      </c>
      <c r="T440" s="125" t="s">
        <v>41</v>
      </c>
      <c r="U440" s="125">
        <v>-21.0</v>
      </c>
      <c r="V440" s="125">
        <v>-5.0</v>
      </c>
      <c r="W440" s="125">
        <v>-10.04</v>
      </c>
      <c r="X440" s="125">
        <v>-12.34</v>
      </c>
      <c r="Y440" s="125" t="s">
        <v>41</v>
      </c>
      <c r="Z440" s="125">
        <v>1.0</v>
      </c>
      <c r="AA440" s="125">
        <v>1.0</v>
      </c>
      <c r="AB440" s="125">
        <v>1.0</v>
      </c>
      <c r="AC440" s="125">
        <v>1.0</v>
      </c>
      <c r="AD440" s="125">
        <v>0.95</v>
      </c>
      <c r="AE440" s="125">
        <v>642.0</v>
      </c>
      <c r="AF440" s="125" t="s">
        <v>41</v>
      </c>
      <c r="AG440" s="125">
        <v>1.0</v>
      </c>
      <c r="AH440" s="125">
        <v>1.0</v>
      </c>
      <c r="AI440" s="125">
        <v>1.0</v>
      </c>
      <c r="AJ440" s="125">
        <v>1.0</v>
      </c>
      <c r="AK440" s="125">
        <v>1.0</v>
      </c>
      <c r="AL440" s="126">
        <v>45519.743178819444</v>
      </c>
      <c r="AM440" s="127">
        <v>915002.03</v>
      </c>
      <c r="AN440" s="127">
        <v>1044385.74</v>
      </c>
      <c r="AO440" s="124"/>
      <c r="AP440" s="124"/>
    </row>
    <row r="441">
      <c r="A441" s="125">
        <v>658.0</v>
      </c>
      <c r="B441" s="119" t="s">
        <v>60</v>
      </c>
      <c r="C441" s="119" t="s">
        <v>32</v>
      </c>
      <c r="D441" s="119" t="s">
        <v>609</v>
      </c>
      <c r="E441" s="119" t="s">
        <v>378</v>
      </c>
      <c r="F441" s="120" t="s">
        <v>96</v>
      </c>
      <c r="G441" s="120" t="s">
        <v>59</v>
      </c>
      <c r="H441" s="121" t="s">
        <v>994</v>
      </c>
      <c r="I441" s="121" t="s">
        <v>995</v>
      </c>
      <c r="J441" s="125">
        <v>2502303.57</v>
      </c>
      <c r="K441" s="125">
        <v>2081215.2</v>
      </c>
      <c r="L441" s="125">
        <v>58437.09</v>
      </c>
      <c r="M441" s="125">
        <v>50953.75</v>
      </c>
      <c r="N441" s="125">
        <v>13.0</v>
      </c>
      <c r="O441" s="119">
        <v>11.0</v>
      </c>
      <c r="P441" s="125">
        <v>677.0</v>
      </c>
      <c r="Q441" s="125">
        <v>606.0</v>
      </c>
      <c r="R441" s="125">
        <v>63.0</v>
      </c>
      <c r="S441" s="125">
        <v>65.0</v>
      </c>
      <c r="T441" s="119">
        <v>18.0</v>
      </c>
      <c r="U441" s="125">
        <v>11.0</v>
      </c>
      <c r="V441" s="125">
        <v>-3.0</v>
      </c>
      <c r="W441" s="125">
        <v>14.69</v>
      </c>
      <c r="X441" s="125">
        <v>20.23</v>
      </c>
      <c r="Y441" s="119">
        <v>1.0</v>
      </c>
      <c r="Z441" s="125">
        <v>3.0</v>
      </c>
      <c r="AA441" s="125">
        <v>1.0</v>
      </c>
      <c r="AB441" s="125">
        <v>4.0</v>
      </c>
      <c r="AC441" s="125">
        <v>3.0</v>
      </c>
      <c r="AD441" s="125">
        <v>2.9</v>
      </c>
      <c r="AE441" s="125">
        <v>215.0</v>
      </c>
      <c r="AF441" s="119">
        <v>1.0</v>
      </c>
      <c r="AG441" s="125">
        <v>2.0</v>
      </c>
      <c r="AH441" s="125">
        <v>1.0</v>
      </c>
      <c r="AI441" s="125">
        <v>3.0</v>
      </c>
      <c r="AJ441" s="125">
        <v>2.0</v>
      </c>
      <c r="AK441" s="125">
        <v>2.0</v>
      </c>
      <c r="AL441" s="126">
        <v>45519.743178819444</v>
      </c>
      <c r="AM441" s="127">
        <v>2501332.05</v>
      </c>
      <c r="AN441" s="127">
        <v>2082256.13</v>
      </c>
      <c r="AO441" s="124"/>
      <c r="AP441" s="124"/>
    </row>
    <row r="442">
      <c r="A442" s="125">
        <v>660.0</v>
      </c>
      <c r="B442" s="119" t="s">
        <v>122</v>
      </c>
      <c r="C442" s="119" t="s">
        <v>32</v>
      </c>
      <c r="D442" s="119" t="s">
        <v>71</v>
      </c>
      <c r="E442" s="119" t="s">
        <v>610</v>
      </c>
      <c r="F442" s="120" t="s">
        <v>121</v>
      </c>
      <c r="G442" s="120" t="s">
        <v>36</v>
      </c>
      <c r="H442" s="121" t="s">
        <v>994</v>
      </c>
      <c r="I442" s="121" t="s">
        <v>995</v>
      </c>
      <c r="J442" s="125">
        <v>1290338.6</v>
      </c>
      <c r="K442" s="125">
        <v>923674.24</v>
      </c>
      <c r="L442" s="125">
        <v>40020.23</v>
      </c>
      <c r="M442" s="125">
        <v>31746.98</v>
      </c>
      <c r="N442" s="125">
        <v>50.0</v>
      </c>
      <c r="O442" s="125">
        <v>58.0</v>
      </c>
      <c r="P442" s="125">
        <v>423.0</v>
      </c>
      <c r="Q442" s="125">
        <v>388.0</v>
      </c>
      <c r="R442" s="125">
        <v>26.0</v>
      </c>
      <c r="S442" s="125">
        <v>34.0</v>
      </c>
      <c r="T442" s="125">
        <v>-13.0</v>
      </c>
      <c r="U442" s="125">
        <v>9.0</v>
      </c>
      <c r="V442" s="125">
        <v>-23.0</v>
      </c>
      <c r="W442" s="125">
        <v>26.06</v>
      </c>
      <c r="X442" s="125">
        <v>39.7</v>
      </c>
      <c r="Y442" s="125">
        <v>1.0</v>
      </c>
      <c r="Z442" s="125">
        <v>2.0</v>
      </c>
      <c r="AA442" s="125">
        <v>1.0</v>
      </c>
      <c r="AB442" s="125">
        <v>5.0</v>
      </c>
      <c r="AC442" s="125">
        <v>5.0</v>
      </c>
      <c r="AD442" s="125">
        <v>3.7</v>
      </c>
      <c r="AE442" s="125">
        <v>146.0</v>
      </c>
      <c r="AF442" s="125">
        <v>1.0</v>
      </c>
      <c r="AG442" s="125">
        <v>1.0</v>
      </c>
      <c r="AH442" s="125">
        <v>1.0</v>
      </c>
      <c r="AI442" s="125">
        <v>4.0</v>
      </c>
      <c r="AJ442" s="125">
        <v>4.0</v>
      </c>
      <c r="AK442" s="125">
        <v>3.0</v>
      </c>
      <c r="AL442" s="126">
        <v>45519.743178819444</v>
      </c>
      <c r="AM442" s="127">
        <v>1310379.68</v>
      </c>
      <c r="AN442" s="127">
        <v>924223.74</v>
      </c>
      <c r="AO442" s="124"/>
      <c r="AP442" s="124"/>
    </row>
    <row r="443">
      <c r="A443" s="125">
        <v>661.0</v>
      </c>
      <c r="B443" s="119" t="s">
        <v>31</v>
      </c>
      <c r="C443" s="119" t="s">
        <v>32</v>
      </c>
      <c r="D443" s="119" t="s">
        <v>611</v>
      </c>
      <c r="E443" s="119" t="s">
        <v>612</v>
      </c>
      <c r="F443" s="120" t="s">
        <v>366</v>
      </c>
      <c r="G443" s="120" t="s">
        <v>46</v>
      </c>
      <c r="H443" s="121" t="s">
        <v>994</v>
      </c>
      <c r="I443" s="121" t="s">
        <v>995</v>
      </c>
      <c r="J443" s="125">
        <v>2203394.02</v>
      </c>
      <c r="K443" s="125">
        <v>2337952.35</v>
      </c>
      <c r="L443" s="125">
        <v>83897.57</v>
      </c>
      <c r="M443" s="125">
        <v>89038.5</v>
      </c>
      <c r="N443" s="125">
        <v>182.0</v>
      </c>
      <c r="O443" s="125">
        <v>58.0</v>
      </c>
      <c r="P443" s="125">
        <v>768.0</v>
      </c>
      <c r="Q443" s="125">
        <v>760.0</v>
      </c>
      <c r="R443" s="125">
        <v>120.0</v>
      </c>
      <c r="S443" s="125">
        <v>78.0</v>
      </c>
      <c r="T443" s="125">
        <v>213.0</v>
      </c>
      <c r="U443" s="125">
        <v>1.0</v>
      </c>
      <c r="V443" s="125">
        <v>53.0</v>
      </c>
      <c r="W443" s="125">
        <v>-5.77</v>
      </c>
      <c r="X443" s="125">
        <v>-5.76</v>
      </c>
      <c r="Y443" s="125">
        <v>5.0</v>
      </c>
      <c r="Z443" s="125">
        <v>1.0</v>
      </c>
      <c r="AA443" s="125">
        <v>3.0</v>
      </c>
      <c r="AB443" s="125">
        <v>1.0</v>
      </c>
      <c r="AC443" s="125">
        <v>1.0</v>
      </c>
      <c r="AD443" s="125">
        <v>1.6</v>
      </c>
      <c r="AE443" s="125">
        <v>387.0</v>
      </c>
      <c r="AF443" s="125">
        <v>4.0</v>
      </c>
      <c r="AG443" s="125">
        <v>1.0</v>
      </c>
      <c r="AH443" s="125">
        <v>2.0</v>
      </c>
      <c r="AI443" s="125">
        <v>1.0</v>
      </c>
      <c r="AJ443" s="125">
        <v>1.0</v>
      </c>
      <c r="AK443" s="125">
        <v>1.0</v>
      </c>
      <c r="AL443" s="126">
        <v>45519.743178819444</v>
      </c>
      <c r="AM443" s="127">
        <v>2203547.35</v>
      </c>
      <c r="AN443" s="127">
        <v>2344962.3</v>
      </c>
      <c r="AO443" s="124"/>
      <c r="AP443" s="124"/>
    </row>
    <row r="444">
      <c r="A444" s="125">
        <v>662.0</v>
      </c>
      <c r="B444" s="119" t="s">
        <v>60</v>
      </c>
      <c r="C444" s="119" t="s">
        <v>32</v>
      </c>
      <c r="D444" s="119" t="s">
        <v>613</v>
      </c>
      <c r="E444" s="119" t="s">
        <v>614</v>
      </c>
      <c r="F444" s="120" t="s">
        <v>81</v>
      </c>
      <c r="G444" s="120" t="s">
        <v>36</v>
      </c>
      <c r="H444" s="121" t="s">
        <v>994</v>
      </c>
      <c r="I444" s="121" t="s">
        <v>995</v>
      </c>
      <c r="J444" s="125">
        <v>1135961.55</v>
      </c>
      <c r="K444" s="125">
        <v>977150.1</v>
      </c>
      <c r="L444" s="125">
        <v>28469.0</v>
      </c>
      <c r="M444" s="125">
        <v>25327.45</v>
      </c>
      <c r="N444" s="125">
        <v>16.0</v>
      </c>
      <c r="O444" s="125">
        <v>18.0</v>
      </c>
      <c r="P444" s="125">
        <v>521.0</v>
      </c>
      <c r="Q444" s="125">
        <v>462.0</v>
      </c>
      <c r="R444" s="125">
        <v>24.0</v>
      </c>
      <c r="S444" s="125">
        <v>33.0</v>
      </c>
      <c r="T444" s="125">
        <v>-11.0</v>
      </c>
      <c r="U444" s="125">
        <v>12.0</v>
      </c>
      <c r="V444" s="125">
        <v>-27.0</v>
      </c>
      <c r="W444" s="125">
        <v>12.4</v>
      </c>
      <c r="X444" s="125">
        <v>16.25</v>
      </c>
      <c r="Y444" s="125">
        <v>1.0</v>
      </c>
      <c r="Z444" s="125">
        <v>3.0</v>
      </c>
      <c r="AA444" s="125">
        <v>1.0</v>
      </c>
      <c r="AB444" s="125">
        <v>3.0</v>
      </c>
      <c r="AC444" s="125">
        <v>3.0</v>
      </c>
      <c r="AD444" s="125">
        <v>2.5</v>
      </c>
      <c r="AE444" s="125">
        <v>250.0</v>
      </c>
      <c r="AF444" s="125">
        <v>1.0</v>
      </c>
      <c r="AG444" s="125">
        <v>2.0</v>
      </c>
      <c r="AH444" s="125">
        <v>1.0</v>
      </c>
      <c r="AI444" s="125">
        <v>2.0</v>
      </c>
      <c r="AJ444" s="125">
        <v>2.0</v>
      </c>
      <c r="AK444" s="125">
        <v>2.0</v>
      </c>
      <c r="AL444" s="126">
        <v>45519.743178819444</v>
      </c>
      <c r="AM444" s="127">
        <v>1135914.47</v>
      </c>
      <c r="AN444" s="127">
        <v>977524.89</v>
      </c>
      <c r="AO444" s="124"/>
      <c r="AP444" s="124"/>
    </row>
    <row r="445">
      <c r="A445" s="125">
        <v>663.0</v>
      </c>
      <c r="B445" s="119" t="s">
        <v>47</v>
      </c>
      <c r="C445" s="119" t="s">
        <v>32</v>
      </c>
      <c r="D445" s="119" t="s">
        <v>518</v>
      </c>
      <c r="E445" s="119" t="s">
        <v>161</v>
      </c>
      <c r="F445" s="120" t="s">
        <v>425</v>
      </c>
      <c r="G445" s="120" t="s">
        <v>36</v>
      </c>
      <c r="H445" s="121" t="s">
        <v>994</v>
      </c>
      <c r="I445" s="121" t="s">
        <v>995</v>
      </c>
      <c r="J445" s="125">
        <v>881249.3</v>
      </c>
      <c r="K445" s="125">
        <v>1024862.52</v>
      </c>
      <c r="L445" s="125">
        <v>20394.25</v>
      </c>
      <c r="M445" s="125">
        <v>26373.14</v>
      </c>
      <c r="N445" s="125">
        <v>1.0</v>
      </c>
      <c r="O445" s="125">
        <v>7.0</v>
      </c>
      <c r="P445" s="125">
        <v>288.0</v>
      </c>
      <c r="Q445" s="125">
        <v>383.0</v>
      </c>
      <c r="R445" s="125">
        <v>18.0</v>
      </c>
      <c r="S445" s="125">
        <v>24.0</v>
      </c>
      <c r="T445" s="125">
        <v>-85.0</v>
      </c>
      <c r="U445" s="125">
        <v>-24.0</v>
      </c>
      <c r="V445" s="125">
        <v>-25.0</v>
      </c>
      <c r="W445" s="125">
        <v>-22.67</v>
      </c>
      <c r="X445" s="125">
        <v>-14.01</v>
      </c>
      <c r="Y445" s="125">
        <v>1.0</v>
      </c>
      <c r="Z445" s="125">
        <v>1.0</v>
      </c>
      <c r="AA445" s="125">
        <v>1.0</v>
      </c>
      <c r="AB445" s="125">
        <v>1.0</v>
      </c>
      <c r="AC445" s="125">
        <v>1.0</v>
      </c>
      <c r="AD445" s="125">
        <v>1.0</v>
      </c>
      <c r="AE445" s="125">
        <v>566.0</v>
      </c>
      <c r="AF445" s="125">
        <v>1.0</v>
      </c>
      <c r="AG445" s="125">
        <v>1.0</v>
      </c>
      <c r="AH445" s="125">
        <v>1.0</v>
      </c>
      <c r="AI445" s="125">
        <v>1.0</v>
      </c>
      <c r="AJ445" s="125">
        <v>1.0</v>
      </c>
      <c r="AK445" s="125">
        <v>1.0</v>
      </c>
      <c r="AL445" s="126">
        <v>45519.743178819444</v>
      </c>
      <c r="AM445" s="127">
        <v>881341.49</v>
      </c>
      <c r="AN445" s="127">
        <v>1026040.45</v>
      </c>
      <c r="AO445" s="124"/>
      <c r="AP445" s="124"/>
    </row>
    <row r="446">
      <c r="A446" s="125">
        <v>664.0</v>
      </c>
      <c r="B446" s="119" t="s">
        <v>60</v>
      </c>
      <c r="C446" s="119" t="s">
        <v>32</v>
      </c>
      <c r="D446" s="119" t="s">
        <v>615</v>
      </c>
      <c r="E446" s="119" t="s">
        <v>616</v>
      </c>
      <c r="F446" s="120" t="s">
        <v>220</v>
      </c>
      <c r="G446" s="120" t="s">
        <v>59</v>
      </c>
      <c r="H446" s="121" t="s">
        <v>994</v>
      </c>
      <c r="I446" s="121" t="s">
        <v>995</v>
      </c>
      <c r="J446" s="125">
        <v>879982.81</v>
      </c>
      <c r="K446" s="125">
        <v>1117414.77</v>
      </c>
      <c r="L446" s="125">
        <v>30159.5</v>
      </c>
      <c r="M446" s="125">
        <v>38976.66</v>
      </c>
      <c r="N446" s="119">
        <v>7.0</v>
      </c>
      <c r="O446" s="125">
        <v>9.0</v>
      </c>
      <c r="P446" s="125">
        <v>355.0</v>
      </c>
      <c r="Q446" s="125">
        <v>409.0</v>
      </c>
      <c r="R446" s="125">
        <v>29.0</v>
      </c>
      <c r="S446" s="125">
        <v>35.0</v>
      </c>
      <c r="T446" s="119">
        <v>-22.0</v>
      </c>
      <c r="U446" s="125">
        <v>-13.0</v>
      </c>
      <c r="V446" s="125">
        <v>-17.0</v>
      </c>
      <c r="W446" s="125">
        <v>-22.62</v>
      </c>
      <c r="X446" s="125">
        <v>-21.25</v>
      </c>
      <c r="Y446" s="119">
        <v>1.0</v>
      </c>
      <c r="Z446" s="125">
        <v>1.0</v>
      </c>
      <c r="AA446" s="125">
        <v>1.0</v>
      </c>
      <c r="AB446" s="125">
        <v>1.0</v>
      </c>
      <c r="AC446" s="125">
        <v>1.0</v>
      </c>
      <c r="AD446" s="125">
        <v>1.0</v>
      </c>
      <c r="AE446" s="125">
        <v>585.0</v>
      </c>
      <c r="AF446" s="119">
        <v>1.0</v>
      </c>
      <c r="AG446" s="125">
        <v>1.0</v>
      </c>
      <c r="AH446" s="125">
        <v>1.0</v>
      </c>
      <c r="AI446" s="125">
        <v>1.0</v>
      </c>
      <c r="AJ446" s="125">
        <v>1.0</v>
      </c>
      <c r="AK446" s="125">
        <v>1.0</v>
      </c>
      <c r="AL446" s="126">
        <v>45519.743178819444</v>
      </c>
      <c r="AM446" s="127">
        <v>880717.08</v>
      </c>
      <c r="AN446" s="127">
        <v>1118472.21</v>
      </c>
      <c r="AO446" s="124"/>
      <c r="AP446" s="124"/>
    </row>
    <row r="447">
      <c r="A447" s="125">
        <v>665.0</v>
      </c>
      <c r="B447" s="119" t="s">
        <v>31</v>
      </c>
      <c r="C447" s="119" t="s">
        <v>32</v>
      </c>
      <c r="D447" s="119" t="s">
        <v>213</v>
      </c>
      <c r="E447" s="119" t="s">
        <v>195</v>
      </c>
      <c r="F447" s="120" t="s">
        <v>366</v>
      </c>
      <c r="G447" s="120" t="s">
        <v>46</v>
      </c>
      <c r="H447" s="121" t="s">
        <v>994</v>
      </c>
      <c r="I447" s="121" t="s">
        <v>995</v>
      </c>
      <c r="J447" s="125">
        <v>4259883.51</v>
      </c>
      <c r="K447" s="125">
        <v>3338801.4</v>
      </c>
      <c r="L447" s="125">
        <v>161333.37</v>
      </c>
      <c r="M447" s="125">
        <v>133181.25</v>
      </c>
      <c r="N447" s="125">
        <v>229.0</v>
      </c>
      <c r="O447" s="125">
        <v>167.0</v>
      </c>
      <c r="P447" s="125">
        <v>1450.0</v>
      </c>
      <c r="Q447" s="125">
        <v>1190.0</v>
      </c>
      <c r="R447" s="125">
        <v>174.0</v>
      </c>
      <c r="S447" s="125">
        <v>119.0</v>
      </c>
      <c r="T447" s="125">
        <v>37.0</v>
      </c>
      <c r="U447" s="125">
        <v>21.0</v>
      </c>
      <c r="V447" s="125">
        <v>46.0</v>
      </c>
      <c r="W447" s="125">
        <v>21.14</v>
      </c>
      <c r="X447" s="125">
        <v>27.59</v>
      </c>
      <c r="Y447" s="125">
        <v>2.0</v>
      </c>
      <c r="Z447" s="125">
        <v>5.0</v>
      </c>
      <c r="AA447" s="125">
        <v>3.0</v>
      </c>
      <c r="AB447" s="125">
        <v>5.0</v>
      </c>
      <c r="AC447" s="125">
        <v>4.0</v>
      </c>
      <c r="AD447" s="125">
        <v>4.2</v>
      </c>
      <c r="AE447" s="125">
        <v>69.0</v>
      </c>
      <c r="AF447" s="125">
        <v>2.0</v>
      </c>
      <c r="AG447" s="125">
        <v>4.0</v>
      </c>
      <c r="AH447" s="125">
        <v>2.0</v>
      </c>
      <c r="AI447" s="125">
        <v>4.0</v>
      </c>
      <c r="AJ447" s="125">
        <v>3.0</v>
      </c>
      <c r="AK447" s="125">
        <v>4.0</v>
      </c>
      <c r="AL447" s="126">
        <v>45519.743178819444</v>
      </c>
      <c r="AM447" s="127">
        <v>4259621.35</v>
      </c>
      <c r="AN447" s="127">
        <v>3338935.51</v>
      </c>
      <c r="AO447" s="124"/>
      <c r="AP447" s="124"/>
    </row>
    <row r="448">
      <c r="A448" s="125">
        <v>668.0</v>
      </c>
      <c r="B448" s="119" t="s">
        <v>31</v>
      </c>
      <c r="C448" s="119" t="s">
        <v>32</v>
      </c>
      <c r="D448" s="119" t="s">
        <v>135</v>
      </c>
      <c r="E448" s="119" t="s">
        <v>136</v>
      </c>
      <c r="F448" s="120" t="s">
        <v>93</v>
      </c>
      <c r="G448" s="120" t="s">
        <v>46</v>
      </c>
      <c r="H448" s="121" t="s">
        <v>994</v>
      </c>
      <c r="I448" s="121" t="s">
        <v>995</v>
      </c>
      <c r="J448" s="125">
        <v>972497.78</v>
      </c>
      <c r="K448" s="125">
        <v>996340.38</v>
      </c>
      <c r="L448" s="125">
        <v>35848.67</v>
      </c>
      <c r="M448" s="125">
        <v>41643.5</v>
      </c>
      <c r="N448" s="125">
        <v>43.0</v>
      </c>
      <c r="O448" s="125">
        <v>56.0</v>
      </c>
      <c r="P448" s="125">
        <v>472.0</v>
      </c>
      <c r="Q448" s="125">
        <v>468.0</v>
      </c>
      <c r="R448" s="125">
        <v>27.0</v>
      </c>
      <c r="S448" s="125">
        <v>51.0</v>
      </c>
      <c r="T448" s="125">
        <v>-23.0</v>
      </c>
      <c r="U448" s="125">
        <v>0.0</v>
      </c>
      <c r="V448" s="125">
        <v>-47.0</v>
      </c>
      <c r="W448" s="125">
        <v>-13.92</v>
      </c>
      <c r="X448" s="125">
        <v>-2.39</v>
      </c>
      <c r="Y448" s="125">
        <v>1.0</v>
      </c>
      <c r="Z448" s="125">
        <v>1.0</v>
      </c>
      <c r="AA448" s="125">
        <v>1.0</v>
      </c>
      <c r="AB448" s="125">
        <v>1.0</v>
      </c>
      <c r="AC448" s="125">
        <v>1.0</v>
      </c>
      <c r="AD448" s="125">
        <v>1.0</v>
      </c>
      <c r="AE448" s="125">
        <v>592.0</v>
      </c>
      <c r="AF448" s="125">
        <v>1.0</v>
      </c>
      <c r="AG448" s="125">
        <v>1.0</v>
      </c>
      <c r="AH448" s="125">
        <v>1.0</v>
      </c>
      <c r="AI448" s="125">
        <v>1.0</v>
      </c>
      <c r="AJ448" s="125">
        <v>1.0</v>
      </c>
      <c r="AK448" s="125">
        <v>1.0</v>
      </c>
      <c r="AL448" s="126">
        <v>45519.743178819444</v>
      </c>
      <c r="AM448" s="127">
        <v>968389.41</v>
      </c>
      <c r="AN448" s="127">
        <v>972627.04</v>
      </c>
      <c r="AO448" s="124"/>
      <c r="AP448" s="124"/>
    </row>
    <row r="449">
      <c r="A449" s="125">
        <v>669.0</v>
      </c>
      <c r="B449" s="119" t="s">
        <v>97</v>
      </c>
      <c r="C449" s="119" t="s">
        <v>32</v>
      </c>
      <c r="D449" s="119" t="s">
        <v>617</v>
      </c>
      <c r="E449" s="119" t="s">
        <v>618</v>
      </c>
      <c r="F449" s="120" t="s">
        <v>209</v>
      </c>
      <c r="G449" s="120" t="s">
        <v>101</v>
      </c>
      <c r="H449" s="121" t="s">
        <v>994</v>
      </c>
      <c r="I449" s="121" t="s">
        <v>995</v>
      </c>
      <c r="J449" s="125">
        <v>701288.32</v>
      </c>
      <c r="K449" s="125">
        <v>550810.42</v>
      </c>
      <c r="L449" s="125">
        <v>18859.73</v>
      </c>
      <c r="M449" s="125">
        <v>15597.86</v>
      </c>
      <c r="N449" s="125">
        <v>1.0</v>
      </c>
      <c r="O449" s="125" t="s">
        <v>41</v>
      </c>
      <c r="P449" s="125">
        <v>218.0</v>
      </c>
      <c r="Q449" s="125">
        <v>192.0</v>
      </c>
      <c r="R449" s="125">
        <v>23.0</v>
      </c>
      <c r="S449" s="125">
        <v>18.0</v>
      </c>
      <c r="T449" s="125" t="s">
        <v>41</v>
      </c>
      <c r="U449" s="125">
        <v>13.0</v>
      </c>
      <c r="V449" s="125">
        <v>27.0</v>
      </c>
      <c r="W449" s="125">
        <v>20.91</v>
      </c>
      <c r="X449" s="125">
        <v>27.32</v>
      </c>
      <c r="Y449" s="125" t="s">
        <v>41</v>
      </c>
      <c r="Z449" s="125">
        <v>3.0</v>
      </c>
      <c r="AA449" s="125">
        <v>2.0</v>
      </c>
      <c r="AB449" s="125">
        <v>5.0</v>
      </c>
      <c r="AC449" s="125">
        <v>4.0</v>
      </c>
      <c r="AD449" s="125">
        <v>3.7</v>
      </c>
      <c r="AE449" s="125">
        <v>142.0</v>
      </c>
      <c r="AF449" s="125" t="s">
        <v>41</v>
      </c>
      <c r="AG449" s="125">
        <v>2.0</v>
      </c>
      <c r="AH449" s="125">
        <v>2.0</v>
      </c>
      <c r="AI449" s="125">
        <v>4.0</v>
      </c>
      <c r="AJ449" s="125">
        <v>3.0</v>
      </c>
      <c r="AK449" s="125">
        <v>3.0</v>
      </c>
      <c r="AL449" s="126">
        <v>45519.743178819444</v>
      </c>
      <c r="AM449" s="127">
        <v>701722.81</v>
      </c>
      <c r="AN449" s="127">
        <v>551797.31</v>
      </c>
      <c r="AO449" s="124"/>
      <c r="AP449" s="124"/>
    </row>
    <row r="450">
      <c r="A450" s="125">
        <v>671.0</v>
      </c>
      <c r="B450" s="119" t="s">
        <v>42</v>
      </c>
      <c r="C450" s="119" t="s">
        <v>32</v>
      </c>
      <c r="D450" s="119" t="s">
        <v>573</v>
      </c>
      <c r="E450" s="119" t="s">
        <v>574</v>
      </c>
      <c r="F450" s="120" t="s">
        <v>108</v>
      </c>
      <c r="G450" s="120" t="s">
        <v>46</v>
      </c>
      <c r="H450" s="121" t="s">
        <v>994</v>
      </c>
      <c r="I450" s="121" t="s">
        <v>995</v>
      </c>
      <c r="J450" s="125">
        <v>1754438.62</v>
      </c>
      <c r="K450" s="125">
        <v>1251069.2</v>
      </c>
      <c r="L450" s="125">
        <v>53731.0</v>
      </c>
      <c r="M450" s="125">
        <v>41552.17</v>
      </c>
      <c r="N450" s="125">
        <v>13.0</v>
      </c>
      <c r="O450" s="119">
        <v>30.0</v>
      </c>
      <c r="P450" s="125">
        <v>544.0</v>
      </c>
      <c r="Q450" s="125">
        <v>423.0</v>
      </c>
      <c r="R450" s="125">
        <v>62.0</v>
      </c>
      <c r="S450" s="125">
        <v>41.0</v>
      </c>
      <c r="T450" s="119">
        <v>-56.0</v>
      </c>
      <c r="U450" s="125">
        <v>28.0</v>
      </c>
      <c r="V450" s="125">
        <v>51.0</v>
      </c>
      <c r="W450" s="125">
        <v>29.31</v>
      </c>
      <c r="X450" s="125">
        <v>40.24</v>
      </c>
      <c r="Y450" s="119">
        <v>1.0</v>
      </c>
      <c r="Z450" s="125">
        <v>5.0</v>
      </c>
      <c r="AA450" s="125">
        <v>3.0</v>
      </c>
      <c r="AB450" s="125">
        <v>5.0</v>
      </c>
      <c r="AC450" s="125">
        <v>5.0</v>
      </c>
      <c r="AD450" s="125">
        <v>4.4</v>
      </c>
      <c r="AE450" s="125">
        <v>47.0</v>
      </c>
      <c r="AF450" s="119">
        <v>1.0</v>
      </c>
      <c r="AG450" s="125">
        <v>4.0</v>
      </c>
      <c r="AH450" s="125">
        <v>2.0</v>
      </c>
      <c r="AI450" s="125">
        <v>4.0</v>
      </c>
      <c r="AJ450" s="125">
        <v>4.0</v>
      </c>
      <c r="AK450" s="125">
        <v>4.0</v>
      </c>
      <c r="AL450" s="126">
        <v>45519.743178819444</v>
      </c>
      <c r="AM450" s="127">
        <v>1754763.62</v>
      </c>
      <c r="AN450" s="127">
        <v>1253407.83</v>
      </c>
      <c r="AO450" s="124"/>
      <c r="AP450" s="124"/>
    </row>
    <row r="451">
      <c r="A451" s="125">
        <v>673.0</v>
      </c>
      <c r="B451" s="14"/>
      <c r="C451" s="119" t="s">
        <v>32</v>
      </c>
      <c r="D451" s="119" t="s">
        <v>510</v>
      </c>
      <c r="E451" s="119" t="s">
        <v>619</v>
      </c>
      <c r="F451" s="120" t="s">
        <v>143</v>
      </c>
      <c r="G451" s="120" t="s">
        <v>101</v>
      </c>
      <c r="H451" s="121" t="s">
        <v>994</v>
      </c>
      <c r="I451" s="121" t="s">
        <v>995</v>
      </c>
      <c r="J451" s="125">
        <v>1263680.72</v>
      </c>
      <c r="K451" s="125">
        <v>1035499.5</v>
      </c>
      <c r="L451" s="125">
        <v>32912.83</v>
      </c>
      <c r="M451" s="125">
        <v>29534.58</v>
      </c>
      <c r="N451" s="125" t="s">
        <v>41</v>
      </c>
      <c r="O451" s="125" t="s">
        <v>41</v>
      </c>
      <c r="P451" s="125">
        <v>386.0</v>
      </c>
      <c r="Q451" s="125">
        <v>371.0</v>
      </c>
      <c r="R451" s="125">
        <v>13.0</v>
      </c>
      <c r="S451" s="125">
        <v>14.0</v>
      </c>
      <c r="T451" s="125" t="s">
        <v>41</v>
      </c>
      <c r="U451" s="125">
        <v>4.0</v>
      </c>
      <c r="V451" s="125">
        <v>-7.0</v>
      </c>
      <c r="W451" s="125">
        <v>11.44</v>
      </c>
      <c r="X451" s="125">
        <v>22.04</v>
      </c>
      <c r="Y451" s="125" t="s">
        <v>41</v>
      </c>
      <c r="Z451" s="125">
        <v>1.0</v>
      </c>
      <c r="AA451" s="125">
        <v>1.0</v>
      </c>
      <c r="AB451" s="125">
        <v>3.0</v>
      </c>
      <c r="AC451" s="125">
        <v>4.0</v>
      </c>
      <c r="AD451" s="125">
        <v>2.5</v>
      </c>
      <c r="AE451" s="125">
        <v>251.0</v>
      </c>
      <c r="AF451" s="125" t="s">
        <v>41</v>
      </c>
      <c r="AG451" s="125">
        <v>1.0</v>
      </c>
      <c r="AH451" s="125">
        <v>1.0</v>
      </c>
      <c r="AI451" s="125">
        <v>2.0</v>
      </c>
      <c r="AJ451" s="125">
        <v>3.0</v>
      </c>
      <c r="AK451" s="125">
        <v>2.0</v>
      </c>
      <c r="AL451" s="126">
        <v>45519.743178819444</v>
      </c>
      <c r="AM451" s="127">
        <v>1263833.72</v>
      </c>
      <c r="AN451" s="127">
        <v>1035358.1</v>
      </c>
      <c r="AO451" s="124"/>
      <c r="AP451" s="124"/>
    </row>
    <row r="452">
      <c r="A452" s="125">
        <v>676.0</v>
      </c>
      <c r="B452" s="119" t="s">
        <v>122</v>
      </c>
      <c r="C452" s="119" t="s">
        <v>32</v>
      </c>
      <c r="D452" s="119" t="s">
        <v>91</v>
      </c>
      <c r="E452" s="119" t="s">
        <v>620</v>
      </c>
      <c r="F452" s="120" t="s">
        <v>143</v>
      </c>
      <c r="G452" s="120" t="s">
        <v>101</v>
      </c>
      <c r="H452" s="121" t="s">
        <v>994</v>
      </c>
      <c r="I452" s="121" t="s">
        <v>995</v>
      </c>
      <c r="J452" s="125">
        <v>1024753.84</v>
      </c>
      <c r="K452" s="125">
        <v>1140313.5</v>
      </c>
      <c r="L452" s="125">
        <v>41045.25</v>
      </c>
      <c r="M452" s="125">
        <v>45996.5</v>
      </c>
      <c r="N452" s="119" t="s">
        <v>41</v>
      </c>
      <c r="O452" s="119" t="s">
        <v>41</v>
      </c>
      <c r="P452" s="125">
        <v>181.0</v>
      </c>
      <c r="Q452" s="125">
        <v>214.0</v>
      </c>
      <c r="R452" s="125">
        <v>12.0</v>
      </c>
      <c r="S452" s="125">
        <v>9.0</v>
      </c>
      <c r="T452" s="119" t="s">
        <v>41</v>
      </c>
      <c r="U452" s="125">
        <v>-15.0</v>
      </c>
      <c r="V452" s="125">
        <v>33.0</v>
      </c>
      <c r="W452" s="125">
        <v>-10.76</v>
      </c>
      <c r="X452" s="125">
        <v>-10.13</v>
      </c>
      <c r="Y452" s="119" t="s">
        <v>41</v>
      </c>
      <c r="Z452" s="125">
        <v>1.0</v>
      </c>
      <c r="AA452" s="125">
        <v>2.0</v>
      </c>
      <c r="AB452" s="125">
        <v>1.0</v>
      </c>
      <c r="AC452" s="125">
        <v>1.0</v>
      </c>
      <c r="AD452" s="125">
        <v>1.15</v>
      </c>
      <c r="AE452" s="125">
        <v>527.0</v>
      </c>
      <c r="AF452" s="119" t="s">
        <v>41</v>
      </c>
      <c r="AG452" s="125">
        <v>1.0</v>
      </c>
      <c r="AH452" s="125">
        <v>2.0</v>
      </c>
      <c r="AI452" s="125">
        <v>1.0</v>
      </c>
      <c r="AJ452" s="125">
        <v>1.0</v>
      </c>
      <c r="AK452" s="125">
        <v>1.0</v>
      </c>
      <c r="AL452" s="126">
        <v>45519.743178819444</v>
      </c>
      <c r="AM452" s="127">
        <v>1052573.01</v>
      </c>
      <c r="AN452" s="127">
        <v>1141169.09</v>
      </c>
      <c r="AO452" s="124"/>
      <c r="AP452" s="124"/>
    </row>
    <row r="453">
      <c r="A453" s="125">
        <v>677.0</v>
      </c>
      <c r="B453" s="119" t="s">
        <v>122</v>
      </c>
      <c r="C453" s="119" t="s">
        <v>32</v>
      </c>
      <c r="D453" s="119" t="s">
        <v>123</v>
      </c>
      <c r="E453" s="119" t="s">
        <v>124</v>
      </c>
      <c r="F453" s="120" t="s">
        <v>403</v>
      </c>
      <c r="G453" s="120" t="s">
        <v>46</v>
      </c>
      <c r="H453" s="121" t="s">
        <v>994</v>
      </c>
      <c r="I453" s="121" t="s">
        <v>995</v>
      </c>
      <c r="J453" s="125">
        <v>392352.88</v>
      </c>
      <c r="K453" s="125">
        <v>356082.81</v>
      </c>
      <c r="L453" s="125">
        <v>13549.25</v>
      </c>
      <c r="M453" s="125">
        <v>15097.75</v>
      </c>
      <c r="N453" s="119">
        <v>3.0</v>
      </c>
      <c r="O453" s="119">
        <v>9.0</v>
      </c>
      <c r="P453" s="125">
        <v>160.0</v>
      </c>
      <c r="Q453" s="125">
        <v>239.0</v>
      </c>
      <c r="R453" s="125">
        <v>7.0</v>
      </c>
      <c r="S453" s="125">
        <v>19.0</v>
      </c>
      <c r="T453" s="119">
        <v>-66.0</v>
      </c>
      <c r="U453" s="125">
        <v>-33.0</v>
      </c>
      <c r="V453" s="125">
        <v>-63.0</v>
      </c>
      <c r="W453" s="125">
        <v>-10.26</v>
      </c>
      <c r="X453" s="125">
        <v>10.19</v>
      </c>
      <c r="Y453" s="119">
        <v>1.0</v>
      </c>
      <c r="Z453" s="125">
        <v>1.0</v>
      </c>
      <c r="AA453" s="125">
        <v>1.0</v>
      </c>
      <c r="AB453" s="125">
        <v>1.0</v>
      </c>
      <c r="AC453" s="125">
        <v>2.0</v>
      </c>
      <c r="AD453" s="125">
        <v>1.25</v>
      </c>
      <c r="AE453" s="125">
        <v>459.0</v>
      </c>
      <c r="AF453" s="119">
        <v>1.0</v>
      </c>
      <c r="AG453" s="125">
        <v>1.0</v>
      </c>
      <c r="AH453" s="125">
        <v>1.0</v>
      </c>
      <c r="AI453" s="125">
        <v>1.0</v>
      </c>
      <c r="AJ453" s="125">
        <v>2.0</v>
      </c>
      <c r="AK453" s="125">
        <v>1.0</v>
      </c>
      <c r="AL453" s="126">
        <v>45519.743178819444</v>
      </c>
      <c r="AM453" s="127">
        <v>393096.38</v>
      </c>
      <c r="AN453" s="127">
        <v>356961.39</v>
      </c>
      <c r="AO453" s="124"/>
      <c r="AP453" s="124"/>
    </row>
    <row r="454">
      <c r="A454" s="125">
        <v>678.0</v>
      </c>
      <c r="B454" s="119" t="s">
        <v>31</v>
      </c>
      <c r="C454" s="119" t="s">
        <v>32</v>
      </c>
      <c r="D454" s="119" t="s">
        <v>50</v>
      </c>
      <c r="E454" s="119" t="s">
        <v>51</v>
      </c>
      <c r="F454" s="120" t="s">
        <v>52</v>
      </c>
      <c r="G454" s="120" t="s">
        <v>46</v>
      </c>
      <c r="H454" s="121" t="s">
        <v>994</v>
      </c>
      <c r="I454" s="121" t="s">
        <v>995</v>
      </c>
      <c r="J454" s="125">
        <v>838960.84</v>
      </c>
      <c r="K454" s="125">
        <v>453159.77</v>
      </c>
      <c r="L454" s="125">
        <v>28680.44</v>
      </c>
      <c r="M454" s="125">
        <v>13949.08</v>
      </c>
      <c r="N454" s="125">
        <v>21.0</v>
      </c>
      <c r="O454" s="125">
        <v>1.0</v>
      </c>
      <c r="P454" s="125">
        <v>328.0</v>
      </c>
      <c r="Q454" s="125">
        <v>221.0</v>
      </c>
      <c r="R454" s="125">
        <v>33.0</v>
      </c>
      <c r="S454" s="125">
        <v>21.0</v>
      </c>
      <c r="T454" s="125">
        <v>2000.0</v>
      </c>
      <c r="U454" s="125">
        <v>48.0</v>
      </c>
      <c r="V454" s="125">
        <v>57.0</v>
      </c>
      <c r="W454" s="125">
        <v>105.61</v>
      </c>
      <c r="X454" s="125">
        <v>85.14</v>
      </c>
      <c r="Y454" s="125">
        <v>5.0</v>
      </c>
      <c r="Z454" s="125">
        <v>5.0</v>
      </c>
      <c r="AA454" s="125">
        <v>3.0</v>
      </c>
      <c r="AB454" s="125">
        <v>5.0</v>
      </c>
      <c r="AC454" s="125">
        <v>5.0</v>
      </c>
      <c r="AD454" s="125">
        <v>4.6</v>
      </c>
      <c r="AE454" s="125">
        <v>26.0</v>
      </c>
      <c r="AF454" s="125">
        <v>4.0</v>
      </c>
      <c r="AG454" s="125">
        <v>4.0</v>
      </c>
      <c r="AH454" s="125">
        <v>2.0</v>
      </c>
      <c r="AI454" s="125">
        <v>4.0</v>
      </c>
      <c r="AJ454" s="125">
        <v>4.0</v>
      </c>
      <c r="AK454" s="125">
        <v>4.0</v>
      </c>
      <c r="AL454" s="126">
        <v>45519.743178819444</v>
      </c>
      <c r="AM454" s="127">
        <v>839126.84</v>
      </c>
      <c r="AN454" s="127">
        <v>378295.34</v>
      </c>
      <c r="AO454" s="124"/>
      <c r="AP454" s="124"/>
    </row>
    <row r="455">
      <c r="A455" s="125">
        <v>680.0</v>
      </c>
      <c r="B455" s="119" t="s">
        <v>42</v>
      </c>
      <c r="C455" s="119" t="s">
        <v>32</v>
      </c>
      <c r="D455" s="119" t="s">
        <v>150</v>
      </c>
      <c r="E455" s="119" t="s">
        <v>621</v>
      </c>
      <c r="F455" s="120" t="s">
        <v>108</v>
      </c>
      <c r="G455" s="120" t="s">
        <v>46</v>
      </c>
      <c r="H455" s="121" t="s">
        <v>994</v>
      </c>
      <c r="I455" s="121" t="s">
        <v>995</v>
      </c>
      <c r="J455" s="125">
        <v>1169747.36</v>
      </c>
      <c r="K455" s="125">
        <v>1494388.21</v>
      </c>
      <c r="L455" s="125">
        <v>38831.32</v>
      </c>
      <c r="M455" s="125">
        <v>51256.92</v>
      </c>
      <c r="N455" s="125">
        <v>20.0</v>
      </c>
      <c r="O455" s="119">
        <v>9.0</v>
      </c>
      <c r="P455" s="125">
        <v>439.0</v>
      </c>
      <c r="Q455" s="125">
        <v>487.0</v>
      </c>
      <c r="R455" s="125">
        <v>43.0</v>
      </c>
      <c r="S455" s="125">
        <v>26.0</v>
      </c>
      <c r="T455" s="119">
        <v>122.0</v>
      </c>
      <c r="U455" s="125">
        <v>-9.0</v>
      </c>
      <c r="V455" s="125">
        <v>65.0</v>
      </c>
      <c r="W455" s="125">
        <v>-24.24</v>
      </c>
      <c r="X455" s="125">
        <v>-21.72</v>
      </c>
      <c r="Y455" s="119">
        <v>5.0</v>
      </c>
      <c r="Z455" s="125">
        <v>1.0</v>
      </c>
      <c r="AA455" s="125">
        <v>4.0</v>
      </c>
      <c r="AB455" s="125">
        <v>1.0</v>
      </c>
      <c r="AC455" s="125">
        <v>1.0</v>
      </c>
      <c r="AD455" s="125">
        <v>1.8</v>
      </c>
      <c r="AE455" s="125">
        <v>349.0</v>
      </c>
      <c r="AF455" s="119">
        <v>4.0</v>
      </c>
      <c r="AG455" s="125">
        <v>1.0</v>
      </c>
      <c r="AH455" s="125">
        <v>3.0</v>
      </c>
      <c r="AI455" s="125">
        <v>1.0</v>
      </c>
      <c r="AJ455" s="125">
        <v>1.0</v>
      </c>
      <c r="AK455" s="125">
        <v>1.0</v>
      </c>
      <c r="AL455" s="126">
        <v>45519.743178819444</v>
      </c>
      <c r="AM455" s="127">
        <v>1169697.36</v>
      </c>
      <c r="AN455" s="127">
        <v>1494496.67</v>
      </c>
      <c r="AO455" s="124"/>
      <c r="AP455" s="124"/>
    </row>
    <row r="456">
      <c r="A456" s="125">
        <v>681.0</v>
      </c>
      <c r="B456" s="119" t="s">
        <v>122</v>
      </c>
      <c r="C456" s="119" t="s">
        <v>32</v>
      </c>
      <c r="D456" s="119" t="s">
        <v>215</v>
      </c>
      <c r="E456" s="119" t="s">
        <v>622</v>
      </c>
      <c r="F456" s="120" t="s">
        <v>121</v>
      </c>
      <c r="G456" s="120" t="s">
        <v>36</v>
      </c>
      <c r="H456" s="121" t="s">
        <v>994</v>
      </c>
      <c r="I456" s="121" t="s">
        <v>995</v>
      </c>
      <c r="J456" s="125">
        <v>1476039.6</v>
      </c>
      <c r="K456" s="125">
        <v>939385.94</v>
      </c>
      <c r="L456" s="125">
        <v>43407.73</v>
      </c>
      <c r="M456" s="125">
        <v>31197.5</v>
      </c>
      <c r="N456" s="125">
        <v>43.0</v>
      </c>
      <c r="O456" s="125">
        <v>38.0</v>
      </c>
      <c r="P456" s="125">
        <v>443.0</v>
      </c>
      <c r="Q456" s="125">
        <v>316.0</v>
      </c>
      <c r="R456" s="125">
        <v>52.0</v>
      </c>
      <c r="S456" s="125">
        <v>42.0</v>
      </c>
      <c r="T456" s="125">
        <v>13.0</v>
      </c>
      <c r="U456" s="125">
        <v>40.0</v>
      </c>
      <c r="V456" s="125">
        <v>23.0</v>
      </c>
      <c r="W456" s="125">
        <v>39.14</v>
      </c>
      <c r="X456" s="125">
        <v>57.13</v>
      </c>
      <c r="Y456" s="125">
        <v>1.0</v>
      </c>
      <c r="Z456" s="125">
        <v>5.0</v>
      </c>
      <c r="AA456" s="125">
        <v>2.0</v>
      </c>
      <c r="AB456" s="125">
        <v>5.0</v>
      </c>
      <c r="AC456" s="125">
        <v>5.0</v>
      </c>
      <c r="AD456" s="125">
        <v>4.2</v>
      </c>
      <c r="AE456" s="125">
        <v>65.0</v>
      </c>
      <c r="AF456" s="125">
        <v>1.0</v>
      </c>
      <c r="AG456" s="125">
        <v>4.0</v>
      </c>
      <c r="AH456" s="125">
        <v>2.0</v>
      </c>
      <c r="AI456" s="125">
        <v>4.0</v>
      </c>
      <c r="AJ456" s="125">
        <v>4.0</v>
      </c>
      <c r="AK456" s="125">
        <v>4.0</v>
      </c>
      <c r="AL456" s="126">
        <v>45519.743178819444</v>
      </c>
      <c r="AM456" s="127">
        <v>1475735.21</v>
      </c>
      <c r="AN456" s="127">
        <v>950600.6</v>
      </c>
      <c r="AO456" s="124"/>
      <c r="AP456" s="124"/>
    </row>
    <row r="457">
      <c r="A457" s="125">
        <v>682.0</v>
      </c>
      <c r="B457" s="119" t="s">
        <v>122</v>
      </c>
      <c r="C457" s="119" t="s">
        <v>32</v>
      </c>
      <c r="D457" s="119" t="s">
        <v>412</v>
      </c>
      <c r="E457" s="119" t="s">
        <v>413</v>
      </c>
      <c r="F457" s="120" t="s">
        <v>228</v>
      </c>
      <c r="G457" s="120" t="s">
        <v>36</v>
      </c>
      <c r="H457" s="121" t="s">
        <v>994</v>
      </c>
      <c r="I457" s="121" t="s">
        <v>995</v>
      </c>
      <c r="J457" s="125">
        <v>475938.74</v>
      </c>
      <c r="K457" s="125">
        <v>349059.15</v>
      </c>
      <c r="L457" s="125">
        <v>15544.9</v>
      </c>
      <c r="M457" s="125">
        <v>11714.94</v>
      </c>
      <c r="N457" s="125">
        <v>32.0</v>
      </c>
      <c r="O457" s="125">
        <v>20.0</v>
      </c>
      <c r="P457" s="125">
        <v>164.0</v>
      </c>
      <c r="Q457" s="125">
        <v>139.0</v>
      </c>
      <c r="R457" s="125">
        <v>10.0</v>
      </c>
      <c r="S457" s="125">
        <v>15.0</v>
      </c>
      <c r="T457" s="125">
        <v>60.0</v>
      </c>
      <c r="U457" s="125">
        <v>17.0</v>
      </c>
      <c r="V457" s="125">
        <v>-33.0</v>
      </c>
      <c r="W457" s="125">
        <v>32.69</v>
      </c>
      <c r="X457" s="125">
        <v>36.35</v>
      </c>
      <c r="Y457" s="125">
        <v>3.0</v>
      </c>
      <c r="Z457" s="125">
        <v>4.0</v>
      </c>
      <c r="AA457" s="125">
        <v>1.0</v>
      </c>
      <c r="AB457" s="125">
        <v>5.0</v>
      </c>
      <c r="AC457" s="125">
        <v>5.0</v>
      </c>
      <c r="AD457" s="125">
        <v>4.0</v>
      </c>
      <c r="AE457" s="125">
        <v>84.0</v>
      </c>
      <c r="AF457" s="125">
        <v>2.0</v>
      </c>
      <c r="AG457" s="125">
        <v>3.0</v>
      </c>
      <c r="AH457" s="125">
        <v>1.0</v>
      </c>
      <c r="AI457" s="125">
        <v>4.0</v>
      </c>
      <c r="AJ457" s="125">
        <v>4.0</v>
      </c>
      <c r="AK457" s="125">
        <v>4.0</v>
      </c>
      <c r="AL457" s="126">
        <v>45519.743178819444</v>
      </c>
      <c r="AM457" s="127">
        <v>475966.74</v>
      </c>
      <c r="AN457" s="127">
        <v>348994.6</v>
      </c>
      <c r="AO457" s="124"/>
      <c r="AP457" s="124"/>
    </row>
    <row r="458">
      <c r="A458" s="125">
        <v>685.0</v>
      </c>
      <c r="B458" s="119" t="s">
        <v>60</v>
      </c>
      <c r="C458" s="119" t="s">
        <v>32</v>
      </c>
      <c r="D458" s="119" t="s">
        <v>623</v>
      </c>
      <c r="E458" s="119" t="s">
        <v>624</v>
      </c>
      <c r="F458" s="120" t="s">
        <v>220</v>
      </c>
      <c r="G458" s="120" t="s">
        <v>59</v>
      </c>
      <c r="H458" s="121" t="s">
        <v>994</v>
      </c>
      <c r="I458" s="121" t="s">
        <v>995</v>
      </c>
      <c r="J458" s="125">
        <v>2088947.46</v>
      </c>
      <c r="K458" s="125">
        <v>1140581.07</v>
      </c>
      <c r="L458" s="125">
        <v>56694.5</v>
      </c>
      <c r="M458" s="125">
        <v>39344.46</v>
      </c>
      <c r="N458" s="125">
        <v>34.0</v>
      </c>
      <c r="O458" s="125">
        <v>1.0</v>
      </c>
      <c r="P458" s="125">
        <v>592.0</v>
      </c>
      <c r="Q458" s="125">
        <v>471.0</v>
      </c>
      <c r="R458" s="125">
        <v>55.0</v>
      </c>
      <c r="S458" s="125">
        <v>50.0</v>
      </c>
      <c r="T458" s="125">
        <v>3300.0</v>
      </c>
      <c r="U458" s="125">
        <v>25.0</v>
      </c>
      <c r="V458" s="125">
        <v>10.0</v>
      </c>
      <c r="W458" s="125">
        <v>44.1</v>
      </c>
      <c r="X458" s="125">
        <v>83.15</v>
      </c>
      <c r="Y458" s="125">
        <v>5.0</v>
      </c>
      <c r="Z458" s="125">
        <v>5.0</v>
      </c>
      <c r="AA458" s="125">
        <v>1.0</v>
      </c>
      <c r="AB458" s="125">
        <v>5.0</v>
      </c>
      <c r="AC458" s="125">
        <v>5.0</v>
      </c>
      <c r="AD458" s="125">
        <v>4.2</v>
      </c>
      <c r="AE458" s="125">
        <v>67.0</v>
      </c>
      <c r="AF458" s="125">
        <v>4.0</v>
      </c>
      <c r="AG458" s="125">
        <v>4.0</v>
      </c>
      <c r="AH458" s="125">
        <v>1.0</v>
      </c>
      <c r="AI458" s="125">
        <v>4.0</v>
      </c>
      <c r="AJ458" s="125">
        <v>4.0</v>
      </c>
      <c r="AK458" s="125">
        <v>4.0</v>
      </c>
      <c r="AL458" s="126">
        <v>45519.743178819444</v>
      </c>
      <c r="AM458" s="127">
        <v>2091142.84</v>
      </c>
      <c r="AN458" s="127">
        <v>1141037.54</v>
      </c>
      <c r="AO458" s="124"/>
      <c r="AP458" s="124"/>
    </row>
    <row r="459">
      <c r="A459" s="125">
        <v>688.0</v>
      </c>
      <c r="B459" s="119" t="s">
        <v>97</v>
      </c>
      <c r="C459" s="119" t="s">
        <v>32</v>
      </c>
      <c r="D459" s="119" t="s">
        <v>625</v>
      </c>
      <c r="E459" s="119" t="s">
        <v>626</v>
      </c>
      <c r="F459" s="120" t="s">
        <v>243</v>
      </c>
      <c r="G459" s="120" t="s">
        <v>101</v>
      </c>
      <c r="H459" s="121" t="s">
        <v>994</v>
      </c>
      <c r="I459" s="121" t="s">
        <v>995</v>
      </c>
      <c r="J459" s="125">
        <v>1157159.37</v>
      </c>
      <c r="K459" s="125">
        <v>1070520.08</v>
      </c>
      <c r="L459" s="125">
        <v>33311.81</v>
      </c>
      <c r="M459" s="125">
        <v>31329.63</v>
      </c>
      <c r="N459" s="125" t="s">
        <v>41</v>
      </c>
      <c r="O459" s="125" t="s">
        <v>41</v>
      </c>
      <c r="P459" s="125">
        <v>426.0</v>
      </c>
      <c r="Q459" s="125">
        <v>393.0</v>
      </c>
      <c r="R459" s="125">
        <v>34.0</v>
      </c>
      <c r="S459" s="125">
        <v>44.0</v>
      </c>
      <c r="T459" s="125" t="s">
        <v>41</v>
      </c>
      <c r="U459" s="125">
        <v>8.0</v>
      </c>
      <c r="V459" s="125">
        <v>-22.0</v>
      </c>
      <c r="W459" s="125">
        <v>6.33</v>
      </c>
      <c r="X459" s="125">
        <v>8.09</v>
      </c>
      <c r="Y459" s="125" t="s">
        <v>41</v>
      </c>
      <c r="Z459" s="125">
        <v>2.0</v>
      </c>
      <c r="AA459" s="125">
        <v>1.0</v>
      </c>
      <c r="AB459" s="125">
        <v>2.0</v>
      </c>
      <c r="AC459" s="125">
        <v>2.0</v>
      </c>
      <c r="AD459" s="125">
        <v>1.7</v>
      </c>
      <c r="AE459" s="125">
        <v>365.0</v>
      </c>
      <c r="AF459" s="125" t="s">
        <v>41</v>
      </c>
      <c r="AG459" s="125">
        <v>1.0</v>
      </c>
      <c r="AH459" s="125">
        <v>1.0</v>
      </c>
      <c r="AI459" s="125">
        <v>1.0</v>
      </c>
      <c r="AJ459" s="125">
        <v>2.0</v>
      </c>
      <c r="AK459" s="125">
        <v>1.0</v>
      </c>
      <c r="AL459" s="126">
        <v>45519.743178819444</v>
      </c>
      <c r="AM459" s="127">
        <v>1157502.83</v>
      </c>
      <c r="AN459" s="127">
        <v>1071025.62</v>
      </c>
      <c r="AO459" s="124"/>
      <c r="AP459" s="124"/>
    </row>
    <row r="460">
      <c r="A460" s="125">
        <v>689.0</v>
      </c>
      <c r="B460" s="119" t="s">
        <v>122</v>
      </c>
      <c r="C460" s="119" t="s">
        <v>32</v>
      </c>
      <c r="D460" s="119" t="s">
        <v>627</v>
      </c>
      <c r="E460" s="119" t="s">
        <v>628</v>
      </c>
      <c r="F460" s="120" t="s">
        <v>159</v>
      </c>
      <c r="G460" s="120" t="s">
        <v>46</v>
      </c>
      <c r="H460" s="121" t="s">
        <v>994</v>
      </c>
      <c r="I460" s="121" t="s">
        <v>995</v>
      </c>
      <c r="J460" s="125">
        <v>1048601.19</v>
      </c>
      <c r="K460" s="125">
        <v>1044614.41</v>
      </c>
      <c r="L460" s="125">
        <v>43331.37</v>
      </c>
      <c r="M460" s="125">
        <v>46634.75</v>
      </c>
      <c r="N460" s="119">
        <v>2.0</v>
      </c>
      <c r="O460" s="119">
        <v>23.0</v>
      </c>
      <c r="P460" s="125">
        <v>472.0</v>
      </c>
      <c r="Q460" s="125">
        <v>490.0</v>
      </c>
      <c r="R460" s="125">
        <v>22.0</v>
      </c>
      <c r="S460" s="125">
        <v>21.0</v>
      </c>
      <c r="T460" s="119">
        <v>-91.0</v>
      </c>
      <c r="U460" s="125">
        <v>-3.0</v>
      </c>
      <c r="V460" s="125">
        <v>4.0</v>
      </c>
      <c r="W460" s="125">
        <v>-7.08</v>
      </c>
      <c r="X460" s="125">
        <v>0.38</v>
      </c>
      <c r="Y460" s="119">
        <v>1.0</v>
      </c>
      <c r="Z460" s="125">
        <v>1.0</v>
      </c>
      <c r="AA460" s="125">
        <v>1.0</v>
      </c>
      <c r="AB460" s="125">
        <v>1.0</v>
      </c>
      <c r="AC460" s="125">
        <v>1.0</v>
      </c>
      <c r="AD460" s="125">
        <v>1.0</v>
      </c>
      <c r="AE460" s="125">
        <v>598.0</v>
      </c>
      <c r="AF460" s="119">
        <v>1.0</v>
      </c>
      <c r="AG460" s="125">
        <v>1.0</v>
      </c>
      <c r="AH460" s="125">
        <v>1.0</v>
      </c>
      <c r="AI460" s="125">
        <v>1.0</v>
      </c>
      <c r="AJ460" s="125">
        <v>1.0</v>
      </c>
      <c r="AK460" s="125">
        <v>1.0</v>
      </c>
      <c r="AL460" s="126">
        <v>45519.743178819444</v>
      </c>
      <c r="AM460" s="127">
        <v>1048731.69</v>
      </c>
      <c r="AN460" s="127">
        <v>1045316.99</v>
      </c>
      <c r="AO460" s="124"/>
      <c r="AP460" s="124"/>
    </row>
    <row r="461">
      <c r="A461" s="125">
        <v>690.0</v>
      </c>
      <c r="B461" s="119" t="s">
        <v>42</v>
      </c>
      <c r="C461" s="119" t="s">
        <v>32</v>
      </c>
      <c r="D461" s="119" t="s">
        <v>77</v>
      </c>
      <c r="E461" s="119" t="s">
        <v>78</v>
      </c>
      <c r="F461" s="120" t="s">
        <v>70</v>
      </c>
      <c r="G461" s="120" t="s">
        <v>36</v>
      </c>
      <c r="H461" s="121" t="s">
        <v>994</v>
      </c>
      <c r="I461" s="121" t="s">
        <v>995</v>
      </c>
      <c r="J461" s="125">
        <v>865943.21</v>
      </c>
      <c r="K461" s="125">
        <v>1135682.01</v>
      </c>
      <c r="L461" s="125">
        <v>25768.0</v>
      </c>
      <c r="M461" s="125">
        <v>35681.07</v>
      </c>
      <c r="N461" s="125">
        <v>129.0</v>
      </c>
      <c r="O461" s="125">
        <v>106.0</v>
      </c>
      <c r="P461" s="125">
        <v>329.0</v>
      </c>
      <c r="Q461" s="125">
        <v>454.0</v>
      </c>
      <c r="R461" s="125">
        <v>40.0</v>
      </c>
      <c r="S461" s="125">
        <v>40.0</v>
      </c>
      <c r="T461" s="125">
        <v>21.0</v>
      </c>
      <c r="U461" s="125">
        <v>-27.0</v>
      </c>
      <c r="V461" s="125">
        <v>0.0</v>
      </c>
      <c r="W461" s="125">
        <v>-27.78</v>
      </c>
      <c r="X461" s="125">
        <v>-23.75</v>
      </c>
      <c r="Y461" s="125">
        <v>1.0</v>
      </c>
      <c r="Z461" s="125">
        <v>1.0</v>
      </c>
      <c r="AA461" s="125">
        <v>1.0</v>
      </c>
      <c r="AB461" s="125">
        <v>1.0</v>
      </c>
      <c r="AC461" s="125">
        <v>1.0</v>
      </c>
      <c r="AD461" s="125">
        <v>1.0</v>
      </c>
      <c r="AE461" s="125">
        <v>577.0</v>
      </c>
      <c r="AF461" s="125">
        <v>1.0</v>
      </c>
      <c r="AG461" s="125">
        <v>1.0</v>
      </c>
      <c r="AH461" s="125">
        <v>1.0</v>
      </c>
      <c r="AI461" s="125">
        <v>1.0</v>
      </c>
      <c r="AJ461" s="125">
        <v>1.0</v>
      </c>
      <c r="AK461" s="125">
        <v>1.0</v>
      </c>
      <c r="AL461" s="126">
        <v>45519.743178819444</v>
      </c>
      <c r="AM461" s="127">
        <v>866219.57</v>
      </c>
      <c r="AN461" s="127">
        <v>1137181.32</v>
      </c>
      <c r="AO461" s="124"/>
      <c r="AP461" s="124"/>
    </row>
    <row r="462">
      <c r="A462" s="125">
        <v>691.0</v>
      </c>
      <c r="B462" s="119" t="s">
        <v>122</v>
      </c>
      <c r="C462" s="119" t="s">
        <v>32</v>
      </c>
      <c r="D462" s="119" t="s">
        <v>454</v>
      </c>
      <c r="E462" s="119" t="s">
        <v>455</v>
      </c>
      <c r="F462" s="120" t="s">
        <v>243</v>
      </c>
      <c r="G462" s="120" t="s">
        <v>101</v>
      </c>
      <c r="H462" s="121" t="s">
        <v>994</v>
      </c>
      <c r="I462" s="121" t="s">
        <v>995</v>
      </c>
      <c r="J462" s="125">
        <v>508081.94</v>
      </c>
      <c r="K462" s="125">
        <v>569537.45</v>
      </c>
      <c r="L462" s="125">
        <v>16458.58</v>
      </c>
      <c r="M462" s="125">
        <v>18992.08</v>
      </c>
      <c r="N462" s="125">
        <v>9.0</v>
      </c>
      <c r="O462" s="125">
        <v>15.0</v>
      </c>
      <c r="P462" s="125">
        <v>241.0</v>
      </c>
      <c r="Q462" s="125">
        <v>250.0</v>
      </c>
      <c r="R462" s="125">
        <v>25.0</v>
      </c>
      <c r="S462" s="125">
        <v>22.0</v>
      </c>
      <c r="T462" s="125">
        <v>-40.0</v>
      </c>
      <c r="U462" s="125">
        <v>-3.0</v>
      </c>
      <c r="V462" s="125">
        <v>13.0</v>
      </c>
      <c r="W462" s="125">
        <v>-13.34</v>
      </c>
      <c r="X462" s="125">
        <v>-10.79</v>
      </c>
      <c r="Y462" s="125">
        <v>1.0</v>
      </c>
      <c r="Z462" s="125">
        <v>1.0</v>
      </c>
      <c r="AA462" s="125">
        <v>1.0</v>
      </c>
      <c r="AB462" s="125">
        <v>1.0</v>
      </c>
      <c r="AC462" s="125">
        <v>1.0</v>
      </c>
      <c r="AD462" s="125">
        <v>1.0</v>
      </c>
      <c r="AE462" s="125">
        <v>560.0</v>
      </c>
      <c r="AF462" s="125">
        <v>1.0</v>
      </c>
      <c r="AG462" s="125">
        <v>1.0</v>
      </c>
      <c r="AH462" s="125">
        <v>1.0</v>
      </c>
      <c r="AI462" s="125">
        <v>1.0</v>
      </c>
      <c r="AJ462" s="125">
        <v>1.0</v>
      </c>
      <c r="AK462" s="125">
        <v>1.0</v>
      </c>
      <c r="AL462" s="126">
        <v>45519.743178819444</v>
      </c>
      <c r="AM462" s="127">
        <v>507978.14</v>
      </c>
      <c r="AN462" s="127">
        <v>557430.02</v>
      </c>
      <c r="AO462" s="124"/>
      <c r="AP462" s="124"/>
    </row>
    <row r="463">
      <c r="A463" s="125">
        <v>692.0</v>
      </c>
      <c r="B463" s="119" t="s">
        <v>122</v>
      </c>
      <c r="C463" s="119" t="s">
        <v>32</v>
      </c>
      <c r="D463" s="119" t="s">
        <v>631</v>
      </c>
      <c r="E463" s="119" t="s">
        <v>632</v>
      </c>
      <c r="F463" s="120" t="s">
        <v>93</v>
      </c>
      <c r="G463" s="120" t="s">
        <v>46</v>
      </c>
      <c r="H463" s="121" t="s">
        <v>994</v>
      </c>
      <c r="I463" s="121" t="s">
        <v>995</v>
      </c>
      <c r="J463" s="125">
        <v>1432854.31</v>
      </c>
      <c r="K463" s="125">
        <v>1496109.4</v>
      </c>
      <c r="L463" s="125">
        <v>50619.15</v>
      </c>
      <c r="M463" s="125">
        <v>54984.57</v>
      </c>
      <c r="N463" s="125">
        <v>14.0</v>
      </c>
      <c r="O463" s="125">
        <v>17.0</v>
      </c>
      <c r="P463" s="125">
        <v>523.0</v>
      </c>
      <c r="Q463" s="125">
        <v>556.0</v>
      </c>
      <c r="R463" s="125">
        <v>42.0</v>
      </c>
      <c r="S463" s="125">
        <v>24.0</v>
      </c>
      <c r="T463" s="125">
        <v>-17.0</v>
      </c>
      <c r="U463" s="125">
        <v>-5.0</v>
      </c>
      <c r="V463" s="125">
        <v>75.0</v>
      </c>
      <c r="W463" s="125">
        <v>-7.94</v>
      </c>
      <c r="X463" s="125">
        <v>-4.23</v>
      </c>
      <c r="Y463" s="125">
        <v>1.0</v>
      </c>
      <c r="Z463" s="125">
        <v>1.0</v>
      </c>
      <c r="AA463" s="125">
        <v>4.0</v>
      </c>
      <c r="AB463" s="125">
        <v>1.0</v>
      </c>
      <c r="AC463" s="125">
        <v>1.0</v>
      </c>
      <c r="AD463" s="125">
        <v>1.6</v>
      </c>
      <c r="AE463" s="125">
        <v>382.0</v>
      </c>
      <c r="AF463" s="125">
        <v>1.0</v>
      </c>
      <c r="AG463" s="125">
        <v>1.0</v>
      </c>
      <c r="AH463" s="125">
        <v>3.0</v>
      </c>
      <c r="AI463" s="125">
        <v>1.0</v>
      </c>
      <c r="AJ463" s="125">
        <v>1.0</v>
      </c>
      <c r="AK463" s="125">
        <v>1.0</v>
      </c>
      <c r="AL463" s="126">
        <v>45519.743178819444</v>
      </c>
      <c r="AM463" s="127">
        <v>1433100.37</v>
      </c>
      <c r="AN463" s="127">
        <v>1497211.51</v>
      </c>
      <c r="AO463" s="124"/>
      <c r="AP463" s="124"/>
    </row>
    <row r="464">
      <c r="A464" s="125">
        <v>694.0</v>
      </c>
      <c r="B464" s="119" t="s">
        <v>122</v>
      </c>
      <c r="C464" s="119" t="s">
        <v>32</v>
      </c>
      <c r="D464" s="119" t="s">
        <v>477</v>
      </c>
      <c r="E464" s="119" t="s">
        <v>478</v>
      </c>
      <c r="F464" s="120" t="s">
        <v>177</v>
      </c>
      <c r="G464" s="120" t="s">
        <v>101</v>
      </c>
      <c r="H464" s="121" t="s">
        <v>994</v>
      </c>
      <c r="I464" s="121" t="s">
        <v>995</v>
      </c>
      <c r="J464" s="125">
        <v>345961.57</v>
      </c>
      <c r="K464" s="125">
        <v>794777.1</v>
      </c>
      <c r="L464" s="125">
        <v>11022.26</v>
      </c>
      <c r="M464" s="125">
        <v>24336.49</v>
      </c>
      <c r="N464" s="125">
        <v>8.0</v>
      </c>
      <c r="O464" s="125">
        <v>1.0</v>
      </c>
      <c r="P464" s="125">
        <v>236.0</v>
      </c>
      <c r="Q464" s="125">
        <v>380.0</v>
      </c>
      <c r="R464" s="125">
        <v>10.0</v>
      </c>
      <c r="S464" s="125">
        <v>5.0</v>
      </c>
      <c r="T464" s="125">
        <v>700.0</v>
      </c>
      <c r="U464" s="125">
        <v>-37.0</v>
      </c>
      <c r="V464" s="125">
        <v>100.0</v>
      </c>
      <c r="W464" s="125">
        <v>-54.71</v>
      </c>
      <c r="X464" s="125">
        <v>-56.47</v>
      </c>
      <c r="Y464" s="125">
        <v>5.0</v>
      </c>
      <c r="Z464" s="125">
        <v>1.0</v>
      </c>
      <c r="AA464" s="125">
        <v>5.0</v>
      </c>
      <c r="AB464" s="125">
        <v>1.0</v>
      </c>
      <c r="AC464" s="125">
        <v>1.0</v>
      </c>
      <c r="AD464" s="125">
        <v>2.0</v>
      </c>
      <c r="AE464" s="125">
        <v>313.0</v>
      </c>
      <c r="AF464" s="125">
        <v>4.0</v>
      </c>
      <c r="AG464" s="125">
        <v>1.0</v>
      </c>
      <c r="AH464" s="125">
        <v>4.0</v>
      </c>
      <c r="AI464" s="125">
        <v>1.0</v>
      </c>
      <c r="AJ464" s="125">
        <v>1.0</v>
      </c>
      <c r="AK464" s="125">
        <v>2.0</v>
      </c>
      <c r="AL464" s="126">
        <v>45519.743178819444</v>
      </c>
      <c r="AM464" s="127">
        <v>346980.57</v>
      </c>
      <c r="AN464" s="127">
        <v>790312.42</v>
      </c>
      <c r="AO464" s="124"/>
      <c r="AP464" s="124"/>
    </row>
    <row r="465">
      <c r="A465" s="125">
        <v>695.0</v>
      </c>
      <c r="B465" s="119" t="s">
        <v>97</v>
      </c>
      <c r="C465" s="119" t="s">
        <v>32</v>
      </c>
      <c r="D465" s="119" t="s">
        <v>91</v>
      </c>
      <c r="E465" s="119" t="s">
        <v>633</v>
      </c>
      <c r="F465" s="120" t="s">
        <v>209</v>
      </c>
      <c r="G465" s="120" t="s">
        <v>101</v>
      </c>
      <c r="H465" s="121" t="s">
        <v>994</v>
      </c>
      <c r="I465" s="121" t="s">
        <v>995</v>
      </c>
      <c r="J465" s="125">
        <v>1529443.44</v>
      </c>
      <c r="K465" s="125">
        <v>1432774.89</v>
      </c>
      <c r="L465" s="125">
        <v>48030.82</v>
      </c>
      <c r="M465" s="125">
        <v>43962.72</v>
      </c>
      <c r="N465" s="125">
        <v>33.0</v>
      </c>
      <c r="O465" s="119">
        <v>25.0</v>
      </c>
      <c r="P465" s="125">
        <v>401.0</v>
      </c>
      <c r="Q465" s="125">
        <v>383.0</v>
      </c>
      <c r="R465" s="125">
        <v>77.0</v>
      </c>
      <c r="S465" s="125">
        <v>35.0</v>
      </c>
      <c r="T465" s="119">
        <v>32.0</v>
      </c>
      <c r="U465" s="125">
        <v>4.0</v>
      </c>
      <c r="V465" s="125">
        <v>120.0</v>
      </c>
      <c r="W465" s="125">
        <v>9.25</v>
      </c>
      <c r="X465" s="125">
        <v>6.75</v>
      </c>
      <c r="Y465" s="119">
        <v>2.0</v>
      </c>
      <c r="Z465" s="125">
        <v>1.0</v>
      </c>
      <c r="AA465" s="125">
        <v>5.0</v>
      </c>
      <c r="AB465" s="125">
        <v>3.0</v>
      </c>
      <c r="AC465" s="125">
        <v>1.0</v>
      </c>
      <c r="AD465" s="125">
        <v>2.65</v>
      </c>
      <c r="AE465" s="125">
        <v>239.0</v>
      </c>
      <c r="AF465" s="119">
        <v>2.0</v>
      </c>
      <c r="AG465" s="125">
        <v>1.0</v>
      </c>
      <c r="AH465" s="125">
        <v>4.0</v>
      </c>
      <c r="AI465" s="125">
        <v>2.0</v>
      </c>
      <c r="AJ465" s="125">
        <v>1.0</v>
      </c>
      <c r="AK465" s="125">
        <v>2.0</v>
      </c>
      <c r="AL465" s="126">
        <v>45519.743178819444</v>
      </c>
      <c r="AM465" s="127">
        <v>1531521.16</v>
      </c>
      <c r="AN465" s="127">
        <v>1433254.88</v>
      </c>
      <c r="AO465" s="124"/>
      <c r="AP465" s="124"/>
    </row>
    <row r="466">
      <c r="A466" s="125">
        <v>696.0</v>
      </c>
      <c r="B466" s="119" t="s">
        <v>122</v>
      </c>
      <c r="C466" s="119" t="s">
        <v>32</v>
      </c>
      <c r="D466" s="119" t="s">
        <v>546</v>
      </c>
      <c r="E466" s="119" t="s">
        <v>634</v>
      </c>
      <c r="F466" s="120" t="s">
        <v>243</v>
      </c>
      <c r="G466" s="120" t="s">
        <v>101</v>
      </c>
      <c r="H466" s="121" t="s">
        <v>994</v>
      </c>
      <c r="I466" s="121" t="s">
        <v>995</v>
      </c>
      <c r="J466" s="125">
        <v>859871.79</v>
      </c>
      <c r="K466" s="125">
        <v>771350.67</v>
      </c>
      <c r="L466" s="125">
        <v>29260.63</v>
      </c>
      <c r="M466" s="125">
        <v>28025.16</v>
      </c>
      <c r="N466" s="125">
        <v>30.0</v>
      </c>
      <c r="O466" s="125">
        <v>31.0</v>
      </c>
      <c r="P466" s="125">
        <v>421.0</v>
      </c>
      <c r="Q466" s="125">
        <v>372.0</v>
      </c>
      <c r="R466" s="125">
        <v>60.0</v>
      </c>
      <c r="S466" s="125">
        <v>50.0</v>
      </c>
      <c r="T466" s="125">
        <v>-3.0</v>
      </c>
      <c r="U466" s="125">
        <v>13.0</v>
      </c>
      <c r="V466" s="125">
        <v>20.0</v>
      </c>
      <c r="W466" s="125">
        <v>4.41</v>
      </c>
      <c r="X466" s="125">
        <v>11.48</v>
      </c>
      <c r="Y466" s="125">
        <v>1.0</v>
      </c>
      <c r="Z466" s="125">
        <v>3.0</v>
      </c>
      <c r="AA466" s="125">
        <v>2.0</v>
      </c>
      <c r="AB466" s="125">
        <v>2.0</v>
      </c>
      <c r="AC466" s="125">
        <v>2.0</v>
      </c>
      <c r="AD466" s="125">
        <v>2.05</v>
      </c>
      <c r="AE466" s="125">
        <v>306.0</v>
      </c>
      <c r="AF466" s="125">
        <v>1.0</v>
      </c>
      <c r="AG466" s="125">
        <v>2.0</v>
      </c>
      <c r="AH466" s="125">
        <v>2.0</v>
      </c>
      <c r="AI466" s="125">
        <v>1.0</v>
      </c>
      <c r="AJ466" s="125">
        <v>2.0</v>
      </c>
      <c r="AK466" s="125">
        <v>2.0</v>
      </c>
      <c r="AL466" s="126">
        <v>45519.743178819444</v>
      </c>
      <c r="AM466" s="127">
        <v>861263.45</v>
      </c>
      <c r="AN466" s="127">
        <v>772251.92</v>
      </c>
      <c r="AO466" s="124"/>
      <c r="AP466" s="124"/>
    </row>
    <row r="467">
      <c r="A467" s="125">
        <v>697.0</v>
      </c>
      <c r="B467" s="119" t="s">
        <v>97</v>
      </c>
      <c r="C467" s="119" t="s">
        <v>32</v>
      </c>
      <c r="D467" s="119" t="s">
        <v>635</v>
      </c>
      <c r="E467" s="119" t="s">
        <v>636</v>
      </c>
      <c r="F467" s="120" t="s">
        <v>223</v>
      </c>
      <c r="G467" s="120" t="s">
        <v>101</v>
      </c>
      <c r="H467" s="121" t="s">
        <v>994</v>
      </c>
      <c r="I467" s="121" t="s">
        <v>995</v>
      </c>
      <c r="J467" s="125">
        <v>1289653.6</v>
      </c>
      <c r="K467" s="125">
        <v>1245414.97</v>
      </c>
      <c r="L467" s="125">
        <v>37569.28</v>
      </c>
      <c r="M467" s="125">
        <v>38767.32</v>
      </c>
      <c r="N467" s="125">
        <v>26.0</v>
      </c>
      <c r="O467" s="125">
        <v>22.0</v>
      </c>
      <c r="P467" s="125">
        <v>374.0</v>
      </c>
      <c r="Q467" s="125">
        <v>422.0</v>
      </c>
      <c r="R467" s="125">
        <v>18.0</v>
      </c>
      <c r="S467" s="125">
        <v>30.0</v>
      </c>
      <c r="T467" s="125">
        <v>18.0</v>
      </c>
      <c r="U467" s="125">
        <v>-11.0</v>
      </c>
      <c r="V467" s="125">
        <v>-40.0</v>
      </c>
      <c r="W467" s="125">
        <v>-3.09</v>
      </c>
      <c r="X467" s="125">
        <v>3.55</v>
      </c>
      <c r="Y467" s="125">
        <v>1.0</v>
      </c>
      <c r="Z467" s="125">
        <v>1.0</v>
      </c>
      <c r="AA467" s="125">
        <v>1.0</v>
      </c>
      <c r="AB467" s="125">
        <v>1.0</v>
      </c>
      <c r="AC467" s="125">
        <v>1.0</v>
      </c>
      <c r="AD467" s="125">
        <v>1.0</v>
      </c>
      <c r="AE467" s="125">
        <v>594.0</v>
      </c>
      <c r="AF467" s="125">
        <v>1.0</v>
      </c>
      <c r="AG467" s="125">
        <v>1.0</v>
      </c>
      <c r="AH467" s="125">
        <v>1.0</v>
      </c>
      <c r="AI467" s="125">
        <v>1.0</v>
      </c>
      <c r="AJ467" s="125">
        <v>1.0</v>
      </c>
      <c r="AK467" s="125">
        <v>1.0</v>
      </c>
      <c r="AL467" s="126">
        <v>45519.743178819444</v>
      </c>
      <c r="AM467" s="127">
        <v>1290935.06</v>
      </c>
      <c r="AN467" s="127">
        <v>1248308.3</v>
      </c>
      <c r="AO467" s="124"/>
      <c r="AP467" s="124"/>
    </row>
    <row r="468">
      <c r="A468" s="125">
        <v>698.0</v>
      </c>
      <c r="B468" s="119" t="s">
        <v>97</v>
      </c>
      <c r="C468" s="119" t="s">
        <v>32</v>
      </c>
      <c r="D468" s="119" t="s">
        <v>150</v>
      </c>
      <c r="E468" s="119" t="s">
        <v>554</v>
      </c>
      <c r="F468" s="120" t="s">
        <v>243</v>
      </c>
      <c r="G468" s="120" t="s">
        <v>101</v>
      </c>
      <c r="H468" s="121" t="s">
        <v>994</v>
      </c>
      <c r="I468" s="121" t="s">
        <v>995</v>
      </c>
      <c r="J468" s="125">
        <v>772175.47</v>
      </c>
      <c r="K468" s="125">
        <v>938328.22</v>
      </c>
      <c r="L468" s="125">
        <v>21039.09</v>
      </c>
      <c r="M468" s="125">
        <v>25425.97</v>
      </c>
      <c r="N468" s="125">
        <v>9.0</v>
      </c>
      <c r="O468" s="125">
        <v>8.0</v>
      </c>
      <c r="P468" s="125">
        <v>625.0</v>
      </c>
      <c r="Q468" s="125">
        <v>598.0</v>
      </c>
      <c r="R468" s="125">
        <v>35.0</v>
      </c>
      <c r="S468" s="125">
        <v>39.0</v>
      </c>
      <c r="T468" s="125">
        <v>12.0</v>
      </c>
      <c r="U468" s="125">
        <v>4.0</v>
      </c>
      <c r="V468" s="125">
        <v>-10.0</v>
      </c>
      <c r="W468" s="125">
        <v>-17.25</v>
      </c>
      <c r="X468" s="125">
        <v>-17.71</v>
      </c>
      <c r="Y468" s="125">
        <v>1.0</v>
      </c>
      <c r="Z468" s="125">
        <v>1.0</v>
      </c>
      <c r="AA468" s="125">
        <v>1.0</v>
      </c>
      <c r="AB468" s="125">
        <v>1.0</v>
      </c>
      <c r="AC468" s="125">
        <v>1.0</v>
      </c>
      <c r="AD468" s="125">
        <v>1.0</v>
      </c>
      <c r="AE468" s="125">
        <v>568.0</v>
      </c>
      <c r="AF468" s="125">
        <v>1.0</v>
      </c>
      <c r="AG468" s="125">
        <v>1.0</v>
      </c>
      <c r="AH468" s="125">
        <v>1.0</v>
      </c>
      <c r="AI468" s="125">
        <v>1.0</v>
      </c>
      <c r="AJ468" s="125">
        <v>1.0</v>
      </c>
      <c r="AK468" s="125">
        <v>1.0</v>
      </c>
      <c r="AL468" s="126">
        <v>45519.743178819444</v>
      </c>
      <c r="AM468" s="127">
        <v>772482.06</v>
      </c>
      <c r="AN468" s="127">
        <v>939041.72</v>
      </c>
      <c r="AO468" s="124"/>
      <c r="AP468" s="124"/>
    </row>
    <row r="469">
      <c r="A469" s="125">
        <v>700.0</v>
      </c>
      <c r="B469" s="119" t="s">
        <v>1001</v>
      </c>
      <c r="C469" s="119" t="s">
        <v>992</v>
      </c>
      <c r="D469" s="119" t="s">
        <v>135</v>
      </c>
      <c r="E469" s="119" t="s">
        <v>494</v>
      </c>
      <c r="F469" s="120" t="s">
        <v>243</v>
      </c>
      <c r="G469" s="120" t="s">
        <v>101</v>
      </c>
      <c r="H469" s="121" t="s">
        <v>994</v>
      </c>
      <c r="I469" s="121" t="s">
        <v>995</v>
      </c>
      <c r="J469" s="125">
        <v>442452.41</v>
      </c>
      <c r="K469" s="125">
        <v>471722.07</v>
      </c>
      <c r="L469" s="125">
        <v>13101.32</v>
      </c>
      <c r="M469" s="125">
        <v>15186.28</v>
      </c>
      <c r="N469" s="125">
        <v>11.0</v>
      </c>
      <c r="O469" s="125">
        <v>11.0</v>
      </c>
      <c r="P469" s="125">
        <v>82.0</v>
      </c>
      <c r="Q469" s="125">
        <v>262.0</v>
      </c>
      <c r="R469" s="125">
        <v>139.0</v>
      </c>
      <c r="S469" s="125">
        <v>13.0</v>
      </c>
      <c r="T469" s="125">
        <v>0.0</v>
      </c>
      <c r="U469" s="125">
        <v>-68.0</v>
      </c>
      <c r="V469" s="125">
        <v>969.0</v>
      </c>
      <c r="W469" s="125">
        <v>-13.73</v>
      </c>
      <c r="X469" s="125">
        <v>-6.2</v>
      </c>
      <c r="Y469" s="125">
        <v>1.0</v>
      </c>
      <c r="Z469" s="125">
        <v>1.0</v>
      </c>
      <c r="AA469" s="125">
        <v>5.0</v>
      </c>
      <c r="AB469" s="125">
        <v>1.0</v>
      </c>
      <c r="AC469" s="125">
        <v>1.0</v>
      </c>
      <c r="AD469" s="125">
        <v>2.0</v>
      </c>
      <c r="AE469" s="125">
        <v>314.0</v>
      </c>
      <c r="AF469" s="125">
        <v>1.0</v>
      </c>
      <c r="AG469" s="125">
        <v>1.0</v>
      </c>
      <c r="AH469" s="125">
        <v>4.0</v>
      </c>
      <c r="AI469" s="125">
        <v>1.0</v>
      </c>
      <c r="AJ469" s="125">
        <v>1.0</v>
      </c>
      <c r="AK469" s="125">
        <v>2.0</v>
      </c>
      <c r="AL469" s="126">
        <v>45519.743178819444</v>
      </c>
      <c r="AM469" s="127">
        <v>441355.96</v>
      </c>
      <c r="AN469" s="127">
        <v>471721.87</v>
      </c>
      <c r="AO469" s="124"/>
      <c r="AP469" s="124"/>
    </row>
    <row r="470">
      <c r="A470" s="125">
        <v>701.0</v>
      </c>
      <c r="B470" s="119" t="s">
        <v>42</v>
      </c>
      <c r="C470" s="119" t="s">
        <v>32</v>
      </c>
      <c r="D470" s="119" t="s">
        <v>201</v>
      </c>
      <c r="E470" s="119" t="s">
        <v>202</v>
      </c>
      <c r="F470" s="120" t="s">
        <v>108</v>
      </c>
      <c r="G470" s="120" t="s">
        <v>46</v>
      </c>
      <c r="H470" s="121" t="s">
        <v>994</v>
      </c>
      <c r="I470" s="121" t="s">
        <v>995</v>
      </c>
      <c r="J470" s="125">
        <v>1485617.5</v>
      </c>
      <c r="K470" s="125">
        <v>1039944.5</v>
      </c>
      <c r="L470" s="125">
        <v>47509.8</v>
      </c>
      <c r="M470" s="125">
        <v>36217.59</v>
      </c>
      <c r="N470" s="125" t="s">
        <v>41</v>
      </c>
      <c r="O470" s="125" t="s">
        <v>41</v>
      </c>
      <c r="P470" s="125">
        <v>634.0</v>
      </c>
      <c r="Q470" s="125">
        <v>527.0</v>
      </c>
      <c r="R470" s="125">
        <v>38.0</v>
      </c>
      <c r="S470" s="125">
        <v>40.0</v>
      </c>
      <c r="T470" s="125" t="s">
        <v>41</v>
      </c>
      <c r="U470" s="125">
        <v>20.0</v>
      </c>
      <c r="V470" s="125">
        <v>-5.0</v>
      </c>
      <c r="W470" s="125">
        <v>31.18</v>
      </c>
      <c r="X470" s="125">
        <v>42.86</v>
      </c>
      <c r="Y470" s="125" t="s">
        <v>41</v>
      </c>
      <c r="Z470" s="125">
        <v>5.0</v>
      </c>
      <c r="AA470" s="125">
        <v>1.0</v>
      </c>
      <c r="AB470" s="125">
        <v>5.0</v>
      </c>
      <c r="AC470" s="125">
        <v>5.0</v>
      </c>
      <c r="AD470" s="125">
        <v>3.95</v>
      </c>
      <c r="AE470" s="125">
        <v>111.0</v>
      </c>
      <c r="AF470" s="125" t="s">
        <v>41</v>
      </c>
      <c r="AG470" s="125">
        <v>4.0</v>
      </c>
      <c r="AH470" s="125">
        <v>1.0</v>
      </c>
      <c r="AI470" s="125">
        <v>4.0</v>
      </c>
      <c r="AJ470" s="125">
        <v>4.0</v>
      </c>
      <c r="AK470" s="125">
        <v>4.0</v>
      </c>
      <c r="AL470" s="126">
        <v>45519.743178819444</v>
      </c>
      <c r="AM470" s="127">
        <v>1472800.0</v>
      </c>
      <c r="AN470" s="127">
        <v>1039346.18</v>
      </c>
      <c r="AO470" s="124"/>
      <c r="AP470" s="124"/>
    </row>
    <row r="471">
      <c r="A471" s="125">
        <v>702.0</v>
      </c>
      <c r="B471" s="119" t="s">
        <v>42</v>
      </c>
      <c r="C471" s="119" t="s">
        <v>32</v>
      </c>
      <c r="D471" s="119" t="s">
        <v>129</v>
      </c>
      <c r="E471" s="119" t="s">
        <v>184</v>
      </c>
      <c r="F471" s="120" t="s">
        <v>185</v>
      </c>
      <c r="G471" s="120" t="s">
        <v>46</v>
      </c>
      <c r="H471" s="121" t="s">
        <v>994</v>
      </c>
      <c r="I471" s="121" t="s">
        <v>995</v>
      </c>
      <c r="J471" s="125">
        <v>851303.62</v>
      </c>
      <c r="K471" s="125">
        <v>767362.59</v>
      </c>
      <c r="L471" s="125">
        <v>23886.59</v>
      </c>
      <c r="M471" s="125">
        <v>20236.12</v>
      </c>
      <c r="N471" s="119">
        <v>25.0</v>
      </c>
      <c r="O471" s="119">
        <v>26.0</v>
      </c>
      <c r="P471" s="125">
        <v>522.0</v>
      </c>
      <c r="Q471" s="125">
        <v>394.0</v>
      </c>
      <c r="R471" s="125">
        <v>37.0</v>
      </c>
      <c r="S471" s="125">
        <v>26.0</v>
      </c>
      <c r="T471" s="119">
        <v>-3.0</v>
      </c>
      <c r="U471" s="125">
        <v>32.0</v>
      </c>
      <c r="V471" s="125">
        <v>42.0</v>
      </c>
      <c r="W471" s="125">
        <v>18.04</v>
      </c>
      <c r="X471" s="125">
        <v>10.94</v>
      </c>
      <c r="Y471" s="119">
        <v>1.0</v>
      </c>
      <c r="Z471" s="125">
        <v>5.0</v>
      </c>
      <c r="AA471" s="125">
        <v>3.0</v>
      </c>
      <c r="AB471" s="125">
        <v>5.0</v>
      </c>
      <c r="AC471" s="125">
        <v>2.0</v>
      </c>
      <c r="AD471" s="125">
        <v>3.65</v>
      </c>
      <c r="AE471" s="125">
        <v>153.0</v>
      </c>
      <c r="AF471" s="119">
        <v>1.0</v>
      </c>
      <c r="AG471" s="125">
        <v>4.0</v>
      </c>
      <c r="AH471" s="125">
        <v>2.0</v>
      </c>
      <c r="AI471" s="125">
        <v>4.0</v>
      </c>
      <c r="AJ471" s="125">
        <v>2.0</v>
      </c>
      <c r="AK471" s="125">
        <v>3.0</v>
      </c>
      <c r="AL471" s="126">
        <v>45519.743178819444</v>
      </c>
      <c r="AM471" s="127">
        <v>850939.62</v>
      </c>
      <c r="AN471" s="127">
        <v>694926.51</v>
      </c>
      <c r="AO471" s="124"/>
      <c r="AP471" s="124"/>
    </row>
    <row r="472">
      <c r="A472" s="125">
        <v>704.0</v>
      </c>
      <c r="B472" s="119" t="s">
        <v>97</v>
      </c>
      <c r="C472" s="119" t="s">
        <v>32</v>
      </c>
      <c r="D472" s="119" t="s">
        <v>637</v>
      </c>
      <c r="E472" s="119" t="s">
        <v>638</v>
      </c>
      <c r="F472" s="120" t="s">
        <v>143</v>
      </c>
      <c r="G472" s="120" t="s">
        <v>101</v>
      </c>
      <c r="H472" s="121" t="s">
        <v>994</v>
      </c>
      <c r="I472" s="121" t="s">
        <v>995</v>
      </c>
      <c r="J472" s="125">
        <v>1471250.26</v>
      </c>
      <c r="K472" s="125">
        <v>1718813.04</v>
      </c>
      <c r="L472" s="125">
        <v>37660.75</v>
      </c>
      <c r="M472" s="125">
        <v>46931.75</v>
      </c>
      <c r="N472" s="125">
        <v>26.0</v>
      </c>
      <c r="O472" s="125">
        <v>20.0</v>
      </c>
      <c r="P472" s="125">
        <v>587.0</v>
      </c>
      <c r="Q472" s="125">
        <v>600.0</v>
      </c>
      <c r="R472" s="125">
        <v>24.0</v>
      </c>
      <c r="S472" s="125">
        <v>24.0</v>
      </c>
      <c r="T472" s="125">
        <v>30.0</v>
      </c>
      <c r="U472" s="125">
        <v>-2.0</v>
      </c>
      <c r="V472" s="125">
        <v>0.0</v>
      </c>
      <c r="W472" s="125">
        <v>-19.75</v>
      </c>
      <c r="X472" s="125">
        <v>-14.4</v>
      </c>
      <c r="Y472" s="125">
        <v>2.0</v>
      </c>
      <c r="Z472" s="125">
        <v>1.0</v>
      </c>
      <c r="AA472" s="125">
        <v>1.0</v>
      </c>
      <c r="AB472" s="125">
        <v>1.0</v>
      </c>
      <c r="AC472" s="125">
        <v>1.0</v>
      </c>
      <c r="AD472" s="125">
        <v>1.05</v>
      </c>
      <c r="AE472" s="125">
        <v>549.0</v>
      </c>
      <c r="AF472" s="125">
        <v>2.0</v>
      </c>
      <c r="AG472" s="125">
        <v>1.0</v>
      </c>
      <c r="AH472" s="125">
        <v>1.0</v>
      </c>
      <c r="AI472" s="125">
        <v>1.0</v>
      </c>
      <c r="AJ472" s="125">
        <v>1.0</v>
      </c>
      <c r="AK472" s="125">
        <v>1.0</v>
      </c>
      <c r="AL472" s="126">
        <v>45519.743178819444</v>
      </c>
      <c r="AM472" s="127">
        <v>1471831.58</v>
      </c>
      <c r="AN472" s="127">
        <v>1720047.32</v>
      </c>
      <c r="AO472" s="124"/>
      <c r="AP472" s="124"/>
    </row>
    <row r="473">
      <c r="A473" s="125">
        <v>705.0</v>
      </c>
      <c r="B473" s="119" t="s">
        <v>122</v>
      </c>
      <c r="C473" s="119" t="s">
        <v>32</v>
      </c>
      <c r="D473" s="119" t="s">
        <v>71</v>
      </c>
      <c r="E473" s="119" t="s">
        <v>610</v>
      </c>
      <c r="F473" s="120" t="s">
        <v>121</v>
      </c>
      <c r="G473" s="120" t="s">
        <v>36</v>
      </c>
      <c r="H473" s="121" t="s">
        <v>994</v>
      </c>
      <c r="I473" s="121" t="s">
        <v>995</v>
      </c>
      <c r="J473" s="125">
        <v>1815551.41</v>
      </c>
      <c r="K473" s="125">
        <v>1124770.01</v>
      </c>
      <c r="L473" s="125">
        <v>57671.77</v>
      </c>
      <c r="M473" s="125">
        <v>43145.01</v>
      </c>
      <c r="N473" s="125">
        <v>15.0</v>
      </c>
      <c r="O473" s="125">
        <v>16.0</v>
      </c>
      <c r="P473" s="125">
        <v>639.0</v>
      </c>
      <c r="Q473" s="125">
        <v>468.0</v>
      </c>
      <c r="R473" s="125">
        <v>52.0</v>
      </c>
      <c r="S473" s="125">
        <v>42.0</v>
      </c>
      <c r="T473" s="125">
        <v>-6.0</v>
      </c>
      <c r="U473" s="125">
        <v>36.0</v>
      </c>
      <c r="V473" s="125">
        <v>23.0</v>
      </c>
      <c r="W473" s="125">
        <v>33.67</v>
      </c>
      <c r="X473" s="125">
        <v>61.42</v>
      </c>
      <c r="Y473" s="125">
        <v>1.0</v>
      </c>
      <c r="Z473" s="125">
        <v>5.0</v>
      </c>
      <c r="AA473" s="125">
        <v>2.0</v>
      </c>
      <c r="AB473" s="125">
        <v>5.0</v>
      </c>
      <c r="AC473" s="125">
        <v>5.0</v>
      </c>
      <c r="AD473" s="125">
        <v>4.2</v>
      </c>
      <c r="AE473" s="125">
        <v>68.0</v>
      </c>
      <c r="AF473" s="125">
        <v>1.0</v>
      </c>
      <c r="AG473" s="125">
        <v>4.0</v>
      </c>
      <c r="AH473" s="125">
        <v>2.0</v>
      </c>
      <c r="AI473" s="125">
        <v>4.0</v>
      </c>
      <c r="AJ473" s="125">
        <v>4.0</v>
      </c>
      <c r="AK473" s="125">
        <v>4.0</v>
      </c>
      <c r="AL473" s="126">
        <v>45519.743178819444</v>
      </c>
      <c r="AM473" s="127">
        <v>1893550.89</v>
      </c>
      <c r="AN473" s="127">
        <v>1124381.05</v>
      </c>
      <c r="AO473" s="124"/>
      <c r="AP473" s="124"/>
    </row>
    <row r="474">
      <c r="A474" s="125">
        <v>706.0</v>
      </c>
      <c r="B474" s="119" t="s">
        <v>97</v>
      </c>
      <c r="C474" s="119" t="s">
        <v>32</v>
      </c>
      <c r="D474" s="119" t="s">
        <v>639</v>
      </c>
      <c r="E474" s="119" t="s">
        <v>640</v>
      </c>
      <c r="F474" s="120" t="s">
        <v>223</v>
      </c>
      <c r="G474" s="120" t="s">
        <v>101</v>
      </c>
      <c r="H474" s="121" t="s">
        <v>994</v>
      </c>
      <c r="I474" s="121" t="s">
        <v>995</v>
      </c>
      <c r="J474" s="125">
        <v>603371.01</v>
      </c>
      <c r="K474" s="125">
        <v>489014.73</v>
      </c>
      <c r="L474" s="125">
        <v>17293.42</v>
      </c>
      <c r="M474" s="125">
        <v>14892.5</v>
      </c>
      <c r="N474" s="125">
        <v>8.0</v>
      </c>
      <c r="O474" s="125">
        <v>35.0</v>
      </c>
      <c r="P474" s="125">
        <v>277.0</v>
      </c>
      <c r="Q474" s="125">
        <v>262.0</v>
      </c>
      <c r="R474" s="125">
        <v>30.0</v>
      </c>
      <c r="S474" s="125">
        <v>23.0</v>
      </c>
      <c r="T474" s="125">
        <v>-77.0</v>
      </c>
      <c r="U474" s="125">
        <v>5.0</v>
      </c>
      <c r="V474" s="125">
        <v>30.0</v>
      </c>
      <c r="W474" s="125">
        <v>16.12</v>
      </c>
      <c r="X474" s="125">
        <v>23.39</v>
      </c>
      <c r="Y474" s="125">
        <v>1.0</v>
      </c>
      <c r="Z474" s="125">
        <v>2.0</v>
      </c>
      <c r="AA474" s="125">
        <v>2.0</v>
      </c>
      <c r="AB474" s="125">
        <v>4.0</v>
      </c>
      <c r="AC474" s="125">
        <v>4.0</v>
      </c>
      <c r="AD474" s="125">
        <v>3.25</v>
      </c>
      <c r="AE474" s="125">
        <v>182.0</v>
      </c>
      <c r="AF474" s="125">
        <v>1.0</v>
      </c>
      <c r="AG474" s="125">
        <v>1.0</v>
      </c>
      <c r="AH474" s="125">
        <v>2.0</v>
      </c>
      <c r="AI474" s="125">
        <v>3.0</v>
      </c>
      <c r="AJ474" s="125">
        <v>3.0</v>
      </c>
      <c r="AK474" s="125">
        <v>3.0</v>
      </c>
      <c r="AL474" s="126">
        <v>45519.743178819444</v>
      </c>
      <c r="AM474" s="127">
        <v>603400.01</v>
      </c>
      <c r="AN474" s="127">
        <v>489109.63</v>
      </c>
      <c r="AO474" s="124"/>
      <c r="AP474" s="124"/>
    </row>
    <row r="475">
      <c r="A475" s="125">
        <v>707.0</v>
      </c>
      <c r="B475" s="119" t="s">
        <v>60</v>
      </c>
      <c r="C475" s="119" t="s">
        <v>32</v>
      </c>
      <c r="D475" s="119" t="s">
        <v>641</v>
      </c>
      <c r="E475" s="119" t="s">
        <v>642</v>
      </c>
      <c r="F475" s="120" t="s">
        <v>643</v>
      </c>
      <c r="G475" s="120" t="s">
        <v>59</v>
      </c>
      <c r="H475" s="121" t="s">
        <v>994</v>
      </c>
      <c r="I475" s="121" t="s">
        <v>995</v>
      </c>
      <c r="J475" s="125">
        <v>1170185.68</v>
      </c>
      <c r="K475" s="125">
        <v>1237319.02</v>
      </c>
      <c r="L475" s="125">
        <v>32361.66</v>
      </c>
      <c r="M475" s="125">
        <v>36697.78</v>
      </c>
      <c r="N475" s="125">
        <v>7.0</v>
      </c>
      <c r="O475" s="125">
        <v>2.0</v>
      </c>
      <c r="P475" s="125">
        <v>509.0</v>
      </c>
      <c r="Q475" s="125">
        <v>446.0</v>
      </c>
      <c r="R475" s="125">
        <v>47.0</v>
      </c>
      <c r="S475" s="125">
        <v>61.0</v>
      </c>
      <c r="T475" s="125">
        <v>250.0</v>
      </c>
      <c r="U475" s="125">
        <v>14.0</v>
      </c>
      <c r="V475" s="125">
        <v>-22.0</v>
      </c>
      <c r="W475" s="125">
        <v>-11.82</v>
      </c>
      <c r="X475" s="125">
        <v>-5.43</v>
      </c>
      <c r="Y475" s="125">
        <v>5.0</v>
      </c>
      <c r="Z475" s="125">
        <v>3.0</v>
      </c>
      <c r="AA475" s="125">
        <v>1.0</v>
      </c>
      <c r="AB475" s="125">
        <v>1.0</v>
      </c>
      <c r="AC475" s="125">
        <v>1.0</v>
      </c>
      <c r="AD475" s="125">
        <v>1.4</v>
      </c>
      <c r="AE475" s="125">
        <v>423.0</v>
      </c>
      <c r="AF475" s="125">
        <v>4.0</v>
      </c>
      <c r="AG475" s="125">
        <v>2.0</v>
      </c>
      <c r="AH475" s="125">
        <v>1.0</v>
      </c>
      <c r="AI475" s="125">
        <v>1.0</v>
      </c>
      <c r="AJ475" s="125">
        <v>1.0</v>
      </c>
      <c r="AK475" s="125">
        <v>1.0</v>
      </c>
      <c r="AL475" s="126">
        <v>45519.743178819444</v>
      </c>
      <c r="AM475" s="127">
        <v>1170808.68</v>
      </c>
      <c r="AN475" s="127">
        <v>1237840.03</v>
      </c>
      <c r="AO475" s="124"/>
      <c r="AP475" s="124"/>
    </row>
    <row r="476">
      <c r="A476" s="125">
        <v>708.0</v>
      </c>
      <c r="B476" s="119" t="s">
        <v>42</v>
      </c>
      <c r="C476" s="119" t="s">
        <v>32</v>
      </c>
      <c r="D476" s="119" t="s">
        <v>393</v>
      </c>
      <c r="E476" s="119" t="s">
        <v>394</v>
      </c>
      <c r="F476" s="120" t="s">
        <v>121</v>
      </c>
      <c r="G476" s="120" t="s">
        <v>36</v>
      </c>
      <c r="H476" s="121" t="s">
        <v>994</v>
      </c>
      <c r="I476" s="121" t="s">
        <v>995</v>
      </c>
      <c r="J476" s="125">
        <v>612600.63</v>
      </c>
      <c r="K476" s="125">
        <v>502195.05</v>
      </c>
      <c r="L476" s="125">
        <v>18371.25</v>
      </c>
      <c r="M476" s="125">
        <v>16643.0</v>
      </c>
      <c r="N476" s="125">
        <v>19.0</v>
      </c>
      <c r="O476" s="119">
        <v>7.0</v>
      </c>
      <c r="P476" s="125">
        <v>247.0</v>
      </c>
      <c r="Q476" s="125">
        <v>186.0</v>
      </c>
      <c r="R476" s="125">
        <v>21.0</v>
      </c>
      <c r="S476" s="125">
        <v>20.0</v>
      </c>
      <c r="T476" s="119">
        <v>171.0</v>
      </c>
      <c r="U476" s="125">
        <v>32.0</v>
      </c>
      <c r="V476" s="125">
        <v>5.0</v>
      </c>
      <c r="W476" s="125">
        <v>10.38</v>
      </c>
      <c r="X476" s="125">
        <v>21.98</v>
      </c>
      <c r="Y476" s="119">
        <v>5.0</v>
      </c>
      <c r="Z476" s="125">
        <v>5.0</v>
      </c>
      <c r="AA476" s="125">
        <v>1.0</v>
      </c>
      <c r="AB476" s="125">
        <v>3.0</v>
      </c>
      <c r="AC476" s="125">
        <v>3.0</v>
      </c>
      <c r="AD476" s="125">
        <v>2.9</v>
      </c>
      <c r="AE476" s="125">
        <v>210.0</v>
      </c>
      <c r="AF476" s="119">
        <v>4.0</v>
      </c>
      <c r="AG476" s="125">
        <v>4.0</v>
      </c>
      <c r="AH476" s="125">
        <v>1.0</v>
      </c>
      <c r="AI476" s="125">
        <v>2.0</v>
      </c>
      <c r="AJ476" s="125">
        <v>2.0</v>
      </c>
      <c r="AK476" s="125">
        <v>2.0</v>
      </c>
      <c r="AL476" s="126">
        <v>45519.743178819444</v>
      </c>
      <c r="AM476" s="127">
        <v>612661.88</v>
      </c>
      <c r="AN476" s="127">
        <v>502220.0</v>
      </c>
      <c r="AO476" s="124"/>
      <c r="AP476" s="124"/>
    </row>
    <row r="477">
      <c r="A477" s="125">
        <v>710.0</v>
      </c>
      <c r="B477" s="119" t="s">
        <v>60</v>
      </c>
      <c r="C477" s="119" t="s">
        <v>32</v>
      </c>
      <c r="D477" s="119" t="s">
        <v>1014</v>
      </c>
      <c r="E477" s="119" t="s">
        <v>297</v>
      </c>
      <c r="F477" s="120" t="s">
        <v>118</v>
      </c>
      <c r="G477" s="120" t="s">
        <v>59</v>
      </c>
      <c r="H477" s="121" t="s">
        <v>994</v>
      </c>
      <c r="I477" s="121" t="s">
        <v>995</v>
      </c>
      <c r="J477" s="125">
        <v>1678993.43</v>
      </c>
      <c r="K477" s="125">
        <v>1721367.29</v>
      </c>
      <c r="L477" s="125">
        <v>37625.15</v>
      </c>
      <c r="M477" s="125">
        <v>41443.23</v>
      </c>
      <c r="N477" s="125">
        <v>42.0</v>
      </c>
      <c r="O477" s="125">
        <v>53.0</v>
      </c>
      <c r="P477" s="125">
        <v>663.0</v>
      </c>
      <c r="Q477" s="125">
        <v>664.0</v>
      </c>
      <c r="R477" s="125">
        <v>67.0</v>
      </c>
      <c r="S477" s="125">
        <v>50.0</v>
      </c>
      <c r="T477" s="125">
        <v>-20.0</v>
      </c>
      <c r="U477" s="125">
        <v>0.0</v>
      </c>
      <c r="V477" s="125">
        <v>34.0</v>
      </c>
      <c r="W477" s="125">
        <v>-9.21</v>
      </c>
      <c r="X477" s="125">
        <v>-2.46</v>
      </c>
      <c r="Y477" s="125">
        <v>1.0</v>
      </c>
      <c r="Z477" s="125">
        <v>1.0</v>
      </c>
      <c r="AA477" s="125">
        <v>2.0</v>
      </c>
      <c r="AB477" s="125">
        <v>1.0</v>
      </c>
      <c r="AC477" s="125">
        <v>1.0</v>
      </c>
      <c r="AD477" s="125">
        <v>1.2</v>
      </c>
      <c r="AE477" s="125">
        <v>501.0</v>
      </c>
      <c r="AF477" s="125">
        <v>1.0</v>
      </c>
      <c r="AG477" s="125">
        <v>1.0</v>
      </c>
      <c r="AH477" s="125">
        <v>2.0</v>
      </c>
      <c r="AI477" s="125">
        <v>1.0</v>
      </c>
      <c r="AJ477" s="125">
        <v>1.0</v>
      </c>
      <c r="AK477" s="125">
        <v>1.0</v>
      </c>
      <c r="AL477" s="126">
        <v>45519.743178819444</v>
      </c>
      <c r="AM477" s="127">
        <v>1685465.33</v>
      </c>
      <c r="AN477" s="127">
        <v>1738241.15</v>
      </c>
      <c r="AO477" s="124"/>
      <c r="AP477" s="124"/>
    </row>
    <row r="478">
      <c r="A478" s="125">
        <v>711.0</v>
      </c>
      <c r="B478" s="119" t="s">
        <v>42</v>
      </c>
      <c r="C478" s="119" t="s">
        <v>32</v>
      </c>
      <c r="D478" s="119" t="s">
        <v>129</v>
      </c>
      <c r="E478" s="119" t="s">
        <v>184</v>
      </c>
      <c r="F478" s="120" t="s">
        <v>185</v>
      </c>
      <c r="G478" s="120" t="s">
        <v>46</v>
      </c>
      <c r="H478" s="121" t="s">
        <v>994</v>
      </c>
      <c r="I478" s="121" t="s">
        <v>995</v>
      </c>
      <c r="J478" s="125">
        <v>686826.41</v>
      </c>
      <c r="K478" s="125">
        <v>623633.44</v>
      </c>
      <c r="L478" s="125">
        <v>21066.0</v>
      </c>
      <c r="M478" s="125">
        <v>18425.75</v>
      </c>
      <c r="N478" s="125">
        <v>13.0</v>
      </c>
      <c r="O478" s="125">
        <v>2.0</v>
      </c>
      <c r="P478" s="125">
        <v>269.0</v>
      </c>
      <c r="Q478" s="125">
        <v>230.0</v>
      </c>
      <c r="R478" s="125">
        <v>36.0</v>
      </c>
      <c r="S478" s="125">
        <v>15.0</v>
      </c>
      <c r="T478" s="125">
        <v>550.0</v>
      </c>
      <c r="U478" s="125">
        <v>16.0</v>
      </c>
      <c r="V478" s="125">
        <v>140.0</v>
      </c>
      <c r="W478" s="125">
        <v>14.33</v>
      </c>
      <c r="X478" s="125">
        <v>10.13</v>
      </c>
      <c r="Y478" s="125">
        <v>5.0</v>
      </c>
      <c r="Z478" s="125">
        <v>4.0</v>
      </c>
      <c r="AA478" s="125">
        <v>5.0</v>
      </c>
      <c r="AB478" s="125">
        <v>4.0</v>
      </c>
      <c r="AC478" s="125">
        <v>2.0</v>
      </c>
      <c r="AD478" s="125">
        <v>3.75</v>
      </c>
      <c r="AE478" s="125">
        <v>135.0</v>
      </c>
      <c r="AF478" s="125">
        <v>4.0</v>
      </c>
      <c r="AG478" s="125">
        <v>3.0</v>
      </c>
      <c r="AH478" s="125">
        <v>4.0</v>
      </c>
      <c r="AI478" s="125">
        <v>3.0</v>
      </c>
      <c r="AJ478" s="125">
        <v>2.0</v>
      </c>
      <c r="AK478" s="125">
        <v>3.0</v>
      </c>
      <c r="AL478" s="126">
        <v>45519.743178819444</v>
      </c>
      <c r="AM478" s="127">
        <v>683831.41</v>
      </c>
      <c r="AN478" s="127">
        <v>621973.43</v>
      </c>
      <c r="AO478" s="124"/>
      <c r="AP478" s="124"/>
    </row>
    <row r="479">
      <c r="A479" s="125">
        <v>712.0</v>
      </c>
      <c r="B479" s="119" t="s">
        <v>122</v>
      </c>
      <c r="C479" s="119" t="s">
        <v>32</v>
      </c>
      <c r="D479" s="119" t="s">
        <v>644</v>
      </c>
      <c r="E479" s="119" t="s">
        <v>645</v>
      </c>
      <c r="F479" s="120" t="s">
        <v>185</v>
      </c>
      <c r="G479" s="120" t="s">
        <v>46</v>
      </c>
      <c r="H479" s="121" t="s">
        <v>994</v>
      </c>
      <c r="I479" s="121" t="s">
        <v>995</v>
      </c>
      <c r="J479" s="125">
        <v>1399829.08</v>
      </c>
      <c r="K479" s="125">
        <v>1167450.6</v>
      </c>
      <c r="L479" s="125">
        <v>46448.9</v>
      </c>
      <c r="M479" s="125">
        <v>40882.46</v>
      </c>
      <c r="N479" s="125">
        <v>13.0</v>
      </c>
      <c r="O479" s="125">
        <v>20.0</v>
      </c>
      <c r="P479" s="125">
        <v>574.0</v>
      </c>
      <c r="Q479" s="125">
        <v>544.0</v>
      </c>
      <c r="R479" s="125">
        <v>29.0</v>
      </c>
      <c r="S479" s="125">
        <v>36.0</v>
      </c>
      <c r="T479" s="125">
        <v>-35.0</v>
      </c>
      <c r="U479" s="125">
        <v>5.0</v>
      </c>
      <c r="V479" s="125">
        <v>-19.0</v>
      </c>
      <c r="W479" s="125">
        <v>13.62</v>
      </c>
      <c r="X479" s="125">
        <v>19.9</v>
      </c>
      <c r="Y479" s="125">
        <v>1.0</v>
      </c>
      <c r="Z479" s="125">
        <v>2.0</v>
      </c>
      <c r="AA479" s="125">
        <v>1.0</v>
      </c>
      <c r="AB479" s="125">
        <v>3.0</v>
      </c>
      <c r="AC479" s="125">
        <v>3.0</v>
      </c>
      <c r="AD479" s="125">
        <v>2.4</v>
      </c>
      <c r="AE479" s="125">
        <v>269.0</v>
      </c>
      <c r="AF479" s="125">
        <v>1.0</v>
      </c>
      <c r="AG479" s="125">
        <v>1.0</v>
      </c>
      <c r="AH479" s="125">
        <v>1.0</v>
      </c>
      <c r="AI479" s="125">
        <v>2.0</v>
      </c>
      <c r="AJ479" s="125">
        <v>2.0</v>
      </c>
      <c r="AK479" s="125">
        <v>2.0</v>
      </c>
      <c r="AL479" s="126">
        <v>45519.743178819444</v>
      </c>
      <c r="AM479" s="127">
        <v>1400072.08</v>
      </c>
      <c r="AN479" s="127">
        <v>1167538.51</v>
      </c>
      <c r="AO479" s="124"/>
      <c r="AP479" s="124"/>
    </row>
    <row r="480">
      <c r="A480" s="125">
        <v>713.0</v>
      </c>
      <c r="B480" s="119" t="s">
        <v>97</v>
      </c>
      <c r="C480" s="119" t="s">
        <v>32</v>
      </c>
      <c r="D480" s="119" t="s">
        <v>646</v>
      </c>
      <c r="E480" s="119" t="s">
        <v>647</v>
      </c>
      <c r="F480" s="120" t="s">
        <v>154</v>
      </c>
      <c r="G480" s="120" t="s">
        <v>101</v>
      </c>
      <c r="H480" s="121" t="s">
        <v>994</v>
      </c>
      <c r="I480" s="121" t="s">
        <v>995</v>
      </c>
      <c r="J480" s="125">
        <v>1535825.05</v>
      </c>
      <c r="K480" s="125">
        <v>1546430.15</v>
      </c>
      <c r="L480" s="125">
        <v>43296.27</v>
      </c>
      <c r="M480" s="125">
        <v>46090.44</v>
      </c>
      <c r="N480" s="125">
        <v>26.0</v>
      </c>
      <c r="O480" s="125">
        <v>42.0</v>
      </c>
      <c r="P480" s="125">
        <v>568.0</v>
      </c>
      <c r="Q480" s="125">
        <v>490.0</v>
      </c>
      <c r="R480" s="125">
        <v>48.0</v>
      </c>
      <c r="S480" s="125">
        <v>29.0</v>
      </c>
      <c r="T480" s="125">
        <v>-38.0</v>
      </c>
      <c r="U480" s="125">
        <v>15.0</v>
      </c>
      <c r="V480" s="125">
        <v>65.0</v>
      </c>
      <c r="W480" s="125">
        <v>-6.06</v>
      </c>
      <c r="X480" s="125">
        <v>-0.69</v>
      </c>
      <c r="Y480" s="125">
        <v>1.0</v>
      </c>
      <c r="Z480" s="125">
        <v>4.0</v>
      </c>
      <c r="AA480" s="125">
        <v>4.0</v>
      </c>
      <c r="AB480" s="125">
        <v>1.0</v>
      </c>
      <c r="AC480" s="125">
        <v>1.0</v>
      </c>
      <c r="AD480" s="125">
        <v>1.9</v>
      </c>
      <c r="AE480" s="125">
        <v>337.0</v>
      </c>
      <c r="AF480" s="125">
        <v>1.0</v>
      </c>
      <c r="AG480" s="125">
        <v>3.0</v>
      </c>
      <c r="AH480" s="125">
        <v>3.0</v>
      </c>
      <c r="AI480" s="125">
        <v>1.0</v>
      </c>
      <c r="AJ480" s="125">
        <v>1.0</v>
      </c>
      <c r="AK480" s="125">
        <v>1.0</v>
      </c>
      <c r="AL480" s="126">
        <v>45519.743178819444</v>
      </c>
      <c r="AM480" s="127">
        <v>1536299.36</v>
      </c>
      <c r="AN480" s="127">
        <v>1546765.0</v>
      </c>
      <c r="AO480" s="124"/>
      <c r="AP480" s="124"/>
    </row>
    <row r="481">
      <c r="A481" s="125">
        <v>714.0</v>
      </c>
      <c r="B481" s="119" t="s">
        <v>97</v>
      </c>
      <c r="C481" s="119" t="s">
        <v>32</v>
      </c>
      <c r="D481" s="119" t="s">
        <v>648</v>
      </c>
      <c r="E481" s="119" t="s">
        <v>649</v>
      </c>
      <c r="F481" s="120" t="s">
        <v>154</v>
      </c>
      <c r="G481" s="120" t="s">
        <v>101</v>
      </c>
      <c r="H481" s="121" t="s">
        <v>994</v>
      </c>
      <c r="I481" s="121" t="s">
        <v>995</v>
      </c>
      <c r="J481" s="125">
        <v>1031645.11</v>
      </c>
      <c r="K481" s="125">
        <v>933638.85</v>
      </c>
      <c r="L481" s="125">
        <v>30310.22</v>
      </c>
      <c r="M481" s="125">
        <v>27668.17</v>
      </c>
      <c r="N481" s="125">
        <v>15.0</v>
      </c>
      <c r="O481" s="125">
        <v>15.0</v>
      </c>
      <c r="P481" s="125">
        <v>458.0</v>
      </c>
      <c r="Q481" s="125">
        <v>478.0</v>
      </c>
      <c r="R481" s="125">
        <v>35.0</v>
      </c>
      <c r="S481" s="125">
        <v>33.0</v>
      </c>
      <c r="T481" s="125">
        <v>0.0</v>
      </c>
      <c r="U481" s="125">
        <v>-4.0</v>
      </c>
      <c r="V481" s="125">
        <v>6.0</v>
      </c>
      <c r="W481" s="125">
        <v>9.55</v>
      </c>
      <c r="X481" s="125">
        <v>10.5</v>
      </c>
      <c r="Y481" s="125">
        <v>1.0</v>
      </c>
      <c r="Z481" s="125">
        <v>1.0</v>
      </c>
      <c r="AA481" s="125">
        <v>1.0</v>
      </c>
      <c r="AB481" s="125">
        <v>3.0</v>
      </c>
      <c r="AC481" s="125">
        <v>2.0</v>
      </c>
      <c r="AD481" s="125">
        <v>2.05</v>
      </c>
      <c r="AE481" s="125">
        <v>307.0</v>
      </c>
      <c r="AF481" s="125">
        <v>1.0</v>
      </c>
      <c r="AG481" s="125">
        <v>1.0</v>
      </c>
      <c r="AH481" s="125">
        <v>1.0</v>
      </c>
      <c r="AI481" s="125">
        <v>2.0</v>
      </c>
      <c r="AJ481" s="125">
        <v>2.0</v>
      </c>
      <c r="AK481" s="125">
        <v>2.0</v>
      </c>
      <c r="AL481" s="126">
        <v>45519.743178819444</v>
      </c>
      <c r="AM481" s="127">
        <v>1031720.22</v>
      </c>
      <c r="AN481" s="127">
        <v>934464.55</v>
      </c>
      <c r="AO481" s="124"/>
      <c r="AP481" s="124"/>
    </row>
    <row r="482">
      <c r="A482" s="125">
        <v>716.0</v>
      </c>
      <c r="B482" s="119" t="s">
        <v>42</v>
      </c>
      <c r="C482" s="119" t="s">
        <v>32</v>
      </c>
      <c r="D482" s="119" t="s">
        <v>650</v>
      </c>
      <c r="E482" s="119" t="s">
        <v>651</v>
      </c>
      <c r="F482" s="120" t="s">
        <v>270</v>
      </c>
      <c r="G482" s="120" t="s">
        <v>46</v>
      </c>
      <c r="H482" s="121" t="s">
        <v>994</v>
      </c>
      <c r="I482" s="121" t="s">
        <v>995</v>
      </c>
      <c r="J482" s="125">
        <v>1891711.14</v>
      </c>
      <c r="K482" s="125">
        <v>1755615.49</v>
      </c>
      <c r="L482" s="125">
        <v>72266.76</v>
      </c>
      <c r="M482" s="125">
        <v>71433.07</v>
      </c>
      <c r="N482" s="125">
        <v>76.0</v>
      </c>
      <c r="O482" s="125">
        <v>66.0</v>
      </c>
      <c r="P482" s="125">
        <v>725.0</v>
      </c>
      <c r="Q482" s="125">
        <v>714.0</v>
      </c>
      <c r="R482" s="125">
        <v>42.0</v>
      </c>
      <c r="S482" s="125">
        <v>42.0</v>
      </c>
      <c r="T482" s="125">
        <v>15.0</v>
      </c>
      <c r="U482" s="125">
        <v>1.0</v>
      </c>
      <c r="V482" s="125">
        <v>0.0</v>
      </c>
      <c r="W482" s="125">
        <v>1.17</v>
      </c>
      <c r="X482" s="125">
        <v>7.75</v>
      </c>
      <c r="Y482" s="125">
        <v>1.0</v>
      </c>
      <c r="Z482" s="125">
        <v>1.0</v>
      </c>
      <c r="AA482" s="125">
        <v>1.0</v>
      </c>
      <c r="AB482" s="125">
        <v>1.0</v>
      </c>
      <c r="AC482" s="125">
        <v>2.0</v>
      </c>
      <c r="AD482" s="125">
        <v>1.25</v>
      </c>
      <c r="AE482" s="125">
        <v>472.0</v>
      </c>
      <c r="AF482" s="125">
        <v>1.0</v>
      </c>
      <c r="AG482" s="125">
        <v>1.0</v>
      </c>
      <c r="AH482" s="125">
        <v>1.0</v>
      </c>
      <c r="AI482" s="125">
        <v>1.0</v>
      </c>
      <c r="AJ482" s="125">
        <v>2.0</v>
      </c>
      <c r="AK482" s="125">
        <v>1.0</v>
      </c>
      <c r="AL482" s="126">
        <v>45519.743178819444</v>
      </c>
      <c r="AM482" s="127">
        <v>1892033.46</v>
      </c>
      <c r="AN482" s="127">
        <v>1755535.52</v>
      </c>
      <c r="AO482" s="124"/>
      <c r="AP482" s="124"/>
    </row>
    <row r="483">
      <c r="A483" s="125">
        <v>717.0</v>
      </c>
      <c r="B483" s="119" t="s">
        <v>60</v>
      </c>
      <c r="C483" s="119" t="s">
        <v>32</v>
      </c>
      <c r="D483" s="119" t="s">
        <v>155</v>
      </c>
      <c r="E483" s="119" t="s">
        <v>652</v>
      </c>
      <c r="F483" s="120" t="s">
        <v>96</v>
      </c>
      <c r="G483" s="120" t="s">
        <v>59</v>
      </c>
      <c r="H483" s="121" t="s">
        <v>994</v>
      </c>
      <c r="I483" s="121" t="s">
        <v>995</v>
      </c>
      <c r="J483" s="125">
        <v>2538590.02</v>
      </c>
      <c r="K483" s="125">
        <v>2112583.09</v>
      </c>
      <c r="L483" s="125">
        <v>60151.5</v>
      </c>
      <c r="M483" s="125">
        <v>51801.08</v>
      </c>
      <c r="N483" s="125">
        <v>151.0</v>
      </c>
      <c r="O483" s="125">
        <v>77.0</v>
      </c>
      <c r="P483" s="125">
        <v>705.0</v>
      </c>
      <c r="Q483" s="125">
        <v>628.0</v>
      </c>
      <c r="R483" s="125">
        <v>87.0</v>
      </c>
      <c r="S483" s="125">
        <v>46.0</v>
      </c>
      <c r="T483" s="125">
        <v>96.0</v>
      </c>
      <c r="U483" s="125">
        <v>12.0</v>
      </c>
      <c r="V483" s="125">
        <v>89.0</v>
      </c>
      <c r="W483" s="125">
        <v>16.12</v>
      </c>
      <c r="X483" s="125">
        <v>20.17</v>
      </c>
      <c r="Y483" s="125">
        <v>4.0</v>
      </c>
      <c r="Z483" s="125">
        <v>3.0</v>
      </c>
      <c r="AA483" s="125">
        <v>5.0</v>
      </c>
      <c r="AB483" s="125">
        <v>4.0</v>
      </c>
      <c r="AC483" s="125">
        <v>3.0</v>
      </c>
      <c r="AD483" s="125">
        <v>3.85</v>
      </c>
      <c r="AE483" s="125">
        <v>128.0</v>
      </c>
      <c r="AF483" s="125">
        <v>3.0</v>
      </c>
      <c r="AG483" s="125">
        <v>2.0</v>
      </c>
      <c r="AH483" s="125">
        <v>4.0</v>
      </c>
      <c r="AI483" s="125">
        <v>3.0</v>
      </c>
      <c r="AJ483" s="125">
        <v>2.0</v>
      </c>
      <c r="AK483" s="125">
        <v>3.0</v>
      </c>
      <c r="AL483" s="126">
        <v>45519.743178819444</v>
      </c>
      <c r="AM483" s="127">
        <v>2541243.52</v>
      </c>
      <c r="AN483" s="127">
        <v>2111620.12</v>
      </c>
      <c r="AO483" s="124"/>
      <c r="AP483" s="124"/>
    </row>
    <row r="484">
      <c r="A484" s="125">
        <v>718.0</v>
      </c>
      <c r="B484" s="119" t="s">
        <v>60</v>
      </c>
      <c r="C484" s="119" t="s">
        <v>32</v>
      </c>
      <c r="D484" s="119" t="s">
        <v>104</v>
      </c>
      <c r="E484" s="119" t="s">
        <v>653</v>
      </c>
      <c r="F484" s="120" t="s">
        <v>55</v>
      </c>
      <c r="G484" s="120" t="s">
        <v>36</v>
      </c>
      <c r="H484" s="121" t="s">
        <v>994</v>
      </c>
      <c r="I484" s="121" t="s">
        <v>995</v>
      </c>
      <c r="J484" s="125">
        <v>696874.49</v>
      </c>
      <c r="K484" s="125">
        <v>674540.55</v>
      </c>
      <c r="L484" s="125">
        <v>22877.09</v>
      </c>
      <c r="M484" s="125">
        <v>22674.16</v>
      </c>
      <c r="N484" s="125">
        <v>23.0</v>
      </c>
      <c r="O484" s="125">
        <v>26.0</v>
      </c>
      <c r="P484" s="125">
        <v>295.0</v>
      </c>
      <c r="Q484" s="125">
        <v>261.0</v>
      </c>
      <c r="R484" s="125">
        <v>28.0</v>
      </c>
      <c r="S484" s="125">
        <v>34.0</v>
      </c>
      <c r="T484" s="125">
        <v>-11.0</v>
      </c>
      <c r="U484" s="125">
        <v>13.0</v>
      </c>
      <c r="V484" s="125">
        <v>-17.0</v>
      </c>
      <c r="W484" s="125">
        <v>0.89</v>
      </c>
      <c r="X484" s="125">
        <v>3.31</v>
      </c>
      <c r="Y484" s="125">
        <v>1.0</v>
      </c>
      <c r="Z484" s="125">
        <v>3.0</v>
      </c>
      <c r="AA484" s="125">
        <v>1.0</v>
      </c>
      <c r="AB484" s="125">
        <v>1.0</v>
      </c>
      <c r="AC484" s="125">
        <v>1.0</v>
      </c>
      <c r="AD484" s="125">
        <v>1.2</v>
      </c>
      <c r="AE484" s="125">
        <v>482.0</v>
      </c>
      <c r="AF484" s="125">
        <v>1.0</v>
      </c>
      <c r="AG484" s="125">
        <v>2.0</v>
      </c>
      <c r="AH484" s="125">
        <v>1.0</v>
      </c>
      <c r="AI484" s="125">
        <v>1.0</v>
      </c>
      <c r="AJ484" s="125">
        <v>1.0</v>
      </c>
      <c r="AK484" s="125">
        <v>1.0</v>
      </c>
      <c r="AL484" s="126">
        <v>45519.743178819444</v>
      </c>
      <c r="AM484" s="127">
        <v>697450.49</v>
      </c>
      <c r="AN484" s="127">
        <v>674466.15</v>
      </c>
      <c r="AO484" s="124"/>
      <c r="AP484" s="124"/>
    </row>
    <row r="485">
      <c r="A485" s="125">
        <v>719.0</v>
      </c>
      <c r="B485" s="119" t="s">
        <v>122</v>
      </c>
      <c r="C485" s="119" t="s">
        <v>32</v>
      </c>
      <c r="D485" s="119" t="s">
        <v>654</v>
      </c>
      <c r="E485" s="119" t="s">
        <v>655</v>
      </c>
      <c r="F485" s="120" t="s">
        <v>93</v>
      </c>
      <c r="G485" s="120" t="s">
        <v>46</v>
      </c>
      <c r="H485" s="121" t="s">
        <v>994</v>
      </c>
      <c r="I485" s="121" t="s">
        <v>995</v>
      </c>
      <c r="J485" s="125">
        <v>1683658.27</v>
      </c>
      <c r="K485" s="125">
        <v>1148609.75</v>
      </c>
      <c r="L485" s="125">
        <v>59995.16</v>
      </c>
      <c r="M485" s="125">
        <v>43022.75</v>
      </c>
      <c r="N485" s="125">
        <v>60.0</v>
      </c>
      <c r="O485" s="125">
        <v>52.0</v>
      </c>
      <c r="P485" s="125">
        <v>578.0</v>
      </c>
      <c r="Q485" s="125">
        <v>421.0</v>
      </c>
      <c r="R485" s="125">
        <v>56.0</v>
      </c>
      <c r="S485" s="125">
        <v>48.0</v>
      </c>
      <c r="T485" s="125">
        <v>15.0</v>
      </c>
      <c r="U485" s="125">
        <v>37.0</v>
      </c>
      <c r="V485" s="125">
        <v>16.0</v>
      </c>
      <c r="W485" s="125">
        <v>39.45</v>
      </c>
      <c r="X485" s="125">
        <v>46.58</v>
      </c>
      <c r="Y485" s="125">
        <v>1.0</v>
      </c>
      <c r="Z485" s="125">
        <v>5.0</v>
      </c>
      <c r="AA485" s="125">
        <v>1.0</v>
      </c>
      <c r="AB485" s="125">
        <v>5.0</v>
      </c>
      <c r="AC485" s="125">
        <v>5.0</v>
      </c>
      <c r="AD485" s="125">
        <v>4.0</v>
      </c>
      <c r="AE485" s="125">
        <v>102.0</v>
      </c>
      <c r="AF485" s="125">
        <v>1.0</v>
      </c>
      <c r="AG485" s="125">
        <v>4.0</v>
      </c>
      <c r="AH485" s="125">
        <v>1.0</v>
      </c>
      <c r="AI485" s="125">
        <v>4.0</v>
      </c>
      <c r="AJ485" s="125">
        <v>4.0</v>
      </c>
      <c r="AK485" s="125">
        <v>4.0</v>
      </c>
      <c r="AL485" s="126">
        <v>45519.743178819444</v>
      </c>
      <c r="AM485" s="127">
        <v>1683775.27</v>
      </c>
      <c r="AN485" s="127">
        <v>1149817.83</v>
      </c>
      <c r="AO485" s="124"/>
      <c r="AP485" s="124"/>
    </row>
    <row r="486">
      <c r="A486" s="125">
        <v>720.0</v>
      </c>
      <c r="B486" s="119" t="s">
        <v>97</v>
      </c>
      <c r="C486" s="119" t="s">
        <v>32</v>
      </c>
      <c r="D486" s="119" t="s">
        <v>656</v>
      </c>
      <c r="E486" s="119" t="s">
        <v>657</v>
      </c>
      <c r="F486" s="120" t="s">
        <v>223</v>
      </c>
      <c r="G486" s="120" t="s">
        <v>101</v>
      </c>
      <c r="H486" s="121" t="s">
        <v>994</v>
      </c>
      <c r="I486" s="121" t="s">
        <v>995</v>
      </c>
      <c r="J486" s="125">
        <v>1209426.96</v>
      </c>
      <c r="K486" s="125">
        <v>1171164.24</v>
      </c>
      <c r="L486" s="125">
        <v>26331.71</v>
      </c>
      <c r="M486" s="125">
        <v>26723.2</v>
      </c>
      <c r="N486" s="125">
        <v>1.0</v>
      </c>
      <c r="O486" s="125" t="s">
        <v>41</v>
      </c>
      <c r="P486" s="125">
        <v>325.0</v>
      </c>
      <c r="Q486" s="125">
        <v>293.0</v>
      </c>
      <c r="R486" s="125">
        <v>26.0</v>
      </c>
      <c r="S486" s="125">
        <v>20.0</v>
      </c>
      <c r="T486" s="125" t="s">
        <v>41</v>
      </c>
      <c r="U486" s="125">
        <v>10.0</v>
      </c>
      <c r="V486" s="125">
        <v>30.0</v>
      </c>
      <c r="W486" s="125">
        <v>-1.46</v>
      </c>
      <c r="X486" s="125">
        <v>3.27</v>
      </c>
      <c r="Y486" s="125" t="s">
        <v>41</v>
      </c>
      <c r="Z486" s="125">
        <v>3.0</v>
      </c>
      <c r="AA486" s="125">
        <v>2.0</v>
      </c>
      <c r="AB486" s="125">
        <v>1.0</v>
      </c>
      <c r="AC486" s="125">
        <v>1.0</v>
      </c>
      <c r="AD486" s="125">
        <v>1.35</v>
      </c>
      <c r="AE486" s="125">
        <v>433.0</v>
      </c>
      <c r="AF486" s="125" t="s">
        <v>41</v>
      </c>
      <c r="AG486" s="125">
        <v>2.0</v>
      </c>
      <c r="AH486" s="125">
        <v>2.0</v>
      </c>
      <c r="AI486" s="125">
        <v>1.0</v>
      </c>
      <c r="AJ486" s="125">
        <v>1.0</v>
      </c>
      <c r="AK486" s="125">
        <v>1.0</v>
      </c>
      <c r="AL486" s="126">
        <v>45519.743178819444</v>
      </c>
      <c r="AM486" s="127">
        <v>1211080.96</v>
      </c>
      <c r="AN486" s="127">
        <v>1172472.64</v>
      </c>
      <c r="AO486" s="124"/>
      <c r="AP486" s="124"/>
    </row>
    <row r="487">
      <c r="A487" s="125">
        <v>722.0</v>
      </c>
      <c r="B487" s="119" t="s">
        <v>42</v>
      </c>
      <c r="C487" s="119" t="s">
        <v>32</v>
      </c>
      <c r="D487" s="119" t="s">
        <v>609</v>
      </c>
      <c r="E487" s="119" t="s">
        <v>658</v>
      </c>
      <c r="F487" s="120" t="s">
        <v>108</v>
      </c>
      <c r="G487" s="120" t="s">
        <v>46</v>
      </c>
      <c r="H487" s="121" t="s">
        <v>994</v>
      </c>
      <c r="I487" s="121" t="s">
        <v>995</v>
      </c>
      <c r="J487" s="125">
        <v>1778499.91</v>
      </c>
      <c r="K487" s="125">
        <v>1632660.25</v>
      </c>
      <c r="L487" s="125">
        <v>59997.59</v>
      </c>
      <c r="M487" s="125">
        <v>58868.15</v>
      </c>
      <c r="N487" s="125">
        <v>44.0</v>
      </c>
      <c r="O487" s="119">
        <v>40.0</v>
      </c>
      <c r="P487" s="125">
        <v>563.0</v>
      </c>
      <c r="Q487" s="125">
        <v>563.0</v>
      </c>
      <c r="R487" s="125">
        <v>58.0</v>
      </c>
      <c r="S487" s="125">
        <v>54.0</v>
      </c>
      <c r="T487" s="119">
        <v>10.0</v>
      </c>
      <c r="U487" s="125">
        <v>0.0</v>
      </c>
      <c r="V487" s="125">
        <v>7.0</v>
      </c>
      <c r="W487" s="125">
        <v>1.92</v>
      </c>
      <c r="X487" s="125">
        <v>8.93</v>
      </c>
      <c r="Y487" s="119">
        <v>1.0</v>
      </c>
      <c r="Z487" s="125">
        <v>1.0</v>
      </c>
      <c r="AA487" s="125">
        <v>1.0</v>
      </c>
      <c r="AB487" s="125">
        <v>1.0</v>
      </c>
      <c r="AC487" s="125">
        <v>2.0</v>
      </c>
      <c r="AD487" s="125">
        <v>1.25</v>
      </c>
      <c r="AE487" s="125">
        <v>470.0</v>
      </c>
      <c r="AF487" s="119">
        <v>1.0</v>
      </c>
      <c r="AG487" s="125">
        <v>1.0</v>
      </c>
      <c r="AH487" s="125">
        <v>1.0</v>
      </c>
      <c r="AI487" s="125">
        <v>1.0</v>
      </c>
      <c r="AJ487" s="125">
        <v>2.0</v>
      </c>
      <c r="AK487" s="125">
        <v>1.0</v>
      </c>
      <c r="AL487" s="126">
        <v>45519.743178819444</v>
      </c>
      <c r="AM487" s="127">
        <v>1778614.91</v>
      </c>
      <c r="AN487" s="127">
        <v>1633082.83</v>
      </c>
      <c r="AO487" s="124"/>
      <c r="AP487" s="124"/>
    </row>
    <row r="488">
      <c r="A488" s="125">
        <v>724.0</v>
      </c>
      <c r="B488" s="119" t="s">
        <v>42</v>
      </c>
      <c r="C488" s="119" t="s">
        <v>32</v>
      </c>
      <c r="D488" s="119" t="s">
        <v>241</v>
      </c>
      <c r="E488" s="119" t="s">
        <v>242</v>
      </c>
      <c r="F488" s="120" t="s">
        <v>243</v>
      </c>
      <c r="G488" s="120" t="s">
        <v>101</v>
      </c>
      <c r="H488" s="121" t="s">
        <v>994</v>
      </c>
      <c r="I488" s="121" t="s">
        <v>995</v>
      </c>
      <c r="J488" s="125">
        <v>1197074.95</v>
      </c>
      <c r="K488" s="125">
        <v>966040.52</v>
      </c>
      <c r="L488" s="125">
        <v>35229.76</v>
      </c>
      <c r="M488" s="125">
        <v>30876.08</v>
      </c>
      <c r="N488" s="125">
        <v>34.0</v>
      </c>
      <c r="O488" s="125">
        <v>35.0</v>
      </c>
      <c r="P488" s="125">
        <v>424.0</v>
      </c>
      <c r="Q488" s="125">
        <v>299.0</v>
      </c>
      <c r="R488" s="125">
        <v>58.0</v>
      </c>
      <c r="S488" s="125">
        <v>38.0</v>
      </c>
      <c r="T488" s="125">
        <v>-2.0</v>
      </c>
      <c r="U488" s="125">
        <v>41.0</v>
      </c>
      <c r="V488" s="125">
        <v>52.0</v>
      </c>
      <c r="W488" s="125">
        <v>14.1</v>
      </c>
      <c r="X488" s="125">
        <v>23.92</v>
      </c>
      <c r="Y488" s="125">
        <v>1.0</v>
      </c>
      <c r="Z488" s="125">
        <v>5.0</v>
      </c>
      <c r="AA488" s="125">
        <v>3.0</v>
      </c>
      <c r="AB488" s="125">
        <v>4.0</v>
      </c>
      <c r="AC488" s="125">
        <v>4.0</v>
      </c>
      <c r="AD488" s="125">
        <v>3.75</v>
      </c>
      <c r="AE488" s="125">
        <v>137.0</v>
      </c>
      <c r="AF488" s="125">
        <v>1.0</v>
      </c>
      <c r="AG488" s="125">
        <v>4.0</v>
      </c>
      <c r="AH488" s="125">
        <v>2.0</v>
      </c>
      <c r="AI488" s="125">
        <v>3.0</v>
      </c>
      <c r="AJ488" s="125">
        <v>3.0</v>
      </c>
      <c r="AK488" s="125">
        <v>3.0</v>
      </c>
      <c r="AL488" s="126">
        <v>45519.743178819444</v>
      </c>
      <c r="AM488" s="127">
        <v>1197716.35</v>
      </c>
      <c r="AN488" s="127">
        <v>966205.45</v>
      </c>
      <c r="AO488" s="124"/>
      <c r="AP488" s="124"/>
    </row>
    <row r="489">
      <c r="A489" s="125">
        <v>726.0</v>
      </c>
      <c r="B489" s="119" t="s">
        <v>60</v>
      </c>
      <c r="C489" s="119" t="s">
        <v>32</v>
      </c>
      <c r="D489" s="119" t="s">
        <v>292</v>
      </c>
      <c r="E489" s="119" t="s">
        <v>659</v>
      </c>
      <c r="F489" s="120" t="s">
        <v>220</v>
      </c>
      <c r="G489" s="120" t="s">
        <v>59</v>
      </c>
      <c r="H489" s="121" t="s">
        <v>994</v>
      </c>
      <c r="I489" s="121" t="s">
        <v>995</v>
      </c>
      <c r="J489" s="125">
        <v>2391246.43</v>
      </c>
      <c r="K489" s="125">
        <v>2010545.4</v>
      </c>
      <c r="L489" s="125">
        <v>42975.8</v>
      </c>
      <c r="M489" s="125">
        <v>39359.41</v>
      </c>
      <c r="N489" s="125">
        <v>2.0</v>
      </c>
      <c r="O489" s="125" t="s">
        <v>41</v>
      </c>
      <c r="P489" s="125">
        <v>381.0</v>
      </c>
      <c r="Q489" s="125">
        <v>357.0</v>
      </c>
      <c r="R489" s="125">
        <v>15.0</v>
      </c>
      <c r="S489" s="125">
        <v>32.0</v>
      </c>
      <c r="T489" s="125" t="s">
        <v>41</v>
      </c>
      <c r="U489" s="125">
        <v>6.0</v>
      </c>
      <c r="V489" s="125">
        <v>-53.0</v>
      </c>
      <c r="W489" s="125">
        <v>9.19</v>
      </c>
      <c r="X489" s="125">
        <v>18.94</v>
      </c>
      <c r="Y489" s="125" t="s">
        <v>41</v>
      </c>
      <c r="Z489" s="125">
        <v>2.0</v>
      </c>
      <c r="AA489" s="125">
        <v>1.0</v>
      </c>
      <c r="AB489" s="125">
        <v>3.0</v>
      </c>
      <c r="AC489" s="125">
        <v>3.0</v>
      </c>
      <c r="AD489" s="125">
        <v>2.35</v>
      </c>
      <c r="AE489" s="125">
        <v>276.0</v>
      </c>
      <c r="AF489" s="125" t="s">
        <v>41</v>
      </c>
      <c r="AG489" s="125">
        <v>1.0</v>
      </c>
      <c r="AH489" s="125">
        <v>1.0</v>
      </c>
      <c r="AI489" s="125">
        <v>2.0</v>
      </c>
      <c r="AJ489" s="125">
        <v>2.0</v>
      </c>
      <c r="AK489" s="125">
        <v>2.0</v>
      </c>
      <c r="AL489" s="126">
        <v>45519.743178819444</v>
      </c>
      <c r="AM489" s="127">
        <v>2391470.23</v>
      </c>
      <c r="AN489" s="127">
        <v>2010762.93</v>
      </c>
      <c r="AO489" s="124"/>
      <c r="AP489" s="124"/>
    </row>
    <row r="490">
      <c r="A490" s="125">
        <v>727.0</v>
      </c>
      <c r="B490" s="119" t="s">
        <v>60</v>
      </c>
      <c r="C490" s="119" t="s">
        <v>32</v>
      </c>
      <c r="D490" s="119" t="s">
        <v>129</v>
      </c>
      <c r="E490" s="119" t="s">
        <v>130</v>
      </c>
      <c r="F490" s="120" t="s">
        <v>660</v>
      </c>
      <c r="G490" s="120" t="s">
        <v>59</v>
      </c>
      <c r="H490" s="121" t="s">
        <v>994</v>
      </c>
      <c r="I490" s="121" t="s">
        <v>995</v>
      </c>
      <c r="J490" s="125">
        <v>963996.75</v>
      </c>
      <c r="K490" s="125">
        <v>930381.71</v>
      </c>
      <c r="L490" s="125">
        <v>24492.19</v>
      </c>
      <c r="M490" s="125">
        <v>23972.15</v>
      </c>
      <c r="N490" s="125">
        <v>23.0</v>
      </c>
      <c r="O490" s="119">
        <v>11.0</v>
      </c>
      <c r="P490" s="125">
        <v>410.0</v>
      </c>
      <c r="Q490" s="125">
        <v>341.0</v>
      </c>
      <c r="R490" s="125">
        <v>44.0</v>
      </c>
      <c r="S490" s="125">
        <v>39.0</v>
      </c>
      <c r="T490" s="119">
        <v>109.0</v>
      </c>
      <c r="U490" s="125">
        <v>20.0</v>
      </c>
      <c r="V490" s="125">
        <v>12.0</v>
      </c>
      <c r="W490" s="125">
        <v>2.17</v>
      </c>
      <c r="X490" s="125">
        <v>3.61</v>
      </c>
      <c r="Y490" s="119">
        <v>4.0</v>
      </c>
      <c r="Z490" s="125">
        <v>5.0</v>
      </c>
      <c r="AA490" s="125">
        <v>1.0</v>
      </c>
      <c r="AB490" s="125">
        <v>1.0</v>
      </c>
      <c r="AC490" s="125">
        <v>1.0</v>
      </c>
      <c r="AD490" s="125">
        <v>1.55</v>
      </c>
      <c r="AE490" s="125">
        <v>390.0</v>
      </c>
      <c r="AF490" s="119">
        <v>3.0</v>
      </c>
      <c r="AG490" s="125">
        <v>4.0</v>
      </c>
      <c r="AH490" s="125">
        <v>1.0</v>
      </c>
      <c r="AI490" s="125">
        <v>1.0</v>
      </c>
      <c r="AJ490" s="125">
        <v>1.0</v>
      </c>
      <c r="AK490" s="125">
        <v>1.0</v>
      </c>
      <c r="AL490" s="126">
        <v>45519.743178819444</v>
      </c>
      <c r="AM490" s="127">
        <v>1012931.52</v>
      </c>
      <c r="AN490" s="127">
        <v>929754.69</v>
      </c>
      <c r="AO490" s="124"/>
      <c r="AP490" s="124"/>
    </row>
    <row r="491">
      <c r="A491" s="125">
        <v>729.0</v>
      </c>
      <c r="B491" s="119" t="s">
        <v>42</v>
      </c>
      <c r="C491" s="119" t="s">
        <v>32</v>
      </c>
      <c r="D491" s="119" t="s">
        <v>106</v>
      </c>
      <c r="E491" s="119" t="s">
        <v>107</v>
      </c>
      <c r="F491" s="120" t="s">
        <v>108</v>
      </c>
      <c r="G491" s="120" t="s">
        <v>46</v>
      </c>
      <c r="H491" s="121" t="s">
        <v>994</v>
      </c>
      <c r="I491" s="121" t="s">
        <v>995</v>
      </c>
      <c r="J491" s="125">
        <v>2285817.25</v>
      </c>
      <c r="K491" s="125">
        <v>1796853.88</v>
      </c>
      <c r="L491" s="125">
        <v>59827.11</v>
      </c>
      <c r="M491" s="125">
        <v>47517.92</v>
      </c>
      <c r="N491" s="125">
        <v>10.0</v>
      </c>
      <c r="O491" s="125">
        <v>1.0</v>
      </c>
      <c r="P491" s="125">
        <v>654.0</v>
      </c>
      <c r="Q491" s="125">
        <v>508.0</v>
      </c>
      <c r="R491" s="125">
        <v>58.0</v>
      </c>
      <c r="S491" s="125">
        <v>27.0</v>
      </c>
      <c r="T491" s="125">
        <v>900.0</v>
      </c>
      <c r="U491" s="125">
        <v>28.0</v>
      </c>
      <c r="V491" s="125">
        <v>114.0</v>
      </c>
      <c r="W491" s="125">
        <v>25.9</v>
      </c>
      <c r="X491" s="125">
        <v>27.21</v>
      </c>
      <c r="Y491" s="125">
        <v>5.0</v>
      </c>
      <c r="Z491" s="125">
        <v>5.0</v>
      </c>
      <c r="AA491" s="125">
        <v>5.0</v>
      </c>
      <c r="AB491" s="125">
        <v>5.0</v>
      </c>
      <c r="AC491" s="125">
        <v>4.0</v>
      </c>
      <c r="AD491" s="125">
        <v>4.75</v>
      </c>
      <c r="AE491" s="125">
        <v>19.0</v>
      </c>
      <c r="AF491" s="125">
        <v>4.0</v>
      </c>
      <c r="AG491" s="125">
        <v>4.0</v>
      </c>
      <c r="AH491" s="125">
        <v>4.0</v>
      </c>
      <c r="AI491" s="125">
        <v>4.0</v>
      </c>
      <c r="AJ491" s="125">
        <v>3.0</v>
      </c>
      <c r="AK491" s="125">
        <v>4.0</v>
      </c>
      <c r="AL491" s="126">
        <v>45519.743178819444</v>
      </c>
      <c r="AM491" s="127">
        <v>2286738.13</v>
      </c>
      <c r="AN491" s="127">
        <v>1798396.86</v>
      </c>
      <c r="AO491" s="124"/>
      <c r="AP491" s="124"/>
    </row>
    <row r="492">
      <c r="A492" s="125">
        <v>730.0</v>
      </c>
      <c r="B492" s="119" t="s">
        <v>97</v>
      </c>
      <c r="C492" s="119" t="s">
        <v>32</v>
      </c>
      <c r="D492" s="119" t="s">
        <v>50</v>
      </c>
      <c r="E492" s="119" t="s">
        <v>662</v>
      </c>
      <c r="F492" s="120" t="s">
        <v>243</v>
      </c>
      <c r="G492" s="120" t="s">
        <v>101</v>
      </c>
      <c r="H492" s="121" t="s">
        <v>994</v>
      </c>
      <c r="I492" s="121" t="s">
        <v>995</v>
      </c>
      <c r="J492" s="125">
        <v>1460763.69</v>
      </c>
      <c r="K492" s="125">
        <v>1458382.65</v>
      </c>
      <c r="L492" s="125">
        <v>41933.66</v>
      </c>
      <c r="M492" s="125">
        <v>43217.43</v>
      </c>
      <c r="N492" s="125">
        <v>3.0</v>
      </c>
      <c r="O492" s="119" t="s">
        <v>41</v>
      </c>
      <c r="P492" s="125">
        <v>436.0</v>
      </c>
      <c r="Q492" s="125">
        <v>412.0</v>
      </c>
      <c r="R492" s="125">
        <v>59.0</v>
      </c>
      <c r="S492" s="125">
        <v>45.0</v>
      </c>
      <c r="T492" s="119" t="s">
        <v>41</v>
      </c>
      <c r="U492" s="125">
        <v>5.0</v>
      </c>
      <c r="V492" s="125">
        <v>31.0</v>
      </c>
      <c r="W492" s="125">
        <v>-2.97</v>
      </c>
      <c r="X492" s="125">
        <v>0.16</v>
      </c>
      <c r="Y492" s="119" t="s">
        <v>41</v>
      </c>
      <c r="Z492" s="125">
        <v>2.0</v>
      </c>
      <c r="AA492" s="125">
        <v>2.0</v>
      </c>
      <c r="AB492" s="125">
        <v>1.0</v>
      </c>
      <c r="AC492" s="125">
        <v>1.0</v>
      </c>
      <c r="AD492" s="125">
        <v>1.25</v>
      </c>
      <c r="AE492" s="125">
        <v>466.0</v>
      </c>
      <c r="AF492" s="119" t="s">
        <v>41</v>
      </c>
      <c r="AG492" s="125">
        <v>1.0</v>
      </c>
      <c r="AH492" s="125">
        <v>2.0</v>
      </c>
      <c r="AI492" s="125">
        <v>1.0</v>
      </c>
      <c r="AJ492" s="125">
        <v>1.0</v>
      </c>
      <c r="AK492" s="125">
        <v>1.0</v>
      </c>
      <c r="AL492" s="126">
        <v>45519.743178819444</v>
      </c>
      <c r="AM492" s="127">
        <v>1466943.68</v>
      </c>
      <c r="AN492" s="127">
        <v>1459028.84</v>
      </c>
      <c r="AO492" s="124"/>
      <c r="AP492" s="124"/>
    </row>
    <row r="493">
      <c r="A493" s="125">
        <v>732.0</v>
      </c>
      <c r="B493" s="119" t="s">
        <v>60</v>
      </c>
      <c r="C493" s="119" t="s">
        <v>32</v>
      </c>
      <c r="D493" s="119" t="s">
        <v>663</v>
      </c>
      <c r="E493" s="119" t="s">
        <v>664</v>
      </c>
      <c r="F493" s="120" t="s">
        <v>81</v>
      </c>
      <c r="G493" s="120" t="s">
        <v>36</v>
      </c>
      <c r="H493" s="121" t="s">
        <v>994</v>
      </c>
      <c r="I493" s="121" t="s">
        <v>995</v>
      </c>
      <c r="J493" s="125">
        <v>1012022.46</v>
      </c>
      <c r="K493" s="125">
        <v>735921.88</v>
      </c>
      <c r="L493" s="125">
        <v>34661.0</v>
      </c>
      <c r="M493" s="125">
        <v>27081.0</v>
      </c>
      <c r="N493" s="125">
        <v>17.0</v>
      </c>
      <c r="O493" s="119">
        <v>23.0</v>
      </c>
      <c r="P493" s="125">
        <v>435.0</v>
      </c>
      <c r="Q493" s="125">
        <v>415.0</v>
      </c>
      <c r="R493" s="125">
        <v>52.0</v>
      </c>
      <c r="S493" s="125">
        <v>71.0</v>
      </c>
      <c r="T493" s="119">
        <v>-26.0</v>
      </c>
      <c r="U493" s="125">
        <v>4.0</v>
      </c>
      <c r="V493" s="125">
        <v>-26.0</v>
      </c>
      <c r="W493" s="125">
        <v>27.99</v>
      </c>
      <c r="X493" s="125">
        <v>37.52</v>
      </c>
      <c r="Y493" s="119">
        <v>1.0</v>
      </c>
      <c r="Z493" s="125">
        <v>1.0</v>
      </c>
      <c r="AA493" s="125">
        <v>1.0</v>
      </c>
      <c r="AB493" s="125">
        <v>5.0</v>
      </c>
      <c r="AC493" s="125">
        <v>5.0</v>
      </c>
      <c r="AD493" s="125">
        <v>3.6</v>
      </c>
      <c r="AE493" s="125">
        <v>157.0</v>
      </c>
      <c r="AF493" s="119">
        <v>1.0</v>
      </c>
      <c r="AG493" s="125">
        <v>1.0</v>
      </c>
      <c r="AH493" s="125">
        <v>1.0</v>
      </c>
      <c r="AI493" s="125">
        <v>4.0</v>
      </c>
      <c r="AJ493" s="125">
        <v>4.0</v>
      </c>
      <c r="AK493" s="125">
        <v>3.0</v>
      </c>
      <c r="AL493" s="126">
        <v>45519.743178819444</v>
      </c>
      <c r="AM493" s="127">
        <v>1012292.21</v>
      </c>
      <c r="AN493" s="127">
        <v>736080.15</v>
      </c>
      <c r="AO493" s="124"/>
      <c r="AP493" s="124"/>
    </row>
    <row r="494">
      <c r="A494" s="125">
        <v>733.0</v>
      </c>
      <c r="B494" s="119" t="s">
        <v>122</v>
      </c>
      <c r="C494" s="119" t="s">
        <v>32</v>
      </c>
      <c r="D494" s="119" t="s">
        <v>247</v>
      </c>
      <c r="E494" s="119" t="s">
        <v>248</v>
      </c>
      <c r="F494" s="120" t="s">
        <v>665</v>
      </c>
      <c r="G494" s="120" t="s">
        <v>46</v>
      </c>
      <c r="H494" s="121" t="s">
        <v>994</v>
      </c>
      <c r="I494" s="121" t="s">
        <v>995</v>
      </c>
      <c r="J494" s="125">
        <v>1693768.0</v>
      </c>
      <c r="K494" s="125">
        <v>1993805.31</v>
      </c>
      <c r="L494" s="125">
        <v>63056.14</v>
      </c>
      <c r="M494" s="125">
        <v>75630.11</v>
      </c>
      <c r="N494" s="125">
        <v>3.0</v>
      </c>
      <c r="O494" s="125">
        <v>9.0</v>
      </c>
      <c r="P494" s="125">
        <v>951.0</v>
      </c>
      <c r="Q494" s="125">
        <v>943.0</v>
      </c>
      <c r="R494" s="125">
        <v>98.0</v>
      </c>
      <c r="S494" s="125">
        <v>113.0</v>
      </c>
      <c r="T494" s="125">
        <v>-66.0</v>
      </c>
      <c r="U494" s="125">
        <v>0.0</v>
      </c>
      <c r="V494" s="125">
        <v>-13.0</v>
      </c>
      <c r="W494" s="125">
        <v>-16.63</v>
      </c>
      <c r="X494" s="125">
        <v>-15.05</v>
      </c>
      <c r="Y494" s="125">
        <v>1.0</v>
      </c>
      <c r="Z494" s="125">
        <v>1.0</v>
      </c>
      <c r="AA494" s="125">
        <v>1.0</v>
      </c>
      <c r="AB494" s="125">
        <v>1.0</v>
      </c>
      <c r="AC494" s="125">
        <v>1.0</v>
      </c>
      <c r="AD494" s="125">
        <v>1.0</v>
      </c>
      <c r="AE494" s="125">
        <v>616.0</v>
      </c>
      <c r="AF494" s="125">
        <v>1.0</v>
      </c>
      <c r="AG494" s="125">
        <v>1.0</v>
      </c>
      <c r="AH494" s="125">
        <v>1.0</v>
      </c>
      <c r="AI494" s="125">
        <v>1.0</v>
      </c>
      <c r="AJ494" s="125">
        <v>1.0</v>
      </c>
      <c r="AK494" s="125">
        <v>1.0</v>
      </c>
      <c r="AL494" s="126">
        <v>45519.743178819444</v>
      </c>
      <c r="AM494" s="127">
        <v>1693973.09</v>
      </c>
      <c r="AN494" s="127">
        <v>1997414.59</v>
      </c>
      <c r="AO494" s="124"/>
      <c r="AP494" s="124"/>
    </row>
    <row r="495">
      <c r="A495" s="125">
        <v>734.0</v>
      </c>
      <c r="B495" s="119" t="s">
        <v>97</v>
      </c>
      <c r="C495" s="119" t="s">
        <v>32</v>
      </c>
      <c r="D495" s="119" t="s">
        <v>278</v>
      </c>
      <c r="E495" s="119" t="s">
        <v>666</v>
      </c>
      <c r="F495" s="120" t="s">
        <v>100</v>
      </c>
      <c r="G495" s="120" t="s">
        <v>101</v>
      </c>
      <c r="H495" s="121" t="s">
        <v>994</v>
      </c>
      <c r="I495" s="121" t="s">
        <v>995</v>
      </c>
      <c r="J495" s="125">
        <v>693977.3</v>
      </c>
      <c r="K495" s="125">
        <v>792513.96</v>
      </c>
      <c r="L495" s="125">
        <v>20421.25</v>
      </c>
      <c r="M495" s="125">
        <v>24889.75</v>
      </c>
      <c r="N495" s="125">
        <v>23.0</v>
      </c>
      <c r="O495" s="125">
        <v>12.0</v>
      </c>
      <c r="P495" s="125">
        <v>180.0</v>
      </c>
      <c r="Q495" s="125">
        <v>253.0</v>
      </c>
      <c r="R495" s="125">
        <v>25.0</v>
      </c>
      <c r="S495" s="125">
        <v>25.0</v>
      </c>
      <c r="T495" s="125">
        <v>91.0</v>
      </c>
      <c r="U495" s="125">
        <v>-28.0</v>
      </c>
      <c r="V495" s="125">
        <v>0.0</v>
      </c>
      <c r="W495" s="125">
        <v>-17.95</v>
      </c>
      <c r="X495" s="125">
        <v>-12.43</v>
      </c>
      <c r="Y495" s="125">
        <v>4.0</v>
      </c>
      <c r="Z495" s="125">
        <v>1.0</v>
      </c>
      <c r="AA495" s="125">
        <v>1.0</v>
      </c>
      <c r="AB495" s="125">
        <v>1.0</v>
      </c>
      <c r="AC495" s="125">
        <v>1.0</v>
      </c>
      <c r="AD495" s="125">
        <v>1.15</v>
      </c>
      <c r="AE495" s="125">
        <v>523.0</v>
      </c>
      <c r="AF495" s="125">
        <v>3.0</v>
      </c>
      <c r="AG495" s="125">
        <v>1.0</v>
      </c>
      <c r="AH495" s="125">
        <v>1.0</v>
      </c>
      <c r="AI495" s="125">
        <v>1.0</v>
      </c>
      <c r="AJ495" s="125">
        <v>1.0</v>
      </c>
      <c r="AK495" s="125">
        <v>1.0</v>
      </c>
      <c r="AL495" s="126">
        <v>45519.743178819444</v>
      </c>
      <c r="AM495" s="127">
        <v>694549.8</v>
      </c>
      <c r="AN495" s="127">
        <v>794117.59</v>
      </c>
      <c r="AO495" s="124"/>
      <c r="AP495" s="124"/>
    </row>
    <row r="496">
      <c r="A496" s="125">
        <v>735.0</v>
      </c>
      <c r="B496" s="119" t="s">
        <v>97</v>
      </c>
      <c r="C496" s="119" t="s">
        <v>32</v>
      </c>
      <c r="D496" s="119" t="s">
        <v>667</v>
      </c>
      <c r="E496" s="119" t="s">
        <v>668</v>
      </c>
      <c r="F496" s="120" t="s">
        <v>209</v>
      </c>
      <c r="G496" s="120" t="s">
        <v>101</v>
      </c>
      <c r="H496" s="121" t="s">
        <v>994</v>
      </c>
      <c r="I496" s="121" t="s">
        <v>995</v>
      </c>
      <c r="J496" s="125">
        <v>1109298.34</v>
      </c>
      <c r="K496" s="125">
        <v>1000986.17</v>
      </c>
      <c r="L496" s="125">
        <v>29834.04</v>
      </c>
      <c r="M496" s="125">
        <v>29222.42</v>
      </c>
      <c r="N496" s="125">
        <v>4.0</v>
      </c>
      <c r="O496" s="125" t="s">
        <v>41</v>
      </c>
      <c r="P496" s="125">
        <v>317.0</v>
      </c>
      <c r="Q496" s="125">
        <v>306.0</v>
      </c>
      <c r="R496" s="125">
        <v>16.0</v>
      </c>
      <c r="S496" s="125">
        <v>21.0</v>
      </c>
      <c r="T496" s="125" t="s">
        <v>41</v>
      </c>
      <c r="U496" s="125">
        <v>3.0</v>
      </c>
      <c r="V496" s="125">
        <v>-23.0</v>
      </c>
      <c r="W496" s="125">
        <v>2.09</v>
      </c>
      <c r="X496" s="125">
        <v>10.82</v>
      </c>
      <c r="Y496" s="125" t="s">
        <v>41</v>
      </c>
      <c r="Z496" s="125">
        <v>1.0</v>
      </c>
      <c r="AA496" s="125">
        <v>1.0</v>
      </c>
      <c r="AB496" s="125">
        <v>1.0</v>
      </c>
      <c r="AC496" s="125">
        <v>2.0</v>
      </c>
      <c r="AD496" s="125">
        <v>1.2</v>
      </c>
      <c r="AE496" s="125">
        <v>488.0</v>
      </c>
      <c r="AF496" s="125" t="s">
        <v>41</v>
      </c>
      <c r="AG496" s="125">
        <v>1.0</v>
      </c>
      <c r="AH496" s="125">
        <v>1.0</v>
      </c>
      <c r="AI496" s="125">
        <v>1.0</v>
      </c>
      <c r="AJ496" s="125">
        <v>2.0</v>
      </c>
      <c r="AK496" s="125">
        <v>1.0</v>
      </c>
      <c r="AL496" s="126">
        <v>45519.743178819444</v>
      </c>
      <c r="AM496" s="127">
        <v>1109322.34</v>
      </c>
      <c r="AN496" s="127">
        <v>1000931.0</v>
      </c>
      <c r="AO496" s="124"/>
      <c r="AP496" s="124"/>
    </row>
    <row r="497">
      <c r="A497" s="125">
        <v>736.0</v>
      </c>
      <c r="B497" s="119" t="s">
        <v>42</v>
      </c>
      <c r="C497" s="119" t="s">
        <v>32</v>
      </c>
      <c r="D497" s="119" t="s">
        <v>317</v>
      </c>
      <c r="E497" s="119" t="s">
        <v>149</v>
      </c>
      <c r="F497" s="120" t="s">
        <v>52</v>
      </c>
      <c r="G497" s="120" t="s">
        <v>46</v>
      </c>
      <c r="H497" s="121" t="s">
        <v>994</v>
      </c>
      <c r="I497" s="121" t="s">
        <v>995</v>
      </c>
      <c r="J497" s="125">
        <v>1345197.98</v>
      </c>
      <c r="K497" s="125">
        <v>762648.14</v>
      </c>
      <c r="L497" s="125">
        <v>47803.51</v>
      </c>
      <c r="M497" s="125">
        <v>32298.85</v>
      </c>
      <c r="N497" s="125">
        <v>19.0</v>
      </c>
      <c r="O497" s="119">
        <v>6.0</v>
      </c>
      <c r="P497" s="125">
        <v>512.0</v>
      </c>
      <c r="Q497" s="125">
        <v>359.0</v>
      </c>
      <c r="R497" s="125">
        <v>50.0</v>
      </c>
      <c r="S497" s="125">
        <v>42.0</v>
      </c>
      <c r="T497" s="119">
        <v>216.0</v>
      </c>
      <c r="U497" s="125">
        <v>42.0</v>
      </c>
      <c r="V497" s="125">
        <v>19.0</v>
      </c>
      <c r="W497" s="125">
        <v>48.0</v>
      </c>
      <c r="X497" s="125">
        <v>76.39</v>
      </c>
      <c r="Y497" s="119">
        <v>5.0</v>
      </c>
      <c r="Z497" s="125">
        <v>5.0</v>
      </c>
      <c r="AA497" s="125">
        <v>1.0</v>
      </c>
      <c r="AB497" s="125">
        <v>5.0</v>
      </c>
      <c r="AC497" s="125">
        <v>5.0</v>
      </c>
      <c r="AD497" s="125">
        <v>4.2</v>
      </c>
      <c r="AE497" s="125">
        <v>66.0</v>
      </c>
      <c r="AF497" s="119">
        <v>4.0</v>
      </c>
      <c r="AG497" s="125">
        <v>4.0</v>
      </c>
      <c r="AH497" s="125">
        <v>1.0</v>
      </c>
      <c r="AI497" s="125">
        <v>4.0</v>
      </c>
      <c r="AJ497" s="125">
        <v>4.0</v>
      </c>
      <c r="AK497" s="125">
        <v>4.0</v>
      </c>
      <c r="AL497" s="126">
        <v>45519.743178819444</v>
      </c>
      <c r="AM497" s="127">
        <v>1345839.44</v>
      </c>
      <c r="AN497" s="127">
        <v>763258.85</v>
      </c>
      <c r="AO497" s="124"/>
      <c r="AP497" s="124"/>
    </row>
    <row r="498">
      <c r="A498" s="125">
        <v>738.0</v>
      </c>
      <c r="B498" s="119" t="s">
        <v>414</v>
      </c>
      <c r="C498" s="119" t="s">
        <v>992</v>
      </c>
      <c r="D498" s="119" t="s">
        <v>427</v>
      </c>
      <c r="E498" s="119" t="s">
        <v>993</v>
      </c>
      <c r="F498" s="120" t="s">
        <v>55</v>
      </c>
      <c r="G498" s="120" t="s">
        <v>36</v>
      </c>
      <c r="H498" s="121" t="s">
        <v>994</v>
      </c>
      <c r="I498" s="121" t="s">
        <v>995</v>
      </c>
      <c r="J498" s="125">
        <v>354131.14</v>
      </c>
      <c r="K498" s="125">
        <v>417158.03</v>
      </c>
      <c r="L498" s="125">
        <v>10207.43</v>
      </c>
      <c r="M498" s="125">
        <v>12640.0</v>
      </c>
      <c r="N498" s="125">
        <v>8.0</v>
      </c>
      <c r="O498" s="125">
        <v>6.0</v>
      </c>
      <c r="P498" s="125">
        <v>91.0</v>
      </c>
      <c r="Q498" s="125">
        <v>78.0</v>
      </c>
      <c r="R498" s="125">
        <v>111.0</v>
      </c>
      <c r="S498" s="125">
        <v>108.0</v>
      </c>
      <c r="T498" s="125">
        <v>33.0</v>
      </c>
      <c r="U498" s="125">
        <v>16.0</v>
      </c>
      <c r="V498" s="125">
        <v>2.0</v>
      </c>
      <c r="W498" s="125">
        <v>-19.25</v>
      </c>
      <c r="X498" s="125">
        <v>-15.11</v>
      </c>
      <c r="Y498" s="125">
        <v>2.0</v>
      </c>
      <c r="Z498" s="125">
        <v>4.0</v>
      </c>
      <c r="AA498" s="125">
        <v>1.0</v>
      </c>
      <c r="AB498" s="125">
        <v>1.0</v>
      </c>
      <c r="AC498" s="125">
        <v>1.0</v>
      </c>
      <c r="AD498" s="125">
        <v>1.1</v>
      </c>
      <c r="AE498" s="125">
        <v>533.0</v>
      </c>
      <c r="AF498" s="125">
        <v>2.0</v>
      </c>
      <c r="AG498" s="125">
        <v>3.0</v>
      </c>
      <c r="AH498" s="125">
        <v>1.0</v>
      </c>
      <c r="AI498" s="125">
        <v>1.0</v>
      </c>
      <c r="AJ498" s="125">
        <v>1.0</v>
      </c>
      <c r="AK498" s="125">
        <v>1.0</v>
      </c>
      <c r="AL498" s="126">
        <v>45519.743178819444</v>
      </c>
      <c r="AM498" s="127">
        <v>354990.15</v>
      </c>
      <c r="AN498" s="127">
        <v>432018.12</v>
      </c>
      <c r="AO498" s="124"/>
      <c r="AP498" s="124"/>
    </row>
    <row r="499">
      <c r="A499" s="125">
        <v>739.0</v>
      </c>
      <c r="B499" s="119" t="s">
        <v>42</v>
      </c>
      <c r="C499" s="119" t="s">
        <v>32</v>
      </c>
      <c r="D499" s="119" t="s">
        <v>237</v>
      </c>
      <c r="E499" s="119" t="s">
        <v>669</v>
      </c>
      <c r="F499" s="120" t="s">
        <v>108</v>
      </c>
      <c r="G499" s="120" t="s">
        <v>46</v>
      </c>
      <c r="H499" s="121" t="s">
        <v>994</v>
      </c>
      <c r="I499" s="121" t="s">
        <v>995</v>
      </c>
      <c r="J499" s="125">
        <v>1315786.54</v>
      </c>
      <c r="K499" s="125">
        <v>1175775.81</v>
      </c>
      <c r="L499" s="125">
        <v>44523.58</v>
      </c>
      <c r="M499" s="125">
        <v>42076.18</v>
      </c>
      <c r="N499" s="125">
        <v>12.0</v>
      </c>
      <c r="O499" s="125">
        <v>5.0</v>
      </c>
      <c r="P499" s="125">
        <v>427.0</v>
      </c>
      <c r="Q499" s="125">
        <v>420.0</v>
      </c>
      <c r="R499" s="125">
        <v>37.0</v>
      </c>
      <c r="S499" s="125">
        <v>38.0</v>
      </c>
      <c r="T499" s="125">
        <v>140.0</v>
      </c>
      <c r="U499" s="125">
        <v>1.0</v>
      </c>
      <c r="V499" s="125">
        <v>-2.0</v>
      </c>
      <c r="W499" s="125">
        <v>5.82</v>
      </c>
      <c r="X499" s="125">
        <v>11.91</v>
      </c>
      <c r="Y499" s="125">
        <v>5.0</v>
      </c>
      <c r="Z499" s="125">
        <v>1.0</v>
      </c>
      <c r="AA499" s="125">
        <v>1.0</v>
      </c>
      <c r="AB499" s="125">
        <v>2.0</v>
      </c>
      <c r="AC499" s="125">
        <v>2.0</v>
      </c>
      <c r="AD499" s="125">
        <v>1.85</v>
      </c>
      <c r="AE499" s="125">
        <v>345.0</v>
      </c>
      <c r="AF499" s="125">
        <v>4.0</v>
      </c>
      <c r="AG499" s="125">
        <v>1.0</v>
      </c>
      <c r="AH499" s="125">
        <v>1.0</v>
      </c>
      <c r="AI499" s="125">
        <v>1.0</v>
      </c>
      <c r="AJ499" s="125">
        <v>2.0</v>
      </c>
      <c r="AK499" s="125">
        <v>1.0</v>
      </c>
      <c r="AL499" s="126">
        <v>45519.743178819444</v>
      </c>
      <c r="AM499" s="127">
        <v>1317325.29</v>
      </c>
      <c r="AN499" s="127">
        <v>1177282.84</v>
      </c>
      <c r="AO499" s="124"/>
      <c r="AP499" s="124"/>
    </row>
    <row r="500">
      <c r="A500" s="125">
        <v>740.0</v>
      </c>
      <c r="B500" s="119" t="s">
        <v>42</v>
      </c>
      <c r="C500" s="119" t="s">
        <v>32</v>
      </c>
      <c r="D500" s="119" t="s">
        <v>670</v>
      </c>
      <c r="E500" s="119" t="s">
        <v>671</v>
      </c>
      <c r="F500" s="120" t="s">
        <v>275</v>
      </c>
      <c r="G500" s="120" t="s">
        <v>46</v>
      </c>
      <c r="H500" s="121" t="s">
        <v>994</v>
      </c>
      <c r="I500" s="121" t="s">
        <v>995</v>
      </c>
      <c r="J500" s="125">
        <v>3545990.42</v>
      </c>
      <c r="K500" s="125">
        <v>3199896.65</v>
      </c>
      <c r="L500" s="125">
        <v>144654.21</v>
      </c>
      <c r="M500" s="125">
        <v>133423.9</v>
      </c>
      <c r="N500" s="125">
        <v>23.0</v>
      </c>
      <c r="O500" s="125">
        <v>63.0</v>
      </c>
      <c r="P500" s="125">
        <v>1250.0</v>
      </c>
      <c r="Q500" s="125">
        <v>1181.0</v>
      </c>
      <c r="R500" s="125">
        <v>96.0</v>
      </c>
      <c r="S500" s="125">
        <v>115.0</v>
      </c>
      <c r="T500" s="125">
        <v>-63.0</v>
      </c>
      <c r="U500" s="125">
        <v>5.0</v>
      </c>
      <c r="V500" s="125">
        <v>-16.0</v>
      </c>
      <c r="W500" s="125">
        <v>8.42</v>
      </c>
      <c r="X500" s="125">
        <v>10.82</v>
      </c>
      <c r="Y500" s="125">
        <v>1.0</v>
      </c>
      <c r="Z500" s="125">
        <v>2.0</v>
      </c>
      <c r="AA500" s="125">
        <v>1.0</v>
      </c>
      <c r="AB500" s="125">
        <v>3.0</v>
      </c>
      <c r="AC500" s="125">
        <v>2.0</v>
      </c>
      <c r="AD500" s="125">
        <v>2.15</v>
      </c>
      <c r="AE500" s="125">
        <v>302.0</v>
      </c>
      <c r="AF500" s="125">
        <v>1.0</v>
      </c>
      <c r="AG500" s="125">
        <v>1.0</v>
      </c>
      <c r="AH500" s="125">
        <v>1.0</v>
      </c>
      <c r="AI500" s="125">
        <v>2.0</v>
      </c>
      <c r="AJ500" s="125">
        <v>2.0</v>
      </c>
      <c r="AK500" s="125">
        <v>2.0</v>
      </c>
      <c r="AL500" s="126">
        <v>45519.743178819444</v>
      </c>
      <c r="AM500" s="127">
        <v>4696804.34</v>
      </c>
      <c r="AN500" s="127">
        <v>4168150.01</v>
      </c>
      <c r="AO500" s="124"/>
      <c r="AP500" s="124"/>
    </row>
    <row r="501">
      <c r="A501" s="125">
        <v>741.0</v>
      </c>
      <c r="B501" s="119" t="s">
        <v>31</v>
      </c>
      <c r="C501" s="119" t="s">
        <v>32</v>
      </c>
      <c r="D501" s="119" t="s">
        <v>672</v>
      </c>
      <c r="E501" s="119" t="s">
        <v>673</v>
      </c>
      <c r="F501" s="120" t="s">
        <v>220</v>
      </c>
      <c r="G501" s="120" t="s">
        <v>59</v>
      </c>
      <c r="H501" s="121" t="s">
        <v>994</v>
      </c>
      <c r="I501" s="121" t="s">
        <v>995</v>
      </c>
      <c r="J501" s="125">
        <v>3369995.18</v>
      </c>
      <c r="K501" s="125">
        <v>3371288.95</v>
      </c>
      <c r="L501" s="125">
        <v>69826.97</v>
      </c>
      <c r="M501" s="125">
        <v>58395.83</v>
      </c>
      <c r="N501" s="125">
        <v>79.0</v>
      </c>
      <c r="O501" s="125">
        <v>43.0</v>
      </c>
      <c r="P501" s="125">
        <v>802.0</v>
      </c>
      <c r="Q501" s="125">
        <v>654.0</v>
      </c>
      <c r="R501" s="125">
        <v>50.0</v>
      </c>
      <c r="S501" s="125">
        <v>48.0</v>
      </c>
      <c r="T501" s="125">
        <v>83.0</v>
      </c>
      <c r="U501" s="125">
        <v>22.0</v>
      </c>
      <c r="V501" s="125">
        <v>4.0</v>
      </c>
      <c r="W501" s="125">
        <v>19.58</v>
      </c>
      <c r="X501" s="125">
        <v>-0.04</v>
      </c>
      <c r="Y501" s="125">
        <v>3.0</v>
      </c>
      <c r="Z501" s="125">
        <v>5.0</v>
      </c>
      <c r="AA501" s="125">
        <v>1.0</v>
      </c>
      <c r="AB501" s="125">
        <v>5.0</v>
      </c>
      <c r="AC501" s="125">
        <v>1.0</v>
      </c>
      <c r="AD501" s="125">
        <v>3.1</v>
      </c>
      <c r="AE501" s="125">
        <v>196.0</v>
      </c>
      <c r="AF501" s="125">
        <v>2.0</v>
      </c>
      <c r="AG501" s="125">
        <v>4.0</v>
      </c>
      <c r="AH501" s="125">
        <v>1.0</v>
      </c>
      <c r="AI501" s="125">
        <v>4.0</v>
      </c>
      <c r="AJ501" s="125">
        <v>1.0</v>
      </c>
      <c r="AK501" s="125">
        <v>3.0</v>
      </c>
      <c r="AL501" s="126">
        <v>45519.743178819444</v>
      </c>
      <c r="AM501" s="127">
        <v>3391610.38</v>
      </c>
      <c r="AN501" s="127">
        <v>3185449.7</v>
      </c>
      <c r="AO501" s="124"/>
      <c r="AP501" s="124"/>
    </row>
    <row r="502">
      <c r="A502" s="125">
        <v>742.0</v>
      </c>
      <c r="B502" s="119" t="s">
        <v>63</v>
      </c>
      <c r="C502" s="119" t="s">
        <v>32</v>
      </c>
      <c r="D502" s="119" t="s">
        <v>454</v>
      </c>
      <c r="E502" s="119" t="s">
        <v>674</v>
      </c>
      <c r="F502" s="120" t="s">
        <v>220</v>
      </c>
      <c r="G502" s="120" t="s">
        <v>59</v>
      </c>
      <c r="H502" s="121" t="s">
        <v>994</v>
      </c>
      <c r="I502" s="121" t="s">
        <v>995</v>
      </c>
      <c r="J502" s="125">
        <v>1229254.39</v>
      </c>
      <c r="K502" s="125">
        <v>1002647.93</v>
      </c>
      <c r="L502" s="125">
        <v>32294.51</v>
      </c>
      <c r="M502" s="125">
        <v>30482.0</v>
      </c>
      <c r="N502" s="125">
        <v>15.0</v>
      </c>
      <c r="O502" s="125">
        <v>16.0</v>
      </c>
      <c r="P502" s="125">
        <v>392.0</v>
      </c>
      <c r="Q502" s="125">
        <v>359.0</v>
      </c>
      <c r="R502" s="125">
        <v>30.0</v>
      </c>
      <c r="S502" s="125">
        <v>20.0</v>
      </c>
      <c r="T502" s="125">
        <v>-6.0</v>
      </c>
      <c r="U502" s="125">
        <v>9.0</v>
      </c>
      <c r="V502" s="125">
        <v>50.0</v>
      </c>
      <c r="W502" s="125">
        <v>5.95</v>
      </c>
      <c r="X502" s="125">
        <v>22.6</v>
      </c>
      <c r="Y502" s="125">
        <v>1.0</v>
      </c>
      <c r="Z502" s="125">
        <v>2.0</v>
      </c>
      <c r="AA502" s="125">
        <v>3.0</v>
      </c>
      <c r="AB502" s="125">
        <v>2.0</v>
      </c>
      <c r="AC502" s="125">
        <v>4.0</v>
      </c>
      <c r="AD502" s="125">
        <v>2.65</v>
      </c>
      <c r="AE502" s="125">
        <v>237.0</v>
      </c>
      <c r="AF502" s="125">
        <v>1.0</v>
      </c>
      <c r="AG502" s="125">
        <v>1.0</v>
      </c>
      <c r="AH502" s="125">
        <v>2.0</v>
      </c>
      <c r="AI502" s="125">
        <v>1.0</v>
      </c>
      <c r="AJ502" s="125">
        <v>3.0</v>
      </c>
      <c r="AK502" s="125">
        <v>2.0</v>
      </c>
      <c r="AL502" s="126">
        <v>45519.743178819444</v>
      </c>
      <c r="AM502" s="127">
        <v>1229862.69</v>
      </c>
      <c r="AN502" s="127">
        <v>1002726.49</v>
      </c>
      <c r="AO502" s="124"/>
      <c r="AP502" s="124"/>
    </row>
    <row r="503">
      <c r="A503" s="125">
        <v>743.0</v>
      </c>
      <c r="B503" s="119" t="s">
        <v>63</v>
      </c>
      <c r="C503" s="119" t="s">
        <v>32</v>
      </c>
      <c r="D503" s="119" t="s">
        <v>371</v>
      </c>
      <c r="E503" s="119" t="s">
        <v>675</v>
      </c>
      <c r="F503" s="120" t="s">
        <v>40</v>
      </c>
      <c r="G503" s="120" t="s">
        <v>36</v>
      </c>
      <c r="H503" s="121" t="s">
        <v>994</v>
      </c>
      <c r="I503" s="121" t="s">
        <v>995</v>
      </c>
      <c r="J503" s="125">
        <v>2283156.5</v>
      </c>
      <c r="K503" s="125">
        <v>2019441.57</v>
      </c>
      <c r="L503" s="125">
        <v>72012.34</v>
      </c>
      <c r="M503" s="125">
        <v>67102.44</v>
      </c>
      <c r="N503" s="125">
        <v>172.0</v>
      </c>
      <c r="O503" s="125">
        <v>137.0</v>
      </c>
      <c r="P503" s="125">
        <v>728.0</v>
      </c>
      <c r="Q503" s="125">
        <v>725.0</v>
      </c>
      <c r="R503" s="125">
        <v>50.0</v>
      </c>
      <c r="S503" s="125">
        <v>55.0</v>
      </c>
      <c r="T503" s="125">
        <v>25.0</v>
      </c>
      <c r="U503" s="125">
        <v>0.0</v>
      </c>
      <c r="V503" s="125">
        <v>-9.0</v>
      </c>
      <c r="W503" s="125">
        <v>7.32</v>
      </c>
      <c r="X503" s="125">
        <v>13.06</v>
      </c>
      <c r="Y503" s="125">
        <v>1.0</v>
      </c>
      <c r="Z503" s="125">
        <v>1.0</v>
      </c>
      <c r="AA503" s="125">
        <v>1.0</v>
      </c>
      <c r="AB503" s="125">
        <v>2.0</v>
      </c>
      <c r="AC503" s="125">
        <v>3.0</v>
      </c>
      <c r="AD503" s="125">
        <v>1.9</v>
      </c>
      <c r="AE503" s="125">
        <v>340.0</v>
      </c>
      <c r="AF503" s="125">
        <v>1.0</v>
      </c>
      <c r="AG503" s="125">
        <v>1.0</v>
      </c>
      <c r="AH503" s="125">
        <v>1.0</v>
      </c>
      <c r="AI503" s="125">
        <v>1.0</v>
      </c>
      <c r="AJ503" s="125">
        <v>2.0</v>
      </c>
      <c r="AK503" s="125">
        <v>1.0</v>
      </c>
      <c r="AL503" s="126">
        <v>45519.743178819444</v>
      </c>
      <c r="AM503" s="127">
        <v>2284122.85</v>
      </c>
      <c r="AN503" s="127">
        <v>2020771.1</v>
      </c>
      <c r="AO503" s="124"/>
      <c r="AP503" s="124"/>
    </row>
    <row r="504">
      <c r="A504" s="125">
        <v>745.0</v>
      </c>
      <c r="B504" s="119" t="s">
        <v>60</v>
      </c>
      <c r="C504" s="119" t="s">
        <v>32</v>
      </c>
      <c r="D504" s="119" t="s">
        <v>106</v>
      </c>
      <c r="E504" s="119" t="s">
        <v>676</v>
      </c>
      <c r="F504" s="120" t="s">
        <v>58</v>
      </c>
      <c r="G504" s="120" t="s">
        <v>59</v>
      </c>
      <c r="H504" s="121" t="s">
        <v>994</v>
      </c>
      <c r="I504" s="121" t="s">
        <v>995</v>
      </c>
      <c r="J504" s="125">
        <v>1548134.31</v>
      </c>
      <c r="K504" s="125">
        <v>1141820.2</v>
      </c>
      <c r="L504" s="125">
        <v>50114.31</v>
      </c>
      <c r="M504" s="125">
        <v>40507.28</v>
      </c>
      <c r="N504" s="125">
        <v>29.0</v>
      </c>
      <c r="O504" s="125" t="s">
        <v>41</v>
      </c>
      <c r="P504" s="125">
        <v>673.0</v>
      </c>
      <c r="Q504" s="125">
        <v>573.0</v>
      </c>
      <c r="R504" s="125">
        <v>48.0</v>
      </c>
      <c r="S504" s="125">
        <v>35.0</v>
      </c>
      <c r="T504" s="125" t="s">
        <v>41</v>
      </c>
      <c r="U504" s="125">
        <v>17.0</v>
      </c>
      <c r="V504" s="125">
        <v>37.0</v>
      </c>
      <c r="W504" s="125">
        <v>23.72</v>
      </c>
      <c r="X504" s="125">
        <v>35.58</v>
      </c>
      <c r="Y504" s="125" t="s">
        <v>41</v>
      </c>
      <c r="Z504" s="125">
        <v>4.0</v>
      </c>
      <c r="AA504" s="125">
        <v>2.0</v>
      </c>
      <c r="AB504" s="125">
        <v>5.0</v>
      </c>
      <c r="AC504" s="125">
        <v>5.0</v>
      </c>
      <c r="AD504" s="125">
        <v>4.05</v>
      </c>
      <c r="AE504" s="125">
        <v>80.0</v>
      </c>
      <c r="AF504" s="125" t="s">
        <v>41</v>
      </c>
      <c r="AG504" s="125">
        <v>3.0</v>
      </c>
      <c r="AH504" s="125">
        <v>2.0</v>
      </c>
      <c r="AI504" s="125">
        <v>4.0</v>
      </c>
      <c r="AJ504" s="125">
        <v>4.0</v>
      </c>
      <c r="AK504" s="125">
        <v>4.0</v>
      </c>
      <c r="AL504" s="126">
        <v>45519.743178819444</v>
      </c>
      <c r="AM504" s="127">
        <v>1580714.44</v>
      </c>
      <c r="AN504" s="127">
        <v>1141660.67</v>
      </c>
      <c r="AO504" s="124"/>
      <c r="AP504" s="124"/>
    </row>
    <row r="505">
      <c r="A505" s="125">
        <v>748.0</v>
      </c>
      <c r="B505" s="119" t="s">
        <v>42</v>
      </c>
      <c r="C505" s="119" t="s">
        <v>32</v>
      </c>
      <c r="D505" s="119" t="s">
        <v>152</v>
      </c>
      <c r="E505" s="119" t="s">
        <v>408</v>
      </c>
      <c r="F505" s="120" t="s">
        <v>52</v>
      </c>
      <c r="G505" s="120" t="s">
        <v>46</v>
      </c>
      <c r="H505" s="121" t="s">
        <v>994</v>
      </c>
      <c r="I505" s="121" t="s">
        <v>995</v>
      </c>
      <c r="J505" s="125">
        <v>1174488.99</v>
      </c>
      <c r="K505" s="125">
        <v>1261927.6</v>
      </c>
      <c r="L505" s="125">
        <v>41879.0</v>
      </c>
      <c r="M505" s="125">
        <v>45181.5</v>
      </c>
      <c r="N505" s="125">
        <v>8.0</v>
      </c>
      <c r="O505" s="119">
        <v>5.0</v>
      </c>
      <c r="P505" s="125">
        <v>353.0</v>
      </c>
      <c r="Q505" s="125">
        <v>372.0</v>
      </c>
      <c r="R505" s="125">
        <v>32.0</v>
      </c>
      <c r="S505" s="125">
        <v>20.0</v>
      </c>
      <c r="T505" s="119">
        <v>60.0</v>
      </c>
      <c r="U505" s="125">
        <v>-5.0</v>
      </c>
      <c r="V505" s="125">
        <v>60.0</v>
      </c>
      <c r="W505" s="125">
        <v>-7.31</v>
      </c>
      <c r="X505" s="125">
        <v>-6.93</v>
      </c>
      <c r="Y505" s="119">
        <v>3.0</v>
      </c>
      <c r="Z505" s="125">
        <v>1.0</v>
      </c>
      <c r="AA505" s="125">
        <v>4.0</v>
      </c>
      <c r="AB505" s="125">
        <v>1.0</v>
      </c>
      <c r="AC505" s="125">
        <v>1.0</v>
      </c>
      <c r="AD505" s="125">
        <v>1.7</v>
      </c>
      <c r="AE505" s="125">
        <v>367.0</v>
      </c>
      <c r="AF505" s="119">
        <v>2.0</v>
      </c>
      <c r="AG505" s="125">
        <v>1.0</v>
      </c>
      <c r="AH505" s="125">
        <v>3.0</v>
      </c>
      <c r="AI505" s="125">
        <v>1.0</v>
      </c>
      <c r="AJ505" s="125">
        <v>1.0</v>
      </c>
      <c r="AK505" s="125">
        <v>1.0</v>
      </c>
      <c r="AL505" s="126">
        <v>45519.743178819444</v>
      </c>
      <c r="AM505" s="127">
        <v>1174488.99</v>
      </c>
      <c r="AN505" s="127">
        <v>1261856.0</v>
      </c>
      <c r="AO505" s="124"/>
      <c r="AP505" s="124"/>
    </row>
    <row r="506">
      <c r="A506" s="125">
        <v>749.0</v>
      </c>
      <c r="B506" s="119" t="s">
        <v>47</v>
      </c>
      <c r="C506" s="119" t="s">
        <v>32</v>
      </c>
      <c r="D506" s="119" t="s">
        <v>559</v>
      </c>
      <c r="E506" s="119" t="s">
        <v>560</v>
      </c>
      <c r="F506" s="120" t="s">
        <v>170</v>
      </c>
      <c r="G506" s="120" t="s">
        <v>59</v>
      </c>
      <c r="H506" s="121" t="s">
        <v>994</v>
      </c>
      <c r="I506" s="121" t="s">
        <v>995</v>
      </c>
      <c r="J506" s="125">
        <v>753203.2</v>
      </c>
      <c r="K506" s="125">
        <v>659964.7</v>
      </c>
      <c r="L506" s="125">
        <v>20989.52</v>
      </c>
      <c r="M506" s="125">
        <v>19771.64</v>
      </c>
      <c r="N506" s="125" t="s">
        <v>41</v>
      </c>
      <c r="O506" s="125">
        <v>1.0</v>
      </c>
      <c r="P506" s="125">
        <v>209.0</v>
      </c>
      <c r="Q506" s="125">
        <v>213.0</v>
      </c>
      <c r="R506" s="125">
        <v>21.0</v>
      </c>
      <c r="S506" s="125">
        <v>7.0</v>
      </c>
      <c r="T506" s="125" t="s">
        <v>41</v>
      </c>
      <c r="U506" s="125">
        <v>-1.0</v>
      </c>
      <c r="V506" s="125">
        <v>200.0</v>
      </c>
      <c r="W506" s="125">
        <v>6.16</v>
      </c>
      <c r="X506" s="125">
        <v>14.13</v>
      </c>
      <c r="Y506" s="125" t="s">
        <v>41</v>
      </c>
      <c r="Z506" s="125">
        <v>1.0</v>
      </c>
      <c r="AA506" s="125">
        <v>5.0</v>
      </c>
      <c r="AB506" s="125">
        <v>2.0</v>
      </c>
      <c r="AC506" s="125">
        <v>3.0</v>
      </c>
      <c r="AD506" s="125">
        <v>2.65</v>
      </c>
      <c r="AE506" s="125">
        <v>236.0</v>
      </c>
      <c r="AF506" s="125" t="s">
        <v>41</v>
      </c>
      <c r="AG506" s="125">
        <v>1.0</v>
      </c>
      <c r="AH506" s="125">
        <v>4.0</v>
      </c>
      <c r="AI506" s="125">
        <v>1.0</v>
      </c>
      <c r="AJ506" s="125">
        <v>2.0</v>
      </c>
      <c r="AK506" s="125">
        <v>2.0</v>
      </c>
      <c r="AL506" s="126">
        <v>45519.743178819444</v>
      </c>
      <c r="AM506" s="127">
        <v>754561.95</v>
      </c>
      <c r="AN506" s="127">
        <v>660138.79</v>
      </c>
      <c r="AO506" s="124"/>
      <c r="AP506" s="124"/>
    </row>
    <row r="507">
      <c r="A507" s="125">
        <v>750.0</v>
      </c>
      <c r="B507" s="119" t="s">
        <v>42</v>
      </c>
      <c r="C507" s="119" t="s">
        <v>32</v>
      </c>
      <c r="D507" s="119" t="s">
        <v>393</v>
      </c>
      <c r="E507" s="119" t="s">
        <v>394</v>
      </c>
      <c r="F507" s="120" t="s">
        <v>121</v>
      </c>
      <c r="G507" s="120" t="s">
        <v>36</v>
      </c>
      <c r="H507" s="121" t="s">
        <v>994</v>
      </c>
      <c r="I507" s="121" t="s">
        <v>995</v>
      </c>
      <c r="J507" s="125">
        <v>1280790.56</v>
      </c>
      <c r="K507" s="125">
        <v>959343.61</v>
      </c>
      <c r="L507" s="125">
        <v>38768.17</v>
      </c>
      <c r="M507" s="125">
        <v>35335.9</v>
      </c>
      <c r="N507" s="119">
        <v>24.0</v>
      </c>
      <c r="O507" s="125">
        <v>8.0</v>
      </c>
      <c r="P507" s="125">
        <v>384.0</v>
      </c>
      <c r="Q507" s="125">
        <v>345.0</v>
      </c>
      <c r="R507" s="125">
        <v>43.0</v>
      </c>
      <c r="S507" s="125">
        <v>28.0</v>
      </c>
      <c r="T507" s="119">
        <v>200.0</v>
      </c>
      <c r="U507" s="125">
        <v>11.0</v>
      </c>
      <c r="V507" s="125">
        <v>53.0</v>
      </c>
      <c r="W507" s="125">
        <v>9.71</v>
      </c>
      <c r="X507" s="125">
        <v>33.51</v>
      </c>
      <c r="Y507" s="119">
        <v>5.0</v>
      </c>
      <c r="Z507" s="125">
        <v>3.0</v>
      </c>
      <c r="AA507" s="125">
        <v>3.0</v>
      </c>
      <c r="AB507" s="125">
        <v>3.0</v>
      </c>
      <c r="AC507" s="125">
        <v>5.0</v>
      </c>
      <c r="AD507" s="125">
        <v>3.6</v>
      </c>
      <c r="AE507" s="125">
        <v>158.0</v>
      </c>
      <c r="AF507" s="119">
        <v>4.0</v>
      </c>
      <c r="AG507" s="125">
        <v>2.0</v>
      </c>
      <c r="AH507" s="125">
        <v>2.0</v>
      </c>
      <c r="AI507" s="125">
        <v>2.0</v>
      </c>
      <c r="AJ507" s="125">
        <v>4.0</v>
      </c>
      <c r="AK507" s="125">
        <v>3.0</v>
      </c>
      <c r="AL507" s="126">
        <v>45519.743178819444</v>
      </c>
      <c r="AM507" s="127">
        <v>1280378.8</v>
      </c>
      <c r="AN507" s="127">
        <v>959370.95</v>
      </c>
      <c r="AO507" s="124"/>
      <c r="AP507" s="124"/>
    </row>
    <row r="508">
      <c r="A508" s="125">
        <v>751.0</v>
      </c>
      <c r="B508" s="119" t="s">
        <v>47</v>
      </c>
      <c r="C508" s="119" t="s">
        <v>32</v>
      </c>
      <c r="D508" s="119" t="s">
        <v>677</v>
      </c>
      <c r="E508" s="119" t="s">
        <v>534</v>
      </c>
      <c r="F508" s="120" t="s">
        <v>513</v>
      </c>
      <c r="G508" s="120" t="s">
        <v>59</v>
      </c>
      <c r="H508" s="121" t="s">
        <v>994</v>
      </c>
      <c r="I508" s="121" t="s">
        <v>995</v>
      </c>
      <c r="J508" s="125">
        <v>1398867.49</v>
      </c>
      <c r="K508" s="125">
        <v>1164862.05</v>
      </c>
      <c r="L508" s="125">
        <v>33092.73</v>
      </c>
      <c r="M508" s="125">
        <v>28553.5</v>
      </c>
      <c r="N508" s="125">
        <v>44.0</v>
      </c>
      <c r="O508" s="125">
        <v>40.0</v>
      </c>
      <c r="P508" s="125">
        <v>424.0</v>
      </c>
      <c r="Q508" s="125">
        <v>393.0</v>
      </c>
      <c r="R508" s="125">
        <v>57.0</v>
      </c>
      <c r="S508" s="125">
        <v>41.0</v>
      </c>
      <c r="T508" s="125">
        <v>10.0</v>
      </c>
      <c r="U508" s="125">
        <v>7.0</v>
      </c>
      <c r="V508" s="125">
        <v>39.0</v>
      </c>
      <c r="W508" s="125">
        <v>15.9</v>
      </c>
      <c r="X508" s="125">
        <v>20.09</v>
      </c>
      <c r="Y508" s="125">
        <v>1.0</v>
      </c>
      <c r="Z508" s="125">
        <v>2.0</v>
      </c>
      <c r="AA508" s="125">
        <v>2.0</v>
      </c>
      <c r="AB508" s="125">
        <v>4.0</v>
      </c>
      <c r="AC508" s="125">
        <v>3.0</v>
      </c>
      <c r="AD508" s="125">
        <v>3.0</v>
      </c>
      <c r="AE508" s="125">
        <v>201.0</v>
      </c>
      <c r="AF508" s="125">
        <v>1.0</v>
      </c>
      <c r="AG508" s="125">
        <v>1.0</v>
      </c>
      <c r="AH508" s="125">
        <v>2.0</v>
      </c>
      <c r="AI508" s="125">
        <v>3.0</v>
      </c>
      <c r="AJ508" s="125">
        <v>2.0</v>
      </c>
      <c r="AK508" s="125">
        <v>3.0</v>
      </c>
      <c r="AL508" s="126">
        <v>45519.743178819444</v>
      </c>
      <c r="AM508" s="127">
        <v>1400909.53</v>
      </c>
      <c r="AN508" s="127">
        <v>1167752.31</v>
      </c>
      <c r="AO508" s="124"/>
      <c r="AP508" s="124"/>
    </row>
    <row r="509">
      <c r="A509" s="125">
        <v>755.0</v>
      </c>
      <c r="B509" s="119" t="s">
        <v>42</v>
      </c>
      <c r="C509" s="119" t="s">
        <v>32</v>
      </c>
      <c r="D509" s="119" t="s">
        <v>106</v>
      </c>
      <c r="E509" s="119" t="s">
        <v>107</v>
      </c>
      <c r="F509" s="120" t="s">
        <v>108</v>
      </c>
      <c r="G509" s="120" t="s">
        <v>46</v>
      </c>
      <c r="H509" s="121" t="s">
        <v>994</v>
      </c>
      <c r="I509" s="121" t="s">
        <v>995</v>
      </c>
      <c r="J509" s="125">
        <v>1894515.21</v>
      </c>
      <c r="K509" s="125">
        <v>1935710.61</v>
      </c>
      <c r="L509" s="125">
        <v>65697.78</v>
      </c>
      <c r="M509" s="125">
        <v>69413.55</v>
      </c>
      <c r="N509" s="125">
        <v>68.0</v>
      </c>
      <c r="O509" s="125">
        <v>41.0</v>
      </c>
      <c r="P509" s="125">
        <v>747.0</v>
      </c>
      <c r="Q509" s="125">
        <v>778.0</v>
      </c>
      <c r="R509" s="125">
        <v>102.0</v>
      </c>
      <c r="S509" s="125">
        <v>80.0</v>
      </c>
      <c r="T509" s="125">
        <v>65.0</v>
      </c>
      <c r="U509" s="125">
        <v>-3.0</v>
      </c>
      <c r="V509" s="125">
        <v>27.0</v>
      </c>
      <c r="W509" s="125">
        <v>-5.35</v>
      </c>
      <c r="X509" s="125">
        <v>-2.13</v>
      </c>
      <c r="Y509" s="125">
        <v>3.0</v>
      </c>
      <c r="Z509" s="125">
        <v>1.0</v>
      </c>
      <c r="AA509" s="125">
        <v>2.0</v>
      </c>
      <c r="AB509" s="125">
        <v>1.0</v>
      </c>
      <c r="AC509" s="125">
        <v>1.0</v>
      </c>
      <c r="AD509" s="125">
        <v>1.3</v>
      </c>
      <c r="AE509" s="125">
        <v>456.0</v>
      </c>
      <c r="AF509" s="125">
        <v>2.0</v>
      </c>
      <c r="AG509" s="125">
        <v>1.0</v>
      </c>
      <c r="AH509" s="125">
        <v>2.0</v>
      </c>
      <c r="AI509" s="125">
        <v>1.0</v>
      </c>
      <c r="AJ509" s="125">
        <v>1.0</v>
      </c>
      <c r="AK509" s="125">
        <v>1.0</v>
      </c>
      <c r="AL509" s="126">
        <v>45519.743178819444</v>
      </c>
      <c r="AM509" s="127">
        <v>1896276.15</v>
      </c>
      <c r="AN509" s="127">
        <v>1936032.77</v>
      </c>
      <c r="AO509" s="124"/>
      <c r="AP509" s="124"/>
    </row>
    <row r="510">
      <c r="A510" s="125">
        <v>756.0</v>
      </c>
      <c r="B510" s="119" t="s">
        <v>63</v>
      </c>
      <c r="C510" s="119" t="s">
        <v>32</v>
      </c>
      <c r="D510" s="119" t="s">
        <v>446</v>
      </c>
      <c r="E510" s="119" t="s">
        <v>678</v>
      </c>
      <c r="F510" s="120" t="s">
        <v>73</v>
      </c>
      <c r="G510" s="120" t="s">
        <v>36</v>
      </c>
      <c r="H510" s="121" t="s">
        <v>994</v>
      </c>
      <c r="I510" s="121" t="s">
        <v>995</v>
      </c>
      <c r="J510" s="125">
        <v>1657619.33</v>
      </c>
      <c r="K510" s="125">
        <v>1512915.41</v>
      </c>
      <c r="L510" s="125">
        <v>60210.35</v>
      </c>
      <c r="M510" s="125">
        <v>58140.15</v>
      </c>
      <c r="N510" s="125">
        <v>105.0</v>
      </c>
      <c r="O510" s="125">
        <v>120.0</v>
      </c>
      <c r="P510" s="125">
        <v>626.0</v>
      </c>
      <c r="Q510" s="125">
        <v>592.0</v>
      </c>
      <c r="R510" s="125">
        <v>68.0</v>
      </c>
      <c r="S510" s="125">
        <v>65.0</v>
      </c>
      <c r="T510" s="125">
        <v>-12.0</v>
      </c>
      <c r="U510" s="125">
        <v>5.0</v>
      </c>
      <c r="V510" s="125">
        <v>4.0</v>
      </c>
      <c r="W510" s="125">
        <v>3.56</v>
      </c>
      <c r="X510" s="125">
        <v>9.56</v>
      </c>
      <c r="Y510" s="125">
        <v>1.0</v>
      </c>
      <c r="Z510" s="125">
        <v>2.0</v>
      </c>
      <c r="AA510" s="125">
        <v>1.0</v>
      </c>
      <c r="AB510" s="125">
        <v>1.0</v>
      </c>
      <c r="AC510" s="125">
        <v>2.0</v>
      </c>
      <c r="AD510" s="125">
        <v>1.35</v>
      </c>
      <c r="AE510" s="125">
        <v>440.0</v>
      </c>
      <c r="AF510" s="125">
        <v>1.0</v>
      </c>
      <c r="AG510" s="125">
        <v>1.0</v>
      </c>
      <c r="AH510" s="125">
        <v>1.0</v>
      </c>
      <c r="AI510" s="125">
        <v>1.0</v>
      </c>
      <c r="AJ510" s="125">
        <v>2.0</v>
      </c>
      <c r="AK510" s="125">
        <v>1.0</v>
      </c>
      <c r="AL510" s="126">
        <v>45519.743178819444</v>
      </c>
      <c r="AM510" s="127">
        <v>1657922.06</v>
      </c>
      <c r="AN510" s="127">
        <v>1513434.74</v>
      </c>
      <c r="AO510" s="124"/>
      <c r="AP510" s="124"/>
    </row>
    <row r="511">
      <c r="A511" s="125">
        <v>757.0</v>
      </c>
      <c r="B511" s="119" t="s">
        <v>47</v>
      </c>
      <c r="C511" s="119" t="s">
        <v>32</v>
      </c>
      <c r="D511" s="119" t="s">
        <v>679</v>
      </c>
      <c r="E511" s="119" t="s">
        <v>680</v>
      </c>
      <c r="F511" s="120" t="s">
        <v>220</v>
      </c>
      <c r="G511" s="120" t="s">
        <v>59</v>
      </c>
      <c r="H511" s="121" t="s">
        <v>994</v>
      </c>
      <c r="I511" s="121" t="s">
        <v>995</v>
      </c>
      <c r="J511" s="125">
        <v>973599.3</v>
      </c>
      <c r="K511" s="125">
        <v>911855.38</v>
      </c>
      <c r="L511" s="125">
        <v>34650.0</v>
      </c>
      <c r="M511" s="125">
        <v>35991.75</v>
      </c>
      <c r="N511" s="125">
        <v>7.0</v>
      </c>
      <c r="O511" s="125">
        <v>1.0</v>
      </c>
      <c r="P511" s="125">
        <v>367.0</v>
      </c>
      <c r="Q511" s="125">
        <v>411.0</v>
      </c>
      <c r="R511" s="125">
        <v>17.0</v>
      </c>
      <c r="S511" s="125">
        <v>23.0</v>
      </c>
      <c r="T511" s="125">
        <v>600.0</v>
      </c>
      <c r="U511" s="125">
        <v>-10.0</v>
      </c>
      <c r="V511" s="125">
        <v>-26.0</v>
      </c>
      <c r="W511" s="125">
        <v>-3.73</v>
      </c>
      <c r="X511" s="125">
        <v>6.77</v>
      </c>
      <c r="Y511" s="125">
        <v>5.0</v>
      </c>
      <c r="Z511" s="125">
        <v>1.0</v>
      </c>
      <c r="AA511" s="125">
        <v>1.0</v>
      </c>
      <c r="AB511" s="125">
        <v>1.0</v>
      </c>
      <c r="AC511" s="125">
        <v>1.0</v>
      </c>
      <c r="AD511" s="125">
        <v>1.2</v>
      </c>
      <c r="AE511" s="125">
        <v>496.0</v>
      </c>
      <c r="AF511" s="125">
        <v>4.0</v>
      </c>
      <c r="AG511" s="125">
        <v>1.0</v>
      </c>
      <c r="AH511" s="125">
        <v>1.0</v>
      </c>
      <c r="AI511" s="125">
        <v>1.0</v>
      </c>
      <c r="AJ511" s="125">
        <v>1.0</v>
      </c>
      <c r="AK511" s="125">
        <v>1.0</v>
      </c>
      <c r="AL511" s="126">
        <v>45519.743178819444</v>
      </c>
      <c r="AM511" s="127">
        <v>972050.77</v>
      </c>
      <c r="AN511" s="127">
        <v>911518.52</v>
      </c>
      <c r="AO511" s="124"/>
      <c r="AP511" s="124"/>
    </row>
    <row r="512">
      <c r="A512" s="125">
        <v>758.0</v>
      </c>
      <c r="B512" s="119" t="s">
        <v>60</v>
      </c>
      <c r="C512" s="119" t="s">
        <v>32</v>
      </c>
      <c r="D512" s="119" t="s">
        <v>681</v>
      </c>
      <c r="E512" s="119" t="s">
        <v>682</v>
      </c>
      <c r="F512" s="120" t="s">
        <v>220</v>
      </c>
      <c r="G512" s="120" t="s">
        <v>59</v>
      </c>
      <c r="H512" s="121" t="s">
        <v>994</v>
      </c>
      <c r="I512" s="121" t="s">
        <v>995</v>
      </c>
      <c r="J512" s="125">
        <v>1842521.72</v>
      </c>
      <c r="K512" s="125">
        <v>1431001.06</v>
      </c>
      <c r="L512" s="125">
        <v>45924.63</v>
      </c>
      <c r="M512" s="125">
        <v>39308.08</v>
      </c>
      <c r="N512" s="125">
        <v>43.0</v>
      </c>
      <c r="O512" s="125">
        <v>76.0</v>
      </c>
      <c r="P512" s="125">
        <v>413.0</v>
      </c>
      <c r="Q512" s="125">
        <v>352.0</v>
      </c>
      <c r="R512" s="125">
        <v>59.0</v>
      </c>
      <c r="S512" s="125">
        <v>62.0</v>
      </c>
      <c r="T512" s="125">
        <v>-43.0</v>
      </c>
      <c r="U512" s="125">
        <v>17.0</v>
      </c>
      <c r="V512" s="125">
        <v>-4.0</v>
      </c>
      <c r="W512" s="125">
        <v>16.83</v>
      </c>
      <c r="X512" s="125">
        <v>28.76</v>
      </c>
      <c r="Y512" s="125">
        <v>1.0</v>
      </c>
      <c r="Z512" s="125">
        <v>4.0</v>
      </c>
      <c r="AA512" s="125">
        <v>1.0</v>
      </c>
      <c r="AB512" s="125">
        <v>4.0</v>
      </c>
      <c r="AC512" s="125">
        <v>4.0</v>
      </c>
      <c r="AD512" s="125">
        <v>3.25</v>
      </c>
      <c r="AE512" s="125">
        <v>185.0</v>
      </c>
      <c r="AF512" s="125">
        <v>1.0</v>
      </c>
      <c r="AG512" s="125">
        <v>3.0</v>
      </c>
      <c r="AH512" s="125">
        <v>1.0</v>
      </c>
      <c r="AI512" s="125">
        <v>3.0</v>
      </c>
      <c r="AJ512" s="125">
        <v>3.0</v>
      </c>
      <c r="AK512" s="125">
        <v>3.0</v>
      </c>
      <c r="AL512" s="126">
        <v>45519.743178819444</v>
      </c>
      <c r="AM512" s="127">
        <v>1842134.22</v>
      </c>
      <c r="AN512" s="127">
        <v>1431108.45</v>
      </c>
      <c r="AO512" s="124"/>
      <c r="AP512" s="124"/>
    </row>
    <row r="513">
      <c r="A513" s="125">
        <v>759.0</v>
      </c>
      <c r="B513" s="119" t="s">
        <v>42</v>
      </c>
      <c r="C513" s="119" t="s">
        <v>32</v>
      </c>
      <c r="D513" s="119" t="s">
        <v>150</v>
      </c>
      <c r="E513" s="119" t="s">
        <v>225</v>
      </c>
      <c r="F513" s="120" t="s">
        <v>45</v>
      </c>
      <c r="G513" s="120" t="s">
        <v>46</v>
      </c>
      <c r="H513" s="121" t="s">
        <v>994</v>
      </c>
      <c r="I513" s="121" t="s">
        <v>995</v>
      </c>
      <c r="J513" s="125">
        <v>1244846.04</v>
      </c>
      <c r="K513" s="125">
        <v>1028056.95</v>
      </c>
      <c r="L513" s="125">
        <v>45720.25</v>
      </c>
      <c r="M513" s="125">
        <v>39642.67</v>
      </c>
      <c r="N513" s="125">
        <v>4.0</v>
      </c>
      <c r="O513" s="125">
        <v>1.0</v>
      </c>
      <c r="P513" s="125">
        <v>494.0</v>
      </c>
      <c r="Q513" s="125">
        <v>432.0</v>
      </c>
      <c r="R513" s="125">
        <v>39.0</v>
      </c>
      <c r="S513" s="125">
        <v>35.0</v>
      </c>
      <c r="T513" s="125">
        <v>300.0</v>
      </c>
      <c r="U513" s="125">
        <v>14.0</v>
      </c>
      <c r="V513" s="125">
        <v>11.0</v>
      </c>
      <c r="W513" s="125">
        <v>15.33</v>
      </c>
      <c r="X513" s="125">
        <v>21.09</v>
      </c>
      <c r="Y513" s="125">
        <v>5.0</v>
      </c>
      <c r="Z513" s="125">
        <v>3.0</v>
      </c>
      <c r="AA513" s="125">
        <v>1.0</v>
      </c>
      <c r="AB513" s="125">
        <v>4.0</v>
      </c>
      <c r="AC513" s="125">
        <v>3.0</v>
      </c>
      <c r="AD513" s="125">
        <v>3.1</v>
      </c>
      <c r="AE513" s="125">
        <v>194.0</v>
      </c>
      <c r="AF513" s="125">
        <v>4.0</v>
      </c>
      <c r="AG513" s="125">
        <v>2.0</v>
      </c>
      <c r="AH513" s="125">
        <v>1.0</v>
      </c>
      <c r="AI513" s="125">
        <v>3.0</v>
      </c>
      <c r="AJ513" s="125">
        <v>2.0</v>
      </c>
      <c r="AK513" s="125">
        <v>3.0</v>
      </c>
      <c r="AL513" s="126">
        <v>45519.743178819444</v>
      </c>
      <c r="AM513" s="127">
        <v>1249221.79</v>
      </c>
      <c r="AN513" s="127">
        <v>1028115.48</v>
      </c>
      <c r="AO513" s="124"/>
      <c r="AP513" s="124"/>
    </row>
    <row r="514">
      <c r="A514" s="125">
        <v>762.0</v>
      </c>
      <c r="B514" s="119" t="s">
        <v>63</v>
      </c>
      <c r="C514" s="119" t="s">
        <v>32</v>
      </c>
      <c r="D514" s="119" t="s">
        <v>155</v>
      </c>
      <c r="E514" s="119" t="s">
        <v>521</v>
      </c>
      <c r="F514" s="120" t="s">
        <v>55</v>
      </c>
      <c r="G514" s="120" t="s">
        <v>36</v>
      </c>
      <c r="H514" s="121" t="s">
        <v>994</v>
      </c>
      <c r="I514" s="121" t="s">
        <v>995</v>
      </c>
      <c r="J514" s="125">
        <v>4713904.25</v>
      </c>
      <c r="K514" s="125">
        <v>3395504.95</v>
      </c>
      <c r="L514" s="125">
        <v>126621.62</v>
      </c>
      <c r="M514" s="125">
        <v>100674.74</v>
      </c>
      <c r="N514" s="125">
        <v>80.0</v>
      </c>
      <c r="O514" s="125">
        <v>91.0</v>
      </c>
      <c r="P514" s="125">
        <v>1311.0</v>
      </c>
      <c r="Q514" s="125">
        <v>1092.0</v>
      </c>
      <c r="R514" s="125">
        <v>86.0</v>
      </c>
      <c r="S514" s="125">
        <v>97.0</v>
      </c>
      <c r="T514" s="125">
        <v>-12.0</v>
      </c>
      <c r="U514" s="125">
        <v>20.0</v>
      </c>
      <c r="V514" s="125">
        <v>-11.0</v>
      </c>
      <c r="W514" s="125">
        <v>25.77</v>
      </c>
      <c r="X514" s="125">
        <v>38.83</v>
      </c>
      <c r="Y514" s="125">
        <v>1.0</v>
      </c>
      <c r="Z514" s="125">
        <v>5.0</v>
      </c>
      <c r="AA514" s="125">
        <v>1.0</v>
      </c>
      <c r="AB514" s="125">
        <v>5.0</v>
      </c>
      <c r="AC514" s="125">
        <v>5.0</v>
      </c>
      <c r="AD514" s="125">
        <v>4.0</v>
      </c>
      <c r="AE514" s="125">
        <v>105.0</v>
      </c>
      <c r="AF514" s="125">
        <v>1.0</v>
      </c>
      <c r="AG514" s="125">
        <v>4.0</v>
      </c>
      <c r="AH514" s="125">
        <v>1.0</v>
      </c>
      <c r="AI514" s="125">
        <v>4.0</v>
      </c>
      <c r="AJ514" s="125">
        <v>4.0</v>
      </c>
      <c r="AK514" s="125">
        <v>4.0</v>
      </c>
      <c r="AL514" s="126">
        <v>45519.743178819444</v>
      </c>
      <c r="AM514" s="127">
        <v>4715758.0</v>
      </c>
      <c r="AN514" s="127">
        <v>3396191.69</v>
      </c>
      <c r="AO514" s="124"/>
      <c r="AP514" s="124"/>
    </row>
    <row r="515">
      <c r="A515" s="125">
        <v>763.0</v>
      </c>
      <c r="B515" s="119" t="s">
        <v>122</v>
      </c>
      <c r="C515" s="119" t="s">
        <v>32</v>
      </c>
      <c r="D515" s="119" t="s">
        <v>276</v>
      </c>
      <c r="E515" s="119" t="s">
        <v>683</v>
      </c>
      <c r="F515" s="120" t="s">
        <v>70</v>
      </c>
      <c r="G515" s="120" t="s">
        <v>36</v>
      </c>
      <c r="H515" s="121" t="s">
        <v>994</v>
      </c>
      <c r="I515" s="121" t="s">
        <v>995</v>
      </c>
      <c r="J515" s="125">
        <v>633077.29</v>
      </c>
      <c r="K515" s="125">
        <v>901504.15</v>
      </c>
      <c r="L515" s="125">
        <v>19552.77</v>
      </c>
      <c r="M515" s="125">
        <v>28972.0</v>
      </c>
      <c r="N515" s="125">
        <v>11.0</v>
      </c>
      <c r="O515" s="125">
        <v>14.0</v>
      </c>
      <c r="P515" s="125">
        <v>189.0</v>
      </c>
      <c r="Q515" s="125">
        <v>247.0</v>
      </c>
      <c r="R515" s="125">
        <v>27.0</v>
      </c>
      <c r="S515" s="125">
        <v>23.0</v>
      </c>
      <c r="T515" s="125">
        <v>-21.0</v>
      </c>
      <c r="U515" s="125">
        <v>-23.0</v>
      </c>
      <c r="V515" s="125">
        <v>17.0</v>
      </c>
      <c r="W515" s="125">
        <v>-32.51</v>
      </c>
      <c r="X515" s="125">
        <v>-29.78</v>
      </c>
      <c r="Y515" s="125">
        <v>1.0</v>
      </c>
      <c r="Z515" s="125">
        <v>1.0</v>
      </c>
      <c r="AA515" s="125">
        <v>1.0</v>
      </c>
      <c r="AB515" s="125">
        <v>1.0</v>
      </c>
      <c r="AC515" s="125">
        <v>1.0</v>
      </c>
      <c r="AD515" s="125">
        <v>1.0</v>
      </c>
      <c r="AE515" s="125">
        <v>564.0</v>
      </c>
      <c r="AF515" s="125">
        <v>1.0</v>
      </c>
      <c r="AG515" s="125">
        <v>1.0</v>
      </c>
      <c r="AH515" s="125">
        <v>1.0</v>
      </c>
      <c r="AI515" s="125">
        <v>1.0</v>
      </c>
      <c r="AJ515" s="125">
        <v>1.0</v>
      </c>
      <c r="AK515" s="125">
        <v>1.0</v>
      </c>
      <c r="AL515" s="126">
        <v>45519.743178819444</v>
      </c>
      <c r="AM515" s="127">
        <v>633261.29</v>
      </c>
      <c r="AN515" s="127">
        <v>901431.0</v>
      </c>
      <c r="AO515" s="124"/>
      <c r="AP515" s="124"/>
    </row>
    <row r="516">
      <c r="A516" s="125">
        <v>764.0</v>
      </c>
      <c r="B516" s="119" t="s">
        <v>60</v>
      </c>
      <c r="C516" s="119" t="s">
        <v>32</v>
      </c>
      <c r="D516" s="119" t="s">
        <v>684</v>
      </c>
      <c r="E516" s="119" t="s">
        <v>685</v>
      </c>
      <c r="F516" s="120" t="s">
        <v>643</v>
      </c>
      <c r="G516" s="120" t="s">
        <v>59</v>
      </c>
      <c r="H516" s="121" t="s">
        <v>994</v>
      </c>
      <c r="I516" s="121" t="s">
        <v>995</v>
      </c>
      <c r="J516" s="125">
        <v>1218492.15</v>
      </c>
      <c r="K516" s="125">
        <v>666896.53</v>
      </c>
      <c r="L516" s="125">
        <v>26993.0</v>
      </c>
      <c r="M516" s="125">
        <v>17407.27</v>
      </c>
      <c r="N516" s="125">
        <v>11.0</v>
      </c>
      <c r="O516" s="125">
        <v>31.0</v>
      </c>
      <c r="P516" s="125">
        <v>312.0</v>
      </c>
      <c r="Q516" s="125">
        <v>227.0</v>
      </c>
      <c r="R516" s="125">
        <v>27.0</v>
      </c>
      <c r="S516" s="125">
        <v>34.0</v>
      </c>
      <c r="T516" s="125">
        <v>-64.0</v>
      </c>
      <c r="U516" s="125">
        <v>37.0</v>
      </c>
      <c r="V516" s="125">
        <v>-20.0</v>
      </c>
      <c r="W516" s="125">
        <v>55.07</v>
      </c>
      <c r="X516" s="125">
        <v>82.71</v>
      </c>
      <c r="Y516" s="125">
        <v>1.0</v>
      </c>
      <c r="Z516" s="125">
        <v>5.0</v>
      </c>
      <c r="AA516" s="125">
        <v>1.0</v>
      </c>
      <c r="AB516" s="125">
        <v>5.0</v>
      </c>
      <c r="AC516" s="125">
        <v>5.0</v>
      </c>
      <c r="AD516" s="125">
        <v>4.0</v>
      </c>
      <c r="AE516" s="125">
        <v>88.0</v>
      </c>
      <c r="AF516" s="125">
        <v>1.0</v>
      </c>
      <c r="AG516" s="125">
        <v>4.0</v>
      </c>
      <c r="AH516" s="125">
        <v>1.0</v>
      </c>
      <c r="AI516" s="125">
        <v>4.0</v>
      </c>
      <c r="AJ516" s="125">
        <v>4.0</v>
      </c>
      <c r="AK516" s="125">
        <v>4.0</v>
      </c>
      <c r="AL516" s="126">
        <v>45519.743178819444</v>
      </c>
      <c r="AM516" s="127">
        <v>1218031.16</v>
      </c>
      <c r="AN516" s="127">
        <v>670560.71</v>
      </c>
      <c r="AO516" s="124"/>
      <c r="AP516" s="124"/>
    </row>
    <row r="517">
      <c r="A517" s="125">
        <v>765.0</v>
      </c>
      <c r="B517" s="119" t="s">
        <v>97</v>
      </c>
      <c r="C517" s="119" t="s">
        <v>32</v>
      </c>
      <c r="D517" s="119" t="s">
        <v>686</v>
      </c>
      <c r="E517" s="119" t="s">
        <v>352</v>
      </c>
      <c r="F517" s="120" t="s">
        <v>223</v>
      </c>
      <c r="G517" s="120" t="s">
        <v>101</v>
      </c>
      <c r="H517" s="121" t="s">
        <v>994</v>
      </c>
      <c r="I517" s="121" t="s">
        <v>995</v>
      </c>
      <c r="J517" s="125">
        <v>1491748.75</v>
      </c>
      <c r="K517" s="125">
        <v>1445694.03</v>
      </c>
      <c r="L517" s="125">
        <v>44854.75</v>
      </c>
      <c r="M517" s="125">
        <v>46133.94</v>
      </c>
      <c r="N517" s="125" t="s">
        <v>41</v>
      </c>
      <c r="O517" s="125">
        <v>1.0</v>
      </c>
      <c r="P517" s="125">
        <v>372.0</v>
      </c>
      <c r="Q517" s="125">
        <v>363.0</v>
      </c>
      <c r="R517" s="125">
        <v>20.0</v>
      </c>
      <c r="S517" s="125">
        <v>16.0</v>
      </c>
      <c r="T517" s="125" t="s">
        <v>41</v>
      </c>
      <c r="U517" s="125">
        <v>2.0</v>
      </c>
      <c r="V517" s="125">
        <v>25.0</v>
      </c>
      <c r="W517" s="125">
        <v>-2.77</v>
      </c>
      <c r="X517" s="125">
        <v>3.19</v>
      </c>
      <c r="Y517" s="125" t="s">
        <v>41</v>
      </c>
      <c r="Z517" s="125">
        <v>1.0</v>
      </c>
      <c r="AA517" s="125">
        <v>2.0</v>
      </c>
      <c r="AB517" s="125">
        <v>1.0</v>
      </c>
      <c r="AC517" s="125">
        <v>1.0</v>
      </c>
      <c r="AD517" s="125">
        <v>1.15</v>
      </c>
      <c r="AE517" s="125">
        <v>528.0</v>
      </c>
      <c r="AF517" s="125" t="s">
        <v>41</v>
      </c>
      <c r="AG517" s="125">
        <v>1.0</v>
      </c>
      <c r="AH517" s="125">
        <v>2.0</v>
      </c>
      <c r="AI517" s="125">
        <v>1.0</v>
      </c>
      <c r="AJ517" s="125">
        <v>1.0</v>
      </c>
      <c r="AK517" s="125">
        <v>1.0</v>
      </c>
      <c r="AL517" s="126">
        <v>45519.743178819444</v>
      </c>
      <c r="AM517" s="127">
        <v>1491748.25</v>
      </c>
      <c r="AN517" s="127">
        <v>1446278.68</v>
      </c>
      <c r="AO517" s="124"/>
      <c r="AP517" s="124"/>
    </row>
    <row r="518">
      <c r="A518" s="125">
        <v>766.0</v>
      </c>
      <c r="B518" s="119" t="s">
        <v>97</v>
      </c>
      <c r="C518" s="119" t="s">
        <v>32</v>
      </c>
      <c r="D518" s="119" t="s">
        <v>448</v>
      </c>
      <c r="E518" s="119" t="s">
        <v>687</v>
      </c>
      <c r="F518" s="120" t="s">
        <v>223</v>
      </c>
      <c r="G518" s="120" t="s">
        <v>101</v>
      </c>
      <c r="H518" s="121" t="s">
        <v>994</v>
      </c>
      <c r="I518" s="121" t="s">
        <v>995</v>
      </c>
      <c r="J518" s="125">
        <v>387893.47</v>
      </c>
      <c r="K518" s="125">
        <v>594226.7</v>
      </c>
      <c r="L518" s="125">
        <v>10703.75</v>
      </c>
      <c r="M518" s="125">
        <v>17867.75</v>
      </c>
      <c r="N518" s="119" t="s">
        <v>41</v>
      </c>
      <c r="O518" s="125" t="s">
        <v>41</v>
      </c>
      <c r="P518" s="125">
        <v>179.0</v>
      </c>
      <c r="Q518" s="125">
        <v>205.0</v>
      </c>
      <c r="R518" s="125">
        <v>29.0</v>
      </c>
      <c r="S518" s="125">
        <v>12.0</v>
      </c>
      <c r="T518" s="119" t="s">
        <v>41</v>
      </c>
      <c r="U518" s="125">
        <v>-12.0</v>
      </c>
      <c r="V518" s="125">
        <v>141.0</v>
      </c>
      <c r="W518" s="125">
        <v>-40.09</v>
      </c>
      <c r="X518" s="125">
        <v>-34.72</v>
      </c>
      <c r="Y518" s="119" t="s">
        <v>41</v>
      </c>
      <c r="Z518" s="125">
        <v>1.0</v>
      </c>
      <c r="AA518" s="125">
        <v>5.0</v>
      </c>
      <c r="AB518" s="125">
        <v>1.0</v>
      </c>
      <c r="AC518" s="125">
        <v>1.0</v>
      </c>
      <c r="AD518" s="125">
        <v>1.75</v>
      </c>
      <c r="AE518" s="125">
        <v>353.0</v>
      </c>
      <c r="AF518" s="119" t="s">
        <v>41</v>
      </c>
      <c r="AG518" s="125">
        <v>1.0</v>
      </c>
      <c r="AH518" s="125">
        <v>4.0</v>
      </c>
      <c r="AI518" s="125">
        <v>1.0</v>
      </c>
      <c r="AJ518" s="125">
        <v>1.0</v>
      </c>
      <c r="AK518" s="125">
        <v>1.0</v>
      </c>
      <c r="AL518" s="126">
        <v>45519.743178819444</v>
      </c>
      <c r="AM518" s="127">
        <v>387998.47</v>
      </c>
      <c r="AN518" s="127">
        <v>593479.5</v>
      </c>
      <c r="AO518" s="124"/>
      <c r="AP518" s="124"/>
    </row>
    <row r="519">
      <c r="A519" s="125">
        <v>767.0</v>
      </c>
      <c r="B519" s="119" t="s">
        <v>63</v>
      </c>
      <c r="C519" s="119" t="s">
        <v>32</v>
      </c>
      <c r="D519" s="119" t="s">
        <v>688</v>
      </c>
      <c r="E519" s="119" t="s">
        <v>689</v>
      </c>
      <c r="F519" s="120" t="s">
        <v>343</v>
      </c>
      <c r="G519" s="120" t="s">
        <v>46</v>
      </c>
      <c r="H519" s="121" t="s">
        <v>994</v>
      </c>
      <c r="I519" s="121" t="s">
        <v>995</v>
      </c>
      <c r="J519" s="125">
        <v>702705.47</v>
      </c>
      <c r="K519" s="125">
        <v>686235.88</v>
      </c>
      <c r="L519" s="125">
        <v>28048.75</v>
      </c>
      <c r="M519" s="125">
        <v>28211.69</v>
      </c>
      <c r="N519" s="119" t="s">
        <v>41</v>
      </c>
      <c r="O519" s="119" t="s">
        <v>41</v>
      </c>
      <c r="P519" s="125">
        <v>294.0</v>
      </c>
      <c r="Q519" s="125">
        <v>317.0</v>
      </c>
      <c r="R519" s="125">
        <v>16.0</v>
      </c>
      <c r="S519" s="125">
        <v>26.0</v>
      </c>
      <c r="T519" s="119" t="s">
        <v>41</v>
      </c>
      <c r="U519" s="125">
        <v>-7.0</v>
      </c>
      <c r="V519" s="125">
        <v>-38.0</v>
      </c>
      <c r="W519" s="125">
        <v>-0.58</v>
      </c>
      <c r="X519" s="125">
        <v>2.4</v>
      </c>
      <c r="Y519" s="119" t="s">
        <v>41</v>
      </c>
      <c r="Z519" s="125">
        <v>1.0</v>
      </c>
      <c r="AA519" s="125">
        <v>1.0</v>
      </c>
      <c r="AB519" s="125">
        <v>1.0</v>
      </c>
      <c r="AC519" s="125">
        <v>1.0</v>
      </c>
      <c r="AD519" s="125">
        <v>0.95</v>
      </c>
      <c r="AE519" s="125">
        <v>637.0</v>
      </c>
      <c r="AF519" s="119" t="s">
        <v>41</v>
      </c>
      <c r="AG519" s="125">
        <v>1.0</v>
      </c>
      <c r="AH519" s="125">
        <v>1.0</v>
      </c>
      <c r="AI519" s="125">
        <v>1.0</v>
      </c>
      <c r="AJ519" s="125">
        <v>1.0</v>
      </c>
      <c r="AK519" s="125">
        <v>1.0</v>
      </c>
      <c r="AL519" s="126">
        <v>45519.743178819444</v>
      </c>
      <c r="AM519" s="127">
        <v>702681.76</v>
      </c>
      <c r="AN519" s="127">
        <v>687654.31</v>
      </c>
      <c r="AO519" s="124"/>
      <c r="AP519" s="124"/>
    </row>
    <row r="520">
      <c r="A520" s="125">
        <v>768.0</v>
      </c>
      <c r="B520" s="14"/>
      <c r="C520" s="119" t="s">
        <v>992</v>
      </c>
      <c r="D520" s="119" t="s">
        <v>484</v>
      </c>
      <c r="E520" s="119" t="s">
        <v>1017</v>
      </c>
      <c r="F520" s="120" t="s">
        <v>270</v>
      </c>
      <c r="G520" s="120" t="s">
        <v>46</v>
      </c>
      <c r="H520" s="121" t="s">
        <v>994</v>
      </c>
      <c r="I520" s="121" t="s">
        <v>995</v>
      </c>
      <c r="J520" s="125">
        <v>959980.43</v>
      </c>
      <c r="K520" s="125">
        <v>1565919.58</v>
      </c>
      <c r="L520" s="125">
        <v>27746.86</v>
      </c>
      <c r="M520" s="125">
        <v>60065.65</v>
      </c>
      <c r="N520" s="119">
        <v>11.0</v>
      </c>
      <c r="O520" s="119">
        <v>65.0</v>
      </c>
      <c r="P520" s="125">
        <v>85.0</v>
      </c>
      <c r="Q520" s="125">
        <v>700.0</v>
      </c>
      <c r="R520" s="125">
        <v>202.0</v>
      </c>
      <c r="S520" s="125">
        <v>41.0</v>
      </c>
      <c r="T520" s="119">
        <v>-83.0</v>
      </c>
      <c r="U520" s="125">
        <v>-87.0</v>
      </c>
      <c r="V520" s="125">
        <v>392.0</v>
      </c>
      <c r="W520" s="125">
        <v>-53.81</v>
      </c>
      <c r="X520" s="125">
        <v>-38.7</v>
      </c>
      <c r="Y520" s="119">
        <v>1.0</v>
      </c>
      <c r="Z520" s="125">
        <v>1.0</v>
      </c>
      <c r="AA520" s="125">
        <v>5.0</v>
      </c>
      <c r="AB520" s="125">
        <v>1.0</v>
      </c>
      <c r="AC520" s="125">
        <v>1.0</v>
      </c>
      <c r="AD520" s="125">
        <v>2.0</v>
      </c>
      <c r="AE520" s="125">
        <v>320.0</v>
      </c>
      <c r="AF520" s="119">
        <v>1.0</v>
      </c>
      <c r="AG520" s="125">
        <v>1.0</v>
      </c>
      <c r="AH520" s="125">
        <v>4.0</v>
      </c>
      <c r="AI520" s="125">
        <v>1.0</v>
      </c>
      <c r="AJ520" s="125">
        <v>1.0</v>
      </c>
      <c r="AK520" s="125">
        <v>2.0</v>
      </c>
      <c r="AL520" s="126">
        <v>45519.743178819444</v>
      </c>
      <c r="AM520" s="127">
        <v>863342.32</v>
      </c>
      <c r="AN520" s="127">
        <v>1568936.38</v>
      </c>
      <c r="AO520" s="124"/>
      <c r="AP520" s="124"/>
    </row>
    <row r="521">
      <c r="A521" s="125">
        <v>769.0</v>
      </c>
      <c r="B521" s="119" t="s">
        <v>42</v>
      </c>
      <c r="C521" s="119" t="s">
        <v>32</v>
      </c>
      <c r="D521" s="119" t="s">
        <v>690</v>
      </c>
      <c r="E521" s="119" t="s">
        <v>691</v>
      </c>
      <c r="F521" s="120" t="s">
        <v>270</v>
      </c>
      <c r="G521" s="120" t="s">
        <v>46</v>
      </c>
      <c r="H521" s="121" t="s">
        <v>994</v>
      </c>
      <c r="I521" s="121" t="s">
        <v>995</v>
      </c>
      <c r="J521" s="125">
        <v>562991.52</v>
      </c>
      <c r="K521" s="125">
        <v>441552.83</v>
      </c>
      <c r="L521" s="125">
        <v>20785.61</v>
      </c>
      <c r="M521" s="125">
        <v>17137.45</v>
      </c>
      <c r="N521" s="125" t="s">
        <v>41</v>
      </c>
      <c r="O521" s="125" t="s">
        <v>41</v>
      </c>
      <c r="P521" s="125">
        <v>278.0</v>
      </c>
      <c r="Q521" s="125">
        <v>218.0</v>
      </c>
      <c r="R521" s="125">
        <v>32.0</v>
      </c>
      <c r="S521" s="125">
        <v>19.0</v>
      </c>
      <c r="T521" s="125" t="s">
        <v>41</v>
      </c>
      <c r="U521" s="125">
        <v>27.0</v>
      </c>
      <c r="V521" s="125">
        <v>68.0</v>
      </c>
      <c r="W521" s="125">
        <v>21.29</v>
      </c>
      <c r="X521" s="125">
        <v>27.5</v>
      </c>
      <c r="Y521" s="125" t="s">
        <v>41</v>
      </c>
      <c r="Z521" s="125">
        <v>5.0</v>
      </c>
      <c r="AA521" s="125">
        <v>4.0</v>
      </c>
      <c r="AB521" s="125">
        <v>5.0</v>
      </c>
      <c r="AC521" s="125">
        <v>4.0</v>
      </c>
      <c r="AD521" s="125">
        <v>4.3</v>
      </c>
      <c r="AE521" s="125">
        <v>52.0</v>
      </c>
      <c r="AF521" s="125" t="s">
        <v>41</v>
      </c>
      <c r="AG521" s="125">
        <v>4.0</v>
      </c>
      <c r="AH521" s="125">
        <v>3.0</v>
      </c>
      <c r="AI521" s="125">
        <v>4.0</v>
      </c>
      <c r="AJ521" s="125">
        <v>3.0</v>
      </c>
      <c r="AK521" s="125">
        <v>4.0</v>
      </c>
      <c r="AL521" s="126">
        <v>45519.743178819444</v>
      </c>
      <c r="AM521" s="127">
        <v>563087.32</v>
      </c>
      <c r="AN521" s="127">
        <v>441701.45</v>
      </c>
      <c r="AO521" s="124"/>
      <c r="AP521" s="124"/>
    </row>
    <row r="522">
      <c r="A522" s="125">
        <v>771.0</v>
      </c>
      <c r="B522" s="119" t="s">
        <v>122</v>
      </c>
      <c r="C522" s="119" t="s">
        <v>32</v>
      </c>
      <c r="D522" s="119" t="s">
        <v>692</v>
      </c>
      <c r="E522" s="119" t="s">
        <v>693</v>
      </c>
      <c r="F522" s="120" t="s">
        <v>45</v>
      </c>
      <c r="G522" s="120" t="s">
        <v>46</v>
      </c>
      <c r="H522" s="121" t="s">
        <v>994</v>
      </c>
      <c r="I522" s="121" t="s">
        <v>995</v>
      </c>
      <c r="J522" s="125">
        <v>986362.91</v>
      </c>
      <c r="K522" s="125">
        <v>851727.63</v>
      </c>
      <c r="L522" s="125">
        <v>33994.75</v>
      </c>
      <c r="M522" s="125">
        <v>32583.75</v>
      </c>
      <c r="N522" s="119">
        <v>1.0</v>
      </c>
      <c r="O522" s="119" t="s">
        <v>41</v>
      </c>
      <c r="P522" s="125">
        <v>391.0</v>
      </c>
      <c r="Q522" s="125">
        <v>383.0</v>
      </c>
      <c r="R522" s="125">
        <v>30.0</v>
      </c>
      <c r="S522" s="125">
        <v>36.0</v>
      </c>
      <c r="T522" s="119" t="s">
        <v>41</v>
      </c>
      <c r="U522" s="125">
        <v>2.0</v>
      </c>
      <c r="V522" s="125">
        <v>-16.0</v>
      </c>
      <c r="W522" s="125">
        <v>4.33</v>
      </c>
      <c r="X522" s="125">
        <v>15.81</v>
      </c>
      <c r="Y522" s="119" t="s">
        <v>41</v>
      </c>
      <c r="Z522" s="125">
        <v>1.0</v>
      </c>
      <c r="AA522" s="125">
        <v>1.0</v>
      </c>
      <c r="AB522" s="125">
        <v>2.0</v>
      </c>
      <c r="AC522" s="125">
        <v>3.0</v>
      </c>
      <c r="AD522" s="125">
        <v>1.85</v>
      </c>
      <c r="AE522" s="125">
        <v>343.0</v>
      </c>
      <c r="AF522" s="119" t="s">
        <v>41</v>
      </c>
      <c r="AG522" s="125">
        <v>1.0</v>
      </c>
      <c r="AH522" s="125">
        <v>1.0</v>
      </c>
      <c r="AI522" s="125">
        <v>1.0</v>
      </c>
      <c r="AJ522" s="125">
        <v>2.0</v>
      </c>
      <c r="AK522" s="125">
        <v>1.0</v>
      </c>
      <c r="AL522" s="126">
        <v>45519.743178819444</v>
      </c>
      <c r="AM522" s="127">
        <v>986306.91</v>
      </c>
      <c r="AN522" s="127">
        <v>851805.44</v>
      </c>
      <c r="AO522" s="124"/>
      <c r="AP522" s="124"/>
    </row>
    <row r="523">
      <c r="A523" s="125">
        <v>772.0</v>
      </c>
      <c r="B523" s="119" t="s">
        <v>31</v>
      </c>
      <c r="C523" s="119" t="s">
        <v>32</v>
      </c>
      <c r="D523" s="119" t="s">
        <v>135</v>
      </c>
      <c r="E523" s="119" t="s">
        <v>136</v>
      </c>
      <c r="F523" s="120" t="s">
        <v>93</v>
      </c>
      <c r="G523" s="120" t="s">
        <v>46</v>
      </c>
      <c r="H523" s="121" t="s">
        <v>994</v>
      </c>
      <c r="I523" s="121" t="s">
        <v>995</v>
      </c>
      <c r="J523" s="125">
        <v>1253157.36</v>
      </c>
      <c r="K523" s="125">
        <v>1107124.37</v>
      </c>
      <c r="L523" s="125">
        <v>41495.41</v>
      </c>
      <c r="M523" s="125">
        <v>36621.25</v>
      </c>
      <c r="N523" s="119">
        <v>62.0</v>
      </c>
      <c r="O523" s="119">
        <v>32.0</v>
      </c>
      <c r="P523" s="125">
        <v>462.0</v>
      </c>
      <c r="Q523" s="125">
        <v>326.0</v>
      </c>
      <c r="R523" s="125">
        <v>77.0</v>
      </c>
      <c r="S523" s="125">
        <v>54.0</v>
      </c>
      <c r="T523" s="119">
        <v>93.0</v>
      </c>
      <c r="U523" s="125">
        <v>41.0</v>
      </c>
      <c r="V523" s="125">
        <v>42.0</v>
      </c>
      <c r="W523" s="125">
        <v>13.31</v>
      </c>
      <c r="X523" s="125">
        <v>13.19</v>
      </c>
      <c r="Y523" s="119">
        <v>4.0</v>
      </c>
      <c r="Z523" s="125">
        <v>5.0</v>
      </c>
      <c r="AA523" s="125">
        <v>3.0</v>
      </c>
      <c r="AB523" s="125">
        <v>3.0</v>
      </c>
      <c r="AC523" s="125">
        <v>3.0</v>
      </c>
      <c r="AD523" s="125">
        <v>3.25</v>
      </c>
      <c r="AE523" s="125">
        <v>183.0</v>
      </c>
      <c r="AF523" s="119">
        <v>3.0</v>
      </c>
      <c r="AG523" s="125">
        <v>4.0</v>
      </c>
      <c r="AH523" s="125">
        <v>2.0</v>
      </c>
      <c r="AI523" s="125">
        <v>2.0</v>
      </c>
      <c r="AJ523" s="125">
        <v>2.0</v>
      </c>
      <c r="AK523" s="125">
        <v>3.0</v>
      </c>
      <c r="AL523" s="126">
        <v>45519.743178819444</v>
      </c>
      <c r="AM523" s="127">
        <v>1253537.81</v>
      </c>
      <c r="AN523" s="127">
        <v>1098400.56</v>
      </c>
      <c r="AO523" s="124"/>
      <c r="AP523" s="124"/>
    </row>
    <row r="524">
      <c r="A524" s="125">
        <v>773.0</v>
      </c>
      <c r="B524" s="14"/>
      <c r="C524" s="119" t="s">
        <v>992</v>
      </c>
      <c r="D524" s="119" t="s">
        <v>106</v>
      </c>
      <c r="E524" s="119" t="s">
        <v>107</v>
      </c>
      <c r="F524" s="120" t="s">
        <v>108</v>
      </c>
      <c r="G524" s="120" t="s">
        <v>46</v>
      </c>
      <c r="H524" s="121" t="s">
        <v>994</v>
      </c>
      <c r="I524" s="121" t="s">
        <v>995</v>
      </c>
      <c r="J524" s="125">
        <v>457350.29</v>
      </c>
      <c r="K524" s="125">
        <v>528891.03</v>
      </c>
      <c r="L524" s="125">
        <v>15786.22</v>
      </c>
      <c r="M524" s="125">
        <v>20054.15</v>
      </c>
      <c r="N524" s="125">
        <v>2.0</v>
      </c>
      <c r="O524" s="125">
        <v>14.0</v>
      </c>
      <c r="P524" s="125">
        <v>216.0</v>
      </c>
      <c r="Q524" s="125">
        <v>274.0</v>
      </c>
      <c r="R524" s="125">
        <v>21.0</v>
      </c>
      <c r="S524" s="125">
        <v>24.0</v>
      </c>
      <c r="T524" s="125">
        <v>-85.0</v>
      </c>
      <c r="U524" s="125">
        <v>-21.0</v>
      </c>
      <c r="V524" s="125">
        <v>-12.0</v>
      </c>
      <c r="W524" s="125">
        <v>-21.28</v>
      </c>
      <c r="X524" s="125">
        <v>-13.53</v>
      </c>
      <c r="Y524" s="125">
        <v>1.0</v>
      </c>
      <c r="Z524" s="125">
        <v>1.0</v>
      </c>
      <c r="AA524" s="125">
        <v>1.0</v>
      </c>
      <c r="AB524" s="125">
        <v>1.0</v>
      </c>
      <c r="AC524" s="125">
        <v>1.0</v>
      </c>
      <c r="AD524" s="125">
        <v>1.0</v>
      </c>
      <c r="AE524" s="125">
        <v>559.0</v>
      </c>
      <c r="AF524" s="125">
        <v>1.0</v>
      </c>
      <c r="AG524" s="125">
        <v>1.0</v>
      </c>
      <c r="AH524" s="125">
        <v>1.0</v>
      </c>
      <c r="AI524" s="125">
        <v>1.0</v>
      </c>
      <c r="AJ524" s="125">
        <v>1.0</v>
      </c>
      <c r="AK524" s="125">
        <v>1.0</v>
      </c>
      <c r="AL524" s="126">
        <v>45519.743178819444</v>
      </c>
      <c r="AM524" s="127">
        <v>451411.02</v>
      </c>
      <c r="AN524" s="127">
        <v>528890.66</v>
      </c>
      <c r="AO524" s="124"/>
      <c r="AP524" s="124"/>
    </row>
    <row r="525">
      <c r="A525" s="125">
        <v>774.0</v>
      </c>
      <c r="B525" s="119" t="s">
        <v>122</v>
      </c>
      <c r="C525" s="119" t="s">
        <v>32</v>
      </c>
      <c r="D525" s="119" t="s">
        <v>696</v>
      </c>
      <c r="E525" s="119" t="s">
        <v>697</v>
      </c>
      <c r="F525" s="120" t="s">
        <v>108</v>
      </c>
      <c r="G525" s="120" t="s">
        <v>46</v>
      </c>
      <c r="H525" s="121" t="s">
        <v>994</v>
      </c>
      <c r="I525" s="121" t="s">
        <v>995</v>
      </c>
      <c r="J525" s="125">
        <v>890190.99</v>
      </c>
      <c r="K525" s="125">
        <v>725016.66</v>
      </c>
      <c r="L525" s="125">
        <v>29304.1</v>
      </c>
      <c r="M525" s="125">
        <v>26357.35</v>
      </c>
      <c r="N525" s="125">
        <v>16.0</v>
      </c>
      <c r="O525" s="125">
        <v>15.0</v>
      </c>
      <c r="P525" s="125">
        <v>414.0</v>
      </c>
      <c r="Q525" s="125">
        <v>374.0</v>
      </c>
      <c r="R525" s="125">
        <v>56.0</v>
      </c>
      <c r="S525" s="125">
        <v>62.0</v>
      </c>
      <c r="T525" s="125">
        <v>6.0</v>
      </c>
      <c r="U525" s="125">
        <v>10.0</v>
      </c>
      <c r="V525" s="125">
        <v>-9.0</v>
      </c>
      <c r="W525" s="125">
        <v>11.18</v>
      </c>
      <c r="X525" s="125">
        <v>22.78</v>
      </c>
      <c r="Y525" s="125">
        <v>1.0</v>
      </c>
      <c r="Z525" s="125">
        <v>3.0</v>
      </c>
      <c r="AA525" s="125">
        <v>1.0</v>
      </c>
      <c r="AB525" s="125">
        <v>3.0</v>
      </c>
      <c r="AC525" s="125">
        <v>4.0</v>
      </c>
      <c r="AD525" s="125">
        <v>2.75</v>
      </c>
      <c r="AE525" s="125">
        <v>226.0</v>
      </c>
      <c r="AF525" s="125">
        <v>1.0</v>
      </c>
      <c r="AG525" s="125">
        <v>2.0</v>
      </c>
      <c r="AH525" s="125">
        <v>1.0</v>
      </c>
      <c r="AI525" s="125">
        <v>2.0</v>
      </c>
      <c r="AJ525" s="125">
        <v>3.0</v>
      </c>
      <c r="AK525" s="125">
        <v>2.0</v>
      </c>
      <c r="AL525" s="126">
        <v>45519.743178819444</v>
      </c>
      <c r="AM525" s="127">
        <v>891084.39</v>
      </c>
      <c r="AN525" s="127">
        <v>725283.91</v>
      </c>
      <c r="AO525" s="124"/>
      <c r="AP525" s="124"/>
    </row>
    <row r="526">
      <c r="A526" s="125">
        <v>776.0</v>
      </c>
      <c r="B526" s="119" t="s">
        <v>63</v>
      </c>
      <c r="C526" s="119" t="s">
        <v>32</v>
      </c>
      <c r="D526" s="119" t="s">
        <v>698</v>
      </c>
      <c r="E526" s="119" t="s">
        <v>515</v>
      </c>
      <c r="F526" s="120" t="s">
        <v>73</v>
      </c>
      <c r="G526" s="120" t="s">
        <v>36</v>
      </c>
      <c r="H526" s="121" t="s">
        <v>994</v>
      </c>
      <c r="I526" s="121" t="s">
        <v>995</v>
      </c>
      <c r="J526" s="125">
        <v>507728.98</v>
      </c>
      <c r="K526" s="125">
        <v>474833.24</v>
      </c>
      <c r="L526" s="125">
        <v>15725.75</v>
      </c>
      <c r="M526" s="125">
        <v>14675.75</v>
      </c>
      <c r="N526" s="125" t="s">
        <v>41</v>
      </c>
      <c r="O526" s="125" t="s">
        <v>41</v>
      </c>
      <c r="P526" s="125">
        <v>139.0</v>
      </c>
      <c r="Q526" s="125">
        <v>139.0</v>
      </c>
      <c r="R526" s="125">
        <v>19.0</v>
      </c>
      <c r="S526" s="125">
        <v>16.0</v>
      </c>
      <c r="T526" s="125" t="s">
        <v>41</v>
      </c>
      <c r="U526" s="125">
        <v>0.0</v>
      </c>
      <c r="V526" s="125">
        <v>18.0</v>
      </c>
      <c r="W526" s="125">
        <v>7.15</v>
      </c>
      <c r="X526" s="125">
        <v>6.93</v>
      </c>
      <c r="Y526" s="125" t="s">
        <v>41</v>
      </c>
      <c r="Z526" s="125">
        <v>1.0</v>
      </c>
      <c r="AA526" s="125">
        <v>1.0</v>
      </c>
      <c r="AB526" s="125">
        <v>2.0</v>
      </c>
      <c r="AC526" s="125">
        <v>1.0</v>
      </c>
      <c r="AD526" s="125">
        <v>1.35</v>
      </c>
      <c r="AE526" s="125">
        <v>432.0</v>
      </c>
      <c r="AF526" s="125" t="s">
        <v>41</v>
      </c>
      <c r="AG526" s="125">
        <v>1.0</v>
      </c>
      <c r="AH526" s="125">
        <v>1.0</v>
      </c>
      <c r="AI526" s="125">
        <v>1.0</v>
      </c>
      <c r="AJ526" s="125">
        <v>1.0</v>
      </c>
      <c r="AK526" s="125">
        <v>1.0</v>
      </c>
      <c r="AL526" s="126">
        <v>45519.743178819444</v>
      </c>
      <c r="AM526" s="127">
        <v>508833.98</v>
      </c>
      <c r="AN526" s="127">
        <v>502963.39</v>
      </c>
      <c r="AO526" s="124"/>
      <c r="AP526" s="124"/>
    </row>
    <row r="527">
      <c r="A527" s="125">
        <v>777.0</v>
      </c>
      <c r="B527" s="119" t="s">
        <v>97</v>
      </c>
      <c r="C527" s="119" t="s">
        <v>32</v>
      </c>
      <c r="D527" s="119" t="s">
        <v>699</v>
      </c>
      <c r="E527" s="119" t="s">
        <v>700</v>
      </c>
      <c r="F527" s="120" t="s">
        <v>143</v>
      </c>
      <c r="G527" s="120" t="s">
        <v>101</v>
      </c>
      <c r="H527" s="121" t="s">
        <v>994</v>
      </c>
      <c r="I527" s="121" t="s">
        <v>995</v>
      </c>
      <c r="J527" s="125">
        <v>1394420.75</v>
      </c>
      <c r="K527" s="125">
        <v>1547997.3</v>
      </c>
      <c r="L527" s="125">
        <v>32832.25</v>
      </c>
      <c r="M527" s="125">
        <v>38432.75</v>
      </c>
      <c r="N527" s="119">
        <v>4.0</v>
      </c>
      <c r="O527" s="119">
        <v>17.0</v>
      </c>
      <c r="P527" s="125">
        <v>441.0</v>
      </c>
      <c r="Q527" s="125">
        <v>423.0</v>
      </c>
      <c r="R527" s="125">
        <v>20.0</v>
      </c>
      <c r="S527" s="125">
        <v>19.0</v>
      </c>
      <c r="T527" s="119">
        <v>-76.0</v>
      </c>
      <c r="U527" s="125">
        <v>4.0</v>
      </c>
      <c r="V527" s="125">
        <v>5.0</v>
      </c>
      <c r="W527" s="125">
        <v>-14.57</v>
      </c>
      <c r="X527" s="125">
        <v>-9.92</v>
      </c>
      <c r="Y527" s="119">
        <v>1.0</v>
      </c>
      <c r="Z527" s="125">
        <v>1.0</v>
      </c>
      <c r="AA527" s="125">
        <v>1.0</v>
      </c>
      <c r="AB527" s="125">
        <v>1.0</v>
      </c>
      <c r="AC527" s="125">
        <v>1.0</v>
      </c>
      <c r="AD527" s="125">
        <v>1.0</v>
      </c>
      <c r="AE527" s="125">
        <v>588.0</v>
      </c>
      <c r="AF527" s="119">
        <v>1.0</v>
      </c>
      <c r="AG527" s="125">
        <v>1.0</v>
      </c>
      <c r="AH527" s="125">
        <v>1.0</v>
      </c>
      <c r="AI527" s="125">
        <v>1.0</v>
      </c>
      <c r="AJ527" s="125">
        <v>1.0</v>
      </c>
      <c r="AK527" s="125">
        <v>1.0</v>
      </c>
      <c r="AL527" s="126">
        <v>45519.743178819444</v>
      </c>
      <c r="AM527" s="127">
        <v>1394833.25</v>
      </c>
      <c r="AN527" s="127">
        <v>1548122.38</v>
      </c>
      <c r="AO527" s="124"/>
      <c r="AP527" s="124"/>
    </row>
    <row r="528">
      <c r="A528" s="125">
        <v>778.0</v>
      </c>
      <c r="B528" s="119" t="s">
        <v>60</v>
      </c>
      <c r="C528" s="119" t="s">
        <v>32</v>
      </c>
      <c r="D528" s="119" t="s">
        <v>292</v>
      </c>
      <c r="E528" s="119" t="s">
        <v>701</v>
      </c>
      <c r="F528" s="120" t="s">
        <v>88</v>
      </c>
      <c r="G528" s="120" t="s">
        <v>59</v>
      </c>
      <c r="H528" s="121" t="s">
        <v>994</v>
      </c>
      <c r="I528" s="121" t="s">
        <v>995</v>
      </c>
      <c r="J528" s="125">
        <v>2092088.34</v>
      </c>
      <c r="K528" s="125">
        <v>1898991.22</v>
      </c>
      <c r="L528" s="125">
        <v>56797.34</v>
      </c>
      <c r="M528" s="125">
        <v>54974.04</v>
      </c>
      <c r="N528" s="125">
        <v>4.0</v>
      </c>
      <c r="O528" s="125">
        <v>13.0</v>
      </c>
      <c r="P528" s="125">
        <v>676.0</v>
      </c>
      <c r="Q528" s="125">
        <v>658.0</v>
      </c>
      <c r="R528" s="125">
        <v>41.0</v>
      </c>
      <c r="S528" s="125">
        <v>37.0</v>
      </c>
      <c r="T528" s="125">
        <v>-69.0</v>
      </c>
      <c r="U528" s="125">
        <v>2.0</v>
      </c>
      <c r="V528" s="125">
        <v>10.0</v>
      </c>
      <c r="W528" s="125">
        <v>3.32</v>
      </c>
      <c r="X528" s="125">
        <v>10.17</v>
      </c>
      <c r="Y528" s="125">
        <v>1.0</v>
      </c>
      <c r="Z528" s="125">
        <v>1.0</v>
      </c>
      <c r="AA528" s="125">
        <v>1.0</v>
      </c>
      <c r="AB528" s="125">
        <v>1.0</v>
      </c>
      <c r="AC528" s="125">
        <v>2.0</v>
      </c>
      <c r="AD528" s="125">
        <v>1.25</v>
      </c>
      <c r="AE528" s="125">
        <v>469.0</v>
      </c>
      <c r="AF528" s="125">
        <v>1.0</v>
      </c>
      <c r="AG528" s="125">
        <v>1.0</v>
      </c>
      <c r="AH528" s="125">
        <v>1.0</v>
      </c>
      <c r="AI528" s="125">
        <v>1.0</v>
      </c>
      <c r="AJ528" s="125">
        <v>2.0</v>
      </c>
      <c r="AK528" s="125">
        <v>1.0</v>
      </c>
      <c r="AL528" s="126">
        <v>45519.743178819444</v>
      </c>
      <c r="AM528" s="127">
        <v>2092236.2</v>
      </c>
      <c r="AN528" s="127">
        <v>1899470.49</v>
      </c>
      <c r="AO528" s="124"/>
      <c r="AP528" s="124"/>
    </row>
    <row r="529">
      <c r="A529" s="125">
        <v>780.0</v>
      </c>
      <c r="B529" s="119" t="s">
        <v>31</v>
      </c>
      <c r="C529" s="119" t="s">
        <v>32</v>
      </c>
      <c r="D529" s="119" t="s">
        <v>135</v>
      </c>
      <c r="E529" s="119" t="s">
        <v>136</v>
      </c>
      <c r="F529" s="120" t="s">
        <v>159</v>
      </c>
      <c r="G529" s="120" t="s">
        <v>46</v>
      </c>
      <c r="H529" s="121" t="s">
        <v>994</v>
      </c>
      <c r="I529" s="121" t="s">
        <v>995</v>
      </c>
      <c r="J529" s="125">
        <v>758597.13</v>
      </c>
      <c r="K529" s="125">
        <v>517941.67</v>
      </c>
      <c r="L529" s="125">
        <v>31512.5</v>
      </c>
      <c r="M529" s="125">
        <v>22390.4</v>
      </c>
      <c r="N529" s="125">
        <v>13.0</v>
      </c>
      <c r="O529" s="125">
        <v>4.0</v>
      </c>
      <c r="P529" s="125">
        <v>335.0</v>
      </c>
      <c r="Q529" s="125">
        <v>273.0</v>
      </c>
      <c r="R529" s="125">
        <v>48.0</v>
      </c>
      <c r="S529" s="125">
        <v>36.0</v>
      </c>
      <c r="T529" s="125">
        <v>225.0</v>
      </c>
      <c r="U529" s="125">
        <v>22.0</v>
      </c>
      <c r="V529" s="125">
        <v>33.0</v>
      </c>
      <c r="W529" s="125">
        <v>40.74</v>
      </c>
      <c r="X529" s="125">
        <v>46.46</v>
      </c>
      <c r="Y529" s="125">
        <v>5.0</v>
      </c>
      <c r="Z529" s="125">
        <v>5.0</v>
      </c>
      <c r="AA529" s="125">
        <v>2.0</v>
      </c>
      <c r="AB529" s="125">
        <v>5.0</v>
      </c>
      <c r="AC529" s="125">
        <v>5.0</v>
      </c>
      <c r="AD529" s="125">
        <v>4.4</v>
      </c>
      <c r="AE529" s="125">
        <v>44.0</v>
      </c>
      <c r="AF529" s="125">
        <v>4.0</v>
      </c>
      <c r="AG529" s="125">
        <v>4.0</v>
      </c>
      <c r="AH529" s="125">
        <v>2.0</v>
      </c>
      <c r="AI529" s="125">
        <v>4.0</v>
      </c>
      <c r="AJ529" s="125">
        <v>4.0</v>
      </c>
      <c r="AK529" s="125">
        <v>4.0</v>
      </c>
      <c r="AL529" s="126">
        <v>45519.743178819444</v>
      </c>
      <c r="AM529" s="127">
        <v>751639.58</v>
      </c>
      <c r="AN529" s="127">
        <v>511524.12</v>
      </c>
      <c r="AO529" s="124"/>
      <c r="AP529" s="124"/>
    </row>
    <row r="530">
      <c r="A530" s="125">
        <v>781.0</v>
      </c>
      <c r="B530" s="119" t="s">
        <v>63</v>
      </c>
      <c r="C530" s="119" t="s">
        <v>32</v>
      </c>
      <c r="D530" s="119" t="s">
        <v>480</v>
      </c>
      <c r="E530" s="119" t="s">
        <v>481</v>
      </c>
      <c r="F530" s="120" t="s">
        <v>220</v>
      </c>
      <c r="G530" s="120" t="s">
        <v>59</v>
      </c>
      <c r="H530" s="121" t="s">
        <v>994</v>
      </c>
      <c r="I530" s="121" t="s">
        <v>995</v>
      </c>
      <c r="J530" s="125">
        <v>1669963.24</v>
      </c>
      <c r="K530" s="125">
        <v>1827231.8</v>
      </c>
      <c r="L530" s="125">
        <v>67682.11</v>
      </c>
      <c r="M530" s="125">
        <v>74244.2</v>
      </c>
      <c r="N530" s="125" t="s">
        <v>41</v>
      </c>
      <c r="O530" s="125">
        <v>4.0</v>
      </c>
      <c r="P530" s="125">
        <v>597.0</v>
      </c>
      <c r="Q530" s="125">
        <v>548.0</v>
      </c>
      <c r="R530" s="125">
        <v>75.0</v>
      </c>
      <c r="S530" s="125">
        <v>48.0</v>
      </c>
      <c r="T530" s="125" t="s">
        <v>41</v>
      </c>
      <c r="U530" s="125">
        <v>8.0</v>
      </c>
      <c r="V530" s="125">
        <v>56.0</v>
      </c>
      <c r="W530" s="125">
        <v>-8.84</v>
      </c>
      <c r="X530" s="125">
        <v>-8.61</v>
      </c>
      <c r="Y530" s="125" t="s">
        <v>41</v>
      </c>
      <c r="Z530" s="125">
        <v>2.0</v>
      </c>
      <c r="AA530" s="125">
        <v>3.0</v>
      </c>
      <c r="AB530" s="125">
        <v>1.0</v>
      </c>
      <c r="AC530" s="125">
        <v>1.0</v>
      </c>
      <c r="AD530" s="125">
        <v>1.45</v>
      </c>
      <c r="AE530" s="125">
        <v>414.0</v>
      </c>
      <c r="AF530" s="125" t="s">
        <v>41</v>
      </c>
      <c r="AG530" s="125">
        <v>1.0</v>
      </c>
      <c r="AH530" s="125">
        <v>2.0</v>
      </c>
      <c r="AI530" s="125">
        <v>1.0</v>
      </c>
      <c r="AJ530" s="125">
        <v>1.0</v>
      </c>
      <c r="AK530" s="125">
        <v>1.0</v>
      </c>
      <c r="AL530" s="126">
        <v>45519.743178819444</v>
      </c>
      <c r="AM530" s="127">
        <v>1673844.01</v>
      </c>
      <c r="AN530" s="127">
        <v>1836695.09</v>
      </c>
      <c r="AO530" s="124"/>
      <c r="AP530" s="124"/>
    </row>
    <row r="531">
      <c r="A531" s="125">
        <v>782.0</v>
      </c>
      <c r="B531" s="119" t="s">
        <v>991</v>
      </c>
      <c r="C531" s="119" t="s">
        <v>992</v>
      </c>
      <c r="D531" s="119" t="s">
        <v>427</v>
      </c>
      <c r="E531" s="119" t="s">
        <v>993</v>
      </c>
      <c r="F531" s="120" t="s">
        <v>73</v>
      </c>
      <c r="G531" s="120" t="s">
        <v>36</v>
      </c>
      <c r="H531" s="121" t="s">
        <v>994</v>
      </c>
      <c r="I531" s="121" t="s">
        <v>995</v>
      </c>
      <c r="J531" s="125">
        <v>751206.18</v>
      </c>
      <c r="K531" s="125">
        <v>551275.18</v>
      </c>
      <c r="L531" s="125">
        <v>23514.1</v>
      </c>
      <c r="M531" s="125">
        <v>18693.33</v>
      </c>
      <c r="N531" s="119">
        <v>17.0</v>
      </c>
      <c r="O531" s="125">
        <v>2.0</v>
      </c>
      <c r="P531" s="125">
        <v>86.0</v>
      </c>
      <c r="Q531" s="125">
        <v>63.0</v>
      </c>
      <c r="R531" s="125">
        <v>199.0</v>
      </c>
      <c r="S531" s="125">
        <v>195.0</v>
      </c>
      <c r="T531" s="119">
        <v>750.0</v>
      </c>
      <c r="U531" s="125">
        <v>36.0</v>
      </c>
      <c r="V531" s="125">
        <v>2.0</v>
      </c>
      <c r="W531" s="125">
        <v>25.79</v>
      </c>
      <c r="X531" s="125">
        <v>36.27</v>
      </c>
      <c r="Y531" s="119">
        <v>5.0</v>
      </c>
      <c r="Z531" s="125">
        <v>5.0</v>
      </c>
      <c r="AA531" s="125">
        <v>1.0</v>
      </c>
      <c r="AB531" s="125">
        <v>5.0</v>
      </c>
      <c r="AC531" s="125">
        <v>5.0</v>
      </c>
      <c r="AD531" s="125">
        <v>4.0</v>
      </c>
      <c r="AE531" s="125">
        <v>87.0</v>
      </c>
      <c r="AF531" s="119">
        <v>4.0</v>
      </c>
      <c r="AG531" s="125">
        <v>4.0</v>
      </c>
      <c r="AH531" s="125">
        <v>1.0</v>
      </c>
      <c r="AI531" s="125">
        <v>4.0</v>
      </c>
      <c r="AJ531" s="125">
        <v>4.0</v>
      </c>
      <c r="AK531" s="125">
        <v>4.0</v>
      </c>
      <c r="AL531" s="126">
        <v>45519.743178819444</v>
      </c>
      <c r="AM531" s="127">
        <v>750557.15</v>
      </c>
      <c r="AN531" s="127">
        <v>551593.17</v>
      </c>
      <c r="AO531" s="124"/>
      <c r="AP531" s="124"/>
    </row>
    <row r="532">
      <c r="A532" s="125">
        <v>786.0</v>
      </c>
      <c r="B532" s="119" t="s">
        <v>63</v>
      </c>
      <c r="C532" s="119" t="s">
        <v>32</v>
      </c>
      <c r="D532" s="119" t="s">
        <v>292</v>
      </c>
      <c r="E532" s="119" t="s">
        <v>702</v>
      </c>
      <c r="F532" s="120" t="s">
        <v>220</v>
      </c>
      <c r="G532" s="120" t="s">
        <v>59</v>
      </c>
      <c r="H532" s="121" t="s">
        <v>994</v>
      </c>
      <c r="I532" s="121" t="s">
        <v>995</v>
      </c>
      <c r="J532" s="125">
        <v>1228765.74</v>
      </c>
      <c r="K532" s="125">
        <v>878437.11</v>
      </c>
      <c r="L532" s="125">
        <v>34111.1</v>
      </c>
      <c r="M532" s="125">
        <v>28496.08</v>
      </c>
      <c r="N532" s="125" t="s">
        <v>41</v>
      </c>
      <c r="O532" s="125" t="s">
        <v>41</v>
      </c>
      <c r="P532" s="125">
        <v>439.0</v>
      </c>
      <c r="Q532" s="125">
        <v>357.0</v>
      </c>
      <c r="R532" s="125">
        <v>31.0</v>
      </c>
      <c r="S532" s="125">
        <v>30.0</v>
      </c>
      <c r="T532" s="125" t="s">
        <v>41</v>
      </c>
      <c r="U532" s="125">
        <v>22.0</v>
      </c>
      <c r="V532" s="125">
        <v>3.0</v>
      </c>
      <c r="W532" s="125">
        <v>19.7</v>
      </c>
      <c r="X532" s="125">
        <v>39.88</v>
      </c>
      <c r="Y532" s="125" t="s">
        <v>41</v>
      </c>
      <c r="Z532" s="125">
        <v>5.0</v>
      </c>
      <c r="AA532" s="125">
        <v>1.0</v>
      </c>
      <c r="AB532" s="125">
        <v>5.0</v>
      </c>
      <c r="AC532" s="125">
        <v>5.0</v>
      </c>
      <c r="AD532" s="125">
        <v>3.95</v>
      </c>
      <c r="AE532" s="125">
        <v>109.0</v>
      </c>
      <c r="AF532" s="125" t="s">
        <v>41</v>
      </c>
      <c r="AG532" s="125">
        <v>4.0</v>
      </c>
      <c r="AH532" s="125">
        <v>1.0</v>
      </c>
      <c r="AI532" s="125">
        <v>4.0</v>
      </c>
      <c r="AJ532" s="125">
        <v>4.0</v>
      </c>
      <c r="AK532" s="125">
        <v>4.0</v>
      </c>
      <c r="AL532" s="126">
        <v>45519.743178819444</v>
      </c>
      <c r="AM532" s="127">
        <v>1228533.11</v>
      </c>
      <c r="AN532" s="127">
        <v>878707.09</v>
      </c>
      <c r="AO532" s="124"/>
      <c r="AP532" s="124"/>
    </row>
    <row r="533">
      <c r="A533" s="125">
        <v>787.0</v>
      </c>
      <c r="B533" s="119" t="s">
        <v>60</v>
      </c>
      <c r="C533" s="119" t="s">
        <v>32</v>
      </c>
      <c r="D533" s="119" t="s">
        <v>561</v>
      </c>
      <c r="E533" s="119" t="s">
        <v>704</v>
      </c>
      <c r="F533" s="120" t="s">
        <v>96</v>
      </c>
      <c r="G533" s="120" t="s">
        <v>59</v>
      </c>
      <c r="H533" s="121" t="s">
        <v>994</v>
      </c>
      <c r="I533" s="121" t="s">
        <v>995</v>
      </c>
      <c r="J533" s="125">
        <v>2617001.89</v>
      </c>
      <c r="K533" s="125">
        <v>1697422.43</v>
      </c>
      <c r="L533" s="125">
        <v>64770.0</v>
      </c>
      <c r="M533" s="125">
        <v>46231.8</v>
      </c>
      <c r="N533" s="119">
        <v>33.0</v>
      </c>
      <c r="O533" s="119">
        <v>21.0</v>
      </c>
      <c r="P533" s="125">
        <v>641.0</v>
      </c>
      <c r="Q533" s="125">
        <v>516.0</v>
      </c>
      <c r="R533" s="125">
        <v>60.0</v>
      </c>
      <c r="S533" s="125">
        <v>69.0</v>
      </c>
      <c r="T533" s="119">
        <v>57.0</v>
      </c>
      <c r="U533" s="125">
        <v>24.0</v>
      </c>
      <c r="V533" s="125">
        <v>-13.0</v>
      </c>
      <c r="W533" s="125">
        <v>40.1</v>
      </c>
      <c r="X533" s="125">
        <v>54.18</v>
      </c>
      <c r="Y533" s="119">
        <v>2.0</v>
      </c>
      <c r="Z533" s="125">
        <v>5.0</v>
      </c>
      <c r="AA533" s="125">
        <v>1.0</v>
      </c>
      <c r="AB533" s="125">
        <v>5.0</v>
      </c>
      <c r="AC533" s="125">
        <v>5.0</v>
      </c>
      <c r="AD533" s="125">
        <v>4.05</v>
      </c>
      <c r="AE533" s="125">
        <v>81.0</v>
      </c>
      <c r="AF533" s="119">
        <v>2.0</v>
      </c>
      <c r="AG533" s="125">
        <v>4.0</v>
      </c>
      <c r="AH533" s="125">
        <v>1.0</v>
      </c>
      <c r="AI533" s="125">
        <v>4.0</v>
      </c>
      <c r="AJ533" s="125">
        <v>4.0</v>
      </c>
      <c r="AK533" s="125">
        <v>4.0</v>
      </c>
      <c r="AL533" s="126">
        <v>45519.743178819444</v>
      </c>
      <c r="AM533" s="127">
        <v>2613886.89</v>
      </c>
      <c r="AN533" s="127">
        <v>1692820.38</v>
      </c>
      <c r="AO533" s="124"/>
      <c r="AP533" s="124"/>
    </row>
    <row r="534">
      <c r="A534" s="125">
        <v>788.0</v>
      </c>
      <c r="B534" s="119" t="s">
        <v>42</v>
      </c>
      <c r="C534" s="119" t="s">
        <v>32</v>
      </c>
      <c r="D534" s="119" t="s">
        <v>705</v>
      </c>
      <c r="E534" s="119" t="s">
        <v>706</v>
      </c>
      <c r="F534" s="120" t="s">
        <v>52</v>
      </c>
      <c r="G534" s="120" t="s">
        <v>46</v>
      </c>
      <c r="H534" s="121" t="s">
        <v>994</v>
      </c>
      <c r="I534" s="121" t="s">
        <v>995</v>
      </c>
      <c r="J534" s="125">
        <v>817157.01</v>
      </c>
      <c r="K534" s="125">
        <v>824248.66</v>
      </c>
      <c r="L534" s="125">
        <v>32438.06</v>
      </c>
      <c r="M534" s="125">
        <v>34525.63</v>
      </c>
      <c r="N534" s="125">
        <v>10.0</v>
      </c>
      <c r="O534" s="125">
        <v>14.0</v>
      </c>
      <c r="P534" s="125">
        <v>469.0</v>
      </c>
      <c r="Q534" s="125">
        <v>437.0</v>
      </c>
      <c r="R534" s="125">
        <v>36.0</v>
      </c>
      <c r="S534" s="125">
        <v>18.0</v>
      </c>
      <c r="T534" s="125">
        <v>-28.0</v>
      </c>
      <c r="U534" s="125">
        <v>7.0</v>
      </c>
      <c r="V534" s="125">
        <v>100.0</v>
      </c>
      <c r="W534" s="125">
        <v>-6.05</v>
      </c>
      <c r="X534" s="125">
        <v>-0.86</v>
      </c>
      <c r="Y534" s="125">
        <v>1.0</v>
      </c>
      <c r="Z534" s="125">
        <v>2.0</v>
      </c>
      <c r="AA534" s="125">
        <v>5.0</v>
      </c>
      <c r="AB534" s="125">
        <v>1.0</v>
      </c>
      <c r="AC534" s="125">
        <v>1.0</v>
      </c>
      <c r="AD534" s="125">
        <v>1.9</v>
      </c>
      <c r="AE534" s="125">
        <v>334.0</v>
      </c>
      <c r="AF534" s="125">
        <v>1.0</v>
      </c>
      <c r="AG534" s="125">
        <v>1.0</v>
      </c>
      <c r="AH534" s="125">
        <v>4.0</v>
      </c>
      <c r="AI534" s="125">
        <v>1.0</v>
      </c>
      <c r="AJ534" s="125">
        <v>1.0</v>
      </c>
      <c r="AK534" s="125">
        <v>1.0</v>
      </c>
      <c r="AL534" s="126">
        <v>45519.743178819444</v>
      </c>
      <c r="AM534" s="127">
        <v>817154.51</v>
      </c>
      <c r="AN534" s="127">
        <v>826278.19</v>
      </c>
      <c r="AO534" s="124"/>
      <c r="AP534" s="124"/>
    </row>
    <row r="535">
      <c r="A535" s="125">
        <v>789.0</v>
      </c>
      <c r="B535" s="119" t="s">
        <v>97</v>
      </c>
      <c r="C535" s="119" t="s">
        <v>32</v>
      </c>
      <c r="D535" s="119" t="s">
        <v>707</v>
      </c>
      <c r="E535" s="119" t="s">
        <v>708</v>
      </c>
      <c r="F535" s="120" t="s">
        <v>335</v>
      </c>
      <c r="G535" s="120" t="s">
        <v>101</v>
      </c>
      <c r="H535" s="121" t="s">
        <v>994</v>
      </c>
      <c r="I535" s="121" t="s">
        <v>995</v>
      </c>
      <c r="J535" s="125">
        <v>597882.54</v>
      </c>
      <c r="K535" s="125">
        <v>463276.77</v>
      </c>
      <c r="L535" s="125">
        <v>13922.52</v>
      </c>
      <c r="M535" s="125">
        <v>11195.25</v>
      </c>
      <c r="N535" s="125">
        <v>4.0</v>
      </c>
      <c r="O535" s="125">
        <v>4.0</v>
      </c>
      <c r="P535" s="125">
        <v>147.0</v>
      </c>
      <c r="Q535" s="125">
        <v>134.0</v>
      </c>
      <c r="R535" s="125">
        <v>15.0</v>
      </c>
      <c r="S535" s="125">
        <v>15.0</v>
      </c>
      <c r="T535" s="125">
        <v>0.0</v>
      </c>
      <c r="U535" s="125">
        <v>9.0</v>
      </c>
      <c r="V535" s="125">
        <v>0.0</v>
      </c>
      <c r="W535" s="125">
        <v>24.36</v>
      </c>
      <c r="X535" s="125">
        <v>29.06</v>
      </c>
      <c r="Y535" s="125">
        <v>1.0</v>
      </c>
      <c r="Z535" s="125">
        <v>2.0</v>
      </c>
      <c r="AA535" s="125">
        <v>1.0</v>
      </c>
      <c r="AB535" s="125">
        <v>5.0</v>
      </c>
      <c r="AC535" s="125">
        <v>4.0</v>
      </c>
      <c r="AD535" s="125">
        <v>3.45</v>
      </c>
      <c r="AE535" s="125">
        <v>169.0</v>
      </c>
      <c r="AF535" s="125">
        <v>1.0</v>
      </c>
      <c r="AG535" s="125">
        <v>1.0</v>
      </c>
      <c r="AH535" s="125">
        <v>1.0</v>
      </c>
      <c r="AI535" s="125">
        <v>4.0</v>
      </c>
      <c r="AJ535" s="125">
        <v>3.0</v>
      </c>
      <c r="AK535" s="125">
        <v>3.0</v>
      </c>
      <c r="AL535" s="126">
        <v>45519.743178819444</v>
      </c>
      <c r="AM535" s="127">
        <v>598754.0</v>
      </c>
      <c r="AN535" s="127">
        <v>463410.52</v>
      </c>
      <c r="AO535" s="124"/>
      <c r="AP535" s="124"/>
    </row>
    <row r="536">
      <c r="A536" s="125">
        <v>790.0</v>
      </c>
      <c r="B536" s="119" t="s">
        <v>47</v>
      </c>
      <c r="C536" s="119" t="s">
        <v>32</v>
      </c>
      <c r="D536" s="119" t="s">
        <v>644</v>
      </c>
      <c r="E536" s="119" t="s">
        <v>709</v>
      </c>
      <c r="F536" s="120" t="s">
        <v>425</v>
      </c>
      <c r="G536" s="120" t="s">
        <v>36</v>
      </c>
      <c r="H536" s="121" t="s">
        <v>994</v>
      </c>
      <c r="I536" s="121" t="s">
        <v>995</v>
      </c>
      <c r="J536" s="125">
        <v>1238726.95</v>
      </c>
      <c r="K536" s="125">
        <v>954289.49</v>
      </c>
      <c r="L536" s="125">
        <v>32930.18</v>
      </c>
      <c r="M536" s="125">
        <v>28476.85</v>
      </c>
      <c r="N536" s="125">
        <v>78.0</v>
      </c>
      <c r="O536" s="119">
        <v>23.0</v>
      </c>
      <c r="P536" s="125">
        <v>324.0</v>
      </c>
      <c r="Q536" s="125">
        <v>356.0</v>
      </c>
      <c r="R536" s="125">
        <v>45.0</v>
      </c>
      <c r="S536" s="125">
        <v>34.0</v>
      </c>
      <c r="T536" s="119">
        <v>239.0</v>
      </c>
      <c r="U536" s="125">
        <v>-8.0</v>
      </c>
      <c r="V536" s="125">
        <v>32.0</v>
      </c>
      <c r="W536" s="125">
        <v>15.64</v>
      </c>
      <c r="X536" s="125">
        <v>29.81</v>
      </c>
      <c r="Y536" s="119">
        <v>5.0</v>
      </c>
      <c r="Z536" s="125">
        <v>1.0</v>
      </c>
      <c r="AA536" s="125">
        <v>2.0</v>
      </c>
      <c r="AB536" s="125">
        <v>4.0</v>
      </c>
      <c r="AC536" s="125">
        <v>4.0</v>
      </c>
      <c r="AD536" s="125">
        <v>3.35</v>
      </c>
      <c r="AE536" s="125">
        <v>177.0</v>
      </c>
      <c r="AF536" s="119">
        <v>4.0</v>
      </c>
      <c r="AG536" s="125">
        <v>1.0</v>
      </c>
      <c r="AH536" s="125">
        <v>2.0</v>
      </c>
      <c r="AI536" s="125">
        <v>3.0</v>
      </c>
      <c r="AJ536" s="125">
        <v>3.0</v>
      </c>
      <c r="AK536" s="125">
        <v>3.0</v>
      </c>
      <c r="AL536" s="126">
        <v>45519.743178819444</v>
      </c>
      <c r="AM536" s="127">
        <v>1239234.57</v>
      </c>
      <c r="AN536" s="127">
        <v>963806.35</v>
      </c>
      <c r="AO536" s="124"/>
      <c r="AP536" s="124"/>
    </row>
    <row r="537">
      <c r="A537" s="125">
        <v>791.0</v>
      </c>
      <c r="B537" s="119" t="s">
        <v>122</v>
      </c>
      <c r="C537" s="119" t="s">
        <v>32</v>
      </c>
      <c r="D537" s="119" t="s">
        <v>150</v>
      </c>
      <c r="E537" s="119" t="s">
        <v>710</v>
      </c>
      <c r="F537" s="120" t="s">
        <v>70</v>
      </c>
      <c r="G537" s="120" t="s">
        <v>36</v>
      </c>
      <c r="H537" s="121" t="s">
        <v>994</v>
      </c>
      <c r="I537" s="121" t="s">
        <v>995</v>
      </c>
      <c r="J537" s="125">
        <v>521202.55</v>
      </c>
      <c r="K537" s="125">
        <v>331591.15</v>
      </c>
      <c r="L537" s="125">
        <v>16109.92</v>
      </c>
      <c r="M537" s="125">
        <v>11937.17</v>
      </c>
      <c r="N537" s="125">
        <v>8.0</v>
      </c>
      <c r="O537" s="125" t="s">
        <v>41</v>
      </c>
      <c r="P537" s="125">
        <v>210.0</v>
      </c>
      <c r="Q537" s="125">
        <v>151.0</v>
      </c>
      <c r="R537" s="125">
        <v>22.0</v>
      </c>
      <c r="S537" s="125">
        <v>13.0</v>
      </c>
      <c r="T537" s="125" t="s">
        <v>41</v>
      </c>
      <c r="U537" s="125">
        <v>39.0</v>
      </c>
      <c r="V537" s="125">
        <v>69.0</v>
      </c>
      <c r="W537" s="125">
        <v>34.96</v>
      </c>
      <c r="X537" s="125">
        <v>57.18</v>
      </c>
      <c r="Y537" s="125" t="s">
        <v>41</v>
      </c>
      <c r="Z537" s="125">
        <v>5.0</v>
      </c>
      <c r="AA537" s="125">
        <v>4.0</v>
      </c>
      <c r="AB537" s="125">
        <v>5.0</v>
      </c>
      <c r="AC537" s="125">
        <v>5.0</v>
      </c>
      <c r="AD537" s="125">
        <v>4.55</v>
      </c>
      <c r="AE537" s="125">
        <v>30.0</v>
      </c>
      <c r="AF537" s="125" t="s">
        <v>41</v>
      </c>
      <c r="AG537" s="125">
        <v>4.0</v>
      </c>
      <c r="AH537" s="125">
        <v>3.0</v>
      </c>
      <c r="AI537" s="125">
        <v>4.0</v>
      </c>
      <c r="AJ537" s="125">
        <v>4.0</v>
      </c>
      <c r="AK537" s="125">
        <v>4.0</v>
      </c>
      <c r="AL537" s="126">
        <v>45519.743178819444</v>
      </c>
      <c r="AM537" s="127">
        <v>521521.78</v>
      </c>
      <c r="AN537" s="127">
        <v>331521.89</v>
      </c>
      <c r="AO537" s="124"/>
      <c r="AP537" s="124"/>
    </row>
    <row r="538">
      <c r="A538" s="125">
        <v>792.0</v>
      </c>
      <c r="B538" s="119" t="s">
        <v>122</v>
      </c>
      <c r="C538" s="119" t="s">
        <v>32</v>
      </c>
      <c r="D538" s="119" t="s">
        <v>711</v>
      </c>
      <c r="E538" s="119" t="s">
        <v>712</v>
      </c>
      <c r="F538" s="120" t="s">
        <v>70</v>
      </c>
      <c r="G538" s="120" t="s">
        <v>36</v>
      </c>
      <c r="H538" s="121" t="s">
        <v>994</v>
      </c>
      <c r="I538" s="121" t="s">
        <v>995</v>
      </c>
      <c r="J538" s="125">
        <v>1486332.57</v>
      </c>
      <c r="K538" s="125">
        <v>1472757.5</v>
      </c>
      <c r="L538" s="125">
        <v>47164.33</v>
      </c>
      <c r="M538" s="125">
        <v>49354.87</v>
      </c>
      <c r="N538" s="125">
        <v>8.0</v>
      </c>
      <c r="O538" s="119" t="s">
        <v>41</v>
      </c>
      <c r="P538" s="125">
        <v>549.0</v>
      </c>
      <c r="Q538" s="125">
        <v>524.0</v>
      </c>
      <c r="R538" s="125">
        <v>42.0</v>
      </c>
      <c r="S538" s="125">
        <v>31.0</v>
      </c>
      <c r="T538" s="119" t="s">
        <v>41</v>
      </c>
      <c r="U538" s="125">
        <v>4.0</v>
      </c>
      <c r="V538" s="125">
        <v>35.0</v>
      </c>
      <c r="W538" s="125">
        <v>-4.44</v>
      </c>
      <c r="X538" s="125">
        <v>0.92</v>
      </c>
      <c r="Y538" s="119" t="s">
        <v>41</v>
      </c>
      <c r="Z538" s="125">
        <v>1.0</v>
      </c>
      <c r="AA538" s="125">
        <v>2.0</v>
      </c>
      <c r="AB538" s="125">
        <v>1.0</v>
      </c>
      <c r="AC538" s="125">
        <v>1.0</v>
      </c>
      <c r="AD538" s="125">
        <v>1.15</v>
      </c>
      <c r="AE538" s="125">
        <v>530.0</v>
      </c>
      <c r="AF538" s="119" t="s">
        <v>41</v>
      </c>
      <c r="AG538" s="125">
        <v>1.0</v>
      </c>
      <c r="AH538" s="125">
        <v>2.0</v>
      </c>
      <c r="AI538" s="125">
        <v>1.0</v>
      </c>
      <c r="AJ538" s="125">
        <v>1.0</v>
      </c>
      <c r="AK538" s="125">
        <v>1.0</v>
      </c>
      <c r="AL538" s="126">
        <v>45519.743178819444</v>
      </c>
      <c r="AM538" s="127">
        <v>1501033.38</v>
      </c>
      <c r="AN538" s="127">
        <v>1473511.7</v>
      </c>
      <c r="AO538" s="124"/>
      <c r="AP538" s="124"/>
    </row>
    <row r="539">
      <c r="A539" s="125">
        <v>793.0</v>
      </c>
      <c r="B539" s="119" t="s">
        <v>42</v>
      </c>
      <c r="C539" s="119" t="s">
        <v>32</v>
      </c>
      <c r="D539" s="119" t="s">
        <v>50</v>
      </c>
      <c r="E539" s="119" t="s">
        <v>322</v>
      </c>
      <c r="F539" s="120" t="s">
        <v>243</v>
      </c>
      <c r="G539" s="120" t="s">
        <v>101</v>
      </c>
      <c r="H539" s="121" t="s">
        <v>994</v>
      </c>
      <c r="I539" s="121" t="s">
        <v>995</v>
      </c>
      <c r="J539" s="125">
        <v>1934222.02</v>
      </c>
      <c r="K539" s="125">
        <v>1611796.08</v>
      </c>
      <c r="L539" s="125">
        <v>89566.89</v>
      </c>
      <c r="M539" s="125">
        <v>75296.13</v>
      </c>
      <c r="N539" s="125">
        <v>48.0</v>
      </c>
      <c r="O539" s="119">
        <v>40.0</v>
      </c>
      <c r="P539" s="125">
        <v>779.0</v>
      </c>
      <c r="Q539" s="125">
        <v>709.0</v>
      </c>
      <c r="R539" s="125">
        <v>50.0</v>
      </c>
      <c r="S539" s="125">
        <v>28.0</v>
      </c>
      <c r="T539" s="119">
        <v>20.0</v>
      </c>
      <c r="U539" s="125">
        <v>9.0</v>
      </c>
      <c r="V539" s="125">
        <v>78.0</v>
      </c>
      <c r="W539" s="125">
        <v>18.95</v>
      </c>
      <c r="X539" s="125">
        <v>20.0</v>
      </c>
      <c r="Y539" s="119">
        <v>1.0</v>
      </c>
      <c r="Z539" s="125">
        <v>2.0</v>
      </c>
      <c r="AA539" s="125">
        <v>4.0</v>
      </c>
      <c r="AB539" s="125">
        <v>5.0</v>
      </c>
      <c r="AC539" s="125">
        <v>3.0</v>
      </c>
      <c r="AD539" s="125">
        <v>3.8</v>
      </c>
      <c r="AE539" s="125">
        <v>134.0</v>
      </c>
      <c r="AF539" s="119">
        <v>1.0</v>
      </c>
      <c r="AG539" s="125">
        <v>1.0</v>
      </c>
      <c r="AH539" s="125">
        <v>3.0</v>
      </c>
      <c r="AI539" s="125">
        <v>4.0</v>
      </c>
      <c r="AJ539" s="125">
        <v>2.0</v>
      </c>
      <c r="AK539" s="125">
        <v>3.0</v>
      </c>
      <c r="AL539" s="126">
        <v>45519.743178819444</v>
      </c>
      <c r="AM539" s="127">
        <v>1940830.48</v>
      </c>
      <c r="AN539" s="127">
        <v>1609472.82</v>
      </c>
      <c r="AO539" s="124"/>
      <c r="AP539" s="124"/>
    </row>
    <row r="540">
      <c r="A540" s="125">
        <v>795.0</v>
      </c>
      <c r="B540" s="119" t="s">
        <v>47</v>
      </c>
      <c r="C540" s="119" t="s">
        <v>32</v>
      </c>
      <c r="D540" s="119" t="s">
        <v>341</v>
      </c>
      <c r="E540" s="119" t="s">
        <v>342</v>
      </c>
      <c r="F540" s="120" t="s">
        <v>96</v>
      </c>
      <c r="G540" s="120" t="s">
        <v>59</v>
      </c>
      <c r="H540" s="121" t="s">
        <v>994</v>
      </c>
      <c r="I540" s="121" t="s">
        <v>995</v>
      </c>
      <c r="J540" s="125">
        <v>617208.06</v>
      </c>
      <c r="K540" s="125">
        <v>557415.49</v>
      </c>
      <c r="L540" s="125">
        <v>14095.25</v>
      </c>
      <c r="M540" s="125">
        <v>14259.5</v>
      </c>
      <c r="N540" s="125">
        <v>5.0</v>
      </c>
      <c r="O540" s="125">
        <v>5.0</v>
      </c>
      <c r="P540" s="125">
        <v>256.0</v>
      </c>
      <c r="Q540" s="125">
        <v>232.0</v>
      </c>
      <c r="R540" s="125">
        <v>23.0</v>
      </c>
      <c r="S540" s="125">
        <v>23.0</v>
      </c>
      <c r="T540" s="125">
        <v>0.0</v>
      </c>
      <c r="U540" s="125">
        <v>10.0</v>
      </c>
      <c r="V540" s="125">
        <v>0.0</v>
      </c>
      <c r="W540" s="125">
        <v>-1.15</v>
      </c>
      <c r="X540" s="125">
        <v>10.73</v>
      </c>
      <c r="Y540" s="125">
        <v>1.0</v>
      </c>
      <c r="Z540" s="125">
        <v>3.0</v>
      </c>
      <c r="AA540" s="125">
        <v>1.0</v>
      </c>
      <c r="AB540" s="125">
        <v>1.0</v>
      </c>
      <c r="AC540" s="125">
        <v>2.0</v>
      </c>
      <c r="AD540" s="125">
        <v>1.45</v>
      </c>
      <c r="AE540" s="125">
        <v>408.0</v>
      </c>
      <c r="AF540" s="125">
        <v>1.0</v>
      </c>
      <c r="AG540" s="125">
        <v>2.0</v>
      </c>
      <c r="AH540" s="125">
        <v>1.0</v>
      </c>
      <c r="AI540" s="125">
        <v>1.0</v>
      </c>
      <c r="AJ540" s="125">
        <v>2.0</v>
      </c>
      <c r="AK540" s="125">
        <v>1.0</v>
      </c>
      <c r="AL540" s="126">
        <v>45519.743178819444</v>
      </c>
      <c r="AM540" s="127">
        <v>600208.06</v>
      </c>
      <c r="AN540" s="127">
        <v>558794.08</v>
      </c>
      <c r="AO540" s="124"/>
      <c r="AP540" s="124"/>
    </row>
    <row r="541">
      <c r="A541" s="125">
        <v>796.0</v>
      </c>
      <c r="B541" s="119" t="s">
        <v>97</v>
      </c>
      <c r="C541" s="119" t="s">
        <v>32</v>
      </c>
      <c r="D541" s="119" t="s">
        <v>155</v>
      </c>
      <c r="E541" s="119" t="s">
        <v>482</v>
      </c>
      <c r="F541" s="120" t="s">
        <v>451</v>
      </c>
      <c r="G541" s="120" t="s">
        <v>101</v>
      </c>
      <c r="H541" s="121" t="s">
        <v>994</v>
      </c>
      <c r="I541" s="121" t="s">
        <v>995</v>
      </c>
      <c r="J541" s="125">
        <v>348989.09</v>
      </c>
      <c r="K541" s="125">
        <v>453798.88</v>
      </c>
      <c r="L541" s="125">
        <v>7882.75</v>
      </c>
      <c r="M541" s="125">
        <v>10887.75</v>
      </c>
      <c r="N541" s="125" t="s">
        <v>41</v>
      </c>
      <c r="O541" s="125" t="s">
        <v>41</v>
      </c>
      <c r="P541" s="125">
        <v>118.0</v>
      </c>
      <c r="Q541" s="125">
        <v>150.0</v>
      </c>
      <c r="R541" s="125">
        <v>12.0</v>
      </c>
      <c r="S541" s="125">
        <v>14.0</v>
      </c>
      <c r="T541" s="125" t="s">
        <v>41</v>
      </c>
      <c r="U541" s="125">
        <v>-21.0</v>
      </c>
      <c r="V541" s="125">
        <v>-14.0</v>
      </c>
      <c r="W541" s="125">
        <v>-27.6</v>
      </c>
      <c r="X541" s="125">
        <v>-23.1</v>
      </c>
      <c r="Y541" s="125" t="s">
        <v>41</v>
      </c>
      <c r="Z541" s="125">
        <v>1.0</v>
      </c>
      <c r="AA541" s="125">
        <v>1.0</v>
      </c>
      <c r="AB541" s="125">
        <v>1.0</v>
      </c>
      <c r="AC541" s="125">
        <v>1.0</v>
      </c>
      <c r="AD541" s="125">
        <v>0.95</v>
      </c>
      <c r="AE541" s="125">
        <v>630.0</v>
      </c>
      <c r="AF541" s="125" t="s">
        <v>41</v>
      </c>
      <c r="AG541" s="125">
        <v>1.0</v>
      </c>
      <c r="AH541" s="125">
        <v>1.0</v>
      </c>
      <c r="AI541" s="125">
        <v>1.0</v>
      </c>
      <c r="AJ541" s="125">
        <v>1.0</v>
      </c>
      <c r="AK541" s="125">
        <v>1.0</v>
      </c>
      <c r="AL541" s="126">
        <v>45519.743178819444</v>
      </c>
      <c r="AM541" s="127">
        <v>348989.09</v>
      </c>
      <c r="AN541" s="127">
        <v>453958.42</v>
      </c>
      <c r="AO541" s="124"/>
      <c r="AP541" s="124"/>
    </row>
    <row r="542">
      <c r="A542" s="125">
        <v>797.0</v>
      </c>
      <c r="B542" s="119" t="s">
        <v>60</v>
      </c>
      <c r="C542" s="119" t="s">
        <v>32</v>
      </c>
      <c r="D542" s="119" t="s">
        <v>715</v>
      </c>
      <c r="E542" s="119" t="s">
        <v>716</v>
      </c>
      <c r="F542" s="120" t="s">
        <v>660</v>
      </c>
      <c r="G542" s="120" t="s">
        <v>59</v>
      </c>
      <c r="H542" s="121" t="s">
        <v>994</v>
      </c>
      <c r="I542" s="121" t="s">
        <v>995</v>
      </c>
      <c r="J542" s="125">
        <v>714250.31</v>
      </c>
      <c r="K542" s="125">
        <v>715124.3</v>
      </c>
      <c r="L542" s="125">
        <v>15511.75</v>
      </c>
      <c r="M542" s="125">
        <v>16497.5</v>
      </c>
      <c r="N542" s="119">
        <v>11.0</v>
      </c>
      <c r="O542" s="119">
        <v>2.0</v>
      </c>
      <c r="P542" s="119">
        <v>226.0</v>
      </c>
      <c r="Q542" s="125">
        <v>210.0</v>
      </c>
      <c r="R542" s="125">
        <v>39.0</v>
      </c>
      <c r="S542" s="125">
        <v>12.0</v>
      </c>
      <c r="T542" s="119">
        <v>450.0</v>
      </c>
      <c r="U542" s="119">
        <v>7.0</v>
      </c>
      <c r="V542" s="125">
        <v>225.0</v>
      </c>
      <c r="W542" s="125">
        <v>-5.98</v>
      </c>
      <c r="X542" s="125">
        <v>-0.12</v>
      </c>
      <c r="Y542" s="119">
        <v>5.0</v>
      </c>
      <c r="Z542" s="119">
        <v>2.0</v>
      </c>
      <c r="AA542" s="125">
        <v>5.0</v>
      </c>
      <c r="AB542" s="125">
        <v>1.0</v>
      </c>
      <c r="AC542" s="125">
        <v>1.0</v>
      </c>
      <c r="AD542" s="125">
        <v>2.1</v>
      </c>
      <c r="AE542" s="125">
        <v>304.0</v>
      </c>
      <c r="AF542" s="119">
        <v>4.0</v>
      </c>
      <c r="AG542" s="119">
        <v>1.0</v>
      </c>
      <c r="AH542" s="125">
        <v>4.0</v>
      </c>
      <c r="AI542" s="125">
        <v>1.0</v>
      </c>
      <c r="AJ542" s="125">
        <v>1.0</v>
      </c>
      <c r="AK542" s="125">
        <v>2.0</v>
      </c>
      <c r="AL542" s="126">
        <v>45519.743178819444</v>
      </c>
      <c r="AM542" s="127">
        <v>714055.31</v>
      </c>
      <c r="AN542" s="127">
        <v>714787.4</v>
      </c>
      <c r="AO542" s="124"/>
      <c r="AP542" s="124"/>
    </row>
    <row r="543">
      <c r="A543" s="125">
        <v>798.0</v>
      </c>
      <c r="B543" s="119" t="s">
        <v>47</v>
      </c>
      <c r="C543" s="119" t="s">
        <v>32</v>
      </c>
      <c r="D543" s="119" t="s">
        <v>717</v>
      </c>
      <c r="E543" s="119" t="s">
        <v>718</v>
      </c>
      <c r="F543" s="120" t="s">
        <v>58</v>
      </c>
      <c r="G543" s="120" t="s">
        <v>59</v>
      </c>
      <c r="H543" s="121" t="s">
        <v>994</v>
      </c>
      <c r="I543" s="121" t="s">
        <v>995</v>
      </c>
      <c r="J543" s="125">
        <v>607035.66</v>
      </c>
      <c r="K543" s="125">
        <v>661991.56</v>
      </c>
      <c r="L543" s="125">
        <v>18196.08</v>
      </c>
      <c r="M543" s="125">
        <v>21541.31</v>
      </c>
      <c r="N543" s="125">
        <v>20.0</v>
      </c>
      <c r="O543" s="125">
        <v>15.0</v>
      </c>
      <c r="P543" s="125">
        <v>201.0</v>
      </c>
      <c r="Q543" s="125">
        <v>271.0</v>
      </c>
      <c r="R543" s="125">
        <v>17.0</v>
      </c>
      <c r="S543" s="125">
        <v>13.0</v>
      </c>
      <c r="T543" s="125">
        <v>33.0</v>
      </c>
      <c r="U543" s="125">
        <v>-25.0</v>
      </c>
      <c r="V543" s="125">
        <v>30.0</v>
      </c>
      <c r="W543" s="125">
        <v>-15.53</v>
      </c>
      <c r="X543" s="125">
        <v>-8.3</v>
      </c>
      <c r="Y543" s="125">
        <v>2.0</v>
      </c>
      <c r="Z543" s="125">
        <v>1.0</v>
      </c>
      <c r="AA543" s="125">
        <v>2.0</v>
      </c>
      <c r="AB543" s="125">
        <v>1.0</v>
      </c>
      <c r="AC543" s="125">
        <v>1.0</v>
      </c>
      <c r="AD543" s="125">
        <v>1.25</v>
      </c>
      <c r="AE543" s="125">
        <v>460.0</v>
      </c>
      <c r="AF543" s="125">
        <v>2.0</v>
      </c>
      <c r="AG543" s="125">
        <v>1.0</v>
      </c>
      <c r="AH543" s="125">
        <v>2.0</v>
      </c>
      <c r="AI543" s="125">
        <v>1.0</v>
      </c>
      <c r="AJ543" s="125">
        <v>1.0</v>
      </c>
      <c r="AK543" s="125">
        <v>1.0</v>
      </c>
      <c r="AL543" s="126">
        <v>45519.743178819444</v>
      </c>
      <c r="AM543" s="127">
        <v>649295.26</v>
      </c>
      <c r="AN543" s="127">
        <v>662087.27</v>
      </c>
      <c r="AO543" s="124"/>
      <c r="AP543" s="124"/>
    </row>
    <row r="544">
      <c r="A544" s="125">
        <v>799.0</v>
      </c>
      <c r="B544" s="119" t="s">
        <v>1020</v>
      </c>
      <c r="C544" s="119" t="s">
        <v>992</v>
      </c>
      <c r="D544" s="119" t="s">
        <v>681</v>
      </c>
      <c r="E544" s="119" t="s">
        <v>1022</v>
      </c>
      <c r="F544" s="120" t="s">
        <v>220</v>
      </c>
      <c r="G544" s="120" t="s">
        <v>59</v>
      </c>
      <c r="H544" s="121" t="s">
        <v>994</v>
      </c>
      <c r="I544" s="121" t="s">
        <v>995</v>
      </c>
      <c r="J544" s="125">
        <v>1206988.67</v>
      </c>
      <c r="K544" s="125">
        <v>908963.46</v>
      </c>
      <c r="L544" s="125">
        <v>45725.83</v>
      </c>
      <c r="M544" s="125">
        <v>40979.41</v>
      </c>
      <c r="N544" s="125">
        <v>1.0</v>
      </c>
      <c r="O544" s="125" t="s">
        <v>41</v>
      </c>
      <c r="P544" s="125">
        <v>73.0</v>
      </c>
      <c r="Q544" s="125">
        <v>410.0</v>
      </c>
      <c r="R544" s="125">
        <v>197.0</v>
      </c>
      <c r="S544" s="125">
        <v>15.0</v>
      </c>
      <c r="T544" s="125" t="s">
        <v>41</v>
      </c>
      <c r="U544" s="125">
        <v>-82.0</v>
      </c>
      <c r="V544" s="125">
        <v>1213.0</v>
      </c>
      <c r="W544" s="125">
        <v>11.58</v>
      </c>
      <c r="X544" s="125">
        <v>32.79</v>
      </c>
      <c r="Y544" s="125" t="s">
        <v>41</v>
      </c>
      <c r="Z544" s="125">
        <v>1.0</v>
      </c>
      <c r="AA544" s="125">
        <v>5.0</v>
      </c>
      <c r="AB544" s="125">
        <v>3.0</v>
      </c>
      <c r="AC544" s="125">
        <v>5.0</v>
      </c>
      <c r="AD544" s="125">
        <v>3.7</v>
      </c>
      <c r="AE544" s="125">
        <v>147.0</v>
      </c>
      <c r="AF544" s="125" t="s">
        <v>41</v>
      </c>
      <c r="AG544" s="125">
        <v>1.0</v>
      </c>
      <c r="AH544" s="125">
        <v>4.0</v>
      </c>
      <c r="AI544" s="125">
        <v>2.0</v>
      </c>
      <c r="AJ544" s="125">
        <v>4.0</v>
      </c>
      <c r="AK544" s="125">
        <v>3.0</v>
      </c>
      <c r="AL544" s="126">
        <v>45519.743178819444</v>
      </c>
      <c r="AM544" s="127">
        <v>1199206.98</v>
      </c>
      <c r="AN544" s="127">
        <v>909038.27</v>
      </c>
      <c r="AO544" s="124"/>
      <c r="AP544" s="124"/>
    </row>
    <row r="545">
      <c r="A545" s="125">
        <v>800.0</v>
      </c>
      <c r="B545" s="119" t="s">
        <v>97</v>
      </c>
      <c r="C545" s="119" t="s">
        <v>32</v>
      </c>
      <c r="D545" s="119" t="s">
        <v>337</v>
      </c>
      <c r="E545" s="119" t="s">
        <v>719</v>
      </c>
      <c r="F545" s="120" t="s">
        <v>243</v>
      </c>
      <c r="G545" s="120" t="s">
        <v>101</v>
      </c>
      <c r="H545" s="121" t="s">
        <v>994</v>
      </c>
      <c r="I545" s="121" t="s">
        <v>995</v>
      </c>
      <c r="J545" s="125">
        <v>1576734.73</v>
      </c>
      <c r="K545" s="125">
        <v>1120359.98</v>
      </c>
      <c r="L545" s="125">
        <v>54372.06</v>
      </c>
      <c r="M545" s="125">
        <v>41329.86</v>
      </c>
      <c r="N545" s="125">
        <v>18.0</v>
      </c>
      <c r="O545" s="119">
        <v>19.0</v>
      </c>
      <c r="P545" s="125">
        <v>580.0</v>
      </c>
      <c r="Q545" s="125">
        <v>474.0</v>
      </c>
      <c r="R545" s="125">
        <v>43.0</v>
      </c>
      <c r="S545" s="125">
        <v>27.0</v>
      </c>
      <c r="T545" s="119">
        <v>-5.0</v>
      </c>
      <c r="U545" s="125">
        <v>22.0</v>
      </c>
      <c r="V545" s="125">
        <v>59.0</v>
      </c>
      <c r="W545" s="125">
        <v>31.56</v>
      </c>
      <c r="X545" s="125">
        <v>40.73</v>
      </c>
      <c r="Y545" s="119">
        <v>1.0</v>
      </c>
      <c r="Z545" s="125">
        <v>5.0</v>
      </c>
      <c r="AA545" s="125">
        <v>3.0</v>
      </c>
      <c r="AB545" s="125">
        <v>5.0</v>
      </c>
      <c r="AC545" s="125">
        <v>5.0</v>
      </c>
      <c r="AD545" s="125">
        <v>4.4</v>
      </c>
      <c r="AE545" s="125">
        <v>48.0</v>
      </c>
      <c r="AF545" s="119">
        <v>1.0</v>
      </c>
      <c r="AG545" s="125">
        <v>4.0</v>
      </c>
      <c r="AH545" s="125">
        <v>2.0</v>
      </c>
      <c r="AI545" s="125">
        <v>4.0</v>
      </c>
      <c r="AJ545" s="125">
        <v>4.0</v>
      </c>
      <c r="AK545" s="125">
        <v>4.0</v>
      </c>
      <c r="AL545" s="126">
        <v>45519.743178819444</v>
      </c>
      <c r="AM545" s="127">
        <v>1576971.73</v>
      </c>
      <c r="AN545" s="127">
        <v>1120503.63</v>
      </c>
      <c r="AO545" s="124"/>
      <c r="AP545" s="124"/>
    </row>
    <row r="546">
      <c r="A546" s="125">
        <v>802.0</v>
      </c>
      <c r="B546" s="119" t="s">
        <v>122</v>
      </c>
      <c r="C546" s="119" t="s">
        <v>32</v>
      </c>
      <c r="D546" s="119" t="s">
        <v>129</v>
      </c>
      <c r="E546" s="119" t="s">
        <v>720</v>
      </c>
      <c r="F546" s="120" t="s">
        <v>121</v>
      </c>
      <c r="G546" s="120" t="s">
        <v>36</v>
      </c>
      <c r="H546" s="121" t="s">
        <v>994</v>
      </c>
      <c r="I546" s="121" t="s">
        <v>995</v>
      </c>
      <c r="J546" s="125">
        <v>973673.09</v>
      </c>
      <c r="K546" s="125">
        <v>685470.7</v>
      </c>
      <c r="L546" s="125">
        <v>29532.69</v>
      </c>
      <c r="M546" s="125">
        <v>23185.75</v>
      </c>
      <c r="N546" s="125">
        <v>39.0</v>
      </c>
      <c r="O546" s="125">
        <v>37.0</v>
      </c>
      <c r="P546" s="125">
        <v>288.0</v>
      </c>
      <c r="Q546" s="125">
        <v>231.0</v>
      </c>
      <c r="R546" s="125">
        <v>44.0</v>
      </c>
      <c r="S546" s="125">
        <v>40.0</v>
      </c>
      <c r="T546" s="125">
        <v>5.0</v>
      </c>
      <c r="U546" s="125">
        <v>24.0</v>
      </c>
      <c r="V546" s="125">
        <v>10.0</v>
      </c>
      <c r="W546" s="125">
        <v>27.37</v>
      </c>
      <c r="X546" s="125">
        <v>42.04</v>
      </c>
      <c r="Y546" s="125">
        <v>1.0</v>
      </c>
      <c r="Z546" s="125">
        <v>5.0</v>
      </c>
      <c r="AA546" s="125">
        <v>1.0</v>
      </c>
      <c r="AB546" s="125">
        <v>5.0</v>
      </c>
      <c r="AC546" s="125">
        <v>5.0</v>
      </c>
      <c r="AD546" s="125">
        <v>4.0</v>
      </c>
      <c r="AE546" s="125">
        <v>91.0</v>
      </c>
      <c r="AF546" s="125">
        <v>1.0</v>
      </c>
      <c r="AG546" s="125">
        <v>4.0</v>
      </c>
      <c r="AH546" s="125">
        <v>1.0</v>
      </c>
      <c r="AI546" s="125">
        <v>4.0</v>
      </c>
      <c r="AJ546" s="125">
        <v>4.0</v>
      </c>
      <c r="AK546" s="125">
        <v>4.0</v>
      </c>
      <c r="AL546" s="126">
        <v>45519.743178819444</v>
      </c>
      <c r="AM546" s="127">
        <v>973333.01</v>
      </c>
      <c r="AN546" s="127">
        <v>686108.18</v>
      </c>
      <c r="AO546" s="124"/>
      <c r="AP546" s="124"/>
    </row>
    <row r="547">
      <c r="A547" s="125">
        <v>803.0</v>
      </c>
      <c r="B547" s="119" t="s">
        <v>60</v>
      </c>
      <c r="C547" s="119" t="s">
        <v>32</v>
      </c>
      <c r="D547" s="119" t="s">
        <v>472</v>
      </c>
      <c r="E547" s="119" t="s">
        <v>721</v>
      </c>
      <c r="F547" s="120" t="s">
        <v>88</v>
      </c>
      <c r="G547" s="120" t="s">
        <v>59</v>
      </c>
      <c r="H547" s="121" t="s">
        <v>994</v>
      </c>
      <c r="I547" s="121" t="s">
        <v>995</v>
      </c>
      <c r="J547" s="125">
        <v>370019.1</v>
      </c>
      <c r="K547" s="125">
        <v>354837.92</v>
      </c>
      <c r="L547" s="125">
        <v>10668.34</v>
      </c>
      <c r="M547" s="125">
        <v>11883.0</v>
      </c>
      <c r="N547" s="125">
        <v>7.0</v>
      </c>
      <c r="O547" s="125" t="s">
        <v>41</v>
      </c>
      <c r="P547" s="125">
        <v>130.0</v>
      </c>
      <c r="Q547" s="125">
        <v>148.0</v>
      </c>
      <c r="R547" s="125">
        <v>12.0</v>
      </c>
      <c r="S547" s="125">
        <v>7.0</v>
      </c>
      <c r="T547" s="125" t="s">
        <v>41</v>
      </c>
      <c r="U547" s="125">
        <v>-12.0</v>
      </c>
      <c r="V547" s="125">
        <v>71.0</v>
      </c>
      <c r="W547" s="125">
        <v>-10.22</v>
      </c>
      <c r="X547" s="125">
        <v>4.28</v>
      </c>
      <c r="Y547" s="125" t="s">
        <v>41</v>
      </c>
      <c r="Z547" s="125">
        <v>1.0</v>
      </c>
      <c r="AA547" s="125">
        <v>4.0</v>
      </c>
      <c r="AB547" s="125">
        <v>1.0</v>
      </c>
      <c r="AC547" s="125">
        <v>1.0</v>
      </c>
      <c r="AD547" s="125">
        <v>1.55</v>
      </c>
      <c r="AE547" s="125">
        <v>388.0</v>
      </c>
      <c r="AF547" s="125" t="s">
        <v>41</v>
      </c>
      <c r="AG547" s="125">
        <v>1.0</v>
      </c>
      <c r="AH547" s="125">
        <v>3.0</v>
      </c>
      <c r="AI547" s="125">
        <v>1.0</v>
      </c>
      <c r="AJ547" s="125">
        <v>1.0</v>
      </c>
      <c r="AK547" s="125">
        <v>1.0</v>
      </c>
      <c r="AL547" s="126">
        <v>45519.743178819444</v>
      </c>
      <c r="AM547" s="127">
        <v>369939.1</v>
      </c>
      <c r="AN547" s="127">
        <v>354364.63</v>
      </c>
      <c r="AO547" s="124"/>
      <c r="AP547" s="124"/>
    </row>
    <row r="548">
      <c r="A548" s="125">
        <v>804.0</v>
      </c>
      <c r="B548" s="119" t="s">
        <v>42</v>
      </c>
      <c r="C548" s="119" t="s">
        <v>32</v>
      </c>
      <c r="D548" s="119" t="s">
        <v>393</v>
      </c>
      <c r="E548" s="119" t="s">
        <v>394</v>
      </c>
      <c r="F548" s="120" t="s">
        <v>121</v>
      </c>
      <c r="G548" s="120" t="s">
        <v>36</v>
      </c>
      <c r="H548" s="121" t="s">
        <v>994</v>
      </c>
      <c r="I548" s="121" t="s">
        <v>995</v>
      </c>
      <c r="J548" s="125">
        <v>1735960.52</v>
      </c>
      <c r="K548" s="125">
        <v>922546.85</v>
      </c>
      <c r="L548" s="125">
        <v>52910.02</v>
      </c>
      <c r="M548" s="125">
        <v>34801.75</v>
      </c>
      <c r="N548" s="125">
        <v>7.0</v>
      </c>
      <c r="O548" s="119">
        <v>34.0</v>
      </c>
      <c r="P548" s="125">
        <v>531.0</v>
      </c>
      <c r="Q548" s="125">
        <v>428.0</v>
      </c>
      <c r="R548" s="125">
        <v>28.0</v>
      </c>
      <c r="S548" s="125">
        <v>37.0</v>
      </c>
      <c r="T548" s="119">
        <v>-79.0</v>
      </c>
      <c r="U548" s="125">
        <v>24.0</v>
      </c>
      <c r="V548" s="125">
        <v>-24.0</v>
      </c>
      <c r="W548" s="125">
        <v>52.03</v>
      </c>
      <c r="X548" s="125">
        <v>88.17</v>
      </c>
      <c r="Y548" s="119">
        <v>1.0</v>
      </c>
      <c r="Z548" s="125">
        <v>5.0</v>
      </c>
      <c r="AA548" s="125">
        <v>1.0</v>
      </c>
      <c r="AB548" s="125">
        <v>5.0</v>
      </c>
      <c r="AC548" s="125">
        <v>5.0</v>
      </c>
      <c r="AD548" s="125">
        <v>4.0</v>
      </c>
      <c r="AE548" s="125">
        <v>100.0</v>
      </c>
      <c r="AF548" s="119">
        <v>1.0</v>
      </c>
      <c r="AG548" s="125">
        <v>4.0</v>
      </c>
      <c r="AH548" s="125">
        <v>1.0</v>
      </c>
      <c r="AI548" s="125">
        <v>4.0</v>
      </c>
      <c r="AJ548" s="125">
        <v>4.0</v>
      </c>
      <c r="AK548" s="125">
        <v>4.0</v>
      </c>
      <c r="AL548" s="126">
        <v>45519.743178819444</v>
      </c>
      <c r="AM548" s="127">
        <v>1736307.83</v>
      </c>
      <c r="AN548" s="127">
        <v>922598.84</v>
      </c>
      <c r="AO548" s="124"/>
      <c r="AP548" s="124"/>
    </row>
    <row r="549">
      <c r="A549" s="125">
        <v>805.0</v>
      </c>
      <c r="B549" s="119" t="s">
        <v>60</v>
      </c>
      <c r="C549" s="119" t="s">
        <v>32</v>
      </c>
      <c r="D549" s="119" t="s">
        <v>722</v>
      </c>
      <c r="E549" s="119" t="s">
        <v>723</v>
      </c>
      <c r="F549" s="120" t="s">
        <v>118</v>
      </c>
      <c r="G549" s="120" t="s">
        <v>59</v>
      </c>
      <c r="H549" s="121" t="s">
        <v>994</v>
      </c>
      <c r="I549" s="121" t="s">
        <v>995</v>
      </c>
      <c r="J549" s="125">
        <v>4084016.56</v>
      </c>
      <c r="K549" s="125">
        <v>4000037.4</v>
      </c>
      <c r="L549" s="125">
        <v>92658.83</v>
      </c>
      <c r="M549" s="125">
        <v>92473.43</v>
      </c>
      <c r="N549" s="125">
        <v>89.0</v>
      </c>
      <c r="O549" s="125">
        <v>86.0</v>
      </c>
      <c r="P549" s="125">
        <v>856.0</v>
      </c>
      <c r="Q549" s="125">
        <v>849.0</v>
      </c>
      <c r="R549" s="125">
        <v>120.0</v>
      </c>
      <c r="S549" s="125">
        <v>102.0</v>
      </c>
      <c r="T549" s="125">
        <v>3.0</v>
      </c>
      <c r="U549" s="125">
        <v>0.0</v>
      </c>
      <c r="V549" s="125">
        <v>17.0</v>
      </c>
      <c r="W549" s="125">
        <v>0.2</v>
      </c>
      <c r="X549" s="125">
        <v>2.1</v>
      </c>
      <c r="Y549" s="125">
        <v>1.0</v>
      </c>
      <c r="Z549" s="125">
        <v>1.0</v>
      </c>
      <c r="AA549" s="125">
        <v>1.0</v>
      </c>
      <c r="AB549" s="125">
        <v>1.0</v>
      </c>
      <c r="AC549" s="125">
        <v>1.0</v>
      </c>
      <c r="AD549" s="125">
        <v>1.0</v>
      </c>
      <c r="AE549" s="125">
        <v>622.0</v>
      </c>
      <c r="AF549" s="125">
        <v>1.0</v>
      </c>
      <c r="AG549" s="125">
        <v>1.0</v>
      </c>
      <c r="AH549" s="125">
        <v>1.0</v>
      </c>
      <c r="AI549" s="125">
        <v>1.0</v>
      </c>
      <c r="AJ549" s="125">
        <v>1.0</v>
      </c>
      <c r="AK549" s="125">
        <v>1.0</v>
      </c>
      <c r="AL549" s="126">
        <v>45519.743178819444</v>
      </c>
      <c r="AM549" s="127">
        <v>4087613.05</v>
      </c>
      <c r="AN549" s="127">
        <v>3999101.84</v>
      </c>
      <c r="AO549" s="124"/>
      <c r="AP549" s="124"/>
    </row>
    <row r="550">
      <c r="A550" s="125">
        <v>806.0</v>
      </c>
      <c r="B550" s="119" t="s">
        <v>47</v>
      </c>
      <c r="C550" s="119" t="s">
        <v>32</v>
      </c>
      <c r="D550" s="119" t="s">
        <v>724</v>
      </c>
      <c r="E550" s="119" t="s">
        <v>725</v>
      </c>
      <c r="F550" s="120" t="s">
        <v>88</v>
      </c>
      <c r="G550" s="120" t="s">
        <v>59</v>
      </c>
      <c r="H550" s="121" t="s">
        <v>994</v>
      </c>
      <c r="I550" s="121" t="s">
        <v>995</v>
      </c>
      <c r="J550" s="125">
        <v>1453936.75</v>
      </c>
      <c r="K550" s="125">
        <v>991544.65</v>
      </c>
      <c r="L550" s="125">
        <v>40089.96</v>
      </c>
      <c r="M550" s="125">
        <v>27511.88</v>
      </c>
      <c r="N550" s="125">
        <v>13.0</v>
      </c>
      <c r="O550" s="125">
        <v>10.0</v>
      </c>
      <c r="P550" s="125">
        <v>438.0</v>
      </c>
      <c r="Q550" s="125">
        <v>340.0</v>
      </c>
      <c r="R550" s="125">
        <v>50.0</v>
      </c>
      <c r="S550" s="125">
        <v>33.0</v>
      </c>
      <c r="T550" s="125">
        <v>30.0</v>
      </c>
      <c r="U550" s="125">
        <v>28.0</v>
      </c>
      <c r="V550" s="125">
        <v>51.0</v>
      </c>
      <c r="W550" s="125">
        <v>45.72</v>
      </c>
      <c r="X550" s="125">
        <v>46.63</v>
      </c>
      <c r="Y550" s="125">
        <v>2.0</v>
      </c>
      <c r="Z550" s="125">
        <v>5.0</v>
      </c>
      <c r="AA550" s="125">
        <v>3.0</v>
      </c>
      <c r="AB550" s="125">
        <v>5.0</v>
      </c>
      <c r="AC550" s="125">
        <v>5.0</v>
      </c>
      <c r="AD550" s="125">
        <v>4.45</v>
      </c>
      <c r="AE550" s="125">
        <v>38.0</v>
      </c>
      <c r="AF550" s="125">
        <v>2.0</v>
      </c>
      <c r="AG550" s="125">
        <v>4.0</v>
      </c>
      <c r="AH550" s="125">
        <v>2.0</v>
      </c>
      <c r="AI550" s="125">
        <v>4.0</v>
      </c>
      <c r="AJ550" s="125">
        <v>4.0</v>
      </c>
      <c r="AK550" s="125">
        <v>4.0</v>
      </c>
      <c r="AL550" s="126">
        <v>45519.743178819444</v>
      </c>
      <c r="AM550" s="127">
        <v>1453953.81</v>
      </c>
      <c r="AN550" s="127">
        <v>991833.27</v>
      </c>
      <c r="AO550" s="124"/>
      <c r="AP550" s="124"/>
    </row>
    <row r="551">
      <c r="A551" s="125">
        <v>807.0</v>
      </c>
      <c r="B551" s="119" t="s">
        <v>63</v>
      </c>
      <c r="C551" s="119" t="s">
        <v>32</v>
      </c>
      <c r="D551" s="119" t="s">
        <v>726</v>
      </c>
      <c r="E551" s="119" t="s">
        <v>727</v>
      </c>
      <c r="F551" s="120" t="s">
        <v>73</v>
      </c>
      <c r="G551" s="120" t="s">
        <v>36</v>
      </c>
      <c r="H551" s="121" t="s">
        <v>994</v>
      </c>
      <c r="I551" s="121" t="s">
        <v>995</v>
      </c>
      <c r="J551" s="125">
        <v>1529094.29</v>
      </c>
      <c r="K551" s="125">
        <v>1347924.1</v>
      </c>
      <c r="L551" s="125">
        <v>58130.75</v>
      </c>
      <c r="M551" s="125">
        <v>52633.92</v>
      </c>
      <c r="N551" s="125">
        <v>17.0</v>
      </c>
      <c r="O551" s="125" t="s">
        <v>41</v>
      </c>
      <c r="P551" s="125">
        <v>633.0</v>
      </c>
      <c r="Q551" s="125">
        <v>611.0</v>
      </c>
      <c r="R551" s="125">
        <v>37.0</v>
      </c>
      <c r="S551" s="125">
        <v>43.0</v>
      </c>
      <c r="T551" s="125" t="s">
        <v>41</v>
      </c>
      <c r="U551" s="125">
        <v>3.0</v>
      </c>
      <c r="V551" s="125">
        <v>-13.0</v>
      </c>
      <c r="W551" s="125">
        <v>10.44</v>
      </c>
      <c r="X551" s="125">
        <v>13.44</v>
      </c>
      <c r="Y551" s="125" t="s">
        <v>41</v>
      </c>
      <c r="Z551" s="125">
        <v>1.0</v>
      </c>
      <c r="AA551" s="125">
        <v>1.0</v>
      </c>
      <c r="AB551" s="125">
        <v>3.0</v>
      </c>
      <c r="AC551" s="125">
        <v>3.0</v>
      </c>
      <c r="AD551" s="125">
        <v>2.25</v>
      </c>
      <c r="AE551" s="125">
        <v>292.0</v>
      </c>
      <c r="AF551" s="125" t="s">
        <v>41</v>
      </c>
      <c r="AG551" s="125">
        <v>1.0</v>
      </c>
      <c r="AH551" s="125">
        <v>1.0</v>
      </c>
      <c r="AI551" s="125">
        <v>2.0</v>
      </c>
      <c r="AJ551" s="125">
        <v>2.0</v>
      </c>
      <c r="AK551" s="125">
        <v>2.0</v>
      </c>
      <c r="AL551" s="126">
        <v>45519.743178819444</v>
      </c>
      <c r="AM551" s="127">
        <v>1528926.76</v>
      </c>
      <c r="AN551" s="127">
        <v>1346851.88</v>
      </c>
      <c r="AO551" s="124"/>
      <c r="AP551" s="124"/>
    </row>
    <row r="552">
      <c r="A552" s="125">
        <v>808.0</v>
      </c>
      <c r="B552" s="119" t="s">
        <v>1020</v>
      </c>
      <c r="C552" s="119" t="s">
        <v>992</v>
      </c>
      <c r="D552" s="119" t="s">
        <v>205</v>
      </c>
      <c r="E552" s="119" t="s">
        <v>1023</v>
      </c>
      <c r="F552" s="120" t="s">
        <v>76</v>
      </c>
      <c r="G552" s="120" t="s">
        <v>59</v>
      </c>
      <c r="H552" s="121" t="s">
        <v>994</v>
      </c>
      <c r="I552" s="121" t="s">
        <v>995</v>
      </c>
      <c r="J552" s="125">
        <v>2042372.93</v>
      </c>
      <c r="K552" s="125">
        <v>2039048.4</v>
      </c>
      <c r="L552" s="125">
        <v>54256.63</v>
      </c>
      <c r="M552" s="125">
        <v>57713.74</v>
      </c>
      <c r="N552" s="125">
        <v>22.0</v>
      </c>
      <c r="O552" s="119">
        <v>17.0</v>
      </c>
      <c r="P552" s="125">
        <v>138.0</v>
      </c>
      <c r="Q552" s="125">
        <v>164.0</v>
      </c>
      <c r="R552" s="125">
        <v>246.0</v>
      </c>
      <c r="S552" s="125">
        <v>312.0</v>
      </c>
      <c r="T552" s="119">
        <v>29.0</v>
      </c>
      <c r="U552" s="125">
        <v>-15.0</v>
      </c>
      <c r="V552" s="125">
        <v>-21.0</v>
      </c>
      <c r="W552" s="125">
        <v>-5.99</v>
      </c>
      <c r="X552" s="125">
        <v>0.16</v>
      </c>
      <c r="Y552" s="119">
        <v>1.0</v>
      </c>
      <c r="Z552" s="125">
        <v>1.0</v>
      </c>
      <c r="AA552" s="125">
        <v>1.0</v>
      </c>
      <c r="AB552" s="125">
        <v>1.0</v>
      </c>
      <c r="AC552" s="125">
        <v>1.0</v>
      </c>
      <c r="AD552" s="125">
        <v>1.0</v>
      </c>
      <c r="AE552" s="125">
        <v>610.0</v>
      </c>
      <c r="AF552" s="119">
        <v>1.0</v>
      </c>
      <c r="AG552" s="125">
        <v>1.0</v>
      </c>
      <c r="AH552" s="125">
        <v>1.0</v>
      </c>
      <c r="AI552" s="125">
        <v>1.0</v>
      </c>
      <c r="AJ552" s="125">
        <v>1.0</v>
      </c>
      <c r="AK552" s="125">
        <v>1.0</v>
      </c>
      <c r="AL552" s="126">
        <v>45519.743178819444</v>
      </c>
      <c r="AM552" s="127">
        <v>2001044.45</v>
      </c>
      <c r="AN552" s="127">
        <v>1990450.03</v>
      </c>
      <c r="AO552" s="124"/>
      <c r="AP552" s="124"/>
    </row>
    <row r="553">
      <c r="A553" s="125">
        <v>809.0</v>
      </c>
      <c r="B553" s="119" t="s">
        <v>122</v>
      </c>
      <c r="C553" s="119" t="s">
        <v>32</v>
      </c>
      <c r="D553" s="119" t="s">
        <v>728</v>
      </c>
      <c r="E553" s="119" t="s">
        <v>729</v>
      </c>
      <c r="F553" s="120" t="s">
        <v>403</v>
      </c>
      <c r="G553" s="120" t="s">
        <v>46</v>
      </c>
      <c r="H553" s="121" t="s">
        <v>994</v>
      </c>
      <c r="I553" s="121" t="s">
        <v>995</v>
      </c>
      <c r="J553" s="125">
        <v>1696281.22</v>
      </c>
      <c r="K553" s="125">
        <v>1886138.99</v>
      </c>
      <c r="L553" s="125">
        <v>83610.51</v>
      </c>
      <c r="M553" s="125">
        <v>97197.25</v>
      </c>
      <c r="N553" s="125">
        <v>14.0</v>
      </c>
      <c r="O553" s="125">
        <v>10.0</v>
      </c>
      <c r="P553" s="125">
        <v>860.0</v>
      </c>
      <c r="Q553" s="125">
        <v>969.0</v>
      </c>
      <c r="R553" s="125">
        <v>43.0</v>
      </c>
      <c r="S553" s="125">
        <v>44.0</v>
      </c>
      <c r="T553" s="125">
        <v>40.0</v>
      </c>
      <c r="U553" s="125">
        <v>-11.0</v>
      </c>
      <c r="V553" s="125">
        <v>-2.0</v>
      </c>
      <c r="W553" s="125">
        <v>-13.98</v>
      </c>
      <c r="X553" s="125">
        <v>-10.07</v>
      </c>
      <c r="Y553" s="125">
        <v>2.0</v>
      </c>
      <c r="Z553" s="125">
        <v>1.0</v>
      </c>
      <c r="AA553" s="125">
        <v>1.0</v>
      </c>
      <c r="AB553" s="125">
        <v>1.0</v>
      </c>
      <c r="AC553" s="125">
        <v>1.0</v>
      </c>
      <c r="AD553" s="125">
        <v>1.05</v>
      </c>
      <c r="AE553" s="125">
        <v>554.0</v>
      </c>
      <c r="AF553" s="125">
        <v>2.0</v>
      </c>
      <c r="AG553" s="125">
        <v>1.0</v>
      </c>
      <c r="AH553" s="125">
        <v>1.0</v>
      </c>
      <c r="AI553" s="125">
        <v>1.0</v>
      </c>
      <c r="AJ553" s="125">
        <v>1.0</v>
      </c>
      <c r="AK553" s="125">
        <v>1.0</v>
      </c>
      <c r="AL553" s="126">
        <v>45519.743178819444</v>
      </c>
      <c r="AM553" s="127">
        <v>1696923.72</v>
      </c>
      <c r="AN553" s="127">
        <v>1887350.67</v>
      </c>
      <c r="AO553" s="124"/>
      <c r="AP553" s="124"/>
    </row>
    <row r="554">
      <c r="A554" s="125">
        <v>810.0</v>
      </c>
      <c r="B554" s="119" t="s">
        <v>1001</v>
      </c>
      <c r="C554" s="119" t="s">
        <v>992</v>
      </c>
      <c r="D554" s="119" t="s">
        <v>1024</v>
      </c>
      <c r="E554" s="119" t="s">
        <v>1025</v>
      </c>
      <c r="F554" s="120" t="s">
        <v>243</v>
      </c>
      <c r="G554" s="120" t="s">
        <v>101</v>
      </c>
      <c r="H554" s="121" t="s">
        <v>994</v>
      </c>
      <c r="I554" s="121" t="s">
        <v>995</v>
      </c>
      <c r="J554" s="125">
        <v>727753.04</v>
      </c>
      <c r="K554" s="125">
        <v>903560.08</v>
      </c>
      <c r="L554" s="125">
        <v>20474.94</v>
      </c>
      <c r="M554" s="125">
        <v>25888.94</v>
      </c>
      <c r="N554" s="125">
        <v>7.0</v>
      </c>
      <c r="O554" s="125">
        <v>3.0</v>
      </c>
      <c r="P554" s="125">
        <v>124.0</v>
      </c>
      <c r="Q554" s="125">
        <v>97.0</v>
      </c>
      <c r="R554" s="125">
        <v>147.0</v>
      </c>
      <c r="S554" s="125">
        <v>164.0</v>
      </c>
      <c r="T554" s="125">
        <v>133.0</v>
      </c>
      <c r="U554" s="125">
        <v>27.0</v>
      </c>
      <c r="V554" s="125">
        <v>-10.0</v>
      </c>
      <c r="W554" s="125">
        <v>-20.91</v>
      </c>
      <c r="X554" s="125">
        <v>-19.46</v>
      </c>
      <c r="Y554" s="125">
        <v>5.0</v>
      </c>
      <c r="Z554" s="125">
        <v>5.0</v>
      </c>
      <c r="AA554" s="125">
        <v>1.0</v>
      </c>
      <c r="AB554" s="125">
        <v>1.0</v>
      </c>
      <c r="AC554" s="125">
        <v>1.0</v>
      </c>
      <c r="AD554" s="125">
        <v>1.4</v>
      </c>
      <c r="AE554" s="125">
        <v>418.0</v>
      </c>
      <c r="AF554" s="125">
        <v>4.0</v>
      </c>
      <c r="AG554" s="125">
        <v>4.0</v>
      </c>
      <c r="AH554" s="125">
        <v>1.0</v>
      </c>
      <c r="AI554" s="125">
        <v>1.0</v>
      </c>
      <c r="AJ554" s="125">
        <v>1.0</v>
      </c>
      <c r="AK554" s="125">
        <v>1.0</v>
      </c>
      <c r="AL554" s="126">
        <v>45519.743178819444</v>
      </c>
      <c r="AM554" s="127">
        <v>729371.44</v>
      </c>
      <c r="AN554" s="127">
        <v>901235.2</v>
      </c>
      <c r="AO554" s="124"/>
      <c r="AP554" s="124"/>
    </row>
    <row r="555">
      <c r="A555" s="125">
        <v>812.0</v>
      </c>
      <c r="B555" s="119" t="s">
        <v>42</v>
      </c>
      <c r="C555" s="119" t="s">
        <v>32</v>
      </c>
      <c r="D555" s="119" t="s">
        <v>91</v>
      </c>
      <c r="E555" s="119" t="s">
        <v>74</v>
      </c>
      <c r="F555" s="120" t="s">
        <v>108</v>
      </c>
      <c r="G555" s="120" t="s">
        <v>46</v>
      </c>
      <c r="H555" s="121" t="s">
        <v>994</v>
      </c>
      <c r="I555" s="121" t="s">
        <v>995</v>
      </c>
      <c r="J555" s="125">
        <v>408021.41</v>
      </c>
      <c r="K555" s="125">
        <v>524202.04</v>
      </c>
      <c r="L555" s="125">
        <v>14022.08</v>
      </c>
      <c r="M555" s="125">
        <v>18149.38</v>
      </c>
      <c r="N555" s="125">
        <v>5.0</v>
      </c>
      <c r="O555" s="125" t="s">
        <v>41</v>
      </c>
      <c r="P555" s="125">
        <v>157.0</v>
      </c>
      <c r="Q555" s="125">
        <v>207.0</v>
      </c>
      <c r="R555" s="125">
        <v>19.0</v>
      </c>
      <c r="S555" s="125">
        <v>17.0</v>
      </c>
      <c r="T555" s="125" t="s">
        <v>41</v>
      </c>
      <c r="U555" s="125">
        <v>-24.0</v>
      </c>
      <c r="V555" s="125">
        <v>11.0</v>
      </c>
      <c r="W555" s="125">
        <v>-22.74</v>
      </c>
      <c r="X555" s="125">
        <v>-22.16</v>
      </c>
      <c r="Y555" s="125" t="s">
        <v>41</v>
      </c>
      <c r="Z555" s="125">
        <v>1.0</v>
      </c>
      <c r="AA555" s="125">
        <v>1.0</v>
      </c>
      <c r="AB555" s="125">
        <v>1.0</v>
      </c>
      <c r="AC555" s="125">
        <v>1.0</v>
      </c>
      <c r="AD555" s="125">
        <v>0.95</v>
      </c>
      <c r="AE555" s="125">
        <v>632.0</v>
      </c>
      <c r="AF555" s="125" t="s">
        <v>41</v>
      </c>
      <c r="AG555" s="125">
        <v>1.0</v>
      </c>
      <c r="AH555" s="125">
        <v>1.0</v>
      </c>
      <c r="AI555" s="125">
        <v>1.0</v>
      </c>
      <c r="AJ555" s="125">
        <v>1.0</v>
      </c>
      <c r="AK555" s="125">
        <v>1.0</v>
      </c>
      <c r="AL555" s="126">
        <v>45519.743178819444</v>
      </c>
      <c r="AM555" s="127">
        <v>408006.66</v>
      </c>
      <c r="AN555" s="127">
        <v>524417.4</v>
      </c>
      <c r="AO555" s="124"/>
      <c r="AP555" s="124"/>
    </row>
    <row r="556">
      <c r="A556" s="125">
        <v>813.0</v>
      </c>
      <c r="B556" s="119" t="s">
        <v>1020</v>
      </c>
      <c r="C556" s="119" t="s">
        <v>992</v>
      </c>
      <c r="D556" s="119" t="s">
        <v>555</v>
      </c>
      <c r="E556" s="119" t="s">
        <v>1016</v>
      </c>
      <c r="F556" s="120" t="s">
        <v>76</v>
      </c>
      <c r="G556" s="120" t="s">
        <v>59</v>
      </c>
      <c r="H556" s="121" t="s">
        <v>994</v>
      </c>
      <c r="I556" s="121" t="s">
        <v>995</v>
      </c>
      <c r="J556" s="125">
        <v>2839877.27</v>
      </c>
      <c r="K556" s="125">
        <v>3032075.0</v>
      </c>
      <c r="L556" s="125">
        <v>72245.43</v>
      </c>
      <c r="M556" s="125">
        <v>77729.23</v>
      </c>
      <c r="N556" s="125">
        <v>55.0</v>
      </c>
      <c r="O556" s="119">
        <v>64.0</v>
      </c>
      <c r="P556" s="125">
        <v>139.0</v>
      </c>
      <c r="Q556" s="125">
        <v>172.0</v>
      </c>
      <c r="R556" s="125">
        <v>657.0</v>
      </c>
      <c r="S556" s="125">
        <v>686.0</v>
      </c>
      <c r="T556" s="119">
        <v>-14.0</v>
      </c>
      <c r="U556" s="125">
        <v>-19.0</v>
      </c>
      <c r="V556" s="125">
        <v>-4.0</v>
      </c>
      <c r="W556" s="125">
        <v>-7.06</v>
      </c>
      <c r="X556" s="125">
        <v>-6.34</v>
      </c>
      <c r="Y556" s="119">
        <v>1.0</v>
      </c>
      <c r="Z556" s="125">
        <v>1.0</v>
      </c>
      <c r="AA556" s="125">
        <v>1.0</v>
      </c>
      <c r="AB556" s="125">
        <v>1.0</v>
      </c>
      <c r="AC556" s="125">
        <v>1.0</v>
      </c>
      <c r="AD556" s="125">
        <v>1.0</v>
      </c>
      <c r="AE556" s="125">
        <v>618.0</v>
      </c>
      <c r="AF556" s="119">
        <v>1.0</v>
      </c>
      <c r="AG556" s="125">
        <v>1.0</v>
      </c>
      <c r="AH556" s="125">
        <v>1.0</v>
      </c>
      <c r="AI556" s="125">
        <v>1.0</v>
      </c>
      <c r="AJ556" s="125">
        <v>1.0</v>
      </c>
      <c r="AK556" s="125">
        <v>1.0</v>
      </c>
      <c r="AL556" s="126">
        <v>45519.743178819444</v>
      </c>
      <c r="AM556" s="127">
        <v>2708317.75</v>
      </c>
      <c r="AN556" s="127">
        <v>2971950.85</v>
      </c>
      <c r="AO556" s="124"/>
      <c r="AP556" s="124"/>
    </row>
    <row r="557">
      <c r="A557" s="125">
        <v>814.0</v>
      </c>
      <c r="B557" s="119" t="s">
        <v>47</v>
      </c>
      <c r="C557" s="119" t="s">
        <v>32</v>
      </c>
      <c r="D557" s="119" t="s">
        <v>503</v>
      </c>
      <c r="E557" s="119" t="s">
        <v>730</v>
      </c>
      <c r="F557" s="120" t="s">
        <v>55</v>
      </c>
      <c r="G557" s="120" t="s">
        <v>36</v>
      </c>
      <c r="H557" s="121" t="s">
        <v>994</v>
      </c>
      <c r="I557" s="121" t="s">
        <v>995</v>
      </c>
      <c r="J557" s="125">
        <v>843522.61</v>
      </c>
      <c r="K557" s="125">
        <v>449937.38</v>
      </c>
      <c r="L557" s="125">
        <v>27782.26</v>
      </c>
      <c r="M557" s="125">
        <v>14970.51</v>
      </c>
      <c r="N557" s="125">
        <v>5.0</v>
      </c>
      <c r="O557" s="125">
        <v>2.0</v>
      </c>
      <c r="P557" s="125">
        <v>265.0</v>
      </c>
      <c r="Q557" s="125">
        <v>169.0</v>
      </c>
      <c r="R557" s="125">
        <v>25.0</v>
      </c>
      <c r="S557" s="125">
        <v>17.0</v>
      </c>
      <c r="T557" s="125">
        <v>150.0</v>
      </c>
      <c r="U557" s="125">
        <v>56.0</v>
      </c>
      <c r="V557" s="125">
        <v>47.0</v>
      </c>
      <c r="W557" s="125">
        <v>85.58</v>
      </c>
      <c r="X557" s="125">
        <v>87.48</v>
      </c>
      <c r="Y557" s="125">
        <v>5.0</v>
      </c>
      <c r="Z557" s="125">
        <v>5.0</v>
      </c>
      <c r="AA557" s="125">
        <v>3.0</v>
      </c>
      <c r="AB557" s="125">
        <v>5.0</v>
      </c>
      <c r="AC557" s="125">
        <v>5.0</v>
      </c>
      <c r="AD557" s="125">
        <v>4.6</v>
      </c>
      <c r="AE557" s="125">
        <v>25.0</v>
      </c>
      <c r="AF557" s="125">
        <v>4.0</v>
      </c>
      <c r="AG557" s="125">
        <v>4.0</v>
      </c>
      <c r="AH557" s="125">
        <v>2.0</v>
      </c>
      <c r="AI557" s="125">
        <v>4.0</v>
      </c>
      <c r="AJ557" s="125">
        <v>4.0</v>
      </c>
      <c r="AK557" s="125">
        <v>4.0</v>
      </c>
      <c r="AL557" s="126">
        <v>45519.743178819444</v>
      </c>
      <c r="AM557" s="127">
        <v>844021.61</v>
      </c>
      <c r="AN557" s="127">
        <v>450264.35</v>
      </c>
      <c r="AO557" s="124"/>
      <c r="AP557" s="124"/>
    </row>
    <row r="558">
      <c r="A558" s="125">
        <v>815.0</v>
      </c>
      <c r="B558" s="119" t="s">
        <v>31</v>
      </c>
      <c r="C558" s="119" t="s">
        <v>32</v>
      </c>
      <c r="D558" s="119" t="s">
        <v>393</v>
      </c>
      <c r="E558" s="119" t="s">
        <v>418</v>
      </c>
      <c r="F558" s="120" t="s">
        <v>88</v>
      </c>
      <c r="G558" s="120" t="s">
        <v>59</v>
      </c>
      <c r="H558" s="121" t="s">
        <v>994</v>
      </c>
      <c r="I558" s="121" t="s">
        <v>995</v>
      </c>
      <c r="J558" s="125">
        <v>189215.1</v>
      </c>
      <c r="K558" s="125">
        <v>281810.54</v>
      </c>
      <c r="L558" s="125">
        <v>5297.5</v>
      </c>
      <c r="M558" s="125">
        <v>8252.64</v>
      </c>
      <c r="N558" s="125">
        <v>3.0</v>
      </c>
      <c r="O558" s="125" t="s">
        <v>41</v>
      </c>
      <c r="P558" s="125">
        <v>82.0</v>
      </c>
      <c r="Q558" s="125">
        <v>113.0</v>
      </c>
      <c r="R558" s="125">
        <v>13.0</v>
      </c>
      <c r="S558" s="125">
        <v>10.0</v>
      </c>
      <c r="T558" s="125" t="s">
        <v>41</v>
      </c>
      <c r="U558" s="125">
        <v>-27.0</v>
      </c>
      <c r="V558" s="125">
        <v>30.0</v>
      </c>
      <c r="W558" s="125">
        <v>-35.81</v>
      </c>
      <c r="X558" s="125">
        <v>-32.86</v>
      </c>
      <c r="Y558" s="125" t="s">
        <v>41</v>
      </c>
      <c r="Z558" s="125">
        <v>1.0</v>
      </c>
      <c r="AA558" s="125">
        <v>2.0</v>
      </c>
      <c r="AB558" s="125">
        <v>1.0</v>
      </c>
      <c r="AC558" s="125">
        <v>1.0</v>
      </c>
      <c r="AD558" s="125">
        <v>1.15</v>
      </c>
      <c r="AE558" s="125">
        <v>521.0</v>
      </c>
      <c r="AF558" s="125" t="s">
        <v>41</v>
      </c>
      <c r="AG558" s="125">
        <v>1.0</v>
      </c>
      <c r="AH558" s="125">
        <v>2.0</v>
      </c>
      <c r="AI558" s="125">
        <v>1.0</v>
      </c>
      <c r="AJ558" s="125">
        <v>1.0</v>
      </c>
      <c r="AK558" s="125">
        <v>1.0</v>
      </c>
      <c r="AL558" s="126">
        <v>45519.743178819444</v>
      </c>
      <c r="AM558" s="127">
        <v>189249.1</v>
      </c>
      <c r="AN558" s="127">
        <v>282358.63</v>
      </c>
      <c r="AO558" s="124"/>
      <c r="AP558" s="124"/>
    </row>
    <row r="559">
      <c r="A559" s="125">
        <v>816.0</v>
      </c>
      <c r="B559" s="119" t="s">
        <v>414</v>
      </c>
      <c r="C559" s="119" t="s">
        <v>992</v>
      </c>
      <c r="D559" s="119" t="s">
        <v>205</v>
      </c>
      <c r="E559" s="119" t="s">
        <v>1023</v>
      </c>
      <c r="F559" s="120" t="s">
        <v>76</v>
      </c>
      <c r="G559" s="120" t="s">
        <v>59</v>
      </c>
      <c r="H559" s="121" t="s">
        <v>994</v>
      </c>
      <c r="I559" s="121" t="s">
        <v>995</v>
      </c>
      <c r="J559" s="125">
        <v>1352448.39</v>
      </c>
      <c r="K559" s="125">
        <v>811541.17</v>
      </c>
      <c r="L559" s="125">
        <v>36099.68</v>
      </c>
      <c r="M559" s="125">
        <v>22990.86</v>
      </c>
      <c r="N559" s="125">
        <v>17.0</v>
      </c>
      <c r="O559" s="119">
        <v>18.0</v>
      </c>
      <c r="P559" s="125">
        <v>173.0</v>
      </c>
      <c r="Q559" s="125">
        <v>135.0</v>
      </c>
      <c r="R559" s="125">
        <v>329.0</v>
      </c>
      <c r="S559" s="125">
        <v>242.0</v>
      </c>
      <c r="T559" s="119">
        <v>-5.0</v>
      </c>
      <c r="U559" s="125">
        <v>28.0</v>
      </c>
      <c r="V559" s="125">
        <v>35.0</v>
      </c>
      <c r="W559" s="125">
        <v>57.02</v>
      </c>
      <c r="X559" s="125">
        <v>66.65</v>
      </c>
      <c r="Y559" s="119">
        <v>1.0</v>
      </c>
      <c r="Z559" s="125">
        <v>5.0</v>
      </c>
      <c r="AA559" s="125">
        <v>2.0</v>
      </c>
      <c r="AB559" s="125">
        <v>5.0</v>
      </c>
      <c r="AC559" s="125">
        <v>5.0</v>
      </c>
      <c r="AD559" s="125">
        <v>3.85</v>
      </c>
      <c r="AE559" s="125">
        <v>125.0</v>
      </c>
      <c r="AF559" s="119">
        <v>1.0</v>
      </c>
      <c r="AG559" s="125">
        <v>4.0</v>
      </c>
      <c r="AH559" s="125">
        <v>2.0</v>
      </c>
      <c r="AI559" s="125">
        <v>4.0</v>
      </c>
      <c r="AJ559" s="125">
        <v>4.0</v>
      </c>
      <c r="AK559" s="125">
        <v>3.0</v>
      </c>
      <c r="AL559" s="126">
        <v>45519.743178819444</v>
      </c>
      <c r="AM559" s="127">
        <v>1347783.01</v>
      </c>
      <c r="AN559" s="127">
        <v>805765.51</v>
      </c>
      <c r="AO559" s="124"/>
      <c r="AP559" s="124"/>
    </row>
    <row r="560">
      <c r="A560" s="125">
        <v>817.0</v>
      </c>
      <c r="B560" s="119" t="s">
        <v>31</v>
      </c>
      <c r="C560" s="119" t="s">
        <v>32</v>
      </c>
      <c r="D560" s="119" t="s">
        <v>148</v>
      </c>
      <c r="E560" s="119" t="s">
        <v>731</v>
      </c>
      <c r="F560" s="120" t="s">
        <v>76</v>
      </c>
      <c r="G560" s="120" t="s">
        <v>59</v>
      </c>
      <c r="H560" s="121" t="s">
        <v>994</v>
      </c>
      <c r="I560" s="121" t="s">
        <v>995</v>
      </c>
      <c r="J560" s="125">
        <v>1459089.36</v>
      </c>
      <c r="K560" s="125">
        <v>1479446.24</v>
      </c>
      <c r="L560" s="125">
        <v>43023.0</v>
      </c>
      <c r="M560" s="125">
        <v>43187.09</v>
      </c>
      <c r="N560" s="125">
        <v>59.0</v>
      </c>
      <c r="O560" s="125">
        <v>51.0</v>
      </c>
      <c r="P560" s="125">
        <v>651.0</v>
      </c>
      <c r="Q560" s="125">
        <v>666.0</v>
      </c>
      <c r="R560" s="125">
        <v>97.0</v>
      </c>
      <c r="S560" s="125">
        <v>70.0</v>
      </c>
      <c r="T560" s="125">
        <v>15.0</v>
      </c>
      <c r="U560" s="125">
        <v>-2.0</v>
      </c>
      <c r="V560" s="125">
        <v>38.0</v>
      </c>
      <c r="W560" s="125">
        <v>-0.38</v>
      </c>
      <c r="X560" s="125">
        <v>-1.38</v>
      </c>
      <c r="Y560" s="125">
        <v>1.0</v>
      </c>
      <c r="Z560" s="125">
        <v>1.0</v>
      </c>
      <c r="AA560" s="125">
        <v>2.0</v>
      </c>
      <c r="AB560" s="125">
        <v>1.0</v>
      </c>
      <c r="AC560" s="125">
        <v>1.0</v>
      </c>
      <c r="AD560" s="125">
        <v>1.2</v>
      </c>
      <c r="AE560" s="125">
        <v>504.0</v>
      </c>
      <c r="AF560" s="125">
        <v>1.0</v>
      </c>
      <c r="AG560" s="125">
        <v>1.0</v>
      </c>
      <c r="AH560" s="125">
        <v>2.0</v>
      </c>
      <c r="AI560" s="125">
        <v>1.0</v>
      </c>
      <c r="AJ560" s="125">
        <v>1.0</v>
      </c>
      <c r="AK560" s="125">
        <v>1.0</v>
      </c>
      <c r="AL560" s="126">
        <v>45519.743178819444</v>
      </c>
      <c r="AM560" s="127">
        <v>1460652.93</v>
      </c>
      <c r="AN560" s="127">
        <v>1477415.87</v>
      </c>
      <c r="AO560" s="124"/>
      <c r="AP560" s="124"/>
    </row>
    <row r="561">
      <c r="A561" s="125">
        <v>818.0</v>
      </c>
      <c r="B561" s="119" t="s">
        <v>1020</v>
      </c>
      <c r="C561" s="119" t="s">
        <v>992</v>
      </c>
      <c r="D561" s="119" t="s">
        <v>205</v>
      </c>
      <c r="E561" s="119" t="s">
        <v>1023</v>
      </c>
      <c r="F561" s="120" t="s">
        <v>76</v>
      </c>
      <c r="G561" s="120" t="s">
        <v>59</v>
      </c>
      <c r="H561" s="121" t="s">
        <v>994</v>
      </c>
      <c r="I561" s="121" t="s">
        <v>995</v>
      </c>
      <c r="J561" s="125">
        <v>1776538.28</v>
      </c>
      <c r="K561" s="125">
        <v>1399460.8</v>
      </c>
      <c r="L561" s="125">
        <v>44238.17</v>
      </c>
      <c r="M561" s="125">
        <v>36163.56</v>
      </c>
      <c r="N561" s="125">
        <v>62.0</v>
      </c>
      <c r="O561" s="125">
        <v>28.0</v>
      </c>
      <c r="P561" s="125">
        <v>161.0</v>
      </c>
      <c r="Q561" s="125">
        <v>145.0</v>
      </c>
      <c r="R561" s="125">
        <v>433.0</v>
      </c>
      <c r="S561" s="125">
        <v>325.0</v>
      </c>
      <c r="T561" s="125">
        <v>121.0</v>
      </c>
      <c r="U561" s="125">
        <v>11.0</v>
      </c>
      <c r="V561" s="125">
        <v>33.0</v>
      </c>
      <c r="W561" s="125">
        <v>22.33</v>
      </c>
      <c r="X561" s="125">
        <v>26.94</v>
      </c>
      <c r="Y561" s="125">
        <v>5.0</v>
      </c>
      <c r="Z561" s="125">
        <v>3.0</v>
      </c>
      <c r="AA561" s="125">
        <v>2.0</v>
      </c>
      <c r="AB561" s="125">
        <v>5.0</v>
      </c>
      <c r="AC561" s="125">
        <v>4.0</v>
      </c>
      <c r="AD561" s="125">
        <v>4.0</v>
      </c>
      <c r="AE561" s="125">
        <v>96.0</v>
      </c>
      <c r="AF561" s="125">
        <v>4.0</v>
      </c>
      <c r="AG561" s="125">
        <v>2.0</v>
      </c>
      <c r="AH561" s="125">
        <v>2.0</v>
      </c>
      <c r="AI561" s="125">
        <v>4.0</v>
      </c>
      <c r="AJ561" s="125">
        <v>3.0</v>
      </c>
      <c r="AK561" s="125">
        <v>4.0</v>
      </c>
      <c r="AL561" s="126">
        <v>45519.743178819444</v>
      </c>
      <c r="AM561" s="127">
        <v>1727879.11</v>
      </c>
      <c r="AN561" s="127">
        <v>1298517.07</v>
      </c>
      <c r="AO561" s="124"/>
      <c r="AP561" s="124"/>
    </row>
    <row r="562">
      <c r="A562" s="125">
        <v>820.0</v>
      </c>
      <c r="B562" s="119" t="s">
        <v>60</v>
      </c>
      <c r="C562" s="119" t="s">
        <v>32</v>
      </c>
      <c r="D562" s="119" t="s">
        <v>555</v>
      </c>
      <c r="E562" s="119" t="s">
        <v>732</v>
      </c>
      <c r="F562" s="120" t="s">
        <v>73</v>
      </c>
      <c r="G562" s="120" t="s">
        <v>36</v>
      </c>
      <c r="H562" s="121" t="s">
        <v>994</v>
      </c>
      <c r="I562" s="121" t="s">
        <v>995</v>
      </c>
      <c r="J562" s="125">
        <v>778147.64</v>
      </c>
      <c r="K562" s="125">
        <v>668587.19</v>
      </c>
      <c r="L562" s="125">
        <v>26552.4</v>
      </c>
      <c r="M562" s="125">
        <v>23139.56</v>
      </c>
      <c r="N562" s="125">
        <v>15.0</v>
      </c>
      <c r="O562" s="125">
        <v>9.0</v>
      </c>
      <c r="P562" s="125">
        <v>233.0</v>
      </c>
      <c r="Q562" s="125">
        <v>176.0</v>
      </c>
      <c r="R562" s="125">
        <v>30.0</v>
      </c>
      <c r="S562" s="125">
        <v>32.0</v>
      </c>
      <c r="T562" s="125">
        <v>66.0</v>
      </c>
      <c r="U562" s="125">
        <v>32.0</v>
      </c>
      <c r="V562" s="125">
        <v>-6.0</v>
      </c>
      <c r="W562" s="125">
        <v>14.75</v>
      </c>
      <c r="X562" s="125">
        <v>16.39</v>
      </c>
      <c r="Y562" s="125">
        <v>3.0</v>
      </c>
      <c r="Z562" s="125">
        <v>5.0</v>
      </c>
      <c r="AA562" s="125">
        <v>1.0</v>
      </c>
      <c r="AB562" s="125">
        <v>4.0</v>
      </c>
      <c r="AC562" s="125">
        <v>3.0</v>
      </c>
      <c r="AD562" s="125">
        <v>3.2</v>
      </c>
      <c r="AE562" s="125">
        <v>188.0</v>
      </c>
      <c r="AF562" s="125">
        <v>2.0</v>
      </c>
      <c r="AG562" s="125">
        <v>4.0</v>
      </c>
      <c r="AH562" s="125">
        <v>1.0</v>
      </c>
      <c r="AI562" s="125">
        <v>3.0</v>
      </c>
      <c r="AJ562" s="125">
        <v>2.0</v>
      </c>
      <c r="AK562" s="125">
        <v>3.0</v>
      </c>
      <c r="AL562" s="126">
        <v>45519.743178819444</v>
      </c>
      <c r="AM562" s="127">
        <v>777878.64</v>
      </c>
      <c r="AN562" s="127">
        <v>668729.1</v>
      </c>
      <c r="AO562" s="124"/>
      <c r="AP562" s="124"/>
    </row>
    <row r="563">
      <c r="A563" s="125">
        <v>821.0</v>
      </c>
      <c r="B563" s="119" t="s">
        <v>1020</v>
      </c>
      <c r="C563" s="119" t="s">
        <v>992</v>
      </c>
      <c r="D563" s="119" t="s">
        <v>393</v>
      </c>
      <c r="E563" s="119" t="s">
        <v>418</v>
      </c>
      <c r="F563" s="120" t="s">
        <v>88</v>
      </c>
      <c r="G563" s="120" t="s">
        <v>59</v>
      </c>
      <c r="H563" s="121" t="s">
        <v>994</v>
      </c>
      <c r="I563" s="121" t="s">
        <v>995</v>
      </c>
      <c r="J563" s="125">
        <v>208527.23</v>
      </c>
      <c r="K563" s="125">
        <v>292859.0</v>
      </c>
      <c r="L563" s="125">
        <v>5640.83</v>
      </c>
      <c r="M563" s="125">
        <v>8173.92</v>
      </c>
      <c r="N563" s="125" t="s">
        <v>41</v>
      </c>
      <c r="O563" s="125">
        <v>5.0</v>
      </c>
      <c r="P563" s="125">
        <v>31.0</v>
      </c>
      <c r="Q563" s="125">
        <v>107.0</v>
      </c>
      <c r="R563" s="125">
        <v>92.0</v>
      </c>
      <c r="S563" s="125">
        <v>12.0</v>
      </c>
      <c r="T563" s="125" t="s">
        <v>41</v>
      </c>
      <c r="U563" s="125">
        <v>-71.0</v>
      </c>
      <c r="V563" s="125">
        <v>666.0</v>
      </c>
      <c r="W563" s="125">
        <v>-30.99</v>
      </c>
      <c r="X563" s="125">
        <v>-28.8</v>
      </c>
      <c r="Y563" s="125" t="s">
        <v>41</v>
      </c>
      <c r="Z563" s="125">
        <v>1.0</v>
      </c>
      <c r="AA563" s="125">
        <v>5.0</v>
      </c>
      <c r="AB563" s="125">
        <v>1.0</v>
      </c>
      <c r="AC563" s="125">
        <v>1.0</v>
      </c>
      <c r="AD563" s="125">
        <v>1.9</v>
      </c>
      <c r="AE563" s="125">
        <v>332.0</v>
      </c>
      <c r="AF563" s="125" t="s">
        <v>41</v>
      </c>
      <c r="AG563" s="125">
        <v>1.0</v>
      </c>
      <c r="AH563" s="125">
        <v>4.0</v>
      </c>
      <c r="AI563" s="125">
        <v>1.0</v>
      </c>
      <c r="AJ563" s="125">
        <v>1.0</v>
      </c>
      <c r="AK563" s="125">
        <v>1.0</v>
      </c>
      <c r="AL563" s="126">
        <v>45519.743178819444</v>
      </c>
      <c r="AM563" s="127">
        <v>207787.23</v>
      </c>
      <c r="AN563" s="127">
        <v>292858.85</v>
      </c>
      <c r="AO563" s="124"/>
      <c r="AP563" s="124"/>
    </row>
    <row r="564">
      <c r="A564" s="125">
        <v>822.0</v>
      </c>
      <c r="B564" s="119" t="s">
        <v>60</v>
      </c>
      <c r="C564" s="119" t="s">
        <v>32</v>
      </c>
      <c r="D564" s="119" t="s">
        <v>733</v>
      </c>
      <c r="E564" s="119" t="s">
        <v>461</v>
      </c>
      <c r="F564" s="120" t="s">
        <v>96</v>
      </c>
      <c r="G564" s="120" t="s">
        <v>59</v>
      </c>
      <c r="H564" s="121" t="s">
        <v>994</v>
      </c>
      <c r="I564" s="121" t="s">
        <v>995</v>
      </c>
      <c r="J564" s="125">
        <v>2096804.54</v>
      </c>
      <c r="K564" s="125">
        <v>1676571.89</v>
      </c>
      <c r="L564" s="125">
        <v>54063.05</v>
      </c>
      <c r="M564" s="125">
        <v>46573.87</v>
      </c>
      <c r="N564" s="119">
        <v>19.0</v>
      </c>
      <c r="O564" s="125">
        <v>8.0</v>
      </c>
      <c r="P564" s="125">
        <v>635.0</v>
      </c>
      <c r="Q564" s="125">
        <v>570.0</v>
      </c>
      <c r="R564" s="125">
        <v>62.0</v>
      </c>
      <c r="S564" s="125">
        <v>59.0</v>
      </c>
      <c r="T564" s="119">
        <v>137.0</v>
      </c>
      <c r="U564" s="125">
        <v>11.0</v>
      </c>
      <c r="V564" s="125">
        <v>5.0</v>
      </c>
      <c r="W564" s="125">
        <v>16.08</v>
      </c>
      <c r="X564" s="125">
        <v>25.06</v>
      </c>
      <c r="Y564" s="119">
        <v>5.0</v>
      </c>
      <c r="Z564" s="125">
        <v>3.0</v>
      </c>
      <c r="AA564" s="125">
        <v>1.0</v>
      </c>
      <c r="AB564" s="125">
        <v>4.0</v>
      </c>
      <c r="AC564" s="125">
        <v>4.0</v>
      </c>
      <c r="AD564" s="125">
        <v>3.35</v>
      </c>
      <c r="AE564" s="125">
        <v>180.0</v>
      </c>
      <c r="AF564" s="119">
        <v>4.0</v>
      </c>
      <c r="AG564" s="125">
        <v>2.0</v>
      </c>
      <c r="AH564" s="125">
        <v>1.0</v>
      </c>
      <c r="AI564" s="125">
        <v>3.0</v>
      </c>
      <c r="AJ564" s="125">
        <v>3.0</v>
      </c>
      <c r="AK564" s="125">
        <v>3.0</v>
      </c>
      <c r="AL564" s="126">
        <v>45519.743178819444</v>
      </c>
      <c r="AM564" s="127">
        <v>2100100.58</v>
      </c>
      <c r="AN564" s="127">
        <v>1677763.91</v>
      </c>
      <c r="AO564" s="124"/>
      <c r="AP564" s="124"/>
    </row>
    <row r="565">
      <c r="A565" s="125">
        <v>823.0</v>
      </c>
      <c r="B565" s="119" t="s">
        <v>47</v>
      </c>
      <c r="C565" s="119" t="s">
        <v>32</v>
      </c>
      <c r="D565" s="119" t="s">
        <v>734</v>
      </c>
      <c r="E565" s="119" t="s">
        <v>735</v>
      </c>
      <c r="F565" s="120" t="s">
        <v>220</v>
      </c>
      <c r="G565" s="120" t="s">
        <v>59</v>
      </c>
      <c r="H565" s="121" t="s">
        <v>994</v>
      </c>
      <c r="I565" s="121" t="s">
        <v>995</v>
      </c>
      <c r="J565" s="125">
        <v>904365.92</v>
      </c>
      <c r="K565" s="125">
        <v>759833.21</v>
      </c>
      <c r="L565" s="125">
        <v>24715.37</v>
      </c>
      <c r="M565" s="125">
        <v>22644.07</v>
      </c>
      <c r="N565" s="125">
        <v>14.0</v>
      </c>
      <c r="O565" s="125">
        <v>28.0</v>
      </c>
      <c r="P565" s="125">
        <v>252.0</v>
      </c>
      <c r="Q565" s="125">
        <v>220.0</v>
      </c>
      <c r="R565" s="125">
        <v>30.0</v>
      </c>
      <c r="S565" s="125">
        <v>28.0</v>
      </c>
      <c r="T565" s="125">
        <v>-50.0</v>
      </c>
      <c r="U565" s="125">
        <v>14.0</v>
      </c>
      <c r="V565" s="125">
        <v>7.0</v>
      </c>
      <c r="W565" s="125">
        <v>9.15</v>
      </c>
      <c r="X565" s="125">
        <v>19.02</v>
      </c>
      <c r="Y565" s="125">
        <v>1.0</v>
      </c>
      <c r="Z565" s="125">
        <v>3.0</v>
      </c>
      <c r="AA565" s="125">
        <v>1.0</v>
      </c>
      <c r="AB565" s="125">
        <v>3.0</v>
      </c>
      <c r="AC565" s="125">
        <v>3.0</v>
      </c>
      <c r="AD565" s="125">
        <v>2.5</v>
      </c>
      <c r="AE565" s="125">
        <v>249.0</v>
      </c>
      <c r="AF565" s="125">
        <v>1.0</v>
      </c>
      <c r="AG565" s="125">
        <v>2.0</v>
      </c>
      <c r="AH565" s="125">
        <v>1.0</v>
      </c>
      <c r="AI565" s="125">
        <v>2.0</v>
      </c>
      <c r="AJ565" s="125">
        <v>2.0</v>
      </c>
      <c r="AK565" s="125">
        <v>2.0</v>
      </c>
      <c r="AL565" s="126">
        <v>45519.743178819444</v>
      </c>
      <c r="AM565" s="127">
        <v>905331.92</v>
      </c>
      <c r="AN565" s="127">
        <v>762400.03</v>
      </c>
      <c r="AO565" s="124"/>
      <c r="AP565" s="124"/>
    </row>
    <row r="566">
      <c r="A566" s="125">
        <v>824.0</v>
      </c>
      <c r="B566" s="119" t="s">
        <v>122</v>
      </c>
      <c r="C566" s="119" t="s">
        <v>32</v>
      </c>
      <c r="D566" s="119" t="s">
        <v>119</v>
      </c>
      <c r="E566" s="119" t="s">
        <v>120</v>
      </c>
      <c r="F566" s="120" t="s">
        <v>121</v>
      </c>
      <c r="G566" s="120" t="s">
        <v>36</v>
      </c>
      <c r="H566" s="121" t="s">
        <v>994</v>
      </c>
      <c r="I566" s="121" t="s">
        <v>995</v>
      </c>
      <c r="J566" s="125">
        <v>3007140.23</v>
      </c>
      <c r="K566" s="125">
        <v>2150628.96</v>
      </c>
      <c r="L566" s="125">
        <v>88965.2</v>
      </c>
      <c r="M566" s="125">
        <v>82365.6</v>
      </c>
      <c r="N566" s="125">
        <v>14.0</v>
      </c>
      <c r="O566" s="125">
        <v>22.0</v>
      </c>
      <c r="P566" s="125">
        <v>781.0</v>
      </c>
      <c r="Q566" s="125">
        <v>746.0</v>
      </c>
      <c r="R566" s="125">
        <v>25.0</v>
      </c>
      <c r="S566" s="125">
        <v>40.0</v>
      </c>
      <c r="T566" s="125">
        <v>-36.0</v>
      </c>
      <c r="U566" s="125">
        <v>4.0</v>
      </c>
      <c r="V566" s="125">
        <v>-37.0</v>
      </c>
      <c r="W566" s="125">
        <v>8.01</v>
      </c>
      <c r="X566" s="125">
        <v>39.83</v>
      </c>
      <c r="Y566" s="125">
        <v>1.0</v>
      </c>
      <c r="Z566" s="125">
        <v>1.0</v>
      </c>
      <c r="AA566" s="125">
        <v>1.0</v>
      </c>
      <c r="AB566" s="125">
        <v>3.0</v>
      </c>
      <c r="AC566" s="125">
        <v>5.0</v>
      </c>
      <c r="AD566" s="125">
        <v>2.8</v>
      </c>
      <c r="AE566" s="125">
        <v>224.0</v>
      </c>
      <c r="AF566" s="125">
        <v>1.0</v>
      </c>
      <c r="AG566" s="125">
        <v>1.0</v>
      </c>
      <c r="AH566" s="125">
        <v>1.0</v>
      </c>
      <c r="AI566" s="125">
        <v>2.0</v>
      </c>
      <c r="AJ566" s="125">
        <v>4.0</v>
      </c>
      <c r="AK566" s="125">
        <v>2.0</v>
      </c>
      <c r="AL566" s="126">
        <v>45519.743178819444</v>
      </c>
      <c r="AM566" s="127">
        <v>3007100.96</v>
      </c>
      <c r="AN566" s="127">
        <v>2151593.1</v>
      </c>
      <c r="AO566" s="124"/>
      <c r="AP566" s="124"/>
    </row>
    <row r="567">
      <c r="A567" s="125">
        <v>825.0</v>
      </c>
      <c r="B567" s="119" t="s">
        <v>42</v>
      </c>
      <c r="C567" s="119" t="s">
        <v>32</v>
      </c>
      <c r="D567" s="119" t="s">
        <v>736</v>
      </c>
      <c r="E567" s="119" t="s">
        <v>737</v>
      </c>
      <c r="F567" s="120" t="s">
        <v>45</v>
      </c>
      <c r="G567" s="120" t="s">
        <v>46</v>
      </c>
      <c r="H567" s="121" t="s">
        <v>994</v>
      </c>
      <c r="I567" s="121" t="s">
        <v>995</v>
      </c>
      <c r="J567" s="125">
        <v>2145285.16</v>
      </c>
      <c r="K567" s="125">
        <v>1322068.0</v>
      </c>
      <c r="L567" s="125">
        <v>70013.25</v>
      </c>
      <c r="M567" s="125">
        <v>49525.25</v>
      </c>
      <c r="N567" s="125" t="s">
        <v>41</v>
      </c>
      <c r="O567" s="125">
        <v>26.0</v>
      </c>
      <c r="P567" s="125">
        <v>1103.0</v>
      </c>
      <c r="Q567" s="125">
        <v>773.0</v>
      </c>
      <c r="R567" s="125">
        <v>99.0</v>
      </c>
      <c r="S567" s="125">
        <v>92.0</v>
      </c>
      <c r="T567" s="125" t="s">
        <v>41</v>
      </c>
      <c r="U567" s="125">
        <v>42.0</v>
      </c>
      <c r="V567" s="125">
        <v>7.0</v>
      </c>
      <c r="W567" s="125">
        <v>41.37</v>
      </c>
      <c r="X567" s="125">
        <v>62.27</v>
      </c>
      <c r="Y567" s="125" t="s">
        <v>41</v>
      </c>
      <c r="Z567" s="125">
        <v>5.0</v>
      </c>
      <c r="AA567" s="125">
        <v>1.0</v>
      </c>
      <c r="AB567" s="125">
        <v>5.0</v>
      </c>
      <c r="AC567" s="125">
        <v>5.0</v>
      </c>
      <c r="AD567" s="125">
        <v>3.95</v>
      </c>
      <c r="AE567" s="125">
        <v>115.0</v>
      </c>
      <c r="AF567" s="125" t="s">
        <v>41</v>
      </c>
      <c r="AG567" s="125">
        <v>4.0</v>
      </c>
      <c r="AH567" s="125">
        <v>1.0</v>
      </c>
      <c r="AI567" s="125">
        <v>4.0</v>
      </c>
      <c r="AJ567" s="125">
        <v>4.0</v>
      </c>
      <c r="AK567" s="125">
        <v>4.0</v>
      </c>
      <c r="AL567" s="126">
        <v>45519.743178819444</v>
      </c>
      <c r="AM567" s="127">
        <v>2148741.48</v>
      </c>
      <c r="AN567" s="127">
        <v>1311818.91</v>
      </c>
      <c r="AO567" s="124"/>
      <c r="AP567" s="124"/>
    </row>
    <row r="568">
      <c r="A568" s="125">
        <v>826.0</v>
      </c>
      <c r="B568" s="119" t="s">
        <v>63</v>
      </c>
      <c r="C568" s="119" t="s">
        <v>32</v>
      </c>
      <c r="D568" s="119" t="s">
        <v>446</v>
      </c>
      <c r="E568" s="119" t="s">
        <v>447</v>
      </c>
      <c r="F568" s="120" t="s">
        <v>220</v>
      </c>
      <c r="G568" s="120" t="s">
        <v>59</v>
      </c>
      <c r="H568" s="121" t="s">
        <v>994</v>
      </c>
      <c r="I568" s="121" t="s">
        <v>995</v>
      </c>
      <c r="J568" s="125">
        <v>683453.84</v>
      </c>
      <c r="K568" s="125">
        <v>413940.6</v>
      </c>
      <c r="L568" s="125">
        <v>22531.63</v>
      </c>
      <c r="M568" s="125">
        <v>14305.29</v>
      </c>
      <c r="N568" s="119">
        <v>8.0</v>
      </c>
      <c r="O568" s="125" t="s">
        <v>41</v>
      </c>
      <c r="P568" s="125">
        <v>223.0</v>
      </c>
      <c r="Q568" s="125">
        <v>174.0</v>
      </c>
      <c r="R568" s="125">
        <v>22.0</v>
      </c>
      <c r="S568" s="125">
        <v>16.0</v>
      </c>
      <c r="T568" s="119" t="s">
        <v>41</v>
      </c>
      <c r="U568" s="125">
        <v>28.0</v>
      </c>
      <c r="V568" s="125">
        <v>37.0</v>
      </c>
      <c r="W568" s="125">
        <v>57.51</v>
      </c>
      <c r="X568" s="125">
        <v>65.11</v>
      </c>
      <c r="Y568" s="119" t="s">
        <v>41</v>
      </c>
      <c r="Z568" s="125">
        <v>5.0</v>
      </c>
      <c r="AA568" s="125">
        <v>2.0</v>
      </c>
      <c r="AB568" s="125">
        <v>5.0</v>
      </c>
      <c r="AC568" s="125">
        <v>5.0</v>
      </c>
      <c r="AD568" s="125">
        <v>4.15</v>
      </c>
      <c r="AE568" s="125">
        <v>72.0</v>
      </c>
      <c r="AF568" s="119" t="s">
        <v>41</v>
      </c>
      <c r="AG568" s="125">
        <v>4.0</v>
      </c>
      <c r="AH568" s="125">
        <v>2.0</v>
      </c>
      <c r="AI568" s="125">
        <v>4.0</v>
      </c>
      <c r="AJ568" s="125">
        <v>4.0</v>
      </c>
      <c r="AK568" s="125">
        <v>4.0</v>
      </c>
      <c r="AL568" s="126">
        <v>45519.743178819444</v>
      </c>
      <c r="AM568" s="127">
        <v>684021.84</v>
      </c>
      <c r="AN568" s="127">
        <v>414262.61</v>
      </c>
      <c r="AO568" s="124"/>
      <c r="AP568" s="124"/>
    </row>
    <row r="569">
      <c r="A569" s="125">
        <v>827.0</v>
      </c>
      <c r="B569" s="119" t="s">
        <v>31</v>
      </c>
      <c r="C569" s="119" t="s">
        <v>32</v>
      </c>
      <c r="D569" s="119" t="s">
        <v>135</v>
      </c>
      <c r="E569" s="119" t="s">
        <v>136</v>
      </c>
      <c r="F569" s="120" t="s">
        <v>93</v>
      </c>
      <c r="G569" s="120" t="s">
        <v>46</v>
      </c>
      <c r="H569" s="121" t="s">
        <v>994</v>
      </c>
      <c r="I569" s="121" t="s">
        <v>995</v>
      </c>
      <c r="J569" s="125">
        <v>796723.86</v>
      </c>
      <c r="K569" s="125">
        <v>733202.95</v>
      </c>
      <c r="L569" s="125">
        <v>28840.5</v>
      </c>
      <c r="M569" s="125">
        <v>26795.5</v>
      </c>
      <c r="N569" s="125">
        <v>41.0</v>
      </c>
      <c r="O569" s="119">
        <v>57.0</v>
      </c>
      <c r="P569" s="125">
        <v>323.0</v>
      </c>
      <c r="Q569" s="125">
        <v>317.0</v>
      </c>
      <c r="R569" s="125">
        <v>31.0</v>
      </c>
      <c r="S569" s="125">
        <v>48.0</v>
      </c>
      <c r="T569" s="119">
        <v>-28.0</v>
      </c>
      <c r="U569" s="125">
        <v>1.0</v>
      </c>
      <c r="V569" s="125">
        <v>-35.0</v>
      </c>
      <c r="W569" s="125">
        <v>7.63</v>
      </c>
      <c r="X569" s="125">
        <v>8.66</v>
      </c>
      <c r="Y569" s="119">
        <v>1.0</v>
      </c>
      <c r="Z569" s="125">
        <v>1.0</v>
      </c>
      <c r="AA569" s="125">
        <v>1.0</v>
      </c>
      <c r="AB569" s="125">
        <v>2.0</v>
      </c>
      <c r="AC569" s="125">
        <v>2.0</v>
      </c>
      <c r="AD569" s="125">
        <v>1.65</v>
      </c>
      <c r="AE569" s="125">
        <v>370.0</v>
      </c>
      <c r="AF569" s="119">
        <v>1.0</v>
      </c>
      <c r="AG569" s="125">
        <v>1.0</v>
      </c>
      <c r="AH569" s="125">
        <v>1.0</v>
      </c>
      <c r="AI569" s="125">
        <v>1.0</v>
      </c>
      <c r="AJ569" s="125">
        <v>2.0</v>
      </c>
      <c r="AK569" s="125">
        <v>1.0</v>
      </c>
      <c r="AL569" s="126">
        <v>45519.743178819444</v>
      </c>
      <c r="AM569" s="127">
        <v>812647.31</v>
      </c>
      <c r="AN569" s="127">
        <v>717875.1</v>
      </c>
      <c r="AO569" s="124"/>
      <c r="AP569" s="124"/>
    </row>
    <row r="570">
      <c r="A570" s="125">
        <v>828.0</v>
      </c>
      <c r="B570" s="119" t="s">
        <v>47</v>
      </c>
      <c r="C570" s="119" t="s">
        <v>32</v>
      </c>
      <c r="D570" s="119" t="s">
        <v>466</v>
      </c>
      <c r="E570" s="119" t="s">
        <v>738</v>
      </c>
      <c r="F570" s="120" t="s">
        <v>96</v>
      </c>
      <c r="G570" s="120" t="s">
        <v>59</v>
      </c>
      <c r="H570" s="121" t="s">
        <v>994</v>
      </c>
      <c r="I570" s="121" t="s">
        <v>995</v>
      </c>
      <c r="J570" s="125">
        <v>3643765.74</v>
      </c>
      <c r="K570" s="125">
        <v>2472583.98</v>
      </c>
      <c r="L570" s="125">
        <v>94512.46</v>
      </c>
      <c r="M570" s="125">
        <v>70213.63</v>
      </c>
      <c r="N570" s="125">
        <v>12.0</v>
      </c>
      <c r="O570" s="125">
        <v>1.0</v>
      </c>
      <c r="P570" s="125">
        <v>935.0</v>
      </c>
      <c r="Q570" s="125">
        <v>714.0</v>
      </c>
      <c r="R570" s="125">
        <v>79.0</v>
      </c>
      <c r="S570" s="125">
        <v>54.0</v>
      </c>
      <c r="T570" s="125">
        <v>1100.0</v>
      </c>
      <c r="U570" s="125">
        <v>30.0</v>
      </c>
      <c r="V570" s="125">
        <v>46.0</v>
      </c>
      <c r="W570" s="125">
        <v>34.61</v>
      </c>
      <c r="X570" s="125">
        <v>47.37</v>
      </c>
      <c r="Y570" s="125">
        <v>5.0</v>
      </c>
      <c r="Z570" s="125">
        <v>5.0</v>
      </c>
      <c r="AA570" s="125">
        <v>3.0</v>
      </c>
      <c r="AB570" s="125">
        <v>5.0</v>
      </c>
      <c r="AC570" s="125">
        <v>5.0</v>
      </c>
      <c r="AD570" s="125">
        <v>4.6</v>
      </c>
      <c r="AE570" s="125">
        <v>28.0</v>
      </c>
      <c r="AF570" s="125">
        <v>4.0</v>
      </c>
      <c r="AG570" s="125">
        <v>4.0</v>
      </c>
      <c r="AH570" s="125">
        <v>2.0</v>
      </c>
      <c r="AI570" s="125">
        <v>4.0</v>
      </c>
      <c r="AJ570" s="125">
        <v>4.0</v>
      </c>
      <c r="AK570" s="125">
        <v>4.0</v>
      </c>
      <c r="AL570" s="126">
        <v>45519.743178819444</v>
      </c>
      <c r="AM570" s="127">
        <v>3645013.04</v>
      </c>
      <c r="AN570" s="127">
        <v>2471650.13</v>
      </c>
      <c r="AO570" s="124"/>
      <c r="AP570" s="124"/>
    </row>
    <row r="571">
      <c r="A571" s="125">
        <v>830.0</v>
      </c>
      <c r="B571" s="119" t="s">
        <v>31</v>
      </c>
      <c r="C571" s="119" t="s">
        <v>32</v>
      </c>
      <c r="D571" s="119" t="s">
        <v>448</v>
      </c>
      <c r="E571" s="119" t="s">
        <v>739</v>
      </c>
      <c r="F571" s="120" t="s">
        <v>76</v>
      </c>
      <c r="G571" s="120" t="s">
        <v>59</v>
      </c>
      <c r="H571" s="121" t="s">
        <v>994</v>
      </c>
      <c r="I571" s="121" t="s">
        <v>995</v>
      </c>
      <c r="J571" s="125">
        <v>1426227.25</v>
      </c>
      <c r="K571" s="125">
        <v>1056622.09</v>
      </c>
      <c r="L571" s="125">
        <v>39048.31</v>
      </c>
      <c r="M571" s="125">
        <v>30830.17</v>
      </c>
      <c r="N571" s="125">
        <v>19.0</v>
      </c>
      <c r="O571" s="125">
        <v>7.0</v>
      </c>
      <c r="P571" s="125">
        <v>480.0</v>
      </c>
      <c r="Q571" s="125">
        <v>408.0</v>
      </c>
      <c r="R571" s="125">
        <v>49.0</v>
      </c>
      <c r="S571" s="125">
        <v>43.0</v>
      </c>
      <c r="T571" s="125">
        <v>171.0</v>
      </c>
      <c r="U571" s="125">
        <v>17.0</v>
      </c>
      <c r="V571" s="125">
        <v>13.0</v>
      </c>
      <c r="W571" s="125">
        <v>26.66</v>
      </c>
      <c r="X571" s="125">
        <v>34.98</v>
      </c>
      <c r="Y571" s="125">
        <v>5.0</v>
      </c>
      <c r="Z571" s="125">
        <v>4.0</v>
      </c>
      <c r="AA571" s="125">
        <v>1.0</v>
      </c>
      <c r="AB571" s="125">
        <v>5.0</v>
      </c>
      <c r="AC571" s="125">
        <v>5.0</v>
      </c>
      <c r="AD571" s="125">
        <v>4.1</v>
      </c>
      <c r="AE571" s="125">
        <v>77.0</v>
      </c>
      <c r="AF571" s="125">
        <v>4.0</v>
      </c>
      <c r="AG571" s="125">
        <v>3.0</v>
      </c>
      <c r="AH571" s="125">
        <v>1.0</v>
      </c>
      <c r="AI571" s="125">
        <v>4.0</v>
      </c>
      <c r="AJ571" s="125">
        <v>4.0</v>
      </c>
      <c r="AK571" s="125">
        <v>4.0</v>
      </c>
      <c r="AL571" s="126">
        <v>45519.743178819444</v>
      </c>
      <c r="AM571" s="127">
        <v>1426006.75</v>
      </c>
      <c r="AN571" s="127">
        <v>1056650.83</v>
      </c>
      <c r="AO571" s="124"/>
      <c r="AP571" s="124"/>
    </row>
    <row r="572">
      <c r="A572" s="125">
        <v>831.0</v>
      </c>
      <c r="B572" s="119" t="s">
        <v>60</v>
      </c>
      <c r="C572" s="119" t="s">
        <v>32</v>
      </c>
      <c r="D572" s="119" t="s">
        <v>740</v>
      </c>
      <c r="E572" s="119" t="s">
        <v>741</v>
      </c>
      <c r="F572" s="120" t="s">
        <v>76</v>
      </c>
      <c r="G572" s="120" t="s">
        <v>59</v>
      </c>
      <c r="H572" s="121" t="s">
        <v>994</v>
      </c>
      <c r="I572" s="121" t="s">
        <v>995</v>
      </c>
      <c r="J572" s="125">
        <v>1608990.47</v>
      </c>
      <c r="K572" s="125">
        <v>1676537.59</v>
      </c>
      <c r="L572" s="125">
        <v>45229.26</v>
      </c>
      <c r="M572" s="125">
        <v>48260.22</v>
      </c>
      <c r="N572" s="125">
        <v>8.0</v>
      </c>
      <c r="O572" s="125">
        <v>15.0</v>
      </c>
      <c r="P572" s="125">
        <v>518.0</v>
      </c>
      <c r="Q572" s="125">
        <v>540.0</v>
      </c>
      <c r="R572" s="125">
        <v>65.0</v>
      </c>
      <c r="S572" s="125">
        <v>59.0</v>
      </c>
      <c r="T572" s="125">
        <v>-46.0</v>
      </c>
      <c r="U572" s="125">
        <v>-4.0</v>
      </c>
      <c r="V572" s="125">
        <v>10.0</v>
      </c>
      <c r="W572" s="125">
        <v>-6.28</v>
      </c>
      <c r="X572" s="125">
        <v>-4.03</v>
      </c>
      <c r="Y572" s="125">
        <v>1.0</v>
      </c>
      <c r="Z572" s="125">
        <v>1.0</v>
      </c>
      <c r="AA572" s="125">
        <v>1.0</v>
      </c>
      <c r="AB572" s="125">
        <v>1.0</v>
      </c>
      <c r="AC572" s="125">
        <v>1.0</v>
      </c>
      <c r="AD572" s="125">
        <v>1.0</v>
      </c>
      <c r="AE572" s="125">
        <v>599.0</v>
      </c>
      <c r="AF572" s="125">
        <v>1.0</v>
      </c>
      <c r="AG572" s="125">
        <v>1.0</v>
      </c>
      <c r="AH572" s="125">
        <v>1.0</v>
      </c>
      <c r="AI572" s="125">
        <v>1.0</v>
      </c>
      <c r="AJ572" s="125">
        <v>1.0</v>
      </c>
      <c r="AK572" s="125">
        <v>1.0</v>
      </c>
      <c r="AL572" s="126">
        <v>45519.743178819444</v>
      </c>
      <c r="AM572" s="127">
        <v>1608468.47</v>
      </c>
      <c r="AN572" s="127">
        <v>1676375.58</v>
      </c>
      <c r="AO572" s="124"/>
      <c r="AP572" s="124"/>
    </row>
    <row r="573">
      <c r="A573" s="125">
        <v>832.0</v>
      </c>
      <c r="B573" s="119" t="s">
        <v>414</v>
      </c>
      <c r="C573" s="119" t="s">
        <v>992</v>
      </c>
      <c r="D573" s="119" t="s">
        <v>393</v>
      </c>
      <c r="E573" s="119" t="s">
        <v>418</v>
      </c>
      <c r="F573" s="120" t="s">
        <v>88</v>
      </c>
      <c r="G573" s="120" t="s">
        <v>59</v>
      </c>
      <c r="H573" s="121" t="s">
        <v>994</v>
      </c>
      <c r="I573" s="121" t="s">
        <v>995</v>
      </c>
      <c r="J573" s="125">
        <v>753803.51</v>
      </c>
      <c r="K573" s="125">
        <v>479271.61</v>
      </c>
      <c r="L573" s="125">
        <v>19472.52</v>
      </c>
      <c r="M573" s="125">
        <v>15088.38</v>
      </c>
      <c r="N573" s="125">
        <v>2.0</v>
      </c>
      <c r="O573" s="125">
        <v>4.0</v>
      </c>
      <c r="P573" s="125">
        <v>89.0</v>
      </c>
      <c r="Q573" s="125">
        <v>188.0</v>
      </c>
      <c r="R573" s="125">
        <v>136.0</v>
      </c>
      <c r="S573" s="125">
        <v>37.0</v>
      </c>
      <c r="T573" s="125">
        <v>-50.0</v>
      </c>
      <c r="U573" s="125">
        <v>-52.0</v>
      </c>
      <c r="V573" s="125">
        <v>267.0</v>
      </c>
      <c r="W573" s="125">
        <v>29.06</v>
      </c>
      <c r="X573" s="125">
        <v>57.28</v>
      </c>
      <c r="Y573" s="125">
        <v>1.0</v>
      </c>
      <c r="Z573" s="125">
        <v>1.0</v>
      </c>
      <c r="AA573" s="125">
        <v>5.0</v>
      </c>
      <c r="AB573" s="125">
        <v>5.0</v>
      </c>
      <c r="AC573" s="125">
        <v>5.0</v>
      </c>
      <c r="AD573" s="125">
        <v>4.6</v>
      </c>
      <c r="AE573" s="125">
        <v>23.0</v>
      </c>
      <c r="AF573" s="125">
        <v>1.0</v>
      </c>
      <c r="AG573" s="125">
        <v>1.0</v>
      </c>
      <c r="AH573" s="125">
        <v>4.0</v>
      </c>
      <c r="AI573" s="125">
        <v>4.0</v>
      </c>
      <c r="AJ573" s="125">
        <v>4.0</v>
      </c>
      <c r="AK573" s="125">
        <v>4.0</v>
      </c>
      <c r="AL573" s="126">
        <v>45519.743178819444</v>
      </c>
      <c r="AM573" s="127">
        <v>719499.72</v>
      </c>
      <c r="AN573" s="127">
        <v>460836.79</v>
      </c>
      <c r="AO573" s="124"/>
      <c r="AP573" s="124"/>
    </row>
    <row r="574">
      <c r="A574" s="125">
        <v>833.0</v>
      </c>
      <c r="B574" s="119" t="s">
        <v>42</v>
      </c>
      <c r="C574" s="119" t="s">
        <v>32</v>
      </c>
      <c r="D574" s="119" t="s">
        <v>670</v>
      </c>
      <c r="E574" s="119" t="s">
        <v>671</v>
      </c>
      <c r="F574" s="120" t="s">
        <v>275</v>
      </c>
      <c r="G574" s="120" t="s">
        <v>46</v>
      </c>
      <c r="H574" s="121" t="s">
        <v>994</v>
      </c>
      <c r="I574" s="121" t="s">
        <v>995</v>
      </c>
      <c r="J574" s="125">
        <v>1100364.09</v>
      </c>
      <c r="K574" s="125">
        <v>1383635.78</v>
      </c>
      <c r="L574" s="125">
        <v>41588.69</v>
      </c>
      <c r="M574" s="125">
        <v>54810.58</v>
      </c>
      <c r="N574" s="125" t="s">
        <v>41</v>
      </c>
      <c r="O574" s="125">
        <v>36.0</v>
      </c>
      <c r="P574" s="125">
        <v>411.0</v>
      </c>
      <c r="Q574" s="125">
        <v>522.0</v>
      </c>
      <c r="R574" s="125">
        <v>46.0</v>
      </c>
      <c r="S574" s="125">
        <v>72.0</v>
      </c>
      <c r="T574" s="125" t="s">
        <v>41</v>
      </c>
      <c r="U574" s="125">
        <v>-21.0</v>
      </c>
      <c r="V574" s="125">
        <v>-36.0</v>
      </c>
      <c r="W574" s="125">
        <v>-24.12</v>
      </c>
      <c r="X574" s="125">
        <v>-20.47</v>
      </c>
      <c r="Y574" s="125" t="s">
        <v>41</v>
      </c>
      <c r="Z574" s="125">
        <v>1.0</v>
      </c>
      <c r="AA574" s="125">
        <v>1.0</v>
      </c>
      <c r="AB574" s="125">
        <v>1.0</v>
      </c>
      <c r="AC574" s="125">
        <v>1.0</v>
      </c>
      <c r="AD574" s="125">
        <v>0.95</v>
      </c>
      <c r="AE574" s="125">
        <v>643.0</v>
      </c>
      <c r="AF574" s="125" t="s">
        <v>41</v>
      </c>
      <c r="AG574" s="125">
        <v>1.0</v>
      </c>
      <c r="AH574" s="125">
        <v>1.0</v>
      </c>
      <c r="AI574" s="125">
        <v>1.0</v>
      </c>
      <c r="AJ574" s="125">
        <v>1.0</v>
      </c>
      <c r="AK574" s="125">
        <v>1.0</v>
      </c>
      <c r="AL574" s="126">
        <v>45519.743178819444</v>
      </c>
      <c r="AM574" s="127">
        <v>1234047.42</v>
      </c>
      <c r="AN574" s="127">
        <v>1422841.98</v>
      </c>
      <c r="AO574" s="124"/>
      <c r="AP574" s="124"/>
    </row>
    <row r="575">
      <c r="A575" s="125">
        <v>834.0</v>
      </c>
      <c r="B575" s="119" t="s">
        <v>42</v>
      </c>
      <c r="C575" s="119" t="s">
        <v>32</v>
      </c>
      <c r="D575" s="119" t="s">
        <v>50</v>
      </c>
      <c r="E575" s="119" t="s">
        <v>322</v>
      </c>
      <c r="F575" s="120" t="s">
        <v>665</v>
      </c>
      <c r="G575" s="120" t="s">
        <v>46</v>
      </c>
      <c r="H575" s="121" t="s">
        <v>994</v>
      </c>
      <c r="I575" s="121" t="s">
        <v>995</v>
      </c>
      <c r="J575" s="125">
        <v>657209.66</v>
      </c>
      <c r="K575" s="125">
        <v>728921.68</v>
      </c>
      <c r="L575" s="125">
        <v>19913.06</v>
      </c>
      <c r="M575" s="125">
        <v>24149.25</v>
      </c>
      <c r="N575" s="119">
        <v>22.0</v>
      </c>
      <c r="O575" s="125">
        <v>23.0</v>
      </c>
      <c r="P575" s="125">
        <v>284.0</v>
      </c>
      <c r="Q575" s="125">
        <v>299.0</v>
      </c>
      <c r="R575" s="125">
        <v>26.0</v>
      </c>
      <c r="S575" s="125">
        <v>23.0</v>
      </c>
      <c r="T575" s="119">
        <v>-4.0</v>
      </c>
      <c r="U575" s="125">
        <v>-5.0</v>
      </c>
      <c r="V575" s="125">
        <v>13.0</v>
      </c>
      <c r="W575" s="125">
        <v>-17.54</v>
      </c>
      <c r="X575" s="125">
        <v>-9.84</v>
      </c>
      <c r="Y575" s="119">
        <v>1.0</v>
      </c>
      <c r="Z575" s="125">
        <v>1.0</v>
      </c>
      <c r="AA575" s="125">
        <v>1.0</v>
      </c>
      <c r="AB575" s="125">
        <v>1.0</v>
      </c>
      <c r="AC575" s="125">
        <v>1.0</v>
      </c>
      <c r="AD575" s="125">
        <v>1.0</v>
      </c>
      <c r="AE575" s="125">
        <v>565.0</v>
      </c>
      <c r="AF575" s="119">
        <v>1.0</v>
      </c>
      <c r="AG575" s="125">
        <v>1.0</v>
      </c>
      <c r="AH575" s="125">
        <v>1.0</v>
      </c>
      <c r="AI575" s="125">
        <v>1.0</v>
      </c>
      <c r="AJ575" s="125">
        <v>1.0</v>
      </c>
      <c r="AK575" s="125">
        <v>1.0</v>
      </c>
      <c r="AL575" s="126">
        <v>45519.743178819444</v>
      </c>
      <c r="AM575" s="127">
        <v>657659.4</v>
      </c>
      <c r="AN575" s="127">
        <v>728517.11</v>
      </c>
      <c r="AO575" s="124"/>
      <c r="AP575" s="124"/>
    </row>
    <row r="576">
      <c r="A576" s="125">
        <v>835.0</v>
      </c>
      <c r="B576" s="119" t="s">
        <v>97</v>
      </c>
      <c r="C576" s="119" t="s">
        <v>32</v>
      </c>
      <c r="D576" s="119" t="s">
        <v>249</v>
      </c>
      <c r="E576" s="119" t="s">
        <v>599</v>
      </c>
      <c r="F576" s="120" t="s">
        <v>45</v>
      </c>
      <c r="G576" s="120" t="s">
        <v>46</v>
      </c>
      <c r="H576" s="121" t="s">
        <v>994</v>
      </c>
      <c r="I576" s="121" t="s">
        <v>995</v>
      </c>
      <c r="J576" s="125">
        <v>679216.29</v>
      </c>
      <c r="K576" s="125">
        <v>524576.38</v>
      </c>
      <c r="L576" s="125">
        <v>23421.92</v>
      </c>
      <c r="M576" s="125">
        <v>19262.25</v>
      </c>
      <c r="N576" s="125">
        <v>16.0</v>
      </c>
      <c r="O576" s="125">
        <v>11.0</v>
      </c>
      <c r="P576" s="125">
        <v>352.0</v>
      </c>
      <c r="Q576" s="125">
        <v>310.0</v>
      </c>
      <c r="R576" s="125">
        <v>29.0</v>
      </c>
      <c r="S576" s="125">
        <v>24.0</v>
      </c>
      <c r="T576" s="125">
        <v>45.0</v>
      </c>
      <c r="U576" s="125">
        <v>13.0</v>
      </c>
      <c r="V576" s="125">
        <v>20.0</v>
      </c>
      <c r="W576" s="125">
        <v>21.59</v>
      </c>
      <c r="X576" s="125">
        <v>29.48</v>
      </c>
      <c r="Y576" s="125">
        <v>2.0</v>
      </c>
      <c r="Z576" s="125">
        <v>3.0</v>
      </c>
      <c r="AA576" s="125">
        <v>2.0</v>
      </c>
      <c r="AB576" s="125">
        <v>5.0</v>
      </c>
      <c r="AC576" s="125">
        <v>4.0</v>
      </c>
      <c r="AD576" s="125">
        <v>3.8</v>
      </c>
      <c r="AE576" s="125">
        <v>129.0</v>
      </c>
      <c r="AF576" s="125">
        <v>2.0</v>
      </c>
      <c r="AG576" s="125">
        <v>2.0</v>
      </c>
      <c r="AH576" s="125">
        <v>2.0</v>
      </c>
      <c r="AI576" s="125">
        <v>4.0</v>
      </c>
      <c r="AJ576" s="125">
        <v>3.0</v>
      </c>
      <c r="AK576" s="125">
        <v>3.0</v>
      </c>
      <c r="AL576" s="126">
        <v>45519.743178819444</v>
      </c>
      <c r="AM576" s="127">
        <v>679415.24</v>
      </c>
      <c r="AN576" s="127">
        <v>524517.15</v>
      </c>
      <c r="AO576" s="124"/>
      <c r="AP576" s="124"/>
    </row>
    <row r="577">
      <c r="A577" s="125">
        <v>836.0</v>
      </c>
      <c r="B577" s="119" t="s">
        <v>60</v>
      </c>
      <c r="C577" s="119" t="s">
        <v>32</v>
      </c>
      <c r="D577" s="119" t="s">
        <v>742</v>
      </c>
      <c r="E577" s="119" t="s">
        <v>743</v>
      </c>
      <c r="F577" s="120" t="s">
        <v>118</v>
      </c>
      <c r="G577" s="120" t="s">
        <v>59</v>
      </c>
      <c r="H577" s="121" t="s">
        <v>994</v>
      </c>
      <c r="I577" s="121" t="s">
        <v>995</v>
      </c>
      <c r="J577" s="125">
        <v>1334203.11</v>
      </c>
      <c r="K577" s="125">
        <v>1062547.05</v>
      </c>
      <c r="L577" s="125">
        <v>31231.36</v>
      </c>
      <c r="M577" s="125">
        <v>29485.24</v>
      </c>
      <c r="N577" s="125">
        <v>5.0</v>
      </c>
      <c r="O577" s="125">
        <v>7.0</v>
      </c>
      <c r="P577" s="125">
        <v>326.0</v>
      </c>
      <c r="Q577" s="125">
        <v>300.0</v>
      </c>
      <c r="R577" s="125">
        <v>35.0</v>
      </c>
      <c r="S577" s="125">
        <v>45.0</v>
      </c>
      <c r="T577" s="125">
        <v>-28.0</v>
      </c>
      <c r="U577" s="125">
        <v>8.0</v>
      </c>
      <c r="V577" s="125">
        <v>-22.0</v>
      </c>
      <c r="W577" s="125">
        <v>5.92</v>
      </c>
      <c r="X577" s="125">
        <v>25.57</v>
      </c>
      <c r="Y577" s="125">
        <v>1.0</v>
      </c>
      <c r="Z577" s="125">
        <v>2.0</v>
      </c>
      <c r="AA577" s="125">
        <v>1.0</v>
      </c>
      <c r="AB577" s="125">
        <v>2.0</v>
      </c>
      <c r="AC577" s="125">
        <v>4.0</v>
      </c>
      <c r="AD577" s="125">
        <v>2.25</v>
      </c>
      <c r="AE577" s="125">
        <v>290.0</v>
      </c>
      <c r="AF577" s="125">
        <v>1.0</v>
      </c>
      <c r="AG577" s="125">
        <v>1.0</v>
      </c>
      <c r="AH577" s="125">
        <v>1.0</v>
      </c>
      <c r="AI577" s="125">
        <v>1.0</v>
      </c>
      <c r="AJ577" s="125">
        <v>3.0</v>
      </c>
      <c r="AK577" s="125">
        <v>2.0</v>
      </c>
      <c r="AL577" s="126">
        <v>45519.743178819444</v>
      </c>
      <c r="AM577" s="127">
        <v>1334124.72</v>
      </c>
      <c r="AN577" s="127">
        <v>1061056.72</v>
      </c>
      <c r="AO577" s="124"/>
      <c r="AP577" s="124"/>
    </row>
    <row r="578">
      <c r="A578" s="125">
        <v>837.0</v>
      </c>
      <c r="B578" s="119" t="s">
        <v>60</v>
      </c>
      <c r="C578" s="119" t="s">
        <v>32</v>
      </c>
      <c r="D578" s="119" t="s">
        <v>249</v>
      </c>
      <c r="E578" s="119" t="s">
        <v>744</v>
      </c>
      <c r="F578" s="120" t="s">
        <v>76</v>
      </c>
      <c r="G578" s="120" t="s">
        <v>59</v>
      </c>
      <c r="H578" s="121" t="s">
        <v>994</v>
      </c>
      <c r="I578" s="121" t="s">
        <v>995</v>
      </c>
      <c r="J578" s="125">
        <v>1334607.67</v>
      </c>
      <c r="K578" s="125">
        <v>1145495.95</v>
      </c>
      <c r="L578" s="125">
        <v>38009.34</v>
      </c>
      <c r="M578" s="125">
        <v>33907.48</v>
      </c>
      <c r="N578" s="125">
        <v>61.0</v>
      </c>
      <c r="O578" s="125">
        <v>59.0</v>
      </c>
      <c r="P578" s="125">
        <v>598.0</v>
      </c>
      <c r="Q578" s="125">
        <v>520.0</v>
      </c>
      <c r="R578" s="125">
        <v>59.0</v>
      </c>
      <c r="S578" s="125">
        <v>77.0</v>
      </c>
      <c r="T578" s="125">
        <v>3.0</v>
      </c>
      <c r="U578" s="125">
        <v>15.0</v>
      </c>
      <c r="V578" s="125">
        <v>-23.0</v>
      </c>
      <c r="W578" s="125">
        <v>12.1</v>
      </c>
      <c r="X578" s="125">
        <v>16.51</v>
      </c>
      <c r="Y578" s="125">
        <v>1.0</v>
      </c>
      <c r="Z578" s="125">
        <v>4.0</v>
      </c>
      <c r="AA578" s="125">
        <v>1.0</v>
      </c>
      <c r="AB578" s="125">
        <v>3.0</v>
      </c>
      <c r="AC578" s="125">
        <v>3.0</v>
      </c>
      <c r="AD578" s="125">
        <v>2.6</v>
      </c>
      <c r="AE578" s="125">
        <v>243.0</v>
      </c>
      <c r="AF578" s="125">
        <v>1.0</v>
      </c>
      <c r="AG578" s="125">
        <v>3.0</v>
      </c>
      <c r="AH578" s="125">
        <v>1.0</v>
      </c>
      <c r="AI578" s="125">
        <v>2.0</v>
      </c>
      <c r="AJ578" s="125">
        <v>2.0</v>
      </c>
      <c r="AK578" s="125">
        <v>2.0</v>
      </c>
      <c r="AL578" s="126">
        <v>45519.743178819444</v>
      </c>
      <c r="AM578" s="127">
        <v>1335899.17</v>
      </c>
      <c r="AN578" s="127">
        <v>1146434.36</v>
      </c>
      <c r="AO578" s="124"/>
      <c r="AP578" s="124"/>
    </row>
    <row r="579">
      <c r="A579" s="125">
        <v>838.0</v>
      </c>
      <c r="B579" s="119" t="s">
        <v>47</v>
      </c>
      <c r="C579" s="119" t="s">
        <v>32</v>
      </c>
      <c r="D579" s="119" t="s">
        <v>74</v>
      </c>
      <c r="E579" s="119" t="s">
        <v>745</v>
      </c>
      <c r="F579" s="120" t="s">
        <v>96</v>
      </c>
      <c r="G579" s="120" t="s">
        <v>59</v>
      </c>
      <c r="H579" s="121" t="s">
        <v>994</v>
      </c>
      <c r="I579" s="121" t="s">
        <v>995</v>
      </c>
      <c r="J579" s="125">
        <v>2126292.09</v>
      </c>
      <c r="K579" s="125">
        <v>1697249.92</v>
      </c>
      <c r="L579" s="125">
        <v>48092.01</v>
      </c>
      <c r="M579" s="125">
        <v>42173.55</v>
      </c>
      <c r="N579" s="125">
        <v>21.0</v>
      </c>
      <c r="O579" s="125" t="s">
        <v>41</v>
      </c>
      <c r="P579" s="125">
        <v>487.0</v>
      </c>
      <c r="Q579" s="125">
        <v>492.0</v>
      </c>
      <c r="R579" s="125">
        <v>36.0</v>
      </c>
      <c r="S579" s="125">
        <v>39.0</v>
      </c>
      <c r="T579" s="125" t="s">
        <v>41</v>
      </c>
      <c r="U579" s="125">
        <v>-1.0</v>
      </c>
      <c r="V579" s="125">
        <v>-7.0</v>
      </c>
      <c r="W579" s="125">
        <v>14.03</v>
      </c>
      <c r="X579" s="125">
        <v>25.28</v>
      </c>
      <c r="Y579" s="125" t="s">
        <v>41</v>
      </c>
      <c r="Z579" s="125">
        <v>1.0</v>
      </c>
      <c r="AA579" s="125">
        <v>1.0</v>
      </c>
      <c r="AB579" s="125">
        <v>4.0</v>
      </c>
      <c r="AC579" s="125">
        <v>4.0</v>
      </c>
      <c r="AD579" s="125">
        <v>2.9</v>
      </c>
      <c r="AE579" s="125">
        <v>213.0</v>
      </c>
      <c r="AF579" s="125" t="s">
        <v>41</v>
      </c>
      <c r="AG579" s="125">
        <v>1.0</v>
      </c>
      <c r="AH579" s="125">
        <v>1.0</v>
      </c>
      <c r="AI579" s="125">
        <v>3.0</v>
      </c>
      <c r="AJ579" s="125">
        <v>3.0</v>
      </c>
      <c r="AK579" s="125">
        <v>2.0</v>
      </c>
      <c r="AL579" s="126">
        <v>45519.743178819444</v>
      </c>
      <c r="AM579" s="127">
        <v>2126503.69</v>
      </c>
      <c r="AN579" s="127">
        <v>1698267.44</v>
      </c>
      <c r="AO579" s="124"/>
      <c r="AP579" s="124"/>
    </row>
    <row r="580">
      <c r="A580" s="125">
        <v>841.0</v>
      </c>
      <c r="B580" s="119" t="s">
        <v>97</v>
      </c>
      <c r="C580" s="119" t="s">
        <v>32</v>
      </c>
      <c r="D580" s="119" t="s">
        <v>155</v>
      </c>
      <c r="E580" s="119" t="s">
        <v>442</v>
      </c>
      <c r="F580" s="120" t="s">
        <v>243</v>
      </c>
      <c r="G580" s="120" t="s">
        <v>101</v>
      </c>
      <c r="H580" s="121" t="s">
        <v>994</v>
      </c>
      <c r="I580" s="121" t="s">
        <v>995</v>
      </c>
      <c r="J580" s="125">
        <v>385905.99</v>
      </c>
      <c r="K580" s="125">
        <v>444468.55</v>
      </c>
      <c r="L580" s="125">
        <v>11089.08</v>
      </c>
      <c r="M580" s="125">
        <v>13679.45</v>
      </c>
      <c r="N580" s="125" t="s">
        <v>41</v>
      </c>
      <c r="O580" s="119" t="s">
        <v>41</v>
      </c>
      <c r="P580" s="125">
        <v>163.0</v>
      </c>
      <c r="Q580" s="125">
        <v>167.0</v>
      </c>
      <c r="R580" s="125">
        <v>20.0</v>
      </c>
      <c r="S580" s="125">
        <v>12.0</v>
      </c>
      <c r="T580" s="119" t="s">
        <v>41</v>
      </c>
      <c r="U580" s="125">
        <v>-2.0</v>
      </c>
      <c r="V580" s="125">
        <v>66.0</v>
      </c>
      <c r="W580" s="125">
        <v>-18.94</v>
      </c>
      <c r="X580" s="125">
        <v>-13.18</v>
      </c>
      <c r="Y580" s="119" t="s">
        <v>41</v>
      </c>
      <c r="Z580" s="125">
        <v>1.0</v>
      </c>
      <c r="AA580" s="125">
        <v>4.0</v>
      </c>
      <c r="AB580" s="125">
        <v>1.0</v>
      </c>
      <c r="AC580" s="125">
        <v>1.0</v>
      </c>
      <c r="AD580" s="125">
        <v>1.55</v>
      </c>
      <c r="AE580" s="125">
        <v>389.0</v>
      </c>
      <c r="AF580" s="119" t="s">
        <v>41</v>
      </c>
      <c r="AG580" s="125">
        <v>1.0</v>
      </c>
      <c r="AH580" s="125">
        <v>3.0</v>
      </c>
      <c r="AI580" s="125">
        <v>1.0</v>
      </c>
      <c r="AJ580" s="125">
        <v>1.0</v>
      </c>
      <c r="AK580" s="125">
        <v>1.0</v>
      </c>
      <c r="AL580" s="126">
        <v>45519.743178819444</v>
      </c>
      <c r="AM580" s="127">
        <v>386304.61</v>
      </c>
      <c r="AN580" s="127">
        <v>444468.1</v>
      </c>
      <c r="AO580" s="124"/>
      <c r="AP580" s="124"/>
    </row>
    <row r="581">
      <c r="A581" s="125">
        <v>842.0</v>
      </c>
      <c r="B581" s="119" t="s">
        <v>97</v>
      </c>
      <c r="C581" s="119" t="s">
        <v>32</v>
      </c>
      <c r="D581" s="119" t="s">
        <v>393</v>
      </c>
      <c r="E581" s="119" t="s">
        <v>687</v>
      </c>
      <c r="F581" s="120" t="s">
        <v>223</v>
      </c>
      <c r="G581" s="120" t="s">
        <v>101</v>
      </c>
      <c r="H581" s="121" t="s">
        <v>994</v>
      </c>
      <c r="I581" s="121" t="s">
        <v>995</v>
      </c>
      <c r="J581" s="125">
        <v>382986.16</v>
      </c>
      <c r="K581" s="125">
        <v>215287.3</v>
      </c>
      <c r="L581" s="125">
        <v>10416.24</v>
      </c>
      <c r="M581" s="125">
        <v>6159.0</v>
      </c>
      <c r="N581" s="119" t="s">
        <v>41</v>
      </c>
      <c r="O581" s="119" t="s">
        <v>41</v>
      </c>
      <c r="P581" s="125">
        <v>176.0</v>
      </c>
      <c r="Q581" s="125">
        <v>104.0</v>
      </c>
      <c r="R581" s="125">
        <v>41.0</v>
      </c>
      <c r="S581" s="125">
        <v>23.0</v>
      </c>
      <c r="T581" s="119" t="s">
        <v>41</v>
      </c>
      <c r="U581" s="125">
        <v>69.0</v>
      </c>
      <c r="V581" s="125">
        <v>78.0</v>
      </c>
      <c r="W581" s="125">
        <v>69.12</v>
      </c>
      <c r="X581" s="125">
        <v>77.9</v>
      </c>
      <c r="Y581" s="119" t="s">
        <v>41</v>
      </c>
      <c r="Z581" s="125">
        <v>5.0</v>
      </c>
      <c r="AA581" s="125">
        <v>4.0</v>
      </c>
      <c r="AB581" s="125">
        <v>5.0</v>
      </c>
      <c r="AC581" s="125">
        <v>5.0</v>
      </c>
      <c r="AD581" s="125">
        <v>4.55</v>
      </c>
      <c r="AE581" s="125">
        <v>29.0</v>
      </c>
      <c r="AF581" s="119" t="s">
        <v>41</v>
      </c>
      <c r="AG581" s="125">
        <v>4.0</v>
      </c>
      <c r="AH581" s="125">
        <v>3.0</v>
      </c>
      <c r="AI581" s="125">
        <v>4.0</v>
      </c>
      <c r="AJ581" s="125">
        <v>4.0</v>
      </c>
      <c r="AK581" s="125">
        <v>4.0</v>
      </c>
      <c r="AL581" s="126">
        <v>45519.743178819444</v>
      </c>
      <c r="AM581" s="127">
        <v>383326.66</v>
      </c>
      <c r="AN581" s="127">
        <v>215514.26</v>
      </c>
      <c r="AO581" s="124"/>
      <c r="AP581" s="124"/>
    </row>
    <row r="582">
      <c r="A582" s="125">
        <v>843.0</v>
      </c>
      <c r="B582" s="119" t="s">
        <v>97</v>
      </c>
      <c r="C582" s="119" t="s">
        <v>32</v>
      </c>
      <c r="D582" s="119" t="s">
        <v>711</v>
      </c>
      <c r="E582" s="119" t="s">
        <v>746</v>
      </c>
      <c r="F582" s="120" t="s">
        <v>223</v>
      </c>
      <c r="G582" s="120" t="s">
        <v>101</v>
      </c>
      <c r="H582" s="121" t="s">
        <v>994</v>
      </c>
      <c r="I582" s="121" t="s">
        <v>995</v>
      </c>
      <c r="J582" s="125">
        <v>316637.5</v>
      </c>
      <c r="K582" s="125">
        <v>447393.57</v>
      </c>
      <c r="L582" s="125">
        <v>10359.15</v>
      </c>
      <c r="M582" s="125">
        <v>13213.75</v>
      </c>
      <c r="N582" s="119" t="s">
        <v>41</v>
      </c>
      <c r="O582" s="119" t="s">
        <v>41</v>
      </c>
      <c r="P582" s="125">
        <v>189.0</v>
      </c>
      <c r="Q582" s="125">
        <v>220.0</v>
      </c>
      <c r="R582" s="125">
        <v>20.0</v>
      </c>
      <c r="S582" s="125">
        <v>25.0</v>
      </c>
      <c r="T582" s="119" t="s">
        <v>41</v>
      </c>
      <c r="U582" s="125">
        <v>-14.0</v>
      </c>
      <c r="V582" s="125">
        <v>-20.0</v>
      </c>
      <c r="W582" s="125">
        <v>-21.6</v>
      </c>
      <c r="X582" s="125">
        <v>-29.23</v>
      </c>
      <c r="Y582" s="119" t="s">
        <v>41</v>
      </c>
      <c r="Z582" s="125">
        <v>1.0</v>
      </c>
      <c r="AA582" s="125">
        <v>1.0</v>
      </c>
      <c r="AB582" s="125">
        <v>1.0</v>
      </c>
      <c r="AC582" s="125">
        <v>1.0</v>
      </c>
      <c r="AD582" s="125">
        <v>0.95</v>
      </c>
      <c r="AE582" s="125">
        <v>631.0</v>
      </c>
      <c r="AF582" s="119" t="s">
        <v>41</v>
      </c>
      <c r="AG582" s="125">
        <v>1.0</v>
      </c>
      <c r="AH582" s="125">
        <v>1.0</v>
      </c>
      <c r="AI582" s="125">
        <v>1.0</v>
      </c>
      <c r="AJ582" s="125">
        <v>1.0</v>
      </c>
      <c r="AK582" s="125">
        <v>1.0</v>
      </c>
      <c r="AL582" s="126">
        <v>45519.743178819444</v>
      </c>
      <c r="AM582" s="127">
        <v>320718.73</v>
      </c>
      <c r="AN582" s="127">
        <v>447048.51</v>
      </c>
      <c r="AO582" s="124"/>
      <c r="AP582" s="124"/>
    </row>
    <row r="583">
      <c r="A583" s="125">
        <v>844.0</v>
      </c>
      <c r="B583" s="119" t="s">
        <v>42</v>
      </c>
      <c r="C583" s="119" t="s">
        <v>32</v>
      </c>
      <c r="D583" s="119" t="s">
        <v>747</v>
      </c>
      <c r="E583" s="119" t="s">
        <v>748</v>
      </c>
      <c r="F583" s="120" t="s">
        <v>108</v>
      </c>
      <c r="G583" s="120" t="s">
        <v>46</v>
      </c>
      <c r="H583" s="121" t="s">
        <v>994</v>
      </c>
      <c r="I583" s="121" t="s">
        <v>995</v>
      </c>
      <c r="J583" s="125">
        <v>1072399.78</v>
      </c>
      <c r="K583" s="125">
        <v>824828.55</v>
      </c>
      <c r="L583" s="125">
        <v>36683.56</v>
      </c>
      <c r="M583" s="125">
        <v>23267.61</v>
      </c>
      <c r="N583" s="119" t="s">
        <v>41</v>
      </c>
      <c r="O583" s="119" t="s">
        <v>41</v>
      </c>
      <c r="P583" s="125">
        <v>275.0</v>
      </c>
      <c r="Q583" s="125">
        <v>192.0</v>
      </c>
      <c r="R583" s="125">
        <v>8.0</v>
      </c>
      <c r="S583" s="125">
        <v>12.0</v>
      </c>
      <c r="T583" s="119" t="s">
        <v>41</v>
      </c>
      <c r="U583" s="125">
        <v>43.0</v>
      </c>
      <c r="V583" s="125">
        <v>-33.0</v>
      </c>
      <c r="W583" s="125">
        <v>57.66</v>
      </c>
      <c r="X583" s="125">
        <v>30.01</v>
      </c>
      <c r="Y583" s="119" t="s">
        <v>41</v>
      </c>
      <c r="Z583" s="125">
        <v>5.0</v>
      </c>
      <c r="AA583" s="125">
        <v>1.0</v>
      </c>
      <c r="AB583" s="125">
        <v>5.0</v>
      </c>
      <c r="AC583" s="125">
        <v>5.0</v>
      </c>
      <c r="AD583" s="125">
        <v>3.95</v>
      </c>
      <c r="AE583" s="125">
        <v>110.0</v>
      </c>
      <c r="AF583" s="119" t="s">
        <v>41</v>
      </c>
      <c r="AG583" s="125">
        <v>4.0</v>
      </c>
      <c r="AH583" s="125">
        <v>1.0</v>
      </c>
      <c r="AI583" s="125">
        <v>4.0</v>
      </c>
      <c r="AJ583" s="125">
        <v>4.0</v>
      </c>
      <c r="AK583" s="125">
        <v>4.0</v>
      </c>
      <c r="AL583" s="126">
        <v>45519.743178819444</v>
      </c>
      <c r="AM583" s="127">
        <v>1072785.78</v>
      </c>
      <c r="AN583" s="127">
        <v>824885.96</v>
      </c>
      <c r="AO583" s="124"/>
      <c r="AP583" s="124"/>
    </row>
    <row r="584">
      <c r="A584" s="125">
        <v>846.0</v>
      </c>
      <c r="B584" s="119" t="s">
        <v>42</v>
      </c>
      <c r="C584" s="119" t="s">
        <v>32</v>
      </c>
      <c r="D584" s="119" t="s">
        <v>707</v>
      </c>
      <c r="E584" s="119" t="s">
        <v>725</v>
      </c>
      <c r="F584" s="120" t="s">
        <v>108</v>
      </c>
      <c r="G584" s="120" t="s">
        <v>46</v>
      </c>
      <c r="H584" s="121" t="s">
        <v>994</v>
      </c>
      <c r="I584" s="121" t="s">
        <v>995</v>
      </c>
      <c r="J584" s="125">
        <v>894442.36</v>
      </c>
      <c r="K584" s="125">
        <v>591108.26</v>
      </c>
      <c r="L584" s="125">
        <v>29490.75</v>
      </c>
      <c r="M584" s="125">
        <v>20643.25</v>
      </c>
      <c r="N584" s="119">
        <v>24.0</v>
      </c>
      <c r="O584" s="119">
        <v>25.0</v>
      </c>
      <c r="P584" s="125">
        <v>309.0</v>
      </c>
      <c r="Q584" s="125">
        <v>225.0</v>
      </c>
      <c r="R584" s="125">
        <v>44.0</v>
      </c>
      <c r="S584" s="125">
        <v>47.0</v>
      </c>
      <c r="T584" s="119">
        <v>-4.0</v>
      </c>
      <c r="U584" s="125">
        <v>37.0</v>
      </c>
      <c r="V584" s="125">
        <v>-6.0</v>
      </c>
      <c r="W584" s="125">
        <v>42.86</v>
      </c>
      <c r="X584" s="125">
        <v>51.32</v>
      </c>
      <c r="Y584" s="119">
        <v>1.0</v>
      </c>
      <c r="Z584" s="125">
        <v>5.0</v>
      </c>
      <c r="AA584" s="125">
        <v>1.0</v>
      </c>
      <c r="AB584" s="125">
        <v>5.0</v>
      </c>
      <c r="AC584" s="125">
        <v>5.0</v>
      </c>
      <c r="AD584" s="125">
        <v>4.0</v>
      </c>
      <c r="AE584" s="125">
        <v>90.0</v>
      </c>
      <c r="AF584" s="119">
        <v>1.0</v>
      </c>
      <c r="AG584" s="125">
        <v>4.0</v>
      </c>
      <c r="AH584" s="125">
        <v>1.0</v>
      </c>
      <c r="AI584" s="125">
        <v>4.0</v>
      </c>
      <c r="AJ584" s="125">
        <v>4.0</v>
      </c>
      <c r="AK584" s="125">
        <v>4.0</v>
      </c>
      <c r="AL584" s="126">
        <v>45519.743178819444</v>
      </c>
      <c r="AM584" s="127">
        <v>897180.9</v>
      </c>
      <c r="AN584" s="127">
        <v>591923.08</v>
      </c>
      <c r="AO584" s="124"/>
      <c r="AP584" s="124"/>
    </row>
    <row r="585">
      <c r="A585" s="125">
        <v>847.0</v>
      </c>
      <c r="B585" s="119" t="s">
        <v>60</v>
      </c>
      <c r="C585" s="119" t="s">
        <v>32</v>
      </c>
      <c r="D585" s="119" t="s">
        <v>749</v>
      </c>
      <c r="E585" s="119" t="s">
        <v>750</v>
      </c>
      <c r="F585" s="120" t="s">
        <v>497</v>
      </c>
      <c r="G585" s="120" t="s">
        <v>36</v>
      </c>
      <c r="H585" s="121" t="s">
        <v>994</v>
      </c>
      <c r="I585" s="121" t="s">
        <v>995</v>
      </c>
      <c r="J585" s="125">
        <v>2514109.53</v>
      </c>
      <c r="K585" s="125">
        <v>2660474.59</v>
      </c>
      <c r="L585" s="125">
        <v>62321.42</v>
      </c>
      <c r="M585" s="125">
        <v>60847.98</v>
      </c>
      <c r="N585" s="125">
        <v>8.0</v>
      </c>
      <c r="O585" s="125">
        <v>22.0</v>
      </c>
      <c r="P585" s="125">
        <v>918.0</v>
      </c>
      <c r="Q585" s="125">
        <v>774.0</v>
      </c>
      <c r="R585" s="125">
        <v>88.0</v>
      </c>
      <c r="S585" s="125">
        <v>117.0</v>
      </c>
      <c r="T585" s="125">
        <v>-63.0</v>
      </c>
      <c r="U585" s="125">
        <v>18.0</v>
      </c>
      <c r="V585" s="125">
        <v>-24.0</v>
      </c>
      <c r="W585" s="125">
        <v>2.42</v>
      </c>
      <c r="X585" s="125">
        <v>-5.5</v>
      </c>
      <c r="Y585" s="125">
        <v>1.0</v>
      </c>
      <c r="Z585" s="125">
        <v>4.0</v>
      </c>
      <c r="AA585" s="125">
        <v>1.0</v>
      </c>
      <c r="AB585" s="125">
        <v>1.0</v>
      </c>
      <c r="AC585" s="125">
        <v>1.0</v>
      </c>
      <c r="AD585" s="125">
        <v>1.3</v>
      </c>
      <c r="AE585" s="125">
        <v>455.0</v>
      </c>
      <c r="AF585" s="125">
        <v>1.0</v>
      </c>
      <c r="AG585" s="125">
        <v>3.0</v>
      </c>
      <c r="AH585" s="125">
        <v>1.0</v>
      </c>
      <c r="AI585" s="125">
        <v>1.0</v>
      </c>
      <c r="AJ585" s="125">
        <v>1.0</v>
      </c>
      <c r="AK585" s="125">
        <v>1.0</v>
      </c>
      <c r="AL585" s="126">
        <v>45519.743178819444</v>
      </c>
      <c r="AM585" s="127">
        <v>2524151.33</v>
      </c>
      <c r="AN585" s="127">
        <v>2664269.56</v>
      </c>
      <c r="AO585" s="124"/>
      <c r="AP585" s="124"/>
    </row>
    <row r="586">
      <c r="A586" s="125">
        <v>848.0</v>
      </c>
      <c r="B586" s="119" t="s">
        <v>60</v>
      </c>
      <c r="C586" s="119" t="s">
        <v>32</v>
      </c>
      <c r="D586" s="119" t="s">
        <v>432</v>
      </c>
      <c r="E586" s="119" t="s">
        <v>687</v>
      </c>
      <c r="F586" s="120" t="s">
        <v>137</v>
      </c>
      <c r="G586" s="120" t="s">
        <v>36</v>
      </c>
      <c r="H586" s="121" t="s">
        <v>994</v>
      </c>
      <c r="I586" s="121" t="s">
        <v>995</v>
      </c>
      <c r="J586" s="125">
        <v>1217919.11</v>
      </c>
      <c r="K586" s="125">
        <v>1101269.25</v>
      </c>
      <c r="L586" s="125">
        <v>23830.44</v>
      </c>
      <c r="M586" s="125">
        <v>23694.19</v>
      </c>
      <c r="N586" s="125">
        <v>45.0</v>
      </c>
      <c r="O586" s="125">
        <v>9.0</v>
      </c>
      <c r="P586" s="125">
        <v>382.0</v>
      </c>
      <c r="Q586" s="125">
        <v>325.0</v>
      </c>
      <c r="R586" s="125">
        <v>46.0</v>
      </c>
      <c r="S586" s="125">
        <v>53.0</v>
      </c>
      <c r="T586" s="125">
        <v>400.0</v>
      </c>
      <c r="U586" s="125">
        <v>17.0</v>
      </c>
      <c r="V586" s="125">
        <v>-13.0</v>
      </c>
      <c r="W586" s="125">
        <v>0.58</v>
      </c>
      <c r="X586" s="125">
        <v>10.59</v>
      </c>
      <c r="Y586" s="125">
        <v>5.0</v>
      </c>
      <c r="Z586" s="125">
        <v>4.0</v>
      </c>
      <c r="AA586" s="125">
        <v>1.0</v>
      </c>
      <c r="AB586" s="125">
        <v>1.0</v>
      </c>
      <c r="AC586" s="125">
        <v>2.0</v>
      </c>
      <c r="AD586" s="125">
        <v>1.75</v>
      </c>
      <c r="AE586" s="125">
        <v>360.0</v>
      </c>
      <c r="AF586" s="125">
        <v>4.0</v>
      </c>
      <c r="AG586" s="125">
        <v>3.0</v>
      </c>
      <c r="AH586" s="125">
        <v>1.0</v>
      </c>
      <c r="AI586" s="125">
        <v>1.0</v>
      </c>
      <c r="AJ586" s="125">
        <v>2.0</v>
      </c>
      <c r="AK586" s="125">
        <v>1.0</v>
      </c>
      <c r="AL586" s="126">
        <v>45519.743178819444</v>
      </c>
      <c r="AM586" s="127">
        <v>1223701.99</v>
      </c>
      <c r="AN586" s="127">
        <v>1103382.11</v>
      </c>
      <c r="AO586" s="124"/>
      <c r="AP586" s="124"/>
    </row>
    <row r="587">
      <c r="A587" s="125">
        <v>849.0</v>
      </c>
      <c r="B587" s="119" t="s">
        <v>42</v>
      </c>
      <c r="C587" s="119" t="s">
        <v>32</v>
      </c>
      <c r="D587" s="119" t="s">
        <v>751</v>
      </c>
      <c r="E587" s="119" t="s">
        <v>612</v>
      </c>
      <c r="F587" s="120" t="s">
        <v>45</v>
      </c>
      <c r="G587" s="120" t="s">
        <v>46</v>
      </c>
      <c r="H587" s="121" t="s">
        <v>994</v>
      </c>
      <c r="I587" s="121" t="s">
        <v>995</v>
      </c>
      <c r="J587" s="125">
        <v>230549.87</v>
      </c>
      <c r="K587" s="125">
        <v>201345.54</v>
      </c>
      <c r="L587" s="125">
        <v>7959.38</v>
      </c>
      <c r="M587" s="125">
        <v>7810.25</v>
      </c>
      <c r="N587" s="125" t="s">
        <v>41</v>
      </c>
      <c r="O587" s="125" t="s">
        <v>41</v>
      </c>
      <c r="P587" s="125">
        <v>97.0</v>
      </c>
      <c r="Q587" s="125">
        <v>85.0</v>
      </c>
      <c r="R587" s="125">
        <v>7.0</v>
      </c>
      <c r="S587" s="125">
        <v>1.0</v>
      </c>
      <c r="T587" s="125" t="s">
        <v>41</v>
      </c>
      <c r="U587" s="125">
        <v>14.0</v>
      </c>
      <c r="V587" s="125">
        <v>600.0</v>
      </c>
      <c r="W587" s="125">
        <v>1.91</v>
      </c>
      <c r="X587" s="125">
        <v>14.5</v>
      </c>
      <c r="Y587" s="125" t="s">
        <v>41</v>
      </c>
      <c r="Z587" s="125">
        <v>3.0</v>
      </c>
      <c r="AA587" s="125">
        <v>5.0</v>
      </c>
      <c r="AB587" s="125">
        <v>1.0</v>
      </c>
      <c r="AC587" s="125">
        <v>3.0</v>
      </c>
      <c r="AD587" s="125">
        <v>2.45</v>
      </c>
      <c r="AE587" s="125">
        <v>256.0</v>
      </c>
      <c r="AF587" s="125" t="s">
        <v>41</v>
      </c>
      <c r="AG587" s="125">
        <v>2.0</v>
      </c>
      <c r="AH587" s="125">
        <v>4.0</v>
      </c>
      <c r="AI587" s="125">
        <v>1.0</v>
      </c>
      <c r="AJ587" s="125">
        <v>2.0</v>
      </c>
      <c r="AK587" s="125">
        <v>2.0</v>
      </c>
      <c r="AL587" s="126">
        <v>45519.743178819444</v>
      </c>
      <c r="AM587" s="127">
        <v>230549.87</v>
      </c>
      <c r="AN587" s="127">
        <v>201633.52</v>
      </c>
      <c r="AO587" s="124"/>
      <c r="AP587" s="124"/>
    </row>
    <row r="588">
      <c r="A588" s="125">
        <v>850.0</v>
      </c>
      <c r="B588" s="119" t="s">
        <v>31</v>
      </c>
      <c r="C588" s="119" t="s">
        <v>32</v>
      </c>
      <c r="D588" s="119" t="s">
        <v>135</v>
      </c>
      <c r="E588" s="119" t="s">
        <v>136</v>
      </c>
      <c r="F588" s="120" t="s">
        <v>137</v>
      </c>
      <c r="G588" s="120" t="s">
        <v>36</v>
      </c>
      <c r="H588" s="121" t="s">
        <v>994</v>
      </c>
      <c r="I588" s="121" t="s">
        <v>995</v>
      </c>
      <c r="J588" s="125">
        <v>344137.3</v>
      </c>
      <c r="K588" s="125">
        <v>437124.25</v>
      </c>
      <c r="L588" s="125">
        <v>11757.5</v>
      </c>
      <c r="M588" s="125">
        <v>9951.75</v>
      </c>
      <c r="N588" s="119">
        <v>4.0</v>
      </c>
      <c r="O588" s="119">
        <v>8.0</v>
      </c>
      <c r="P588" s="125">
        <v>185.0</v>
      </c>
      <c r="Q588" s="125">
        <v>163.0</v>
      </c>
      <c r="R588" s="125">
        <v>21.0</v>
      </c>
      <c r="S588" s="125">
        <v>9.0</v>
      </c>
      <c r="T588" s="119">
        <v>-50.0</v>
      </c>
      <c r="U588" s="125">
        <v>13.0</v>
      </c>
      <c r="V588" s="125">
        <v>133.0</v>
      </c>
      <c r="W588" s="125">
        <v>18.15</v>
      </c>
      <c r="X588" s="125">
        <v>-21.27</v>
      </c>
      <c r="Y588" s="119">
        <v>1.0</v>
      </c>
      <c r="Z588" s="125">
        <v>3.0</v>
      </c>
      <c r="AA588" s="125">
        <v>5.0</v>
      </c>
      <c r="AB588" s="125">
        <v>5.0</v>
      </c>
      <c r="AC588" s="125">
        <v>1.0</v>
      </c>
      <c r="AD588" s="125">
        <v>3.6</v>
      </c>
      <c r="AE588" s="125">
        <v>154.0</v>
      </c>
      <c r="AF588" s="119">
        <v>1.0</v>
      </c>
      <c r="AG588" s="125">
        <v>2.0</v>
      </c>
      <c r="AH588" s="125">
        <v>4.0</v>
      </c>
      <c r="AI588" s="125">
        <v>4.0</v>
      </c>
      <c r="AJ588" s="125">
        <v>1.0</v>
      </c>
      <c r="AK588" s="125">
        <v>3.0</v>
      </c>
      <c r="AL588" s="126">
        <v>45519.743178819444</v>
      </c>
      <c r="AM588" s="127">
        <v>377938.69</v>
      </c>
      <c r="AN588" s="127">
        <v>287037.3</v>
      </c>
      <c r="AO588" s="124"/>
      <c r="AP588" s="124"/>
    </row>
    <row r="589">
      <c r="A589" s="125">
        <v>851.0</v>
      </c>
      <c r="B589" s="119" t="s">
        <v>60</v>
      </c>
      <c r="C589" s="119" t="s">
        <v>32</v>
      </c>
      <c r="D589" s="119" t="s">
        <v>752</v>
      </c>
      <c r="E589" s="119" t="s">
        <v>753</v>
      </c>
      <c r="F589" s="120" t="s">
        <v>55</v>
      </c>
      <c r="G589" s="120" t="s">
        <v>36</v>
      </c>
      <c r="H589" s="121" t="s">
        <v>994</v>
      </c>
      <c r="I589" s="121" t="s">
        <v>995</v>
      </c>
      <c r="J589" s="125">
        <v>833218.1</v>
      </c>
      <c r="K589" s="125">
        <v>696910.83</v>
      </c>
      <c r="L589" s="125">
        <v>22921.28</v>
      </c>
      <c r="M589" s="125">
        <v>20645.0</v>
      </c>
      <c r="N589" s="125">
        <v>22.0</v>
      </c>
      <c r="O589" s="125">
        <v>23.0</v>
      </c>
      <c r="P589" s="125">
        <v>239.0</v>
      </c>
      <c r="Q589" s="125">
        <v>202.0</v>
      </c>
      <c r="R589" s="125">
        <v>25.0</v>
      </c>
      <c r="S589" s="125">
        <v>24.0</v>
      </c>
      <c r="T589" s="125">
        <v>-4.0</v>
      </c>
      <c r="U589" s="125">
        <v>18.0</v>
      </c>
      <c r="V589" s="125">
        <v>4.0</v>
      </c>
      <c r="W589" s="125">
        <v>11.03</v>
      </c>
      <c r="X589" s="125">
        <v>19.56</v>
      </c>
      <c r="Y589" s="125">
        <v>1.0</v>
      </c>
      <c r="Z589" s="125">
        <v>4.0</v>
      </c>
      <c r="AA589" s="125">
        <v>1.0</v>
      </c>
      <c r="AB589" s="125">
        <v>3.0</v>
      </c>
      <c r="AC589" s="125">
        <v>3.0</v>
      </c>
      <c r="AD589" s="125">
        <v>2.6</v>
      </c>
      <c r="AE589" s="125">
        <v>242.0</v>
      </c>
      <c r="AF589" s="125">
        <v>1.0</v>
      </c>
      <c r="AG589" s="125">
        <v>3.0</v>
      </c>
      <c r="AH589" s="125">
        <v>1.0</v>
      </c>
      <c r="AI589" s="125">
        <v>2.0</v>
      </c>
      <c r="AJ589" s="125">
        <v>2.0</v>
      </c>
      <c r="AK589" s="125">
        <v>2.0</v>
      </c>
      <c r="AL589" s="126">
        <v>45519.743178819444</v>
      </c>
      <c r="AM589" s="127">
        <v>833272.1</v>
      </c>
      <c r="AN589" s="127">
        <v>697158.14</v>
      </c>
      <c r="AO589" s="124"/>
      <c r="AP589" s="124"/>
    </row>
    <row r="590">
      <c r="A590" s="125">
        <v>853.0</v>
      </c>
      <c r="B590" s="119" t="s">
        <v>63</v>
      </c>
      <c r="C590" s="119" t="s">
        <v>32</v>
      </c>
      <c r="D590" s="119" t="s">
        <v>50</v>
      </c>
      <c r="E590" s="119" t="s">
        <v>365</v>
      </c>
      <c r="F590" s="120" t="s">
        <v>366</v>
      </c>
      <c r="G590" s="120" t="s">
        <v>46</v>
      </c>
      <c r="H590" s="121" t="s">
        <v>994</v>
      </c>
      <c r="I590" s="121" t="s">
        <v>995</v>
      </c>
      <c r="J590" s="125">
        <v>857693.12</v>
      </c>
      <c r="K590" s="125">
        <v>734949.48</v>
      </c>
      <c r="L590" s="125">
        <v>27336.44</v>
      </c>
      <c r="M590" s="125">
        <v>23045.01</v>
      </c>
      <c r="N590" s="125">
        <v>16.0</v>
      </c>
      <c r="O590" s="125">
        <v>6.0</v>
      </c>
      <c r="P590" s="125">
        <v>398.0</v>
      </c>
      <c r="Q590" s="125">
        <v>423.0</v>
      </c>
      <c r="R590" s="125">
        <v>26.0</v>
      </c>
      <c r="S590" s="125">
        <v>34.0</v>
      </c>
      <c r="T590" s="125">
        <v>166.0</v>
      </c>
      <c r="U590" s="125">
        <v>-5.0</v>
      </c>
      <c r="V590" s="125">
        <v>-23.0</v>
      </c>
      <c r="W590" s="125">
        <v>18.62</v>
      </c>
      <c r="X590" s="125">
        <v>16.7</v>
      </c>
      <c r="Y590" s="125">
        <v>5.0</v>
      </c>
      <c r="Z590" s="125">
        <v>1.0</v>
      </c>
      <c r="AA590" s="125">
        <v>1.0</v>
      </c>
      <c r="AB590" s="125">
        <v>5.0</v>
      </c>
      <c r="AC590" s="125">
        <v>3.0</v>
      </c>
      <c r="AD590" s="125">
        <v>3.3</v>
      </c>
      <c r="AE590" s="125">
        <v>181.0</v>
      </c>
      <c r="AF590" s="125">
        <v>4.0</v>
      </c>
      <c r="AG590" s="125">
        <v>1.0</v>
      </c>
      <c r="AH590" s="125">
        <v>1.0</v>
      </c>
      <c r="AI590" s="125">
        <v>4.0</v>
      </c>
      <c r="AJ590" s="125">
        <v>2.0</v>
      </c>
      <c r="AK590" s="125">
        <v>3.0</v>
      </c>
      <c r="AL590" s="126">
        <v>45519.743178819444</v>
      </c>
      <c r="AM590" s="127">
        <v>856992.19</v>
      </c>
      <c r="AN590" s="127">
        <v>690074.91</v>
      </c>
      <c r="AO590" s="124"/>
      <c r="AP590" s="124"/>
    </row>
    <row r="591">
      <c r="A591" s="125">
        <v>854.0</v>
      </c>
      <c r="B591" s="119" t="s">
        <v>47</v>
      </c>
      <c r="C591" s="119" t="s">
        <v>32</v>
      </c>
      <c r="D591" s="119" t="s">
        <v>371</v>
      </c>
      <c r="E591" s="119" t="s">
        <v>754</v>
      </c>
      <c r="F591" s="120" t="s">
        <v>196</v>
      </c>
      <c r="G591" s="120" t="s">
        <v>59</v>
      </c>
      <c r="H591" s="121" t="s">
        <v>994</v>
      </c>
      <c r="I591" s="121" t="s">
        <v>995</v>
      </c>
      <c r="J591" s="125">
        <v>1836054.35</v>
      </c>
      <c r="K591" s="125">
        <v>1173729.9</v>
      </c>
      <c r="L591" s="125">
        <v>42629.68</v>
      </c>
      <c r="M591" s="125">
        <v>29401.96</v>
      </c>
      <c r="N591" s="125">
        <v>29.0</v>
      </c>
      <c r="O591" s="125">
        <v>43.0</v>
      </c>
      <c r="P591" s="125">
        <v>530.0</v>
      </c>
      <c r="Q591" s="125">
        <v>382.0</v>
      </c>
      <c r="R591" s="125">
        <v>46.0</v>
      </c>
      <c r="S591" s="125">
        <v>64.0</v>
      </c>
      <c r="T591" s="125">
        <v>-32.0</v>
      </c>
      <c r="U591" s="125">
        <v>38.0</v>
      </c>
      <c r="V591" s="125">
        <v>-28.0</v>
      </c>
      <c r="W591" s="125">
        <v>44.99</v>
      </c>
      <c r="X591" s="125">
        <v>56.43</v>
      </c>
      <c r="Y591" s="125">
        <v>1.0</v>
      </c>
      <c r="Z591" s="125">
        <v>5.0</v>
      </c>
      <c r="AA591" s="125">
        <v>1.0</v>
      </c>
      <c r="AB591" s="125">
        <v>5.0</v>
      </c>
      <c r="AC591" s="125">
        <v>5.0</v>
      </c>
      <c r="AD591" s="125">
        <v>4.0</v>
      </c>
      <c r="AE591" s="125">
        <v>95.0</v>
      </c>
      <c r="AF591" s="125">
        <v>1.0</v>
      </c>
      <c r="AG591" s="125">
        <v>4.0</v>
      </c>
      <c r="AH591" s="125">
        <v>1.0</v>
      </c>
      <c r="AI591" s="125">
        <v>4.0</v>
      </c>
      <c r="AJ591" s="125">
        <v>4.0</v>
      </c>
      <c r="AK591" s="125">
        <v>4.0</v>
      </c>
      <c r="AL591" s="126">
        <v>45519.743178819444</v>
      </c>
      <c r="AM591" s="127">
        <v>1835689.89</v>
      </c>
      <c r="AN591" s="127">
        <v>1174351.08</v>
      </c>
      <c r="AO591" s="124"/>
      <c r="AP591" s="124"/>
    </row>
    <row r="592">
      <c r="A592" s="125">
        <v>855.0</v>
      </c>
      <c r="B592" s="119" t="s">
        <v>42</v>
      </c>
      <c r="C592" s="119" t="s">
        <v>32</v>
      </c>
      <c r="D592" s="119" t="s">
        <v>670</v>
      </c>
      <c r="E592" s="119" t="s">
        <v>671</v>
      </c>
      <c r="F592" s="120" t="s">
        <v>275</v>
      </c>
      <c r="G592" s="120" t="s">
        <v>46</v>
      </c>
      <c r="H592" s="121" t="s">
        <v>994</v>
      </c>
      <c r="I592" s="121" t="s">
        <v>995</v>
      </c>
      <c r="J592" s="125">
        <v>1160172.55</v>
      </c>
      <c r="K592" s="125">
        <v>865304.94</v>
      </c>
      <c r="L592" s="125">
        <v>49178.75</v>
      </c>
      <c r="M592" s="125">
        <v>37202.9</v>
      </c>
      <c r="N592" s="125" t="s">
        <v>41</v>
      </c>
      <c r="O592" s="125">
        <v>6.0</v>
      </c>
      <c r="P592" s="125">
        <v>425.0</v>
      </c>
      <c r="Q592" s="125">
        <v>373.0</v>
      </c>
      <c r="R592" s="125">
        <v>52.0</v>
      </c>
      <c r="S592" s="125">
        <v>39.0</v>
      </c>
      <c r="T592" s="125" t="s">
        <v>41</v>
      </c>
      <c r="U592" s="125">
        <v>13.0</v>
      </c>
      <c r="V592" s="125">
        <v>33.0</v>
      </c>
      <c r="W592" s="125">
        <v>32.19</v>
      </c>
      <c r="X592" s="125">
        <v>34.08</v>
      </c>
      <c r="Y592" s="125" t="s">
        <v>41</v>
      </c>
      <c r="Z592" s="125">
        <v>3.0</v>
      </c>
      <c r="AA592" s="125">
        <v>2.0</v>
      </c>
      <c r="AB592" s="125">
        <v>5.0</v>
      </c>
      <c r="AC592" s="125">
        <v>5.0</v>
      </c>
      <c r="AD592" s="125">
        <v>3.95</v>
      </c>
      <c r="AE592" s="125">
        <v>112.0</v>
      </c>
      <c r="AF592" s="125" t="s">
        <v>41</v>
      </c>
      <c r="AG592" s="125">
        <v>2.0</v>
      </c>
      <c r="AH592" s="125">
        <v>2.0</v>
      </c>
      <c r="AI592" s="125">
        <v>4.0</v>
      </c>
      <c r="AJ592" s="125">
        <v>4.0</v>
      </c>
      <c r="AK592" s="125">
        <v>4.0</v>
      </c>
      <c r="AL592" s="126">
        <v>45519.743178819444</v>
      </c>
      <c r="AM592" s="127">
        <v>1406144.77</v>
      </c>
      <c r="AN592" s="127">
        <v>921964.94</v>
      </c>
      <c r="AO592" s="124"/>
      <c r="AP592" s="124"/>
    </row>
    <row r="593">
      <c r="A593" s="125">
        <v>856.0</v>
      </c>
      <c r="B593" s="119" t="s">
        <v>60</v>
      </c>
      <c r="C593" s="119" t="s">
        <v>32</v>
      </c>
      <c r="D593" s="119" t="s">
        <v>755</v>
      </c>
      <c r="E593" s="119" t="s">
        <v>756</v>
      </c>
      <c r="F593" s="120" t="s">
        <v>140</v>
      </c>
      <c r="G593" s="120" t="s">
        <v>36</v>
      </c>
      <c r="H593" s="121" t="s">
        <v>994</v>
      </c>
      <c r="I593" s="121" t="s">
        <v>995</v>
      </c>
      <c r="J593" s="125">
        <v>599570.86</v>
      </c>
      <c r="K593" s="125">
        <v>314295.19</v>
      </c>
      <c r="L593" s="125">
        <v>15004.74</v>
      </c>
      <c r="M593" s="125">
        <v>8120.58</v>
      </c>
      <c r="N593" s="119">
        <v>7.0</v>
      </c>
      <c r="O593" s="125">
        <v>4.0</v>
      </c>
      <c r="P593" s="125">
        <v>276.0</v>
      </c>
      <c r="Q593" s="125">
        <v>187.0</v>
      </c>
      <c r="R593" s="125">
        <v>34.0</v>
      </c>
      <c r="S593" s="125">
        <v>26.0</v>
      </c>
      <c r="T593" s="119">
        <v>75.0</v>
      </c>
      <c r="U593" s="125">
        <v>47.0</v>
      </c>
      <c r="V593" s="125">
        <v>30.0</v>
      </c>
      <c r="W593" s="125">
        <v>84.77</v>
      </c>
      <c r="X593" s="125">
        <v>90.77</v>
      </c>
      <c r="Y593" s="119">
        <v>3.0</v>
      </c>
      <c r="Z593" s="125">
        <v>5.0</v>
      </c>
      <c r="AA593" s="125">
        <v>2.0</v>
      </c>
      <c r="AB593" s="125">
        <v>5.0</v>
      </c>
      <c r="AC593" s="125">
        <v>5.0</v>
      </c>
      <c r="AD593" s="125">
        <v>4.3</v>
      </c>
      <c r="AE593" s="125">
        <v>51.0</v>
      </c>
      <c r="AF593" s="119">
        <v>2.0</v>
      </c>
      <c r="AG593" s="125">
        <v>4.0</v>
      </c>
      <c r="AH593" s="125">
        <v>2.0</v>
      </c>
      <c r="AI593" s="125">
        <v>4.0</v>
      </c>
      <c r="AJ593" s="125">
        <v>4.0</v>
      </c>
      <c r="AK593" s="125">
        <v>4.0</v>
      </c>
      <c r="AL593" s="126">
        <v>45519.743178819444</v>
      </c>
      <c r="AM593" s="127">
        <v>599986.22</v>
      </c>
      <c r="AN593" s="127">
        <v>314251.0</v>
      </c>
      <c r="AO593" s="124"/>
      <c r="AP593" s="124"/>
    </row>
    <row r="594">
      <c r="A594" s="125">
        <v>857.0</v>
      </c>
      <c r="B594" s="119" t="s">
        <v>63</v>
      </c>
      <c r="C594" s="119" t="s">
        <v>32</v>
      </c>
      <c r="D594" s="119" t="s">
        <v>757</v>
      </c>
      <c r="E594" s="119" t="s">
        <v>758</v>
      </c>
      <c r="F594" s="120" t="s">
        <v>66</v>
      </c>
      <c r="G594" s="120" t="s">
        <v>59</v>
      </c>
      <c r="H594" s="121" t="s">
        <v>994</v>
      </c>
      <c r="I594" s="121" t="s">
        <v>995</v>
      </c>
      <c r="J594" s="125">
        <v>688057.4</v>
      </c>
      <c r="K594" s="125">
        <v>249496.4</v>
      </c>
      <c r="L594" s="125">
        <v>16294.56</v>
      </c>
      <c r="M594" s="125">
        <v>6299.59</v>
      </c>
      <c r="N594" s="125">
        <v>1.0</v>
      </c>
      <c r="O594" s="125">
        <v>3.0</v>
      </c>
      <c r="P594" s="125">
        <v>187.0</v>
      </c>
      <c r="Q594" s="125">
        <v>112.0</v>
      </c>
      <c r="R594" s="125">
        <v>13.0</v>
      </c>
      <c r="S594" s="125">
        <v>21.0</v>
      </c>
      <c r="T594" s="125">
        <v>-66.0</v>
      </c>
      <c r="U594" s="125">
        <v>66.0</v>
      </c>
      <c r="V594" s="125">
        <v>-38.0</v>
      </c>
      <c r="W594" s="125">
        <v>158.66</v>
      </c>
      <c r="X594" s="125">
        <v>175.78</v>
      </c>
      <c r="Y594" s="125">
        <v>1.0</v>
      </c>
      <c r="Z594" s="125">
        <v>5.0</v>
      </c>
      <c r="AA594" s="125">
        <v>1.0</v>
      </c>
      <c r="AB594" s="125">
        <v>5.0</v>
      </c>
      <c r="AC594" s="125">
        <v>5.0</v>
      </c>
      <c r="AD594" s="125">
        <v>4.0</v>
      </c>
      <c r="AE594" s="125">
        <v>85.0</v>
      </c>
      <c r="AF594" s="125">
        <v>1.0</v>
      </c>
      <c r="AG594" s="125">
        <v>4.0</v>
      </c>
      <c r="AH594" s="125">
        <v>1.0</v>
      </c>
      <c r="AI594" s="125">
        <v>4.0</v>
      </c>
      <c r="AJ594" s="125">
        <v>4.0</v>
      </c>
      <c r="AK594" s="125">
        <v>4.0</v>
      </c>
      <c r="AL594" s="126">
        <v>45519.743178819444</v>
      </c>
      <c r="AM594" s="127">
        <v>688138.4</v>
      </c>
      <c r="AN594" s="127">
        <v>249744.83</v>
      </c>
      <c r="AO594" s="124"/>
      <c r="AP594" s="124"/>
    </row>
    <row r="595">
      <c r="A595" s="125">
        <v>858.0</v>
      </c>
      <c r="B595" s="119" t="s">
        <v>31</v>
      </c>
      <c r="C595" s="119" t="s">
        <v>32</v>
      </c>
      <c r="D595" s="119" t="s">
        <v>135</v>
      </c>
      <c r="E595" s="119" t="s">
        <v>136</v>
      </c>
      <c r="F595" s="120" t="s">
        <v>137</v>
      </c>
      <c r="G595" s="120" t="s">
        <v>36</v>
      </c>
      <c r="H595" s="121" t="s">
        <v>994</v>
      </c>
      <c r="I595" s="121" t="s">
        <v>995</v>
      </c>
      <c r="J595" s="125">
        <v>989247.0</v>
      </c>
      <c r="K595" s="125">
        <v>466196.15</v>
      </c>
      <c r="L595" s="125">
        <v>33358.25</v>
      </c>
      <c r="M595" s="125">
        <v>16557.75</v>
      </c>
      <c r="N595" s="125">
        <v>92.0</v>
      </c>
      <c r="O595" s="125">
        <v>65.0</v>
      </c>
      <c r="P595" s="125">
        <v>329.0</v>
      </c>
      <c r="Q595" s="125">
        <v>219.0</v>
      </c>
      <c r="R595" s="125">
        <v>39.0</v>
      </c>
      <c r="S595" s="125">
        <v>28.0</v>
      </c>
      <c r="T595" s="125">
        <v>41.0</v>
      </c>
      <c r="U595" s="125">
        <v>50.0</v>
      </c>
      <c r="V595" s="125">
        <v>39.0</v>
      </c>
      <c r="W595" s="125">
        <v>101.47</v>
      </c>
      <c r="X595" s="125">
        <v>112.2</v>
      </c>
      <c r="Y595" s="125">
        <v>2.0</v>
      </c>
      <c r="Z595" s="125">
        <v>5.0</v>
      </c>
      <c r="AA595" s="125">
        <v>2.0</v>
      </c>
      <c r="AB595" s="125">
        <v>5.0</v>
      </c>
      <c r="AC595" s="125">
        <v>5.0</v>
      </c>
      <c r="AD595" s="125">
        <v>4.25</v>
      </c>
      <c r="AE595" s="125">
        <v>56.0</v>
      </c>
      <c r="AF595" s="125">
        <v>2.0</v>
      </c>
      <c r="AG595" s="125">
        <v>4.0</v>
      </c>
      <c r="AH595" s="125">
        <v>2.0</v>
      </c>
      <c r="AI595" s="125">
        <v>4.0</v>
      </c>
      <c r="AJ595" s="125">
        <v>4.0</v>
      </c>
      <c r="AK595" s="125">
        <v>4.0</v>
      </c>
      <c r="AL595" s="126">
        <v>45519.743178819444</v>
      </c>
      <c r="AM595" s="127">
        <v>981752.46</v>
      </c>
      <c r="AN595" s="127">
        <v>467883.11</v>
      </c>
      <c r="AO595" s="124"/>
      <c r="AP595" s="124"/>
    </row>
    <row r="596">
      <c r="A596" s="125">
        <v>860.0</v>
      </c>
      <c r="B596" s="119" t="s">
        <v>42</v>
      </c>
      <c r="C596" s="119" t="s">
        <v>32</v>
      </c>
      <c r="D596" s="119" t="s">
        <v>761</v>
      </c>
      <c r="E596" s="119" t="s">
        <v>762</v>
      </c>
      <c r="F596" s="120" t="s">
        <v>52</v>
      </c>
      <c r="G596" s="120" t="s">
        <v>46</v>
      </c>
      <c r="H596" s="121" t="s">
        <v>994</v>
      </c>
      <c r="I596" s="121" t="s">
        <v>995</v>
      </c>
      <c r="J596" s="125">
        <v>247830.09</v>
      </c>
      <c r="K596" s="125">
        <v>33309.96</v>
      </c>
      <c r="L596" s="125">
        <v>14414.29</v>
      </c>
      <c r="M596" s="125">
        <v>5707.63</v>
      </c>
      <c r="N596" s="125" t="s">
        <v>41</v>
      </c>
      <c r="O596" s="125" t="s">
        <v>41</v>
      </c>
      <c r="P596" s="125">
        <v>187.0</v>
      </c>
      <c r="Q596" s="125">
        <v>111.0</v>
      </c>
      <c r="R596" s="125">
        <v>32.0</v>
      </c>
      <c r="S596" s="125">
        <v>15.0</v>
      </c>
      <c r="T596" s="125" t="s">
        <v>41</v>
      </c>
      <c r="U596" s="125">
        <v>68.0</v>
      </c>
      <c r="V596" s="125">
        <v>113.0</v>
      </c>
      <c r="W596" s="125">
        <v>152.54</v>
      </c>
      <c r="X596" s="125">
        <v>644.01</v>
      </c>
      <c r="Y596" s="125" t="s">
        <v>41</v>
      </c>
      <c r="Z596" s="125">
        <v>5.0</v>
      </c>
      <c r="AA596" s="125">
        <v>5.0</v>
      </c>
      <c r="AB596" s="125">
        <v>5.0</v>
      </c>
      <c r="AC596" s="125">
        <v>5.0</v>
      </c>
      <c r="AD596" s="125">
        <v>4.75</v>
      </c>
      <c r="AE596" s="125">
        <v>14.0</v>
      </c>
      <c r="AF596" s="125" t="s">
        <v>41</v>
      </c>
      <c r="AG596" s="125">
        <v>4.0</v>
      </c>
      <c r="AH596" s="125">
        <v>4.0</v>
      </c>
      <c r="AI596" s="125">
        <v>4.0</v>
      </c>
      <c r="AJ596" s="125">
        <v>4.0</v>
      </c>
      <c r="AK596" s="125">
        <v>4.0</v>
      </c>
      <c r="AL596" s="126">
        <v>45519.743178819444</v>
      </c>
      <c r="AM596" s="127">
        <v>340292.43</v>
      </c>
      <c r="AN596" s="127">
        <v>121693.13</v>
      </c>
      <c r="AO596" s="124"/>
      <c r="AP596" s="124"/>
    </row>
    <row r="597">
      <c r="A597" s="125">
        <v>862.0</v>
      </c>
      <c r="B597" s="119" t="s">
        <v>63</v>
      </c>
      <c r="C597" s="119" t="s">
        <v>32</v>
      </c>
      <c r="D597" s="119" t="s">
        <v>763</v>
      </c>
      <c r="E597" s="119" t="s">
        <v>764</v>
      </c>
      <c r="F597" s="120" t="s">
        <v>170</v>
      </c>
      <c r="G597" s="120" t="s">
        <v>59</v>
      </c>
      <c r="H597" s="121" t="s">
        <v>994</v>
      </c>
      <c r="I597" s="121" t="s">
        <v>995</v>
      </c>
      <c r="J597" s="125">
        <v>565478.78</v>
      </c>
      <c r="K597" s="125">
        <v>82116.14</v>
      </c>
      <c r="L597" s="125">
        <v>17499.68</v>
      </c>
      <c r="M597" s="125">
        <v>3928.64</v>
      </c>
      <c r="N597" s="119">
        <v>30.0</v>
      </c>
      <c r="O597" s="119">
        <v>11.0</v>
      </c>
      <c r="P597" s="125">
        <v>260.0</v>
      </c>
      <c r="Q597" s="125">
        <v>101.0</v>
      </c>
      <c r="R597" s="125">
        <v>63.0</v>
      </c>
      <c r="S597" s="125">
        <v>42.0</v>
      </c>
      <c r="T597" s="119">
        <v>172.0</v>
      </c>
      <c r="U597" s="125">
        <v>157.0</v>
      </c>
      <c r="V597" s="125">
        <v>50.0</v>
      </c>
      <c r="W597" s="125">
        <v>345.44</v>
      </c>
      <c r="X597" s="125">
        <v>588.63</v>
      </c>
      <c r="Y597" s="119">
        <v>5.0</v>
      </c>
      <c r="Z597" s="125">
        <v>5.0</v>
      </c>
      <c r="AA597" s="125">
        <v>3.0</v>
      </c>
      <c r="AB597" s="125">
        <v>5.0</v>
      </c>
      <c r="AC597" s="125">
        <v>5.0</v>
      </c>
      <c r="AD597" s="125">
        <v>4.6</v>
      </c>
      <c r="AE597" s="125">
        <v>22.0</v>
      </c>
      <c r="AF597" s="119">
        <v>4.0</v>
      </c>
      <c r="AG597" s="125">
        <v>4.0</v>
      </c>
      <c r="AH597" s="125">
        <v>2.0</v>
      </c>
      <c r="AI597" s="125">
        <v>4.0</v>
      </c>
      <c r="AJ597" s="125">
        <v>4.0</v>
      </c>
      <c r="AK597" s="125">
        <v>4.0</v>
      </c>
      <c r="AL597" s="126">
        <v>45519.743178819444</v>
      </c>
      <c r="AM597" s="127">
        <v>565224.28</v>
      </c>
      <c r="AN597" s="127">
        <v>104756.96</v>
      </c>
      <c r="AO597" s="124"/>
      <c r="AP597" s="124"/>
    </row>
    <row r="598">
      <c r="A598" s="125">
        <v>863.0</v>
      </c>
      <c r="B598" s="119" t="s">
        <v>60</v>
      </c>
      <c r="C598" s="119" t="s">
        <v>32</v>
      </c>
      <c r="D598" s="119" t="s">
        <v>765</v>
      </c>
      <c r="E598" s="119" t="s">
        <v>766</v>
      </c>
      <c r="F598" s="120" t="s">
        <v>88</v>
      </c>
      <c r="G598" s="120" t="s">
        <v>59</v>
      </c>
      <c r="H598" s="121" t="s">
        <v>994</v>
      </c>
      <c r="I598" s="121" t="s">
        <v>995</v>
      </c>
      <c r="J598" s="125">
        <v>639001.03</v>
      </c>
      <c r="K598" s="125">
        <v>118780.92</v>
      </c>
      <c r="L598" s="125">
        <v>17383.92</v>
      </c>
      <c r="M598" s="125">
        <v>3336.7</v>
      </c>
      <c r="N598" s="125">
        <v>12.0</v>
      </c>
      <c r="O598" s="125">
        <v>2.0</v>
      </c>
      <c r="P598" s="125">
        <v>186.0</v>
      </c>
      <c r="Q598" s="125">
        <v>53.0</v>
      </c>
      <c r="R598" s="125">
        <v>45.0</v>
      </c>
      <c r="S598" s="125">
        <v>19.0</v>
      </c>
      <c r="T598" s="125">
        <v>500.0</v>
      </c>
      <c r="U598" s="125">
        <v>250.0</v>
      </c>
      <c r="V598" s="125">
        <v>136.0</v>
      </c>
      <c r="W598" s="125">
        <v>420.99</v>
      </c>
      <c r="X598" s="125">
        <v>437.97</v>
      </c>
      <c r="Y598" s="125">
        <v>5.0</v>
      </c>
      <c r="Z598" s="125">
        <v>5.0</v>
      </c>
      <c r="AA598" s="125">
        <v>5.0</v>
      </c>
      <c r="AB598" s="125">
        <v>5.0</v>
      </c>
      <c r="AC598" s="125">
        <v>5.0</v>
      </c>
      <c r="AD598" s="125">
        <v>5.0</v>
      </c>
      <c r="AE598" s="125">
        <v>1.0</v>
      </c>
      <c r="AF598" s="125">
        <v>4.0</v>
      </c>
      <c r="AG598" s="125">
        <v>4.0</v>
      </c>
      <c r="AH598" s="125">
        <v>4.0</v>
      </c>
      <c r="AI598" s="125">
        <v>4.0</v>
      </c>
      <c r="AJ598" s="125">
        <v>4.0</v>
      </c>
      <c r="AK598" s="125">
        <v>4.0</v>
      </c>
      <c r="AL598" s="126">
        <v>45519.743178819444</v>
      </c>
      <c r="AM598" s="127">
        <v>641743.16</v>
      </c>
      <c r="AN598" s="127">
        <v>125302.33</v>
      </c>
      <c r="AO598" s="124"/>
      <c r="AP598" s="124"/>
    </row>
    <row r="599">
      <c r="A599" s="125">
        <v>864.0</v>
      </c>
      <c r="B599" s="119" t="s">
        <v>60</v>
      </c>
      <c r="C599" s="119" t="s">
        <v>32</v>
      </c>
      <c r="D599" s="119" t="s">
        <v>264</v>
      </c>
      <c r="E599" s="119" t="s">
        <v>354</v>
      </c>
      <c r="F599" s="120" t="s">
        <v>88</v>
      </c>
      <c r="G599" s="120" t="s">
        <v>59</v>
      </c>
      <c r="H599" s="121" t="s">
        <v>994</v>
      </c>
      <c r="I599" s="121" t="s">
        <v>995</v>
      </c>
      <c r="J599" s="125">
        <v>707628.62</v>
      </c>
      <c r="K599" s="125">
        <v>66843.86</v>
      </c>
      <c r="L599" s="125">
        <v>18794.81</v>
      </c>
      <c r="M599" s="125">
        <v>2821.27</v>
      </c>
      <c r="N599" s="125">
        <v>1.0</v>
      </c>
      <c r="O599" s="119">
        <v>1.0</v>
      </c>
      <c r="P599" s="125">
        <v>267.0</v>
      </c>
      <c r="Q599" s="125">
        <v>74.0</v>
      </c>
      <c r="R599" s="125">
        <v>23.0</v>
      </c>
      <c r="S599" s="125">
        <v>17.0</v>
      </c>
      <c r="T599" s="119">
        <v>0.0</v>
      </c>
      <c r="U599" s="125">
        <v>260.0</v>
      </c>
      <c r="V599" s="125">
        <v>35.0</v>
      </c>
      <c r="W599" s="125">
        <v>566.18</v>
      </c>
      <c r="X599" s="125">
        <v>958.63</v>
      </c>
      <c r="Y599" s="119">
        <v>1.0</v>
      </c>
      <c r="Z599" s="125">
        <v>5.0</v>
      </c>
      <c r="AA599" s="125">
        <v>2.0</v>
      </c>
      <c r="AB599" s="125">
        <v>5.0</v>
      </c>
      <c r="AC599" s="125">
        <v>5.0</v>
      </c>
      <c r="AD599" s="125">
        <v>4.2</v>
      </c>
      <c r="AE599" s="125">
        <v>61.0</v>
      </c>
      <c r="AF599" s="119">
        <v>1.0</v>
      </c>
      <c r="AG599" s="125">
        <v>4.0</v>
      </c>
      <c r="AH599" s="125">
        <v>2.0</v>
      </c>
      <c r="AI599" s="125">
        <v>4.0</v>
      </c>
      <c r="AJ599" s="125">
        <v>4.0</v>
      </c>
      <c r="AK599" s="125">
        <v>4.0</v>
      </c>
      <c r="AL599" s="126">
        <v>45519.743178819444</v>
      </c>
      <c r="AM599" s="127">
        <v>708207.92</v>
      </c>
      <c r="AN599" s="127">
        <v>73081.78</v>
      </c>
      <c r="AO599" s="124"/>
      <c r="AP599" s="124"/>
    </row>
    <row r="600">
      <c r="A600" s="125">
        <v>887.0</v>
      </c>
      <c r="B600" s="119" t="s">
        <v>31</v>
      </c>
      <c r="C600" s="119" t="s">
        <v>32</v>
      </c>
      <c r="D600" s="119" t="s">
        <v>672</v>
      </c>
      <c r="E600" s="119" t="s">
        <v>673</v>
      </c>
      <c r="F600" s="120" t="s">
        <v>220</v>
      </c>
      <c r="G600" s="120" t="s">
        <v>59</v>
      </c>
      <c r="H600" s="121" t="s">
        <v>994</v>
      </c>
      <c r="I600" s="121" t="s">
        <v>995</v>
      </c>
      <c r="J600" s="125">
        <v>93107.1</v>
      </c>
      <c r="K600" s="125" t="s">
        <v>41</v>
      </c>
      <c r="L600" s="125">
        <v>4357.84</v>
      </c>
      <c r="M600" s="125">
        <v>2910.75</v>
      </c>
      <c r="N600" s="125">
        <v>1.0</v>
      </c>
      <c r="O600" s="125" t="s">
        <v>41</v>
      </c>
      <c r="P600" s="125">
        <v>75.0</v>
      </c>
      <c r="Q600" s="125">
        <v>48.0</v>
      </c>
      <c r="R600" s="125">
        <v>11.0</v>
      </c>
      <c r="S600" s="125">
        <v>2.0</v>
      </c>
      <c r="T600" s="125" t="s">
        <v>41</v>
      </c>
      <c r="U600" s="125">
        <v>56.0</v>
      </c>
      <c r="V600" s="125">
        <v>450.0</v>
      </c>
      <c r="W600" s="125">
        <v>49.72</v>
      </c>
      <c r="X600" s="125" t="s">
        <v>41</v>
      </c>
      <c r="Y600" s="125" t="s">
        <v>41</v>
      </c>
      <c r="Z600" s="125">
        <v>5.0</v>
      </c>
      <c r="AA600" s="125">
        <v>5.0</v>
      </c>
      <c r="AB600" s="125">
        <v>5.0</v>
      </c>
      <c r="AC600" s="125" t="s">
        <v>41</v>
      </c>
      <c r="AD600" s="125">
        <v>3.5</v>
      </c>
      <c r="AE600" s="125">
        <v>167.0</v>
      </c>
      <c r="AF600" s="125" t="s">
        <v>41</v>
      </c>
      <c r="AG600" s="125">
        <v>4.0</v>
      </c>
      <c r="AH600" s="125">
        <v>4.0</v>
      </c>
      <c r="AI600" s="125">
        <v>4.0</v>
      </c>
      <c r="AJ600" s="125" t="s">
        <v>41</v>
      </c>
      <c r="AK600" s="125">
        <v>3.0</v>
      </c>
      <c r="AL600" s="126">
        <v>45519.743178819444</v>
      </c>
      <c r="AM600" s="127">
        <v>270896.62</v>
      </c>
      <c r="AN600" s="127">
        <v>202953.55</v>
      </c>
      <c r="AO600" s="124"/>
      <c r="AP600" s="124"/>
    </row>
    <row r="601">
      <c r="A601" s="125">
        <v>3002.0</v>
      </c>
      <c r="B601" s="119" t="s">
        <v>31</v>
      </c>
      <c r="C601" s="119" t="s">
        <v>32</v>
      </c>
      <c r="D601" s="119" t="s">
        <v>769</v>
      </c>
      <c r="E601" s="119" t="s">
        <v>770</v>
      </c>
      <c r="F601" s="120" t="s">
        <v>771</v>
      </c>
      <c r="G601" s="120" t="s">
        <v>772</v>
      </c>
      <c r="H601" s="121" t="s">
        <v>994</v>
      </c>
      <c r="I601" s="121" t="s">
        <v>995</v>
      </c>
      <c r="J601" s="119">
        <v>508842.97</v>
      </c>
      <c r="K601" s="119">
        <v>408593.54</v>
      </c>
      <c r="L601" s="125">
        <v>12676.0</v>
      </c>
      <c r="M601" s="125">
        <v>10346.0</v>
      </c>
      <c r="N601" s="125" t="s">
        <v>41</v>
      </c>
      <c r="O601" s="119" t="s">
        <v>41</v>
      </c>
      <c r="P601" s="125">
        <v>244.0</v>
      </c>
      <c r="Q601" s="125">
        <v>204.0</v>
      </c>
      <c r="R601" s="125">
        <v>28.0</v>
      </c>
      <c r="S601" s="119">
        <v>9.0</v>
      </c>
      <c r="T601" s="119" t="s">
        <v>41</v>
      </c>
      <c r="U601" s="125">
        <v>19.0</v>
      </c>
      <c r="V601" s="119">
        <v>211.0</v>
      </c>
      <c r="W601" s="125">
        <v>22.52</v>
      </c>
      <c r="X601" s="119">
        <v>24.54</v>
      </c>
      <c r="Y601" s="119" t="s">
        <v>41</v>
      </c>
      <c r="Z601" s="125">
        <v>4.0</v>
      </c>
      <c r="AA601" s="119">
        <v>5.0</v>
      </c>
      <c r="AB601" s="125">
        <v>5.0</v>
      </c>
      <c r="AC601" s="119">
        <v>4.0</v>
      </c>
      <c r="AD601" s="125">
        <v>4.4</v>
      </c>
      <c r="AE601" s="125">
        <v>42.0</v>
      </c>
      <c r="AF601" s="119" t="s">
        <v>41</v>
      </c>
      <c r="AG601" s="125">
        <v>3.0</v>
      </c>
      <c r="AH601" s="119">
        <v>4.0</v>
      </c>
      <c r="AI601" s="125">
        <v>4.0</v>
      </c>
      <c r="AJ601" s="119">
        <v>3.0</v>
      </c>
      <c r="AK601" s="125">
        <v>4.0</v>
      </c>
      <c r="AL601" s="126">
        <v>45519.743178819444</v>
      </c>
      <c r="AM601" s="127">
        <v>509093.97</v>
      </c>
      <c r="AN601" s="127">
        <v>408844.4</v>
      </c>
      <c r="AO601" s="124"/>
      <c r="AP601" s="124"/>
    </row>
    <row r="602">
      <c r="A602" s="125">
        <v>3003.0</v>
      </c>
      <c r="B602" s="119" t="s">
        <v>31</v>
      </c>
      <c r="C602" s="119" t="s">
        <v>32</v>
      </c>
      <c r="D602" s="119" t="s">
        <v>475</v>
      </c>
      <c r="E602" s="119" t="s">
        <v>773</v>
      </c>
      <c r="F602" s="120" t="s">
        <v>771</v>
      </c>
      <c r="G602" s="120" t="s">
        <v>772</v>
      </c>
      <c r="H602" s="121" t="s">
        <v>994</v>
      </c>
      <c r="I602" s="121" t="s">
        <v>995</v>
      </c>
      <c r="J602" s="125">
        <v>1082850.5</v>
      </c>
      <c r="K602" s="119">
        <v>857228.15</v>
      </c>
      <c r="L602" s="125">
        <v>25508.0</v>
      </c>
      <c r="M602" s="125">
        <v>21379.08</v>
      </c>
      <c r="N602" s="125">
        <v>18.0</v>
      </c>
      <c r="O602" s="119">
        <v>9.0</v>
      </c>
      <c r="P602" s="125">
        <v>311.0</v>
      </c>
      <c r="Q602" s="125">
        <v>302.0</v>
      </c>
      <c r="R602" s="125">
        <v>37.0</v>
      </c>
      <c r="S602" s="125">
        <v>21.0</v>
      </c>
      <c r="T602" s="119">
        <v>100.0</v>
      </c>
      <c r="U602" s="125">
        <v>2.0</v>
      </c>
      <c r="V602" s="125">
        <v>76.0</v>
      </c>
      <c r="W602" s="125">
        <v>19.31</v>
      </c>
      <c r="X602" s="119">
        <v>26.32</v>
      </c>
      <c r="Y602" s="119">
        <v>4.0</v>
      </c>
      <c r="Z602" s="125">
        <v>1.0</v>
      </c>
      <c r="AA602" s="125">
        <v>4.0</v>
      </c>
      <c r="AB602" s="125">
        <v>5.0</v>
      </c>
      <c r="AC602" s="119">
        <v>4.0</v>
      </c>
      <c r="AD602" s="125">
        <v>4.1</v>
      </c>
      <c r="AE602" s="125">
        <v>76.0</v>
      </c>
      <c r="AF602" s="119">
        <v>3.0</v>
      </c>
      <c r="AG602" s="125">
        <v>1.0</v>
      </c>
      <c r="AH602" s="125">
        <v>3.0</v>
      </c>
      <c r="AI602" s="125">
        <v>4.0</v>
      </c>
      <c r="AJ602" s="119">
        <v>3.0</v>
      </c>
      <c r="AK602" s="125">
        <v>4.0</v>
      </c>
      <c r="AL602" s="126">
        <v>45519.743178819444</v>
      </c>
      <c r="AM602" s="127">
        <v>1083957.5</v>
      </c>
      <c r="AN602" s="127">
        <v>857190.01</v>
      </c>
      <c r="AO602" s="124"/>
      <c r="AP602" s="124"/>
    </row>
    <row r="603">
      <c r="A603" s="125">
        <v>3004.0</v>
      </c>
      <c r="B603" s="119" t="s">
        <v>31</v>
      </c>
      <c r="C603" s="119" t="s">
        <v>32</v>
      </c>
      <c r="D603" s="119" t="s">
        <v>774</v>
      </c>
      <c r="E603" s="119" t="s">
        <v>775</v>
      </c>
      <c r="F603" s="120" t="s">
        <v>776</v>
      </c>
      <c r="G603" s="120" t="s">
        <v>772</v>
      </c>
      <c r="H603" s="121" t="s">
        <v>994</v>
      </c>
      <c r="I603" s="121" t="s">
        <v>995</v>
      </c>
      <c r="J603" s="125">
        <v>1497693.74</v>
      </c>
      <c r="K603" s="125">
        <v>1337183.24</v>
      </c>
      <c r="L603" s="125">
        <v>47955.6</v>
      </c>
      <c r="M603" s="125">
        <v>44009.27</v>
      </c>
      <c r="N603" s="119">
        <v>20.0</v>
      </c>
      <c r="O603" s="119">
        <v>15.0</v>
      </c>
      <c r="P603" s="125">
        <v>448.0</v>
      </c>
      <c r="Q603" s="125">
        <v>436.0</v>
      </c>
      <c r="R603" s="125">
        <v>43.0</v>
      </c>
      <c r="S603" s="125">
        <v>29.0</v>
      </c>
      <c r="T603" s="119">
        <v>33.0</v>
      </c>
      <c r="U603" s="125">
        <v>2.0</v>
      </c>
      <c r="V603" s="125">
        <v>48.0</v>
      </c>
      <c r="W603" s="125">
        <v>8.97</v>
      </c>
      <c r="X603" s="125">
        <v>12.0</v>
      </c>
      <c r="Y603" s="119">
        <v>2.0</v>
      </c>
      <c r="Z603" s="125">
        <v>1.0</v>
      </c>
      <c r="AA603" s="125">
        <v>3.0</v>
      </c>
      <c r="AB603" s="125">
        <v>3.0</v>
      </c>
      <c r="AC603" s="125">
        <v>2.0</v>
      </c>
      <c r="AD603" s="125">
        <v>2.5</v>
      </c>
      <c r="AE603" s="125">
        <v>254.0</v>
      </c>
      <c r="AF603" s="119">
        <v>2.0</v>
      </c>
      <c r="AG603" s="125">
        <v>1.0</v>
      </c>
      <c r="AH603" s="125">
        <v>2.0</v>
      </c>
      <c r="AI603" s="125">
        <v>2.0</v>
      </c>
      <c r="AJ603" s="125">
        <v>2.0</v>
      </c>
      <c r="AK603" s="125">
        <v>2.0</v>
      </c>
      <c r="AL603" s="126">
        <v>45519.743178819444</v>
      </c>
      <c r="AM603" s="127">
        <v>1497762.6</v>
      </c>
      <c r="AN603" s="127">
        <v>1337252.82</v>
      </c>
      <c r="AO603" s="124"/>
      <c r="AP603" s="124"/>
    </row>
    <row r="604">
      <c r="A604" s="125">
        <v>3005.0</v>
      </c>
      <c r="B604" s="119" t="s">
        <v>47</v>
      </c>
      <c r="C604" s="119" t="s">
        <v>32</v>
      </c>
      <c r="D604" s="119" t="s">
        <v>757</v>
      </c>
      <c r="E604" s="119" t="s">
        <v>777</v>
      </c>
      <c r="F604" s="120" t="s">
        <v>771</v>
      </c>
      <c r="G604" s="120" t="s">
        <v>772</v>
      </c>
      <c r="H604" s="121" t="s">
        <v>994</v>
      </c>
      <c r="I604" s="121" t="s">
        <v>995</v>
      </c>
      <c r="J604" s="125">
        <v>954246.7</v>
      </c>
      <c r="K604" s="125">
        <v>1310421.07</v>
      </c>
      <c r="L604" s="125">
        <v>21899.04</v>
      </c>
      <c r="M604" s="125">
        <v>31451.77</v>
      </c>
      <c r="N604" s="125">
        <v>22.0</v>
      </c>
      <c r="O604" s="125">
        <v>36.0</v>
      </c>
      <c r="P604" s="125">
        <v>343.0</v>
      </c>
      <c r="Q604" s="125">
        <v>448.0</v>
      </c>
      <c r="R604" s="125">
        <v>43.0</v>
      </c>
      <c r="S604" s="125">
        <v>36.0</v>
      </c>
      <c r="T604" s="125">
        <v>-38.0</v>
      </c>
      <c r="U604" s="125">
        <v>-23.0</v>
      </c>
      <c r="V604" s="125">
        <v>19.0</v>
      </c>
      <c r="W604" s="125">
        <v>-30.37</v>
      </c>
      <c r="X604" s="125">
        <v>-27.18</v>
      </c>
      <c r="Y604" s="125">
        <v>1.0</v>
      </c>
      <c r="Z604" s="125">
        <v>1.0</v>
      </c>
      <c r="AA604" s="125">
        <v>1.0</v>
      </c>
      <c r="AB604" s="125">
        <v>1.0</v>
      </c>
      <c r="AC604" s="125">
        <v>1.0</v>
      </c>
      <c r="AD604" s="125">
        <v>1.0</v>
      </c>
      <c r="AE604" s="125">
        <v>570.0</v>
      </c>
      <c r="AF604" s="125">
        <v>1.0</v>
      </c>
      <c r="AG604" s="125">
        <v>1.0</v>
      </c>
      <c r="AH604" s="125">
        <v>1.0</v>
      </c>
      <c r="AI604" s="125">
        <v>1.0</v>
      </c>
      <c r="AJ604" s="125">
        <v>1.0</v>
      </c>
      <c r="AK604" s="125">
        <v>1.0</v>
      </c>
      <c r="AL604" s="126">
        <v>45519.743178819444</v>
      </c>
      <c r="AM604" s="127">
        <v>953714.2</v>
      </c>
      <c r="AN604" s="127">
        <v>1304777.29</v>
      </c>
      <c r="AO604" s="124"/>
      <c r="AP604" s="124"/>
    </row>
    <row r="605">
      <c r="A605" s="125">
        <v>3006.0</v>
      </c>
      <c r="B605" s="119" t="s">
        <v>31</v>
      </c>
      <c r="C605" s="119" t="s">
        <v>32</v>
      </c>
      <c r="D605" s="119" t="s">
        <v>778</v>
      </c>
      <c r="E605" s="119" t="s">
        <v>779</v>
      </c>
      <c r="F605" s="120" t="s">
        <v>776</v>
      </c>
      <c r="G605" s="120" t="s">
        <v>772</v>
      </c>
      <c r="H605" s="121" t="s">
        <v>994</v>
      </c>
      <c r="I605" s="121" t="s">
        <v>995</v>
      </c>
      <c r="J605" s="125">
        <v>3203123.74</v>
      </c>
      <c r="K605" s="125">
        <v>2699928.14</v>
      </c>
      <c r="L605" s="125">
        <v>93793.16</v>
      </c>
      <c r="M605" s="125">
        <v>80091.58</v>
      </c>
      <c r="N605" s="125">
        <v>22.0</v>
      </c>
      <c r="O605" s="125">
        <v>48.0</v>
      </c>
      <c r="P605" s="125">
        <v>975.0</v>
      </c>
      <c r="Q605" s="125">
        <v>842.0</v>
      </c>
      <c r="R605" s="125">
        <v>140.0</v>
      </c>
      <c r="S605" s="125">
        <v>149.0</v>
      </c>
      <c r="T605" s="125">
        <v>-54.0</v>
      </c>
      <c r="U605" s="125">
        <v>15.0</v>
      </c>
      <c r="V605" s="125">
        <v>-6.0</v>
      </c>
      <c r="W605" s="125">
        <v>17.11</v>
      </c>
      <c r="X605" s="125">
        <v>18.64</v>
      </c>
      <c r="Y605" s="125">
        <v>1.0</v>
      </c>
      <c r="Z605" s="125">
        <v>4.0</v>
      </c>
      <c r="AA605" s="125">
        <v>1.0</v>
      </c>
      <c r="AB605" s="125">
        <v>4.0</v>
      </c>
      <c r="AC605" s="125">
        <v>3.0</v>
      </c>
      <c r="AD605" s="125">
        <v>3.0</v>
      </c>
      <c r="AE605" s="125">
        <v>206.0</v>
      </c>
      <c r="AF605" s="125">
        <v>1.0</v>
      </c>
      <c r="AG605" s="125">
        <v>3.0</v>
      </c>
      <c r="AH605" s="125">
        <v>1.0</v>
      </c>
      <c r="AI605" s="125">
        <v>3.0</v>
      </c>
      <c r="AJ605" s="125">
        <v>2.0</v>
      </c>
      <c r="AK605" s="125">
        <v>3.0</v>
      </c>
      <c r="AL605" s="126">
        <v>45519.743178819444</v>
      </c>
      <c r="AM605" s="127">
        <v>3204481.93</v>
      </c>
      <c r="AN605" s="127">
        <v>2703330.39</v>
      </c>
      <c r="AO605" s="124"/>
      <c r="AP605" s="124"/>
    </row>
    <row r="606">
      <c r="A606" s="125">
        <v>3007.0</v>
      </c>
      <c r="B606" s="119" t="s">
        <v>31</v>
      </c>
      <c r="C606" s="119" t="s">
        <v>32</v>
      </c>
      <c r="D606" s="119" t="s">
        <v>226</v>
      </c>
      <c r="E606" s="119" t="s">
        <v>780</v>
      </c>
      <c r="F606" s="120" t="s">
        <v>776</v>
      </c>
      <c r="G606" s="120" t="s">
        <v>772</v>
      </c>
      <c r="H606" s="121" t="s">
        <v>994</v>
      </c>
      <c r="I606" s="121" t="s">
        <v>995</v>
      </c>
      <c r="J606" s="125">
        <v>1633870.87</v>
      </c>
      <c r="K606" s="125">
        <v>1098362.47</v>
      </c>
      <c r="L606" s="125">
        <v>43824.5</v>
      </c>
      <c r="M606" s="125">
        <v>31272.17</v>
      </c>
      <c r="N606" s="125">
        <v>22.0</v>
      </c>
      <c r="O606" s="125">
        <v>7.0</v>
      </c>
      <c r="P606" s="125">
        <v>539.0</v>
      </c>
      <c r="Q606" s="125">
        <v>490.0</v>
      </c>
      <c r="R606" s="125">
        <v>112.0</v>
      </c>
      <c r="S606" s="125">
        <v>35.0</v>
      </c>
      <c r="T606" s="125">
        <v>214.0</v>
      </c>
      <c r="U606" s="125">
        <v>10.0</v>
      </c>
      <c r="V606" s="125">
        <v>220.0</v>
      </c>
      <c r="W606" s="125">
        <v>40.14</v>
      </c>
      <c r="X606" s="125">
        <v>48.76</v>
      </c>
      <c r="Y606" s="125">
        <v>5.0</v>
      </c>
      <c r="Z606" s="125">
        <v>3.0</v>
      </c>
      <c r="AA606" s="125">
        <v>5.0</v>
      </c>
      <c r="AB606" s="125">
        <v>5.0</v>
      </c>
      <c r="AC606" s="125">
        <v>5.0</v>
      </c>
      <c r="AD606" s="125">
        <v>4.8</v>
      </c>
      <c r="AE606" s="125">
        <v>12.0</v>
      </c>
      <c r="AF606" s="125">
        <v>4.0</v>
      </c>
      <c r="AG606" s="125">
        <v>2.0</v>
      </c>
      <c r="AH606" s="125">
        <v>4.0</v>
      </c>
      <c r="AI606" s="125">
        <v>4.0</v>
      </c>
      <c r="AJ606" s="125">
        <v>4.0</v>
      </c>
      <c r="AK606" s="125">
        <v>4.0</v>
      </c>
      <c r="AL606" s="126">
        <v>45519.743178819444</v>
      </c>
      <c r="AM606" s="127">
        <v>1635670.52</v>
      </c>
      <c r="AN606" s="127">
        <v>1098511.93</v>
      </c>
      <c r="AO606" s="124"/>
      <c r="AP606" s="124"/>
    </row>
    <row r="607">
      <c r="A607" s="125">
        <v>3008.0</v>
      </c>
      <c r="B607" s="119" t="s">
        <v>31</v>
      </c>
      <c r="C607" s="119" t="s">
        <v>32</v>
      </c>
      <c r="D607" s="119" t="s">
        <v>781</v>
      </c>
      <c r="E607" s="119" t="s">
        <v>782</v>
      </c>
      <c r="F607" s="120" t="s">
        <v>783</v>
      </c>
      <c r="G607" s="120" t="s">
        <v>772</v>
      </c>
      <c r="H607" s="121" t="s">
        <v>994</v>
      </c>
      <c r="I607" s="121" t="s">
        <v>995</v>
      </c>
      <c r="J607" s="125">
        <v>4133668.96</v>
      </c>
      <c r="K607" s="125">
        <v>3522360.8</v>
      </c>
      <c r="L607" s="125">
        <v>118724.0</v>
      </c>
      <c r="M607" s="125">
        <v>103858.38</v>
      </c>
      <c r="N607" s="125">
        <v>152.0</v>
      </c>
      <c r="O607" s="125">
        <v>80.0</v>
      </c>
      <c r="P607" s="125">
        <v>1275.0</v>
      </c>
      <c r="Q607" s="125">
        <v>1273.0</v>
      </c>
      <c r="R607" s="125">
        <v>167.0</v>
      </c>
      <c r="S607" s="125">
        <v>119.0</v>
      </c>
      <c r="T607" s="125">
        <v>90.0</v>
      </c>
      <c r="U607" s="125">
        <v>0.0</v>
      </c>
      <c r="V607" s="125">
        <v>40.0</v>
      </c>
      <c r="W607" s="125">
        <v>14.31</v>
      </c>
      <c r="X607" s="125">
        <v>17.36</v>
      </c>
      <c r="Y607" s="125">
        <v>4.0</v>
      </c>
      <c r="Z607" s="125">
        <v>1.0</v>
      </c>
      <c r="AA607" s="125">
        <v>3.0</v>
      </c>
      <c r="AB607" s="125">
        <v>4.0</v>
      </c>
      <c r="AC607" s="125">
        <v>3.0</v>
      </c>
      <c r="AD607" s="125">
        <v>3.25</v>
      </c>
      <c r="AE607" s="125">
        <v>187.0</v>
      </c>
      <c r="AF607" s="125">
        <v>3.0</v>
      </c>
      <c r="AG607" s="125">
        <v>1.0</v>
      </c>
      <c r="AH607" s="125">
        <v>2.0</v>
      </c>
      <c r="AI607" s="125">
        <v>3.0</v>
      </c>
      <c r="AJ607" s="125">
        <v>2.0</v>
      </c>
      <c r="AK607" s="125">
        <v>3.0</v>
      </c>
      <c r="AL607" s="126">
        <v>45519.743178819444</v>
      </c>
      <c r="AM607" s="127">
        <v>4140047.27</v>
      </c>
      <c r="AN607" s="127">
        <v>3523761.12</v>
      </c>
      <c r="AO607" s="124"/>
      <c r="AP607" s="124"/>
    </row>
    <row r="608">
      <c r="A608" s="125">
        <v>3009.0</v>
      </c>
      <c r="B608" s="119" t="s">
        <v>31</v>
      </c>
      <c r="C608" s="119" t="s">
        <v>32</v>
      </c>
      <c r="D608" s="119" t="s">
        <v>784</v>
      </c>
      <c r="E608" s="119" t="s">
        <v>785</v>
      </c>
      <c r="F608" s="120" t="s">
        <v>776</v>
      </c>
      <c r="G608" s="120" t="s">
        <v>772</v>
      </c>
      <c r="H608" s="121" t="s">
        <v>994</v>
      </c>
      <c r="I608" s="121" t="s">
        <v>995</v>
      </c>
      <c r="J608" s="125">
        <v>1785938.89</v>
      </c>
      <c r="K608" s="125">
        <v>1615526.25</v>
      </c>
      <c r="L608" s="125">
        <v>40454.67</v>
      </c>
      <c r="M608" s="125">
        <v>39853.96</v>
      </c>
      <c r="N608" s="125">
        <v>7.0</v>
      </c>
      <c r="O608" s="125">
        <v>12.0</v>
      </c>
      <c r="P608" s="125">
        <v>488.0</v>
      </c>
      <c r="Q608" s="125">
        <v>559.0</v>
      </c>
      <c r="R608" s="125">
        <v>104.0</v>
      </c>
      <c r="S608" s="125">
        <v>111.0</v>
      </c>
      <c r="T608" s="125">
        <v>-41.0</v>
      </c>
      <c r="U608" s="125">
        <v>-12.0</v>
      </c>
      <c r="V608" s="125">
        <v>-6.0</v>
      </c>
      <c r="W608" s="125">
        <v>1.51</v>
      </c>
      <c r="X608" s="125">
        <v>10.55</v>
      </c>
      <c r="Y608" s="125">
        <v>1.0</v>
      </c>
      <c r="Z608" s="125">
        <v>1.0</v>
      </c>
      <c r="AA608" s="125">
        <v>1.0</v>
      </c>
      <c r="AB608" s="125">
        <v>1.0</v>
      </c>
      <c r="AC608" s="125">
        <v>2.0</v>
      </c>
      <c r="AD608" s="125">
        <v>1.25</v>
      </c>
      <c r="AE608" s="125">
        <v>464.0</v>
      </c>
      <c r="AF608" s="125">
        <v>1.0</v>
      </c>
      <c r="AG608" s="125">
        <v>1.0</v>
      </c>
      <c r="AH608" s="125">
        <v>1.0</v>
      </c>
      <c r="AI608" s="125">
        <v>1.0</v>
      </c>
      <c r="AJ608" s="125">
        <v>2.0</v>
      </c>
      <c r="AK608" s="125">
        <v>1.0</v>
      </c>
      <c r="AL608" s="126">
        <v>45519.743178819444</v>
      </c>
      <c r="AM608" s="127">
        <v>1787230.58</v>
      </c>
      <c r="AN608" s="127">
        <v>1614594.48</v>
      </c>
      <c r="AO608" s="124"/>
      <c r="AP608" s="124"/>
    </row>
    <row r="609">
      <c r="A609" s="125">
        <v>3010.0</v>
      </c>
      <c r="B609" s="119" t="s">
        <v>31</v>
      </c>
      <c r="C609" s="119" t="s">
        <v>32</v>
      </c>
      <c r="D609" s="119" t="s">
        <v>226</v>
      </c>
      <c r="E609" s="119" t="s">
        <v>780</v>
      </c>
      <c r="F609" s="120" t="s">
        <v>776</v>
      </c>
      <c r="G609" s="120" t="s">
        <v>772</v>
      </c>
      <c r="H609" s="121" t="s">
        <v>994</v>
      </c>
      <c r="I609" s="121" t="s">
        <v>995</v>
      </c>
      <c r="J609" s="125">
        <v>939356.74</v>
      </c>
      <c r="K609" s="125">
        <v>1081043.67</v>
      </c>
      <c r="L609" s="125">
        <v>23138.0</v>
      </c>
      <c r="M609" s="125">
        <v>28302.83</v>
      </c>
      <c r="N609" s="125">
        <v>30.0</v>
      </c>
      <c r="O609" s="125">
        <v>11.0</v>
      </c>
      <c r="P609" s="125">
        <v>440.0</v>
      </c>
      <c r="Q609" s="125">
        <v>505.0</v>
      </c>
      <c r="R609" s="125">
        <v>67.0</v>
      </c>
      <c r="S609" s="125">
        <v>26.0</v>
      </c>
      <c r="T609" s="125">
        <v>172.0</v>
      </c>
      <c r="U609" s="125">
        <v>-12.0</v>
      </c>
      <c r="V609" s="125">
        <v>157.0</v>
      </c>
      <c r="W609" s="125">
        <v>-18.25</v>
      </c>
      <c r="X609" s="125">
        <v>-13.11</v>
      </c>
      <c r="Y609" s="125">
        <v>5.0</v>
      </c>
      <c r="Z609" s="125">
        <v>1.0</v>
      </c>
      <c r="AA609" s="125">
        <v>5.0</v>
      </c>
      <c r="AB609" s="125">
        <v>1.0</v>
      </c>
      <c r="AC609" s="125">
        <v>1.0</v>
      </c>
      <c r="AD609" s="125">
        <v>2.0</v>
      </c>
      <c r="AE609" s="125">
        <v>318.0</v>
      </c>
      <c r="AF609" s="125">
        <v>4.0</v>
      </c>
      <c r="AG609" s="125">
        <v>1.0</v>
      </c>
      <c r="AH609" s="125">
        <v>4.0</v>
      </c>
      <c r="AI609" s="125">
        <v>1.0</v>
      </c>
      <c r="AJ609" s="125">
        <v>1.0</v>
      </c>
      <c r="AK609" s="125">
        <v>2.0</v>
      </c>
      <c r="AL609" s="126">
        <v>45519.743178819444</v>
      </c>
      <c r="AM609" s="127">
        <v>937458.89</v>
      </c>
      <c r="AN609" s="127">
        <v>1075087.58</v>
      </c>
      <c r="AO609" s="124"/>
      <c r="AP609" s="124"/>
    </row>
    <row r="610">
      <c r="A610" s="125">
        <v>3012.0</v>
      </c>
      <c r="B610" s="119" t="s">
        <v>31</v>
      </c>
      <c r="C610" s="119" t="s">
        <v>32</v>
      </c>
      <c r="D610" s="119" t="s">
        <v>786</v>
      </c>
      <c r="E610" s="119" t="s">
        <v>787</v>
      </c>
      <c r="F610" s="120" t="s">
        <v>771</v>
      </c>
      <c r="G610" s="120" t="s">
        <v>772</v>
      </c>
      <c r="H610" s="121" t="s">
        <v>994</v>
      </c>
      <c r="I610" s="121" t="s">
        <v>995</v>
      </c>
      <c r="J610" s="125">
        <v>526401.25</v>
      </c>
      <c r="K610" s="125">
        <v>486345.3</v>
      </c>
      <c r="L610" s="125">
        <v>11516.78</v>
      </c>
      <c r="M610" s="125">
        <v>10761.77</v>
      </c>
      <c r="N610" s="125">
        <v>24.0</v>
      </c>
      <c r="O610" s="125" t="s">
        <v>41</v>
      </c>
      <c r="P610" s="125">
        <v>237.0</v>
      </c>
      <c r="Q610" s="125">
        <v>209.0</v>
      </c>
      <c r="R610" s="125">
        <v>32.0</v>
      </c>
      <c r="S610" s="125">
        <v>29.0</v>
      </c>
      <c r="T610" s="125" t="s">
        <v>41</v>
      </c>
      <c r="U610" s="125">
        <v>13.0</v>
      </c>
      <c r="V610" s="125">
        <v>10.0</v>
      </c>
      <c r="W610" s="125">
        <v>7.02</v>
      </c>
      <c r="X610" s="125">
        <v>8.24</v>
      </c>
      <c r="Y610" s="125" t="s">
        <v>41</v>
      </c>
      <c r="Z610" s="125">
        <v>3.0</v>
      </c>
      <c r="AA610" s="125">
        <v>1.0</v>
      </c>
      <c r="AB610" s="125">
        <v>2.0</v>
      </c>
      <c r="AC610" s="125">
        <v>2.0</v>
      </c>
      <c r="AD610" s="125">
        <v>1.8</v>
      </c>
      <c r="AE610" s="125">
        <v>346.0</v>
      </c>
      <c r="AF610" s="125" t="s">
        <v>41</v>
      </c>
      <c r="AG610" s="125">
        <v>2.0</v>
      </c>
      <c r="AH610" s="125">
        <v>1.0</v>
      </c>
      <c r="AI610" s="125">
        <v>1.0</v>
      </c>
      <c r="AJ610" s="125">
        <v>2.0</v>
      </c>
      <c r="AK610" s="125">
        <v>1.0</v>
      </c>
      <c r="AL610" s="126">
        <v>45519.743178819444</v>
      </c>
      <c r="AM610" s="127">
        <v>526366.25</v>
      </c>
      <c r="AN610" s="127">
        <v>485940.02</v>
      </c>
      <c r="AO610" s="124"/>
      <c r="AP610" s="124"/>
    </row>
    <row r="611">
      <c r="A611" s="125">
        <v>3014.0</v>
      </c>
      <c r="B611" s="119" t="s">
        <v>31</v>
      </c>
      <c r="C611" s="119" t="s">
        <v>32</v>
      </c>
      <c r="D611" s="119" t="s">
        <v>74</v>
      </c>
      <c r="E611" s="119" t="s">
        <v>332</v>
      </c>
      <c r="F611" s="120" t="s">
        <v>776</v>
      </c>
      <c r="G611" s="120" t="s">
        <v>772</v>
      </c>
      <c r="H611" s="121" t="s">
        <v>994</v>
      </c>
      <c r="I611" s="121" t="s">
        <v>995</v>
      </c>
      <c r="J611" s="125">
        <v>3459283.56</v>
      </c>
      <c r="K611" s="125">
        <v>3197398.96</v>
      </c>
      <c r="L611" s="125">
        <v>103545.58</v>
      </c>
      <c r="M611" s="125">
        <v>96935.12</v>
      </c>
      <c r="N611" s="125">
        <v>168.0</v>
      </c>
      <c r="O611" s="125">
        <v>134.0</v>
      </c>
      <c r="P611" s="125">
        <v>1223.0</v>
      </c>
      <c r="Q611" s="125">
        <v>1071.0</v>
      </c>
      <c r="R611" s="125">
        <v>216.0</v>
      </c>
      <c r="S611" s="125">
        <v>170.0</v>
      </c>
      <c r="T611" s="125">
        <v>25.0</v>
      </c>
      <c r="U611" s="125">
        <v>14.0</v>
      </c>
      <c r="V611" s="125">
        <v>27.0</v>
      </c>
      <c r="W611" s="125">
        <v>6.82</v>
      </c>
      <c r="X611" s="125">
        <v>8.19</v>
      </c>
      <c r="Y611" s="125">
        <v>1.0</v>
      </c>
      <c r="Z611" s="125">
        <v>3.0</v>
      </c>
      <c r="AA611" s="125">
        <v>2.0</v>
      </c>
      <c r="AB611" s="125">
        <v>2.0</v>
      </c>
      <c r="AC611" s="125">
        <v>2.0</v>
      </c>
      <c r="AD611" s="125">
        <v>2.05</v>
      </c>
      <c r="AE611" s="125">
        <v>311.0</v>
      </c>
      <c r="AF611" s="125">
        <v>1.0</v>
      </c>
      <c r="AG611" s="125">
        <v>2.0</v>
      </c>
      <c r="AH611" s="125">
        <v>2.0</v>
      </c>
      <c r="AI611" s="125">
        <v>1.0</v>
      </c>
      <c r="AJ611" s="125">
        <v>2.0</v>
      </c>
      <c r="AK611" s="125">
        <v>2.0</v>
      </c>
      <c r="AL611" s="126">
        <v>45519.743178819444</v>
      </c>
      <c r="AM611" s="127">
        <v>3459713.62</v>
      </c>
      <c r="AN611" s="127">
        <v>3199778.01</v>
      </c>
      <c r="AO611" s="124"/>
      <c r="AP611" s="124"/>
    </row>
    <row r="612">
      <c r="A612" s="125">
        <v>3015.0</v>
      </c>
      <c r="B612" s="119" t="s">
        <v>31</v>
      </c>
      <c r="C612" s="119" t="s">
        <v>32</v>
      </c>
      <c r="D612" s="119" t="s">
        <v>788</v>
      </c>
      <c r="E612" s="119" t="s">
        <v>789</v>
      </c>
      <c r="F612" s="120" t="s">
        <v>776</v>
      </c>
      <c r="G612" s="120" t="s">
        <v>772</v>
      </c>
      <c r="H612" s="121" t="s">
        <v>994</v>
      </c>
      <c r="I612" s="121" t="s">
        <v>995</v>
      </c>
      <c r="J612" s="125">
        <v>1900959.39</v>
      </c>
      <c r="K612" s="125">
        <v>2089424.65</v>
      </c>
      <c r="L612" s="125">
        <v>52613.12</v>
      </c>
      <c r="M612" s="125">
        <v>59070.05</v>
      </c>
      <c r="N612" s="125">
        <v>46.0</v>
      </c>
      <c r="O612" s="119">
        <v>29.0</v>
      </c>
      <c r="P612" s="125">
        <v>581.0</v>
      </c>
      <c r="Q612" s="125">
        <v>569.0</v>
      </c>
      <c r="R612" s="125">
        <v>45.0</v>
      </c>
      <c r="S612" s="125">
        <v>43.0</v>
      </c>
      <c r="T612" s="119">
        <v>58.0</v>
      </c>
      <c r="U612" s="125">
        <v>2.0</v>
      </c>
      <c r="V612" s="125">
        <v>4.0</v>
      </c>
      <c r="W612" s="125">
        <v>-10.93</v>
      </c>
      <c r="X612" s="125">
        <v>-9.02</v>
      </c>
      <c r="Y612" s="119">
        <v>2.0</v>
      </c>
      <c r="Z612" s="125">
        <v>1.0</v>
      </c>
      <c r="AA612" s="125">
        <v>1.0</v>
      </c>
      <c r="AB612" s="125">
        <v>1.0</v>
      </c>
      <c r="AC612" s="125">
        <v>1.0</v>
      </c>
      <c r="AD612" s="125">
        <v>1.05</v>
      </c>
      <c r="AE612" s="125">
        <v>551.0</v>
      </c>
      <c r="AF612" s="119">
        <v>2.0</v>
      </c>
      <c r="AG612" s="125">
        <v>1.0</v>
      </c>
      <c r="AH612" s="125">
        <v>1.0</v>
      </c>
      <c r="AI612" s="125">
        <v>1.0</v>
      </c>
      <c r="AJ612" s="125">
        <v>1.0</v>
      </c>
      <c r="AK612" s="125">
        <v>1.0</v>
      </c>
      <c r="AL612" s="126">
        <v>45519.743178819444</v>
      </c>
      <c r="AM612" s="127">
        <v>1901360.0</v>
      </c>
      <c r="AN612" s="127">
        <v>2090725.46</v>
      </c>
      <c r="AO612" s="124"/>
      <c r="AP612" s="124"/>
    </row>
    <row r="613">
      <c r="A613" s="125">
        <v>3016.0</v>
      </c>
      <c r="B613" s="119" t="s">
        <v>31</v>
      </c>
      <c r="C613" s="119" t="s">
        <v>32</v>
      </c>
      <c r="D613" s="119" t="s">
        <v>462</v>
      </c>
      <c r="E613" s="119" t="s">
        <v>790</v>
      </c>
      <c r="F613" s="120" t="s">
        <v>776</v>
      </c>
      <c r="G613" s="120" t="s">
        <v>772</v>
      </c>
      <c r="H613" s="121" t="s">
        <v>994</v>
      </c>
      <c r="I613" s="121" t="s">
        <v>995</v>
      </c>
      <c r="J613" s="125">
        <v>6327840.07</v>
      </c>
      <c r="K613" s="125">
        <v>6888912.23</v>
      </c>
      <c r="L613" s="125">
        <v>167643.53</v>
      </c>
      <c r="M613" s="125">
        <v>189161.28</v>
      </c>
      <c r="N613" s="125">
        <v>62.0</v>
      </c>
      <c r="O613" s="125">
        <v>12.0</v>
      </c>
      <c r="P613" s="125">
        <v>1383.0</v>
      </c>
      <c r="Q613" s="125">
        <v>1597.0</v>
      </c>
      <c r="R613" s="125">
        <v>92.0</v>
      </c>
      <c r="S613" s="125">
        <v>98.0</v>
      </c>
      <c r="T613" s="125">
        <v>416.0</v>
      </c>
      <c r="U613" s="125">
        <v>-13.0</v>
      </c>
      <c r="V613" s="125">
        <v>-6.0</v>
      </c>
      <c r="W613" s="125">
        <v>-11.38</v>
      </c>
      <c r="X613" s="125">
        <v>-8.14</v>
      </c>
      <c r="Y613" s="125">
        <v>5.0</v>
      </c>
      <c r="Z613" s="125">
        <v>1.0</v>
      </c>
      <c r="AA613" s="125">
        <v>1.0</v>
      </c>
      <c r="AB613" s="125">
        <v>1.0</v>
      </c>
      <c r="AC613" s="125">
        <v>1.0</v>
      </c>
      <c r="AD613" s="125">
        <v>1.2</v>
      </c>
      <c r="AE613" s="125">
        <v>518.0</v>
      </c>
      <c r="AF613" s="125">
        <v>4.0</v>
      </c>
      <c r="AG613" s="125">
        <v>1.0</v>
      </c>
      <c r="AH613" s="125">
        <v>1.0</v>
      </c>
      <c r="AI613" s="125">
        <v>1.0</v>
      </c>
      <c r="AJ613" s="125">
        <v>1.0</v>
      </c>
      <c r="AK613" s="125">
        <v>1.0</v>
      </c>
      <c r="AL613" s="126">
        <v>45519.743178819444</v>
      </c>
      <c r="AM613" s="127">
        <v>6333419.09</v>
      </c>
      <c r="AN613" s="127">
        <v>6889843.57</v>
      </c>
      <c r="AO613" s="124"/>
      <c r="AP613" s="124"/>
    </row>
    <row r="614">
      <c r="A614" s="125">
        <v>3019.0</v>
      </c>
      <c r="B614" s="119" t="s">
        <v>31</v>
      </c>
      <c r="C614" s="119" t="s">
        <v>32</v>
      </c>
      <c r="D614" s="119" t="s">
        <v>726</v>
      </c>
      <c r="E614" s="119" t="s">
        <v>780</v>
      </c>
      <c r="F614" s="120" t="s">
        <v>776</v>
      </c>
      <c r="G614" s="120" t="s">
        <v>772</v>
      </c>
      <c r="H614" s="121" t="s">
        <v>994</v>
      </c>
      <c r="I614" s="121" t="s">
        <v>995</v>
      </c>
      <c r="J614" s="125">
        <v>1791038.43</v>
      </c>
      <c r="K614" s="125">
        <v>2034851.27</v>
      </c>
      <c r="L614" s="125">
        <v>58693.92</v>
      </c>
      <c r="M614" s="125">
        <v>62844.25</v>
      </c>
      <c r="N614" s="125">
        <v>47.0</v>
      </c>
      <c r="O614" s="125">
        <v>88.0</v>
      </c>
      <c r="P614" s="125">
        <v>852.0</v>
      </c>
      <c r="Q614" s="125">
        <v>841.0</v>
      </c>
      <c r="R614" s="125">
        <v>111.0</v>
      </c>
      <c r="S614" s="125">
        <v>118.0</v>
      </c>
      <c r="T614" s="125">
        <v>-46.0</v>
      </c>
      <c r="U614" s="125">
        <v>1.0</v>
      </c>
      <c r="V614" s="125">
        <v>-5.0</v>
      </c>
      <c r="W614" s="125">
        <v>-6.6</v>
      </c>
      <c r="X614" s="125">
        <v>-11.98</v>
      </c>
      <c r="Y614" s="125">
        <v>1.0</v>
      </c>
      <c r="Z614" s="125">
        <v>1.0</v>
      </c>
      <c r="AA614" s="125">
        <v>1.0</v>
      </c>
      <c r="AB614" s="125">
        <v>1.0</v>
      </c>
      <c r="AC614" s="125">
        <v>1.0</v>
      </c>
      <c r="AD614" s="125">
        <v>1.0</v>
      </c>
      <c r="AE614" s="125">
        <v>613.0</v>
      </c>
      <c r="AF614" s="125">
        <v>1.0</v>
      </c>
      <c r="AG614" s="125">
        <v>1.0</v>
      </c>
      <c r="AH614" s="125">
        <v>1.0</v>
      </c>
      <c r="AI614" s="125">
        <v>1.0</v>
      </c>
      <c r="AJ614" s="125">
        <v>1.0</v>
      </c>
      <c r="AK614" s="125">
        <v>1.0</v>
      </c>
      <c r="AL614" s="126">
        <v>45519.743178819444</v>
      </c>
      <c r="AM614" s="127">
        <v>1791588.59</v>
      </c>
      <c r="AN614" s="127">
        <v>2035096.16</v>
      </c>
      <c r="AO614" s="124"/>
      <c r="AP614" s="124"/>
    </row>
    <row r="615">
      <c r="A615" s="125">
        <v>3021.0</v>
      </c>
      <c r="B615" s="119" t="s">
        <v>31</v>
      </c>
      <c r="C615" s="119" t="s">
        <v>32</v>
      </c>
      <c r="D615" s="119" t="s">
        <v>434</v>
      </c>
      <c r="E615" s="119" t="s">
        <v>791</v>
      </c>
      <c r="F615" s="120" t="s">
        <v>792</v>
      </c>
      <c r="G615" s="120" t="s">
        <v>772</v>
      </c>
      <c r="H615" s="121" t="s">
        <v>994</v>
      </c>
      <c r="I615" s="121" t="s">
        <v>995</v>
      </c>
      <c r="J615" s="125">
        <v>1460238.89</v>
      </c>
      <c r="K615" s="125">
        <v>1231323.0</v>
      </c>
      <c r="L615" s="125">
        <v>43816.62</v>
      </c>
      <c r="M615" s="125">
        <v>39141.41</v>
      </c>
      <c r="N615" s="125">
        <v>11.0</v>
      </c>
      <c r="O615" s="125">
        <v>7.0</v>
      </c>
      <c r="P615" s="125">
        <v>606.0</v>
      </c>
      <c r="Q615" s="125">
        <v>532.0</v>
      </c>
      <c r="R615" s="125">
        <v>28.0</v>
      </c>
      <c r="S615" s="125">
        <v>28.0</v>
      </c>
      <c r="T615" s="125">
        <v>57.0</v>
      </c>
      <c r="U615" s="125">
        <v>13.0</v>
      </c>
      <c r="V615" s="125">
        <v>0.0</v>
      </c>
      <c r="W615" s="125">
        <v>11.94</v>
      </c>
      <c r="X615" s="125">
        <v>18.59</v>
      </c>
      <c r="Y615" s="125">
        <v>2.0</v>
      </c>
      <c r="Z615" s="125">
        <v>3.0</v>
      </c>
      <c r="AA615" s="125">
        <v>1.0</v>
      </c>
      <c r="AB615" s="125">
        <v>3.0</v>
      </c>
      <c r="AC615" s="125">
        <v>3.0</v>
      </c>
      <c r="AD615" s="125">
        <v>2.55</v>
      </c>
      <c r="AE615" s="125">
        <v>247.0</v>
      </c>
      <c r="AF615" s="125">
        <v>2.0</v>
      </c>
      <c r="AG615" s="125">
        <v>2.0</v>
      </c>
      <c r="AH615" s="125">
        <v>1.0</v>
      </c>
      <c r="AI615" s="125">
        <v>2.0</v>
      </c>
      <c r="AJ615" s="125">
        <v>2.0</v>
      </c>
      <c r="AK615" s="125">
        <v>2.0</v>
      </c>
      <c r="AL615" s="126">
        <v>45519.743178819444</v>
      </c>
      <c r="AM615" s="127">
        <v>1475702.76</v>
      </c>
      <c r="AN615" s="127">
        <v>1233931.41</v>
      </c>
      <c r="AO615" s="124"/>
      <c r="AP615" s="124"/>
    </row>
    <row r="616">
      <c r="A616" s="125">
        <v>3022.0</v>
      </c>
      <c r="B616" s="119" t="s">
        <v>31</v>
      </c>
      <c r="C616" s="119" t="s">
        <v>32</v>
      </c>
      <c r="D616" s="119" t="s">
        <v>786</v>
      </c>
      <c r="E616" s="119" t="s">
        <v>787</v>
      </c>
      <c r="F616" s="120" t="s">
        <v>771</v>
      </c>
      <c r="G616" s="120" t="s">
        <v>772</v>
      </c>
      <c r="H616" s="121" t="s">
        <v>994</v>
      </c>
      <c r="I616" s="121" t="s">
        <v>995</v>
      </c>
      <c r="J616" s="125">
        <v>2025397.13</v>
      </c>
      <c r="K616" s="125">
        <v>1940496.73</v>
      </c>
      <c r="L616" s="125">
        <v>40691.45</v>
      </c>
      <c r="M616" s="125">
        <v>40377.14</v>
      </c>
      <c r="N616" s="125">
        <v>24.0</v>
      </c>
      <c r="O616" s="125">
        <v>33.0</v>
      </c>
      <c r="P616" s="125">
        <v>733.0</v>
      </c>
      <c r="Q616" s="125">
        <v>653.0</v>
      </c>
      <c r="R616" s="125">
        <v>91.0</v>
      </c>
      <c r="S616" s="125">
        <v>66.0</v>
      </c>
      <c r="T616" s="125">
        <v>-27.0</v>
      </c>
      <c r="U616" s="125">
        <v>12.0</v>
      </c>
      <c r="V616" s="125">
        <v>37.0</v>
      </c>
      <c r="W616" s="125">
        <v>0.78</v>
      </c>
      <c r="X616" s="125">
        <v>4.38</v>
      </c>
      <c r="Y616" s="125">
        <v>1.0</v>
      </c>
      <c r="Z616" s="125">
        <v>3.0</v>
      </c>
      <c r="AA616" s="125">
        <v>2.0</v>
      </c>
      <c r="AB616" s="125">
        <v>1.0</v>
      </c>
      <c r="AC616" s="125">
        <v>1.0</v>
      </c>
      <c r="AD616" s="125">
        <v>1.4</v>
      </c>
      <c r="AE616" s="125">
        <v>427.0</v>
      </c>
      <c r="AF616" s="125">
        <v>1.0</v>
      </c>
      <c r="AG616" s="125">
        <v>2.0</v>
      </c>
      <c r="AH616" s="125">
        <v>2.0</v>
      </c>
      <c r="AI616" s="125">
        <v>1.0</v>
      </c>
      <c r="AJ616" s="125">
        <v>1.0</v>
      </c>
      <c r="AK616" s="125">
        <v>1.0</v>
      </c>
      <c r="AL616" s="126">
        <v>45519.743178819444</v>
      </c>
      <c r="AM616" s="127">
        <v>2025498.13</v>
      </c>
      <c r="AN616" s="127">
        <v>1939630.4</v>
      </c>
      <c r="AO616" s="124"/>
      <c r="AP616" s="124"/>
    </row>
    <row r="617">
      <c r="A617" s="125">
        <v>3023.0</v>
      </c>
      <c r="B617" s="119" t="s">
        <v>31</v>
      </c>
      <c r="C617" s="119" t="s">
        <v>32</v>
      </c>
      <c r="D617" s="119" t="s">
        <v>457</v>
      </c>
      <c r="E617" s="119" t="s">
        <v>793</v>
      </c>
      <c r="F617" s="120" t="s">
        <v>794</v>
      </c>
      <c r="G617" s="120" t="s">
        <v>772</v>
      </c>
      <c r="H617" s="121" t="s">
        <v>994</v>
      </c>
      <c r="I617" s="121" t="s">
        <v>995</v>
      </c>
      <c r="J617" s="125">
        <v>1210973.2</v>
      </c>
      <c r="K617" s="125">
        <v>846502.85</v>
      </c>
      <c r="L617" s="125">
        <v>33128.08</v>
      </c>
      <c r="M617" s="125">
        <v>23667.92</v>
      </c>
      <c r="N617" s="125">
        <v>17.0</v>
      </c>
      <c r="O617" s="125">
        <v>24.0</v>
      </c>
      <c r="P617" s="125">
        <v>373.0</v>
      </c>
      <c r="Q617" s="125">
        <v>327.0</v>
      </c>
      <c r="R617" s="125">
        <v>21.0</v>
      </c>
      <c r="S617" s="125">
        <v>13.0</v>
      </c>
      <c r="T617" s="125">
        <v>-29.0</v>
      </c>
      <c r="U617" s="125">
        <v>14.0</v>
      </c>
      <c r="V617" s="125">
        <v>61.0</v>
      </c>
      <c r="W617" s="125">
        <v>39.97</v>
      </c>
      <c r="X617" s="125">
        <v>43.06</v>
      </c>
      <c r="Y617" s="125">
        <v>1.0</v>
      </c>
      <c r="Z617" s="125">
        <v>3.0</v>
      </c>
      <c r="AA617" s="125">
        <v>4.0</v>
      </c>
      <c r="AB617" s="125">
        <v>5.0</v>
      </c>
      <c r="AC617" s="125">
        <v>5.0</v>
      </c>
      <c r="AD617" s="125">
        <v>4.4</v>
      </c>
      <c r="AE617" s="125">
        <v>45.0</v>
      </c>
      <c r="AF617" s="125">
        <v>1.0</v>
      </c>
      <c r="AG617" s="125">
        <v>2.0</v>
      </c>
      <c r="AH617" s="125">
        <v>3.0</v>
      </c>
      <c r="AI617" s="125">
        <v>4.0</v>
      </c>
      <c r="AJ617" s="125">
        <v>4.0</v>
      </c>
      <c r="AK617" s="125">
        <v>4.0</v>
      </c>
      <c r="AL617" s="126">
        <v>45519.743178819444</v>
      </c>
      <c r="AM617" s="127">
        <v>1211154.45</v>
      </c>
      <c r="AN617" s="127">
        <v>846629.8</v>
      </c>
      <c r="AO617" s="124"/>
      <c r="AP617" s="124"/>
    </row>
    <row r="618">
      <c r="A618" s="125">
        <v>3024.0</v>
      </c>
      <c r="B618" s="119" t="s">
        <v>31</v>
      </c>
      <c r="C618" s="119" t="s">
        <v>32</v>
      </c>
      <c r="D618" s="119" t="s">
        <v>226</v>
      </c>
      <c r="E618" s="119" t="s">
        <v>780</v>
      </c>
      <c r="F618" s="120" t="s">
        <v>776</v>
      </c>
      <c r="G618" s="120" t="s">
        <v>772</v>
      </c>
      <c r="H618" s="121" t="s">
        <v>994</v>
      </c>
      <c r="I618" s="121" t="s">
        <v>995</v>
      </c>
      <c r="J618" s="125">
        <v>5679908.1</v>
      </c>
      <c r="K618" s="125">
        <v>6801620.96</v>
      </c>
      <c r="L618" s="125">
        <v>167309.88</v>
      </c>
      <c r="M618" s="125">
        <v>201523.0</v>
      </c>
      <c r="N618" s="125">
        <v>29.0</v>
      </c>
      <c r="O618" s="125">
        <v>25.0</v>
      </c>
      <c r="P618" s="125">
        <v>1992.0</v>
      </c>
      <c r="Q618" s="125">
        <v>1955.0</v>
      </c>
      <c r="R618" s="125">
        <v>292.0</v>
      </c>
      <c r="S618" s="125">
        <v>268.0</v>
      </c>
      <c r="T618" s="125">
        <v>16.0</v>
      </c>
      <c r="U618" s="125">
        <v>1.0</v>
      </c>
      <c r="V618" s="125">
        <v>8.0</v>
      </c>
      <c r="W618" s="125">
        <v>-16.98</v>
      </c>
      <c r="X618" s="125">
        <v>-16.49</v>
      </c>
      <c r="Y618" s="125">
        <v>1.0</v>
      </c>
      <c r="Z618" s="125">
        <v>1.0</v>
      </c>
      <c r="AA618" s="125">
        <v>1.0</v>
      </c>
      <c r="AB618" s="125">
        <v>1.0</v>
      </c>
      <c r="AC618" s="125">
        <v>1.0</v>
      </c>
      <c r="AD618" s="125">
        <v>1.0</v>
      </c>
      <c r="AE618" s="125">
        <v>628.0</v>
      </c>
      <c r="AF618" s="125">
        <v>1.0</v>
      </c>
      <c r="AG618" s="125">
        <v>1.0</v>
      </c>
      <c r="AH618" s="125">
        <v>1.0</v>
      </c>
      <c r="AI618" s="125">
        <v>1.0</v>
      </c>
      <c r="AJ618" s="125">
        <v>1.0</v>
      </c>
      <c r="AK618" s="125">
        <v>1.0</v>
      </c>
      <c r="AL618" s="126">
        <v>45519.743178819444</v>
      </c>
      <c r="AM618" s="127">
        <v>5698818.29</v>
      </c>
      <c r="AN618" s="127">
        <v>6802108.43</v>
      </c>
      <c r="AO618" s="124"/>
      <c r="AP618" s="124"/>
    </row>
    <row r="619">
      <c r="A619" s="125">
        <v>3025.0</v>
      </c>
      <c r="B619" s="119" t="s">
        <v>31</v>
      </c>
      <c r="C619" s="119" t="s">
        <v>32</v>
      </c>
      <c r="D619" s="119" t="s">
        <v>795</v>
      </c>
      <c r="E619" s="119" t="s">
        <v>796</v>
      </c>
      <c r="F619" s="120" t="s">
        <v>797</v>
      </c>
      <c r="G619" s="120" t="s">
        <v>772</v>
      </c>
      <c r="H619" s="121" t="s">
        <v>994</v>
      </c>
      <c r="I619" s="121" t="s">
        <v>995</v>
      </c>
      <c r="J619" s="125">
        <v>4402399.23</v>
      </c>
      <c r="K619" s="125">
        <v>3776504.91</v>
      </c>
      <c r="L619" s="125">
        <v>113419.0</v>
      </c>
      <c r="M619" s="125">
        <v>99583.11</v>
      </c>
      <c r="N619" s="125" t="s">
        <v>41</v>
      </c>
      <c r="O619" s="125">
        <v>15.0</v>
      </c>
      <c r="P619" s="125">
        <v>1451.0</v>
      </c>
      <c r="Q619" s="125">
        <v>1334.0</v>
      </c>
      <c r="R619" s="125">
        <v>101.0</v>
      </c>
      <c r="S619" s="125">
        <v>109.0</v>
      </c>
      <c r="T619" s="125" t="s">
        <v>41</v>
      </c>
      <c r="U619" s="125">
        <v>8.0</v>
      </c>
      <c r="V619" s="125">
        <v>-7.0</v>
      </c>
      <c r="W619" s="125">
        <v>13.89</v>
      </c>
      <c r="X619" s="125">
        <v>16.57</v>
      </c>
      <c r="Y619" s="125" t="s">
        <v>41</v>
      </c>
      <c r="Z619" s="125">
        <v>2.0</v>
      </c>
      <c r="AA619" s="125">
        <v>1.0</v>
      </c>
      <c r="AB619" s="125">
        <v>3.0</v>
      </c>
      <c r="AC619" s="125">
        <v>3.0</v>
      </c>
      <c r="AD619" s="125">
        <v>2.35</v>
      </c>
      <c r="AE619" s="125">
        <v>280.0</v>
      </c>
      <c r="AF619" s="125" t="s">
        <v>41</v>
      </c>
      <c r="AG619" s="125">
        <v>1.0</v>
      </c>
      <c r="AH619" s="125">
        <v>1.0</v>
      </c>
      <c r="AI619" s="125">
        <v>2.0</v>
      </c>
      <c r="AJ619" s="125">
        <v>2.0</v>
      </c>
      <c r="AK619" s="125">
        <v>2.0</v>
      </c>
      <c r="AL619" s="126">
        <v>45519.743178819444</v>
      </c>
      <c r="AM619" s="127">
        <v>4439640.35</v>
      </c>
      <c r="AN619" s="127">
        <v>3803709.31</v>
      </c>
      <c r="AO619" s="124"/>
      <c r="AP619" s="124"/>
    </row>
    <row r="620">
      <c r="A620" s="125">
        <v>3026.0</v>
      </c>
      <c r="B620" s="119" t="s">
        <v>31</v>
      </c>
      <c r="C620" s="119" t="s">
        <v>32</v>
      </c>
      <c r="D620" s="119" t="s">
        <v>798</v>
      </c>
      <c r="E620" s="119" t="s">
        <v>799</v>
      </c>
      <c r="F620" s="120" t="s">
        <v>776</v>
      </c>
      <c r="G620" s="120" t="s">
        <v>772</v>
      </c>
      <c r="H620" s="121" t="s">
        <v>994</v>
      </c>
      <c r="I620" s="121" t="s">
        <v>995</v>
      </c>
      <c r="J620" s="125">
        <v>4369288.0</v>
      </c>
      <c r="K620" s="125">
        <v>2766032.0</v>
      </c>
      <c r="L620" s="125">
        <v>121865.91</v>
      </c>
      <c r="M620" s="125">
        <v>82185.8</v>
      </c>
      <c r="N620" s="125">
        <v>77.0</v>
      </c>
      <c r="O620" s="125">
        <v>66.0</v>
      </c>
      <c r="P620" s="125">
        <v>1164.0</v>
      </c>
      <c r="Q620" s="125">
        <v>902.0</v>
      </c>
      <c r="R620" s="125">
        <v>95.0</v>
      </c>
      <c r="S620" s="125">
        <v>64.0</v>
      </c>
      <c r="T620" s="125">
        <v>16.0</v>
      </c>
      <c r="U620" s="125">
        <v>29.0</v>
      </c>
      <c r="V620" s="125">
        <v>48.0</v>
      </c>
      <c r="W620" s="125">
        <v>48.28</v>
      </c>
      <c r="X620" s="125">
        <v>57.96</v>
      </c>
      <c r="Y620" s="125">
        <v>1.0</v>
      </c>
      <c r="Z620" s="125">
        <v>5.0</v>
      </c>
      <c r="AA620" s="125">
        <v>3.0</v>
      </c>
      <c r="AB620" s="125">
        <v>5.0</v>
      </c>
      <c r="AC620" s="125">
        <v>5.0</v>
      </c>
      <c r="AD620" s="125">
        <v>4.4</v>
      </c>
      <c r="AE620" s="125">
        <v>49.0</v>
      </c>
      <c r="AF620" s="125">
        <v>1.0</v>
      </c>
      <c r="AG620" s="125">
        <v>4.0</v>
      </c>
      <c r="AH620" s="125">
        <v>2.0</v>
      </c>
      <c r="AI620" s="125">
        <v>4.0</v>
      </c>
      <c r="AJ620" s="125">
        <v>4.0</v>
      </c>
      <c r="AK620" s="125">
        <v>4.0</v>
      </c>
      <c r="AL620" s="126">
        <v>45519.743178819444</v>
      </c>
      <c r="AM620" s="127">
        <v>4370862.61</v>
      </c>
      <c r="AN620" s="127">
        <v>2805516.15</v>
      </c>
      <c r="AO620" s="124"/>
      <c r="AP620" s="124"/>
    </row>
    <row r="621">
      <c r="A621" s="125">
        <v>3027.0</v>
      </c>
      <c r="B621" s="119" t="s">
        <v>31</v>
      </c>
      <c r="C621" s="119" t="s">
        <v>32</v>
      </c>
      <c r="D621" s="119" t="s">
        <v>226</v>
      </c>
      <c r="E621" s="119" t="s">
        <v>780</v>
      </c>
      <c r="F621" s="120" t="s">
        <v>776</v>
      </c>
      <c r="G621" s="120" t="s">
        <v>772</v>
      </c>
      <c r="H621" s="121" t="s">
        <v>994</v>
      </c>
      <c r="I621" s="121" t="s">
        <v>995</v>
      </c>
      <c r="J621" s="125">
        <v>742163.66</v>
      </c>
      <c r="K621" s="125">
        <v>526371.48</v>
      </c>
      <c r="L621" s="125">
        <v>18388.83</v>
      </c>
      <c r="M621" s="125">
        <v>13709.75</v>
      </c>
      <c r="N621" s="119">
        <v>10.0</v>
      </c>
      <c r="O621" s="125">
        <v>6.0</v>
      </c>
      <c r="P621" s="125">
        <v>335.0</v>
      </c>
      <c r="Q621" s="125">
        <v>310.0</v>
      </c>
      <c r="R621" s="125">
        <v>32.0</v>
      </c>
      <c r="S621" s="125">
        <v>22.0</v>
      </c>
      <c r="T621" s="119">
        <v>66.0</v>
      </c>
      <c r="U621" s="125">
        <v>8.0</v>
      </c>
      <c r="V621" s="125">
        <v>45.0</v>
      </c>
      <c r="W621" s="125">
        <v>34.13</v>
      </c>
      <c r="X621" s="125">
        <v>41.0</v>
      </c>
      <c r="Y621" s="119">
        <v>3.0</v>
      </c>
      <c r="Z621" s="125">
        <v>2.0</v>
      </c>
      <c r="AA621" s="125">
        <v>3.0</v>
      </c>
      <c r="AB621" s="125">
        <v>5.0</v>
      </c>
      <c r="AC621" s="125">
        <v>5.0</v>
      </c>
      <c r="AD621" s="125">
        <v>4.2</v>
      </c>
      <c r="AE621" s="125">
        <v>60.0</v>
      </c>
      <c r="AF621" s="119">
        <v>2.0</v>
      </c>
      <c r="AG621" s="125">
        <v>1.0</v>
      </c>
      <c r="AH621" s="125">
        <v>2.0</v>
      </c>
      <c r="AI621" s="125">
        <v>4.0</v>
      </c>
      <c r="AJ621" s="125">
        <v>4.0</v>
      </c>
      <c r="AK621" s="125">
        <v>4.0</v>
      </c>
      <c r="AL621" s="126">
        <v>45519.743178819444</v>
      </c>
      <c r="AM621" s="127">
        <v>746438.17</v>
      </c>
      <c r="AN621" s="127">
        <v>532564.09</v>
      </c>
      <c r="AO621" s="124"/>
      <c r="AP621" s="124"/>
    </row>
    <row r="622">
      <c r="A622" s="125">
        <v>3028.0</v>
      </c>
      <c r="B622" s="119" t="s">
        <v>31</v>
      </c>
      <c r="C622" s="119" t="s">
        <v>32</v>
      </c>
      <c r="D622" s="119" t="s">
        <v>203</v>
      </c>
      <c r="E622" s="119" t="s">
        <v>800</v>
      </c>
      <c r="F622" s="120" t="s">
        <v>776</v>
      </c>
      <c r="G622" s="120" t="s">
        <v>772</v>
      </c>
      <c r="H622" s="121" t="s">
        <v>994</v>
      </c>
      <c r="I622" s="121" t="s">
        <v>995</v>
      </c>
      <c r="J622" s="125">
        <v>1626179.55</v>
      </c>
      <c r="K622" s="125">
        <v>1670008.16</v>
      </c>
      <c r="L622" s="125">
        <v>45515.07</v>
      </c>
      <c r="M622" s="125">
        <v>48225.52</v>
      </c>
      <c r="N622" s="125">
        <v>73.0</v>
      </c>
      <c r="O622" s="125">
        <v>40.0</v>
      </c>
      <c r="P622" s="125">
        <v>658.0</v>
      </c>
      <c r="Q622" s="125">
        <v>765.0</v>
      </c>
      <c r="R622" s="125">
        <v>97.0</v>
      </c>
      <c r="S622" s="125">
        <v>71.0</v>
      </c>
      <c r="T622" s="125">
        <v>82.0</v>
      </c>
      <c r="U622" s="125">
        <v>-13.0</v>
      </c>
      <c r="V622" s="125">
        <v>36.0</v>
      </c>
      <c r="W622" s="125">
        <v>-5.62</v>
      </c>
      <c r="X622" s="125">
        <v>-2.62</v>
      </c>
      <c r="Y622" s="125">
        <v>3.0</v>
      </c>
      <c r="Z622" s="125">
        <v>1.0</v>
      </c>
      <c r="AA622" s="125">
        <v>2.0</v>
      </c>
      <c r="AB622" s="125">
        <v>1.0</v>
      </c>
      <c r="AC622" s="125">
        <v>1.0</v>
      </c>
      <c r="AD622" s="125">
        <v>1.3</v>
      </c>
      <c r="AE622" s="125">
        <v>451.0</v>
      </c>
      <c r="AF622" s="125">
        <v>2.0</v>
      </c>
      <c r="AG622" s="125">
        <v>1.0</v>
      </c>
      <c r="AH622" s="125">
        <v>2.0</v>
      </c>
      <c r="AI622" s="125">
        <v>1.0</v>
      </c>
      <c r="AJ622" s="125">
        <v>1.0</v>
      </c>
      <c r="AK622" s="125">
        <v>1.0</v>
      </c>
      <c r="AL622" s="126">
        <v>45519.743178819444</v>
      </c>
      <c r="AM622" s="127">
        <v>1679667.78</v>
      </c>
      <c r="AN622" s="127">
        <v>1805568.83</v>
      </c>
      <c r="AO622" s="124"/>
      <c r="AP622" s="124"/>
    </row>
    <row r="623">
      <c r="A623" s="125">
        <v>3030.0</v>
      </c>
      <c r="B623" s="119" t="s">
        <v>31</v>
      </c>
      <c r="C623" s="119" t="s">
        <v>32</v>
      </c>
      <c r="D623" s="119" t="s">
        <v>801</v>
      </c>
      <c r="E623" s="119" t="s">
        <v>802</v>
      </c>
      <c r="F623" s="120" t="s">
        <v>776</v>
      </c>
      <c r="G623" s="120" t="s">
        <v>772</v>
      </c>
      <c r="H623" s="121" t="s">
        <v>994</v>
      </c>
      <c r="I623" s="121" t="s">
        <v>995</v>
      </c>
      <c r="J623" s="125">
        <v>1365531.37</v>
      </c>
      <c r="K623" s="125">
        <v>1369113.11</v>
      </c>
      <c r="L623" s="125">
        <v>31632.25</v>
      </c>
      <c r="M623" s="125">
        <v>34096.02</v>
      </c>
      <c r="N623" s="125">
        <v>27.0</v>
      </c>
      <c r="O623" s="125">
        <v>5.0</v>
      </c>
      <c r="P623" s="125">
        <v>487.0</v>
      </c>
      <c r="Q623" s="125">
        <v>474.0</v>
      </c>
      <c r="R623" s="125">
        <v>26.0</v>
      </c>
      <c r="S623" s="125">
        <v>37.0</v>
      </c>
      <c r="T623" s="125">
        <v>440.0</v>
      </c>
      <c r="U623" s="125">
        <v>2.0</v>
      </c>
      <c r="V623" s="125">
        <v>-29.0</v>
      </c>
      <c r="W623" s="125">
        <v>-7.23</v>
      </c>
      <c r="X623" s="125">
        <v>-0.26</v>
      </c>
      <c r="Y623" s="125">
        <v>5.0</v>
      </c>
      <c r="Z623" s="125">
        <v>1.0</v>
      </c>
      <c r="AA623" s="125">
        <v>1.0</v>
      </c>
      <c r="AB623" s="125">
        <v>1.0</v>
      </c>
      <c r="AC623" s="125">
        <v>1.0</v>
      </c>
      <c r="AD623" s="125">
        <v>1.2</v>
      </c>
      <c r="AE623" s="125">
        <v>491.0</v>
      </c>
      <c r="AF623" s="125">
        <v>4.0</v>
      </c>
      <c r="AG623" s="125">
        <v>1.0</v>
      </c>
      <c r="AH623" s="125">
        <v>1.0</v>
      </c>
      <c r="AI623" s="125">
        <v>1.0</v>
      </c>
      <c r="AJ623" s="125">
        <v>1.0</v>
      </c>
      <c r="AK623" s="125">
        <v>1.0</v>
      </c>
      <c r="AL623" s="126">
        <v>45519.743178819444</v>
      </c>
      <c r="AM623" s="127">
        <v>1365270.62</v>
      </c>
      <c r="AN623" s="127">
        <v>1368909.37</v>
      </c>
      <c r="AO623" s="124"/>
      <c r="AP623" s="124"/>
    </row>
    <row r="624">
      <c r="A624" s="125">
        <v>3031.0</v>
      </c>
      <c r="B624" s="119" t="s">
        <v>31</v>
      </c>
      <c r="C624" s="119" t="s">
        <v>32</v>
      </c>
      <c r="D624" s="119" t="s">
        <v>803</v>
      </c>
      <c r="E624" s="119" t="s">
        <v>804</v>
      </c>
      <c r="F624" s="120" t="s">
        <v>797</v>
      </c>
      <c r="G624" s="120" t="s">
        <v>772</v>
      </c>
      <c r="H624" s="121" t="s">
        <v>994</v>
      </c>
      <c r="I624" s="121" t="s">
        <v>995</v>
      </c>
      <c r="J624" s="125">
        <v>2536287.94</v>
      </c>
      <c r="K624" s="125">
        <v>2271888.74</v>
      </c>
      <c r="L624" s="125">
        <v>70272.44</v>
      </c>
      <c r="M624" s="125">
        <v>65042.0</v>
      </c>
      <c r="N624" s="125">
        <v>24.0</v>
      </c>
      <c r="O624" s="125">
        <v>22.0</v>
      </c>
      <c r="P624" s="125">
        <v>734.0</v>
      </c>
      <c r="Q624" s="125">
        <v>749.0</v>
      </c>
      <c r="R624" s="125">
        <v>63.0</v>
      </c>
      <c r="S624" s="125">
        <v>84.0</v>
      </c>
      <c r="T624" s="125">
        <v>9.0</v>
      </c>
      <c r="U624" s="125">
        <v>-2.0</v>
      </c>
      <c r="V624" s="125">
        <v>-25.0</v>
      </c>
      <c r="W624" s="125">
        <v>8.04</v>
      </c>
      <c r="X624" s="125">
        <v>11.64</v>
      </c>
      <c r="Y624" s="125">
        <v>1.0</v>
      </c>
      <c r="Z624" s="125">
        <v>1.0</v>
      </c>
      <c r="AA624" s="125">
        <v>1.0</v>
      </c>
      <c r="AB624" s="125">
        <v>3.0</v>
      </c>
      <c r="AC624" s="125">
        <v>2.0</v>
      </c>
      <c r="AD624" s="125">
        <v>2.05</v>
      </c>
      <c r="AE624" s="125">
        <v>309.0</v>
      </c>
      <c r="AF624" s="125">
        <v>1.0</v>
      </c>
      <c r="AG624" s="125">
        <v>1.0</v>
      </c>
      <c r="AH624" s="125">
        <v>1.0</v>
      </c>
      <c r="AI624" s="125">
        <v>2.0</v>
      </c>
      <c r="AJ624" s="125">
        <v>2.0</v>
      </c>
      <c r="AK624" s="125">
        <v>2.0</v>
      </c>
      <c r="AL624" s="126">
        <v>45519.743178819444</v>
      </c>
      <c r="AM624" s="127">
        <v>2540655.62</v>
      </c>
      <c r="AN624" s="127">
        <v>2274686.67</v>
      </c>
      <c r="AO624" s="124"/>
      <c r="AP624" s="124"/>
    </row>
    <row r="625">
      <c r="A625" s="125">
        <v>3032.0</v>
      </c>
      <c r="B625" s="119" t="s">
        <v>31</v>
      </c>
      <c r="C625" s="119" t="s">
        <v>32</v>
      </c>
      <c r="D625" s="119" t="s">
        <v>373</v>
      </c>
      <c r="E625" s="119" t="s">
        <v>805</v>
      </c>
      <c r="F625" s="120" t="s">
        <v>776</v>
      </c>
      <c r="G625" s="120" t="s">
        <v>772</v>
      </c>
      <c r="H625" s="121" t="s">
        <v>994</v>
      </c>
      <c r="I625" s="121" t="s">
        <v>995</v>
      </c>
      <c r="J625" s="125">
        <v>1424197.66</v>
      </c>
      <c r="K625" s="125">
        <v>2103090.4</v>
      </c>
      <c r="L625" s="125">
        <v>36908.15</v>
      </c>
      <c r="M625" s="125">
        <v>60191.64</v>
      </c>
      <c r="N625" s="125">
        <v>72.0</v>
      </c>
      <c r="O625" s="125">
        <v>8.0</v>
      </c>
      <c r="P625" s="125">
        <v>613.0</v>
      </c>
      <c r="Q625" s="125">
        <v>828.0</v>
      </c>
      <c r="R625" s="125">
        <v>105.0</v>
      </c>
      <c r="S625" s="125">
        <v>173.0</v>
      </c>
      <c r="T625" s="125">
        <v>800.0</v>
      </c>
      <c r="U625" s="125">
        <v>-25.0</v>
      </c>
      <c r="V625" s="125">
        <v>-39.0</v>
      </c>
      <c r="W625" s="125">
        <v>-38.68</v>
      </c>
      <c r="X625" s="125">
        <v>-32.28</v>
      </c>
      <c r="Y625" s="125">
        <v>5.0</v>
      </c>
      <c r="Z625" s="125">
        <v>1.0</v>
      </c>
      <c r="AA625" s="125">
        <v>1.0</v>
      </c>
      <c r="AB625" s="125">
        <v>1.0</v>
      </c>
      <c r="AC625" s="125">
        <v>1.0</v>
      </c>
      <c r="AD625" s="125">
        <v>1.2</v>
      </c>
      <c r="AE625" s="125">
        <v>500.0</v>
      </c>
      <c r="AF625" s="125">
        <v>4.0</v>
      </c>
      <c r="AG625" s="125">
        <v>1.0</v>
      </c>
      <c r="AH625" s="125">
        <v>1.0</v>
      </c>
      <c r="AI625" s="125">
        <v>1.0</v>
      </c>
      <c r="AJ625" s="125">
        <v>1.0</v>
      </c>
      <c r="AK625" s="125">
        <v>1.0</v>
      </c>
      <c r="AL625" s="126">
        <v>45519.743178819444</v>
      </c>
      <c r="AM625" s="127">
        <v>1425527.6</v>
      </c>
      <c r="AN625" s="127">
        <v>2085366.4</v>
      </c>
      <c r="AO625" s="124"/>
      <c r="AP625" s="124"/>
    </row>
    <row r="626">
      <c r="A626" s="125">
        <v>3033.0</v>
      </c>
      <c r="B626" s="119" t="s">
        <v>31</v>
      </c>
      <c r="C626" s="119" t="s">
        <v>32</v>
      </c>
      <c r="D626" s="119" t="s">
        <v>806</v>
      </c>
      <c r="E626" s="119" t="s">
        <v>807</v>
      </c>
      <c r="F626" s="120" t="s">
        <v>776</v>
      </c>
      <c r="G626" s="120" t="s">
        <v>772</v>
      </c>
      <c r="H626" s="121" t="s">
        <v>994</v>
      </c>
      <c r="I626" s="121" t="s">
        <v>995</v>
      </c>
      <c r="J626" s="125">
        <v>874264.92</v>
      </c>
      <c r="K626" s="125">
        <v>632848.1</v>
      </c>
      <c r="L626" s="125">
        <v>22917.77</v>
      </c>
      <c r="M626" s="125">
        <v>18602.0</v>
      </c>
      <c r="N626" s="125">
        <v>36.0</v>
      </c>
      <c r="O626" s="125">
        <v>25.0</v>
      </c>
      <c r="P626" s="125">
        <v>296.0</v>
      </c>
      <c r="Q626" s="125">
        <v>260.0</v>
      </c>
      <c r="R626" s="125">
        <v>47.0</v>
      </c>
      <c r="S626" s="125">
        <v>33.0</v>
      </c>
      <c r="T626" s="125">
        <v>44.0</v>
      </c>
      <c r="U626" s="125">
        <v>13.0</v>
      </c>
      <c r="V626" s="125">
        <v>42.0</v>
      </c>
      <c r="W626" s="125">
        <v>23.2</v>
      </c>
      <c r="X626" s="125">
        <v>38.15</v>
      </c>
      <c r="Y626" s="125">
        <v>2.0</v>
      </c>
      <c r="Z626" s="125">
        <v>3.0</v>
      </c>
      <c r="AA626" s="125">
        <v>3.0</v>
      </c>
      <c r="AB626" s="125">
        <v>5.0</v>
      </c>
      <c r="AC626" s="125">
        <v>5.0</v>
      </c>
      <c r="AD626" s="125">
        <v>4.25</v>
      </c>
      <c r="AE626" s="125">
        <v>54.0</v>
      </c>
      <c r="AF626" s="125">
        <v>2.0</v>
      </c>
      <c r="AG626" s="125">
        <v>2.0</v>
      </c>
      <c r="AH626" s="125">
        <v>2.0</v>
      </c>
      <c r="AI626" s="125">
        <v>4.0</v>
      </c>
      <c r="AJ626" s="125">
        <v>4.0</v>
      </c>
      <c r="AK626" s="125">
        <v>4.0</v>
      </c>
      <c r="AL626" s="126">
        <v>45519.743178819444</v>
      </c>
      <c r="AM626" s="127">
        <v>876072.02</v>
      </c>
      <c r="AN626" s="127">
        <v>653836.01</v>
      </c>
      <c r="AO626" s="124"/>
      <c r="AP626" s="124"/>
    </row>
    <row r="627">
      <c r="A627" s="125">
        <v>3034.0</v>
      </c>
      <c r="B627" s="119" t="s">
        <v>47</v>
      </c>
      <c r="C627" s="119" t="s">
        <v>32</v>
      </c>
      <c r="D627" s="119" t="s">
        <v>71</v>
      </c>
      <c r="E627" s="119" t="s">
        <v>808</v>
      </c>
      <c r="F627" s="120" t="s">
        <v>783</v>
      </c>
      <c r="G627" s="120" t="s">
        <v>772</v>
      </c>
      <c r="H627" s="121" t="s">
        <v>994</v>
      </c>
      <c r="I627" s="121" t="s">
        <v>995</v>
      </c>
      <c r="J627" s="125">
        <v>676045.38</v>
      </c>
      <c r="K627" s="125">
        <v>694909.54</v>
      </c>
      <c r="L627" s="125">
        <v>24820.97</v>
      </c>
      <c r="M627" s="125">
        <v>25735.0</v>
      </c>
      <c r="N627" s="125">
        <v>27.0</v>
      </c>
      <c r="O627" s="125">
        <v>11.0</v>
      </c>
      <c r="P627" s="125">
        <v>230.0</v>
      </c>
      <c r="Q627" s="125">
        <v>240.0</v>
      </c>
      <c r="R627" s="125">
        <v>40.0</v>
      </c>
      <c r="S627" s="125">
        <v>35.0</v>
      </c>
      <c r="T627" s="125">
        <v>145.0</v>
      </c>
      <c r="U627" s="125">
        <v>-4.0</v>
      </c>
      <c r="V627" s="125">
        <v>14.0</v>
      </c>
      <c r="W627" s="125">
        <v>-3.55</v>
      </c>
      <c r="X627" s="125">
        <v>-2.71</v>
      </c>
      <c r="Y627" s="125">
        <v>5.0</v>
      </c>
      <c r="Z627" s="125">
        <v>1.0</v>
      </c>
      <c r="AA627" s="125">
        <v>1.0</v>
      </c>
      <c r="AB627" s="125">
        <v>1.0</v>
      </c>
      <c r="AC627" s="125">
        <v>1.0</v>
      </c>
      <c r="AD627" s="125">
        <v>1.2</v>
      </c>
      <c r="AE627" s="125">
        <v>484.0</v>
      </c>
      <c r="AF627" s="125">
        <v>4.0</v>
      </c>
      <c r="AG627" s="125">
        <v>1.0</v>
      </c>
      <c r="AH627" s="125">
        <v>1.0</v>
      </c>
      <c r="AI627" s="125">
        <v>1.0</v>
      </c>
      <c r="AJ627" s="125">
        <v>1.0</v>
      </c>
      <c r="AK627" s="125">
        <v>1.0</v>
      </c>
      <c r="AL627" s="126">
        <v>45519.743178819444</v>
      </c>
      <c r="AM627" s="127">
        <v>676923.2</v>
      </c>
      <c r="AN627" s="127">
        <v>695140.08</v>
      </c>
      <c r="AO627" s="124"/>
      <c r="AP627" s="124"/>
    </row>
    <row r="628">
      <c r="A628" s="125">
        <v>3035.0</v>
      </c>
      <c r="B628" s="119" t="s">
        <v>31</v>
      </c>
      <c r="C628" s="119" t="s">
        <v>32</v>
      </c>
      <c r="D628" s="119" t="s">
        <v>373</v>
      </c>
      <c r="E628" s="119" t="s">
        <v>805</v>
      </c>
      <c r="F628" s="120" t="s">
        <v>776</v>
      </c>
      <c r="G628" s="120" t="s">
        <v>772</v>
      </c>
      <c r="H628" s="121" t="s">
        <v>994</v>
      </c>
      <c r="I628" s="121" t="s">
        <v>995</v>
      </c>
      <c r="J628" s="125">
        <v>611943.68</v>
      </c>
      <c r="K628" s="125">
        <v>421871.41</v>
      </c>
      <c r="L628" s="125">
        <v>15302.64</v>
      </c>
      <c r="M628" s="125">
        <v>11124.0</v>
      </c>
      <c r="N628" s="125">
        <v>38.0</v>
      </c>
      <c r="O628" s="125">
        <v>2.0</v>
      </c>
      <c r="P628" s="125">
        <v>364.0</v>
      </c>
      <c r="Q628" s="125">
        <v>237.0</v>
      </c>
      <c r="R628" s="125">
        <v>66.0</v>
      </c>
      <c r="S628" s="125">
        <v>55.0</v>
      </c>
      <c r="T628" s="125">
        <v>1800.0</v>
      </c>
      <c r="U628" s="125">
        <v>53.0</v>
      </c>
      <c r="V628" s="125">
        <v>20.0</v>
      </c>
      <c r="W628" s="125">
        <v>37.56</v>
      </c>
      <c r="X628" s="125">
        <v>45.05</v>
      </c>
      <c r="Y628" s="125">
        <v>5.0</v>
      </c>
      <c r="Z628" s="125">
        <v>5.0</v>
      </c>
      <c r="AA628" s="125">
        <v>2.0</v>
      </c>
      <c r="AB628" s="125">
        <v>5.0</v>
      </c>
      <c r="AC628" s="125">
        <v>5.0</v>
      </c>
      <c r="AD628" s="125">
        <v>4.4</v>
      </c>
      <c r="AE628" s="125">
        <v>43.0</v>
      </c>
      <c r="AF628" s="125">
        <v>4.0</v>
      </c>
      <c r="AG628" s="125">
        <v>4.0</v>
      </c>
      <c r="AH628" s="125">
        <v>2.0</v>
      </c>
      <c r="AI628" s="125">
        <v>4.0</v>
      </c>
      <c r="AJ628" s="125">
        <v>4.0</v>
      </c>
      <c r="AK628" s="125">
        <v>4.0</v>
      </c>
      <c r="AL628" s="126">
        <v>45519.743178819444</v>
      </c>
      <c r="AM628" s="127">
        <v>613176.44</v>
      </c>
      <c r="AN628" s="127">
        <v>422257.52</v>
      </c>
      <c r="AO628" s="124"/>
      <c r="AP628" s="124"/>
    </row>
    <row r="629">
      <c r="A629" s="125">
        <v>3036.0</v>
      </c>
      <c r="B629" s="119" t="s">
        <v>47</v>
      </c>
      <c r="C629" s="119" t="s">
        <v>32</v>
      </c>
      <c r="D629" s="119" t="s">
        <v>237</v>
      </c>
      <c r="E629" s="119" t="s">
        <v>809</v>
      </c>
      <c r="F629" s="120" t="s">
        <v>776</v>
      </c>
      <c r="G629" s="120" t="s">
        <v>772</v>
      </c>
      <c r="H629" s="121" t="s">
        <v>994</v>
      </c>
      <c r="I629" s="121" t="s">
        <v>995</v>
      </c>
      <c r="J629" s="125">
        <v>658238.9</v>
      </c>
      <c r="K629" s="125">
        <v>1007781.87</v>
      </c>
      <c r="L629" s="125">
        <v>17924.0</v>
      </c>
      <c r="M629" s="125">
        <v>29059.0</v>
      </c>
      <c r="N629" s="125">
        <v>2.0</v>
      </c>
      <c r="O629" s="125">
        <v>4.0</v>
      </c>
      <c r="P629" s="125">
        <v>219.0</v>
      </c>
      <c r="Q629" s="125">
        <v>285.0</v>
      </c>
      <c r="R629" s="125">
        <v>14.0</v>
      </c>
      <c r="S629" s="125">
        <v>15.0</v>
      </c>
      <c r="T629" s="125">
        <v>-50.0</v>
      </c>
      <c r="U629" s="125">
        <v>-23.0</v>
      </c>
      <c r="V629" s="125">
        <v>-6.0</v>
      </c>
      <c r="W629" s="125">
        <v>-38.32</v>
      </c>
      <c r="X629" s="125">
        <v>-34.68</v>
      </c>
      <c r="Y629" s="125">
        <v>1.0</v>
      </c>
      <c r="Z629" s="125">
        <v>1.0</v>
      </c>
      <c r="AA629" s="125">
        <v>1.0</v>
      </c>
      <c r="AB629" s="125">
        <v>1.0</v>
      </c>
      <c r="AC629" s="125">
        <v>1.0</v>
      </c>
      <c r="AD629" s="125">
        <v>1.0</v>
      </c>
      <c r="AE629" s="125">
        <v>561.0</v>
      </c>
      <c r="AF629" s="125">
        <v>1.0</v>
      </c>
      <c r="AG629" s="125">
        <v>1.0</v>
      </c>
      <c r="AH629" s="125">
        <v>1.0</v>
      </c>
      <c r="AI629" s="125">
        <v>1.0</v>
      </c>
      <c r="AJ629" s="125">
        <v>1.0</v>
      </c>
      <c r="AK629" s="125">
        <v>1.0</v>
      </c>
      <c r="AL629" s="126">
        <v>45519.743178819444</v>
      </c>
      <c r="AM629" s="127">
        <v>659257.35</v>
      </c>
      <c r="AN629" s="127">
        <v>1016864.49</v>
      </c>
      <c r="AO629" s="124"/>
      <c r="AP629" s="124"/>
    </row>
    <row r="630">
      <c r="A630" s="125">
        <v>3037.0</v>
      </c>
      <c r="B630" s="119" t="s">
        <v>31</v>
      </c>
      <c r="C630" s="119" t="s">
        <v>32</v>
      </c>
      <c r="D630" s="119" t="s">
        <v>810</v>
      </c>
      <c r="E630" s="119" t="s">
        <v>358</v>
      </c>
      <c r="F630" s="120" t="s">
        <v>771</v>
      </c>
      <c r="G630" s="120" t="s">
        <v>772</v>
      </c>
      <c r="H630" s="121" t="s">
        <v>994</v>
      </c>
      <c r="I630" s="121" t="s">
        <v>995</v>
      </c>
      <c r="J630" s="125">
        <v>1355045.27</v>
      </c>
      <c r="K630" s="125">
        <v>1651589.1</v>
      </c>
      <c r="L630" s="125">
        <v>33570.04</v>
      </c>
      <c r="M630" s="125">
        <v>43319.77</v>
      </c>
      <c r="N630" s="125">
        <v>15.0</v>
      </c>
      <c r="O630" s="119">
        <v>12.0</v>
      </c>
      <c r="P630" s="125">
        <v>439.0</v>
      </c>
      <c r="Q630" s="125">
        <v>489.0</v>
      </c>
      <c r="R630" s="125">
        <v>73.0</v>
      </c>
      <c r="S630" s="125">
        <v>33.0</v>
      </c>
      <c r="T630" s="119">
        <v>25.0</v>
      </c>
      <c r="U630" s="125">
        <v>-10.0</v>
      </c>
      <c r="V630" s="125">
        <v>121.0</v>
      </c>
      <c r="W630" s="125">
        <v>-22.51</v>
      </c>
      <c r="X630" s="125">
        <v>-17.96</v>
      </c>
      <c r="Y630" s="119">
        <v>1.0</v>
      </c>
      <c r="Z630" s="125">
        <v>1.0</v>
      </c>
      <c r="AA630" s="125">
        <v>5.0</v>
      </c>
      <c r="AB630" s="125">
        <v>1.0</v>
      </c>
      <c r="AC630" s="125">
        <v>1.0</v>
      </c>
      <c r="AD630" s="125">
        <v>1.8</v>
      </c>
      <c r="AE630" s="125">
        <v>348.0</v>
      </c>
      <c r="AF630" s="119">
        <v>1.0</v>
      </c>
      <c r="AG630" s="125">
        <v>1.0</v>
      </c>
      <c r="AH630" s="125">
        <v>4.0</v>
      </c>
      <c r="AI630" s="125">
        <v>1.0</v>
      </c>
      <c r="AJ630" s="125">
        <v>1.0</v>
      </c>
      <c r="AK630" s="125">
        <v>1.0</v>
      </c>
      <c r="AL630" s="126">
        <v>45519.743178819444</v>
      </c>
      <c r="AM630" s="127">
        <v>1356907.53</v>
      </c>
      <c r="AN630" s="127">
        <v>1652008.76</v>
      </c>
      <c r="AO630" s="124"/>
      <c r="AP630" s="124"/>
    </row>
    <row r="631">
      <c r="A631" s="125">
        <v>3038.0</v>
      </c>
      <c r="B631" s="119" t="s">
        <v>31</v>
      </c>
      <c r="C631" s="119" t="s">
        <v>32</v>
      </c>
      <c r="D631" s="119" t="s">
        <v>226</v>
      </c>
      <c r="E631" s="119" t="s">
        <v>780</v>
      </c>
      <c r="F631" s="120" t="s">
        <v>776</v>
      </c>
      <c r="G631" s="120" t="s">
        <v>772</v>
      </c>
      <c r="H631" s="121" t="s">
        <v>994</v>
      </c>
      <c r="I631" s="121" t="s">
        <v>995</v>
      </c>
      <c r="J631" s="125">
        <v>890771.88</v>
      </c>
      <c r="K631" s="125">
        <v>550510.37</v>
      </c>
      <c r="L631" s="125">
        <v>22956.22</v>
      </c>
      <c r="M631" s="125">
        <v>15377.69</v>
      </c>
      <c r="N631" s="125">
        <v>21.0</v>
      </c>
      <c r="O631" s="125">
        <v>9.0</v>
      </c>
      <c r="P631" s="125">
        <v>379.0</v>
      </c>
      <c r="Q631" s="125">
        <v>233.0</v>
      </c>
      <c r="R631" s="125">
        <v>113.0</v>
      </c>
      <c r="S631" s="125">
        <v>46.0</v>
      </c>
      <c r="T631" s="125">
        <v>133.0</v>
      </c>
      <c r="U631" s="125">
        <v>62.0</v>
      </c>
      <c r="V631" s="125">
        <v>145.0</v>
      </c>
      <c r="W631" s="125">
        <v>49.28</v>
      </c>
      <c r="X631" s="125">
        <v>61.81</v>
      </c>
      <c r="Y631" s="125">
        <v>5.0</v>
      </c>
      <c r="Z631" s="125">
        <v>5.0</v>
      </c>
      <c r="AA631" s="125">
        <v>5.0</v>
      </c>
      <c r="AB631" s="125">
        <v>5.0</v>
      </c>
      <c r="AC631" s="125">
        <v>5.0</v>
      </c>
      <c r="AD631" s="125">
        <v>5.0</v>
      </c>
      <c r="AE631" s="125">
        <v>2.0</v>
      </c>
      <c r="AF631" s="125">
        <v>4.0</v>
      </c>
      <c r="AG631" s="125">
        <v>4.0</v>
      </c>
      <c r="AH631" s="125">
        <v>4.0</v>
      </c>
      <c r="AI631" s="125">
        <v>4.0</v>
      </c>
      <c r="AJ631" s="125">
        <v>4.0</v>
      </c>
      <c r="AK631" s="125">
        <v>4.0</v>
      </c>
      <c r="AL631" s="126">
        <v>45519.743178819444</v>
      </c>
      <c r="AM631" s="127">
        <v>892490.98</v>
      </c>
      <c r="AN631" s="127">
        <v>550599.33</v>
      </c>
      <c r="AO631" s="124"/>
      <c r="AP631" s="124"/>
    </row>
    <row r="632">
      <c r="A632" s="125">
        <v>3039.0</v>
      </c>
      <c r="B632" s="119" t="s">
        <v>31</v>
      </c>
      <c r="C632" s="119" t="s">
        <v>32</v>
      </c>
      <c r="D632" s="119" t="s">
        <v>811</v>
      </c>
      <c r="E632" s="119" t="s">
        <v>812</v>
      </c>
      <c r="F632" s="120" t="s">
        <v>771</v>
      </c>
      <c r="G632" s="120" t="s">
        <v>772</v>
      </c>
      <c r="H632" s="121" t="s">
        <v>994</v>
      </c>
      <c r="I632" s="121" t="s">
        <v>995</v>
      </c>
      <c r="J632" s="125">
        <v>2525176.02</v>
      </c>
      <c r="K632" s="125">
        <v>2100503.13</v>
      </c>
      <c r="L632" s="125">
        <v>59134.09</v>
      </c>
      <c r="M632" s="125">
        <v>50516.23</v>
      </c>
      <c r="N632" s="125">
        <v>22.0</v>
      </c>
      <c r="O632" s="125">
        <v>59.0</v>
      </c>
      <c r="P632" s="125">
        <v>818.0</v>
      </c>
      <c r="Q632" s="125">
        <v>625.0</v>
      </c>
      <c r="R632" s="125">
        <v>75.0</v>
      </c>
      <c r="S632" s="125">
        <v>67.0</v>
      </c>
      <c r="T632" s="125">
        <v>-62.0</v>
      </c>
      <c r="U632" s="125">
        <v>30.0</v>
      </c>
      <c r="V632" s="125">
        <v>11.0</v>
      </c>
      <c r="W632" s="125">
        <v>17.06</v>
      </c>
      <c r="X632" s="125">
        <v>20.22</v>
      </c>
      <c r="Y632" s="125">
        <v>1.0</v>
      </c>
      <c r="Z632" s="125">
        <v>5.0</v>
      </c>
      <c r="AA632" s="125">
        <v>1.0</v>
      </c>
      <c r="AB632" s="125">
        <v>4.0</v>
      </c>
      <c r="AC632" s="125">
        <v>3.0</v>
      </c>
      <c r="AD632" s="125">
        <v>3.1</v>
      </c>
      <c r="AE632" s="125">
        <v>195.0</v>
      </c>
      <c r="AF632" s="125">
        <v>1.0</v>
      </c>
      <c r="AG632" s="125">
        <v>4.0</v>
      </c>
      <c r="AH632" s="125">
        <v>1.0</v>
      </c>
      <c r="AI632" s="125">
        <v>3.0</v>
      </c>
      <c r="AJ632" s="125">
        <v>2.0</v>
      </c>
      <c r="AK632" s="125">
        <v>3.0</v>
      </c>
      <c r="AL632" s="126">
        <v>45519.743178819444</v>
      </c>
      <c r="AM632" s="127">
        <v>2524942.12</v>
      </c>
      <c r="AN632" s="127">
        <v>2100551.85</v>
      </c>
      <c r="AO632" s="124"/>
      <c r="AP632" s="124"/>
    </row>
    <row r="633">
      <c r="A633" s="125">
        <v>3040.0</v>
      </c>
      <c r="B633" s="119" t="s">
        <v>31</v>
      </c>
      <c r="C633" s="119" t="s">
        <v>32</v>
      </c>
      <c r="D633" s="119" t="s">
        <v>44</v>
      </c>
      <c r="E633" s="119" t="s">
        <v>813</v>
      </c>
      <c r="F633" s="120" t="s">
        <v>797</v>
      </c>
      <c r="G633" s="120" t="s">
        <v>772</v>
      </c>
      <c r="H633" s="121" t="s">
        <v>994</v>
      </c>
      <c r="I633" s="121" t="s">
        <v>995</v>
      </c>
      <c r="J633" s="125">
        <v>1140754.67</v>
      </c>
      <c r="K633" s="125">
        <v>895759.63</v>
      </c>
      <c r="L633" s="125">
        <v>30553.2</v>
      </c>
      <c r="M633" s="125">
        <v>24893.35</v>
      </c>
      <c r="N633" s="125">
        <v>8.0</v>
      </c>
      <c r="O633" s="125" t="s">
        <v>41</v>
      </c>
      <c r="P633" s="125">
        <v>416.0</v>
      </c>
      <c r="Q633" s="125">
        <v>286.0</v>
      </c>
      <c r="R633" s="125">
        <v>59.0</v>
      </c>
      <c r="S633" s="125">
        <v>30.0</v>
      </c>
      <c r="T633" s="125" t="s">
        <v>41</v>
      </c>
      <c r="U633" s="125">
        <v>45.0</v>
      </c>
      <c r="V633" s="125">
        <v>96.0</v>
      </c>
      <c r="W633" s="125">
        <v>22.74</v>
      </c>
      <c r="X633" s="125">
        <v>27.35</v>
      </c>
      <c r="Y633" s="125" t="s">
        <v>41</v>
      </c>
      <c r="Z633" s="125">
        <v>5.0</v>
      </c>
      <c r="AA633" s="125">
        <v>5.0</v>
      </c>
      <c r="AB633" s="125">
        <v>5.0</v>
      </c>
      <c r="AC633" s="125">
        <v>4.0</v>
      </c>
      <c r="AD633" s="125">
        <v>4.5</v>
      </c>
      <c r="AE633" s="125">
        <v>35.0</v>
      </c>
      <c r="AF633" s="125" t="s">
        <v>41</v>
      </c>
      <c r="AG633" s="125">
        <v>4.0</v>
      </c>
      <c r="AH633" s="125">
        <v>4.0</v>
      </c>
      <c r="AI633" s="125">
        <v>4.0</v>
      </c>
      <c r="AJ633" s="125">
        <v>3.0</v>
      </c>
      <c r="AK633" s="125">
        <v>4.0</v>
      </c>
      <c r="AL633" s="126">
        <v>45519.743178819444</v>
      </c>
      <c r="AM633" s="127">
        <v>1140515.87</v>
      </c>
      <c r="AN633" s="127">
        <v>894620.22</v>
      </c>
      <c r="AO633" s="124"/>
      <c r="AP633" s="124"/>
    </row>
    <row r="634">
      <c r="A634" s="125">
        <v>3041.0</v>
      </c>
      <c r="B634" s="119" t="s">
        <v>31</v>
      </c>
      <c r="C634" s="119" t="s">
        <v>32</v>
      </c>
      <c r="D634" s="119" t="s">
        <v>415</v>
      </c>
      <c r="E634" s="119" t="s">
        <v>796</v>
      </c>
      <c r="F634" s="120" t="s">
        <v>797</v>
      </c>
      <c r="G634" s="120" t="s">
        <v>772</v>
      </c>
      <c r="H634" s="121" t="s">
        <v>994</v>
      </c>
      <c r="I634" s="121" t="s">
        <v>995</v>
      </c>
      <c r="J634" s="125">
        <v>390616.62</v>
      </c>
      <c r="K634" s="125">
        <v>131770.89</v>
      </c>
      <c r="L634" s="125">
        <v>10154.25</v>
      </c>
      <c r="M634" s="125">
        <v>3965.5</v>
      </c>
      <c r="N634" s="125" t="s">
        <v>41</v>
      </c>
      <c r="O634" s="125" t="s">
        <v>41</v>
      </c>
      <c r="P634" s="125">
        <v>543.0</v>
      </c>
      <c r="Q634" s="125">
        <v>261.0</v>
      </c>
      <c r="R634" s="125">
        <v>33.0</v>
      </c>
      <c r="S634" s="125">
        <v>26.0</v>
      </c>
      <c r="T634" s="125" t="s">
        <v>41</v>
      </c>
      <c r="U634" s="125">
        <v>108.0</v>
      </c>
      <c r="V634" s="125">
        <v>26.0</v>
      </c>
      <c r="W634" s="125">
        <v>156.06</v>
      </c>
      <c r="X634" s="125">
        <v>196.44</v>
      </c>
      <c r="Y634" s="125" t="s">
        <v>41</v>
      </c>
      <c r="Z634" s="125">
        <v>5.0</v>
      </c>
      <c r="AA634" s="125">
        <v>2.0</v>
      </c>
      <c r="AB634" s="125">
        <v>5.0</v>
      </c>
      <c r="AC634" s="125">
        <v>5.0</v>
      </c>
      <c r="AD634" s="125">
        <v>4.15</v>
      </c>
      <c r="AE634" s="125">
        <v>70.0</v>
      </c>
      <c r="AF634" s="125" t="s">
        <v>41</v>
      </c>
      <c r="AG634" s="125">
        <v>4.0</v>
      </c>
      <c r="AH634" s="125">
        <v>2.0</v>
      </c>
      <c r="AI634" s="125">
        <v>4.0</v>
      </c>
      <c r="AJ634" s="125">
        <v>4.0</v>
      </c>
      <c r="AK634" s="125">
        <v>4.0</v>
      </c>
      <c r="AL634" s="126">
        <v>45519.743178819444</v>
      </c>
      <c r="AM634" s="127">
        <v>403244.31</v>
      </c>
      <c r="AN634" s="127">
        <v>155480.05</v>
      </c>
      <c r="AO634" s="124"/>
      <c r="AP634" s="124"/>
    </row>
    <row r="635">
      <c r="A635" s="125">
        <v>3042.0</v>
      </c>
      <c r="B635" s="119" t="s">
        <v>31</v>
      </c>
      <c r="C635" s="119" t="s">
        <v>32</v>
      </c>
      <c r="D635" s="119" t="s">
        <v>814</v>
      </c>
      <c r="E635" s="119" t="s">
        <v>815</v>
      </c>
      <c r="F635" s="120" t="s">
        <v>771</v>
      </c>
      <c r="G635" s="120" t="s">
        <v>772</v>
      </c>
      <c r="H635" s="121" t="s">
        <v>994</v>
      </c>
      <c r="I635" s="121" t="s">
        <v>995</v>
      </c>
      <c r="J635" s="125">
        <v>949328.25</v>
      </c>
      <c r="K635" s="125">
        <v>859317.3</v>
      </c>
      <c r="L635" s="125">
        <v>23220.77</v>
      </c>
      <c r="M635" s="125">
        <v>21668.0</v>
      </c>
      <c r="N635" s="125">
        <v>10.0</v>
      </c>
      <c r="O635" s="119">
        <v>12.0</v>
      </c>
      <c r="P635" s="125">
        <v>246.0</v>
      </c>
      <c r="Q635" s="125">
        <v>231.0</v>
      </c>
      <c r="R635" s="125">
        <v>30.0</v>
      </c>
      <c r="S635" s="125">
        <v>19.0</v>
      </c>
      <c r="T635" s="119">
        <v>-16.0</v>
      </c>
      <c r="U635" s="125">
        <v>6.0</v>
      </c>
      <c r="V635" s="125">
        <v>57.0</v>
      </c>
      <c r="W635" s="125">
        <v>7.17</v>
      </c>
      <c r="X635" s="125">
        <v>10.47</v>
      </c>
      <c r="Y635" s="119">
        <v>1.0</v>
      </c>
      <c r="Z635" s="125">
        <v>2.0</v>
      </c>
      <c r="AA635" s="125">
        <v>3.0</v>
      </c>
      <c r="AB635" s="125">
        <v>2.0</v>
      </c>
      <c r="AC635" s="125">
        <v>2.0</v>
      </c>
      <c r="AD635" s="125">
        <v>2.15</v>
      </c>
      <c r="AE635" s="125">
        <v>298.0</v>
      </c>
      <c r="AF635" s="119">
        <v>1.0</v>
      </c>
      <c r="AG635" s="125">
        <v>1.0</v>
      </c>
      <c r="AH635" s="125">
        <v>2.0</v>
      </c>
      <c r="AI635" s="125">
        <v>1.0</v>
      </c>
      <c r="AJ635" s="125">
        <v>2.0</v>
      </c>
      <c r="AK635" s="125">
        <v>2.0</v>
      </c>
      <c r="AL635" s="126">
        <v>45519.743178819444</v>
      </c>
      <c r="AM635" s="127">
        <v>951034.25</v>
      </c>
      <c r="AN635" s="127">
        <v>859614.64</v>
      </c>
      <c r="AO635" s="124"/>
      <c r="AP635" s="124"/>
    </row>
    <row r="636">
      <c r="A636" s="125">
        <v>3043.0</v>
      </c>
      <c r="B636" s="119" t="s">
        <v>47</v>
      </c>
      <c r="C636" s="119" t="s">
        <v>32</v>
      </c>
      <c r="D636" s="119" t="s">
        <v>816</v>
      </c>
      <c r="E636" s="119" t="s">
        <v>817</v>
      </c>
      <c r="F636" s="120" t="s">
        <v>776</v>
      </c>
      <c r="G636" s="120" t="s">
        <v>772</v>
      </c>
      <c r="H636" s="121" t="s">
        <v>994</v>
      </c>
      <c r="I636" s="121" t="s">
        <v>995</v>
      </c>
      <c r="J636" s="125">
        <v>1065211.22</v>
      </c>
      <c r="K636" s="125">
        <v>898427.84</v>
      </c>
      <c r="L636" s="125">
        <v>30733.25</v>
      </c>
      <c r="M636" s="125">
        <v>25700.5</v>
      </c>
      <c r="N636" s="119" t="s">
        <v>41</v>
      </c>
      <c r="O636" s="119">
        <v>8.0</v>
      </c>
      <c r="P636" s="125">
        <v>278.0</v>
      </c>
      <c r="Q636" s="125">
        <v>269.0</v>
      </c>
      <c r="R636" s="125">
        <v>23.0</v>
      </c>
      <c r="S636" s="125">
        <v>16.0</v>
      </c>
      <c r="T636" s="119" t="s">
        <v>41</v>
      </c>
      <c r="U636" s="125">
        <v>3.0</v>
      </c>
      <c r="V636" s="125">
        <v>43.0</v>
      </c>
      <c r="W636" s="125">
        <v>19.58</v>
      </c>
      <c r="X636" s="125">
        <v>18.56</v>
      </c>
      <c r="Y636" s="119" t="s">
        <v>41</v>
      </c>
      <c r="Z636" s="125">
        <v>1.0</v>
      </c>
      <c r="AA636" s="125">
        <v>3.0</v>
      </c>
      <c r="AB636" s="125">
        <v>5.0</v>
      </c>
      <c r="AC636" s="125">
        <v>3.0</v>
      </c>
      <c r="AD636" s="125">
        <v>3.45</v>
      </c>
      <c r="AE636" s="125">
        <v>171.0</v>
      </c>
      <c r="AF636" s="119" t="s">
        <v>41</v>
      </c>
      <c r="AG636" s="125">
        <v>1.0</v>
      </c>
      <c r="AH636" s="125">
        <v>2.0</v>
      </c>
      <c r="AI636" s="125">
        <v>4.0</v>
      </c>
      <c r="AJ636" s="125">
        <v>2.0</v>
      </c>
      <c r="AK636" s="125">
        <v>3.0</v>
      </c>
      <c r="AL636" s="126">
        <v>45519.743178819444</v>
      </c>
      <c r="AM636" s="127">
        <v>1069544.76</v>
      </c>
      <c r="AN636" s="127">
        <v>898378.56</v>
      </c>
      <c r="AO636" s="124"/>
      <c r="AP636" s="124"/>
    </row>
    <row r="637">
      <c r="A637" s="125">
        <v>3044.0</v>
      </c>
      <c r="B637" s="119" t="s">
        <v>31</v>
      </c>
      <c r="C637" s="119" t="s">
        <v>32</v>
      </c>
      <c r="D637" s="119" t="s">
        <v>434</v>
      </c>
      <c r="E637" s="119" t="s">
        <v>791</v>
      </c>
      <c r="F637" s="120" t="s">
        <v>792</v>
      </c>
      <c r="G637" s="120" t="s">
        <v>772</v>
      </c>
      <c r="H637" s="121" t="s">
        <v>994</v>
      </c>
      <c r="I637" s="121" t="s">
        <v>995</v>
      </c>
      <c r="J637" s="125">
        <v>492253.1</v>
      </c>
      <c r="K637" s="125">
        <v>604852.2</v>
      </c>
      <c r="L637" s="125">
        <v>14999.0</v>
      </c>
      <c r="M637" s="125">
        <v>19430.54</v>
      </c>
      <c r="N637" s="125">
        <v>1.0</v>
      </c>
      <c r="O637" s="125">
        <v>7.0</v>
      </c>
      <c r="P637" s="125">
        <v>298.0</v>
      </c>
      <c r="Q637" s="125">
        <v>344.0</v>
      </c>
      <c r="R637" s="125">
        <v>22.0</v>
      </c>
      <c r="S637" s="125">
        <v>16.0</v>
      </c>
      <c r="T637" s="125">
        <v>-85.0</v>
      </c>
      <c r="U637" s="125">
        <v>-13.0</v>
      </c>
      <c r="V637" s="125">
        <v>37.0</v>
      </c>
      <c r="W637" s="125">
        <v>-22.81</v>
      </c>
      <c r="X637" s="125">
        <v>-18.62</v>
      </c>
      <c r="Y637" s="125">
        <v>1.0</v>
      </c>
      <c r="Z637" s="125">
        <v>1.0</v>
      </c>
      <c r="AA637" s="125">
        <v>2.0</v>
      </c>
      <c r="AB637" s="125">
        <v>1.0</v>
      </c>
      <c r="AC637" s="125">
        <v>1.0</v>
      </c>
      <c r="AD637" s="125">
        <v>1.2</v>
      </c>
      <c r="AE637" s="125">
        <v>476.0</v>
      </c>
      <c r="AF637" s="125">
        <v>1.0</v>
      </c>
      <c r="AG637" s="125">
        <v>1.0</v>
      </c>
      <c r="AH637" s="125">
        <v>2.0</v>
      </c>
      <c r="AI637" s="125">
        <v>1.0</v>
      </c>
      <c r="AJ637" s="125">
        <v>1.0</v>
      </c>
      <c r="AK637" s="125">
        <v>1.0</v>
      </c>
      <c r="AL637" s="126">
        <v>45519.743178819444</v>
      </c>
      <c r="AM637" s="127">
        <v>499545.89</v>
      </c>
      <c r="AN637" s="127">
        <v>608821.75</v>
      </c>
      <c r="AO637" s="124"/>
      <c r="AP637" s="124"/>
    </row>
    <row r="638">
      <c r="A638" s="125">
        <v>3045.0</v>
      </c>
      <c r="B638" s="119" t="s">
        <v>31</v>
      </c>
      <c r="C638" s="119" t="s">
        <v>32</v>
      </c>
      <c r="D638" s="119" t="s">
        <v>226</v>
      </c>
      <c r="E638" s="119" t="s">
        <v>780</v>
      </c>
      <c r="F638" s="120" t="s">
        <v>776</v>
      </c>
      <c r="G638" s="120" t="s">
        <v>772</v>
      </c>
      <c r="H638" s="121" t="s">
        <v>994</v>
      </c>
      <c r="I638" s="121" t="s">
        <v>995</v>
      </c>
      <c r="J638" s="125">
        <v>439600.44</v>
      </c>
      <c r="K638" s="125">
        <v>573522.75</v>
      </c>
      <c r="L638" s="125">
        <v>11298.92</v>
      </c>
      <c r="M638" s="125">
        <v>15921.96</v>
      </c>
      <c r="N638" s="119">
        <v>23.0</v>
      </c>
      <c r="O638" s="125">
        <v>8.0</v>
      </c>
      <c r="P638" s="125">
        <v>204.0</v>
      </c>
      <c r="Q638" s="125">
        <v>130.0</v>
      </c>
      <c r="R638" s="125">
        <v>80.0</v>
      </c>
      <c r="S638" s="125">
        <v>48.0</v>
      </c>
      <c r="T638" s="119">
        <v>187.0</v>
      </c>
      <c r="U638" s="125">
        <v>56.0</v>
      </c>
      <c r="V638" s="125">
        <v>66.0</v>
      </c>
      <c r="W638" s="125">
        <v>-29.04</v>
      </c>
      <c r="X638" s="125">
        <v>-23.35</v>
      </c>
      <c r="Y638" s="119">
        <v>5.0</v>
      </c>
      <c r="Z638" s="125">
        <v>5.0</v>
      </c>
      <c r="AA638" s="125">
        <v>4.0</v>
      </c>
      <c r="AB638" s="125">
        <v>1.0</v>
      </c>
      <c r="AC638" s="125">
        <v>1.0</v>
      </c>
      <c r="AD638" s="125">
        <v>2.2</v>
      </c>
      <c r="AE638" s="125">
        <v>295.0</v>
      </c>
      <c r="AF638" s="119">
        <v>4.0</v>
      </c>
      <c r="AG638" s="125">
        <v>4.0</v>
      </c>
      <c r="AH638" s="125">
        <v>3.0</v>
      </c>
      <c r="AI638" s="125">
        <v>1.0</v>
      </c>
      <c r="AJ638" s="125">
        <v>1.0</v>
      </c>
      <c r="AK638" s="125">
        <v>2.0</v>
      </c>
      <c r="AL638" s="126">
        <v>45519.743178819444</v>
      </c>
      <c r="AM638" s="127">
        <v>440277.95</v>
      </c>
      <c r="AN638" s="127">
        <v>573475.52</v>
      </c>
      <c r="AO638" s="124"/>
      <c r="AP638" s="124"/>
    </row>
    <row r="639">
      <c r="A639" s="125">
        <v>3046.0</v>
      </c>
      <c r="B639" s="119" t="s">
        <v>31</v>
      </c>
      <c r="C639" s="119" t="s">
        <v>32</v>
      </c>
      <c r="D639" s="119" t="s">
        <v>226</v>
      </c>
      <c r="E639" s="119" t="s">
        <v>780</v>
      </c>
      <c r="F639" s="120" t="s">
        <v>776</v>
      </c>
      <c r="G639" s="120" t="s">
        <v>772</v>
      </c>
      <c r="H639" s="121" t="s">
        <v>994</v>
      </c>
      <c r="I639" s="121" t="s">
        <v>995</v>
      </c>
      <c r="J639" s="125">
        <v>1110505.72</v>
      </c>
      <c r="K639" s="125">
        <v>784897.22</v>
      </c>
      <c r="L639" s="125">
        <v>30347.13</v>
      </c>
      <c r="M639" s="125">
        <v>20228.42</v>
      </c>
      <c r="N639" s="125">
        <v>47.0</v>
      </c>
      <c r="O639" s="125">
        <v>17.0</v>
      </c>
      <c r="P639" s="125">
        <v>398.0</v>
      </c>
      <c r="Q639" s="125">
        <v>289.0</v>
      </c>
      <c r="R639" s="125">
        <v>135.0</v>
      </c>
      <c r="S639" s="125">
        <v>46.0</v>
      </c>
      <c r="T639" s="125">
        <v>176.0</v>
      </c>
      <c r="U639" s="125">
        <v>37.0</v>
      </c>
      <c r="V639" s="125">
        <v>193.0</v>
      </c>
      <c r="W639" s="125">
        <v>50.02</v>
      </c>
      <c r="X639" s="125">
        <v>41.48</v>
      </c>
      <c r="Y639" s="125">
        <v>5.0</v>
      </c>
      <c r="Z639" s="125">
        <v>5.0</v>
      </c>
      <c r="AA639" s="125">
        <v>5.0</v>
      </c>
      <c r="AB639" s="125">
        <v>5.0</v>
      </c>
      <c r="AC639" s="125">
        <v>5.0</v>
      </c>
      <c r="AD639" s="125">
        <v>5.0</v>
      </c>
      <c r="AE639" s="125">
        <v>5.0</v>
      </c>
      <c r="AF639" s="125">
        <v>4.0</v>
      </c>
      <c r="AG639" s="125">
        <v>4.0</v>
      </c>
      <c r="AH639" s="125">
        <v>4.0</v>
      </c>
      <c r="AI639" s="125">
        <v>4.0</v>
      </c>
      <c r="AJ639" s="125">
        <v>4.0</v>
      </c>
      <c r="AK639" s="125">
        <v>4.0</v>
      </c>
      <c r="AL639" s="126">
        <v>45519.743178819444</v>
      </c>
      <c r="AM639" s="127">
        <v>1111183.7</v>
      </c>
      <c r="AN639" s="127">
        <v>784602.5</v>
      </c>
      <c r="AO639" s="124"/>
      <c r="AP639" s="124"/>
    </row>
    <row r="640">
      <c r="A640" s="125">
        <v>3047.0</v>
      </c>
      <c r="B640" s="119" t="s">
        <v>47</v>
      </c>
      <c r="C640" s="119" t="s">
        <v>32</v>
      </c>
      <c r="D640" s="119" t="s">
        <v>818</v>
      </c>
      <c r="E640" s="119" t="s">
        <v>819</v>
      </c>
      <c r="F640" s="120" t="s">
        <v>776</v>
      </c>
      <c r="G640" s="120" t="s">
        <v>772</v>
      </c>
      <c r="H640" s="121" t="s">
        <v>994</v>
      </c>
      <c r="I640" s="121" t="s">
        <v>995</v>
      </c>
      <c r="J640" s="125">
        <v>353481.96</v>
      </c>
      <c r="K640" s="125">
        <v>251206.3</v>
      </c>
      <c r="L640" s="125">
        <v>8423.09</v>
      </c>
      <c r="M640" s="125">
        <v>6013.0</v>
      </c>
      <c r="N640" s="125">
        <v>15.0</v>
      </c>
      <c r="O640" s="125">
        <v>16.0</v>
      </c>
      <c r="P640" s="125">
        <v>155.0</v>
      </c>
      <c r="Q640" s="125">
        <v>129.0</v>
      </c>
      <c r="R640" s="125">
        <v>28.0</v>
      </c>
      <c r="S640" s="125">
        <v>25.0</v>
      </c>
      <c r="T640" s="125">
        <v>-6.0</v>
      </c>
      <c r="U640" s="125">
        <v>20.0</v>
      </c>
      <c r="V640" s="125">
        <v>12.0</v>
      </c>
      <c r="W640" s="125">
        <v>40.08</v>
      </c>
      <c r="X640" s="125">
        <v>40.71</v>
      </c>
      <c r="Y640" s="125">
        <v>1.0</v>
      </c>
      <c r="Z640" s="125">
        <v>5.0</v>
      </c>
      <c r="AA640" s="125">
        <v>1.0</v>
      </c>
      <c r="AB640" s="125">
        <v>5.0</v>
      </c>
      <c r="AC640" s="125">
        <v>5.0</v>
      </c>
      <c r="AD640" s="125">
        <v>4.0</v>
      </c>
      <c r="AE640" s="125">
        <v>83.0</v>
      </c>
      <c r="AF640" s="125">
        <v>1.0</v>
      </c>
      <c r="AG640" s="125">
        <v>4.0</v>
      </c>
      <c r="AH640" s="125">
        <v>1.0</v>
      </c>
      <c r="AI640" s="125">
        <v>4.0</v>
      </c>
      <c r="AJ640" s="125">
        <v>4.0</v>
      </c>
      <c r="AK640" s="125">
        <v>4.0</v>
      </c>
      <c r="AL640" s="126">
        <v>45519.743178819444</v>
      </c>
      <c r="AM640" s="127">
        <v>355079.96</v>
      </c>
      <c r="AN640" s="127">
        <v>252185.9</v>
      </c>
      <c r="AO640" s="124"/>
      <c r="AP640" s="124"/>
    </row>
    <row r="641">
      <c r="A641" s="125">
        <v>3048.0</v>
      </c>
      <c r="B641" s="119" t="s">
        <v>31</v>
      </c>
      <c r="C641" s="119" t="s">
        <v>32</v>
      </c>
      <c r="D641" s="119" t="s">
        <v>820</v>
      </c>
      <c r="E641" s="119" t="s">
        <v>821</v>
      </c>
      <c r="F641" s="120" t="s">
        <v>776</v>
      </c>
      <c r="G641" s="120" t="s">
        <v>772</v>
      </c>
      <c r="H641" s="121" t="s">
        <v>994</v>
      </c>
      <c r="I641" s="121" t="s">
        <v>995</v>
      </c>
      <c r="J641" s="125">
        <v>1123234.99</v>
      </c>
      <c r="K641" s="125">
        <v>806536.61</v>
      </c>
      <c r="L641" s="125">
        <v>27900.17</v>
      </c>
      <c r="M641" s="125">
        <v>21351.76</v>
      </c>
      <c r="N641" s="125">
        <v>19.0</v>
      </c>
      <c r="O641" s="125">
        <v>23.0</v>
      </c>
      <c r="P641" s="125">
        <v>410.0</v>
      </c>
      <c r="Q641" s="125">
        <v>324.0</v>
      </c>
      <c r="R641" s="125">
        <v>24.0</v>
      </c>
      <c r="S641" s="125">
        <v>22.0</v>
      </c>
      <c r="T641" s="125">
        <v>-17.0</v>
      </c>
      <c r="U641" s="125">
        <v>26.0</v>
      </c>
      <c r="V641" s="125">
        <v>9.0</v>
      </c>
      <c r="W641" s="125">
        <v>30.67</v>
      </c>
      <c r="X641" s="125">
        <v>39.27</v>
      </c>
      <c r="Y641" s="125">
        <v>1.0</v>
      </c>
      <c r="Z641" s="125">
        <v>5.0</v>
      </c>
      <c r="AA641" s="125">
        <v>1.0</v>
      </c>
      <c r="AB641" s="125">
        <v>5.0</v>
      </c>
      <c r="AC641" s="125">
        <v>5.0</v>
      </c>
      <c r="AD641" s="125">
        <v>4.0</v>
      </c>
      <c r="AE641" s="125">
        <v>89.0</v>
      </c>
      <c r="AF641" s="125">
        <v>1.0</v>
      </c>
      <c r="AG641" s="125">
        <v>4.0</v>
      </c>
      <c r="AH641" s="125">
        <v>1.0</v>
      </c>
      <c r="AI641" s="125">
        <v>4.0</v>
      </c>
      <c r="AJ641" s="125">
        <v>4.0</v>
      </c>
      <c r="AK641" s="125">
        <v>4.0</v>
      </c>
      <c r="AL641" s="126">
        <v>45519.743178819444</v>
      </c>
      <c r="AM641" s="127">
        <v>1129488.26</v>
      </c>
      <c r="AN641" s="127">
        <v>808878.63</v>
      </c>
      <c r="AO641" s="124"/>
      <c r="AP641" s="124"/>
    </row>
    <row r="642">
      <c r="A642" s="125">
        <v>3049.0</v>
      </c>
      <c r="B642" s="119" t="s">
        <v>31</v>
      </c>
      <c r="C642" s="119" t="s">
        <v>32</v>
      </c>
      <c r="D642" s="119" t="s">
        <v>822</v>
      </c>
      <c r="E642" s="119" t="s">
        <v>808</v>
      </c>
      <c r="F642" s="120" t="s">
        <v>771</v>
      </c>
      <c r="G642" s="120" t="s">
        <v>772</v>
      </c>
      <c r="H642" s="121" t="s">
        <v>994</v>
      </c>
      <c r="I642" s="121" t="s">
        <v>995</v>
      </c>
      <c r="J642" s="125">
        <v>1299763.18</v>
      </c>
      <c r="K642" s="125">
        <v>1033399.6</v>
      </c>
      <c r="L642" s="125">
        <v>27192.82</v>
      </c>
      <c r="M642" s="125">
        <v>23461.04</v>
      </c>
      <c r="N642" s="125">
        <v>2.0</v>
      </c>
      <c r="O642" s="125" t="s">
        <v>41</v>
      </c>
      <c r="P642" s="125">
        <v>401.0</v>
      </c>
      <c r="Q642" s="125">
        <v>378.0</v>
      </c>
      <c r="R642" s="125">
        <v>32.0</v>
      </c>
      <c r="S642" s="125">
        <v>44.0</v>
      </c>
      <c r="T642" s="125" t="s">
        <v>41</v>
      </c>
      <c r="U642" s="125">
        <v>6.0</v>
      </c>
      <c r="V642" s="125">
        <v>-27.0</v>
      </c>
      <c r="W642" s="125">
        <v>15.91</v>
      </c>
      <c r="X642" s="125">
        <v>25.78</v>
      </c>
      <c r="Y642" s="125" t="s">
        <v>41</v>
      </c>
      <c r="Z642" s="125">
        <v>2.0</v>
      </c>
      <c r="AA642" s="125">
        <v>1.0</v>
      </c>
      <c r="AB642" s="125">
        <v>4.0</v>
      </c>
      <c r="AC642" s="125">
        <v>4.0</v>
      </c>
      <c r="AD642" s="125">
        <v>3.0</v>
      </c>
      <c r="AE642" s="125">
        <v>200.0</v>
      </c>
      <c r="AF642" s="125" t="s">
        <v>41</v>
      </c>
      <c r="AG642" s="125">
        <v>1.0</v>
      </c>
      <c r="AH642" s="125">
        <v>1.0</v>
      </c>
      <c r="AI642" s="125">
        <v>3.0</v>
      </c>
      <c r="AJ642" s="125">
        <v>3.0</v>
      </c>
      <c r="AK642" s="125">
        <v>3.0</v>
      </c>
      <c r="AL642" s="126">
        <v>45519.743178819444</v>
      </c>
      <c r="AM642" s="127">
        <v>1301689.33</v>
      </c>
      <c r="AN642" s="127">
        <v>1033507.5</v>
      </c>
      <c r="AO642" s="124"/>
      <c r="AP642" s="124"/>
    </row>
    <row r="643">
      <c r="A643" s="125">
        <v>3051.0</v>
      </c>
      <c r="B643" s="119" t="s">
        <v>31</v>
      </c>
      <c r="C643" s="119" t="s">
        <v>32</v>
      </c>
      <c r="D643" s="119" t="s">
        <v>203</v>
      </c>
      <c r="E643" s="119" t="s">
        <v>800</v>
      </c>
      <c r="F643" s="120" t="s">
        <v>776</v>
      </c>
      <c r="G643" s="120" t="s">
        <v>772</v>
      </c>
      <c r="H643" s="121" t="s">
        <v>994</v>
      </c>
      <c r="I643" s="121" t="s">
        <v>995</v>
      </c>
      <c r="J643" s="125">
        <v>616084.91</v>
      </c>
      <c r="K643" s="125">
        <v>991964.68</v>
      </c>
      <c r="L643" s="125">
        <v>14359.75</v>
      </c>
      <c r="M643" s="125">
        <v>22560.25</v>
      </c>
      <c r="N643" s="125">
        <v>48.0</v>
      </c>
      <c r="O643" s="125">
        <v>7.0</v>
      </c>
      <c r="P643" s="125">
        <v>333.0</v>
      </c>
      <c r="Q643" s="125">
        <v>441.0</v>
      </c>
      <c r="R643" s="125">
        <v>49.0</v>
      </c>
      <c r="S643" s="125">
        <v>51.0</v>
      </c>
      <c r="T643" s="125">
        <v>585.0</v>
      </c>
      <c r="U643" s="125">
        <v>-24.0</v>
      </c>
      <c r="V643" s="125">
        <v>-3.0</v>
      </c>
      <c r="W643" s="125">
        <v>-36.35</v>
      </c>
      <c r="X643" s="125">
        <v>-37.89</v>
      </c>
      <c r="Y643" s="125">
        <v>5.0</v>
      </c>
      <c r="Z643" s="125">
        <v>1.0</v>
      </c>
      <c r="AA643" s="125">
        <v>1.0</v>
      </c>
      <c r="AB643" s="125">
        <v>1.0</v>
      </c>
      <c r="AC643" s="125">
        <v>1.0</v>
      </c>
      <c r="AD643" s="125">
        <v>1.2</v>
      </c>
      <c r="AE643" s="125">
        <v>475.0</v>
      </c>
      <c r="AF643" s="125">
        <v>4.0</v>
      </c>
      <c r="AG643" s="125">
        <v>1.0</v>
      </c>
      <c r="AH643" s="125">
        <v>1.0</v>
      </c>
      <c r="AI643" s="125">
        <v>1.0</v>
      </c>
      <c r="AJ643" s="125">
        <v>1.0</v>
      </c>
      <c r="AK643" s="125">
        <v>1.0</v>
      </c>
      <c r="AL643" s="126">
        <v>45519.743178819444</v>
      </c>
      <c r="AM643" s="127">
        <v>562770.93</v>
      </c>
      <c r="AN643" s="127">
        <v>858755.91</v>
      </c>
      <c r="AO643" s="124"/>
      <c r="AP643" s="124"/>
    </row>
    <row r="644">
      <c r="A644" s="125">
        <v>3052.0</v>
      </c>
      <c r="B644" s="119" t="s">
        <v>31</v>
      </c>
      <c r="C644" s="119" t="s">
        <v>32</v>
      </c>
      <c r="D644" s="119" t="s">
        <v>823</v>
      </c>
      <c r="E644" s="119" t="s">
        <v>824</v>
      </c>
      <c r="F644" s="120" t="s">
        <v>776</v>
      </c>
      <c r="G644" s="120" t="s">
        <v>772</v>
      </c>
      <c r="H644" s="121" t="s">
        <v>994</v>
      </c>
      <c r="I644" s="121" t="s">
        <v>995</v>
      </c>
      <c r="J644" s="125">
        <v>1026587.86</v>
      </c>
      <c r="K644" s="125">
        <v>552741.81</v>
      </c>
      <c r="L644" s="125">
        <v>29264.0</v>
      </c>
      <c r="M644" s="125">
        <v>16099.83</v>
      </c>
      <c r="N644" s="119">
        <v>43.0</v>
      </c>
      <c r="O644" s="119">
        <v>15.0</v>
      </c>
      <c r="P644" s="125">
        <v>286.0</v>
      </c>
      <c r="Q644" s="125">
        <v>207.0</v>
      </c>
      <c r="R644" s="125">
        <v>47.0</v>
      </c>
      <c r="S644" s="125">
        <v>15.0</v>
      </c>
      <c r="T644" s="119">
        <v>186.0</v>
      </c>
      <c r="U644" s="125">
        <v>38.0</v>
      </c>
      <c r="V644" s="125">
        <v>213.0</v>
      </c>
      <c r="W644" s="125">
        <v>81.77</v>
      </c>
      <c r="X644" s="125">
        <v>85.73</v>
      </c>
      <c r="Y644" s="119">
        <v>5.0</v>
      </c>
      <c r="Z644" s="125">
        <v>5.0</v>
      </c>
      <c r="AA644" s="125">
        <v>5.0</v>
      </c>
      <c r="AB644" s="125">
        <v>5.0</v>
      </c>
      <c r="AC644" s="125">
        <v>5.0</v>
      </c>
      <c r="AD644" s="125">
        <v>5.0</v>
      </c>
      <c r="AE644" s="125">
        <v>4.0</v>
      </c>
      <c r="AF644" s="119">
        <v>4.0</v>
      </c>
      <c r="AG644" s="125">
        <v>4.0</v>
      </c>
      <c r="AH644" s="125">
        <v>4.0</v>
      </c>
      <c r="AI644" s="125">
        <v>4.0</v>
      </c>
      <c r="AJ644" s="125">
        <v>4.0</v>
      </c>
      <c r="AK644" s="125">
        <v>4.0</v>
      </c>
      <c r="AL644" s="126">
        <v>45519.743178819444</v>
      </c>
      <c r="AM644" s="127">
        <v>1026989.88</v>
      </c>
      <c r="AN644" s="127">
        <v>553955.26</v>
      </c>
      <c r="AO644" s="124"/>
      <c r="AP644" s="124"/>
    </row>
    <row r="645">
      <c r="A645" s="125">
        <v>3053.0</v>
      </c>
      <c r="B645" s="119" t="s">
        <v>31</v>
      </c>
      <c r="C645" s="119" t="s">
        <v>32</v>
      </c>
      <c r="D645" s="119" t="s">
        <v>825</v>
      </c>
      <c r="E645" s="119" t="s">
        <v>239</v>
      </c>
      <c r="F645" s="120" t="s">
        <v>771</v>
      </c>
      <c r="G645" s="120" t="s">
        <v>772</v>
      </c>
      <c r="H645" s="121" t="s">
        <v>994</v>
      </c>
      <c r="I645" s="121" t="s">
        <v>995</v>
      </c>
      <c r="J645" s="125">
        <v>930187.4</v>
      </c>
      <c r="K645" s="125">
        <v>777052.14</v>
      </c>
      <c r="L645" s="125">
        <v>22259.5</v>
      </c>
      <c r="M645" s="125">
        <v>17510.15</v>
      </c>
      <c r="N645" s="125" t="s">
        <v>41</v>
      </c>
      <c r="O645" s="125">
        <v>7.0</v>
      </c>
      <c r="P645" s="125">
        <v>324.0</v>
      </c>
      <c r="Q645" s="125">
        <v>277.0</v>
      </c>
      <c r="R645" s="125">
        <v>17.0</v>
      </c>
      <c r="S645" s="125">
        <v>27.0</v>
      </c>
      <c r="T645" s="125" t="s">
        <v>41</v>
      </c>
      <c r="U645" s="125">
        <v>16.0</v>
      </c>
      <c r="V645" s="125">
        <v>-37.0</v>
      </c>
      <c r="W645" s="125">
        <v>27.12</v>
      </c>
      <c r="X645" s="125">
        <v>19.71</v>
      </c>
      <c r="Y645" s="125" t="s">
        <v>41</v>
      </c>
      <c r="Z645" s="125">
        <v>4.0</v>
      </c>
      <c r="AA645" s="125">
        <v>1.0</v>
      </c>
      <c r="AB645" s="125">
        <v>5.0</v>
      </c>
      <c r="AC645" s="125">
        <v>3.0</v>
      </c>
      <c r="AD645" s="125">
        <v>3.35</v>
      </c>
      <c r="AE645" s="125">
        <v>176.0</v>
      </c>
      <c r="AF645" s="125" t="s">
        <v>41</v>
      </c>
      <c r="AG645" s="125">
        <v>3.0</v>
      </c>
      <c r="AH645" s="125">
        <v>1.0</v>
      </c>
      <c r="AI645" s="125">
        <v>4.0</v>
      </c>
      <c r="AJ645" s="125">
        <v>2.0</v>
      </c>
      <c r="AK645" s="125">
        <v>3.0</v>
      </c>
      <c r="AL645" s="126">
        <v>45519.743178819444</v>
      </c>
      <c r="AM645" s="127">
        <v>931753.9</v>
      </c>
      <c r="AN645" s="127">
        <v>776431.05</v>
      </c>
      <c r="AO645" s="124"/>
      <c r="AP645" s="124"/>
    </row>
    <row r="646">
      <c r="A646" s="125">
        <v>3054.0</v>
      </c>
      <c r="B646" s="119" t="s">
        <v>31</v>
      </c>
      <c r="C646" s="119" t="s">
        <v>32</v>
      </c>
      <c r="D646" s="119" t="s">
        <v>798</v>
      </c>
      <c r="E646" s="119" t="s">
        <v>799</v>
      </c>
      <c r="F646" s="120" t="s">
        <v>776</v>
      </c>
      <c r="G646" s="120" t="s">
        <v>772</v>
      </c>
      <c r="H646" s="121" t="s">
        <v>994</v>
      </c>
      <c r="I646" s="121" t="s">
        <v>995</v>
      </c>
      <c r="J646" s="125">
        <v>580537.91</v>
      </c>
      <c r="K646" s="125">
        <v>429064.88</v>
      </c>
      <c r="L646" s="125">
        <v>16314.81</v>
      </c>
      <c r="M646" s="125">
        <v>12138.0</v>
      </c>
      <c r="N646" s="125">
        <v>17.0</v>
      </c>
      <c r="O646" s="125">
        <v>19.0</v>
      </c>
      <c r="P646" s="125">
        <v>236.0</v>
      </c>
      <c r="Q646" s="125">
        <v>203.0</v>
      </c>
      <c r="R646" s="125">
        <v>32.0</v>
      </c>
      <c r="S646" s="125">
        <v>29.0</v>
      </c>
      <c r="T646" s="125">
        <v>-10.0</v>
      </c>
      <c r="U646" s="125">
        <v>16.0</v>
      </c>
      <c r="V646" s="125">
        <v>10.0</v>
      </c>
      <c r="W646" s="125">
        <v>34.41</v>
      </c>
      <c r="X646" s="125">
        <v>35.3</v>
      </c>
      <c r="Y646" s="125">
        <v>1.0</v>
      </c>
      <c r="Z646" s="125">
        <v>4.0</v>
      </c>
      <c r="AA646" s="125">
        <v>1.0</v>
      </c>
      <c r="AB646" s="125">
        <v>5.0</v>
      </c>
      <c r="AC646" s="125">
        <v>5.0</v>
      </c>
      <c r="AD646" s="125">
        <v>3.9</v>
      </c>
      <c r="AE646" s="125">
        <v>116.0</v>
      </c>
      <c r="AF646" s="125">
        <v>1.0</v>
      </c>
      <c r="AG646" s="125">
        <v>3.0</v>
      </c>
      <c r="AH646" s="125">
        <v>1.0</v>
      </c>
      <c r="AI646" s="125">
        <v>4.0</v>
      </c>
      <c r="AJ646" s="125">
        <v>4.0</v>
      </c>
      <c r="AK646" s="125">
        <v>3.0</v>
      </c>
      <c r="AL646" s="126">
        <v>45519.743178819444</v>
      </c>
      <c r="AM646" s="127">
        <v>581550.58</v>
      </c>
      <c r="AN646" s="127">
        <v>431763.99</v>
      </c>
      <c r="AO646" s="124"/>
      <c r="AP646" s="124"/>
    </row>
    <row r="647">
      <c r="A647" s="125">
        <v>3055.0</v>
      </c>
      <c r="B647" s="119" t="s">
        <v>31</v>
      </c>
      <c r="C647" s="119" t="s">
        <v>32</v>
      </c>
      <c r="D647" s="119" t="s">
        <v>415</v>
      </c>
      <c r="E647" s="119" t="s">
        <v>796</v>
      </c>
      <c r="F647" s="120" t="s">
        <v>797</v>
      </c>
      <c r="G647" s="120" t="s">
        <v>772</v>
      </c>
      <c r="H647" s="121" t="s">
        <v>994</v>
      </c>
      <c r="I647" s="121" t="s">
        <v>995</v>
      </c>
      <c r="J647" s="125">
        <v>746743.2</v>
      </c>
      <c r="K647" s="125">
        <v>988040.28</v>
      </c>
      <c r="L647" s="125">
        <v>17499.25</v>
      </c>
      <c r="M647" s="125">
        <v>24512.67</v>
      </c>
      <c r="N647" s="119">
        <v>1.0</v>
      </c>
      <c r="O647" s="125">
        <v>1.0</v>
      </c>
      <c r="P647" s="125">
        <v>642.0</v>
      </c>
      <c r="Q647" s="125">
        <v>583.0</v>
      </c>
      <c r="R647" s="125">
        <v>37.0</v>
      </c>
      <c r="S647" s="125">
        <v>35.0</v>
      </c>
      <c r="T647" s="119">
        <v>0.0</v>
      </c>
      <c r="U647" s="125">
        <v>10.0</v>
      </c>
      <c r="V647" s="125">
        <v>5.0</v>
      </c>
      <c r="W647" s="125">
        <v>-28.61</v>
      </c>
      <c r="X647" s="125">
        <v>-24.42</v>
      </c>
      <c r="Y647" s="119">
        <v>1.0</v>
      </c>
      <c r="Z647" s="125">
        <v>3.0</v>
      </c>
      <c r="AA647" s="125">
        <v>1.0</v>
      </c>
      <c r="AB647" s="125">
        <v>1.0</v>
      </c>
      <c r="AC647" s="125">
        <v>1.0</v>
      </c>
      <c r="AD647" s="125">
        <v>1.2</v>
      </c>
      <c r="AE647" s="125">
        <v>477.0</v>
      </c>
      <c r="AF647" s="119">
        <v>1.0</v>
      </c>
      <c r="AG647" s="125">
        <v>2.0</v>
      </c>
      <c r="AH647" s="125">
        <v>1.0</v>
      </c>
      <c r="AI647" s="125">
        <v>1.0</v>
      </c>
      <c r="AJ647" s="125">
        <v>1.0</v>
      </c>
      <c r="AK647" s="125">
        <v>1.0</v>
      </c>
      <c r="AL647" s="126">
        <v>45519.743178819444</v>
      </c>
      <c r="AM647" s="127">
        <v>697367.85</v>
      </c>
      <c r="AN647" s="127">
        <v>938246.81</v>
      </c>
      <c r="AO647" s="124"/>
      <c r="AP647" s="124"/>
    </row>
    <row r="648">
      <c r="A648" s="128"/>
      <c r="B648" s="11"/>
      <c r="C648" s="11"/>
      <c r="D648" s="11"/>
      <c r="E648" s="14"/>
      <c r="F648" s="15"/>
      <c r="G648" s="15"/>
      <c r="H648" s="18"/>
      <c r="I648" s="18"/>
      <c r="J648" s="129"/>
      <c r="K648" s="129"/>
      <c r="L648" s="129"/>
      <c r="M648" s="129"/>
      <c r="N648" s="129"/>
      <c r="O648" s="129"/>
      <c r="P648" s="129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30"/>
      <c r="AM648" s="131"/>
      <c r="AN648" s="131"/>
      <c r="AO648" s="124"/>
      <c r="AP648" s="124"/>
    </row>
    <row r="649">
      <c r="A649" s="128"/>
      <c r="B649" s="11"/>
      <c r="C649" s="11"/>
      <c r="D649" s="11"/>
      <c r="E649" s="14"/>
      <c r="F649" s="15"/>
      <c r="G649" s="15"/>
      <c r="H649" s="18"/>
      <c r="I649" s="18"/>
      <c r="J649" s="129"/>
      <c r="K649" s="129"/>
      <c r="L649" s="129"/>
      <c r="M649" s="129"/>
      <c r="N649" s="129"/>
      <c r="O649" s="129"/>
      <c r="P649" s="129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30"/>
      <c r="AM649" s="131"/>
      <c r="AN649" s="131"/>
      <c r="AO649" s="124"/>
      <c r="AP649" s="124"/>
    </row>
    <row r="650">
      <c r="A650" s="128"/>
      <c r="B650" s="11"/>
      <c r="C650" s="11"/>
      <c r="D650" s="11"/>
      <c r="E650" s="14"/>
      <c r="F650" s="15"/>
      <c r="G650" s="15"/>
      <c r="H650" s="18"/>
      <c r="I650" s="18"/>
      <c r="J650" s="129"/>
      <c r="K650" s="14"/>
      <c r="L650" s="129"/>
      <c r="M650" s="129"/>
      <c r="N650" s="129"/>
      <c r="O650" s="14"/>
      <c r="P650" s="129"/>
      <c r="Q650" s="128"/>
      <c r="R650" s="128"/>
      <c r="S650" s="11"/>
      <c r="T650" s="11"/>
      <c r="U650" s="128"/>
      <c r="V650" s="11"/>
      <c r="W650" s="128"/>
      <c r="X650" s="11"/>
      <c r="Y650" s="11"/>
      <c r="Z650" s="128"/>
      <c r="AA650" s="11"/>
      <c r="AB650" s="128"/>
      <c r="AC650" s="11"/>
      <c r="AD650" s="128"/>
      <c r="AE650" s="128"/>
      <c r="AF650" s="11"/>
      <c r="AG650" s="128"/>
      <c r="AH650" s="11"/>
      <c r="AI650" s="128"/>
      <c r="AJ650" s="11"/>
      <c r="AK650" s="128"/>
      <c r="AL650" s="130"/>
      <c r="AM650" s="131"/>
      <c r="AN650" s="131"/>
      <c r="AO650" s="124"/>
      <c r="AP650" s="124"/>
    </row>
    <row r="651">
      <c r="A651" s="27"/>
      <c r="B651" s="27"/>
      <c r="C651" s="27"/>
      <c r="D651" s="27"/>
      <c r="E651" s="132"/>
      <c r="F651" s="133"/>
      <c r="G651" s="133"/>
      <c r="H651" s="134"/>
      <c r="I651" s="134"/>
      <c r="J651" s="132"/>
      <c r="K651" s="132"/>
      <c r="L651" s="132"/>
      <c r="M651" s="132"/>
      <c r="N651" s="132"/>
      <c r="O651" s="132"/>
      <c r="P651" s="132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124"/>
      <c r="AN651" s="124"/>
      <c r="AO651" s="124"/>
      <c r="AP651" s="124"/>
    </row>
    <row r="652">
      <c r="A652" s="27"/>
      <c r="B652" s="27"/>
      <c r="C652" s="27"/>
      <c r="D652" s="27"/>
      <c r="E652" s="132"/>
      <c r="F652" s="133"/>
      <c r="G652" s="133"/>
      <c r="H652" s="134"/>
      <c r="I652" s="134"/>
      <c r="J652" s="132"/>
      <c r="K652" s="132"/>
      <c r="L652" s="132"/>
      <c r="M652" s="132"/>
      <c r="N652" s="132"/>
      <c r="O652" s="132"/>
      <c r="P652" s="132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124"/>
      <c r="AN652" s="124"/>
      <c r="AO652" s="124"/>
      <c r="AP652" s="124"/>
    </row>
    <row r="653">
      <c r="A653" s="27"/>
      <c r="B653" s="27"/>
      <c r="C653" s="27"/>
      <c r="D653" s="27"/>
      <c r="E653" s="132"/>
      <c r="F653" s="133"/>
      <c r="G653" s="133"/>
      <c r="H653" s="134"/>
      <c r="I653" s="134"/>
      <c r="J653" s="132"/>
      <c r="K653" s="132"/>
      <c r="L653" s="132"/>
      <c r="M653" s="132"/>
      <c r="N653" s="132"/>
      <c r="O653" s="132"/>
      <c r="P653" s="132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124"/>
      <c r="AN653" s="124"/>
      <c r="AO653" s="124"/>
      <c r="AP653" s="124"/>
    </row>
    <row r="654">
      <c r="A654" s="27"/>
      <c r="B654" s="27"/>
      <c r="C654" s="27"/>
      <c r="D654" s="27"/>
      <c r="E654" s="132"/>
      <c r="F654" s="133"/>
      <c r="G654" s="133"/>
      <c r="H654" s="134"/>
      <c r="I654" s="134"/>
      <c r="J654" s="132"/>
      <c r="K654" s="132"/>
      <c r="L654" s="132"/>
      <c r="M654" s="132"/>
      <c r="N654" s="132"/>
      <c r="O654" s="132"/>
      <c r="P654" s="132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124"/>
      <c r="AN654" s="124"/>
      <c r="AO654" s="124"/>
      <c r="AP654" s="124"/>
    </row>
    <row r="655">
      <c r="A655" s="27"/>
      <c r="B655" s="27"/>
      <c r="C655" s="27"/>
      <c r="D655" s="27"/>
      <c r="E655" s="132"/>
      <c r="F655" s="133"/>
      <c r="G655" s="133"/>
      <c r="H655" s="134"/>
      <c r="I655" s="134"/>
      <c r="J655" s="132"/>
      <c r="K655" s="132"/>
      <c r="L655" s="132"/>
      <c r="M655" s="132"/>
      <c r="N655" s="132"/>
      <c r="O655" s="132"/>
      <c r="P655" s="132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124"/>
      <c r="AN655" s="124"/>
      <c r="AO655" s="124"/>
      <c r="AP655" s="124"/>
    </row>
    <row r="656">
      <c r="A656" s="27"/>
      <c r="B656" s="27"/>
      <c r="C656" s="27"/>
      <c r="D656" s="27"/>
      <c r="E656" s="132"/>
      <c r="F656" s="133"/>
      <c r="G656" s="133"/>
      <c r="H656" s="134"/>
      <c r="I656" s="134"/>
      <c r="J656" s="132"/>
      <c r="K656" s="132"/>
      <c r="L656" s="132"/>
      <c r="M656" s="132"/>
      <c r="N656" s="132"/>
      <c r="O656" s="132"/>
      <c r="P656" s="132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124"/>
      <c r="AN656" s="124"/>
      <c r="AO656" s="124"/>
      <c r="AP656" s="124"/>
    </row>
    <row r="657">
      <c r="A657" s="27"/>
      <c r="B657" s="27"/>
      <c r="C657" s="27"/>
      <c r="D657" s="27"/>
      <c r="E657" s="132"/>
      <c r="F657" s="133"/>
      <c r="G657" s="133"/>
      <c r="H657" s="134"/>
      <c r="I657" s="134"/>
      <c r="J657" s="132"/>
      <c r="K657" s="132"/>
      <c r="L657" s="132"/>
      <c r="M657" s="132"/>
      <c r="N657" s="132"/>
      <c r="O657" s="132"/>
      <c r="P657" s="132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124"/>
      <c r="AN657" s="124"/>
      <c r="AO657" s="124"/>
      <c r="AP657" s="124"/>
    </row>
    <row r="658">
      <c r="A658" s="27"/>
      <c r="B658" s="27"/>
      <c r="C658" s="27"/>
      <c r="D658" s="27"/>
      <c r="E658" s="132"/>
      <c r="F658" s="133"/>
      <c r="G658" s="133"/>
      <c r="H658" s="134"/>
      <c r="I658" s="134"/>
      <c r="J658" s="132"/>
      <c r="K658" s="132"/>
      <c r="L658" s="132"/>
      <c r="M658" s="132"/>
      <c r="N658" s="132"/>
      <c r="O658" s="132"/>
      <c r="P658" s="132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124"/>
      <c r="AN658" s="124"/>
      <c r="AO658" s="124"/>
      <c r="AP658" s="124"/>
    </row>
    <row r="659">
      <c r="A659" s="27"/>
      <c r="B659" s="27"/>
      <c r="C659" s="27"/>
      <c r="D659" s="27"/>
      <c r="E659" s="132"/>
      <c r="F659" s="133"/>
      <c r="G659" s="133"/>
      <c r="H659" s="134"/>
      <c r="I659" s="134"/>
      <c r="J659" s="132"/>
      <c r="K659" s="132"/>
      <c r="L659" s="132"/>
      <c r="M659" s="132"/>
      <c r="N659" s="132"/>
      <c r="O659" s="132"/>
      <c r="P659" s="132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124"/>
      <c r="AN659" s="124"/>
      <c r="AO659" s="124"/>
      <c r="AP659" s="124"/>
    </row>
    <row r="660">
      <c r="A660" s="27"/>
      <c r="B660" s="27"/>
      <c r="C660" s="27"/>
      <c r="D660" s="27"/>
      <c r="E660" s="132"/>
      <c r="F660" s="133"/>
      <c r="G660" s="133"/>
      <c r="H660" s="134"/>
      <c r="I660" s="134"/>
      <c r="J660" s="132"/>
      <c r="K660" s="132"/>
      <c r="L660" s="132"/>
      <c r="M660" s="132"/>
      <c r="N660" s="132"/>
      <c r="O660" s="132"/>
      <c r="P660" s="132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124"/>
      <c r="AN660" s="124"/>
      <c r="AO660" s="124"/>
      <c r="AP660" s="124"/>
    </row>
    <row r="661">
      <c r="A661" s="27"/>
      <c r="B661" s="27"/>
      <c r="C661" s="27"/>
      <c r="D661" s="27"/>
      <c r="E661" s="132"/>
      <c r="F661" s="133"/>
      <c r="G661" s="133"/>
      <c r="H661" s="134"/>
      <c r="I661" s="134"/>
      <c r="J661" s="132"/>
      <c r="K661" s="132"/>
      <c r="L661" s="132"/>
      <c r="M661" s="132"/>
      <c r="N661" s="132"/>
      <c r="O661" s="132"/>
      <c r="P661" s="132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124"/>
      <c r="AN661" s="124"/>
      <c r="AO661" s="124"/>
      <c r="AP661" s="124"/>
    </row>
    <row r="662">
      <c r="A662" s="27"/>
      <c r="B662" s="27"/>
      <c r="C662" s="27"/>
      <c r="D662" s="27"/>
      <c r="E662" s="132"/>
      <c r="F662" s="133"/>
      <c r="G662" s="133"/>
      <c r="H662" s="134"/>
      <c r="I662" s="134"/>
      <c r="J662" s="132"/>
      <c r="K662" s="132"/>
      <c r="L662" s="132"/>
      <c r="M662" s="132"/>
      <c r="N662" s="132"/>
      <c r="O662" s="132"/>
      <c r="P662" s="132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124"/>
      <c r="AN662" s="124"/>
      <c r="AO662" s="124"/>
      <c r="AP662" s="124"/>
    </row>
    <row r="663">
      <c r="A663" s="27"/>
      <c r="B663" s="27"/>
      <c r="C663" s="27"/>
      <c r="D663" s="27"/>
      <c r="E663" s="132"/>
      <c r="F663" s="133"/>
      <c r="G663" s="133"/>
      <c r="H663" s="134"/>
      <c r="I663" s="134"/>
      <c r="J663" s="132"/>
      <c r="K663" s="132"/>
      <c r="L663" s="132"/>
      <c r="M663" s="132"/>
      <c r="N663" s="132"/>
      <c r="O663" s="132"/>
      <c r="P663" s="132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124"/>
      <c r="AN663" s="124"/>
      <c r="AO663" s="124"/>
      <c r="AP663" s="124"/>
    </row>
    <row r="664">
      <c r="A664" s="27"/>
      <c r="B664" s="27"/>
      <c r="C664" s="27"/>
      <c r="D664" s="27"/>
      <c r="E664" s="132"/>
      <c r="F664" s="133"/>
      <c r="G664" s="133"/>
      <c r="H664" s="134"/>
      <c r="I664" s="134"/>
      <c r="J664" s="132"/>
      <c r="K664" s="132"/>
      <c r="L664" s="132"/>
      <c r="M664" s="132"/>
      <c r="N664" s="132"/>
      <c r="O664" s="132"/>
      <c r="P664" s="132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124"/>
      <c r="AN664" s="124"/>
      <c r="AO664" s="124"/>
      <c r="AP664" s="124"/>
    </row>
    <row r="665">
      <c r="A665" s="27"/>
      <c r="B665" s="27"/>
      <c r="C665" s="27"/>
      <c r="D665" s="27"/>
      <c r="E665" s="132"/>
      <c r="F665" s="133"/>
      <c r="G665" s="133"/>
      <c r="H665" s="134"/>
      <c r="I665" s="134"/>
      <c r="J665" s="132"/>
      <c r="K665" s="132"/>
      <c r="L665" s="132"/>
      <c r="M665" s="132"/>
      <c r="N665" s="132"/>
      <c r="O665" s="132"/>
      <c r="P665" s="132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124"/>
      <c r="AN665" s="124"/>
      <c r="AO665" s="124"/>
      <c r="AP665" s="124"/>
    </row>
    <row r="666">
      <c r="A666" s="27"/>
      <c r="B666" s="27"/>
      <c r="C666" s="27"/>
      <c r="D666" s="27"/>
      <c r="E666" s="132"/>
      <c r="F666" s="133"/>
      <c r="G666" s="133"/>
      <c r="H666" s="134"/>
      <c r="I666" s="134"/>
      <c r="J666" s="132"/>
      <c r="K666" s="132"/>
      <c r="L666" s="132"/>
      <c r="M666" s="132"/>
      <c r="N666" s="132"/>
      <c r="O666" s="132"/>
      <c r="P666" s="132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124"/>
      <c r="AN666" s="124"/>
      <c r="AO666" s="124"/>
      <c r="AP666" s="124"/>
    </row>
    <row r="667">
      <c r="A667" s="27"/>
      <c r="B667" s="27"/>
      <c r="C667" s="27"/>
      <c r="D667" s="27"/>
      <c r="E667" s="132"/>
      <c r="F667" s="133"/>
      <c r="G667" s="133"/>
      <c r="H667" s="134"/>
      <c r="I667" s="134"/>
      <c r="J667" s="132"/>
      <c r="K667" s="132"/>
      <c r="L667" s="132"/>
      <c r="M667" s="132"/>
      <c r="N667" s="132"/>
      <c r="O667" s="132"/>
      <c r="P667" s="132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124"/>
      <c r="AN667" s="124"/>
      <c r="AO667" s="124"/>
      <c r="AP667" s="124"/>
    </row>
    <row r="668">
      <c r="A668" s="27"/>
      <c r="B668" s="27"/>
      <c r="C668" s="27"/>
      <c r="D668" s="27"/>
      <c r="E668" s="132"/>
      <c r="F668" s="133"/>
      <c r="G668" s="133"/>
      <c r="H668" s="134"/>
      <c r="I668" s="134"/>
      <c r="J668" s="132"/>
      <c r="K668" s="132"/>
      <c r="L668" s="132"/>
      <c r="M668" s="132"/>
      <c r="N668" s="132"/>
      <c r="O668" s="132"/>
      <c r="P668" s="132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124"/>
      <c r="AN668" s="124"/>
      <c r="AO668" s="124"/>
      <c r="AP668" s="124"/>
    </row>
    <row r="669">
      <c r="A669" s="27"/>
      <c r="B669" s="27"/>
      <c r="C669" s="27"/>
      <c r="D669" s="27"/>
      <c r="E669" s="132"/>
      <c r="F669" s="133"/>
      <c r="G669" s="133"/>
      <c r="H669" s="134"/>
      <c r="I669" s="134"/>
      <c r="J669" s="132"/>
      <c r="K669" s="132"/>
      <c r="L669" s="132"/>
      <c r="M669" s="132"/>
      <c r="N669" s="132"/>
      <c r="O669" s="132"/>
      <c r="P669" s="132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124"/>
      <c r="AN669" s="124"/>
      <c r="AO669" s="124"/>
      <c r="AP669" s="124"/>
    </row>
    <row r="670">
      <c r="A670" s="27"/>
      <c r="B670" s="27"/>
      <c r="C670" s="27"/>
      <c r="D670" s="27"/>
      <c r="E670" s="132"/>
      <c r="F670" s="133"/>
      <c r="G670" s="133"/>
      <c r="H670" s="134"/>
      <c r="I670" s="134"/>
      <c r="J670" s="132"/>
      <c r="K670" s="132"/>
      <c r="L670" s="132"/>
      <c r="M670" s="132"/>
      <c r="N670" s="132"/>
      <c r="O670" s="132"/>
      <c r="P670" s="132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124"/>
      <c r="AN670" s="124"/>
      <c r="AO670" s="124"/>
      <c r="AP670" s="124"/>
    </row>
    <row r="671">
      <c r="A671" s="27"/>
      <c r="B671" s="27"/>
      <c r="C671" s="27"/>
      <c r="D671" s="27"/>
      <c r="E671" s="132"/>
      <c r="F671" s="133"/>
      <c r="G671" s="133"/>
      <c r="H671" s="134"/>
      <c r="I671" s="134"/>
      <c r="J671" s="132"/>
      <c r="K671" s="132"/>
      <c r="L671" s="132"/>
      <c r="M671" s="132"/>
      <c r="N671" s="132"/>
      <c r="O671" s="132"/>
      <c r="P671" s="132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124"/>
      <c r="AN671" s="124"/>
      <c r="AO671" s="124"/>
      <c r="AP671" s="124"/>
    </row>
    <row r="672">
      <c r="A672" s="27"/>
      <c r="B672" s="27"/>
      <c r="C672" s="27"/>
      <c r="D672" s="27"/>
      <c r="E672" s="132"/>
      <c r="F672" s="133"/>
      <c r="G672" s="133"/>
      <c r="H672" s="134"/>
      <c r="I672" s="134"/>
      <c r="J672" s="132"/>
      <c r="K672" s="132"/>
      <c r="L672" s="132"/>
      <c r="M672" s="132"/>
      <c r="N672" s="132"/>
      <c r="O672" s="132"/>
      <c r="P672" s="132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124"/>
      <c r="AN672" s="124"/>
      <c r="AO672" s="124"/>
      <c r="AP672" s="124"/>
    </row>
    <row r="673">
      <c r="A673" s="27"/>
      <c r="B673" s="27"/>
      <c r="C673" s="27"/>
      <c r="D673" s="27"/>
      <c r="E673" s="132"/>
      <c r="F673" s="133"/>
      <c r="G673" s="133"/>
      <c r="H673" s="134"/>
      <c r="I673" s="134"/>
      <c r="J673" s="132"/>
      <c r="K673" s="132"/>
      <c r="L673" s="132"/>
      <c r="M673" s="132"/>
      <c r="N673" s="132"/>
      <c r="O673" s="132"/>
      <c r="P673" s="132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124"/>
      <c r="AN673" s="124"/>
      <c r="AO673" s="124"/>
      <c r="AP673" s="124"/>
    </row>
    <row r="674">
      <c r="A674" s="27"/>
      <c r="B674" s="27"/>
      <c r="C674" s="27"/>
      <c r="D674" s="27"/>
      <c r="E674" s="132"/>
      <c r="F674" s="133"/>
      <c r="G674" s="133"/>
      <c r="H674" s="134"/>
      <c r="I674" s="134"/>
      <c r="J674" s="132"/>
      <c r="K674" s="132"/>
      <c r="L674" s="132"/>
      <c r="M674" s="132"/>
      <c r="N674" s="132"/>
      <c r="O674" s="132"/>
      <c r="P674" s="132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124"/>
      <c r="AN674" s="124"/>
      <c r="AO674" s="124"/>
      <c r="AP674" s="124"/>
    </row>
    <row r="675">
      <c r="A675" s="27"/>
      <c r="B675" s="27"/>
      <c r="C675" s="27"/>
      <c r="D675" s="27"/>
      <c r="E675" s="132"/>
      <c r="F675" s="133"/>
      <c r="G675" s="133"/>
      <c r="H675" s="134"/>
      <c r="I675" s="134"/>
      <c r="J675" s="132"/>
      <c r="K675" s="132"/>
      <c r="L675" s="132"/>
      <c r="M675" s="132"/>
      <c r="N675" s="132"/>
      <c r="O675" s="132"/>
      <c r="P675" s="132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124"/>
      <c r="AN675" s="124"/>
      <c r="AO675" s="124"/>
      <c r="AP675" s="124"/>
    </row>
    <row r="676">
      <c r="A676" s="27"/>
      <c r="B676" s="27"/>
      <c r="C676" s="27"/>
      <c r="D676" s="27"/>
      <c r="E676" s="132"/>
      <c r="F676" s="133"/>
      <c r="G676" s="133"/>
      <c r="H676" s="134"/>
      <c r="I676" s="134"/>
      <c r="J676" s="132"/>
      <c r="K676" s="132"/>
      <c r="L676" s="132"/>
      <c r="M676" s="132"/>
      <c r="N676" s="132"/>
      <c r="O676" s="132"/>
      <c r="P676" s="132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124"/>
      <c r="AN676" s="124"/>
      <c r="AO676" s="124"/>
      <c r="AP676" s="124"/>
    </row>
    <row r="677">
      <c r="A677" s="27"/>
      <c r="B677" s="27"/>
      <c r="C677" s="27"/>
      <c r="D677" s="27"/>
      <c r="E677" s="132"/>
      <c r="F677" s="133"/>
      <c r="G677" s="133"/>
      <c r="H677" s="134"/>
      <c r="I677" s="134"/>
      <c r="J677" s="132"/>
      <c r="K677" s="132"/>
      <c r="L677" s="132"/>
      <c r="M677" s="132"/>
      <c r="N677" s="132"/>
      <c r="O677" s="132"/>
      <c r="P677" s="132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124"/>
      <c r="AN677" s="124"/>
      <c r="AO677" s="124"/>
      <c r="AP677" s="124"/>
    </row>
    <row r="678">
      <c r="A678" s="27"/>
      <c r="B678" s="27"/>
      <c r="C678" s="27"/>
      <c r="D678" s="27"/>
      <c r="E678" s="132"/>
      <c r="F678" s="133"/>
      <c r="G678" s="133"/>
      <c r="H678" s="134"/>
      <c r="I678" s="134"/>
      <c r="J678" s="132"/>
      <c r="K678" s="132"/>
      <c r="L678" s="132"/>
      <c r="M678" s="132"/>
      <c r="N678" s="132"/>
      <c r="O678" s="132"/>
      <c r="P678" s="132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124"/>
      <c r="AN678" s="124"/>
      <c r="AO678" s="124"/>
      <c r="AP678" s="124"/>
    </row>
    <row r="679">
      <c r="A679" s="27"/>
      <c r="B679" s="27"/>
      <c r="C679" s="27"/>
      <c r="D679" s="27"/>
      <c r="E679" s="132"/>
      <c r="F679" s="133"/>
      <c r="G679" s="133"/>
      <c r="H679" s="134"/>
      <c r="I679" s="134"/>
      <c r="J679" s="132"/>
      <c r="K679" s="132"/>
      <c r="L679" s="132"/>
      <c r="M679" s="132"/>
      <c r="N679" s="132"/>
      <c r="O679" s="132"/>
      <c r="P679" s="132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124"/>
      <c r="AN679" s="124"/>
      <c r="AO679" s="124"/>
      <c r="AP679" s="124"/>
    </row>
    <row r="680">
      <c r="A680" s="27"/>
      <c r="B680" s="27"/>
      <c r="C680" s="27"/>
      <c r="D680" s="27"/>
      <c r="E680" s="132"/>
      <c r="F680" s="133"/>
      <c r="G680" s="133"/>
      <c r="H680" s="134"/>
      <c r="I680" s="134"/>
      <c r="J680" s="132"/>
      <c r="K680" s="132"/>
      <c r="L680" s="132"/>
      <c r="M680" s="132"/>
      <c r="N680" s="132"/>
      <c r="O680" s="132"/>
      <c r="P680" s="132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124"/>
      <c r="AN680" s="124"/>
      <c r="AO680" s="124"/>
      <c r="AP680" s="124"/>
    </row>
    <row r="681">
      <c r="A681" s="27"/>
      <c r="B681" s="27"/>
      <c r="C681" s="27"/>
      <c r="D681" s="27"/>
      <c r="E681" s="132"/>
      <c r="F681" s="133"/>
      <c r="G681" s="133"/>
      <c r="H681" s="134"/>
      <c r="I681" s="134"/>
      <c r="J681" s="132"/>
      <c r="K681" s="132"/>
      <c r="L681" s="132"/>
      <c r="M681" s="132"/>
      <c r="N681" s="132"/>
      <c r="O681" s="132"/>
      <c r="P681" s="132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124"/>
      <c r="AN681" s="124"/>
      <c r="AO681" s="124"/>
      <c r="AP681" s="124"/>
    </row>
    <row r="682">
      <c r="A682" s="27"/>
      <c r="B682" s="27"/>
      <c r="C682" s="27"/>
      <c r="D682" s="27"/>
      <c r="E682" s="132"/>
      <c r="F682" s="133"/>
      <c r="G682" s="133"/>
      <c r="H682" s="134"/>
      <c r="I682" s="134"/>
      <c r="J682" s="132"/>
      <c r="K682" s="132"/>
      <c r="L682" s="132"/>
      <c r="M682" s="132"/>
      <c r="N682" s="132"/>
      <c r="O682" s="132"/>
      <c r="P682" s="132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124"/>
      <c r="AN682" s="124"/>
      <c r="AO682" s="124"/>
      <c r="AP682" s="124"/>
    </row>
    <row r="683">
      <c r="A683" s="27"/>
      <c r="B683" s="27"/>
      <c r="C683" s="27"/>
      <c r="D683" s="27"/>
      <c r="E683" s="132"/>
      <c r="F683" s="133"/>
      <c r="G683" s="133"/>
      <c r="H683" s="134"/>
      <c r="I683" s="134"/>
      <c r="J683" s="132"/>
      <c r="K683" s="132"/>
      <c r="L683" s="132"/>
      <c r="M683" s="132"/>
      <c r="N683" s="132"/>
      <c r="O683" s="132"/>
      <c r="P683" s="132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124"/>
      <c r="AN683" s="124"/>
      <c r="AO683" s="124"/>
      <c r="AP683" s="124"/>
    </row>
    <row r="684">
      <c r="A684" s="27"/>
      <c r="B684" s="27"/>
      <c r="C684" s="27"/>
      <c r="D684" s="27"/>
      <c r="E684" s="132"/>
      <c r="F684" s="133"/>
      <c r="G684" s="133"/>
      <c r="H684" s="134"/>
      <c r="I684" s="134"/>
      <c r="J684" s="132"/>
      <c r="K684" s="132"/>
      <c r="L684" s="132"/>
      <c r="M684" s="132"/>
      <c r="N684" s="132"/>
      <c r="O684" s="132"/>
      <c r="P684" s="132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124"/>
      <c r="AN684" s="124"/>
      <c r="AO684" s="124"/>
      <c r="AP684" s="124"/>
    </row>
    <row r="685">
      <c r="A685" s="27"/>
      <c r="B685" s="27"/>
      <c r="C685" s="27"/>
      <c r="D685" s="27"/>
      <c r="E685" s="132"/>
      <c r="F685" s="133"/>
      <c r="G685" s="133"/>
      <c r="H685" s="134"/>
      <c r="I685" s="134"/>
      <c r="J685" s="132"/>
      <c r="K685" s="132"/>
      <c r="L685" s="132"/>
      <c r="M685" s="132"/>
      <c r="N685" s="132"/>
      <c r="O685" s="132"/>
      <c r="P685" s="132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124"/>
      <c r="AN685" s="124"/>
      <c r="AO685" s="124"/>
      <c r="AP685" s="124"/>
    </row>
    <row r="686">
      <c r="A686" s="27"/>
      <c r="B686" s="27"/>
      <c r="C686" s="27"/>
      <c r="D686" s="27"/>
      <c r="E686" s="132"/>
      <c r="F686" s="133"/>
      <c r="G686" s="133"/>
      <c r="H686" s="134"/>
      <c r="I686" s="134"/>
      <c r="J686" s="132"/>
      <c r="K686" s="132"/>
      <c r="L686" s="132"/>
      <c r="M686" s="132"/>
      <c r="N686" s="132"/>
      <c r="O686" s="132"/>
      <c r="P686" s="132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124"/>
      <c r="AN686" s="124"/>
      <c r="AO686" s="124"/>
      <c r="AP686" s="124"/>
    </row>
    <row r="687">
      <c r="A687" s="27"/>
      <c r="B687" s="27"/>
      <c r="C687" s="27"/>
      <c r="D687" s="27"/>
      <c r="E687" s="132"/>
      <c r="F687" s="133"/>
      <c r="G687" s="133"/>
      <c r="H687" s="134"/>
      <c r="I687" s="134"/>
      <c r="J687" s="132"/>
      <c r="K687" s="132"/>
      <c r="L687" s="132"/>
      <c r="M687" s="132"/>
      <c r="N687" s="132"/>
      <c r="O687" s="132"/>
      <c r="P687" s="132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124"/>
      <c r="AN687" s="124"/>
      <c r="AO687" s="124"/>
      <c r="AP687" s="124"/>
    </row>
    <row r="688">
      <c r="A688" s="27"/>
      <c r="B688" s="27"/>
      <c r="C688" s="27"/>
      <c r="D688" s="27"/>
      <c r="E688" s="132"/>
      <c r="F688" s="133"/>
      <c r="G688" s="133"/>
      <c r="H688" s="134"/>
      <c r="I688" s="134"/>
      <c r="J688" s="132"/>
      <c r="K688" s="132"/>
      <c r="L688" s="132"/>
      <c r="M688" s="132"/>
      <c r="N688" s="132"/>
      <c r="O688" s="132"/>
      <c r="P688" s="132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124"/>
      <c r="AN688" s="124"/>
      <c r="AO688" s="124"/>
      <c r="AP688" s="124"/>
    </row>
    <row r="689">
      <c r="A689" s="27"/>
      <c r="B689" s="27"/>
      <c r="C689" s="27"/>
      <c r="D689" s="27"/>
      <c r="E689" s="132"/>
      <c r="F689" s="133"/>
      <c r="G689" s="133"/>
      <c r="H689" s="134"/>
      <c r="I689" s="134"/>
      <c r="J689" s="132"/>
      <c r="K689" s="132"/>
      <c r="L689" s="132"/>
      <c r="M689" s="132"/>
      <c r="N689" s="132"/>
      <c r="O689" s="132"/>
      <c r="P689" s="132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124"/>
      <c r="AN689" s="124"/>
      <c r="AO689" s="124"/>
      <c r="AP689" s="124"/>
    </row>
    <row r="690">
      <c r="A690" s="27"/>
      <c r="B690" s="27"/>
      <c r="C690" s="27"/>
      <c r="D690" s="27"/>
      <c r="E690" s="132"/>
      <c r="F690" s="133"/>
      <c r="G690" s="133"/>
      <c r="H690" s="134"/>
      <c r="I690" s="134"/>
      <c r="J690" s="132"/>
      <c r="K690" s="132"/>
      <c r="L690" s="132"/>
      <c r="M690" s="132"/>
      <c r="N690" s="132"/>
      <c r="O690" s="132"/>
      <c r="P690" s="132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124"/>
      <c r="AN690" s="124"/>
      <c r="AO690" s="124"/>
      <c r="AP690" s="124"/>
    </row>
    <row r="691">
      <c r="A691" s="27"/>
      <c r="B691" s="27"/>
      <c r="C691" s="27"/>
      <c r="D691" s="27"/>
      <c r="E691" s="132"/>
      <c r="F691" s="133"/>
      <c r="G691" s="133"/>
      <c r="H691" s="134"/>
      <c r="I691" s="134"/>
      <c r="J691" s="132"/>
      <c r="K691" s="132"/>
      <c r="L691" s="132"/>
      <c r="M691" s="132"/>
      <c r="N691" s="132"/>
      <c r="O691" s="132"/>
      <c r="P691" s="132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124"/>
      <c r="AN691" s="124"/>
      <c r="AO691" s="124"/>
      <c r="AP691" s="124"/>
    </row>
    <row r="692">
      <c r="A692" s="27"/>
      <c r="B692" s="27"/>
      <c r="C692" s="27"/>
      <c r="D692" s="27"/>
      <c r="E692" s="132"/>
      <c r="F692" s="133"/>
      <c r="G692" s="133"/>
      <c r="H692" s="134"/>
      <c r="I692" s="134"/>
      <c r="J692" s="132"/>
      <c r="K692" s="132"/>
      <c r="L692" s="132"/>
      <c r="M692" s="132"/>
      <c r="N692" s="132"/>
      <c r="O692" s="132"/>
      <c r="P692" s="132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124"/>
      <c r="AN692" s="124"/>
      <c r="AO692" s="124"/>
      <c r="AP692" s="124"/>
    </row>
    <row r="693">
      <c r="A693" s="27"/>
      <c r="B693" s="27"/>
      <c r="C693" s="27"/>
      <c r="D693" s="27"/>
      <c r="E693" s="132"/>
      <c r="F693" s="133"/>
      <c r="G693" s="133"/>
      <c r="H693" s="134"/>
      <c r="I693" s="134"/>
      <c r="J693" s="132"/>
      <c r="K693" s="132"/>
      <c r="L693" s="132"/>
      <c r="M693" s="132"/>
      <c r="N693" s="132"/>
      <c r="O693" s="132"/>
      <c r="P693" s="132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124"/>
      <c r="AN693" s="124"/>
      <c r="AO693" s="124"/>
      <c r="AP693" s="124"/>
    </row>
    <row r="694">
      <c r="A694" s="27"/>
      <c r="B694" s="27"/>
      <c r="C694" s="27"/>
      <c r="D694" s="27"/>
      <c r="E694" s="132"/>
      <c r="F694" s="133"/>
      <c r="G694" s="133"/>
      <c r="H694" s="134"/>
      <c r="I694" s="134"/>
      <c r="J694" s="132"/>
      <c r="K694" s="132"/>
      <c r="L694" s="132"/>
      <c r="M694" s="132"/>
      <c r="N694" s="132"/>
      <c r="O694" s="132"/>
      <c r="P694" s="132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124"/>
      <c r="AN694" s="124"/>
      <c r="AO694" s="124"/>
      <c r="AP694" s="124"/>
    </row>
    <row r="695">
      <c r="A695" s="27"/>
      <c r="B695" s="27"/>
      <c r="C695" s="27"/>
      <c r="D695" s="27"/>
      <c r="E695" s="132"/>
      <c r="F695" s="133"/>
      <c r="G695" s="133"/>
      <c r="H695" s="134"/>
      <c r="I695" s="134"/>
      <c r="J695" s="132"/>
      <c r="K695" s="132"/>
      <c r="L695" s="132"/>
      <c r="M695" s="132"/>
      <c r="N695" s="132"/>
      <c r="O695" s="132"/>
      <c r="P695" s="132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124"/>
      <c r="AN695" s="124"/>
      <c r="AO695" s="124"/>
      <c r="AP695" s="124"/>
    </row>
    <row r="696">
      <c r="A696" s="27"/>
      <c r="B696" s="27"/>
      <c r="C696" s="27"/>
      <c r="D696" s="27"/>
      <c r="E696" s="132"/>
      <c r="F696" s="133"/>
      <c r="G696" s="133"/>
      <c r="H696" s="134"/>
      <c r="I696" s="134"/>
      <c r="J696" s="132"/>
      <c r="K696" s="132"/>
      <c r="L696" s="132"/>
      <c r="M696" s="132"/>
      <c r="N696" s="132"/>
      <c r="O696" s="132"/>
      <c r="P696" s="132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124"/>
      <c r="AN696" s="124"/>
      <c r="AO696" s="124"/>
      <c r="AP696" s="124"/>
    </row>
    <row r="697">
      <c r="A697" s="27"/>
      <c r="B697" s="27"/>
      <c r="C697" s="27"/>
      <c r="D697" s="27"/>
      <c r="E697" s="132"/>
      <c r="F697" s="133"/>
      <c r="G697" s="133"/>
      <c r="H697" s="134"/>
      <c r="I697" s="134"/>
      <c r="J697" s="132"/>
      <c r="K697" s="132"/>
      <c r="L697" s="132"/>
      <c r="M697" s="132"/>
      <c r="N697" s="132"/>
      <c r="O697" s="132"/>
      <c r="P697" s="132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124"/>
      <c r="AN697" s="124"/>
      <c r="AO697" s="124"/>
      <c r="AP697" s="124"/>
    </row>
    <row r="698">
      <c r="A698" s="27"/>
      <c r="B698" s="27"/>
      <c r="C698" s="27"/>
      <c r="D698" s="27"/>
      <c r="E698" s="132"/>
      <c r="F698" s="133"/>
      <c r="G698" s="133"/>
      <c r="H698" s="134"/>
      <c r="I698" s="134"/>
      <c r="J698" s="132"/>
      <c r="K698" s="132"/>
      <c r="L698" s="132"/>
      <c r="M698" s="132"/>
      <c r="N698" s="132"/>
      <c r="O698" s="132"/>
      <c r="P698" s="132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124"/>
      <c r="AN698" s="124"/>
      <c r="AO698" s="124"/>
      <c r="AP698" s="124"/>
    </row>
    <row r="699">
      <c r="A699" s="27"/>
      <c r="B699" s="27"/>
      <c r="C699" s="27"/>
      <c r="D699" s="27"/>
      <c r="E699" s="132"/>
      <c r="F699" s="133"/>
      <c r="G699" s="133"/>
      <c r="H699" s="134"/>
      <c r="I699" s="134"/>
      <c r="J699" s="132"/>
      <c r="K699" s="132"/>
      <c r="L699" s="132"/>
      <c r="M699" s="132"/>
      <c r="N699" s="132"/>
      <c r="O699" s="132"/>
      <c r="P699" s="132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124"/>
      <c r="AN699" s="124"/>
      <c r="AO699" s="124"/>
      <c r="AP699" s="124"/>
    </row>
    <row r="700">
      <c r="A700" s="27"/>
      <c r="B700" s="27"/>
      <c r="C700" s="27"/>
      <c r="D700" s="27"/>
      <c r="E700" s="132"/>
      <c r="F700" s="133"/>
      <c r="G700" s="133"/>
      <c r="H700" s="134"/>
      <c r="I700" s="134"/>
      <c r="J700" s="132"/>
      <c r="K700" s="132"/>
      <c r="L700" s="132"/>
      <c r="M700" s="132"/>
      <c r="N700" s="132"/>
      <c r="O700" s="132"/>
      <c r="P700" s="132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124"/>
      <c r="AN700" s="124"/>
      <c r="AO700" s="124"/>
      <c r="AP700" s="124"/>
    </row>
    <row r="701">
      <c r="A701" s="27"/>
      <c r="B701" s="27"/>
      <c r="C701" s="27"/>
      <c r="D701" s="27"/>
      <c r="E701" s="132"/>
      <c r="F701" s="133"/>
      <c r="G701" s="133"/>
      <c r="H701" s="134"/>
      <c r="I701" s="134"/>
      <c r="J701" s="132"/>
      <c r="K701" s="132"/>
      <c r="L701" s="132"/>
      <c r="M701" s="132"/>
      <c r="N701" s="132"/>
      <c r="O701" s="132"/>
      <c r="P701" s="132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124"/>
      <c r="AN701" s="124"/>
      <c r="AO701" s="124"/>
      <c r="AP701" s="124"/>
    </row>
    <row r="702">
      <c r="A702" s="27"/>
      <c r="B702" s="27"/>
      <c r="C702" s="27"/>
      <c r="D702" s="27"/>
      <c r="E702" s="132"/>
      <c r="F702" s="133"/>
      <c r="G702" s="133"/>
      <c r="H702" s="134"/>
      <c r="I702" s="134"/>
      <c r="J702" s="132"/>
      <c r="K702" s="132"/>
      <c r="L702" s="132"/>
      <c r="M702" s="132"/>
      <c r="N702" s="132"/>
      <c r="O702" s="132"/>
      <c r="P702" s="132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124"/>
      <c r="AN702" s="124"/>
      <c r="AO702" s="124"/>
      <c r="AP702" s="124"/>
    </row>
    <row r="703">
      <c r="A703" s="27"/>
      <c r="B703" s="27"/>
      <c r="C703" s="27"/>
      <c r="D703" s="27"/>
      <c r="E703" s="132"/>
      <c r="F703" s="133"/>
      <c r="G703" s="133"/>
      <c r="H703" s="134"/>
      <c r="I703" s="134"/>
      <c r="J703" s="132"/>
      <c r="K703" s="132"/>
      <c r="L703" s="132"/>
      <c r="M703" s="132"/>
      <c r="N703" s="132"/>
      <c r="O703" s="132"/>
      <c r="P703" s="132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124"/>
      <c r="AN703" s="124"/>
      <c r="AO703" s="124"/>
      <c r="AP703" s="124"/>
    </row>
    <row r="704">
      <c r="A704" s="27"/>
      <c r="B704" s="27"/>
      <c r="C704" s="27"/>
      <c r="D704" s="27"/>
      <c r="E704" s="132"/>
      <c r="F704" s="133"/>
      <c r="G704" s="133"/>
      <c r="H704" s="134"/>
      <c r="I704" s="134"/>
      <c r="J704" s="132"/>
      <c r="K704" s="132"/>
      <c r="L704" s="132"/>
      <c r="M704" s="132"/>
      <c r="N704" s="132"/>
      <c r="O704" s="132"/>
      <c r="P704" s="132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124"/>
      <c r="AN704" s="124"/>
      <c r="AO704" s="124"/>
      <c r="AP704" s="124"/>
    </row>
    <row r="705">
      <c r="A705" s="27"/>
      <c r="B705" s="27"/>
      <c r="C705" s="27"/>
      <c r="D705" s="27"/>
      <c r="E705" s="132"/>
      <c r="F705" s="133"/>
      <c r="G705" s="133"/>
      <c r="H705" s="134"/>
      <c r="I705" s="134"/>
      <c r="J705" s="132"/>
      <c r="K705" s="132"/>
      <c r="L705" s="132"/>
      <c r="M705" s="132"/>
      <c r="N705" s="132"/>
      <c r="O705" s="132"/>
      <c r="P705" s="132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124"/>
      <c r="AN705" s="124"/>
      <c r="AO705" s="124"/>
      <c r="AP705" s="124"/>
    </row>
    <row r="706">
      <c r="A706" s="27"/>
      <c r="B706" s="27"/>
      <c r="C706" s="27"/>
      <c r="D706" s="27"/>
      <c r="E706" s="132"/>
      <c r="F706" s="133"/>
      <c r="G706" s="133"/>
      <c r="H706" s="134"/>
      <c r="I706" s="134"/>
      <c r="J706" s="132"/>
      <c r="K706" s="132"/>
      <c r="L706" s="132"/>
      <c r="M706" s="132"/>
      <c r="N706" s="132"/>
      <c r="O706" s="132"/>
      <c r="P706" s="132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124"/>
      <c r="AN706" s="124"/>
      <c r="AO706" s="124"/>
      <c r="AP706" s="124"/>
    </row>
    <row r="707">
      <c r="A707" s="27"/>
      <c r="B707" s="27"/>
      <c r="C707" s="27"/>
      <c r="D707" s="27"/>
      <c r="E707" s="132"/>
      <c r="F707" s="133"/>
      <c r="G707" s="133"/>
      <c r="H707" s="134"/>
      <c r="I707" s="134"/>
      <c r="J707" s="132"/>
      <c r="K707" s="132"/>
      <c r="L707" s="132"/>
      <c r="M707" s="132"/>
      <c r="N707" s="132"/>
      <c r="O707" s="132"/>
      <c r="P707" s="132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124"/>
      <c r="AN707" s="124"/>
      <c r="AO707" s="124"/>
      <c r="AP707" s="124"/>
    </row>
    <row r="708">
      <c r="A708" s="27"/>
      <c r="B708" s="27"/>
      <c r="C708" s="27"/>
      <c r="D708" s="27"/>
      <c r="E708" s="132"/>
      <c r="F708" s="133"/>
      <c r="G708" s="133"/>
      <c r="H708" s="134"/>
      <c r="I708" s="134"/>
      <c r="J708" s="132"/>
      <c r="K708" s="132"/>
      <c r="L708" s="132"/>
      <c r="M708" s="132"/>
      <c r="N708" s="132"/>
      <c r="O708" s="132"/>
      <c r="P708" s="132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124"/>
      <c r="AN708" s="124"/>
      <c r="AO708" s="124"/>
      <c r="AP708" s="124"/>
    </row>
    <row r="709">
      <c r="A709" s="27"/>
      <c r="B709" s="27"/>
      <c r="C709" s="27"/>
      <c r="D709" s="27"/>
      <c r="E709" s="132"/>
      <c r="F709" s="133"/>
      <c r="G709" s="133"/>
      <c r="H709" s="134"/>
      <c r="I709" s="134"/>
      <c r="J709" s="132"/>
      <c r="K709" s="132"/>
      <c r="L709" s="132"/>
      <c r="M709" s="132"/>
      <c r="N709" s="132"/>
      <c r="O709" s="132"/>
      <c r="P709" s="132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124"/>
      <c r="AN709" s="124"/>
      <c r="AO709" s="124"/>
      <c r="AP709" s="124"/>
    </row>
    <row r="710">
      <c r="A710" s="27"/>
      <c r="B710" s="27"/>
      <c r="C710" s="27"/>
      <c r="D710" s="27"/>
      <c r="E710" s="132"/>
      <c r="F710" s="133"/>
      <c r="G710" s="133"/>
      <c r="H710" s="134"/>
      <c r="I710" s="134"/>
      <c r="J710" s="132"/>
      <c r="K710" s="132"/>
      <c r="L710" s="132"/>
      <c r="M710" s="132"/>
      <c r="N710" s="132"/>
      <c r="O710" s="132"/>
      <c r="P710" s="132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124"/>
      <c r="AN710" s="124"/>
      <c r="AO710" s="124"/>
      <c r="AP710" s="124"/>
    </row>
    <row r="711">
      <c r="A711" s="27"/>
      <c r="B711" s="27"/>
      <c r="C711" s="27"/>
      <c r="D711" s="27"/>
      <c r="E711" s="132"/>
      <c r="F711" s="133"/>
      <c r="G711" s="133"/>
      <c r="H711" s="134"/>
      <c r="I711" s="134"/>
      <c r="J711" s="132"/>
      <c r="K711" s="132"/>
      <c r="L711" s="132"/>
      <c r="M711" s="132"/>
      <c r="N711" s="132"/>
      <c r="O711" s="132"/>
      <c r="P711" s="132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124"/>
      <c r="AN711" s="124"/>
      <c r="AO711" s="124"/>
      <c r="AP711" s="124"/>
    </row>
    <row r="712">
      <c r="A712" s="27"/>
      <c r="B712" s="27"/>
      <c r="C712" s="27"/>
      <c r="D712" s="27"/>
      <c r="E712" s="132"/>
      <c r="F712" s="133"/>
      <c r="G712" s="133"/>
      <c r="H712" s="134"/>
      <c r="I712" s="134"/>
      <c r="J712" s="132"/>
      <c r="K712" s="132"/>
      <c r="L712" s="132"/>
      <c r="M712" s="132"/>
      <c r="N712" s="132"/>
      <c r="O712" s="132"/>
      <c r="P712" s="132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124"/>
      <c r="AN712" s="124"/>
      <c r="AO712" s="124"/>
      <c r="AP712" s="124"/>
    </row>
    <row r="713">
      <c r="A713" s="27"/>
      <c r="B713" s="27"/>
      <c r="C713" s="27"/>
      <c r="D713" s="27"/>
      <c r="E713" s="132"/>
      <c r="F713" s="133"/>
      <c r="G713" s="133"/>
      <c r="H713" s="134"/>
      <c r="I713" s="134"/>
      <c r="J713" s="132"/>
      <c r="K713" s="132"/>
      <c r="L713" s="132"/>
      <c r="M713" s="132"/>
      <c r="N713" s="132"/>
      <c r="O713" s="132"/>
      <c r="P713" s="132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124"/>
      <c r="AN713" s="124"/>
      <c r="AO713" s="124"/>
      <c r="AP713" s="124"/>
    </row>
    <row r="714">
      <c r="A714" s="27"/>
      <c r="B714" s="27"/>
      <c r="C714" s="27"/>
      <c r="D714" s="27"/>
      <c r="E714" s="132"/>
      <c r="F714" s="133"/>
      <c r="G714" s="133"/>
      <c r="H714" s="134"/>
      <c r="I714" s="134"/>
      <c r="J714" s="132"/>
      <c r="K714" s="132"/>
      <c r="L714" s="132"/>
      <c r="M714" s="132"/>
      <c r="N714" s="132"/>
      <c r="O714" s="132"/>
      <c r="P714" s="132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124"/>
      <c r="AN714" s="124"/>
      <c r="AO714" s="124"/>
      <c r="AP714" s="124"/>
    </row>
    <row r="715">
      <c r="A715" s="27"/>
      <c r="B715" s="27"/>
      <c r="C715" s="27"/>
      <c r="D715" s="27"/>
      <c r="E715" s="132"/>
      <c r="F715" s="133"/>
      <c r="G715" s="133"/>
      <c r="H715" s="134"/>
      <c r="I715" s="134"/>
      <c r="J715" s="132"/>
      <c r="K715" s="132"/>
      <c r="L715" s="132"/>
      <c r="M715" s="132"/>
      <c r="N715" s="132"/>
      <c r="O715" s="132"/>
      <c r="P715" s="132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124"/>
      <c r="AN715" s="124"/>
      <c r="AO715" s="124"/>
      <c r="AP715" s="124"/>
    </row>
    <row r="716">
      <c r="A716" s="27"/>
      <c r="B716" s="27"/>
      <c r="C716" s="27"/>
      <c r="D716" s="27"/>
      <c r="E716" s="132"/>
      <c r="F716" s="133"/>
      <c r="G716" s="133"/>
      <c r="H716" s="134"/>
      <c r="I716" s="134"/>
      <c r="J716" s="132"/>
      <c r="K716" s="132"/>
      <c r="L716" s="132"/>
      <c r="M716" s="132"/>
      <c r="N716" s="132"/>
      <c r="O716" s="132"/>
      <c r="P716" s="132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124"/>
      <c r="AN716" s="124"/>
      <c r="AO716" s="124"/>
      <c r="AP716" s="124"/>
    </row>
    <row r="717">
      <c r="A717" s="27"/>
      <c r="B717" s="27"/>
      <c r="C717" s="27"/>
      <c r="D717" s="27"/>
      <c r="E717" s="132"/>
      <c r="F717" s="133"/>
      <c r="G717" s="133"/>
      <c r="H717" s="134"/>
      <c r="I717" s="134"/>
      <c r="J717" s="132"/>
      <c r="K717" s="132"/>
      <c r="L717" s="132"/>
      <c r="M717" s="132"/>
      <c r="N717" s="132"/>
      <c r="O717" s="132"/>
      <c r="P717" s="132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124"/>
      <c r="AN717" s="124"/>
      <c r="AO717" s="124"/>
      <c r="AP717" s="124"/>
    </row>
    <row r="718">
      <c r="A718" s="27"/>
      <c r="B718" s="27"/>
      <c r="C718" s="27"/>
      <c r="D718" s="27"/>
      <c r="E718" s="132"/>
      <c r="F718" s="133"/>
      <c r="G718" s="133"/>
      <c r="H718" s="134"/>
      <c r="I718" s="134"/>
      <c r="J718" s="132"/>
      <c r="K718" s="132"/>
      <c r="L718" s="132"/>
      <c r="M718" s="132"/>
      <c r="N718" s="132"/>
      <c r="O718" s="132"/>
      <c r="P718" s="132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124"/>
      <c r="AN718" s="124"/>
      <c r="AO718" s="124"/>
      <c r="AP718" s="124"/>
    </row>
    <row r="719">
      <c r="A719" s="27"/>
      <c r="B719" s="27"/>
      <c r="C719" s="27"/>
      <c r="D719" s="27"/>
      <c r="E719" s="132"/>
      <c r="F719" s="133"/>
      <c r="G719" s="133"/>
      <c r="H719" s="134"/>
      <c r="I719" s="134"/>
      <c r="J719" s="132"/>
      <c r="K719" s="132"/>
      <c r="L719" s="132"/>
      <c r="M719" s="132"/>
      <c r="N719" s="132"/>
      <c r="O719" s="132"/>
      <c r="P719" s="132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124"/>
      <c r="AN719" s="124"/>
      <c r="AO719" s="124"/>
      <c r="AP719" s="124"/>
    </row>
    <row r="720">
      <c r="A720" s="27"/>
      <c r="B720" s="27"/>
      <c r="C720" s="27"/>
      <c r="D720" s="27"/>
      <c r="E720" s="132"/>
      <c r="F720" s="133"/>
      <c r="G720" s="133"/>
      <c r="H720" s="134"/>
      <c r="I720" s="134"/>
      <c r="J720" s="132"/>
      <c r="K720" s="132"/>
      <c r="L720" s="132"/>
      <c r="M720" s="132"/>
      <c r="N720" s="132"/>
      <c r="O720" s="132"/>
      <c r="P720" s="132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124"/>
      <c r="AN720" s="124"/>
      <c r="AO720" s="124"/>
      <c r="AP720" s="124"/>
    </row>
    <row r="721">
      <c r="A721" s="27"/>
      <c r="B721" s="27"/>
      <c r="C721" s="27"/>
      <c r="D721" s="27"/>
      <c r="E721" s="132"/>
      <c r="F721" s="133"/>
      <c r="G721" s="133"/>
      <c r="H721" s="134"/>
      <c r="I721" s="134"/>
      <c r="J721" s="132"/>
      <c r="K721" s="132"/>
      <c r="L721" s="132"/>
      <c r="M721" s="132"/>
      <c r="N721" s="132"/>
      <c r="O721" s="132"/>
      <c r="P721" s="132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124"/>
      <c r="AN721" s="124"/>
      <c r="AO721" s="124"/>
      <c r="AP721" s="124"/>
    </row>
    <row r="722">
      <c r="A722" s="27"/>
      <c r="B722" s="27"/>
      <c r="C722" s="27"/>
      <c r="D722" s="27"/>
      <c r="E722" s="132"/>
      <c r="F722" s="133"/>
      <c r="G722" s="133"/>
      <c r="H722" s="134"/>
      <c r="I722" s="134"/>
      <c r="J722" s="132"/>
      <c r="K722" s="132"/>
      <c r="L722" s="132"/>
      <c r="M722" s="132"/>
      <c r="N722" s="132"/>
      <c r="O722" s="132"/>
      <c r="P722" s="132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124"/>
      <c r="AN722" s="124"/>
      <c r="AO722" s="124"/>
      <c r="AP722" s="124"/>
    </row>
    <row r="723">
      <c r="A723" s="27"/>
      <c r="B723" s="27"/>
      <c r="C723" s="27"/>
      <c r="D723" s="27"/>
      <c r="E723" s="132"/>
      <c r="F723" s="133"/>
      <c r="G723" s="133"/>
      <c r="H723" s="134"/>
      <c r="I723" s="134"/>
      <c r="J723" s="132"/>
      <c r="K723" s="132"/>
      <c r="L723" s="132"/>
      <c r="M723" s="132"/>
      <c r="N723" s="132"/>
      <c r="O723" s="132"/>
      <c r="P723" s="132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124"/>
      <c r="AN723" s="124"/>
      <c r="AO723" s="124"/>
      <c r="AP723" s="124"/>
    </row>
    <row r="724">
      <c r="A724" s="27"/>
      <c r="B724" s="27"/>
      <c r="C724" s="27"/>
      <c r="D724" s="27"/>
      <c r="E724" s="132"/>
      <c r="F724" s="133"/>
      <c r="G724" s="133"/>
      <c r="H724" s="134"/>
      <c r="I724" s="134"/>
      <c r="J724" s="132"/>
      <c r="K724" s="132"/>
      <c r="L724" s="132"/>
      <c r="M724" s="132"/>
      <c r="N724" s="132"/>
      <c r="O724" s="132"/>
      <c r="P724" s="132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124"/>
      <c r="AN724" s="124"/>
      <c r="AO724" s="124"/>
      <c r="AP724" s="124"/>
    </row>
    <row r="725">
      <c r="A725" s="27"/>
      <c r="B725" s="27"/>
      <c r="C725" s="27"/>
      <c r="D725" s="27"/>
      <c r="E725" s="132"/>
      <c r="F725" s="133"/>
      <c r="G725" s="133"/>
      <c r="H725" s="134"/>
      <c r="I725" s="134"/>
      <c r="J725" s="132"/>
      <c r="K725" s="132"/>
      <c r="L725" s="132"/>
      <c r="M725" s="132"/>
      <c r="N725" s="132"/>
      <c r="O725" s="132"/>
      <c r="P725" s="132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124"/>
      <c r="AN725" s="124"/>
      <c r="AO725" s="124"/>
      <c r="AP725" s="124"/>
    </row>
    <row r="726">
      <c r="A726" s="27"/>
      <c r="B726" s="27"/>
      <c r="C726" s="27"/>
      <c r="D726" s="27"/>
      <c r="E726" s="132"/>
      <c r="F726" s="133"/>
      <c r="G726" s="133"/>
      <c r="H726" s="134"/>
      <c r="I726" s="134"/>
      <c r="J726" s="132"/>
      <c r="K726" s="132"/>
      <c r="L726" s="132"/>
      <c r="M726" s="132"/>
      <c r="N726" s="132"/>
      <c r="O726" s="132"/>
      <c r="P726" s="132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124"/>
      <c r="AN726" s="124"/>
      <c r="AO726" s="124"/>
      <c r="AP726" s="124"/>
    </row>
    <row r="727">
      <c r="A727" s="27"/>
      <c r="B727" s="27"/>
      <c r="C727" s="27"/>
      <c r="D727" s="27"/>
      <c r="E727" s="132"/>
      <c r="F727" s="133"/>
      <c r="G727" s="133"/>
      <c r="H727" s="134"/>
      <c r="I727" s="134"/>
      <c r="J727" s="132"/>
      <c r="K727" s="132"/>
      <c r="L727" s="132"/>
      <c r="M727" s="132"/>
      <c r="N727" s="132"/>
      <c r="O727" s="132"/>
      <c r="P727" s="132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124"/>
      <c r="AN727" s="124"/>
      <c r="AO727" s="124"/>
      <c r="AP727" s="124"/>
    </row>
    <row r="728">
      <c r="A728" s="27"/>
      <c r="B728" s="27"/>
      <c r="C728" s="27"/>
      <c r="D728" s="27"/>
      <c r="E728" s="132"/>
      <c r="F728" s="133"/>
      <c r="G728" s="133"/>
      <c r="H728" s="134"/>
      <c r="I728" s="134"/>
      <c r="J728" s="132"/>
      <c r="K728" s="132"/>
      <c r="L728" s="132"/>
      <c r="M728" s="132"/>
      <c r="N728" s="132"/>
      <c r="O728" s="132"/>
      <c r="P728" s="132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124"/>
      <c r="AN728" s="124"/>
      <c r="AO728" s="124"/>
      <c r="AP728" s="124"/>
    </row>
    <row r="729">
      <c r="A729" s="27"/>
      <c r="B729" s="27"/>
      <c r="C729" s="27"/>
      <c r="D729" s="27"/>
      <c r="E729" s="132"/>
      <c r="F729" s="133"/>
      <c r="G729" s="133"/>
      <c r="H729" s="134"/>
      <c r="I729" s="134"/>
      <c r="J729" s="132"/>
      <c r="K729" s="132"/>
      <c r="L729" s="132"/>
      <c r="M729" s="132"/>
      <c r="N729" s="132"/>
      <c r="O729" s="132"/>
      <c r="P729" s="132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124"/>
      <c r="AN729" s="124"/>
      <c r="AO729" s="124"/>
      <c r="AP729" s="124"/>
    </row>
    <row r="730">
      <c r="A730" s="27"/>
      <c r="B730" s="27"/>
      <c r="C730" s="27"/>
      <c r="D730" s="27"/>
      <c r="E730" s="132"/>
      <c r="F730" s="133"/>
      <c r="G730" s="133"/>
      <c r="H730" s="134"/>
      <c r="I730" s="134"/>
      <c r="J730" s="132"/>
      <c r="K730" s="132"/>
      <c r="L730" s="132"/>
      <c r="M730" s="132"/>
      <c r="N730" s="132"/>
      <c r="O730" s="132"/>
      <c r="P730" s="132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124"/>
      <c r="AN730" s="124"/>
      <c r="AO730" s="124"/>
      <c r="AP730" s="124"/>
    </row>
    <row r="731">
      <c r="A731" s="27"/>
      <c r="B731" s="27"/>
      <c r="C731" s="27"/>
      <c r="D731" s="27"/>
      <c r="E731" s="132"/>
      <c r="F731" s="133"/>
      <c r="G731" s="133"/>
      <c r="H731" s="134"/>
      <c r="I731" s="134"/>
      <c r="J731" s="132"/>
      <c r="K731" s="132"/>
      <c r="L731" s="132"/>
      <c r="M731" s="132"/>
      <c r="N731" s="132"/>
      <c r="O731" s="132"/>
      <c r="P731" s="132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124"/>
      <c r="AN731" s="124"/>
      <c r="AO731" s="124"/>
      <c r="AP731" s="124"/>
    </row>
    <row r="732">
      <c r="A732" s="27"/>
      <c r="B732" s="27"/>
      <c r="C732" s="27"/>
      <c r="D732" s="27"/>
      <c r="E732" s="132"/>
      <c r="F732" s="133"/>
      <c r="G732" s="133"/>
      <c r="H732" s="134"/>
      <c r="I732" s="134"/>
      <c r="J732" s="132"/>
      <c r="K732" s="132"/>
      <c r="L732" s="132"/>
      <c r="M732" s="132"/>
      <c r="N732" s="132"/>
      <c r="O732" s="132"/>
      <c r="P732" s="132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124"/>
      <c r="AN732" s="124"/>
      <c r="AO732" s="124"/>
      <c r="AP732" s="124"/>
    </row>
    <row r="733">
      <c r="A733" s="27"/>
      <c r="B733" s="27"/>
      <c r="C733" s="27"/>
      <c r="D733" s="27"/>
      <c r="E733" s="132"/>
      <c r="F733" s="133"/>
      <c r="G733" s="133"/>
      <c r="H733" s="134"/>
      <c r="I733" s="134"/>
      <c r="J733" s="132"/>
      <c r="K733" s="132"/>
      <c r="L733" s="132"/>
      <c r="M733" s="132"/>
      <c r="N733" s="132"/>
      <c r="O733" s="132"/>
      <c r="P733" s="132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124"/>
      <c r="AN733" s="124"/>
      <c r="AO733" s="124"/>
      <c r="AP733" s="124"/>
    </row>
    <row r="734">
      <c r="A734" s="27"/>
      <c r="B734" s="27"/>
      <c r="C734" s="27"/>
      <c r="D734" s="27"/>
      <c r="E734" s="132"/>
      <c r="F734" s="133"/>
      <c r="G734" s="133"/>
      <c r="H734" s="134"/>
      <c r="I734" s="134"/>
      <c r="J734" s="132"/>
      <c r="K734" s="132"/>
      <c r="L734" s="132"/>
      <c r="M734" s="132"/>
      <c r="N734" s="132"/>
      <c r="O734" s="132"/>
      <c r="P734" s="132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124"/>
      <c r="AN734" s="124"/>
      <c r="AO734" s="124"/>
      <c r="AP734" s="124"/>
    </row>
    <row r="735">
      <c r="A735" s="27"/>
      <c r="B735" s="27"/>
      <c r="C735" s="27"/>
      <c r="D735" s="27"/>
      <c r="E735" s="132"/>
      <c r="F735" s="133"/>
      <c r="G735" s="133"/>
      <c r="H735" s="134"/>
      <c r="I735" s="134"/>
      <c r="J735" s="132"/>
      <c r="K735" s="132"/>
      <c r="L735" s="132"/>
      <c r="M735" s="132"/>
      <c r="N735" s="132"/>
      <c r="O735" s="132"/>
      <c r="P735" s="132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124"/>
      <c r="AN735" s="124"/>
      <c r="AO735" s="124"/>
      <c r="AP735" s="124"/>
    </row>
    <row r="736">
      <c r="A736" s="27"/>
      <c r="B736" s="27"/>
      <c r="C736" s="27"/>
      <c r="D736" s="27"/>
      <c r="E736" s="132"/>
      <c r="F736" s="133"/>
      <c r="G736" s="133"/>
      <c r="H736" s="134"/>
      <c r="I736" s="134"/>
      <c r="J736" s="132"/>
      <c r="K736" s="132"/>
      <c r="L736" s="132"/>
      <c r="M736" s="132"/>
      <c r="N736" s="132"/>
      <c r="O736" s="132"/>
      <c r="P736" s="132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124"/>
      <c r="AN736" s="124"/>
      <c r="AO736" s="124"/>
      <c r="AP736" s="124"/>
    </row>
    <row r="737">
      <c r="A737" s="27"/>
      <c r="B737" s="27"/>
      <c r="C737" s="27"/>
      <c r="D737" s="27"/>
      <c r="E737" s="132"/>
      <c r="F737" s="133"/>
      <c r="G737" s="133"/>
      <c r="H737" s="134"/>
      <c r="I737" s="134"/>
      <c r="J737" s="132"/>
      <c r="K737" s="132"/>
      <c r="L737" s="132"/>
      <c r="M737" s="132"/>
      <c r="N737" s="132"/>
      <c r="O737" s="132"/>
      <c r="P737" s="132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124"/>
      <c r="AN737" s="124"/>
      <c r="AO737" s="124"/>
      <c r="AP737" s="124"/>
    </row>
    <row r="738">
      <c r="A738" s="27"/>
      <c r="B738" s="27"/>
      <c r="C738" s="27"/>
      <c r="D738" s="27"/>
      <c r="E738" s="132"/>
      <c r="F738" s="133"/>
      <c r="G738" s="133"/>
      <c r="H738" s="134"/>
      <c r="I738" s="134"/>
      <c r="J738" s="132"/>
      <c r="K738" s="132"/>
      <c r="L738" s="132"/>
      <c r="M738" s="132"/>
      <c r="N738" s="132"/>
      <c r="O738" s="132"/>
      <c r="P738" s="132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124"/>
      <c r="AN738" s="124"/>
      <c r="AO738" s="124"/>
      <c r="AP738" s="124"/>
    </row>
    <row r="739">
      <c r="A739" s="27"/>
      <c r="B739" s="27"/>
      <c r="C739" s="27"/>
      <c r="D739" s="27"/>
      <c r="E739" s="132"/>
      <c r="F739" s="133"/>
      <c r="G739" s="133"/>
      <c r="H739" s="134"/>
      <c r="I739" s="134"/>
      <c r="J739" s="132"/>
      <c r="K739" s="132"/>
      <c r="L739" s="132"/>
      <c r="M739" s="132"/>
      <c r="N739" s="132"/>
      <c r="O739" s="132"/>
      <c r="P739" s="132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124"/>
      <c r="AN739" s="124"/>
      <c r="AO739" s="124"/>
      <c r="AP739" s="124"/>
    </row>
    <row r="740">
      <c r="A740" s="27"/>
      <c r="B740" s="27"/>
      <c r="C740" s="27"/>
      <c r="D740" s="27"/>
      <c r="E740" s="132"/>
      <c r="F740" s="133"/>
      <c r="G740" s="133"/>
      <c r="H740" s="134"/>
      <c r="I740" s="134"/>
      <c r="J740" s="132"/>
      <c r="K740" s="132"/>
      <c r="L740" s="132"/>
      <c r="M740" s="132"/>
      <c r="N740" s="132"/>
      <c r="O740" s="132"/>
      <c r="P740" s="132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124"/>
      <c r="AN740" s="124"/>
      <c r="AO740" s="124"/>
      <c r="AP740" s="124"/>
    </row>
    <row r="741">
      <c r="A741" s="27"/>
      <c r="B741" s="27"/>
      <c r="C741" s="27"/>
      <c r="D741" s="27"/>
      <c r="E741" s="132"/>
      <c r="F741" s="133"/>
      <c r="G741" s="133"/>
      <c r="H741" s="134"/>
      <c r="I741" s="134"/>
      <c r="J741" s="132"/>
      <c r="K741" s="132"/>
      <c r="L741" s="132"/>
      <c r="M741" s="132"/>
      <c r="N741" s="132"/>
      <c r="O741" s="132"/>
      <c r="P741" s="132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124"/>
      <c r="AN741" s="124"/>
      <c r="AO741" s="124"/>
      <c r="AP741" s="124"/>
    </row>
    <row r="742">
      <c r="A742" s="27"/>
      <c r="B742" s="27"/>
      <c r="C742" s="27"/>
      <c r="D742" s="27"/>
      <c r="E742" s="132"/>
      <c r="F742" s="133"/>
      <c r="G742" s="133"/>
      <c r="H742" s="134"/>
      <c r="I742" s="134"/>
      <c r="J742" s="132"/>
      <c r="K742" s="132"/>
      <c r="L742" s="132"/>
      <c r="M742" s="132"/>
      <c r="N742" s="132"/>
      <c r="O742" s="132"/>
      <c r="P742" s="132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124"/>
      <c r="AN742" s="124"/>
      <c r="AO742" s="124"/>
      <c r="AP742" s="124"/>
    </row>
    <row r="743">
      <c r="A743" s="27"/>
      <c r="B743" s="27"/>
      <c r="C743" s="27"/>
      <c r="D743" s="27"/>
      <c r="E743" s="132"/>
      <c r="F743" s="133"/>
      <c r="G743" s="133"/>
      <c r="H743" s="134"/>
      <c r="I743" s="134"/>
      <c r="J743" s="132"/>
      <c r="K743" s="132"/>
      <c r="L743" s="132"/>
      <c r="M743" s="132"/>
      <c r="N743" s="132"/>
      <c r="O743" s="132"/>
      <c r="P743" s="132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124"/>
      <c r="AN743" s="124"/>
      <c r="AO743" s="124"/>
      <c r="AP743" s="124"/>
    </row>
    <row r="744">
      <c r="A744" s="27"/>
      <c r="B744" s="27"/>
      <c r="C744" s="27"/>
      <c r="D744" s="27"/>
      <c r="E744" s="132"/>
      <c r="F744" s="133"/>
      <c r="G744" s="133"/>
      <c r="H744" s="134"/>
      <c r="I744" s="134"/>
      <c r="J744" s="132"/>
      <c r="K744" s="132"/>
      <c r="L744" s="132"/>
      <c r="M744" s="132"/>
      <c r="N744" s="132"/>
      <c r="O744" s="132"/>
      <c r="P744" s="132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124"/>
      <c r="AN744" s="124"/>
      <c r="AO744" s="124"/>
      <c r="AP744" s="124"/>
    </row>
    <row r="745">
      <c r="A745" s="27"/>
      <c r="B745" s="27"/>
      <c r="C745" s="27"/>
      <c r="D745" s="27"/>
      <c r="E745" s="132"/>
      <c r="F745" s="133"/>
      <c r="G745" s="133"/>
      <c r="H745" s="134"/>
      <c r="I745" s="134"/>
      <c r="J745" s="132"/>
      <c r="K745" s="132"/>
      <c r="L745" s="132"/>
      <c r="M745" s="132"/>
      <c r="N745" s="132"/>
      <c r="O745" s="132"/>
      <c r="P745" s="132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124"/>
      <c r="AN745" s="124"/>
      <c r="AO745" s="124"/>
      <c r="AP745" s="124"/>
    </row>
    <row r="746">
      <c r="A746" s="27"/>
      <c r="B746" s="27"/>
      <c r="C746" s="27"/>
      <c r="D746" s="27"/>
      <c r="E746" s="132"/>
      <c r="F746" s="133"/>
      <c r="G746" s="133"/>
      <c r="H746" s="134"/>
      <c r="I746" s="134"/>
      <c r="J746" s="132"/>
      <c r="K746" s="132"/>
      <c r="L746" s="132"/>
      <c r="M746" s="132"/>
      <c r="N746" s="132"/>
      <c r="O746" s="132"/>
      <c r="P746" s="132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124"/>
      <c r="AN746" s="124"/>
      <c r="AO746" s="124"/>
      <c r="AP746" s="124"/>
    </row>
    <row r="747">
      <c r="A747" s="27"/>
      <c r="B747" s="27"/>
      <c r="C747" s="27"/>
      <c r="D747" s="27"/>
      <c r="E747" s="132"/>
      <c r="F747" s="133"/>
      <c r="G747" s="133"/>
      <c r="H747" s="134"/>
      <c r="I747" s="134"/>
      <c r="J747" s="132"/>
      <c r="K747" s="132"/>
      <c r="L747" s="132"/>
      <c r="M747" s="132"/>
      <c r="N747" s="132"/>
      <c r="O747" s="132"/>
      <c r="P747" s="132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124"/>
      <c r="AN747" s="124"/>
      <c r="AO747" s="124"/>
      <c r="AP747" s="124"/>
    </row>
    <row r="748">
      <c r="A748" s="27"/>
      <c r="B748" s="27"/>
      <c r="C748" s="27"/>
      <c r="D748" s="27"/>
      <c r="E748" s="132"/>
      <c r="F748" s="133"/>
      <c r="G748" s="133"/>
      <c r="H748" s="134"/>
      <c r="I748" s="134"/>
      <c r="J748" s="132"/>
      <c r="K748" s="132"/>
      <c r="L748" s="132"/>
      <c r="M748" s="132"/>
      <c r="N748" s="132"/>
      <c r="O748" s="132"/>
      <c r="P748" s="132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124"/>
      <c r="AN748" s="124"/>
      <c r="AO748" s="124"/>
      <c r="AP748" s="124"/>
    </row>
    <row r="749">
      <c r="A749" s="27"/>
      <c r="B749" s="27"/>
      <c r="C749" s="27"/>
      <c r="D749" s="27"/>
      <c r="E749" s="132"/>
      <c r="F749" s="133"/>
      <c r="G749" s="133"/>
      <c r="H749" s="134"/>
      <c r="I749" s="134"/>
      <c r="J749" s="132"/>
      <c r="K749" s="132"/>
      <c r="L749" s="132"/>
      <c r="M749" s="132"/>
      <c r="N749" s="132"/>
      <c r="O749" s="132"/>
      <c r="P749" s="132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124"/>
      <c r="AN749" s="124"/>
      <c r="AO749" s="124"/>
      <c r="AP749" s="124"/>
    </row>
    <row r="750">
      <c r="A750" s="27"/>
      <c r="B750" s="27"/>
      <c r="C750" s="27"/>
      <c r="D750" s="27"/>
      <c r="E750" s="132"/>
      <c r="F750" s="133"/>
      <c r="G750" s="133"/>
      <c r="H750" s="134"/>
      <c r="I750" s="134"/>
      <c r="J750" s="132"/>
      <c r="K750" s="132"/>
      <c r="L750" s="132"/>
      <c r="M750" s="132"/>
      <c r="N750" s="132"/>
      <c r="O750" s="132"/>
      <c r="P750" s="132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124"/>
      <c r="AN750" s="124"/>
      <c r="AO750" s="124"/>
      <c r="AP750" s="124"/>
    </row>
    <row r="751">
      <c r="A751" s="27"/>
      <c r="B751" s="27"/>
      <c r="C751" s="27"/>
      <c r="D751" s="27"/>
      <c r="E751" s="132"/>
      <c r="F751" s="133"/>
      <c r="G751" s="133"/>
      <c r="H751" s="134"/>
      <c r="I751" s="134"/>
      <c r="J751" s="132"/>
      <c r="K751" s="132"/>
      <c r="L751" s="132"/>
      <c r="M751" s="132"/>
      <c r="N751" s="132"/>
      <c r="O751" s="132"/>
      <c r="P751" s="132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124"/>
      <c r="AN751" s="124"/>
      <c r="AO751" s="124"/>
      <c r="AP751" s="124"/>
    </row>
    <row r="752">
      <c r="A752" s="27"/>
      <c r="B752" s="27"/>
      <c r="C752" s="27"/>
      <c r="D752" s="27"/>
      <c r="E752" s="132"/>
      <c r="F752" s="133"/>
      <c r="G752" s="133"/>
      <c r="H752" s="134"/>
      <c r="I752" s="134"/>
      <c r="J752" s="132"/>
      <c r="K752" s="132"/>
      <c r="L752" s="132"/>
      <c r="M752" s="132"/>
      <c r="N752" s="132"/>
      <c r="O752" s="132"/>
      <c r="P752" s="132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124"/>
      <c r="AN752" s="124"/>
      <c r="AO752" s="124"/>
      <c r="AP752" s="124"/>
    </row>
    <row r="753">
      <c r="A753" s="27"/>
      <c r="B753" s="27"/>
      <c r="C753" s="27"/>
      <c r="D753" s="27"/>
      <c r="E753" s="132"/>
      <c r="F753" s="133"/>
      <c r="G753" s="133"/>
      <c r="H753" s="134"/>
      <c r="I753" s="134"/>
      <c r="J753" s="132"/>
      <c r="K753" s="132"/>
      <c r="L753" s="132"/>
      <c r="M753" s="132"/>
      <c r="N753" s="132"/>
      <c r="O753" s="132"/>
      <c r="P753" s="132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124"/>
      <c r="AN753" s="124"/>
      <c r="AO753" s="124"/>
      <c r="AP753" s="124"/>
    </row>
    <row r="754">
      <c r="A754" s="27"/>
      <c r="B754" s="27"/>
      <c r="C754" s="27"/>
      <c r="D754" s="27"/>
      <c r="E754" s="132"/>
      <c r="F754" s="133"/>
      <c r="G754" s="133"/>
      <c r="H754" s="134"/>
      <c r="I754" s="134"/>
      <c r="J754" s="132"/>
      <c r="K754" s="132"/>
      <c r="L754" s="132"/>
      <c r="M754" s="132"/>
      <c r="N754" s="132"/>
      <c r="O754" s="132"/>
      <c r="P754" s="132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124"/>
      <c r="AN754" s="124"/>
      <c r="AO754" s="124"/>
      <c r="AP754" s="124"/>
    </row>
    <row r="755">
      <c r="A755" s="27"/>
      <c r="B755" s="27"/>
      <c r="C755" s="27"/>
      <c r="D755" s="27"/>
      <c r="E755" s="132"/>
      <c r="F755" s="133"/>
      <c r="G755" s="133"/>
      <c r="H755" s="134"/>
      <c r="I755" s="134"/>
      <c r="J755" s="132"/>
      <c r="K755" s="132"/>
      <c r="L755" s="132"/>
      <c r="M755" s="132"/>
      <c r="N755" s="132"/>
      <c r="O755" s="132"/>
      <c r="P755" s="132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124"/>
      <c r="AN755" s="124"/>
      <c r="AO755" s="124"/>
      <c r="AP755" s="124"/>
    </row>
    <row r="756">
      <c r="A756" s="27"/>
      <c r="B756" s="27"/>
      <c r="C756" s="27"/>
      <c r="D756" s="27"/>
      <c r="E756" s="132"/>
      <c r="F756" s="133"/>
      <c r="G756" s="133"/>
      <c r="H756" s="134"/>
      <c r="I756" s="134"/>
      <c r="J756" s="132"/>
      <c r="K756" s="132"/>
      <c r="L756" s="132"/>
      <c r="M756" s="132"/>
      <c r="N756" s="132"/>
      <c r="O756" s="132"/>
      <c r="P756" s="132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124"/>
      <c r="AN756" s="124"/>
      <c r="AO756" s="124"/>
      <c r="AP756" s="124"/>
    </row>
    <row r="757">
      <c r="A757" s="27"/>
      <c r="B757" s="27"/>
      <c r="C757" s="27"/>
      <c r="D757" s="27"/>
      <c r="E757" s="132"/>
      <c r="F757" s="133"/>
      <c r="G757" s="133"/>
      <c r="H757" s="134"/>
      <c r="I757" s="134"/>
      <c r="J757" s="132"/>
      <c r="K757" s="132"/>
      <c r="L757" s="132"/>
      <c r="M757" s="132"/>
      <c r="N757" s="132"/>
      <c r="O757" s="132"/>
      <c r="P757" s="132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124"/>
      <c r="AN757" s="124"/>
      <c r="AO757" s="124"/>
      <c r="AP757" s="124"/>
    </row>
    <row r="758">
      <c r="A758" s="27"/>
      <c r="B758" s="27"/>
      <c r="C758" s="27"/>
      <c r="D758" s="27"/>
      <c r="E758" s="132"/>
      <c r="F758" s="133"/>
      <c r="G758" s="133"/>
      <c r="H758" s="134"/>
      <c r="I758" s="134"/>
      <c r="J758" s="132"/>
      <c r="K758" s="132"/>
      <c r="L758" s="132"/>
      <c r="M758" s="132"/>
      <c r="N758" s="132"/>
      <c r="O758" s="132"/>
      <c r="P758" s="132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124"/>
      <c r="AN758" s="124"/>
      <c r="AO758" s="124"/>
      <c r="AP758" s="124"/>
    </row>
    <row r="759">
      <c r="A759" s="27"/>
      <c r="B759" s="27"/>
      <c r="C759" s="27"/>
      <c r="D759" s="27"/>
      <c r="E759" s="132"/>
      <c r="F759" s="133"/>
      <c r="G759" s="133"/>
      <c r="H759" s="134"/>
      <c r="I759" s="134"/>
      <c r="J759" s="132"/>
      <c r="K759" s="132"/>
      <c r="L759" s="132"/>
      <c r="M759" s="132"/>
      <c r="N759" s="132"/>
      <c r="O759" s="132"/>
      <c r="P759" s="132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124"/>
      <c r="AN759" s="124"/>
      <c r="AO759" s="124"/>
      <c r="AP759" s="124"/>
    </row>
    <row r="760">
      <c r="A760" s="27"/>
      <c r="B760" s="27"/>
      <c r="C760" s="27"/>
      <c r="D760" s="27"/>
      <c r="E760" s="132"/>
      <c r="F760" s="133"/>
      <c r="G760" s="133"/>
      <c r="H760" s="134"/>
      <c r="I760" s="134"/>
      <c r="J760" s="132"/>
      <c r="K760" s="132"/>
      <c r="L760" s="132"/>
      <c r="M760" s="132"/>
      <c r="N760" s="132"/>
      <c r="O760" s="132"/>
      <c r="P760" s="132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124"/>
      <c r="AN760" s="124"/>
      <c r="AO760" s="124"/>
      <c r="AP760" s="124"/>
    </row>
    <row r="761">
      <c r="A761" s="27"/>
      <c r="B761" s="27"/>
      <c r="C761" s="27"/>
      <c r="D761" s="27"/>
      <c r="E761" s="132"/>
      <c r="F761" s="133"/>
      <c r="G761" s="133"/>
      <c r="H761" s="134"/>
      <c r="I761" s="134"/>
      <c r="J761" s="132"/>
      <c r="K761" s="132"/>
      <c r="L761" s="132"/>
      <c r="M761" s="132"/>
      <c r="N761" s="132"/>
      <c r="O761" s="132"/>
      <c r="P761" s="132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124"/>
      <c r="AN761" s="124"/>
      <c r="AO761" s="124"/>
      <c r="AP761" s="124"/>
    </row>
    <row r="762">
      <c r="A762" s="27"/>
      <c r="B762" s="27"/>
      <c r="C762" s="27"/>
      <c r="D762" s="27"/>
      <c r="E762" s="132"/>
      <c r="F762" s="133"/>
      <c r="G762" s="133"/>
      <c r="H762" s="134"/>
      <c r="I762" s="134"/>
      <c r="J762" s="132"/>
      <c r="K762" s="132"/>
      <c r="L762" s="132"/>
      <c r="M762" s="132"/>
      <c r="N762" s="132"/>
      <c r="O762" s="132"/>
      <c r="P762" s="132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124"/>
      <c r="AN762" s="124"/>
      <c r="AO762" s="124"/>
      <c r="AP762" s="124"/>
    </row>
    <row r="763">
      <c r="A763" s="27"/>
      <c r="B763" s="27"/>
      <c r="C763" s="27"/>
      <c r="D763" s="27"/>
      <c r="E763" s="132"/>
      <c r="F763" s="133"/>
      <c r="G763" s="133"/>
      <c r="H763" s="134"/>
      <c r="I763" s="134"/>
      <c r="J763" s="132"/>
      <c r="K763" s="132"/>
      <c r="L763" s="132"/>
      <c r="M763" s="132"/>
      <c r="N763" s="132"/>
      <c r="O763" s="132"/>
      <c r="P763" s="132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124"/>
      <c r="AN763" s="124"/>
      <c r="AO763" s="124"/>
      <c r="AP763" s="124"/>
    </row>
    <row r="764">
      <c r="A764" s="27"/>
      <c r="B764" s="27"/>
      <c r="C764" s="27"/>
      <c r="D764" s="27"/>
      <c r="E764" s="132"/>
      <c r="F764" s="133"/>
      <c r="G764" s="133"/>
      <c r="H764" s="134"/>
      <c r="I764" s="134"/>
      <c r="J764" s="132"/>
      <c r="K764" s="132"/>
      <c r="L764" s="132"/>
      <c r="M764" s="132"/>
      <c r="N764" s="132"/>
      <c r="O764" s="132"/>
      <c r="P764" s="132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124"/>
      <c r="AN764" s="124"/>
      <c r="AO764" s="124"/>
      <c r="AP764" s="124"/>
    </row>
    <row r="765">
      <c r="A765" s="27"/>
      <c r="B765" s="27"/>
      <c r="C765" s="27"/>
      <c r="D765" s="27"/>
      <c r="E765" s="132"/>
      <c r="F765" s="133"/>
      <c r="G765" s="133"/>
      <c r="H765" s="134"/>
      <c r="I765" s="134"/>
      <c r="J765" s="132"/>
      <c r="K765" s="132"/>
      <c r="L765" s="132"/>
      <c r="M765" s="132"/>
      <c r="N765" s="132"/>
      <c r="O765" s="132"/>
      <c r="P765" s="132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124"/>
      <c r="AN765" s="124"/>
      <c r="AO765" s="124"/>
      <c r="AP765" s="124"/>
    </row>
    <row r="766">
      <c r="A766" s="27"/>
      <c r="B766" s="27"/>
      <c r="C766" s="27"/>
      <c r="D766" s="27"/>
      <c r="E766" s="132"/>
      <c r="F766" s="133"/>
      <c r="G766" s="133"/>
      <c r="H766" s="134"/>
      <c r="I766" s="134"/>
      <c r="J766" s="132"/>
      <c r="K766" s="132"/>
      <c r="L766" s="132"/>
      <c r="M766" s="132"/>
      <c r="N766" s="132"/>
      <c r="O766" s="132"/>
      <c r="P766" s="132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124"/>
      <c r="AN766" s="124"/>
      <c r="AO766" s="124"/>
      <c r="AP766" s="124"/>
    </row>
    <row r="767">
      <c r="A767" s="27"/>
      <c r="B767" s="27"/>
      <c r="C767" s="27"/>
      <c r="D767" s="27"/>
      <c r="E767" s="132"/>
      <c r="F767" s="133"/>
      <c r="G767" s="133"/>
      <c r="H767" s="134"/>
      <c r="I767" s="134"/>
      <c r="J767" s="132"/>
      <c r="K767" s="132"/>
      <c r="L767" s="132"/>
      <c r="M767" s="132"/>
      <c r="N767" s="132"/>
      <c r="O767" s="132"/>
      <c r="P767" s="132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124"/>
      <c r="AN767" s="124"/>
      <c r="AO767" s="124"/>
      <c r="AP767" s="124"/>
    </row>
    <row r="768">
      <c r="A768" s="27"/>
      <c r="B768" s="27"/>
      <c r="C768" s="27"/>
      <c r="D768" s="27"/>
      <c r="E768" s="132"/>
      <c r="F768" s="133"/>
      <c r="G768" s="133"/>
      <c r="H768" s="134"/>
      <c r="I768" s="134"/>
      <c r="J768" s="132"/>
      <c r="K768" s="132"/>
      <c r="L768" s="132"/>
      <c r="M768" s="132"/>
      <c r="N768" s="132"/>
      <c r="O768" s="132"/>
      <c r="P768" s="132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124"/>
      <c r="AN768" s="124"/>
      <c r="AO768" s="124"/>
      <c r="AP768" s="124"/>
    </row>
    <row r="769">
      <c r="A769" s="27"/>
      <c r="B769" s="27"/>
      <c r="C769" s="27"/>
      <c r="D769" s="27"/>
      <c r="E769" s="132"/>
      <c r="F769" s="133"/>
      <c r="G769" s="133"/>
      <c r="H769" s="134"/>
      <c r="I769" s="134"/>
      <c r="J769" s="132"/>
      <c r="K769" s="132"/>
      <c r="L769" s="132"/>
      <c r="M769" s="132"/>
      <c r="N769" s="132"/>
      <c r="O769" s="132"/>
      <c r="P769" s="132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124"/>
      <c r="AN769" s="124"/>
      <c r="AO769" s="124"/>
      <c r="AP769" s="124"/>
    </row>
    <row r="770">
      <c r="A770" s="27"/>
      <c r="B770" s="27"/>
      <c r="C770" s="27"/>
      <c r="D770" s="27"/>
      <c r="E770" s="132"/>
      <c r="F770" s="133"/>
      <c r="G770" s="133"/>
      <c r="H770" s="134"/>
      <c r="I770" s="134"/>
      <c r="J770" s="132"/>
      <c r="K770" s="132"/>
      <c r="L770" s="132"/>
      <c r="M770" s="132"/>
      <c r="N770" s="132"/>
      <c r="O770" s="132"/>
      <c r="P770" s="132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124"/>
      <c r="AN770" s="124"/>
      <c r="AO770" s="124"/>
      <c r="AP770" s="124"/>
    </row>
    <row r="771">
      <c r="A771" s="27"/>
      <c r="B771" s="27"/>
      <c r="C771" s="27"/>
      <c r="D771" s="27"/>
      <c r="E771" s="132"/>
      <c r="F771" s="133"/>
      <c r="G771" s="133"/>
      <c r="H771" s="134"/>
      <c r="I771" s="134"/>
      <c r="J771" s="132"/>
      <c r="K771" s="132"/>
      <c r="L771" s="132"/>
      <c r="M771" s="132"/>
      <c r="N771" s="132"/>
      <c r="O771" s="132"/>
      <c r="P771" s="132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124"/>
      <c r="AN771" s="124"/>
      <c r="AO771" s="124"/>
      <c r="AP771" s="124"/>
    </row>
    <row r="772">
      <c r="A772" s="27"/>
      <c r="B772" s="27"/>
      <c r="C772" s="27"/>
      <c r="D772" s="27"/>
      <c r="E772" s="132"/>
      <c r="F772" s="133"/>
      <c r="G772" s="133"/>
      <c r="H772" s="134"/>
      <c r="I772" s="134"/>
      <c r="J772" s="132"/>
      <c r="K772" s="132"/>
      <c r="L772" s="132"/>
      <c r="M772" s="132"/>
      <c r="N772" s="132"/>
      <c r="O772" s="132"/>
      <c r="P772" s="132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124"/>
      <c r="AN772" s="124"/>
      <c r="AO772" s="124"/>
      <c r="AP772" s="124"/>
    </row>
    <row r="773">
      <c r="A773" s="27"/>
      <c r="B773" s="27"/>
      <c r="C773" s="27"/>
      <c r="D773" s="27"/>
      <c r="E773" s="132"/>
      <c r="F773" s="133"/>
      <c r="G773" s="133"/>
      <c r="H773" s="134"/>
      <c r="I773" s="134"/>
      <c r="J773" s="132"/>
      <c r="K773" s="132"/>
      <c r="L773" s="132"/>
      <c r="M773" s="132"/>
      <c r="N773" s="132"/>
      <c r="O773" s="132"/>
      <c r="P773" s="132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124"/>
      <c r="AN773" s="124"/>
      <c r="AO773" s="124"/>
      <c r="AP773" s="124"/>
    </row>
    <row r="774">
      <c r="A774" s="27"/>
      <c r="B774" s="27"/>
      <c r="C774" s="27"/>
      <c r="D774" s="27"/>
      <c r="E774" s="132"/>
      <c r="F774" s="133"/>
      <c r="G774" s="133"/>
      <c r="H774" s="134"/>
      <c r="I774" s="134"/>
      <c r="J774" s="132"/>
      <c r="K774" s="132"/>
      <c r="L774" s="132"/>
      <c r="M774" s="132"/>
      <c r="N774" s="132"/>
      <c r="O774" s="132"/>
      <c r="P774" s="132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124"/>
      <c r="AN774" s="124"/>
      <c r="AO774" s="124"/>
      <c r="AP774" s="124"/>
    </row>
    <row r="775">
      <c r="A775" s="27"/>
      <c r="B775" s="27"/>
      <c r="C775" s="27"/>
      <c r="D775" s="27"/>
      <c r="E775" s="132"/>
      <c r="F775" s="133"/>
      <c r="G775" s="133"/>
      <c r="H775" s="134"/>
      <c r="I775" s="134"/>
      <c r="J775" s="132"/>
      <c r="K775" s="132"/>
      <c r="L775" s="132"/>
      <c r="M775" s="132"/>
      <c r="N775" s="132"/>
      <c r="O775" s="132"/>
      <c r="P775" s="132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124"/>
      <c r="AN775" s="124"/>
      <c r="AO775" s="124"/>
      <c r="AP775" s="124"/>
    </row>
    <row r="776">
      <c r="A776" s="27"/>
      <c r="B776" s="27"/>
      <c r="C776" s="27"/>
      <c r="D776" s="27"/>
      <c r="E776" s="132"/>
      <c r="F776" s="133"/>
      <c r="G776" s="133"/>
      <c r="H776" s="134"/>
      <c r="I776" s="134"/>
      <c r="J776" s="132"/>
      <c r="K776" s="132"/>
      <c r="L776" s="132"/>
      <c r="M776" s="132"/>
      <c r="N776" s="132"/>
      <c r="O776" s="132"/>
      <c r="P776" s="132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124"/>
      <c r="AN776" s="124"/>
      <c r="AO776" s="124"/>
      <c r="AP776" s="124"/>
    </row>
    <row r="777">
      <c r="A777" s="27"/>
      <c r="B777" s="27"/>
      <c r="C777" s="27"/>
      <c r="D777" s="27"/>
      <c r="E777" s="132"/>
      <c r="F777" s="133"/>
      <c r="G777" s="133"/>
      <c r="H777" s="134"/>
      <c r="I777" s="134"/>
      <c r="J777" s="132"/>
      <c r="K777" s="132"/>
      <c r="L777" s="132"/>
      <c r="M777" s="132"/>
      <c r="N777" s="132"/>
      <c r="O777" s="132"/>
      <c r="P777" s="132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124"/>
      <c r="AN777" s="124"/>
      <c r="AO777" s="124"/>
      <c r="AP777" s="124"/>
    </row>
    <row r="778">
      <c r="A778" s="27"/>
      <c r="B778" s="27"/>
      <c r="C778" s="27"/>
      <c r="D778" s="27"/>
      <c r="E778" s="132"/>
      <c r="F778" s="133"/>
      <c r="G778" s="133"/>
      <c r="H778" s="134"/>
      <c r="I778" s="134"/>
      <c r="J778" s="132"/>
      <c r="K778" s="132"/>
      <c r="L778" s="132"/>
      <c r="M778" s="132"/>
      <c r="N778" s="132"/>
      <c r="O778" s="132"/>
      <c r="P778" s="132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124"/>
      <c r="AN778" s="124"/>
      <c r="AO778" s="124"/>
      <c r="AP778" s="124"/>
    </row>
    <row r="779">
      <c r="A779" s="27"/>
      <c r="B779" s="27"/>
      <c r="C779" s="27"/>
      <c r="D779" s="27"/>
      <c r="E779" s="132"/>
      <c r="F779" s="133"/>
      <c r="G779" s="133"/>
      <c r="H779" s="134"/>
      <c r="I779" s="134"/>
      <c r="J779" s="132"/>
      <c r="K779" s="132"/>
      <c r="L779" s="132"/>
      <c r="M779" s="132"/>
      <c r="N779" s="132"/>
      <c r="O779" s="132"/>
      <c r="P779" s="132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124"/>
      <c r="AN779" s="124"/>
      <c r="AO779" s="124"/>
      <c r="AP779" s="124"/>
    </row>
    <row r="780">
      <c r="A780" s="27"/>
      <c r="B780" s="27"/>
      <c r="C780" s="27"/>
      <c r="D780" s="27"/>
      <c r="E780" s="132"/>
      <c r="F780" s="133"/>
      <c r="G780" s="133"/>
      <c r="H780" s="134"/>
      <c r="I780" s="134"/>
      <c r="J780" s="132"/>
      <c r="K780" s="132"/>
      <c r="L780" s="132"/>
      <c r="M780" s="132"/>
      <c r="N780" s="132"/>
      <c r="O780" s="132"/>
      <c r="P780" s="132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124"/>
      <c r="AN780" s="124"/>
      <c r="AO780" s="124"/>
      <c r="AP780" s="124"/>
    </row>
    <row r="781">
      <c r="A781" s="27"/>
      <c r="B781" s="27"/>
      <c r="C781" s="27"/>
      <c r="D781" s="27"/>
      <c r="E781" s="132"/>
      <c r="F781" s="133"/>
      <c r="G781" s="133"/>
      <c r="H781" s="134"/>
      <c r="I781" s="134"/>
      <c r="J781" s="132"/>
      <c r="K781" s="132"/>
      <c r="L781" s="132"/>
      <c r="M781" s="132"/>
      <c r="N781" s="132"/>
      <c r="O781" s="132"/>
      <c r="P781" s="132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124"/>
      <c r="AN781" s="124"/>
      <c r="AO781" s="124"/>
      <c r="AP781" s="124"/>
    </row>
    <row r="782">
      <c r="A782" s="27"/>
      <c r="B782" s="27"/>
      <c r="C782" s="27"/>
      <c r="D782" s="27"/>
      <c r="E782" s="132"/>
      <c r="F782" s="133"/>
      <c r="G782" s="133"/>
      <c r="H782" s="134"/>
      <c r="I782" s="134"/>
      <c r="J782" s="132"/>
      <c r="K782" s="132"/>
      <c r="L782" s="132"/>
      <c r="M782" s="132"/>
      <c r="N782" s="132"/>
      <c r="O782" s="132"/>
      <c r="P782" s="132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124"/>
      <c r="AN782" s="124"/>
      <c r="AO782" s="124"/>
      <c r="AP782" s="124"/>
    </row>
    <row r="783">
      <c r="A783" s="27"/>
      <c r="B783" s="27"/>
      <c r="C783" s="27"/>
      <c r="D783" s="27"/>
      <c r="E783" s="132"/>
      <c r="F783" s="133"/>
      <c r="G783" s="133"/>
      <c r="H783" s="134"/>
      <c r="I783" s="134"/>
      <c r="J783" s="132"/>
      <c r="K783" s="132"/>
      <c r="L783" s="132"/>
      <c r="M783" s="132"/>
      <c r="N783" s="132"/>
      <c r="O783" s="132"/>
      <c r="P783" s="132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124"/>
      <c r="AN783" s="124"/>
      <c r="AO783" s="124"/>
      <c r="AP783" s="124"/>
    </row>
    <row r="784">
      <c r="A784" s="27"/>
      <c r="B784" s="27"/>
      <c r="C784" s="27"/>
      <c r="D784" s="27"/>
      <c r="E784" s="132"/>
      <c r="F784" s="133"/>
      <c r="G784" s="133"/>
      <c r="H784" s="134"/>
      <c r="I784" s="134"/>
      <c r="J784" s="132"/>
      <c r="K784" s="132"/>
      <c r="L784" s="132"/>
      <c r="M784" s="132"/>
      <c r="N784" s="132"/>
      <c r="O784" s="132"/>
      <c r="P784" s="132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124"/>
      <c r="AN784" s="124"/>
      <c r="AO784" s="124"/>
      <c r="AP784" s="124"/>
    </row>
    <row r="785">
      <c r="A785" s="27"/>
      <c r="B785" s="27"/>
      <c r="C785" s="27"/>
      <c r="D785" s="27"/>
      <c r="E785" s="132"/>
      <c r="F785" s="133"/>
      <c r="G785" s="133"/>
      <c r="H785" s="134"/>
      <c r="I785" s="134"/>
      <c r="J785" s="132"/>
      <c r="K785" s="132"/>
      <c r="L785" s="132"/>
      <c r="M785" s="132"/>
      <c r="N785" s="132"/>
      <c r="O785" s="132"/>
      <c r="P785" s="132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124"/>
      <c r="AN785" s="124"/>
      <c r="AO785" s="124"/>
      <c r="AP785" s="124"/>
    </row>
    <row r="786">
      <c r="A786" s="27"/>
      <c r="B786" s="27"/>
      <c r="C786" s="27"/>
      <c r="D786" s="27"/>
      <c r="E786" s="132"/>
      <c r="F786" s="133"/>
      <c r="G786" s="133"/>
      <c r="H786" s="134"/>
      <c r="I786" s="134"/>
      <c r="J786" s="132"/>
      <c r="K786" s="132"/>
      <c r="L786" s="132"/>
      <c r="M786" s="132"/>
      <c r="N786" s="132"/>
      <c r="O786" s="132"/>
      <c r="P786" s="132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124"/>
      <c r="AN786" s="124"/>
      <c r="AO786" s="124"/>
      <c r="AP786" s="124"/>
    </row>
    <row r="787">
      <c r="A787" s="27"/>
      <c r="B787" s="27"/>
      <c r="C787" s="27"/>
      <c r="D787" s="27"/>
      <c r="E787" s="132"/>
      <c r="F787" s="133"/>
      <c r="G787" s="133"/>
      <c r="H787" s="134"/>
      <c r="I787" s="134"/>
      <c r="J787" s="132"/>
      <c r="K787" s="132"/>
      <c r="L787" s="132"/>
      <c r="M787" s="132"/>
      <c r="N787" s="132"/>
      <c r="O787" s="132"/>
      <c r="P787" s="132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124"/>
      <c r="AN787" s="124"/>
      <c r="AO787" s="124"/>
      <c r="AP787" s="124"/>
    </row>
    <row r="788">
      <c r="A788" s="27"/>
      <c r="B788" s="27"/>
      <c r="C788" s="27"/>
      <c r="D788" s="27"/>
      <c r="E788" s="132"/>
      <c r="F788" s="133"/>
      <c r="G788" s="133"/>
      <c r="H788" s="134"/>
      <c r="I788" s="134"/>
      <c r="J788" s="132"/>
      <c r="K788" s="132"/>
      <c r="L788" s="132"/>
      <c r="M788" s="132"/>
      <c r="N788" s="132"/>
      <c r="O788" s="132"/>
      <c r="P788" s="132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124"/>
      <c r="AN788" s="124"/>
      <c r="AO788" s="124"/>
      <c r="AP788" s="124"/>
    </row>
    <row r="789">
      <c r="A789" s="27"/>
      <c r="B789" s="27"/>
      <c r="C789" s="27"/>
      <c r="D789" s="27"/>
      <c r="E789" s="132"/>
      <c r="F789" s="133"/>
      <c r="G789" s="133"/>
      <c r="H789" s="134"/>
      <c r="I789" s="134"/>
      <c r="J789" s="132"/>
      <c r="K789" s="132"/>
      <c r="L789" s="132"/>
      <c r="M789" s="132"/>
      <c r="N789" s="132"/>
      <c r="O789" s="132"/>
      <c r="P789" s="132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124"/>
      <c r="AN789" s="124"/>
      <c r="AO789" s="124"/>
      <c r="AP789" s="124"/>
    </row>
    <row r="790">
      <c r="A790" s="27"/>
      <c r="B790" s="27"/>
      <c r="C790" s="27"/>
      <c r="D790" s="27"/>
      <c r="E790" s="132"/>
      <c r="F790" s="133"/>
      <c r="G790" s="133"/>
      <c r="H790" s="134"/>
      <c r="I790" s="134"/>
      <c r="J790" s="132"/>
      <c r="K790" s="132"/>
      <c r="L790" s="132"/>
      <c r="M790" s="132"/>
      <c r="N790" s="132"/>
      <c r="O790" s="132"/>
      <c r="P790" s="132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124"/>
      <c r="AN790" s="124"/>
      <c r="AO790" s="124"/>
      <c r="AP790" s="124"/>
    </row>
    <row r="791">
      <c r="A791" s="27"/>
      <c r="B791" s="27"/>
      <c r="C791" s="27"/>
      <c r="D791" s="27"/>
      <c r="E791" s="132"/>
      <c r="F791" s="133"/>
      <c r="G791" s="133"/>
      <c r="H791" s="134"/>
      <c r="I791" s="134"/>
      <c r="J791" s="132"/>
      <c r="K791" s="132"/>
      <c r="L791" s="132"/>
      <c r="M791" s="132"/>
      <c r="N791" s="132"/>
      <c r="O791" s="132"/>
      <c r="P791" s="132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124"/>
      <c r="AN791" s="124"/>
      <c r="AO791" s="124"/>
      <c r="AP791" s="124"/>
    </row>
    <row r="792">
      <c r="A792" s="27"/>
      <c r="B792" s="27"/>
      <c r="C792" s="27"/>
      <c r="D792" s="27"/>
      <c r="E792" s="132"/>
      <c r="F792" s="133"/>
      <c r="G792" s="133"/>
      <c r="H792" s="134"/>
      <c r="I792" s="134"/>
      <c r="J792" s="132"/>
      <c r="K792" s="132"/>
      <c r="L792" s="132"/>
      <c r="M792" s="132"/>
      <c r="N792" s="132"/>
      <c r="O792" s="132"/>
      <c r="P792" s="132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124"/>
      <c r="AN792" s="124"/>
      <c r="AO792" s="124"/>
      <c r="AP792" s="124"/>
    </row>
    <row r="793">
      <c r="A793" s="27"/>
      <c r="B793" s="27"/>
      <c r="C793" s="27"/>
      <c r="D793" s="27"/>
      <c r="E793" s="132"/>
      <c r="F793" s="133"/>
      <c r="G793" s="133"/>
      <c r="H793" s="134"/>
      <c r="I793" s="134"/>
      <c r="J793" s="132"/>
      <c r="K793" s="132"/>
      <c r="L793" s="132"/>
      <c r="M793" s="132"/>
      <c r="N793" s="132"/>
      <c r="O793" s="132"/>
      <c r="P793" s="132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124"/>
      <c r="AN793" s="124"/>
      <c r="AO793" s="124"/>
      <c r="AP793" s="124"/>
    </row>
    <row r="794">
      <c r="A794" s="27"/>
      <c r="B794" s="27"/>
      <c r="C794" s="27"/>
      <c r="D794" s="27"/>
      <c r="E794" s="132"/>
      <c r="F794" s="133"/>
      <c r="G794" s="133"/>
      <c r="H794" s="134"/>
      <c r="I794" s="134"/>
      <c r="J794" s="132"/>
      <c r="K794" s="132"/>
      <c r="L794" s="132"/>
      <c r="M794" s="132"/>
      <c r="N794" s="132"/>
      <c r="O794" s="132"/>
      <c r="P794" s="132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124"/>
      <c r="AN794" s="124"/>
      <c r="AO794" s="124"/>
      <c r="AP794" s="124"/>
    </row>
    <row r="795">
      <c r="A795" s="27"/>
      <c r="B795" s="27"/>
      <c r="C795" s="27"/>
      <c r="D795" s="27"/>
      <c r="E795" s="132"/>
      <c r="F795" s="133"/>
      <c r="G795" s="133"/>
      <c r="H795" s="134"/>
      <c r="I795" s="134"/>
      <c r="J795" s="132"/>
      <c r="K795" s="132"/>
      <c r="L795" s="132"/>
      <c r="M795" s="132"/>
      <c r="N795" s="132"/>
      <c r="O795" s="132"/>
      <c r="P795" s="132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124"/>
      <c r="AN795" s="124"/>
      <c r="AO795" s="124"/>
      <c r="AP795" s="124"/>
    </row>
    <row r="796">
      <c r="A796" s="27"/>
      <c r="B796" s="27"/>
      <c r="C796" s="27"/>
      <c r="D796" s="27"/>
      <c r="E796" s="132"/>
      <c r="F796" s="133"/>
      <c r="G796" s="133"/>
      <c r="H796" s="134"/>
      <c r="I796" s="134"/>
      <c r="J796" s="132"/>
      <c r="K796" s="132"/>
      <c r="L796" s="132"/>
      <c r="M796" s="132"/>
      <c r="N796" s="132"/>
      <c r="O796" s="132"/>
      <c r="P796" s="132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124"/>
      <c r="AN796" s="124"/>
      <c r="AO796" s="124"/>
      <c r="AP796" s="124"/>
    </row>
    <row r="797">
      <c r="A797" s="27"/>
      <c r="B797" s="27"/>
      <c r="C797" s="27"/>
      <c r="D797" s="27"/>
      <c r="E797" s="132"/>
      <c r="F797" s="133"/>
      <c r="G797" s="133"/>
      <c r="H797" s="134"/>
      <c r="I797" s="134"/>
      <c r="J797" s="132"/>
      <c r="K797" s="132"/>
      <c r="L797" s="132"/>
      <c r="M797" s="132"/>
      <c r="N797" s="132"/>
      <c r="O797" s="132"/>
      <c r="P797" s="132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124"/>
      <c r="AN797" s="124"/>
      <c r="AO797" s="124"/>
      <c r="AP797" s="124"/>
    </row>
    <row r="798">
      <c r="A798" s="27"/>
      <c r="B798" s="27"/>
      <c r="C798" s="27"/>
      <c r="D798" s="27"/>
      <c r="E798" s="132"/>
      <c r="F798" s="133"/>
      <c r="G798" s="133"/>
      <c r="H798" s="134"/>
      <c r="I798" s="134"/>
      <c r="J798" s="132"/>
      <c r="K798" s="132"/>
      <c r="L798" s="132"/>
      <c r="M798" s="132"/>
      <c r="N798" s="132"/>
      <c r="O798" s="132"/>
      <c r="P798" s="132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124"/>
      <c r="AN798" s="124"/>
      <c r="AO798" s="124"/>
      <c r="AP798" s="124"/>
    </row>
    <row r="799">
      <c r="A799" s="27"/>
      <c r="B799" s="27"/>
      <c r="C799" s="27"/>
      <c r="D799" s="27"/>
      <c r="E799" s="132"/>
      <c r="F799" s="133"/>
      <c r="G799" s="133"/>
      <c r="H799" s="134"/>
      <c r="I799" s="134"/>
      <c r="J799" s="132"/>
      <c r="K799" s="132"/>
      <c r="L799" s="132"/>
      <c r="M799" s="132"/>
      <c r="N799" s="132"/>
      <c r="O799" s="132"/>
      <c r="P799" s="132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124"/>
      <c r="AN799" s="124"/>
      <c r="AO799" s="124"/>
      <c r="AP799" s="124"/>
    </row>
    <row r="800">
      <c r="A800" s="27"/>
      <c r="B800" s="27"/>
      <c r="C800" s="27"/>
      <c r="D800" s="27"/>
      <c r="E800" s="132"/>
      <c r="F800" s="133"/>
      <c r="G800" s="133"/>
      <c r="H800" s="134"/>
      <c r="I800" s="134"/>
      <c r="J800" s="132"/>
      <c r="K800" s="132"/>
      <c r="L800" s="132"/>
      <c r="M800" s="132"/>
      <c r="N800" s="132"/>
      <c r="O800" s="132"/>
      <c r="P800" s="132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124"/>
      <c r="AN800" s="124"/>
      <c r="AO800" s="124"/>
      <c r="AP800" s="124"/>
    </row>
    <row r="801">
      <c r="A801" s="27"/>
      <c r="B801" s="27"/>
      <c r="C801" s="27"/>
      <c r="D801" s="27"/>
      <c r="E801" s="132"/>
      <c r="F801" s="133"/>
      <c r="G801" s="133"/>
      <c r="H801" s="134"/>
      <c r="I801" s="134"/>
      <c r="J801" s="132"/>
      <c r="K801" s="132"/>
      <c r="L801" s="132"/>
      <c r="M801" s="132"/>
      <c r="N801" s="132"/>
      <c r="O801" s="132"/>
      <c r="P801" s="132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124"/>
      <c r="AN801" s="124"/>
      <c r="AO801" s="124"/>
      <c r="AP801" s="124"/>
    </row>
    <row r="802">
      <c r="A802" s="27"/>
      <c r="B802" s="27"/>
      <c r="C802" s="27"/>
      <c r="D802" s="27"/>
      <c r="E802" s="132"/>
      <c r="F802" s="133"/>
      <c r="G802" s="133"/>
      <c r="H802" s="134"/>
      <c r="I802" s="134"/>
      <c r="J802" s="132"/>
      <c r="K802" s="132"/>
      <c r="L802" s="132"/>
      <c r="M802" s="132"/>
      <c r="N802" s="132"/>
      <c r="O802" s="132"/>
      <c r="P802" s="132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124"/>
      <c r="AN802" s="124"/>
      <c r="AO802" s="124"/>
      <c r="AP802" s="124"/>
    </row>
    <row r="803">
      <c r="A803" s="27"/>
      <c r="B803" s="27"/>
      <c r="C803" s="27"/>
      <c r="D803" s="27"/>
      <c r="E803" s="132"/>
      <c r="F803" s="133"/>
      <c r="G803" s="133"/>
      <c r="H803" s="134"/>
      <c r="I803" s="134"/>
      <c r="J803" s="132"/>
      <c r="K803" s="132"/>
      <c r="L803" s="132"/>
      <c r="M803" s="132"/>
      <c r="N803" s="132"/>
      <c r="O803" s="132"/>
      <c r="P803" s="132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124"/>
      <c r="AN803" s="124"/>
      <c r="AO803" s="124"/>
      <c r="AP803" s="124"/>
    </row>
    <row r="804">
      <c r="A804" s="27"/>
      <c r="B804" s="27"/>
      <c r="C804" s="27"/>
      <c r="D804" s="27"/>
      <c r="E804" s="132"/>
      <c r="F804" s="133"/>
      <c r="G804" s="133"/>
      <c r="H804" s="134"/>
      <c r="I804" s="134"/>
      <c r="J804" s="132"/>
      <c r="K804" s="132"/>
      <c r="L804" s="132"/>
      <c r="M804" s="132"/>
      <c r="N804" s="132"/>
      <c r="O804" s="132"/>
      <c r="P804" s="132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124"/>
      <c r="AN804" s="124"/>
      <c r="AO804" s="124"/>
      <c r="AP804" s="124"/>
    </row>
    <row r="805">
      <c r="A805" s="27"/>
      <c r="B805" s="27"/>
      <c r="C805" s="27"/>
      <c r="D805" s="27"/>
      <c r="E805" s="132"/>
      <c r="F805" s="133"/>
      <c r="G805" s="133"/>
      <c r="H805" s="134"/>
      <c r="I805" s="134"/>
      <c r="J805" s="132"/>
      <c r="K805" s="132"/>
      <c r="L805" s="132"/>
      <c r="M805" s="132"/>
      <c r="N805" s="132"/>
      <c r="O805" s="132"/>
      <c r="P805" s="132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124"/>
      <c r="AN805" s="124"/>
      <c r="AO805" s="124"/>
      <c r="AP805" s="124"/>
    </row>
    <row r="806">
      <c r="A806" s="27"/>
      <c r="B806" s="27"/>
      <c r="C806" s="27"/>
      <c r="D806" s="27"/>
      <c r="E806" s="132"/>
      <c r="F806" s="133"/>
      <c r="G806" s="133"/>
      <c r="H806" s="134"/>
      <c r="I806" s="134"/>
      <c r="J806" s="132"/>
      <c r="K806" s="132"/>
      <c r="L806" s="132"/>
      <c r="M806" s="132"/>
      <c r="N806" s="132"/>
      <c r="O806" s="132"/>
      <c r="P806" s="132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124"/>
      <c r="AN806" s="124"/>
      <c r="AO806" s="124"/>
      <c r="AP806" s="124"/>
    </row>
    <row r="807">
      <c r="A807" s="27"/>
      <c r="B807" s="27"/>
      <c r="C807" s="27"/>
      <c r="D807" s="27"/>
      <c r="E807" s="132"/>
      <c r="F807" s="133"/>
      <c r="G807" s="133"/>
      <c r="H807" s="134"/>
      <c r="I807" s="134"/>
      <c r="J807" s="132"/>
      <c r="K807" s="132"/>
      <c r="L807" s="132"/>
      <c r="M807" s="132"/>
      <c r="N807" s="132"/>
      <c r="O807" s="132"/>
      <c r="P807" s="132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124"/>
      <c r="AN807" s="124"/>
      <c r="AO807" s="124"/>
      <c r="AP807" s="124"/>
    </row>
    <row r="808">
      <c r="A808" s="27"/>
      <c r="B808" s="27"/>
      <c r="C808" s="27"/>
      <c r="D808" s="27"/>
      <c r="E808" s="132"/>
      <c r="F808" s="133"/>
      <c r="G808" s="133"/>
      <c r="H808" s="134"/>
      <c r="I808" s="134"/>
      <c r="J808" s="132"/>
      <c r="K808" s="132"/>
      <c r="L808" s="132"/>
      <c r="M808" s="132"/>
      <c r="N808" s="132"/>
      <c r="O808" s="132"/>
      <c r="P808" s="132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124"/>
      <c r="AN808" s="124"/>
      <c r="AO808" s="124"/>
      <c r="AP808" s="124"/>
    </row>
    <row r="809">
      <c r="A809" s="27"/>
      <c r="B809" s="27"/>
      <c r="C809" s="27"/>
      <c r="D809" s="27"/>
      <c r="E809" s="132"/>
      <c r="F809" s="133"/>
      <c r="G809" s="133"/>
      <c r="H809" s="134"/>
      <c r="I809" s="134"/>
      <c r="J809" s="132"/>
      <c r="K809" s="132"/>
      <c r="L809" s="132"/>
      <c r="M809" s="132"/>
      <c r="N809" s="132"/>
      <c r="O809" s="132"/>
      <c r="P809" s="132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124"/>
      <c r="AN809" s="124"/>
      <c r="AO809" s="124"/>
      <c r="AP809" s="124"/>
    </row>
    <row r="810">
      <c r="A810" s="27"/>
      <c r="B810" s="27"/>
      <c r="C810" s="27"/>
      <c r="D810" s="27"/>
      <c r="E810" s="132"/>
      <c r="F810" s="133"/>
      <c r="G810" s="133"/>
      <c r="H810" s="134"/>
      <c r="I810" s="134"/>
      <c r="J810" s="132"/>
      <c r="K810" s="132"/>
      <c r="L810" s="132"/>
      <c r="M810" s="132"/>
      <c r="N810" s="132"/>
      <c r="O810" s="132"/>
      <c r="P810" s="132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124"/>
      <c r="AN810" s="124"/>
      <c r="AO810" s="124"/>
      <c r="AP810" s="124"/>
    </row>
    <row r="811">
      <c r="A811" s="27"/>
      <c r="B811" s="27"/>
      <c r="C811" s="27"/>
      <c r="D811" s="27"/>
      <c r="E811" s="132"/>
      <c r="F811" s="133"/>
      <c r="G811" s="133"/>
      <c r="H811" s="134"/>
      <c r="I811" s="134"/>
      <c r="J811" s="132"/>
      <c r="K811" s="132"/>
      <c r="L811" s="132"/>
      <c r="M811" s="132"/>
      <c r="N811" s="132"/>
      <c r="O811" s="132"/>
      <c r="P811" s="132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124"/>
      <c r="AN811" s="124"/>
      <c r="AO811" s="124"/>
      <c r="AP811" s="124"/>
    </row>
    <row r="812">
      <c r="A812" s="27"/>
      <c r="B812" s="27"/>
      <c r="C812" s="27"/>
      <c r="D812" s="27"/>
      <c r="E812" s="132"/>
      <c r="F812" s="133"/>
      <c r="G812" s="133"/>
      <c r="H812" s="134"/>
      <c r="I812" s="134"/>
      <c r="J812" s="132"/>
      <c r="K812" s="132"/>
      <c r="L812" s="132"/>
      <c r="M812" s="132"/>
      <c r="N812" s="132"/>
      <c r="O812" s="132"/>
      <c r="P812" s="132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124"/>
      <c r="AN812" s="124"/>
      <c r="AO812" s="124"/>
      <c r="AP812" s="124"/>
    </row>
    <row r="813">
      <c r="A813" s="27"/>
      <c r="B813" s="27"/>
      <c r="C813" s="27"/>
      <c r="D813" s="27"/>
      <c r="E813" s="132"/>
      <c r="F813" s="133"/>
      <c r="G813" s="133"/>
      <c r="H813" s="134"/>
      <c r="I813" s="134"/>
      <c r="J813" s="132"/>
      <c r="K813" s="132"/>
      <c r="L813" s="132"/>
      <c r="M813" s="132"/>
      <c r="N813" s="132"/>
      <c r="O813" s="132"/>
      <c r="P813" s="132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124"/>
      <c r="AN813" s="124"/>
      <c r="AO813" s="124"/>
      <c r="AP813" s="124"/>
    </row>
    <row r="814">
      <c r="A814" s="27"/>
      <c r="B814" s="27"/>
      <c r="C814" s="27"/>
      <c r="D814" s="27"/>
      <c r="E814" s="132"/>
      <c r="F814" s="133"/>
      <c r="G814" s="133"/>
      <c r="H814" s="134"/>
      <c r="I814" s="134"/>
      <c r="J814" s="132"/>
      <c r="K814" s="132"/>
      <c r="L814" s="132"/>
      <c r="M814" s="132"/>
      <c r="N814" s="132"/>
      <c r="O814" s="132"/>
      <c r="P814" s="132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124"/>
      <c r="AN814" s="124"/>
      <c r="AO814" s="124"/>
      <c r="AP814" s="124"/>
    </row>
    <row r="815">
      <c r="A815" s="27"/>
      <c r="B815" s="27"/>
      <c r="C815" s="27"/>
      <c r="D815" s="27"/>
      <c r="E815" s="132"/>
      <c r="F815" s="133"/>
      <c r="G815" s="133"/>
      <c r="H815" s="134"/>
      <c r="I815" s="134"/>
      <c r="J815" s="132"/>
      <c r="K815" s="132"/>
      <c r="L815" s="132"/>
      <c r="M815" s="132"/>
      <c r="N815" s="132"/>
      <c r="O815" s="132"/>
      <c r="P815" s="132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124"/>
      <c r="AN815" s="124"/>
      <c r="AO815" s="124"/>
      <c r="AP815" s="124"/>
    </row>
    <row r="816">
      <c r="A816" s="27"/>
      <c r="B816" s="27"/>
      <c r="C816" s="27"/>
      <c r="D816" s="27"/>
      <c r="E816" s="132"/>
      <c r="F816" s="133"/>
      <c r="G816" s="133"/>
      <c r="H816" s="134"/>
      <c r="I816" s="134"/>
      <c r="J816" s="132"/>
      <c r="K816" s="132"/>
      <c r="L816" s="132"/>
      <c r="M816" s="132"/>
      <c r="N816" s="132"/>
      <c r="O816" s="132"/>
      <c r="P816" s="132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124"/>
      <c r="AN816" s="124"/>
      <c r="AO816" s="124"/>
      <c r="AP816" s="124"/>
    </row>
    <row r="817">
      <c r="A817" s="27"/>
      <c r="B817" s="27"/>
      <c r="C817" s="27"/>
      <c r="D817" s="27"/>
      <c r="E817" s="132"/>
      <c r="F817" s="133"/>
      <c r="G817" s="133"/>
      <c r="H817" s="134"/>
      <c r="I817" s="134"/>
      <c r="J817" s="132"/>
      <c r="K817" s="132"/>
      <c r="L817" s="132"/>
      <c r="M817" s="132"/>
      <c r="N817" s="132"/>
      <c r="O817" s="132"/>
      <c r="P817" s="132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124"/>
      <c r="AN817" s="124"/>
      <c r="AO817" s="124"/>
      <c r="AP817" s="124"/>
    </row>
    <row r="818">
      <c r="A818" s="27"/>
      <c r="B818" s="27"/>
      <c r="C818" s="27"/>
      <c r="D818" s="27"/>
      <c r="E818" s="132"/>
      <c r="F818" s="133"/>
      <c r="G818" s="133"/>
      <c r="H818" s="134"/>
      <c r="I818" s="134"/>
      <c r="J818" s="132"/>
      <c r="K818" s="132"/>
      <c r="L818" s="132"/>
      <c r="M818" s="132"/>
      <c r="N818" s="132"/>
      <c r="O818" s="132"/>
      <c r="P818" s="132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124"/>
      <c r="AN818" s="124"/>
      <c r="AO818" s="124"/>
      <c r="AP818" s="124"/>
    </row>
    <row r="819">
      <c r="A819" s="27"/>
      <c r="B819" s="27"/>
      <c r="C819" s="27"/>
      <c r="D819" s="27"/>
      <c r="E819" s="132"/>
      <c r="F819" s="133"/>
      <c r="G819" s="133"/>
      <c r="H819" s="134"/>
      <c r="I819" s="134"/>
      <c r="J819" s="132"/>
      <c r="K819" s="132"/>
      <c r="L819" s="132"/>
      <c r="M819" s="132"/>
      <c r="N819" s="132"/>
      <c r="O819" s="132"/>
      <c r="P819" s="132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124"/>
      <c r="AN819" s="124"/>
      <c r="AO819" s="124"/>
      <c r="AP819" s="124"/>
    </row>
    <row r="820">
      <c r="A820" s="27"/>
      <c r="B820" s="27"/>
      <c r="C820" s="27"/>
      <c r="D820" s="27"/>
      <c r="E820" s="132"/>
      <c r="F820" s="133"/>
      <c r="G820" s="133"/>
      <c r="H820" s="134"/>
      <c r="I820" s="134"/>
      <c r="J820" s="132"/>
      <c r="K820" s="132"/>
      <c r="L820" s="132"/>
      <c r="M820" s="132"/>
      <c r="N820" s="132"/>
      <c r="O820" s="132"/>
      <c r="P820" s="132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124"/>
      <c r="AN820" s="124"/>
      <c r="AO820" s="124"/>
      <c r="AP820" s="124"/>
    </row>
    <row r="821">
      <c r="A821" s="27"/>
      <c r="B821" s="27"/>
      <c r="C821" s="27"/>
      <c r="D821" s="27"/>
      <c r="E821" s="132"/>
      <c r="F821" s="133"/>
      <c r="G821" s="133"/>
      <c r="H821" s="134"/>
      <c r="I821" s="134"/>
      <c r="J821" s="132"/>
      <c r="K821" s="132"/>
      <c r="L821" s="132"/>
      <c r="M821" s="132"/>
      <c r="N821" s="132"/>
      <c r="O821" s="132"/>
      <c r="P821" s="132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124"/>
      <c r="AN821" s="124"/>
      <c r="AO821" s="124"/>
      <c r="AP821" s="124"/>
    </row>
    <row r="822">
      <c r="A822" s="27"/>
      <c r="B822" s="27"/>
      <c r="C822" s="27"/>
      <c r="D822" s="27"/>
      <c r="E822" s="132"/>
      <c r="F822" s="133"/>
      <c r="G822" s="133"/>
      <c r="H822" s="134"/>
      <c r="I822" s="134"/>
      <c r="J822" s="132"/>
      <c r="K822" s="132"/>
      <c r="L822" s="132"/>
      <c r="M822" s="132"/>
      <c r="N822" s="132"/>
      <c r="O822" s="132"/>
      <c r="P822" s="132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124"/>
      <c r="AN822" s="124"/>
      <c r="AO822" s="124"/>
      <c r="AP822" s="124"/>
    </row>
    <row r="823">
      <c r="A823" s="27"/>
      <c r="B823" s="27"/>
      <c r="C823" s="27"/>
      <c r="D823" s="27"/>
      <c r="E823" s="132"/>
      <c r="F823" s="133"/>
      <c r="G823" s="133"/>
      <c r="H823" s="134"/>
      <c r="I823" s="134"/>
      <c r="J823" s="132"/>
      <c r="K823" s="132"/>
      <c r="L823" s="132"/>
      <c r="M823" s="132"/>
      <c r="N823" s="132"/>
      <c r="O823" s="132"/>
      <c r="P823" s="132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124"/>
      <c r="AN823" s="124"/>
      <c r="AO823" s="124"/>
      <c r="AP823" s="124"/>
    </row>
    <row r="824">
      <c r="A824" s="27"/>
      <c r="B824" s="27"/>
      <c r="C824" s="27"/>
      <c r="D824" s="27"/>
      <c r="E824" s="132"/>
      <c r="F824" s="133"/>
      <c r="G824" s="133"/>
      <c r="H824" s="134"/>
      <c r="I824" s="134"/>
      <c r="J824" s="132"/>
      <c r="K824" s="132"/>
      <c r="L824" s="132"/>
      <c r="M824" s="132"/>
      <c r="N824" s="132"/>
      <c r="O824" s="132"/>
      <c r="P824" s="132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124"/>
      <c r="AN824" s="124"/>
      <c r="AO824" s="124"/>
      <c r="AP824" s="124"/>
    </row>
    <row r="825">
      <c r="A825" s="27"/>
      <c r="B825" s="27"/>
      <c r="C825" s="27"/>
      <c r="D825" s="27"/>
      <c r="E825" s="132"/>
      <c r="F825" s="133"/>
      <c r="G825" s="133"/>
      <c r="H825" s="134"/>
      <c r="I825" s="134"/>
      <c r="J825" s="132"/>
      <c r="K825" s="132"/>
      <c r="L825" s="132"/>
      <c r="M825" s="132"/>
      <c r="N825" s="132"/>
      <c r="O825" s="132"/>
      <c r="P825" s="132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124"/>
      <c r="AN825" s="124"/>
      <c r="AO825" s="124"/>
      <c r="AP825" s="124"/>
    </row>
    <row r="826">
      <c r="A826" s="27"/>
      <c r="B826" s="27"/>
      <c r="C826" s="27"/>
      <c r="D826" s="27"/>
      <c r="E826" s="132"/>
      <c r="F826" s="133"/>
      <c r="G826" s="133"/>
      <c r="H826" s="134"/>
      <c r="I826" s="134"/>
      <c r="J826" s="132"/>
      <c r="K826" s="132"/>
      <c r="L826" s="132"/>
      <c r="M826" s="132"/>
      <c r="N826" s="132"/>
      <c r="O826" s="132"/>
      <c r="P826" s="132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124"/>
      <c r="AN826" s="124"/>
      <c r="AO826" s="124"/>
      <c r="AP826" s="124"/>
    </row>
    <row r="827">
      <c r="A827" s="27"/>
      <c r="B827" s="27"/>
      <c r="C827" s="27"/>
      <c r="D827" s="27"/>
      <c r="E827" s="132"/>
      <c r="F827" s="133"/>
      <c r="G827" s="133"/>
      <c r="H827" s="134"/>
      <c r="I827" s="134"/>
      <c r="J827" s="132"/>
      <c r="K827" s="132"/>
      <c r="L827" s="132"/>
      <c r="M827" s="132"/>
      <c r="N827" s="132"/>
      <c r="O827" s="132"/>
      <c r="P827" s="132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124"/>
      <c r="AN827" s="124"/>
      <c r="AO827" s="124"/>
      <c r="AP827" s="124"/>
    </row>
    <row r="828">
      <c r="A828" s="27"/>
      <c r="B828" s="27"/>
      <c r="C828" s="27"/>
      <c r="D828" s="27"/>
      <c r="E828" s="132"/>
      <c r="F828" s="133"/>
      <c r="G828" s="133"/>
      <c r="H828" s="134"/>
      <c r="I828" s="134"/>
      <c r="J828" s="132"/>
      <c r="K828" s="132"/>
      <c r="L828" s="132"/>
      <c r="M828" s="132"/>
      <c r="N828" s="132"/>
      <c r="O828" s="132"/>
      <c r="P828" s="132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124"/>
      <c r="AN828" s="124"/>
      <c r="AO828" s="124"/>
      <c r="AP828" s="124"/>
    </row>
    <row r="829">
      <c r="A829" s="27"/>
      <c r="B829" s="27"/>
      <c r="C829" s="27"/>
      <c r="D829" s="27"/>
      <c r="E829" s="132"/>
      <c r="F829" s="133"/>
      <c r="G829" s="133"/>
      <c r="H829" s="134"/>
      <c r="I829" s="134"/>
      <c r="J829" s="132"/>
      <c r="K829" s="132"/>
      <c r="L829" s="132"/>
      <c r="M829" s="132"/>
      <c r="N829" s="132"/>
      <c r="O829" s="132"/>
      <c r="P829" s="132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124"/>
      <c r="AN829" s="124"/>
      <c r="AO829" s="124"/>
      <c r="AP829" s="124"/>
    </row>
    <row r="830">
      <c r="A830" s="27"/>
      <c r="B830" s="27"/>
      <c r="C830" s="27"/>
      <c r="D830" s="27"/>
      <c r="E830" s="132"/>
      <c r="F830" s="133"/>
      <c r="G830" s="133"/>
      <c r="H830" s="134"/>
      <c r="I830" s="134"/>
      <c r="J830" s="132"/>
      <c r="K830" s="132"/>
      <c r="L830" s="132"/>
      <c r="M830" s="132"/>
      <c r="N830" s="132"/>
      <c r="O830" s="132"/>
      <c r="P830" s="132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124"/>
      <c r="AN830" s="124"/>
      <c r="AO830" s="124"/>
      <c r="AP830" s="124"/>
    </row>
    <row r="831">
      <c r="A831" s="27"/>
      <c r="B831" s="27"/>
      <c r="C831" s="27"/>
      <c r="D831" s="27"/>
      <c r="E831" s="132"/>
      <c r="F831" s="133"/>
      <c r="G831" s="133"/>
      <c r="H831" s="134"/>
      <c r="I831" s="134"/>
      <c r="J831" s="132"/>
      <c r="K831" s="132"/>
      <c r="L831" s="132"/>
      <c r="M831" s="132"/>
      <c r="N831" s="132"/>
      <c r="O831" s="132"/>
      <c r="P831" s="132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124"/>
      <c r="AN831" s="124"/>
      <c r="AO831" s="124"/>
      <c r="AP831" s="124"/>
    </row>
    <row r="832">
      <c r="A832" s="27"/>
      <c r="B832" s="27"/>
      <c r="C832" s="27"/>
      <c r="D832" s="27"/>
      <c r="E832" s="132"/>
      <c r="F832" s="133"/>
      <c r="G832" s="133"/>
      <c r="H832" s="134"/>
      <c r="I832" s="134"/>
      <c r="J832" s="132"/>
      <c r="K832" s="132"/>
      <c r="L832" s="132"/>
      <c r="M832" s="132"/>
      <c r="N832" s="132"/>
      <c r="O832" s="132"/>
      <c r="P832" s="132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124"/>
      <c r="AN832" s="124"/>
      <c r="AO832" s="124"/>
      <c r="AP832" s="124"/>
    </row>
    <row r="833">
      <c r="A833" s="27"/>
      <c r="B833" s="27"/>
      <c r="C833" s="27"/>
      <c r="D833" s="27"/>
      <c r="E833" s="132"/>
      <c r="F833" s="133"/>
      <c r="G833" s="133"/>
      <c r="H833" s="134"/>
      <c r="I833" s="134"/>
      <c r="J833" s="132"/>
      <c r="K833" s="132"/>
      <c r="L833" s="132"/>
      <c r="M833" s="132"/>
      <c r="N833" s="132"/>
      <c r="O833" s="132"/>
      <c r="P833" s="132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124"/>
      <c r="AN833" s="124"/>
      <c r="AO833" s="124"/>
      <c r="AP833" s="124"/>
    </row>
    <row r="834">
      <c r="A834" s="27"/>
      <c r="B834" s="27"/>
      <c r="C834" s="27"/>
      <c r="D834" s="27"/>
      <c r="E834" s="132"/>
      <c r="F834" s="133"/>
      <c r="G834" s="133"/>
      <c r="H834" s="134"/>
      <c r="I834" s="134"/>
      <c r="J834" s="132"/>
      <c r="K834" s="132"/>
      <c r="L834" s="132"/>
      <c r="M834" s="132"/>
      <c r="N834" s="132"/>
      <c r="O834" s="132"/>
      <c r="P834" s="132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124"/>
      <c r="AN834" s="124"/>
      <c r="AO834" s="124"/>
      <c r="AP834" s="124"/>
    </row>
    <row r="835">
      <c r="A835" s="27"/>
      <c r="B835" s="27"/>
      <c r="C835" s="27"/>
      <c r="D835" s="27"/>
      <c r="E835" s="132"/>
      <c r="F835" s="133"/>
      <c r="G835" s="133"/>
      <c r="H835" s="134"/>
      <c r="I835" s="134"/>
      <c r="J835" s="132"/>
      <c r="K835" s="132"/>
      <c r="L835" s="132"/>
      <c r="M835" s="132"/>
      <c r="N835" s="132"/>
      <c r="O835" s="132"/>
      <c r="P835" s="132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124"/>
      <c r="AN835" s="124"/>
      <c r="AO835" s="124"/>
      <c r="AP835" s="124"/>
    </row>
    <row r="836">
      <c r="A836" s="27"/>
      <c r="B836" s="27"/>
      <c r="C836" s="27"/>
      <c r="D836" s="27"/>
      <c r="E836" s="132"/>
      <c r="F836" s="133"/>
      <c r="G836" s="133"/>
      <c r="H836" s="134"/>
      <c r="I836" s="134"/>
      <c r="J836" s="132"/>
      <c r="K836" s="132"/>
      <c r="L836" s="132"/>
      <c r="M836" s="132"/>
      <c r="N836" s="132"/>
      <c r="O836" s="132"/>
      <c r="P836" s="132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124"/>
      <c r="AN836" s="124"/>
      <c r="AO836" s="124"/>
      <c r="AP836" s="124"/>
    </row>
    <row r="837">
      <c r="A837" s="27"/>
      <c r="B837" s="27"/>
      <c r="C837" s="27"/>
      <c r="D837" s="27"/>
      <c r="E837" s="132"/>
      <c r="F837" s="133"/>
      <c r="G837" s="133"/>
      <c r="H837" s="134"/>
      <c r="I837" s="134"/>
      <c r="J837" s="132"/>
      <c r="K837" s="132"/>
      <c r="L837" s="132"/>
      <c r="M837" s="132"/>
      <c r="N837" s="132"/>
      <c r="O837" s="132"/>
      <c r="P837" s="132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124"/>
      <c r="AN837" s="124"/>
      <c r="AO837" s="124"/>
      <c r="AP837" s="124"/>
    </row>
    <row r="838">
      <c r="A838" s="27"/>
      <c r="B838" s="27"/>
      <c r="C838" s="27"/>
      <c r="D838" s="27"/>
      <c r="E838" s="132"/>
      <c r="F838" s="133"/>
      <c r="G838" s="133"/>
      <c r="H838" s="134"/>
      <c r="I838" s="134"/>
      <c r="J838" s="132"/>
      <c r="K838" s="132"/>
      <c r="L838" s="132"/>
      <c r="M838" s="132"/>
      <c r="N838" s="132"/>
      <c r="O838" s="132"/>
      <c r="P838" s="132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124"/>
      <c r="AN838" s="124"/>
      <c r="AO838" s="124"/>
      <c r="AP838" s="124"/>
    </row>
    <row r="839">
      <c r="A839" s="27"/>
      <c r="B839" s="27"/>
      <c r="C839" s="27"/>
      <c r="D839" s="27"/>
      <c r="E839" s="132"/>
      <c r="F839" s="133"/>
      <c r="G839" s="133"/>
      <c r="H839" s="134"/>
      <c r="I839" s="134"/>
      <c r="J839" s="132"/>
      <c r="K839" s="132"/>
      <c r="L839" s="132"/>
      <c r="M839" s="132"/>
      <c r="N839" s="132"/>
      <c r="O839" s="132"/>
      <c r="P839" s="132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124"/>
      <c r="AN839" s="124"/>
      <c r="AO839" s="124"/>
      <c r="AP839" s="124"/>
    </row>
    <row r="840">
      <c r="A840" s="27"/>
      <c r="B840" s="27"/>
      <c r="C840" s="27"/>
      <c r="D840" s="27"/>
      <c r="E840" s="132"/>
      <c r="F840" s="133"/>
      <c r="G840" s="133"/>
      <c r="H840" s="134"/>
      <c r="I840" s="134"/>
      <c r="J840" s="132"/>
      <c r="K840" s="132"/>
      <c r="L840" s="132"/>
      <c r="M840" s="132"/>
      <c r="N840" s="132"/>
      <c r="O840" s="132"/>
      <c r="P840" s="132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124"/>
      <c r="AN840" s="124"/>
      <c r="AO840" s="124"/>
      <c r="AP840" s="124"/>
    </row>
    <row r="841">
      <c r="A841" s="27"/>
      <c r="B841" s="27"/>
      <c r="C841" s="27"/>
      <c r="D841" s="27"/>
      <c r="E841" s="132"/>
      <c r="F841" s="133"/>
      <c r="G841" s="133"/>
      <c r="H841" s="134"/>
      <c r="I841" s="134"/>
      <c r="J841" s="132"/>
      <c r="K841" s="132"/>
      <c r="L841" s="132"/>
      <c r="M841" s="132"/>
      <c r="N841" s="132"/>
      <c r="O841" s="132"/>
      <c r="P841" s="132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124"/>
      <c r="AN841" s="124"/>
      <c r="AO841" s="124"/>
      <c r="AP841" s="124"/>
    </row>
    <row r="842">
      <c r="A842" s="27"/>
      <c r="B842" s="27"/>
      <c r="C842" s="27"/>
      <c r="D842" s="27"/>
      <c r="E842" s="132"/>
      <c r="F842" s="133"/>
      <c r="G842" s="133"/>
      <c r="H842" s="134"/>
      <c r="I842" s="134"/>
      <c r="J842" s="132"/>
      <c r="K842" s="132"/>
      <c r="L842" s="132"/>
      <c r="M842" s="132"/>
      <c r="N842" s="132"/>
      <c r="O842" s="132"/>
      <c r="P842" s="132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124"/>
      <c r="AN842" s="124"/>
      <c r="AO842" s="124"/>
      <c r="AP842" s="124"/>
    </row>
    <row r="843">
      <c r="A843" s="27"/>
      <c r="B843" s="27"/>
      <c r="C843" s="27"/>
      <c r="D843" s="27"/>
      <c r="E843" s="132"/>
      <c r="F843" s="133"/>
      <c r="G843" s="133"/>
      <c r="H843" s="134"/>
      <c r="I843" s="134"/>
      <c r="J843" s="132"/>
      <c r="K843" s="132"/>
      <c r="L843" s="132"/>
      <c r="M843" s="132"/>
      <c r="N843" s="132"/>
      <c r="O843" s="132"/>
      <c r="P843" s="132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124"/>
      <c r="AN843" s="124"/>
      <c r="AO843" s="124"/>
      <c r="AP843" s="124"/>
    </row>
    <row r="844">
      <c r="A844" s="27"/>
      <c r="B844" s="27"/>
      <c r="C844" s="27"/>
      <c r="D844" s="27"/>
      <c r="E844" s="132"/>
      <c r="F844" s="133"/>
      <c r="G844" s="133"/>
      <c r="H844" s="134"/>
      <c r="I844" s="134"/>
      <c r="J844" s="132"/>
      <c r="K844" s="132"/>
      <c r="L844" s="132"/>
      <c r="M844" s="132"/>
      <c r="N844" s="132"/>
      <c r="O844" s="132"/>
      <c r="P844" s="132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124"/>
      <c r="AN844" s="124"/>
      <c r="AO844" s="124"/>
      <c r="AP844" s="124"/>
    </row>
    <row r="845">
      <c r="A845" s="27"/>
      <c r="B845" s="27"/>
      <c r="C845" s="27"/>
      <c r="D845" s="27"/>
      <c r="E845" s="132"/>
      <c r="F845" s="133"/>
      <c r="G845" s="133"/>
      <c r="H845" s="134"/>
      <c r="I845" s="134"/>
      <c r="J845" s="132"/>
      <c r="K845" s="132"/>
      <c r="L845" s="132"/>
      <c r="M845" s="132"/>
      <c r="N845" s="132"/>
      <c r="O845" s="132"/>
      <c r="P845" s="132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124"/>
      <c r="AN845" s="124"/>
      <c r="AO845" s="124"/>
      <c r="AP845" s="124"/>
    </row>
    <row r="846">
      <c r="A846" s="27"/>
      <c r="B846" s="27"/>
      <c r="C846" s="27"/>
      <c r="D846" s="27"/>
      <c r="E846" s="132"/>
      <c r="F846" s="133"/>
      <c r="G846" s="133"/>
      <c r="H846" s="134"/>
      <c r="I846" s="134"/>
      <c r="J846" s="132"/>
      <c r="K846" s="132"/>
      <c r="L846" s="132"/>
      <c r="M846" s="132"/>
      <c r="N846" s="132"/>
      <c r="O846" s="132"/>
      <c r="P846" s="132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124"/>
      <c r="AN846" s="124"/>
      <c r="AO846" s="124"/>
      <c r="AP846" s="124"/>
    </row>
    <row r="847">
      <c r="A847" s="27"/>
      <c r="B847" s="27"/>
      <c r="C847" s="27"/>
      <c r="D847" s="27"/>
      <c r="E847" s="132"/>
      <c r="F847" s="133"/>
      <c r="G847" s="133"/>
      <c r="H847" s="134"/>
      <c r="I847" s="134"/>
      <c r="J847" s="132"/>
      <c r="K847" s="132"/>
      <c r="L847" s="132"/>
      <c r="M847" s="132"/>
      <c r="N847" s="132"/>
      <c r="O847" s="132"/>
      <c r="P847" s="132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124"/>
      <c r="AN847" s="124"/>
      <c r="AO847" s="124"/>
      <c r="AP847" s="124"/>
    </row>
    <row r="848">
      <c r="A848" s="27"/>
      <c r="B848" s="27"/>
      <c r="C848" s="27"/>
      <c r="D848" s="27"/>
      <c r="E848" s="132"/>
      <c r="F848" s="133"/>
      <c r="G848" s="133"/>
      <c r="H848" s="134"/>
      <c r="I848" s="134"/>
      <c r="J848" s="132"/>
      <c r="K848" s="132"/>
      <c r="L848" s="132"/>
      <c r="M848" s="132"/>
      <c r="N848" s="132"/>
      <c r="O848" s="132"/>
      <c r="P848" s="132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124"/>
      <c r="AN848" s="124"/>
      <c r="AO848" s="124"/>
      <c r="AP848" s="124"/>
    </row>
    <row r="849">
      <c r="A849" s="27"/>
      <c r="B849" s="27"/>
      <c r="C849" s="27"/>
      <c r="D849" s="27"/>
      <c r="E849" s="132"/>
      <c r="F849" s="133"/>
      <c r="G849" s="133"/>
      <c r="H849" s="134"/>
      <c r="I849" s="134"/>
      <c r="J849" s="132"/>
      <c r="K849" s="132"/>
      <c r="L849" s="132"/>
      <c r="M849" s="132"/>
      <c r="N849" s="132"/>
      <c r="O849" s="132"/>
      <c r="P849" s="132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124"/>
      <c r="AN849" s="124"/>
      <c r="AO849" s="124"/>
      <c r="AP849" s="124"/>
    </row>
    <row r="850">
      <c r="A850" s="27"/>
      <c r="B850" s="27"/>
      <c r="C850" s="27"/>
      <c r="D850" s="27"/>
      <c r="E850" s="132"/>
      <c r="F850" s="133"/>
      <c r="G850" s="133"/>
      <c r="H850" s="134"/>
      <c r="I850" s="134"/>
      <c r="J850" s="132"/>
      <c r="K850" s="132"/>
      <c r="L850" s="132"/>
      <c r="M850" s="132"/>
      <c r="N850" s="132"/>
      <c r="O850" s="132"/>
      <c r="P850" s="132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124"/>
      <c r="AN850" s="124"/>
      <c r="AO850" s="124"/>
      <c r="AP850" s="124"/>
    </row>
    <row r="851">
      <c r="A851" s="27"/>
      <c r="B851" s="27"/>
      <c r="C851" s="27"/>
      <c r="D851" s="27"/>
      <c r="E851" s="132"/>
      <c r="F851" s="133"/>
      <c r="G851" s="133"/>
      <c r="H851" s="134"/>
      <c r="I851" s="134"/>
      <c r="J851" s="132"/>
      <c r="K851" s="132"/>
      <c r="L851" s="132"/>
      <c r="M851" s="132"/>
      <c r="N851" s="132"/>
      <c r="O851" s="132"/>
      <c r="P851" s="132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124"/>
      <c r="AN851" s="124"/>
      <c r="AO851" s="124"/>
      <c r="AP851" s="124"/>
    </row>
    <row r="852">
      <c r="A852" s="27"/>
      <c r="B852" s="27"/>
      <c r="C852" s="27"/>
      <c r="D852" s="27"/>
      <c r="E852" s="132"/>
      <c r="F852" s="133"/>
      <c r="G852" s="133"/>
      <c r="H852" s="134"/>
      <c r="I852" s="134"/>
      <c r="J852" s="132"/>
      <c r="K852" s="132"/>
      <c r="L852" s="132"/>
      <c r="M852" s="132"/>
      <c r="N852" s="132"/>
      <c r="O852" s="132"/>
      <c r="P852" s="132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124"/>
      <c r="AN852" s="124"/>
      <c r="AO852" s="124"/>
      <c r="AP852" s="124"/>
    </row>
    <row r="853">
      <c r="A853" s="27"/>
      <c r="B853" s="27"/>
      <c r="C853" s="27"/>
      <c r="D853" s="27"/>
      <c r="E853" s="132"/>
      <c r="F853" s="133"/>
      <c r="G853" s="133"/>
      <c r="H853" s="134"/>
      <c r="I853" s="134"/>
      <c r="J853" s="132"/>
      <c r="K853" s="132"/>
      <c r="L853" s="132"/>
      <c r="M853" s="132"/>
      <c r="N853" s="132"/>
      <c r="O853" s="132"/>
      <c r="P853" s="132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124"/>
      <c r="AN853" s="124"/>
      <c r="AO853" s="124"/>
      <c r="AP853" s="124"/>
    </row>
    <row r="854">
      <c r="A854" s="27"/>
      <c r="B854" s="27"/>
      <c r="C854" s="27"/>
      <c r="D854" s="27"/>
      <c r="E854" s="132"/>
      <c r="F854" s="133"/>
      <c r="G854" s="133"/>
      <c r="H854" s="134"/>
      <c r="I854" s="134"/>
      <c r="J854" s="132"/>
      <c r="K854" s="132"/>
      <c r="L854" s="132"/>
      <c r="M854" s="132"/>
      <c r="N854" s="132"/>
      <c r="O854" s="132"/>
      <c r="P854" s="132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124"/>
      <c r="AN854" s="124"/>
      <c r="AO854" s="124"/>
      <c r="AP854" s="124"/>
    </row>
    <row r="855">
      <c r="A855" s="27"/>
      <c r="B855" s="27"/>
      <c r="C855" s="27"/>
      <c r="D855" s="27"/>
      <c r="E855" s="132"/>
      <c r="F855" s="133"/>
      <c r="G855" s="133"/>
      <c r="H855" s="134"/>
      <c r="I855" s="134"/>
      <c r="J855" s="132"/>
      <c r="K855" s="132"/>
      <c r="L855" s="132"/>
      <c r="M855" s="132"/>
      <c r="N855" s="132"/>
      <c r="O855" s="132"/>
      <c r="P855" s="132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124"/>
      <c r="AN855" s="124"/>
      <c r="AO855" s="124"/>
      <c r="AP855" s="124"/>
    </row>
    <row r="856">
      <c r="A856" s="27"/>
      <c r="B856" s="27"/>
      <c r="C856" s="27"/>
      <c r="D856" s="27"/>
      <c r="E856" s="132"/>
      <c r="F856" s="133"/>
      <c r="G856" s="133"/>
      <c r="H856" s="134"/>
      <c r="I856" s="134"/>
      <c r="J856" s="132"/>
      <c r="K856" s="132"/>
      <c r="L856" s="132"/>
      <c r="M856" s="132"/>
      <c r="N856" s="132"/>
      <c r="O856" s="132"/>
      <c r="P856" s="132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124"/>
      <c r="AN856" s="124"/>
      <c r="AO856" s="124"/>
      <c r="AP856" s="124"/>
    </row>
    <row r="857">
      <c r="A857" s="27"/>
      <c r="B857" s="27"/>
      <c r="C857" s="27"/>
      <c r="D857" s="27"/>
      <c r="E857" s="132"/>
      <c r="F857" s="133"/>
      <c r="G857" s="133"/>
      <c r="H857" s="134"/>
      <c r="I857" s="134"/>
      <c r="J857" s="132"/>
      <c r="K857" s="132"/>
      <c r="L857" s="132"/>
      <c r="M857" s="132"/>
      <c r="N857" s="132"/>
      <c r="O857" s="132"/>
      <c r="P857" s="132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124"/>
      <c r="AN857" s="124"/>
      <c r="AO857" s="124"/>
      <c r="AP857" s="124"/>
    </row>
    <row r="858">
      <c r="A858" s="27"/>
      <c r="B858" s="27"/>
      <c r="C858" s="27"/>
      <c r="D858" s="27"/>
      <c r="E858" s="132"/>
      <c r="F858" s="133"/>
      <c r="G858" s="133"/>
      <c r="H858" s="134"/>
      <c r="I858" s="134"/>
      <c r="J858" s="132"/>
      <c r="K858" s="132"/>
      <c r="L858" s="132"/>
      <c r="M858" s="132"/>
      <c r="N858" s="132"/>
      <c r="O858" s="132"/>
      <c r="P858" s="132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124"/>
      <c r="AN858" s="124"/>
      <c r="AO858" s="124"/>
      <c r="AP858" s="124"/>
    </row>
    <row r="859">
      <c r="A859" s="27"/>
      <c r="B859" s="27"/>
      <c r="C859" s="27"/>
      <c r="D859" s="27"/>
      <c r="E859" s="132"/>
      <c r="F859" s="133"/>
      <c r="G859" s="133"/>
      <c r="H859" s="134"/>
      <c r="I859" s="134"/>
      <c r="J859" s="132"/>
      <c r="K859" s="132"/>
      <c r="L859" s="132"/>
      <c r="M859" s="132"/>
      <c r="N859" s="132"/>
      <c r="O859" s="132"/>
      <c r="P859" s="132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124"/>
      <c r="AN859" s="124"/>
      <c r="AO859" s="124"/>
      <c r="AP859" s="124"/>
    </row>
    <row r="860">
      <c r="A860" s="27"/>
      <c r="B860" s="27"/>
      <c r="C860" s="27"/>
      <c r="D860" s="27"/>
      <c r="E860" s="132"/>
      <c r="F860" s="133"/>
      <c r="G860" s="133"/>
      <c r="H860" s="134"/>
      <c r="I860" s="134"/>
      <c r="J860" s="132"/>
      <c r="K860" s="132"/>
      <c r="L860" s="132"/>
      <c r="M860" s="132"/>
      <c r="N860" s="132"/>
      <c r="O860" s="132"/>
      <c r="P860" s="132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124"/>
      <c r="AN860" s="124"/>
      <c r="AO860" s="124"/>
      <c r="AP860" s="124"/>
    </row>
    <row r="861">
      <c r="A861" s="27"/>
      <c r="B861" s="27"/>
      <c r="C861" s="27"/>
      <c r="D861" s="27"/>
      <c r="E861" s="132"/>
      <c r="F861" s="133"/>
      <c r="G861" s="133"/>
      <c r="H861" s="134"/>
      <c r="I861" s="134"/>
      <c r="J861" s="132"/>
      <c r="K861" s="132"/>
      <c r="L861" s="132"/>
      <c r="M861" s="132"/>
      <c r="N861" s="132"/>
      <c r="O861" s="132"/>
      <c r="P861" s="132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124"/>
      <c r="AN861" s="124"/>
      <c r="AO861" s="124"/>
      <c r="AP861" s="124"/>
    </row>
    <row r="862">
      <c r="A862" s="27"/>
      <c r="B862" s="27"/>
      <c r="C862" s="27"/>
      <c r="D862" s="27"/>
      <c r="E862" s="132"/>
      <c r="F862" s="133"/>
      <c r="G862" s="133"/>
      <c r="H862" s="134"/>
      <c r="I862" s="134"/>
      <c r="J862" s="132"/>
      <c r="K862" s="132"/>
      <c r="L862" s="132"/>
      <c r="M862" s="132"/>
      <c r="N862" s="132"/>
      <c r="O862" s="132"/>
      <c r="P862" s="132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124"/>
      <c r="AN862" s="124"/>
      <c r="AO862" s="124"/>
      <c r="AP862" s="124"/>
    </row>
    <row r="863">
      <c r="A863" s="27"/>
      <c r="B863" s="27"/>
      <c r="C863" s="27"/>
      <c r="D863" s="27"/>
      <c r="E863" s="132"/>
      <c r="F863" s="133"/>
      <c r="G863" s="133"/>
      <c r="H863" s="134"/>
      <c r="I863" s="134"/>
      <c r="J863" s="132"/>
      <c r="K863" s="132"/>
      <c r="L863" s="132"/>
      <c r="M863" s="132"/>
      <c r="N863" s="132"/>
      <c r="O863" s="132"/>
      <c r="P863" s="132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124"/>
      <c r="AN863" s="124"/>
      <c r="AO863" s="124"/>
      <c r="AP863" s="124"/>
    </row>
    <row r="864">
      <c r="A864" s="27"/>
      <c r="B864" s="27"/>
      <c r="C864" s="27"/>
      <c r="D864" s="27"/>
      <c r="E864" s="132"/>
      <c r="F864" s="133"/>
      <c r="G864" s="133"/>
      <c r="H864" s="134"/>
      <c r="I864" s="134"/>
      <c r="J864" s="132"/>
      <c r="K864" s="132"/>
      <c r="L864" s="132"/>
      <c r="M864" s="132"/>
      <c r="N864" s="132"/>
      <c r="O864" s="132"/>
      <c r="P864" s="132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124"/>
      <c r="AN864" s="124"/>
      <c r="AO864" s="124"/>
      <c r="AP864" s="124"/>
    </row>
    <row r="865">
      <c r="A865" s="27"/>
      <c r="B865" s="27"/>
      <c r="C865" s="27"/>
      <c r="D865" s="27"/>
      <c r="E865" s="132"/>
      <c r="F865" s="133"/>
      <c r="G865" s="133"/>
      <c r="H865" s="134"/>
      <c r="I865" s="134"/>
      <c r="J865" s="132"/>
      <c r="K865" s="132"/>
      <c r="L865" s="132"/>
      <c r="M865" s="132"/>
      <c r="N865" s="132"/>
      <c r="O865" s="132"/>
      <c r="P865" s="132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124"/>
      <c r="AN865" s="124"/>
      <c r="AO865" s="124"/>
      <c r="AP865" s="124"/>
    </row>
    <row r="866">
      <c r="A866" s="27"/>
      <c r="B866" s="27"/>
      <c r="C866" s="27"/>
      <c r="D866" s="27"/>
      <c r="E866" s="132"/>
      <c r="F866" s="133"/>
      <c r="G866" s="133"/>
      <c r="H866" s="134"/>
      <c r="I866" s="134"/>
      <c r="J866" s="132"/>
      <c r="K866" s="132"/>
      <c r="L866" s="132"/>
      <c r="M866" s="132"/>
      <c r="N866" s="132"/>
      <c r="O866" s="132"/>
      <c r="P866" s="132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124"/>
      <c r="AN866" s="124"/>
      <c r="AO866" s="124"/>
      <c r="AP866" s="124"/>
    </row>
    <row r="867">
      <c r="A867" s="27"/>
      <c r="B867" s="27"/>
      <c r="C867" s="27"/>
      <c r="D867" s="27"/>
      <c r="E867" s="132"/>
      <c r="F867" s="133"/>
      <c r="G867" s="133"/>
      <c r="H867" s="134"/>
      <c r="I867" s="134"/>
      <c r="J867" s="132"/>
      <c r="K867" s="132"/>
      <c r="L867" s="132"/>
      <c r="M867" s="132"/>
      <c r="N867" s="132"/>
      <c r="O867" s="132"/>
      <c r="P867" s="132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124"/>
      <c r="AN867" s="124"/>
      <c r="AO867" s="124"/>
      <c r="AP867" s="124"/>
    </row>
    <row r="868">
      <c r="A868" s="27"/>
      <c r="B868" s="27"/>
      <c r="C868" s="27"/>
      <c r="D868" s="27"/>
      <c r="E868" s="132"/>
      <c r="F868" s="133"/>
      <c r="G868" s="133"/>
      <c r="H868" s="134"/>
      <c r="I868" s="134"/>
      <c r="J868" s="132"/>
      <c r="K868" s="132"/>
      <c r="L868" s="132"/>
      <c r="M868" s="132"/>
      <c r="N868" s="132"/>
      <c r="O868" s="132"/>
      <c r="P868" s="132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124"/>
      <c r="AN868" s="124"/>
      <c r="AO868" s="124"/>
      <c r="AP868" s="124"/>
    </row>
    <row r="869">
      <c r="A869" s="27"/>
      <c r="B869" s="27"/>
      <c r="C869" s="27"/>
      <c r="D869" s="27"/>
      <c r="E869" s="132"/>
      <c r="F869" s="133"/>
      <c r="G869" s="133"/>
      <c r="H869" s="134"/>
      <c r="I869" s="134"/>
      <c r="J869" s="132"/>
      <c r="K869" s="132"/>
      <c r="L869" s="132"/>
      <c r="M869" s="132"/>
      <c r="N869" s="132"/>
      <c r="O869" s="132"/>
      <c r="P869" s="132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124"/>
      <c r="AN869" s="124"/>
      <c r="AO869" s="124"/>
      <c r="AP869" s="124"/>
    </row>
    <row r="870">
      <c r="A870" s="27"/>
      <c r="B870" s="27"/>
      <c r="C870" s="27"/>
      <c r="D870" s="27"/>
      <c r="E870" s="132"/>
      <c r="F870" s="133"/>
      <c r="G870" s="133"/>
      <c r="H870" s="134"/>
      <c r="I870" s="134"/>
      <c r="J870" s="132"/>
      <c r="K870" s="132"/>
      <c r="L870" s="132"/>
      <c r="M870" s="132"/>
      <c r="N870" s="132"/>
      <c r="O870" s="132"/>
      <c r="P870" s="132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124"/>
      <c r="AN870" s="124"/>
      <c r="AO870" s="124"/>
      <c r="AP870" s="124"/>
    </row>
    <row r="871">
      <c r="A871" s="27"/>
      <c r="B871" s="27"/>
      <c r="C871" s="27"/>
      <c r="D871" s="27"/>
      <c r="E871" s="132"/>
      <c r="F871" s="133"/>
      <c r="G871" s="133"/>
      <c r="H871" s="134"/>
      <c r="I871" s="134"/>
      <c r="J871" s="132"/>
      <c r="K871" s="132"/>
      <c r="L871" s="132"/>
      <c r="M871" s="132"/>
      <c r="N871" s="132"/>
      <c r="O871" s="132"/>
      <c r="P871" s="132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124"/>
      <c r="AN871" s="124"/>
      <c r="AO871" s="124"/>
      <c r="AP871" s="124"/>
    </row>
    <row r="872">
      <c r="A872" s="27"/>
      <c r="B872" s="27"/>
      <c r="C872" s="27"/>
      <c r="D872" s="27"/>
      <c r="E872" s="132"/>
      <c r="F872" s="133"/>
      <c r="G872" s="133"/>
      <c r="H872" s="134"/>
      <c r="I872" s="134"/>
      <c r="J872" s="132"/>
      <c r="K872" s="132"/>
      <c r="L872" s="132"/>
      <c r="M872" s="132"/>
      <c r="N872" s="132"/>
      <c r="O872" s="132"/>
      <c r="P872" s="132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124"/>
      <c r="AN872" s="124"/>
      <c r="AO872" s="124"/>
      <c r="AP872" s="124"/>
    </row>
    <row r="873">
      <c r="A873" s="27"/>
      <c r="B873" s="27"/>
      <c r="C873" s="27"/>
      <c r="D873" s="27"/>
      <c r="E873" s="132"/>
      <c r="F873" s="133"/>
      <c r="G873" s="133"/>
      <c r="H873" s="134"/>
      <c r="I873" s="134"/>
      <c r="J873" s="132"/>
      <c r="K873" s="132"/>
      <c r="L873" s="132"/>
      <c r="M873" s="132"/>
      <c r="N873" s="132"/>
      <c r="O873" s="132"/>
      <c r="P873" s="132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124"/>
      <c r="AN873" s="124"/>
      <c r="AO873" s="124"/>
      <c r="AP873" s="124"/>
    </row>
    <row r="874">
      <c r="A874" s="27"/>
      <c r="B874" s="27"/>
      <c r="C874" s="27"/>
      <c r="D874" s="27"/>
      <c r="E874" s="132"/>
      <c r="F874" s="133"/>
      <c r="G874" s="133"/>
      <c r="H874" s="134"/>
      <c r="I874" s="134"/>
      <c r="J874" s="132"/>
      <c r="K874" s="132"/>
      <c r="L874" s="132"/>
      <c r="M874" s="132"/>
      <c r="N874" s="132"/>
      <c r="O874" s="132"/>
      <c r="P874" s="132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124"/>
      <c r="AN874" s="124"/>
      <c r="AO874" s="124"/>
      <c r="AP874" s="124"/>
    </row>
    <row r="875">
      <c r="A875" s="27"/>
      <c r="B875" s="27"/>
      <c r="C875" s="27"/>
      <c r="D875" s="27"/>
      <c r="E875" s="132"/>
      <c r="F875" s="133"/>
      <c r="G875" s="133"/>
      <c r="H875" s="134"/>
      <c r="I875" s="134"/>
      <c r="J875" s="132"/>
      <c r="K875" s="132"/>
      <c r="L875" s="132"/>
      <c r="M875" s="132"/>
      <c r="N875" s="132"/>
      <c r="O875" s="132"/>
      <c r="P875" s="132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124"/>
      <c r="AN875" s="124"/>
      <c r="AO875" s="124"/>
      <c r="AP875" s="124"/>
    </row>
    <row r="876">
      <c r="A876" s="27"/>
      <c r="B876" s="27"/>
      <c r="C876" s="27"/>
      <c r="D876" s="27"/>
      <c r="E876" s="132"/>
      <c r="F876" s="133"/>
      <c r="G876" s="133"/>
      <c r="H876" s="134"/>
      <c r="I876" s="134"/>
      <c r="J876" s="132"/>
      <c r="K876" s="132"/>
      <c r="L876" s="132"/>
      <c r="M876" s="132"/>
      <c r="N876" s="132"/>
      <c r="O876" s="132"/>
      <c r="P876" s="132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124"/>
      <c r="AN876" s="124"/>
      <c r="AO876" s="124"/>
      <c r="AP876" s="124"/>
    </row>
    <row r="877">
      <c r="A877" s="27"/>
      <c r="B877" s="27"/>
      <c r="C877" s="27"/>
      <c r="D877" s="27"/>
      <c r="E877" s="132"/>
      <c r="F877" s="133"/>
      <c r="G877" s="133"/>
      <c r="H877" s="134"/>
      <c r="I877" s="134"/>
      <c r="J877" s="132"/>
      <c r="K877" s="132"/>
      <c r="L877" s="132"/>
      <c r="M877" s="132"/>
      <c r="N877" s="132"/>
      <c r="O877" s="132"/>
      <c r="P877" s="132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124"/>
      <c r="AN877" s="124"/>
      <c r="AO877" s="124"/>
      <c r="AP877" s="124"/>
    </row>
    <row r="878">
      <c r="A878" s="27"/>
      <c r="B878" s="27"/>
      <c r="C878" s="27"/>
      <c r="D878" s="27"/>
      <c r="E878" s="132"/>
      <c r="F878" s="133"/>
      <c r="G878" s="133"/>
      <c r="H878" s="134"/>
      <c r="I878" s="134"/>
      <c r="J878" s="132"/>
      <c r="K878" s="132"/>
      <c r="L878" s="132"/>
      <c r="M878" s="132"/>
      <c r="N878" s="132"/>
      <c r="O878" s="132"/>
      <c r="P878" s="132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124"/>
      <c r="AN878" s="124"/>
      <c r="AO878" s="124"/>
      <c r="AP878" s="124"/>
    </row>
    <row r="879">
      <c r="A879" s="27"/>
      <c r="B879" s="27"/>
      <c r="C879" s="27"/>
      <c r="D879" s="27"/>
      <c r="E879" s="132"/>
      <c r="F879" s="133"/>
      <c r="G879" s="133"/>
      <c r="H879" s="134"/>
      <c r="I879" s="134"/>
      <c r="J879" s="132"/>
      <c r="K879" s="132"/>
      <c r="L879" s="132"/>
      <c r="M879" s="132"/>
      <c r="N879" s="132"/>
      <c r="O879" s="132"/>
      <c r="P879" s="132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124"/>
      <c r="AN879" s="124"/>
      <c r="AO879" s="124"/>
      <c r="AP879" s="124"/>
    </row>
    <row r="880">
      <c r="A880" s="27"/>
      <c r="B880" s="27"/>
      <c r="C880" s="27"/>
      <c r="D880" s="27"/>
      <c r="E880" s="132"/>
      <c r="F880" s="133"/>
      <c r="G880" s="133"/>
      <c r="H880" s="134"/>
      <c r="I880" s="134"/>
      <c r="J880" s="132"/>
      <c r="K880" s="132"/>
      <c r="L880" s="132"/>
      <c r="M880" s="132"/>
      <c r="N880" s="132"/>
      <c r="O880" s="132"/>
      <c r="P880" s="132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124"/>
      <c r="AN880" s="124"/>
      <c r="AO880" s="124"/>
      <c r="AP880" s="124"/>
    </row>
    <row r="881">
      <c r="A881" s="27"/>
      <c r="B881" s="27"/>
      <c r="C881" s="27"/>
      <c r="D881" s="27"/>
      <c r="E881" s="132"/>
      <c r="F881" s="133"/>
      <c r="G881" s="133"/>
      <c r="H881" s="134"/>
      <c r="I881" s="134"/>
      <c r="J881" s="132"/>
      <c r="K881" s="132"/>
      <c r="L881" s="132"/>
      <c r="M881" s="132"/>
      <c r="N881" s="132"/>
      <c r="O881" s="132"/>
      <c r="P881" s="132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124"/>
      <c r="AN881" s="124"/>
      <c r="AO881" s="124"/>
      <c r="AP881" s="124"/>
    </row>
    <row r="882">
      <c r="A882" s="27"/>
      <c r="B882" s="27"/>
      <c r="C882" s="27"/>
      <c r="D882" s="27"/>
      <c r="E882" s="132"/>
      <c r="F882" s="133"/>
      <c r="G882" s="133"/>
      <c r="H882" s="134"/>
      <c r="I882" s="134"/>
      <c r="J882" s="132"/>
      <c r="K882" s="132"/>
      <c r="L882" s="132"/>
      <c r="M882" s="132"/>
      <c r="N882" s="132"/>
      <c r="O882" s="132"/>
      <c r="P882" s="132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124"/>
      <c r="AN882" s="124"/>
      <c r="AO882" s="124"/>
      <c r="AP882" s="124"/>
    </row>
    <row r="883">
      <c r="A883" s="27"/>
      <c r="B883" s="27"/>
      <c r="C883" s="27"/>
      <c r="D883" s="27"/>
      <c r="E883" s="132"/>
      <c r="F883" s="133"/>
      <c r="G883" s="133"/>
      <c r="H883" s="134"/>
      <c r="I883" s="134"/>
      <c r="J883" s="132"/>
      <c r="K883" s="132"/>
      <c r="L883" s="132"/>
      <c r="M883" s="132"/>
      <c r="N883" s="132"/>
      <c r="O883" s="132"/>
      <c r="P883" s="132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124"/>
      <c r="AN883" s="124"/>
      <c r="AO883" s="124"/>
      <c r="AP883" s="124"/>
    </row>
    <row r="884">
      <c r="A884" s="27"/>
      <c r="B884" s="27"/>
      <c r="C884" s="27"/>
      <c r="D884" s="27"/>
      <c r="E884" s="132"/>
      <c r="F884" s="133"/>
      <c r="G884" s="133"/>
      <c r="H884" s="134"/>
      <c r="I884" s="134"/>
      <c r="J884" s="132"/>
      <c r="K884" s="132"/>
      <c r="L884" s="132"/>
      <c r="M884" s="132"/>
      <c r="N884" s="132"/>
      <c r="O884" s="132"/>
      <c r="P884" s="132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124"/>
      <c r="AN884" s="124"/>
      <c r="AO884" s="124"/>
      <c r="AP884" s="124"/>
    </row>
    <row r="885">
      <c r="A885" s="27"/>
      <c r="B885" s="27"/>
      <c r="C885" s="27"/>
      <c r="D885" s="27"/>
      <c r="E885" s="132"/>
      <c r="F885" s="133"/>
      <c r="G885" s="133"/>
      <c r="H885" s="134"/>
      <c r="I885" s="134"/>
      <c r="J885" s="132"/>
      <c r="K885" s="132"/>
      <c r="L885" s="132"/>
      <c r="M885" s="132"/>
      <c r="N885" s="132"/>
      <c r="O885" s="132"/>
      <c r="P885" s="132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124"/>
      <c r="AN885" s="124"/>
      <c r="AO885" s="124"/>
      <c r="AP885" s="124"/>
    </row>
    <row r="886">
      <c r="A886" s="27"/>
      <c r="B886" s="27"/>
      <c r="C886" s="27"/>
      <c r="D886" s="27"/>
      <c r="E886" s="132"/>
      <c r="F886" s="133"/>
      <c r="G886" s="133"/>
      <c r="H886" s="134"/>
      <c r="I886" s="134"/>
      <c r="J886" s="132"/>
      <c r="K886" s="132"/>
      <c r="L886" s="132"/>
      <c r="M886" s="132"/>
      <c r="N886" s="132"/>
      <c r="O886" s="132"/>
      <c r="P886" s="132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124"/>
      <c r="AN886" s="124"/>
      <c r="AO886" s="124"/>
      <c r="AP886" s="124"/>
    </row>
    <row r="887">
      <c r="A887" s="27"/>
      <c r="B887" s="27"/>
      <c r="C887" s="27"/>
      <c r="D887" s="27"/>
      <c r="E887" s="132"/>
      <c r="F887" s="133"/>
      <c r="G887" s="133"/>
      <c r="H887" s="134"/>
      <c r="I887" s="134"/>
      <c r="J887" s="132"/>
      <c r="K887" s="132"/>
      <c r="L887" s="132"/>
      <c r="M887" s="132"/>
      <c r="N887" s="132"/>
      <c r="O887" s="132"/>
      <c r="P887" s="132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124"/>
      <c r="AN887" s="124"/>
      <c r="AO887" s="124"/>
      <c r="AP887" s="124"/>
    </row>
    <row r="888">
      <c r="A888" s="27"/>
      <c r="B888" s="27"/>
      <c r="C888" s="27"/>
      <c r="D888" s="27"/>
      <c r="E888" s="132"/>
      <c r="F888" s="133"/>
      <c r="G888" s="133"/>
      <c r="H888" s="134"/>
      <c r="I888" s="134"/>
      <c r="J888" s="132"/>
      <c r="K888" s="132"/>
      <c r="L888" s="132"/>
      <c r="M888" s="132"/>
      <c r="N888" s="132"/>
      <c r="O888" s="132"/>
      <c r="P888" s="132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124"/>
      <c r="AN888" s="124"/>
      <c r="AO888" s="124"/>
      <c r="AP888" s="124"/>
    </row>
    <row r="889">
      <c r="A889" s="27"/>
      <c r="B889" s="27"/>
      <c r="C889" s="27"/>
      <c r="D889" s="27"/>
      <c r="E889" s="132"/>
      <c r="F889" s="133"/>
      <c r="G889" s="133"/>
      <c r="H889" s="134"/>
      <c r="I889" s="134"/>
      <c r="J889" s="132"/>
      <c r="K889" s="132"/>
      <c r="L889" s="132"/>
      <c r="M889" s="132"/>
      <c r="N889" s="132"/>
      <c r="O889" s="132"/>
      <c r="P889" s="132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124"/>
      <c r="AN889" s="124"/>
      <c r="AO889" s="124"/>
      <c r="AP889" s="124"/>
    </row>
    <row r="890">
      <c r="A890" s="27"/>
      <c r="B890" s="27"/>
      <c r="C890" s="27"/>
      <c r="D890" s="27"/>
      <c r="E890" s="132"/>
      <c r="F890" s="133"/>
      <c r="G890" s="133"/>
      <c r="H890" s="134"/>
      <c r="I890" s="134"/>
      <c r="J890" s="132"/>
      <c r="K890" s="132"/>
      <c r="L890" s="132"/>
      <c r="M890" s="132"/>
      <c r="N890" s="132"/>
      <c r="O890" s="132"/>
      <c r="P890" s="132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124"/>
      <c r="AN890" s="124"/>
      <c r="AO890" s="124"/>
      <c r="AP890" s="124"/>
    </row>
    <row r="891">
      <c r="A891" s="27"/>
      <c r="B891" s="27"/>
      <c r="C891" s="27"/>
      <c r="D891" s="27"/>
      <c r="E891" s="132"/>
      <c r="F891" s="133"/>
      <c r="G891" s="133"/>
      <c r="H891" s="134"/>
      <c r="I891" s="134"/>
      <c r="J891" s="132"/>
      <c r="K891" s="132"/>
      <c r="L891" s="132"/>
      <c r="M891" s="132"/>
      <c r="N891" s="132"/>
      <c r="O891" s="132"/>
      <c r="P891" s="132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124"/>
      <c r="AN891" s="124"/>
      <c r="AO891" s="124"/>
      <c r="AP891" s="124"/>
    </row>
    <row r="892">
      <c r="A892" s="27"/>
      <c r="B892" s="27"/>
      <c r="C892" s="27"/>
      <c r="D892" s="27"/>
      <c r="E892" s="132"/>
      <c r="F892" s="133"/>
      <c r="G892" s="133"/>
      <c r="H892" s="134"/>
      <c r="I892" s="134"/>
      <c r="J892" s="132"/>
      <c r="K892" s="132"/>
      <c r="L892" s="132"/>
      <c r="M892" s="132"/>
      <c r="N892" s="132"/>
      <c r="O892" s="132"/>
      <c r="P892" s="132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124"/>
      <c r="AN892" s="124"/>
      <c r="AO892" s="124"/>
      <c r="AP892" s="124"/>
    </row>
    <row r="893">
      <c r="A893" s="27"/>
      <c r="B893" s="27"/>
      <c r="C893" s="27"/>
      <c r="D893" s="27"/>
      <c r="E893" s="132"/>
      <c r="F893" s="133"/>
      <c r="G893" s="133"/>
      <c r="H893" s="134"/>
      <c r="I893" s="134"/>
      <c r="J893" s="132"/>
      <c r="K893" s="132"/>
      <c r="L893" s="132"/>
      <c r="M893" s="132"/>
      <c r="N893" s="132"/>
      <c r="O893" s="132"/>
      <c r="P893" s="132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124"/>
      <c r="AN893" s="124"/>
      <c r="AO893" s="124"/>
      <c r="AP893" s="124"/>
    </row>
    <row r="894">
      <c r="A894" s="27"/>
      <c r="B894" s="27"/>
      <c r="C894" s="27"/>
      <c r="D894" s="27"/>
      <c r="E894" s="132"/>
      <c r="F894" s="133"/>
      <c r="G894" s="133"/>
      <c r="H894" s="134"/>
      <c r="I894" s="134"/>
      <c r="J894" s="132"/>
      <c r="K894" s="132"/>
      <c r="L894" s="132"/>
      <c r="M894" s="132"/>
      <c r="N894" s="132"/>
      <c r="O894" s="132"/>
      <c r="P894" s="132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124"/>
      <c r="AN894" s="124"/>
      <c r="AO894" s="124"/>
      <c r="AP894" s="124"/>
    </row>
    <row r="895">
      <c r="A895" s="27"/>
      <c r="B895" s="27"/>
      <c r="C895" s="27"/>
      <c r="D895" s="27"/>
      <c r="E895" s="132"/>
      <c r="F895" s="133"/>
      <c r="G895" s="133"/>
      <c r="H895" s="134"/>
      <c r="I895" s="134"/>
      <c r="J895" s="132"/>
      <c r="K895" s="132"/>
      <c r="L895" s="132"/>
      <c r="M895" s="132"/>
      <c r="N895" s="132"/>
      <c r="O895" s="132"/>
      <c r="P895" s="132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124"/>
      <c r="AN895" s="124"/>
      <c r="AO895" s="124"/>
      <c r="AP895" s="124"/>
    </row>
    <row r="896">
      <c r="A896" s="27"/>
      <c r="B896" s="27"/>
      <c r="C896" s="27"/>
      <c r="D896" s="27"/>
      <c r="E896" s="132"/>
      <c r="F896" s="133"/>
      <c r="G896" s="133"/>
      <c r="H896" s="134"/>
      <c r="I896" s="134"/>
      <c r="J896" s="132"/>
      <c r="K896" s="132"/>
      <c r="L896" s="132"/>
      <c r="M896" s="132"/>
      <c r="N896" s="132"/>
      <c r="O896" s="132"/>
      <c r="P896" s="132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124"/>
      <c r="AN896" s="124"/>
      <c r="AO896" s="124"/>
      <c r="AP896" s="124"/>
    </row>
    <row r="897">
      <c r="A897" s="27"/>
      <c r="B897" s="27"/>
      <c r="C897" s="27"/>
      <c r="D897" s="27"/>
      <c r="E897" s="132"/>
      <c r="F897" s="133"/>
      <c r="G897" s="133"/>
      <c r="H897" s="134"/>
      <c r="I897" s="134"/>
      <c r="J897" s="132"/>
      <c r="K897" s="132"/>
      <c r="L897" s="132"/>
      <c r="M897" s="132"/>
      <c r="N897" s="132"/>
      <c r="O897" s="132"/>
      <c r="P897" s="132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124"/>
      <c r="AN897" s="124"/>
      <c r="AO897" s="124"/>
      <c r="AP897" s="124"/>
    </row>
    <row r="898">
      <c r="A898" s="27"/>
      <c r="B898" s="27"/>
      <c r="C898" s="27"/>
      <c r="D898" s="27"/>
      <c r="E898" s="132"/>
      <c r="F898" s="133"/>
      <c r="G898" s="133"/>
      <c r="H898" s="134"/>
      <c r="I898" s="134"/>
      <c r="J898" s="132"/>
      <c r="K898" s="132"/>
      <c r="L898" s="132"/>
      <c r="M898" s="132"/>
      <c r="N898" s="132"/>
      <c r="O898" s="132"/>
      <c r="P898" s="132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124"/>
      <c r="AN898" s="124"/>
      <c r="AO898" s="124"/>
      <c r="AP898" s="124"/>
    </row>
    <row r="899">
      <c r="A899" s="27"/>
      <c r="B899" s="27"/>
      <c r="C899" s="27"/>
      <c r="D899" s="27"/>
      <c r="E899" s="132"/>
      <c r="F899" s="133"/>
      <c r="G899" s="133"/>
      <c r="H899" s="134"/>
      <c r="I899" s="134"/>
      <c r="J899" s="132"/>
      <c r="K899" s="132"/>
      <c r="L899" s="132"/>
      <c r="M899" s="132"/>
      <c r="N899" s="132"/>
      <c r="O899" s="132"/>
      <c r="P899" s="132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124"/>
      <c r="AN899" s="124"/>
      <c r="AO899" s="124"/>
      <c r="AP899" s="124"/>
    </row>
    <row r="900">
      <c r="A900" s="27"/>
      <c r="B900" s="27"/>
      <c r="C900" s="27"/>
      <c r="D900" s="27"/>
      <c r="E900" s="132"/>
      <c r="F900" s="133"/>
      <c r="G900" s="133"/>
      <c r="H900" s="134"/>
      <c r="I900" s="134"/>
      <c r="J900" s="132"/>
      <c r="K900" s="132"/>
      <c r="L900" s="132"/>
      <c r="M900" s="132"/>
      <c r="N900" s="132"/>
      <c r="O900" s="132"/>
      <c r="P900" s="132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124"/>
      <c r="AN900" s="124"/>
      <c r="AO900" s="124"/>
      <c r="AP900" s="124"/>
    </row>
    <row r="901">
      <c r="A901" s="27"/>
      <c r="B901" s="27"/>
      <c r="C901" s="27"/>
      <c r="D901" s="27"/>
      <c r="E901" s="132"/>
      <c r="F901" s="133"/>
      <c r="G901" s="133"/>
      <c r="H901" s="134"/>
      <c r="I901" s="134"/>
      <c r="J901" s="132"/>
      <c r="K901" s="132"/>
      <c r="L901" s="132"/>
      <c r="M901" s="132"/>
      <c r="N901" s="132"/>
      <c r="O901" s="132"/>
      <c r="P901" s="132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124"/>
      <c r="AN901" s="124"/>
      <c r="AO901" s="124"/>
      <c r="AP901" s="124"/>
    </row>
    <row r="902">
      <c r="A902" s="27"/>
      <c r="B902" s="27"/>
      <c r="C902" s="27"/>
      <c r="D902" s="27"/>
      <c r="E902" s="132"/>
      <c r="F902" s="133"/>
      <c r="G902" s="133"/>
      <c r="H902" s="134"/>
      <c r="I902" s="134"/>
      <c r="J902" s="132"/>
      <c r="K902" s="132"/>
      <c r="L902" s="132"/>
      <c r="M902" s="132"/>
      <c r="N902" s="132"/>
      <c r="O902" s="132"/>
      <c r="P902" s="132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124"/>
      <c r="AN902" s="124"/>
      <c r="AO902" s="124"/>
      <c r="AP902" s="124"/>
    </row>
    <row r="903">
      <c r="A903" s="27"/>
      <c r="B903" s="27"/>
      <c r="C903" s="27"/>
      <c r="D903" s="27"/>
      <c r="E903" s="132"/>
      <c r="F903" s="133"/>
      <c r="G903" s="133"/>
      <c r="H903" s="134"/>
      <c r="I903" s="134"/>
      <c r="J903" s="132"/>
      <c r="K903" s="132"/>
      <c r="L903" s="132"/>
      <c r="M903" s="132"/>
      <c r="N903" s="132"/>
      <c r="O903" s="132"/>
      <c r="P903" s="132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124"/>
      <c r="AN903" s="124"/>
      <c r="AO903" s="124"/>
      <c r="AP903" s="124"/>
    </row>
    <row r="904">
      <c r="A904" s="27"/>
      <c r="B904" s="27"/>
      <c r="C904" s="27"/>
      <c r="D904" s="27"/>
      <c r="E904" s="132"/>
      <c r="F904" s="133"/>
      <c r="G904" s="133"/>
      <c r="H904" s="134"/>
      <c r="I904" s="134"/>
      <c r="J904" s="132"/>
      <c r="K904" s="132"/>
      <c r="L904" s="132"/>
      <c r="M904" s="132"/>
      <c r="N904" s="132"/>
      <c r="O904" s="132"/>
      <c r="P904" s="132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124"/>
      <c r="AN904" s="124"/>
      <c r="AO904" s="124"/>
      <c r="AP904" s="124"/>
    </row>
    <row r="905">
      <c r="A905" s="27"/>
      <c r="B905" s="27"/>
      <c r="C905" s="27"/>
      <c r="D905" s="27"/>
      <c r="E905" s="132"/>
      <c r="F905" s="133"/>
      <c r="G905" s="133"/>
      <c r="H905" s="134"/>
      <c r="I905" s="134"/>
      <c r="J905" s="132"/>
      <c r="K905" s="132"/>
      <c r="L905" s="132"/>
      <c r="M905" s="132"/>
      <c r="N905" s="132"/>
      <c r="O905" s="132"/>
      <c r="P905" s="132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124"/>
      <c r="AN905" s="124"/>
      <c r="AO905" s="124"/>
      <c r="AP905" s="124"/>
    </row>
    <row r="906">
      <c r="A906" s="27"/>
      <c r="B906" s="27"/>
      <c r="C906" s="27"/>
      <c r="D906" s="27"/>
      <c r="E906" s="132"/>
      <c r="F906" s="133"/>
      <c r="G906" s="133"/>
      <c r="H906" s="134"/>
      <c r="I906" s="134"/>
      <c r="J906" s="132"/>
      <c r="K906" s="132"/>
      <c r="L906" s="132"/>
      <c r="M906" s="132"/>
      <c r="N906" s="132"/>
      <c r="O906" s="132"/>
      <c r="P906" s="132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124"/>
      <c r="AN906" s="124"/>
      <c r="AO906" s="124"/>
      <c r="AP906" s="124"/>
    </row>
    <row r="907">
      <c r="A907" s="27"/>
      <c r="B907" s="27"/>
      <c r="C907" s="27"/>
      <c r="D907" s="27"/>
      <c r="E907" s="132"/>
      <c r="F907" s="133"/>
      <c r="G907" s="133"/>
      <c r="H907" s="134"/>
      <c r="I907" s="134"/>
      <c r="J907" s="132"/>
      <c r="K907" s="132"/>
      <c r="L907" s="132"/>
      <c r="M907" s="132"/>
      <c r="N907" s="132"/>
      <c r="O907" s="132"/>
      <c r="P907" s="132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124"/>
      <c r="AN907" s="124"/>
      <c r="AO907" s="124"/>
      <c r="AP907" s="124"/>
    </row>
    <row r="908">
      <c r="A908" s="27"/>
      <c r="B908" s="27"/>
      <c r="C908" s="27"/>
      <c r="D908" s="27"/>
      <c r="E908" s="132"/>
      <c r="F908" s="133"/>
      <c r="G908" s="133"/>
      <c r="H908" s="134"/>
      <c r="I908" s="134"/>
      <c r="J908" s="132"/>
      <c r="K908" s="132"/>
      <c r="L908" s="132"/>
      <c r="M908" s="132"/>
      <c r="N908" s="132"/>
      <c r="O908" s="132"/>
      <c r="P908" s="132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124"/>
      <c r="AN908" s="124"/>
      <c r="AO908" s="124"/>
      <c r="AP908" s="124"/>
    </row>
    <row r="909">
      <c r="A909" s="27"/>
      <c r="B909" s="27"/>
      <c r="C909" s="27"/>
      <c r="D909" s="27"/>
      <c r="E909" s="132"/>
      <c r="F909" s="133"/>
      <c r="G909" s="133"/>
      <c r="H909" s="134"/>
      <c r="I909" s="134"/>
      <c r="J909" s="132"/>
      <c r="K909" s="132"/>
      <c r="L909" s="132"/>
      <c r="M909" s="132"/>
      <c r="N909" s="132"/>
      <c r="O909" s="132"/>
      <c r="P909" s="132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124"/>
      <c r="AN909" s="124"/>
      <c r="AO909" s="124"/>
      <c r="AP909" s="124"/>
    </row>
    <row r="910">
      <c r="A910" s="27"/>
      <c r="B910" s="27"/>
      <c r="C910" s="27"/>
      <c r="D910" s="27"/>
      <c r="E910" s="132"/>
      <c r="F910" s="133"/>
      <c r="G910" s="133"/>
      <c r="H910" s="134"/>
      <c r="I910" s="134"/>
      <c r="J910" s="132"/>
      <c r="K910" s="132"/>
      <c r="L910" s="132"/>
      <c r="M910" s="132"/>
      <c r="N910" s="132"/>
      <c r="O910" s="132"/>
      <c r="P910" s="132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124"/>
      <c r="AN910" s="124"/>
      <c r="AO910" s="124"/>
      <c r="AP910" s="124"/>
    </row>
    <row r="911">
      <c r="A911" s="27"/>
      <c r="B911" s="27"/>
      <c r="C911" s="27"/>
      <c r="D911" s="27"/>
      <c r="E911" s="132"/>
      <c r="F911" s="133"/>
      <c r="G911" s="133"/>
      <c r="H911" s="134"/>
      <c r="I911" s="134"/>
      <c r="J911" s="132"/>
      <c r="K911" s="132"/>
      <c r="L911" s="132"/>
      <c r="M911" s="132"/>
      <c r="N911" s="132"/>
      <c r="O911" s="132"/>
      <c r="P911" s="132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124"/>
      <c r="AN911" s="124"/>
      <c r="AO911" s="124"/>
      <c r="AP911" s="124"/>
    </row>
    <row r="912">
      <c r="A912" s="27"/>
      <c r="B912" s="27"/>
      <c r="C912" s="27"/>
      <c r="D912" s="27"/>
      <c r="E912" s="132"/>
      <c r="F912" s="133"/>
      <c r="G912" s="133"/>
      <c r="H912" s="134"/>
      <c r="I912" s="134"/>
      <c r="J912" s="132"/>
      <c r="K912" s="132"/>
      <c r="L912" s="132"/>
      <c r="M912" s="132"/>
      <c r="N912" s="132"/>
      <c r="O912" s="132"/>
      <c r="P912" s="132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124"/>
      <c r="AN912" s="124"/>
      <c r="AO912" s="124"/>
      <c r="AP912" s="124"/>
    </row>
    <row r="913">
      <c r="A913" s="27"/>
      <c r="B913" s="27"/>
      <c r="C913" s="27"/>
      <c r="D913" s="27"/>
      <c r="E913" s="132"/>
      <c r="F913" s="133"/>
      <c r="G913" s="133"/>
      <c r="H913" s="134"/>
      <c r="I913" s="134"/>
      <c r="J913" s="132"/>
      <c r="K913" s="132"/>
      <c r="L913" s="132"/>
      <c r="M913" s="132"/>
      <c r="N913" s="132"/>
      <c r="O913" s="132"/>
      <c r="P913" s="132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124"/>
      <c r="AN913" s="124"/>
      <c r="AO913" s="124"/>
      <c r="AP913" s="124"/>
    </row>
    <row r="914">
      <c r="A914" s="27"/>
      <c r="B914" s="27"/>
      <c r="C914" s="27"/>
      <c r="D914" s="27"/>
      <c r="E914" s="132"/>
      <c r="F914" s="133"/>
      <c r="G914" s="133"/>
      <c r="H914" s="134"/>
      <c r="I914" s="134"/>
      <c r="J914" s="132"/>
      <c r="K914" s="132"/>
      <c r="L914" s="132"/>
      <c r="M914" s="132"/>
      <c r="N914" s="132"/>
      <c r="O914" s="132"/>
      <c r="P914" s="132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124"/>
      <c r="AN914" s="124"/>
      <c r="AO914" s="124"/>
      <c r="AP914" s="124"/>
    </row>
    <row r="915">
      <c r="A915" s="27"/>
      <c r="B915" s="27"/>
      <c r="C915" s="27"/>
      <c r="D915" s="27"/>
      <c r="E915" s="132"/>
      <c r="F915" s="133"/>
      <c r="G915" s="133"/>
      <c r="H915" s="134"/>
      <c r="I915" s="134"/>
      <c r="J915" s="132"/>
      <c r="K915" s="132"/>
      <c r="L915" s="132"/>
      <c r="M915" s="132"/>
      <c r="N915" s="132"/>
      <c r="O915" s="132"/>
      <c r="P915" s="132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124"/>
      <c r="AN915" s="124"/>
      <c r="AO915" s="124"/>
      <c r="AP915" s="124"/>
    </row>
    <row r="916">
      <c r="A916" s="27"/>
      <c r="B916" s="27"/>
      <c r="C916" s="27"/>
      <c r="D916" s="27"/>
      <c r="E916" s="132"/>
      <c r="F916" s="133"/>
      <c r="G916" s="133"/>
      <c r="H916" s="134"/>
      <c r="I916" s="134"/>
      <c r="J916" s="132"/>
      <c r="K916" s="132"/>
      <c r="L916" s="132"/>
      <c r="M916" s="132"/>
      <c r="N916" s="132"/>
      <c r="O916" s="132"/>
      <c r="P916" s="132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124"/>
      <c r="AN916" s="124"/>
      <c r="AO916" s="124"/>
      <c r="AP916" s="124"/>
    </row>
    <row r="917">
      <c r="A917" s="27"/>
      <c r="B917" s="27"/>
      <c r="C917" s="27"/>
      <c r="D917" s="27"/>
      <c r="E917" s="132"/>
      <c r="F917" s="133"/>
      <c r="G917" s="133"/>
      <c r="H917" s="134"/>
      <c r="I917" s="134"/>
      <c r="J917" s="132"/>
      <c r="K917" s="132"/>
      <c r="L917" s="132"/>
      <c r="M917" s="132"/>
      <c r="N917" s="132"/>
      <c r="O917" s="132"/>
      <c r="P917" s="132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124"/>
      <c r="AN917" s="124"/>
      <c r="AO917" s="124"/>
      <c r="AP917" s="124"/>
    </row>
    <row r="918">
      <c r="A918" s="27"/>
      <c r="B918" s="27"/>
      <c r="C918" s="27"/>
      <c r="D918" s="27"/>
      <c r="E918" s="132"/>
      <c r="F918" s="133"/>
      <c r="G918" s="133"/>
      <c r="H918" s="134"/>
      <c r="I918" s="134"/>
      <c r="J918" s="132"/>
      <c r="K918" s="132"/>
      <c r="L918" s="132"/>
      <c r="M918" s="132"/>
      <c r="N918" s="132"/>
      <c r="O918" s="132"/>
      <c r="P918" s="132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124"/>
      <c r="AN918" s="124"/>
      <c r="AO918" s="124"/>
      <c r="AP918" s="124"/>
    </row>
    <row r="919">
      <c r="A919" s="27"/>
      <c r="B919" s="27"/>
      <c r="C919" s="27"/>
      <c r="D919" s="27"/>
      <c r="E919" s="132"/>
      <c r="F919" s="133"/>
      <c r="G919" s="133"/>
      <c r="H919" s="134"/>
      <c r="I919" s="134"/>
      <c r="J919" s="132"/>
      <c r="K919" s="132"/>
      <c r="L919" s="132"/>
      <c r="M919" s="132"/>
      <c r="N919" s="132"/>
      <c r="O919" s="132"/>
      <c r="P919" s="132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124"/>
      <c r="AN919" s="124"/>
      <c r="AO919" s="124"/>
      <c r="AP919" s="124"/>
    </row>
    <row r="920">
      <c r="A920" s="27"/>
      <c r="B920" s="27"/>
      <c r="C920" s="27"/>
      <c r="D920" s="27"/>
      <c r="E920" s="132"/>
      <c r="F920" s="133"/>
      <c r="G920" s="133"/>
      <c r="H920" s="134"/>
      <c r="I920" s="134"/>
      <c r="J920" s="132"/>
      <c r="K920" s="132"/>
      <c r="L920" s="132"/>
      <c r="M920" s="132"/>
      <c r="N920" s="132"/>
      <c r="O920" s="132"/>
      <c r="P920" s="132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124"/>
      <c r="AN920" s="124"/>
      <c r="AO920" s="124"/>
      <c r="AP920" s="124"/>
    </row>
    <row r="921">
      <c r="A921" s="27"/>
      <c r="B921" s="27"/>
      <c r="C921" s="27"/>
      <c r="D921" s="27"/>
      <c r="E921" s="132"/>
      <c r="F921" s="133"/>
      <c r="G921" s="133"/>
      <c r="H921" s="134"/>
      <c r="I921" s="134"/>
      <c r="J921" s="132"/>
      <c r="K921" s="132"/>
      <c r="L921" s="132"/>
      <c r="M921" s="132"/>
      <c r="N921" s="132"/>
      <c r="O921" s="132"/>
      <c r="P921" s="132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124"/>
      <c r="AN921" s="124"/>
      <c r="AO921" s="124"/>
      <c r="AP921" s="124"/>
    </row>
    <row r="922">
      <c r="A922" s="27"/>
      <c r="B922" s="27"/>
      <c r="C922" s="27"/>
      <c r="D922" s="27"/>
      <c r="E922" s="132"/>
      <c r="F922" s="133"/>
      <c r="G922" s="133"/>
      <c r="H922" s="134"/>
      <c r="I922" s="134"/>
      <c r="J922" s="132"/>
      <c r="K922" s="132"/>
      <c r="L922" s="132"/>
      <c r="M922" s="132"/>
      <c r="N922" s="132"/>
      <c r="O922" s="132"/>
      <c r="P922" s="132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124"/>
      <c r="AN922" s="124"/>
      <c r="AO922" s="124"/>
      <c r="AP922" s="124"/>
    </row>
    <row r="923">
      <c r="A923" s="27"/>
      <c r="B923" s="27"/>
      <c r="C923" s="27"/>
      <c r="D923" s="27"/>
      <c r="E923" s="132"/>
      <c r="F923" s="133"/>
      <c r="G923" s="133"/>
      <c r="H923" s="134"/>
      <c r="I923" s="134"/>
      <c r="J923" s="132"/>
      <c r="K923" s="132"/>
      <c r="L923" s="132"/>
      <c r="M923" s="132"/>
      <c r="N923" s="132"/>
      <c r="O923" s="132"/>
      <c r="P923" s="132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124"/>
      <c r="AN923" s="124"/>
      <c r="AO923" s="124"/>
      <c r="AP923" s="124"/>
    </row>
    <row r="924">
      <c r="A924" s="27"/>
      <c r="B924" s="27"/>
      <c r="C924" s="27"/>
      <c r="D924" s="27"/>
      <c r="E924" s="132"/>
      <c r="F924" s="133"/>
      <c r="G924" s="133"/>
      <c r="H924" s="134"/>
      <c r="I924" s="134"/>
      <c r="J924" s="132"/>
      <c r="K924" s="132"/>
      <c r="L924" s="132"/>
      <c r="M924" s="132"/>
      <c r="N924" s="132"/>
      <c r="O924" s="132"/>
      <c r="P924" s="132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124"/>
      <c r="AN924" s="124"/>
      <c r="AO924" s="124"/>
      <c r="AP924" s="124"/>
    </row>
    <row r="925">
      <c r="A925" s="27"/>
      <c r="B925" s="27"/>
      <c r="C925" s="27"/>
      <c r="D925" s="27"/>
      <c r="E925" s="132"/>
      <c r="F925" s="133"/>
      <c r="G925" s="133"/>
      <c r="H925" s="134"/>
      <c r="I925" s="134"/>
      <c r="J925" s="132"/>
      <c r="K925" s="132"/>
      <c r="L925" s="132"/>
      <c r="M925" s="132"/>
      <c r="N925" s="132"/>
      <c r="O925" s="132"/>
      <c r="P925" s="132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124"/>
      <c r="AN925" s="124"/>
      <c r="AO925" s="124"/>
      <c r="AP925" s="124"/>
    </row>
    <row r="926">
      <c r="A926" s="27"/>
      <c r="B926" s="27"/>
      <c r="C926" s="27"/>
      <c r="D926" s="27"/>
      <c r="E926" s="132"/>
      <c r="F926" s="133"/>
      <c r="G926" s="133"/>
      <c r="H926" s="134"/>
      <c r="I926" s="134"/>
      <c r="J926" s="132"/>
      <c r="K926" s="132"/>
      <c r="L926" s="132"/>
      <c r="M926" s="132"/>
      <c r="N926" s="132"/>
      <c r="O926" s="132"/>
      <c r="P926" s="132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124"/>
      <c r="AN926" s="124"/>
      <c r="AO926" s="124"/>
      <c r="AP926" s="124"/>
    </row>
    <row r="927">
      <c r="A927" s="27"/>
      <c r="B927" s="27"/>
      <c r="C927" s="27"/>
      <c r="D927" s="27"/>
      <c r="E927" s="132"/>
      <c r="F927" s="133"/>
      <c r="G927" s="133"/>
      <c r="H927" s="134"/>
      <c r="I927" s="134"/>
      <c r="J927" s="132"/>
      <c r="K927" s="132"/>
      <c r="L927" s="132"/>
      <c r="M927" s="132"/>
      <c r="N927" s="132"/>
      <c r="O927" s="132"/>
      <c r="P927" s="132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124"/>
      <c r="AN927" s="124"/>
      <c r="AO927" s="124"/>
      <c r="AP927" s="124"/>
    </row>
    <row r="928">
      <c r="A928" s="27"/>
      <c r="B928" s="27"/>
      <c r="C928" s="27"/>
      <c r="D928" s="27"/>
      <c r="E928" s="132"/>
      <c r="F928" s="133"/>
      <c r="G928" s="133"/>
      <c r="H928" s="134"/>
      <c r="I928" s="134"/>
      <c r="J928" s="132"/>
      <c r="K928" s="132"/>
      <c r="L928" s="132"/>
      <c r="M928" s="132"/>
      <c r="N928" s="132"/>
      <c r="O928" s="132"/>
      <c r="P928" s="132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124"/>
      <c r="AN928" s="124"/>
      <c r="AO928" s="124"/>
      <c r="AP928" s="124"/>
    </row>
    <row r="929">
      <c r="A929" s="27"/>
      <c r="B929" s="27"/>
      <c r="C929" s="27"/>
      <c r="D929" s="27"/>
      <c r="E929" s="132"/>
      <c r="F929" s="133"/>
      <c r="G929" s="133"/>
      <c r="H929" s="134"/>
      <c r="I929" s="134"/>
      <c r="J929" s="132"/>
      <c r="K929" s="132"/>
      <c r="L929" s="132"/>
      <c r="M929" s="132"/>
      <c r="N929" s="132"/>
      <c r="O929" s="132"/>
      <c r="P929" s="132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124"/>
      <c r="AN929" s="124"/>
      <c r="AO929" s="124"/>
      <c r="AP929" s="124"/>
    </row>
    <row r="930">
      <c r="A930" s="27"/>
      <c r="B930" s="27"/>
      <c r="C930" s="27"/>
      <c r="D930" s="27"/>
      <c r="E930" s="132"/>
      <c r="F930" s="133"/>
      <c r="G930" s="133"/>
      <c r="H930" s="134"/>
      <c r="I930" s="134"/>
      <c r="J930" s="132"/>
      <c r="K930" s="132"/>
      <c r="L930" s="132"/>
      <c r="M930" s="132"/>
      <c r="N930" s="132"/>
      <c r="O930" s="132"/>
      <c r="P930" s="132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124"/>
      <c r="AN930" s="124"/>
      <c r="AO930" s="124"/>
      <c r="AP930" s="124"/>
    </row>
    <row r="931">
      <c r="A931" s="27"/>
      <c r="B931" s="27"/>
      <c r="C931" s="27"/>
      <c r="D931" s="27"/>
      <c r="E931" s="132"/>
      <c r="F931" s="133"/>
      <c r="G931" s="133"/>
      <c r="H931" s="134"/>
      <c r="I931" s="134"/>
      <c r="J931" s="132"/>
      <c r="K931" s="132"/>
      <c r="L931" s="132"/>
      <c r="M931" s="132"/>
      <c r="N931" s="132"/>
      <c r="O931" s="132"/>
      <c r="P931" s="132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124"/>
      <c r="AN931" s="124"/>
      <c r="AO931" s="124"/>
      <c r="AP931" s="124"/>
    </row>
    <row r="932">
      <c r="A932" s="27"/>
      <c r="B932" s="27"/>
      <c r="C932" s="27"/>
      <c r="D932" s="27"/>
      <c r="E932" s="132"/>
      <c r="F932" s="133"/>
      <c r="G932" s="133"/>
      <c r="H932" s="134"/>
      <c r="I932" s="134"/>
      <c r="J932" s="132"/>
      <c r="K932" s="132"/>
      <c r="L932" s="132"/>
      <c r="M932" s="132"/>
      <c r="N932" s="132"/>
      <c r="O932" s="132"/>
      <c r="P932" s="132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124"/>
      <c r="AN932" s="124"/>
      <c r="AO932" s="124"/>
      <c r="AP932" s="124"/>
    </row>
    <row r="933">
      <c r="A933" s="27"/>
      <c r="B933" s="27"/>
      <c r="C933" s="27"/>
      <c r="D933" s="27"/>
      <c r="E933" s="132"/>
      <c r="F933" s="133"/>
      <c r="G933" s="133"/>
      <c r="H933" s="134"/>
      <c r="I933" s="134"/>
      <c r="J933" s="132"/>
      <c r="K933" s="132"/>
      <c r="L933" s="132"/>
      <c r="M933" s="132"/>
      <c r="N933" s="132"/>
      <c r="O933" s="132"/>
      <c r="P933" s="132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124"/>
      <c r="AN933" s="124"/>
      <c r="AO933" s="124"/>
      <c r="AP933" s="124"/>
    </row>
    <row r="934">
      <c r="A934" s="27"/>
      <c r="B934" s="27"/>
      <c r="C934" s="27"/>
      <c r="D934" s="27"/>
      <c r="E934" s="132"/>
      <c r="F934" s="133"/>
      <c r="G934" s="133"/>
      <c r="H934" s="134"/>
      <c r="I934" s="134"/>
      <c r="J934" s="132"/>
      <c r="K934" s="132"/>
      <c r="L934" s="132"/>
      <c r="M934" s="132"/>
      <c r="N934" s="132"/>
      <c r="O934" s="132"/>
      <c r="P934" s="132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124"/>
      <c r="AN934" s="124"/>
      <c r="AO934" s="124"/>
      <c r="AP934" s="124"/>
    </row>
    <row r="935">
      <c r="A935" s="27"/>
      <c r="B935" s="27"/>
      <c r="C935" s="27"/>
      <c r="D935" s="27"/>
      <c r="E935" s="132"/>
      <c r="F935" s="133"/>
      <c r="G935" s="133"/>
      <c r="H935" s="134"/>
      <c r="I935" s="134"/>
      <c r="J935" s="132"/>
      <c r="K935" s="132"/>
      <c r="L935" s="132"/>
      <c r="M935" s="132"/>
      <c r="N935" s="132"/>
      <c r="O935" s="132"/>
      <c r="P935" s="132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124"/>
      <c r="AN935" s="124"/>
      <c r="AO935" s="124"/>
      <c r="AP935" s="124"/>
    </row>
    <row r="936">
      <c r="A936" s="27"/>
      <c r="B936" s="27"/>
      <c r="C936" s="27"/>
      <c r="D936" s="27"/>
      <c r="E936" s="132"/>
      <c r="F936" s="133"/>
      <c r="G936" s="133"/>
      <c r="H936" s="134"/>
      <c r="I936" s="134"/>
      <c r="J936" s="132"/>
      <c r="K936" s="132"/>
      <c r="L936" s="132"/>
      <c r="M936" s="132"/>
      <c r="N936" s="132"/>
      <c r="O936" s="132"/>
      <c r="P936" s="132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124"/>
      <c r="AN936" s="124"/>
      <c r="AO936" s="124"/>
      <c r="AP936" s="124"/>
    </row>
    <row r="937">
      <c r="A937" s="27"/>
      <c r="B937" s="27"/>
      <c r="C937" s="27"/>
      <c r="D937" s="27"/>
      <c r="E937" s="132"/>
      <c r="F937" s="133"/>
      <c r="G937" s="133"/>
      <c r="H937" s="134"/>
      <c r="I937" s="134"/>
      <c r="J937" s="132"/>
      <c r="K937" s="132"/>
      <c r="L937" s="132"/>
      <c r="M937" s="132"/>
      <c r="N937" s="132"/>
      <c r="O937" s="132"/>
      <c r="P937" s="132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124"/>
      <c r="AN937" s="124"/>
      <c r="AO937" s="124"/>
      <c r="AP937" s="124"/>
    </row>
    <row r="938">
      <c r="A938" s="27"/>
      <c r="B938" s="27"/>
      <c r="C938" s="27"/>
      <c r="D938" s="27"/>
      <c r="E938" s="132"/>
      <c r="F938" s="133"/>
      <c r="G938" s="133"/>
      <c r="H938" s="134"/>
      <c r="I938" s="134"/>
      <c r="J938" s="132"/>
      <c r="K938" s="132"/>
      <c r="L938" s="132"/>
      <c r="M938" s="132"/>
      <c r="N938" s="132"/>
      <c r="O938" s="132"/>
      <c r="P938" s="132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124"/>
      <c r="AN938" s="124"/>
      <c r="AO938" s="124"/>
      <c r="AP938" s="124"/>
    </row>
    <row r="939">
      <c r="A939" s="27"/>
      <c r="B939" s="27"/>
      <c r="C939" s="27"/>
      <c r="D939" s="27"/>
      <c r="E939" s="132"/>
      <c r="F939" s="133"/>
      <c r="G939" s="133"/>
      <c r="H939" s="134"/>
      <c r="I939" s="134"/>
      <c r="J939" s="132"/>
      <c r="K939" s="132"/>
      <c r="L939" s="132"/>
      <c r="M939" s="132"/>
      <c r="N939" s="132"/>
      <c r="O939" s="132"/>
      <c r="P939" s="132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124"/>
      <c r="AN939" s="124"/>
      <c r="AO939" s="124"/>
      <c r="AP939" s="124"/>
    </row>
    <row r="940">
      <c r="A940" s="27"/>
      <c r="B940" s="27"/>
      <c r="C940" s="27"/>
      <c r="D940" s="27"/>
      <c r="E940" s="132"/>
      <c r="F940" s="133"/>
      <c r="G940" s="133"/>
      <c r="H940" s="134"/>
      <c r="I940" s="134"/>
      <c r="J940" s="132"/>
      <c r="K940" s="132"/>
      <c r="L940" s="132"/>
      <c r="M940" s="132"/>
      <c r="N940" s="132"/>
      <c r="O940" s="132"/>
      <c r="P940" s="132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124"/>
      <c r="AN940" s="124"/>
      <c r="AO940" s="124"/>
      <c r="AP940" s="124"/>
    </row>
    <row r="941">
      <c r="A941" s="27"/>
      <c r="B941" s="27"/>
      <c r="C941" s="27"/>
      <c r="D941" s="27"/>
      <c r="E941" s="132"/>
      <c r="F941" s="133"/>
      <c r="G941" s="133"/>
      <c r="H941" s="134"/>
      <c r="I941" s="134"/>
      <c r="J941" s="132"/>
      <c r="K941" s="132"/>
      <c r="L941" s="132"/>
      <c r="M941" s="132"/>
      <c r="N941" s="132"/>
      <c r="O941" s="132"/>
      <c r="P941" s="132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124"/>
      <c r="AN941" s="124"/>
      <c r="AO941" s="124"/>
      <c r="AP941" s="124"/>
    </row>
    <row r="942">
      <c r="A942" s="27"/>
      <c r="B942" s="27"/>
      <c r="C942" s="27"/>
      <c r="D942" s="27"/>
      <c r="E942" s="132"/>
      <c r="F942" s="133"/>
      <c r="G942" s="133"/>
      <c r="H942" s="134"/>
      <c r="I942" s="134"/>
      <c r="J942" s="132"/>
      <c r="K942" s="132"/>
      <c r="L942" s="132"/>
      <c r="M942" s="132"/>
      <c r="N942" s="132"/>
      <c r="O942" s="132"/>
      <c r="P942" s="132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124"/>
      <c r="AN942" s="124"/>
      <c r="AO942" s="124"/>
      <c r="AP942" s="124"/>
    </row>
    <row r="943">
      <c r="A943" s="27"/>
      <c r="B943" s="27"/>
      <c r="C943" s="27"/>
      <c r="D943" s="27"/>
      <c r="E943" s="132"/>
      <c r="F943" s="133"/>
      <c r="G943" s="133"/>
      <c r="H943" s="134"/>
      <c r="I943" s="134"/>
      <c r="J943" s="132"/>
      <c r="K943" s="132"/>
      <c r="L943" s="132"/>
      <c r="M943" s="132"/>
      <c r="N943" s="132"/>
      <c r="O943" s="132"/>
      <c r="P943" s="132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124"/>
      <c r="AN943" s="124"/>
      <c r="AO943" s="124"/>
      <c r="AP943" s="124"/>
    </row>
    <row r="944">
      <c r="A944" s="27"/>
      <c r="B944" s="27"/>
      <c r="C944" s="27"/>
      <c r="D944" s="27"/>
      <c r="E944" s="132"/>
      <c r="F944" s="133"/>
      <c r="G944" s="133"/>
      <c r="H944" s="134"/>
      <c r="I944" s="134"/>
      <c r="J944" s="132"/>
      <c r="K944" s="132"/>
      <c r="L944" s="132"/>
      <c r="M944" s="132"/>
      <c r="N944" s="132"/>
      <c r="O944" s="132"/>
      <c r="P944" s="132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124"/>
      <c r="AN944" s="124"/>
      <c r="AO944" s="124"/>
      <c r="AP944" s="124"/>
    </row>
    <row r="945">
      <c r="A945" s="27"/>
      <c r="B945" s="27"/>
      <c r="C945" s="27"/>
      <c r="D945" s="27"/>
      <c r="E945" s="132"/>
      <c r="F945" s="133"/>
      <c r="G945" s="133"/>
      <c r="H945" s="134"/>
      <c r="I945" s="134"/>
      <c r="J945" s="132"/>
      <c r="K945" s="132"/>
      <c r="L945" s="132"/>
      <c r="M945" s="132"/>
      <c r="N945" s="132"/>
      <c r="O945" s="132"/>
      <c r="P945" s="132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124"/>
      <c r="AN945" s="124"/>
      <c r="AO945" s="124"/>
      <c r="AP945" s="124"/>
    </row>
    <row r="946">
      <c r="A946" s="27"/>
      <c r="B946" s="27"/>
      <c r="C946" s="27"/>
      <c r="D946" s="27"/>
      <c r="E946" s="132"/>
      <c r="F946" s="133"/>
      <c r="G946" s="133"/>
      <c r="H946" s="134"/>
      <c r="I946" s="134"/>
      <c r="J946" s="132"/>
      <c r="K946" s="132"/>
      <c r="L946" s="132"/>
      <c r="M946" s="132"/>
      <c r="N946" s="132"/>
      <c r="O946" s="132"/>
      <c r="P946" s="132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124"/>
      <c r="AN946" s="124"/>
      <c r="AO946" s="124"/>
      <c r="AP946" s="124"/>
    </row>
    <row r="947">
      <c r="A947" s="27"/>
      <c r="B947" s="27"/>
      <c r="C947" s="27"/>
      <c r="D947" s="27"/>
      <c r="E947" s="132"/>
      <c r="F947" s="133"/>
      <c r="G947" s="133"/>
      <c r="H947" s="134"/>
      <c r="I947" s="134"/>
      <c r="J947" s="132"/>
      <c r="K947" s="132"/>
      <c r="L947" s="132"/>
      <c r="M947" s="132"/>
      <c r="N947" s="132"/>
      <c r="O947" s="132"/>
      <c r="P947" s="132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124"/>
      <c r="AN947" s="124"/>
      <c r="AO947" s="124"/>
      <c r="AP947" s="124"/>
    </row>
    <row r="948">
      <c r="A948" s="27"/>
      <c r="B948" s="27"/>
      <c r="C948" s="27"/>
      <c r="D948" s="27"/>
      <c r="E948" s="132"/>
      <c r="F948" s="133"/>
      <c r="G948" s="133"/>
      <c r="H948" s="134"/>
      <c r="I948" s="134"/>
      <c r="J948" s="132"/>
      <c r="K948" s="132"/>
      <c r="L948" s="132"/>
      <c r="M948" s="132"/>
      <c r="N948" s="132"/>
      <c r="O948" s="132"/>
      <c r="P948" s="132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124"/>
      <c r="AN948" s="124"/>
      <c r="AO948" s="124"/>
      <c r="AP948" s="124"/>
    </row>
    <row r="949">
      <c r="A949" s="27"/>
      <c r="B949" s="27"/>
      <c r="C949" s="27"/>
      <c r="D949" s="27"/>
      <c r="E949" s="132"/>
      <c r="F949" s="133"/>
      <c r="G949" s="133"/>
      <c r="H949" s="134"/>
      <c r="I949" s="134"/>
      <c r="J949" s="132"/>
      <c r="K949" s="132"/>
      <c r="L949" s="132"/>
      <c r="M949" s="132"/>
      <c r="N949" s="132"/>
      <c r="O949" s="132"/>
      <c r="P949" s="132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124"/>
      <c r="AN949" s="124"/>
      <c r="AO949" s="124"/>
      <c r="AP949" s="124"/>
    </row>
    <row r="950">
      <c r="A950" s="27"/>
      <c r="B950" s="27"/>
      <c r="C950" s="27"/>
      <c r="D950" s="27"/>
      <c r="E950" s="132"/>
      <c r="F950" s="133"/>
      <c r="G950" s="133"/>
      <c r="H950" s="134"/>
      <c r="I950" s="134"/>
      <c r="J950" s="132"/>
      <c r="K950" s="132"/>
      <c r="L950" s="132"/>
      <c r="M950" s="132"/>
      <c r="N950" s="132"/>
      <c r="O950" s="132"/>
      <c r="P950" s="132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124"/>
      <c r="AN950" s="124"/>
      <c r="AO950" s="124"/>
      <c r="AP950" s="124"/>
    </row>
    <row r="951">
      <c r="A951" s="27"/>
      <c r="B951" s="27"/>
      <c r="C951" s="27"/>
      <c r="D951" s="27"/>
      <c r="E951" s="132"/>
      <c r="F951" s="133"/>
      <c r="G951" s="133"/>
      <c r="H951" s="134"/>
      <c r="I951" s="134"/>
      <c r="J951" s="132"/>
      <c r="K951" s="132"/>
      <c r="L951" s="132"/>
      <c r="M951" s="132"/>
      <c r="N951" s="132"/>
      <c r="O951" s="132"/>
      <c r="P951" s="132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124"/>
      <c r="AN951" s="124"/>
      <c r="AO951" s="124"/>
      <c r="AP951" s="124"/>
    </row>
    <row r="952">
      <c r="A952" s="27"/>
      <c r="B952" s="27"/>
      <c r="C952" s="27"/>
      <c r="D952" s="27"/>
      <c r="E952" s="132"/>
      <c r="F952" s="133"/>
      <c r="G952" s="133"/>
      <c r="H952" s="134"/>
      <c r="I952" s="134"/>
      <c r="J952" s="132"/>
      <c r="K952" s="132"/>
      <c r="L952" s="132"/>
      <c r="M952" s="132"/>
      <c r="N952" s="132"/>
      <c r="O952" s="132"/>
      <c r="P952" s="132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124"/>
      <c r="AN952" s="124"/>
      <c r="AO952" s="124"/>
      <c r="AP952" s="124"/>
    </row>
    <row r="953">
      <c r="A953" s="27"/>
      <c r="B953" s="27"/>
      <c r="C953" s="27"/>
      <c r="D953" s="27"/>
      <c r="E953" s="132"/>
      <c r="F953" s="133"/>
      <c r="G953" s="133"/>
      <c r="H953" s="134"/>
      <c r="I953" s="134"/>
      <c r="J953" s="132"/>
      <c r="K953" s="132"/>
      <c r="L953" s="132"/>
      <c r="M953" s="132"/>
      <c r="N953" s="132"/>
      <c r="O953" s="132"/>
      <c r="P953" s="132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124"/>
      <c r="AN953" s="124"/>
      <c r="AO953" s="124"/>
      <c r="AP953" s="124"/>
    </row>
    <row r="954">
      <c r="A954" s="27"/>
      <c r="B954" s="27"/>
      <c r="C954" s="27"/>
      <c r="D954" s="27"/>
      <c r="E954" s="132"/>
      <c r="F954" s="133"/>
      <c r="G954" s="133"/>
      <c r="H954" s="134"/>
      <c r="I954" s="134"/>
      <c r="J954" s="132"/>
      <c r="K954" s="132"/>
      <c r="L954" s="132"/>
      <c r="M954" s="132"/>
      <c r="N954" s="132"/>
      <c r="O954" s="132"/>
      <c r="P954" s="132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124"/>
      <c r="AN954" s="124"/>
      <c r="AO954" s="124"/>
      <c r="AP954" s="124"/>
    </row>
    <row r="955">
      <c r="A955" s="27"/>
      <c r="B955" s="27"/>
      <c r="C955" s="27"/>
      <c r="D955" s="27"/>
      <c r="E955" s="132"/>
      <c r="F955" s="133"/>
      <c r="G955" s="133"/>
      <c r="H955" s="134"/>
      <c r="I955" s="134"/>
      <c r="J955" s="132"/>
      <c r="K955" s="132"/>
      <c r="L955" s="132"/>
      <c r="M955" s="132"/>
      <c r="N955" s="132"/>
      <c r="O955" s="132"/>
      <c r="P955" s="132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124"/>
      <c r="AN955" s="124"/>
      <c r="AO955" s="124"/>
      <c r="AP955" s="124"/>
    </row>
    <row r="956">
      <c r="A956" s="27"/>
      <c r="B956" s="27"/>
      <c r="C956" s="27"/>
      <c r="D956" s="27"/>
      <c r="E956" s="132"/>
      <c r="F956" s="133"/>
      <c r="G956" s="133"/>
      <c r="H956" s="134"/>
      <c r="I956" s="134"/>
      <c r="J956" s="132"/>
      <c r="K956" s="132"/>
      <c r="L956" s="132"/>
      <c r="M956" s="132"/>
      <c r="N956" s="132"/>
      <c r="O956" s="132"/>
      <c r="P956" s="132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124"/>
      <c r="AN956" s="124"/>
      <c r="AO956" s="124"/>
      <c r="AP956" s="124"/>
    </row>
    <row r="957">
      <c r="A957" s="27"/>
      <c r="B957" s="27"/>
      <c r="C957" s="27"/>
      <c r="D957" s="27"/>
      <c r="E957" s="132"/>
      <c r="F957" s="133"/>
      <c r="G957" s="133"/>
      <c r="H957" s="134"/>
      <c r="I957" s="134"/>
      <c r="J957" s="132"/>
      <c r="K957" s="132"/>
      <c r="L957" s="132"/>
      <c r="M957" s="132"/>
      <c r="N957" s="132"/>
      <c r="O957" s="132"/>
      <c r="P957" s="132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124"/>
      <c r="AN957" s="124"/>
      <c r="AO957" s="124"/>
      <c r="AP957" s="124"/>
    </row>
    <row r="958">
      <c r="A958" s="27"/>
      <c r="B958" s="27"/>
      <c r="C958" s="27"/>
      <c r="D958" s="27"/>
      <c r="E958" s="132"/>
      <c r="F958" s="133"/>
      <c r="G958" s="133"/>
      <c r="H958" s="134"/>
      <c r="I958" s="134"/>
      <c r="J958" s="132"/>
      <c r="K958" s="132"/>
      <c r="L958" s="132"/>
      <c r="M958" s="132"/>
      <c r="N958" s="132"/>
      <c r="O958" s="132"/>
      <c r="P958" s="132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124"/>
      <c r="AN958" s="124"/>
      <c r="AO958" s="124"/>
      <c r="AP958" s="124"/>
    </row>
    <row r="959">
      <c r="A959" s="27"/>
      <c r="B959" s="27"/>
      <c r="C959" s="27"/>
      <c r="D959" s="27"/>
      <c r="E959" s="132"/>
      <c r="F959" s="133"/>
      <c r="G959" s="133"/>
      <c r="H959" s="134"/>
      <c r="I959" s="134"/>
      <c r="J959" s="132"/>
      <c r="K959" s="132"/>
      <c r="L959" s="132"/>
      <c r="M959" s="132"/>
      <c r="N959" s="132"/>
      <c r="O959" s="132"/>
      <c r="P959" s="132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124"/>
      <c r="AN959" s="124"/>
      <c r="AO959" s="124"/>
      <c r="AP959" s="124"/>
    </row>
    <row r="960">
      <c r="A960" s="27"/>
      <c r="B960" s="27"/>
      <c r="C960" s="27"/>
      <c r="D960" s="27"/>
      <c r="E960" s="132"/>
      <c r="F960" s="133"/>
      <c r="G960" s="133"/>
      <c r="H960" s="134"/>
      <c r="I960" s="134"/>
      <c r="J960" s="132"/>
      <c r="K960" s="132"/>
      <c r="L960" s="132"/>
      <c r="M960" s="132"/>
      <c r="N960" s="132"/>
      <c r="O960" s="132"/>
      <c r="P960" s="132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124"/>
      <c r="AN960" s="124"/>
      <c r="AO960" s="124"/>
      <c r="AP960" s="124"/>
    </row>
    <row r="961">
      <c r="A961" s="27"/>
      <c r="B961" s="27"/>
      <c r="C961" s="27"/>
      <c r="D961" s="27"/>
      <c r="E961" s="132"/>
      <c r="F961" s="133"/>
      <c r="G961" s="133"/>
      <c r="H961" s="134"/>
      <c r="I961" s="134"/>
      <c r="J961" s="132"/>
      <c r="K961" s="132"/>
      <c r="L961" s="132"/>
      <c r="M961" s="132"/>
      <c r="N961" s="132"/>
      <c r="O961" s="132"/>
      <c r="P961" s="132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124"/>
      <c r="AN961" s="124"/>
      <c r="AO961" s="124"/>
      <c r="AP961" s="124"/>
    </row>
    <row r="962">
      <c r="A962" s="27"/>
      <c r="B962" s="27"/>
      <c r="C962" s="27"/>
      <c r="D962" s="27"/>
      <c r="E962" s="132"/>
      <c r="F962" s="133"/>
      <c r="G962" s="133"/>
      <c r="H962" s="134"/>
      <c r="I962" s="134"/>
      <c r="J962" s="132"/>
      <c r="K962" s="132"/>
      <c r="L962" s="132"/>
      <c r="M962" s="132"/>
      <c r="N962" s="132"/>
      <c r="O962" s="132"/>
      <c r="P962" s="132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124"/>
      <c r="AN962" s="124"/>
      <c r="AO962" s="124"/>
      <c r="AP962" s="124"/>
    </row>
    <row r="963">
      <c r="A963" s="27"/>
      <c r="B963" s="27"/>
      <c r="C963" s="27"/>
      <c r="D963" s="27"/>
      <c r="E963" s="132"/>
      <c r="F963" s="133"/>
      <c r="G963" s="133"/>
      <c r="H963" s="134"/>
      <c r="I963" s="134"/>
      <c r="J963" s="132"/>
      <c r="K963" s="132"/>
      <c r="L963" s="132"/>
      <c r="M963" s="132"/>
      <c r="N963" s="132"/>
      <c r="O963" s="132"/>
      <c r="P963" s="132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124"/>
      <c r="AN963" s="124"/>
      <c r="AO963" s="124"/>
      <c r="AP963" s="124"/>
    </row>
    <row r="964">
      <c r="A964" s="27"/>
      <c r="B964" s="27"/>
      <c r="C964" s="27"/>
      <c r="D964" s="27"/>
      <c r="E964" s="132"/>
      <c r="F964" s="133"/>
      <c r="G964" s="133"/>
      <c r="H964" s="134"/>
      <c r="I964" s="134"/>
      <c r="J964" s="132"/>
      <c r="K964" s="132"/>
      <c r="L964" s="132"/>
      <c r="M964" s="132"/>
      <c r="N964" s="132"/>
      <c r="O964" s="132"/>
      <c r="P964" s="132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124"/>
      <c r="AN964" s="124"/>
      <c r="AO964" s="124"/>
      <c r="AP964" s="124"/>
    </row>
    <row r="965">
      <c r="A965" s="27"/>
      <c r="B965" s="27"/>
      <c r="C965" s="27"/>
      <c r="D965" s="27"/>
      <c r="E965" s="132"/>
      <c r="F965" s="133"/>
      <c r="G965" s="133"/>
      <c r="H965" s="134"/>
      <c r="I965" s="134"/>
      <c r="J965" s="132"/>
      <c r="K965" s="132"/>
      <c r="L965" s="132"/>
      <c r="M965" s="132"/>
      <c r="N965" s="132"/>
      <c r="O965" s="132"/>
      <c r="P965" s="132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124"/>
      <c r="AN965" s="124"/>
      <c r="AO965" s="124"/>
      <c r="AP965" s="124"/>
    </row>
    <row r="966">
      <c r="A966" s="27"/>
      <c r="B966" s="27"/>
      <c r="C966" s="27"/>
      <c r="D966" s="27"/>
      <c r="E966" s="132"/>
      <c r="F966" s="133"/>
      <c r="G966" s="133"/>
      <c r="H966" s="134"/>
      <c r="I966" s="134"/>
      <c r="J966" s="132"/>
      <c r="K966" s="132"/>
      <c r="L966" s="132"/>
      <c r="M966" s="132"/>
      <c r="N966" s="132"/>
      <c r="O966" s="132"/>
      <c r="P966" s="132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124"/>
      <c r="AN966" s="124"/>
      <c r="AO966" s="124"/>
      <c r="AP966" s="124"/>
    </row>
    <row r="967">
      <c r="A967" s="27"/>
      <c r="B967" s="27"/>
      <c r="C967" s="27"/>
      <c r="D967" s="27"/>
      <c r="E967" s="132"/>
      <c r="F967" s="133"/>
      <c r="G967" s="133"/>
      <c r="H967" s="134"/>
      <c r="I967" s="134"/>
      <c r="J967" s="132"/>
      <c r="K967" s="132"/>
      <c r="L967" s="132"/>
      <c r="M967" s="132"/>
      <c r="N967" s="132"/>
      <c r="O967" s="132"/>
      <c r="P967" s="132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124"/>
      <c r="AN967" s="124"/>
      <c r="AO967" s="124"/>
      <c r="AP967" s="124"/>
    </row>
    <row r="968">
      <c r="A968" s="27"/>
      <c r="B968" s="27"/>
      <c r="C968" s="27"/>
      <c r="D968" s="27"/>
      <c r="E968" s="132"/>
      <c r="F968" s="133"/>
      <c r="G968" s="133"/>
      <c r="H968" s="134"/>
      <c r="I968" s="134"/>
      <c r="J968" s="132"/>
      <c r="K968" s="132"/>
      <c r="L968" s="132"/>
      <c r="M968" s="132"/>
      <c r="N968" s="132"/>
      <c r="O968" s="132"/>
      <c r="P968" s="132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124"/>
      <c r="AN968" s="124"/>
      <c r="AO968" s="124"/>
      <c r="AP968" s="124"/>
    </row>
    <row r="969">
      <c r="A969" s="27"/>
      <c r="B969" s="27"/>
      <c r="C969" s="27"/>
      <c r="D969" s="27"/>
      <c r="E969" s="132"/>
      <c r="F969" s="133"/>
      <c r="G969" s="133"/>
      <c r="H969" s="134"/>
      <c r="I969" s="134"/>
      <c r="J969" s="132"/>
      <c r="K969" s="132"/>
      <c r="L969" s="132"/>
      <c r="M969" s="132"/>
      <c r="N969" s="132"/>
      <c r="O969" s="132"/>
      <c r="P969" s="132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124"/>
      <c r="AN969" s="124"/>
      <c r="AO969" s="124"/>
      <c r="AP969" s="124"/>
    </row>
    <row r="970">
      <c r="A970" s="27"/>
      <c r="B970" s="27"/>
      <c r="C970" s="27"/>
      <c r="D970" s="27"/>
      <c r="E970" s="132"/>
      <c r="F970" s="133"/>
      <c r="G970" s="133"/>
      <c r="H970" s="134"/>
      <c r="I970" s="134"/>
      <c r="J970" s="132"/>
      <c r="K970" s="132"/>
      <c r="L970" s="132"/>
      <c r="M970" s="132"/>
      <c r="N970" s="132"/>
      <c r="O970" s="132"/>
      <c r="P970" s="132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124"/>
      <c r="AN970" s="124"/>
      <c r="AO970" s="124"/>
      <c r="AP970" s="124"/>
    </row>
    <row r="971">
      <c r="A971" s="27"/>
      <c r="B971" s="27"/>
      <c r="C971" s="27"/>
      <c r="D971" s="27"/>
      <c r="E971" s="132"/>
      <c r="F971" s="133"/>
      <c r="G971" s="133"/>
      <c r="H971" s="134"/>
      <c r="I971" s="134"/>
      <c r="J971" s="132"/>
      <c r="K971" s="132"/>
      <c r="L971" s="132"/>
      <c r="M971" s="132"/>
      <c r="N971" s="132"/>
      <c r="O971" s="132"/>
      <c r="P971" s="132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124"/>
      <c r="AN971" s="124"/>
      <c r="AO971" s="124"/>
      <c r="AP971" s="124"/>
    </row>
    <row r="972">
      <c r="A972" s="27"/>
      <c r="B972" s="27"/>
      <c r="C972" s="27"/>
      <c r="D972" s="27"/>
      <c r="E972" s="132"/>
      <c r="F972" s="133"/>
      <c r="G972" s="133"/>
      <c r="H972" s="134"/>
      <c r="I972" s="134"/>
      <c r="J972" s="132"/>
      <c r="K972" s="132"/>
      <c r="L972" s="132"/>
      <c r="M972" s="132"/>
      <c r="N972" s="132"/>
      <c r="O972" s="132"/>
      <c r="P972" s="132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124"/>
      <c r="AN972" s="124"/>
      <c r="AO972" s="124"/>
      <c r="AP972" s="124"/>
    </row>
    <row r="973">
      <c r="A973" s="27"/>
      <c r="B973" s="27"/>
      <c r="C973" s="27"/>
      <c r="D973" s="27"/>
      <c r="E973" s="132"/>
      <c r="F973" s="133"/>
      <c r="G973" s="133"/>
      <c r="H973" s="134"/>
      <c r="I973" s="134"/>
      <c r="J973" s="132"/>
      <c r="K973" s="132"/>
      <c r="L973" s="132"/>
      <c r="M973" s="132"/>
      <c r="N973" s="132"/>
      <c r="O973" s="132"/>
      <c r="P973" s="132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124"/>
      <c r="AN973" s="124"/>
      <c r="AO973" s="124"/>
      <c r="AP973" s="124"/>
    </row>
    <row r="974">
      <c r="A974" s="27"/>
      <c r="B974" s="27"/>
      <c r="C974" s="27"/>
      <c r="D974" s="27"/>
      <c r="E974" s="132"/>
      <c r="F974" s="133"/>
      <c r="G974" s="133"/>
      <c r="H974" s="134"/>
      <c r="I974" s="134"/>
      <c r="J974" s="132"/>
      <c r="K974" s="132"/>
      <c r="L974" s="132"/>
      <c r="M974" s="132"/>
      <c r="N974" s="132"/>
      <c r="O974" s="132"/>
      <c r="P974" s="132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124"/>
      <c r="AN974" s="124"/>
      <c r="AO974" s="124"/>
      <c r="AP974" s="124"/>
    </row>
    <row r="975">
      <c r="A975" s="27"/>
      <c r="B975" s="27"/>
      <c r="C975" s="27"/>
      <c r="D975" s="27"/>
      <c r="E975" s="132"/>
      <c r="F975" s="133"/>
      <c r="G975" s="133"/>
      <c r="H975" s="134"/>
      <c r="I975" s="134"/>
      <c r="J975" s="132"/>
      <c r="K975" s="132"/>
      <c r="L975" s="132"/>
      <c r="M975" s="132"/>
      <c r="N975" s="132"/>
      <c r="O975" s="132"/>
      <c r="P975" s="132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124"/>
      <c r="AN975" s="124"/>
      <c r="AO975" s="124"/>
      <c r="AP975" s="124"/>
    </row>
    <row r="976">
      <c r="A976" s="27"/>
      <c r="B976" s="27"/>
      <c r="C976" s="27"/>
      <c r="D976" s="27"/>
      <c r="E976" s="132"/>
      <c r="F976" s="133"/>
      <c r="G976" s="133"/>
      <c r="H976" s="134"/>
      <c r="I976" s="134"/>
      <c r="J976" s="132"/>
      <c r="K976" s="132"/>
      <c r="L976" s="132"/>
      <c r="M976" s="132"/>
      <c r="N976" s="132"/>
      <c r="O976" s="132"/>
      <c r="P976" s="132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124"/>
      <c r="AN976" s="124"/>
      <c r="AO976" s="124"/>
      <c r="AP976" s="124"/>
    </row>
    <row r="977">
      <c r="A977" s="27"/>
      <c r="B977" s="27"/>
      <c r="C977" s="27"/>
      <c r="D977" s="27"/>
      <c r="E977" s="132"/>
      <c r="F977" s="133"/>
      <c r="G977" s="133"/>
      <c r="H977" s="134"/>
      <c r="I977" s="134"/>
      <c r="J977" s="132"/>
      <c r="K977" s="132"/>
      <c r="L977" s="132"/>
      <c r="M977" s="132"/>
      <c r="N977" s="132"/>
      <c r="O977" s="132"/>
      <c r="P977" s="132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124"/>
      <c r="AN977" s="124"/>
      <c r="AO977" s="124"/>
      <c r="AP977" s="124"/>
    </row>
    <row r="978">
      <c r="A978" s="27"/>
      <c r="B978" s="27"/>
      <c r="C978" s="27"/>
      <c r="D978" s="27"/>
      <c r="E978" s="132"/>
      <c r="F978" s="133"/>
      <c r="G978" s="133"/>
      <c r="H978" s="134"/>
      <c r="I978" s="134"/>
      <c r="J978" s="132"/>
      <c r="K978" s="132"/>
      <c r="L978" s="132"/>
      <c r="M978" s="132"/>
      <c r="N978" s="132"/>
      <c r="O978" s="132"/>
      <c r="P978" s="132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124"/>
      <c r="AN978" s="124"/>
      <c r="AO978" s="124"/>
      <c r="AP978" s="124"/>
    </row>
    <row r="979">
      <c r="A979" s="27"/>
      <c r="B979" s="27"/>
      <c r="C979" s="27"/>
      <c r="D979" s="27"/>
      <c r="E979" s="132"/>
      <c r="F979" s="133"/>
      <c r="G979" s="133"/>
      <c r="H979" s="134"/>
      <c r="I979" s="134"/>
      <c r="J979" s="132"/>
      <c r="K979" s="132"/>
      <c r="L979" s="132"/>
      <c r="M979" s="132"/>
      <c r="N979" s="132"/>
      <c r="O979" s="132"/>
      <c r="P979" s="132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124"/>
      <c r="AN979" s="124"/>
      <c r="AO979" s="124"/>
      <c r="AP979" s="124"/>
    </row>
    <row r="980">
      <c r="A980" s="27"/>
      <c r="B980" s="27"/>
      <c r="C980" s="27"/>
      <c r="D980" s="27"/>
      <c r="E980" s="132"/>
      <c r="F980" s="133"/>
      <c r="G980" s="133"/>
      <c r="H980" s="134"/>
      <c r="I980" s="134"/>
      <c r="J980" s="132"/>
      <c r="K980" s="132"/>
      <c r="L980" s="132"/>
      <c r="M980" s="132"/>
      <c r="N980" s="132"/>
      <c r="O980" s="132"/>
      <c r="P980" s="132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124"/>
      <c r="AN980" s="124"/>
      <c r="AO980" s="124"/>
      <c r="AP980" s="124"/>
    </row>
    <row r="981">
      <c r="A981" s="27"/>
      <c r="B981" s="27"/>
      <c r="C981" s="27"/>
      <c r="D981" s="27"/>
      <c r="E981" s="132"/>
      <c r="F981" s="133"/>
      <c r="G981" s="133"/>
      <c r="H981" s="134"/>
      <c r="I981" s="134"/>
      <c r="J981" s="132"/>
      <c r="K981" s="132"/>
      <c r="L981" s="132"/>
      <c r="M981" s="132"/>
      <c r="N981" s="132"/>
      <c r="O981" s="132"/>
      <c r="P981" s="132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124"/>
      <c r="AN981" s="124"/>
      <c r="AO981" s="124"/>
      <c r="AP981" s="124"/>
    </row>
    <row r="982">
      <c r="A982" s="27"/>
      <c r="B982" s="27"/>
      <c r="C982" s="27"/>
      <c r="D982" s="27"/>
      <c r="E982" s="132"/>
      <c r="F982" s="133"/>
      <c r="G982" s="133"/>
      <c r="H982" s="134"/>
      <c r="I982" s="134"/>
      <c r="J982" s="132"/>
      <c r="K982" s="132"/>
      <c r="L982" s="132"/>
      <c r="M982" s="132"/>
      <c r="N982" s="132"/>
      <c r="O982" s="132"/>
      <c r="P982" s="132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124"/>
      <c r="AN982" s="124"/>
      <c r="AO982" s="124"/>
      <c r="AP982" s="124"/>
    </row>
    <row r="983">
      <c r="A983" s="27"/>
      <c r="B983" s="27"/>
      <c r="C983" s="27"/>
      <c r="D983" s="27"/>
      <c r="E983" s="132"/>
      <c r="F983" s="133"/>
      <c r="G983" s="133"/>
      <c r="H983" s="134"/>
      <c r="I983" s="134"/>
      <c r="J983" s="132"/>
      <c r="K983" s="132"/>
      <c r="L983" s="132"/>
      <c r="M983" s="132"/>
      <c r="N983" s="132"/>
      <c r="O983" s="132"/>
      <c r="P983" s="132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124"/>
      <c r="AN983" s="124"/>
      <c r="AO983" s="124"/>
      <c r="AP983" s="124"/>
    </row>
    <row r="984">
      <c r="A984" s="27"/>
      <c r="B984" s="27"/>
      <c r="C984" s="27"/>
      <c r="D984" s="27"/>
      <c r="E984" s="132"/>
      <c r="F984" s="133"/>
      <c r="G984" s="133"/>
      <c r="H984" s="134"/>
      <c r="I984" s="134"/>
      <c r="J984" s="132"/>
      <c r="K984" s="132"/>
      <c r="L984" s="132"/>
      <c r="M984" s="132"/>
      <c r="N984" s="132"/>
      <c r="O984" s="132"/>
      <c r="P984" s="132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124"/>
      <c r="AN984" s="124"/>
      <c r="AO984" s="124"/>
      <c r="AP984" s="124"/>
    </row>
    <row r="985">
      <c r="A985" s="27"/>
      <c r="B985" s="27"/>
      <c r="C985" s="27"/>
      <c r="D985" s="27"/>
      <c r="E985" s="132"/>
      <c r="F985" s="133"/>
      <c r="G985" s="133"/>
      <c r="H985" s="134"/>
      <c r="I985" s="134"/>
      <c r="J985" s="132"/>
      <c r="K985" s="132"/>
      <c r="L985" s="132"/>
      <c r="M985" s="132"/>
      <c r="N985" s="132"/>
      <c r="O985" s="132"/>
      <c r="P985" s="132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124"/>
      <c r="AN985" s="124"/>
      <c r="AO985" s="124"/>
      <c r="AP985" s="124"/>
    </row>
    <row r="986">
      <c r="A986" s="27"/>
      <c r="B986" s="27"/>
      <c r="C986" s="27"/>
      <c r="D986" s="27"/>
      <c r="E986" s="132"/>
      <c r="F986" s="133"/>
      <c r="G986" s="133"/>
      <c r="H986" s="134"/>
      <c r="I986" s="134"/>
      <c r="J986" s="132"/>
      <c r="K986" s="132"/>
      <c r="L986" s="132"/>
      <c r="M986" s="132"/>
      <c r="N986" s="132"/>
      <c r="O986" s="132"/>
      <c r="P986" s="132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124"/>
      <c r="AN986" s="124"/>
      <c r="AO986" s="124"/>
      <c r="AP986" s="124"/>
    </row>
    <row r="987">
      <c r="A987" s="27"/>
      <c r="B987" s="27"/>
      <c r="C987" s="27"/>
      <c r="D987" s="27"/>
      <c r="E987" s="132"/>
      <c r="F987" s="133"/>
      <c r="G987" s="133"/>
      <c r="H987" s="134"/>
      <c r="I987" s="134"/>
      <c r="J987" s="132"/>
      <c r="K987" s="132"/>
      <c r="L987" s="132"/>
      <c r="M987" s="132"/>
      <c r="N987" s="132"/>
      <c r="O987" s="132"/>
      <c r="P987" s="132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124"/>
      <c r="AN987" s="124"/>
      <c r="AO987" s="124"/>
      <c r="AP987" s="124"/>
    </row>
    <row r="988">
      <c r="A988" s="27"/>
      <c r="B988" s="27"/>
      <c r="C988" s="27"/>
      <c r="D988" s="27"/>
      <c r="E988" s="132"/>
      <c r="F988" s="133"/>
      <c r="G988" s="133"/>
      <c r="H988" s="134"/>
      <c r="I988" s="134"/>
      <c r="J988" s="132"/>
      <c r="K988" s="132"/>
      <c r="L988" s="132"/>
      <c r="M988" s="132"/>
      <c r="N988" s="132"/>
      <c r="O988" s="132"/>
      <c r="P988" s="132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124"/>
      <c r="AN988" s="124"/>
      <c r="AO988" s="124"/>
      <c r="AP988" s="124"/>
    </row>
    <row r="989">
      <c r="A989" s="27"/>
      <c r="B989" s="27"/>
      <c r="C989" s="27"/>
      <c r="D989" s="27"/>
      <c r="E989" s="132"/>
      <c r="F989" s="133"/>
      <c r="G989" s="133"/>
      <c r="H989" s="134"/>
      <c r="I989" s="134"/>
      <c r="J989" s="132"/>
      <c r="K989" s="132"/>
      <c r="L989" s="132"/>
      <c r="M989" s="132"/>
      <c r="N989" s="132"/>
      <c r="O989" s="132"/>
      <c r="P989" s="132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124"/>
      <c r="AN989" s="124"/>
      <c r="AO989" s="124"/>
      <c r="AP989" s="124"/>
    </row>
    <row r="990">
      <c r="A990" s="27"/>
      <c r="B990" s="27"/>
      <c r="C990" s="27"/>
      <c r="D990" s="27"/>
      <c r="E990" s="132"/>
      <c r="F990" s="133"/>
      <c r="G990" s="133"/>
      <c r="H990" s="134"/>
      <c r="I990" s="134"/>
      <c r="J990" s="132"/>
      <c r="K990" s="132"/>
      <c r="L990" s="132"/>
      <c r="M990" s="132"/>
      <c r="N990" s="132"/>
      <c r="O990" s="132"/>
      <c r="P990" s="132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124"/>
      <c r="AN990" s="124"/>
      <c r="AO990" s="124"/>
      <c r="AP990" s="124"/>
    </row>
    <row r="991">
      <c r="A991" s="27"/>
      <c r="B991" s="27"/>
      <c r="C991" s="27"/>
      <c r="D991" s="27"/>
      <c r="E991" s="132"/>
      <c r="F991" s="133"/>
      <c r="G991" s="133"/>
      <c r="H991" s="134"/>
      <c r="I991" s="134"/>
      <c r="J991" s="132"/>
      <c r="K991" s="132"/>
      <c r="L991" s="132"/>
      <c r="M991" s="132"/>
      <c r="N991" s="132"/>
      <c r="O991" s="132"/>
      <c r="P991" s="132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124"/>
      <c r="AN991" s="124"/>
      <c r="AO991" s="124"/>
      <c r="AP991" s="124"/>
    </row>
    <row r="992">
      <c r="A992" s="27"/>
      <c r="B992" s="27"/>
      <c r="C992" s="27"/>
      <c r="D992" s="27"/>
      <c r="E992" s="132"/>
      <c r="F992" s="133"/>
      <c r="G992" s="133"/>
      <c r="H992" s="134"/>
      <c r="I992" s="134"/>
      <c r="J992" s="132"/>
      <c r="K992" s="132"/>
      <c r="L992" s="132"/>
      <c r="M992" s="132"/>
      <c r="N992" s="132"/>
      <c r="O992" s="132"/>
      <c r="P992" s="132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124"/>
      <c r="AN992" s="124"/>
      <c r="AO992" s="124"/>
      <c r="AP992" s="124"/>
    </row>
    <row r="993">
      <c r="A993" s="27"/>
      <c r="B993" s="27"/>
      <c r="C993" s="27"/>
      <c r="D993" s="27"/>
      <c r="E993" s="132"/>
      <c r="F993" s="133"/>
      <c r="G993" s="133"/>
      <c r="H993" s="134"/>
      <c r="I993" s="134"/>
      <c r="J993" s="132"/>
      <c r="K993" s="132"/>
      <c r="L993" s="132"/>
      <c r="M993" s="132"/>
      <c r="N993" s="132"/>
      <c r="O993" s="132"/>
      <c r="P993" s="132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124"/>
      <c r="AN993" s="124"/>
      <c r="AO993" s="124"/>
      <c r="AP993" s="124"/>
    </row>
    <row r="994">
      <c r="A994" s="27"/>
      <c r="B994" s="27"/>
      <c r="C994" s="27"/>
      <c r="D994" s="27"/>
      <c r="E994" s="132"/>
      <c r="F994" s="133"/>
      <c r="G994" s="133"/>
      <c r="H994" s="134"/>
      <c r="I994" s="134"/>
      <c r="J994" s="132"/>
      <c r="K994" s="132"/>
      <c r="L994" s="132"/>
      <c r="M994" s="132"/>
      <c r="N994" s="132"/>
      <c r="O994" s="132"/>
      <c r="P994" s="132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124"/>
      <c r="AN994" s="124"/>
      <c r="AO994" s="124"/>
      <c r="AP994" s="124"/>
    </row>
    <row r="995">
      <c r="A995" s="27"/>
      <c r="B995" s="27"/>
      <c r="C995" s="27"/>
      <c r="D995" s="27"/>
      <c r="E995" s="132"/>
      <c r="F995" s="133"/>
      <c r="G995" s="133"/>
      <c r="H995" s="134"/>
      <c r="I995" s="134"/>
      <c r="J995" s="132"/>
      <c r="K995" s="132"/>
      <c r="L995" s="132"/>
      <c r="M995" s="132"/>
      <c r="N995" s="132"/>
      <c r="O995" s="132"/>
      <c r="P995" s="132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124"/>
      <c r="AN995" s="124"/>
      <c r="AO995" s="124"/>
      <c r="AP995" s="124"/>
    </row>
    <row r="996">
      <c r="A996" s="27"/>
      <c r="B996" s="27"/>
      <c r="C996" s="27"/>
      <c r="D996" s="27"/>
      <c r="E996" s="132"/>
      <c r="F996" s="133"/>
      <c r="G996" s="133"/>
      <c r="H996" s="134"/>
      <c r="I996" s="134"/>
      <c r="J996" s="132"/>
      <c r="K996" s="132"/>
      <c r="L996" s="132"/>
      <c r="M996" s="132"/>
      <c r="N996" s="132"/>
      <c r="O996" s="132"/>
      <c r="P996" s="132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124"/>
      <c r="AN996" s="124"/>
      <c r="AO996" s="124"/>
      <c r="AP996" s="124"/>
    </row>
    <row r="997">
      <c r="A997" s="27"/>
      <c r="B997" s="27"/>
      <c r="C997" s="27"/>
      <c r="D997" s="27"/>
      <c r="E997" s="132"/>
      <c r="F997" s="133"/>
      <c r="G997" s="133"/>
      <c r="H997" s="134"/>
      <c r="I997" s="134"/>
      <c r="J997" s="132"/>
      <c r="K997" s="132"/>
      <c r="L997" s="132"/>
      <c r="M997" s="132"/>
      <c r="N997" s="132"/>
      <c r="O997" s="132"/>
      <c r="P997" s="132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124"/>
      <c r="AN997" s="124"/>
      <c r="AO997" s="124"/>
      <c r="AP997" s="124"/>
    </row>
    <row r="998">
      <c r="A998" s="27"/>
      <c r="B998" s="27"/>
      <c r="C998" s="27"/>
      <c r="D998" s="27"/>
      <c r="E998" s="132"/>
      <c r="F998" s="133"/>
      <c r="G998" s="133"/>
      <c r="H998" s="134"/>
      <c r="I998" s="134"/>
      <c r="J998" s="132"/>
      <c r="K998" s="132"/>
      <c r="L998" s="132"/>
      <c r="M998" s="132"/>
      <c r="N998" s="132"/>
      <c r="O998" s="132"/>
      <c r="P998" s="132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124"/>
      <c r="AN998" s="124"/>
      <c r="AO998" s="124"/>
      <c r="AP998" s="124"/>
    </row>
    <row r="999">
      <c r="A999" s="27"/>
      <c r="B999" s="27"/>
      <c r="C999" s="27"/>
      <c r="D999" s="27"/>
      <c r="E999" s="132"/>
      <c r="F999" s="133"/>
      <c r="G999" s="133"/>
      <c r="H999" s="134"/>
      <c r="I999" s="134"/>
      <c r="J999" s="132"/>
      <c r="K999" s="132"/>
      <c r="L999" s="132"/>
      <c r="M999" s="132"/>
      <c r="N999" s="132"/>
      <c r="O999" s="132"/>
      <c r="P999" s="132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124"/>
      <c r="AN999" s="124"/>
      <c r="AO999" s="124"/>
      <c r="AP999" s="124"/>
    </row>
    <row r="1000">
      <c r="A1000" s="27"/>
      <c r="B1000" s="27"/>
      <c r="C1000" s="27"/>
      <c r="D1000" s="27"/>
      <c r="E1000" s="132"/>
      <c r="F1000" s="133"/>
      <c r="G1000" s="133"/>
      <c r="H1000" s="134"/>
      <c r="I1000" s="134"/>
      <c r="J1000" s="132"/>
      <c r="K1000" s="132"/>
      <c r="L1000" s="132"/>
      <c r="M1000" s="132"/>
      <c r="N1000" s="132"/>
      <c r="O1000" s="132"/>
      <c r="P1000" s="132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124"/>
      <c r="AN1000" s="124"/>
      <c r="AO1000" s="124"/>
      <c r="AP1000" s="124"/>
    </row>
  </sheetData>
  <autoFilter ref="$A$1:$AN$647">
    <sortState ref="A1:AN647">
      <sortCondition ref="A1:A647"/>
      <sortCondition descending="1" ref="T1:T647"/>
      <sortCondition ref="E1:E647"/>
      <sortCondition ref="AE1:AE647"/>
      <sortCondition ref="AD1:AD647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5.75"/>
    <col customWidth="1" min="2" max="2" width="17.88"/>
    <col customWidth="1" min="3" max="3" width="11.25"/>
    <col customWidth="1" min="4" max="4" width="8.5"/>
    <col customWidth="1" min="5" max="5" width="12.0"/>
    <col customWidth="1" min="6" max="6" width="4.13"/>
    <col customWidth="1" min="7" max="7" width="6.75"/>
    <col customWidth="1" min="8" max="9" width="11.13"/>
    <col customWidth="1" min="10" max="10" width="16.25"/>
    <col customWidth="1" min="11" max="11" width="14.38"/>
    <col customWidth="1" min="12" max="12" width="18.75"/>
    <col customWidth="1" min="13" max="13" width="16.88"/>
    <col customWidth="1" min="14" max="14" width="18.75"/>
    <col customWidth="1" min="15" max="15" width="16.88"/>
    <col customWidth="1" min="16" max="16" width="13.13"/>
    <col customWidth="1" min="17" max="17" width="10.75"/>
    <col customWidth="1" min="18" max="18" width="18.5"/>
    <col customWidth="1" min="19" max="19" width="16.63"/>
    <col customWidth="1" min="20" max="20" width="11.75"/>
    <col customWidth="1" min="21" max="21" width="9.25"/>
    <col customWidth="1" min="22" max="22" width="8.13"/>
    <col customWidth="1" min="23" max="23" width="8.88"/>
    <col customWidth="1" min="24" max="24" width="10.63"/>
    <col customWidth="1" min="25" max="25" width="7.25"/>
    <col customWidth="1" min="26" max="26" width="9.0"/>
    <col customWidth="1" min="27" max="27" width="7.38"/>
    <col customWidth="1" min="28" max="28" width="9.25"/>
    <col customWidth="1" min="29" max="29" width="7.25"/>
    <col customWidth="1" min="30" max="30" width="15.75"/>
    <col customWidth="1" min="31" max="31" width="13.0"/>
    <col customWidth="1" min="32" max="32" width="8.5"/>
    <col customWidth="1" min="33" max="33" width="10.13"/>
    <col customWidth="1" min="34" max="34" width="8.5"/>
    <col customWidth="1" min="35" max="35" width="10.5"/>
    <col customWidth="1" min="36" max="36" width="8.38"/>
    <col customWidth="1" min="37" max="37" width="11.25"/>
    <col customWidth="1" min="38" max="42" width="13.38"/>
  </cols>
  <sheetData>
    <row r="1">
      <c r="A1" s="14" t="s">
        <v>5</v>
      </c>
      <c r="B1" s="14" t="s">
        <v>6</v>
      </c>
      <c r="C1" s="14" t="s">
        <v>7</v>
      </c>
      <c r="D1" s="14" t="s">
        <v>8</v>
      </c>
      <c r="E1" s="14" t="s">
        <v>9</v>
      </c>
      <c r="F1" s="15" t="s">
        <v>10</v>
      </c>
      <c r="G1" s="15" t="s">
        <v>11</v>
      </c>
      <c r="H1" s="18" t="s">
        <v>851</v>
      </c>
      <c r="I1" s="18" t="s">
        <v>852</v>
      </c>
      <c r="J1" s="14" t="s">
        <v>853</v>
      </c>
      <c r="K1" s="14" t="s">
        <v>854</v>
      </c>
      <c r="L1" s="14" t="s">
        <v>855</v>
      </c>
      <c r="M1" s="14" t="s">
        <v>856</v>
      </c>
      <c r="N1" s="14" t="s">
        <v>857</v>
      </c>
      <c r="O1" s="14" t="s">
        <v>858</v>
      </c>
      <c r="P1" s="14" t="s">
        <v>859</v>
      </c>
      <c r="Q1" s="14" t="s">
        <v>860</v>
      </c>
      <c r="R1" s="14" t="s">
        <v>861</v>
      </c>
      <c r="S1" s="14" t="s">
        <v>862</v>
      </c>
      <c r="T1" s="14" t="s">
        <v>983</v>
      </c>
      <c r="U1" s="14" t="s">
        <v>984</v>
      </c>
      <c r="V1" s="14" t="s">
        <v>985</v>
      </c>
      <c r="W1" s="14" t="s">
        <v>986</v>
      </c>
      <c r="X1" s="14" t="s">
        <v>987</v>
      </c>
      <c r="Y1" s="14" t="s">
        <v>18</v>
      </c>
      <c r="Z1" s="14" t="s">
        <v>19</v>
      </c>
      <c r="AA1" s="14" t="s">
        <v>20</v>
      </c>
      <c r="AB1" s="14" t="s">
        <v>21</v>
      </c>
      <c r="AC1" s="14" t="s">
        <v>22</v>
      </c>
      <c r="AD1" s="14" t="s">
        <v>23</v>
      </c>
      <c r="AE1" s="14" t="s">
        <v>24</v>
      </c>
      <c r="AF1" s="14" t="s">
        <v>25</v>
      </c>
      <c r="AG1" s="14" t="s">
        <v>26</v>
      </c>
      <c r="AH1" s="14" t="s">
        <v>27</v>
      </c>
      <c r="AI1" s="14" t="s">
        <v>28</v>
      </c>
      <c r="AJ1" s="14" t="s">
        <v>29</v>
      </c>
      <c r="AK1" s="14" t="s">
        <v>30</v>
      </c>
      <c r="AL1" s="14" t="s">
        <v>988</v>
      </c>
      <c r="AM1" s="135" t="s">
        <v>989</v>
      </c>
      <c r="AN1" s="135" t="s">
        <v>990</v>
      </c>
      <c r="AO1" s="124"/>
      <c r="AP1" s="124"/>
    </row>
    <row r="2">
      <c r="A2" s="129">
        <v>252.0</v>
      </c>
      <c r="B2" s="14" t="s">
        <v>31</v>
      </c>
      <c r="C2" s="14" t="s">
        <v>32</v>
      </c>
      <c r="D2" s="14" t="s">
        <v>251</v>
      </c>
      <c r="E2" s="14" t="s">
        <v>252</v>
      </c>
      <c r="F2" s="15" t="s">
        <v>220</v>
      </c>
      <c r="G2" s="15" t="s">
        <v>59</v>
      </c>
      <c r="H2" s="18" t="s">
        <v>1026</v>
      </c>
      <c r="I2" s="18" t="s">
        <v>1027</v>
      </c>
      <c r="J2" s="129">
        <v>2694285.76</v>
      </c>
      <c r="K2" s="129">
        <v>1989856.8</v>
      </c>
      <c r="L2" s="129">
        <v>75123.14</v>
      </c>
      <c r="M2" s="129">
        <v>67836.99</v>
      </c>
      <c r="N2" s="129">
        <v>54.0</v>
      </c>
      <c r="O2" s="129">
        <v>7.0</v>
      </c>
      <c r="P2" s="129">
        <v>74.0</v>
      </c>
      <c r="Q2" s="129">
        <v>44.0</v>
      </c>
      <c r="R2" s="129">
        <v>66.0</v>
      </c>
      <c r="S2" s="129">
        <v>43.0</v>
      </c>
      <c r="T2" s="129">
        <v>671.0</v>
      </c>
      <c r="U2" s="129">
        <v>68.0</v>
      </c>
      <c r="V2" s="129">
        <v>53.0</v>
      </c>
      <c r="W2" s="129">
        <v>10.74</v>
      </c>
      <c r="X2" s="129">
        <v>35.4</v>
      </c>
      <c r="Y2" s="129">
        <v>5.0</v>
      </c>
      <c r="Z2" s="129">
        <v>2.0</v>
      </c>
      <c r="AA2" s="129">
        <v>3.0</v>
      </c>
      <c r="AB2" s="129">
        <v>3.0</v>
      </c>
      <c r="AC2" s="129">
        <v>5.0</v>
      </c>
      <c r="AD2" s="129">
        <v>3.5</v>
      </c>
      <c r="AE2" s="129">
        <v>145.0</v>
      </c>
      <c r="AF2" s="129">
        <v>4.0</v>
      </c>
      <c r="AG2" s="129">
        <v>2.0</v>
      </c>
      <c r="AH2" s="129">
        <v>2.0</v>
      </c>
      <c r="AI2" s="129">
        <v>2.0</v>
      </c>
      <c r="AJ2" s="129">
        <v>4.0</v>
      </c>
      <c r="AK2" s="129">
        <v>3.0</v>
      </c>
      <c r="AL2" s="130">
        <v>45496.78643179398</v>
      </c>
      <c r="AM2" s="131">
        <v>2695042.79</v>
      </c>
      <c r="AN2" s="131">
        <v>1990491.54</v>
      </c>
      <c r="AO2" s="124"/>
      <c r="AP2" s="124"/>
    </row>
    <row r="3">
      <c r="A3" s="129">
        <v>234.0</v>
      </c>
      <c r="B3" s="14" t="s">
        <v>31</v>
      </c>
      <c r="C3" s="14" t="s">
        <v>32</v>
      </c>
      <c r="D3" s="14" t="s">
        <v>235</v>
      </c>
      <c r="E3" s="14" t="s">
        <v>236</v>
      </c>
      <c r="F3" s="15" t="s">
        <v>220</v>
      </c>
      <c r="G3" s="15" t="s">
        <v>59</v>
      </c>
      <c r="H3" s="18" t="s">
        <v>1026</v>
      </c>
      <c r="I3" s="18" t="s">
        <v>1027</v>
      </c>
      <c r="J3" s="129">
        <v>1692951.81</v>
      </c>
      <c r="K3" s="129">
        <v>1268600.4</v>
      </c>
      <c r="L3" s="129">
        <v>55253.24</v>
      </c>
      <c r="M3" s="129">
        <v>33903.6</v>
      </c>
      <c r="N3" s="129">
        <v>80.0</v>
      </c>
      <c r="O3" s="129">
        <v>83.0</v>
      </c>
      <c r="P3" s="129">
        <v>38.0</v>
      </c>
      <c r="Q3" s="129">
        <v>38.0</v>
      </c>
      <c r="R3" s="129">
        <v>51.0</v>
      </c>
      <c r="S3" s="129">
        <v>50.0</v>
      </c>
      <c r="T3" s="129">
        <v>-3.0</v>
      </c>
      <c r="U3" s="129">
        <v>0.0</v>
      </c>
      <c r="V3" s="129">
        <v>2.0</v>
      </c>
      <c r="W3" s="129">
        <v>62.97</v>
      </c>
      <c r="X3" s="129">
        <v>33.45</v>
      </c>
      <c r="Y3" s="129">
        <v>1.0</v>
      </c>
      <c r="Z3" s="129">
        <v>1.0</v>
      </c>
      <c r="AA3" s="129">
        <v>1.0</v>
      </c>
      <c r="AB3" s="129">
        <v>5.0</v>
      </c>
      <c r="AC3" s="129">
        <v>5.0</v>
      </c>
      <c r="AD3" s="129">
        <v>3.6</v>
      </c>
      <c r="AE3" s="129">
        <v>130.0</v>
      </c>
      <c r="AF3" s="129">
        <v>1.0</v>
      </c>
      <c r="AG3" s="129">
        <v>1.0</v>
      </c>
      <c r="AH3" s="129">
        <v>1.0</v>
      </c>
      <c r="AI3" s="129">
        <v>4.0</v>
      </c>
      <c r="AJ3" s="129">
        <v>4.0</v>
      </c>
      <c r="AK3" s="129">
        <v>3.0</v>
      </c>
      <c r="AL3" s="130">
        <v>45496.78643179398</v>
      </c>
      <c r="AM3" s="131">
        <v>1692919.23</v>
      </c>
      <c r="AN3" s="131">
        <v>1270841.31</v>
      </c>
      <c r="AO3" s="124"/>
      <c r="AP3" s="124"/>
    </row>
    <row r="4">
      <c r="A4" s="129">
        <v>766.0</v>
      </c>
      <c r="B4" s="14" t="s">
        <v>97</v>
      </c>
      <c r="C4" s="14" t="s">
        <v>32</v>
      </c>
      <c r="D4" s="14" t="s">
        <v>448</v>
      </c>
      <c r="E4" s="14" t="s">
        <v>687</v>
      </c>
      <c r="F4" s="15" t="s">
        <v>223</v>
      </c>
      <c r="G4" s="15" t="s">
        <v>101</v>
      </c>
      <c r="H4" s="18" t="s">
        <v>1026</v>
      </c>
      <c r="I4" s="18" t="s">
        <v>1027</v>
      </c>
      <c r="J4" s="129">
        <v>353068.55</v>
      </c>
      <c r="K4" s="129">
        <v>492437.2</v>
      </c>
      <c r="L4" s="129">
        <v>9767.5</v>
      </c>
      <c r="M4" s="129">
        <v>14839.0</v>
      </c>
      <c r="N4" s="14" t="s">
        <v>41</v>
      </c>
      <c r="O4" s="14" t="s">
        <v>41</v>
      </c>
      <c r="P4" s="129">
        <v>2.0</v>
      </c>
      <c r="Q4" s="129">
        <v>14.0</v>
      </c>
      <c r="R4" s="129">
        <v>23.0</v>
      </c>
      <c r="S4" s="129">
        <v>10.0</v>
      </c>
      <c r="T4" s="14" t="s">
        <v>41</v>
      </c>
      <c r="U4" s="129">
        <v>-85.0</v>
      </c>
      <c r="V4" s="129">
        <v>130.0</v>
      </c>
      <c r="W4" s="129">
        <v>-34.18</v>
      </c>
      <c r="X4" s="129">
        <v>-28.3</v>
      </c>
      <c r="Y4" s="14" t="s">
        <v>41</v>
      </c>
      <c r="Z4" s="129">
        <v>1.0</v>
      </c>
      <c r="AA4" s="129">
        <v>5.0</v>
      </c>
      <c r="AB4" s="129">
        <v>1.0</v>
      </c>
      <c r="AC4" s="129">
        <v>1.0</v>
      </c>
      <c r="AD4" s="129">
        <v>1.75</v>
      </c>
      <c r="AE4" s="129">
        <v>341.0</v>
      </c>
      <c r="AF4" s="14" t="s">
        <v>41</v>
      </c>
      <c r="AG4" s="129">
        <v>1.0</v>
      </c>
      <c r="AH4" s="129">
        <v>4.0</v>
      </c>
      <c r="AI4" s="129">
        <v>1.0</v>
      </c>
      <c r="AJ4" s="129">
        <v>1.0</v>
      </c>
      <c r="AK4" s="129">
        <v>1.0</v>
      </c>
      <c r="AL4" s="130">
        <v>45496.78643179398</v>
      </c>
      <c r="AM4" s="131">
        <v>353173.55</v>
      </c>
      <c r="AN4" s="131">
        <v>491626.0</v>
      </c>
      <c r="AO4" s="124"/>
      <c r="AP4" s="124"/>
    </row>
    <row r="5">
      <c r="A5" s="129">
        <v>842.0</v>
      </c>
      <c r="B5" s="14" t="s">
        <v>97</v>
      </c>
      <c r="C5" s="14" t="s">
        <v>32</v>
      </c>
      <c r="D5" s="14" t="s">
        <v>393</v>
      </c>
      <c r="E5" s="14" t="s">
        <v>687</v>
      </c>
      <c r="F5" s="15" t="s">
        <v>223</v>
      </c>
      <c r="G5" s="15" t="s">
        <v>101</v>
      </c>
      <c r="H5" s="18" t="s">
        <v>1026</v>
      </c>
      <c r="I5" s="18" t="s">
        <v>1027</v>
      </c>
      <c r="J5" s="129">
        <v>330492.95</v>
      </c>
      <c r="K5" s="129">
        <v>169791.8</v>
      </c>
      <c r="L5" s="129">
        <v>8991.66</v>
      </c>
      <c r="M5" s="129">
        <v>4876.0</v>
      </c>
      <c r="N5" s="14" t="s">
        <v>41</v>
      </c>
      <c r="O5" s="14" t="s">
        <v>41</v>
      </c>
      <c r="P5" s="129">
        <v>17.0</v>
      </c>
      <c r="Q5" s="129">
        <v>11.0</v>
      </c>
      <c r="R5" s="129">
        <v>34.0</v>
      </c>
      <c r="S5" s="129">
        <v>20.0</v>
      </c>
      <c r="T5" s="14" t="s">
        <v>41</v>
      </c>
      <c r="U5" s="129">
        <v>54.0</v>
      </c>
      <c r="V5" s="129">
        <v>70.0</v>
      </c>
      <c r="W5" s="129">
        <v>84.41</v>
      </c>
      <c r="X5" s="129">
        <v>94.65</v>
      </c>
      <c r="Y5" s="14" t="s">
        <v>41</v>
      </c>
      <c r="Z5" s="129">
        <v>1.0</v>
      </c>
      <c r="AA5" s="129">
        <v>4.0</v>
      </c>
      <c r="AB5" s="129">
        <v>5.0</v>
      </c>
      <c r="AC5" s="129">
        <v>5.0</v>
      </c>
      <c r="AD5" s="129">
        <v>4.15</v>
      </c>
      <c r="AE5" s="129">
        <v>38.0</v>
      </c>
      <c r="AF5" s="14" t="s">
        <v>41</v>
      </c>
      <c r="AG5" s="129">
        <v>1.0</v>
      </c>
      <c r="AH5" s="129">
        <v>3.0</v>
      </c>
      <c r="AI5" s="129">
        <v>4.0</v>
      </c>
      <c r="AJ5" s="129">
        <v>4.0</v>
      </c>
      <c r="AK5" s="129">
        <v>4.0</v>
      </c>
      <c r="AL5" s="130">
        <v>45496.78643179398</v>
      </c>
      <c r="AM5" s="131">
        <v>330833.45</v>
      </c>
      <c r="AN5" s="131">
        <v>170018.76</v>
      </c>
      <c r="AO5" s="124"/>
      <c r="AP5" s="124"/>
    </row>
    <row r="6">
      <c r="A6" s="129">
        <v>848.0</v>
      </c>
      <c r="B6" s="14" t="s">
        <v>60</v>
      </c>
      <c r="C6" s="14" t="s">
        <v>32</v>
      </c>
      <c r="D6" s="14" t="s">
        <v>432</v>
      </c>
      <c r="E6" s="14" t="s">
        <v>687</v>
      </c>
      <c r="F6" s="15" t="s">
        <v>137</v>
      </c>
      <c r="G6" s="15" t="s">
        <v>36</v>
      </c>
      <c r="H6" s="18" t="s">
        <v>1026</v>
      </c>
      <c r="I6" s="18" t="s">
        <v>1027</v>
      </c>
      <c r="J6" s="129">
        <v>1061532.23</v>
      </c>
      <c r="K6" s="129">
        <v>925943.0</v>
      </c>
      <c r="L6" s="129">
        <v>20618.42</v>
      </c>
      <c r="M6" s="129">
        <v>20079.94</v>
      </c>
      <c r="N6" s="129">
        <v>38.0</v>
      </c>
      <c r="O6" s="129">
        <v>6.0</v>
      </c>
      <c r="P6" s="129">
        <v>20.0</v>
      </c>
      <c r="Q6" s="129">
        <v>25.0</v>
      </c>
      <c r="R6" s="129">
        <v>38.0</v>
      </c>
      <c r="S6" s="129">
        <v>50.0</v>
      </c>
      <c r="T6" s="129">
        <v>533.0</v>
      </c>
      <c r="U6" s="129">
        <v>-20.0</v>
      </c>
      <c r="V6" s="129">
        <v>-24.0</v>
      </c>
      <c r="W6" s="129">
        <v>2.68</v>
      </c>
      <c r="X6" s="129">
        <v>14.64</v>
      </c>
      <c r="Y6" s="129">
        <v>5.0</v>
      </c>
      <c r="Z6" s="129">
        <v>1.0</v>
      </c>
      <c r="AA6" s="129">
        <v>1.0</v>
      </c>
      <c r="AB6" s="129">
        <v>1.0</v>
      </c>
      <c r="AC6" s="129">
        <v>3.0</v>
      </c>
      <c r="AD6" s="129">
        <v>1.7</v>
      </c>
      <c r="AE6" s="129">
        <v>356.0</v>
      </c>
      <c r="AF6" s="129">
        <v>4.0</v>
      </c>
      <c r="AG6" s="129">
        <v>1.0</v>
      </c>
      <c r="AH6" s="129">
        <v>1.0</v>
      </c>
      <c r="AI6" s="129">
        <v>1.0</v>
      </c>
      <c r="AJ6" s="129">
        <v>2.0</v>
      </c>
      <c r="AK6" s="129">
        <v>1.0</v>
      </c>
      <c r="AL6" s="130">
        <v>45496.78643179398</v>
      </c>
      <c r="AM6" s="131">
        <v>1067336.86</v>
      </c>
      <c r="AN6" s="131">
        <v>928540.61</v>
      </c>
      <c r="AO6" s="124"/>
      <c r="AP6" s="124"/>
    </row>
    <row r="7">
      <c r="A7" s="128">
        <v>147.0</v>
      </c>
      <c r="B7" s="11" t="s">
        <v>97</v>
      </c>
      <c r="C7" s="11" t="s">
        <v>32</v>
      </c>
      <c r="D7" s="11" t="s">
        <v>131</v>
      </c>
      <c r="E7" s="14" t="s">
        <v>132</v>
      </c>
      <c r="F7" s="15" t="s">
        <v>100</v>
      </c>
      <c r="G7" s="15" t="s">
        <v>101</v>
      </c>
      <c r="H7" s="18" t="s">
        <v>1026</v>
      </c>
      <c r="I7" s="18" t="s">
        <v>1027</v>
      </c>
      <c r="J7" s="129">
        <v>683270.61</v>
      </c>
      <c r="K7" s="129">
        <v>843917.8</v>
      </c>
      <c r="L7" s="129">
        <v>21961.05</v>
      </c>
      <c r="M7" s="129">
        <v>26161.18</v>
      </c>
      <c r="N7" s="129">
        <v>10.0</v>
      </c>
      <c r="O7" s="129">
        <v>14.0</v>
      </c>
      <c r="P7" s="129">
        <v>58.0</v>
      </c>
      <c r="Q7" s="128">
        <v>45.0</v>
      </c>
      <c r="R7" s="128">
        <v>15.0</v>
      </c>
      <c r="S7" s="128">
        <v>19.0</v>
      </c>
      <c r="T7" s="128">
        <v>-28.0</v>
      </c>
      <c r="U7" s="128">
        <v>28.0</v>
      </c>
      <c r="V7" s="128">
        <v>-21.0</v>
      </c>
      <c r="W7" s="128">
        <v>-16.05</v>
      </c>
      <c r="X7" s="128">
        <v>-19.04</v>
      </c>
      <c r="Y7" s="128">
        <v>1.0</v>
      </c>
      <c r="Z7" s="128">
        <v>1.0</v>
      </c>
      <c r="AA7" s="128">
        <v>1.0</v>
      </c>
      <c r="AB7" s="128">
        <v>1.0</v>
      </c>
      <c r="AC7" s="128">
        <v>1.0</v>
      </c>
      <c r="AD7" s="128">
        <v>1.0</v>
      </c>
      <c r="AE7" s="128">
        <v>555.0</v>
      </c>
      <c r="AF7" s="128">
        <v>1.0</v>
      </c>
      <c r="AG7" s="128">
        <v>1.0</v>
      </c>
      <c r="AH7" s="128">
        <v>1.0</v>
      </c>
      <c r="AI7" s="128">
        <v>1.0</v>
      </c>
      <c r="AJ7" s="128">
        <v>1.0</v>
      </c>
      <c r="AK7" s="128">
        <v>1.0</v>
      </c>
      <c r="AL7" s="130">
        <v>45496.78643179398</v>
      </c>
      <c r="AM7" s="131">
        <v>687920.61</v>
      </c>
      <c r="AN7" s="131">
        <v>856068.63</v>
      </c>
      <c r="AO7" s="124"/>
      <c r="AP7" s="124"/>
    </row>
    <row r="8">
      <c r="A8" s="129">
        <v>197.0</v>
      </c>
      <c r="B8" s="14" t="s">
        <v>97</v>
      </c>
      <c r="C8" s="14" t="s">
        <v>32</v>
      </c>
      <c r="D8" s="14" t="s">
        <v>197</v>
      </c>
      <c r="E8" s="14" t="s">
        <v>132</v>
      </c>
      <c r="F8" s="15" t="s">
        <v>100</v>
      </c>
      <c r="G8" s="15" t="s">
        <v>101</v>
      </c>
      <c r="H8" s="18" t="s">
        <v>1026</v>
      </c>
      <c r="I8" s="18" t="s">
        <v>1027</v>
      </c>
      <c r="J8" s="129">
        <v>1129497.38</v>
      </c>
      <c r="K8" s="129">
        <v>1071048.6</v>
      </c>
      <c r="L8" s="129">
        <v>32585.64</v>
      </c>
      <c r="M8" s="129">
        <v>30113.82</v>
      </c>
      <c r="N8" s="129">
        <v>13.0</v>
      </c>
      <c r="O8" s="129">
        <v>1.0</v>
      </c>
      <c r="P8" s="129">
        <v>60.0</v>
      </c>
      <c r="Q8" s="129">
        <v>45.0</v>
      </c>
      <c r="R8" s="129">
        <v>34.0</v>
      </c>
      <c r="S8" s="129">
        <v>16.0</v>
      </c>
      <c r="T8" s="129">
        <v>1200.0</v>
      </c>
      <c r="U8" s="129">
        <v>33.0</v>
      </c>
      <c r="V8" s="129">
        <v>112.0</v>
      </c>
      <c r="W8" s="129">
        <v>8.21</v>
      </c>
      <c r="X8" s="129">
        <v>5.46</v>
      </c>
      <c r="Y8" s="129">
        <v>5.0</v>
      </c>
      <c r="Z8" s="129">
        <v>1.0</v>
      </c>
      <c r="AA8" s="129">
        <v>5.0</v>
      </c>
      <c r="AB8" s="129">
        <v>3.0</v>
      </c>
      <c r="AC8" s="129">
        <v>1.0</v>
      </c>
      <c r="AD8" s="129">
        <v>2.8</v>
      </c>
      <c r="AE8" s="129">
        <v>197.0</v>
      </c>
      <c r="AF8" s="129">
        <v>4.0</v>
      </c>
      <c r="AG8" s="129">
        <v>1.0</v>
      </c>
      <c r="AH8" s="129">
        <v>4.0</v>
      </c>
      <c r="AI8" s="129">
        <v>2.0</v>
      </c>
      <c r="AJ8" s="129">
        <v>1.0</v>
      </c>
      <c r="AK8" s="129">
        <v>3.0</v>
      </c>
      <c r="AL8" s="130">
        <v>45496.78643179398</v>
      </c>
      <c r="AM8" s="131">
        <v>1108399.76</v>
      </c>
      <c r="AN8" s="131">
        <v>1005586.12</v>
      </c>
      <c r="AO8" s="124"/>
      <c r="AP8" s="124"/>
    </row>
    <row r="9">
      <c r="A9" s="129">
        <v>211.0</v>
      </c>
      <c r="B9" s="14" t="s">
        <v>97</v>
      </c>
      <c r="C9" s="14" t="s">
        <v>32</v>
      </c>
      <c r="D9" s="14" t="s">
        <v>197</v>
      </c>
      <c r="E9" s="14" t="s">
        <v>132</v>
      </c>
      <c r="F9" s="15" t="s">
        <v>212</v>
      </c>
      <c r="G9" s="15" t="s">
        <v>101</v>
      </c>
      <c r="H9" s="18" t="s">
        <v>1026</v>
      </c>
      <c r="I9" s="18" t="s">
        <v>1027</v>
      </c>
      <c r="J9" s="129">
        <v>891061.35</v>
      </c>
      <c r="K9" s="129">
        <v>1028841.2</v>
      </c>
      <c r="L9" s="129">
        <v>24505.39</v>
      </c>
      <c r="M9" s="129">
        <v>30078.95</v>
      </c>
      <c r="N9" s="129">
        <v>8.0</v>
      </c>
      <c r="O9" s="129">
        <v>2.0</v>
      </c>
      <c r="P9" s="129">
        <v>37.0</v>
      </c>
      <c r="Q9" s="129">
        <v>28.0</v>
      </c>
      <c r="R9" s="129">
        <v>21.0</v>
      </c>
      <c r="S9" s="129">
        <v>23.0</v>
      </c>
      <c r="T9" s="129">
        <v>300.0</v>
      </c>
      <c r="U9" s="129">
        <v>32.0</v>
      </c>
      <c r="V9" s="129">
        <v>-8.0</v>
      </c>
      <c r="W9" s="129">
        <v>-18.53</v>
      </c>
      <c r="X9" s="129">
        <v>-13.39</v>
      </c>
      <c r="Y9" s="129">
        <v>5.0</v>
      </c>
      <c r="Z9" s="129">
        <v>1.0</v>
      </c>
      <c r="AA9" s="129">
        <v>1.0</v>
      </c>
      <c r="AB9" s="129">
        <v>1.0</v>
      </c>
      <c r="AC9" s="129">
        <v>1.0</v>
      </c>
      <c r="AD9" s="129">
        <v>1.2</v>
      </c>
      <c r="AE9" s="129">
        <v>469.0</v>
      </c>
      <c r="AF9" s="129">
        <v>4.0</v>
      </c>
      <c r="AG9" s="129">
        <v>1.0</v>
      </c>
      <c r="AH9" s="129">
        <v>1.0</v>
      </c>
      <c r="AI9" s="129">
        <v>1.0</v>
      </c>
      <c r="AJ9" s="129">
        <v>1.0</v>
      </c>
      <c r="AK9" s="129">
        <v>1.0</v>
      </c>
      <c r="AL9" s="130">
        <v>45496.78643179398</v>
      </c>
      <c r="AM9" s="131">
        <v>880128.97</v>
      </c>
      <c r="AN9" s="131">
        <v>1071066.16</v>
      </c>
      <c r="AO9" s="124"/>
      <c r="AP9" s="124"/>
    </row>
    <row r="10">
      <c r="A10" s="129">
        <v>241.0</v>
      </c>
      <c r="B10" s="14" t="s">
        <v>97</v>
      </c>
      <c r="C10" s="14" t="s">
        <v>32</v>
      </c>
      <c r="D10" s="14" t="s">
        <v>131</v>
      </c>
      <c r="E10" s="14" t="s">
        <v>132</v>
      </c>
      <c r="F10" s="15" t="s">
        <v>100</v>
      </c>
      <c r="G10" s="15" t="s">
        <v>101</v>
      </c>
      <c r="H10" s="18" t="s">
        <v>1026</v>
      </c>
      <c r="I10" s="18" t="s">
        <v>1027</v>
      </c>
      <c r="J10" s="129">
        <v>1668741.23</v>
      </c>
      <c r="K10" s="129">
        <v>2060811.0</v>
      </c>
      <c r="L10" s="129">
        <v>49462.8</v>
      </c>
      <c r="M10" s="129">
        <v>60869.49</v>
      </c>
      <c r="N10" s="129">
        <v>23.0</v>
      </c>
      <c r="O10" s="129">
        <v>36.0</v>
      </c>
      <c r="P10" s="129">
        <v>85.0</v>
      </c>
      <c r="Q10" s="129">
        <v>52.0</v>
      </c>
      <c r="R10" s="129">
        <v>37.0</v>
      </c>
      <c r="S10" s="129">
        <v>36.0</v>
      </c>
      <c r="T10" s="129">
        <v>-36.0</v>
      </c>
      <c r="U10" s="129">
        <v>63.0</v>
      </c>
      <c r="V10" s="129">
        <v>2.0</v>
      </c>
      <c r="W10" s="129">
        <v>-18.74</v>
      </c>
      <c r="X10" s="129">
        <v>-19.03</v>
      </c>
      <c r="Y10" s="129">
        <v>1.0</v>
      </c>
      <c r="Z10" s="129">
        <v>2.0</v>
      </c>
      <c r="AA10" s="129">
        <v>1.0</v>
      </c>
      <c r="AB10" s="129">
        <v>1.0</v>
      </c>
      <c r="AC10" s="129">
        <v>1.0</v>
      </c>
      <c r="AD10" s="129">
        <v>1.1</v>
      </c>
      <c r="AE10" s="129">
        <v>520.0</v>
      </c>
      <c r="AF10" s="129">
        <v>1.0</v>
      </c>
      <c r="AG10" s="129">
        <v>2.0</v>
      </c>
      <c r="AH10" s="129">
        <v>1.0</v>
      </c>
      <c r="AI10" s="129">
        <v>1.0</v>
      </c>
      <c r="AJ10" s="129">
        <v>1.0</v>
      </c>
      <c r="AK10" s="129">
        <v>1.0</v>
      </c>
      <c r="AL10" s="130">
        <v>45496.78643179398</v>
      </c>
      <c r="AM10" s="131">
        <v>1664520.26</v>
      </c>
      <c r="AN10" s="131">
        <v>2050932.56</v>
      </c>
      <c r="AO10" s="124"/>
      <c r="AP10" s="124"/>
    </row>
    <row r="11">
      <c r="A11" s="129">
        <v>311.0</v>
      </c>
      <c r="B11" s="14" t="s">
        <v>42</v>
      </c>
      <c r="C11" s="14" t="s">
        <v>32</v>
      </c>
      <c r="D11" s="14" t="s">
        <v>323</v>
      </c>
      <c r="E11" s="14" t="s">
        <v>324</v>
      </c>
      <c r="F11" s="15" t="s">
        <v>45</v>
      </c>
      <c r="G11" s="15" t="s">
        <v>46</v>
      </c>
      <c r="H11" s="18" t="s">
        <v>1026</v>
      </c>
      <c r="I11" s="18" t="s">
        <v>1027</v>
      </c>
      <c r="J11" s="129">
        <v>909456.6</v>
      </c>
      <c r="K11" s="129">
        <v>839274.2</v>
      </c>
      <c r="L11" s="129">
        <v>30956.11</v>
      </c>
      <c r="M11" s="129">
        <v>26631.26</v>
      </c>
      <c r="N11" s="129">
        <v>21.0</v>
      </c>
      <c r="O11" s="129">
        <v>45.0</v>
      </c>
      <c r="P11" s="129">
        <v>68.0</v>
      </c>
      <c r="Q11" s="129">
        <v>44.0</v>
      </c>
      <c r="R11" s="129">
        <v>21.0</v>
      </c>
      <c r="S11" s="129">
        <v>15.0</v>
      </c>
      <c r="T11" s="129">
        <v>-53.0</v>
      </c>
      <c r="U11" s="129">
        <v>54.0</v>
      </c>
      <c r="V11" s="129">
        <v>40.0</v>
      </c>
      <c r="W11" s="129">
        <v>16.24</v>
      </c>
      <c r="X11" s="129">
        <v>8.36</v>
      </c>
      <c r="Y11" s="129">
        <v>1.0</v>
      </c>
      <c r="Z11" s="129">
        <v>1.0</v>
      </c>
      <c r="AA11" s="129">
        <v>3.0</v>
      </c>
      <c r="AB11" s="129">
        <v>4.0</v>
      </c>
      <c r="AC11" s="129">
        <v>2.0</v>
      </c>
      <c r="AD11" s="129">
        <v>2.85</v>
      </c>
      <c r="AE11" s="129">
        <v>194.0</v>
      </c>
      <c r="AF11" s="129">
        <v>1.0</v>
      </c>
      <c r="AG11" s="129">
        <v>1.0</v>
      </c>
      <c r="AH11" s="129">
        <v>2.0</v>
      </c>
      <c r="AI11" s="129">
        <v>3.0</v>
      </c>
      <c r="AJ11" s="129">
        <v>2.0</v>
      </c>
      <c r="AK11" s="129">
        <v>3.0</v>
      </c>
      <c r="AL11" s="130">
        <v>45496.78643179398</v>
      </c>
      <c r="AM11" s="131">
        <v>875973.12</v>
      </c>
      <c r="AN11" s="131">
        <v>716183.58</v>
      </c>
      <c r="AO11" s="124"/>
      <c r="AP11" s="124"/>
    </row>
    <row r="12">
      <c r="A12" s="129">
        <v>454.0</v>
      </c>
      <c r="B12" s="14" t="s">
        <v>42</v>
      </c>
      <c r="C12" s="14" t="s">
        <v>32</v>
      </c>
      <c r="D12" s="14" t="s">
        <v>323</v>
      </c>
      <c r="E12" s="14" t="s">
        <v>324</v>
      </c>
      <c r="F12" s="15" t="s">
        <v>45</v>
      </c>
      <c r="G12" s="15" t="s">
        <v>46</v>
      </c>
      <c r="H12" s="18" t="s">
        <v>1026</v>
      </c>
      <c r="I12" s="18" t="s">
        <v>1027</v>
      </c>
      <c r="J12" s="129">
        <v>730595.25</v>
      </c>
      <c r="K12" s="129">
        <v>594017.6</v>
      </c>
      <c r="L12" s="129">
        <v>26515.28</v>
      </c>
      <c r="M12" s="129">
        <v>27036.48</v>
      </c>
      <c r="N12" s="129">
        <v>7.0</v>
      </c>
      <c r="O12" s="129">
        <v>9.0</v>
      </c>
      <c r="P12" s="129">
        <v>39.0</v>
      </c>
      <c r="Q12" s="129">
        <v>27.0</v>
      </c>
      <c r="R12" s="129">
        <v>14.0</v>
      </c>
      <c r="S12" s="129">
        <v>19.0</v>
      </c>
      <c r="T12" s="129">
        <v>-22.0</v>
      </c>
      <c r="U12" s="129">
        <v>44.0</v>
      </c>
      <c r="V12" s="129">
        <v>-26.0</v>
      </c>
      <c r="W12" s="129">
        <v>-1.93</v>
      </c>
      <c r="X12" s="129">
        <v>22.99</v>
      </c>
      <c r="Y12" s="129">
        <v>1.0</v>
      </c>
      <c r="Z12" s="129">
        <v>1.0</v>
      </c>
      <c r="AA12" s="129">
        <v>1.0</v>
      </c>
      <c r="AB12" s="129">
        <v>1.0</v>
      </c>
      <c r="AC12" s="129">
        <v>4.0</v>
      </c>
      <c r="AD12" s="129">
        <v>1.75</v>
      </c>
      <c r="AE12" s="129">
        <v>346.0</v>
      </c>
      <c r="AF12" s="129">
        <v>1.0</v>
      </c>
      <c r="AG12" s="129">
        <v>1.0</v>
      </c>
      <c r="AH12" s="129">
        <v>1.0</v>
      </c>
      <c r="AI12" s="129">
        <v>1.0</v>
      </c>
      <c r="AJ12" s="129">
        <v>3.0</v>
      </c>
      <c r="AK12" s="129">
        <v>1.0</v>
      </c>
      <c r="AL12" s="130">
        <v>45496.78643179398</v>
      </c>
      <c r="AM12" s="131">
        <v>764450.73</v>
      </c>
      <c r="AN12" s="131">
        <v>717167.46</v>
      </c>
      <c r="AO12" s="124"/>
      <c r="AP12" s="124"/>
    </row>
    <row r="13">
      <c r="A13" s="129">
        <v>342.0</v>
      </c>
      <c r="B13" s="14" t="s">
        <v>97</v>
      </c>
      <c r="C13" s="14" t="s">
        <v>32</v>
      </c>
      <c r="D13" s="14" t="s">
        <v>135</v>
      </c>
      <c r="E13" s="14" t="s">
        <v>353</v>
      </c>
      <c r="F13" s="15" t="s">
        <v>243</v>
      </c>
      <c r="G13" s="15" t="s">
        <v>101</v>
      </c>
      <c r="H13" s="18" t="s">
        <v>1026</v>
      </c>
      <c r="I13" s="18" t="s">
        <v>1027</v>
      </c>
      <c r="J13" s="129">
        <v>827295.14</v>
      </c>
      <c r="K13" s="129">
        <v>914678.2</v>
      </c>
      <c r="L13" s="129">
        <v>29371.75</v>
      </c>
      <c r="M13" s="129">
        <v>32655.74</v>
      </c>
      <c r="N13" s="14" t="s">
        <v>41</v>
      </c>
      <c r="O13" s="14" t="s">
        <v>41</v>
      </c>
      <c r="P13" s="129">
        <v>25.0</v>
      </c>
      <c r="Q13" s="129">
        <v>38.0</v>
      </c>
      <c r="R13" s="129">
        <v>35.0</v>
      </c>
      <c r="S13" s="129">
        <v>16.0</v>
      </c>
      <c r="T13" s="14" t="s">
        <v>41</v>
      </c>
      <c r="U13" s="129">
        <v>-34.0</v>
      </c>
      <c r="V13" s="129">
        <v>118.0</v>
      </c>
      <c r="W13" s="129">
        <v>-10.06</v>
      </c>
      <c r="X13" s="129">
        <v>-9.55</v>
      </c>
      <c r="Y13" s="14" t="s">
        <v>41</v>
      </c>
      <c r="Z13" s="129">
        <v>1.0</v>
      </c>
      <c r="AA13" s="129">
        <v>5.0</v>
      </c>
      <c r="AB13" s="129">
        <v>1.0</v>
      </c>
      <c r="AC13" s="129">
        <v>1.0</v>
      </c>
      <c r="AD13" s="129">
        <v>1.75</v>
      </c>
      <c r="AE13" s="129">
        <v>347.0</v>
      </c>
      <c r="AF13" s="14" t="s">
        <v>41</v>
      </c>
      <c r="AG13" s="129">
        <v>1.0</v>
      </c>
      <c r="AH13" s="129">
        <v>4.0</v>
      </c>
      <c r="AI13" s="129">
        <v>1.0</v>
      </c>
      <c r="AJ13" s="129">
        <v>1.0</v>
      </c>
      <c r="AK13" s="129">
        <v>1.0</v>
      </c>
      <c r="AL13" s="130">
        <v>45496.78643179398</v>
      </c>
      <c r="AM13" s="131">
        <v>827248.7</v>
      </c>
      <c r="AN13" s="131">
        <v>914422.73</v>
      </c>
      <c r="AO13" s="124"/>
      <c r="AP13" s="124"/>
    </row>
    <row r="14">
      <c r="A14" s="129">
        <v>133.0</v>
      </c>
      <c r="B14" s="14" t="s">
        <v>47</v>
      </c>
      <c r="C14" s="14" t="s">
        <v>32</v>
      </c>
      <c r="D14" s="14" t="s">
        <v>102</v>
      </c>
      <c r="E14" s="14" t="s">
        <v>103</v>
      </c>
      <c r="F14" s="15" t="s">
        <v>96</v>
      </c>
      <c r="G14" s="15" t="s">
        <v>59</v>
      </c>
      <c r="H14" s="18" t="s">
        <v>1026</v>
      </c>
      <c r="I14" s="18" t="s">
        <v>1027</v>
      </c>
      <c r="J14" s="129">
        <v>879673.29</v>
      </c>
      <c r="K14" s="129">
        <v>586214.6</v>
      </c>
      <c r="L14" s="129">
        <v>17381.0</v>
      </c>
      <c r="M14" s="129">
        <v>13206.81</v>
      </c>
      <c r="N14" s="129">
        <v>9.0</v>
      </c>
      <c r="O14" s="129">
        <v>2.0</v>
      </c>
      <c r="P14" s="129">
        <v>26.0</v>
      </c>
      <c r="Q14" s="129">
        <v>26.0</v>
      </c>
      <c r="R14" s="129">
        <v>18.0</v>
      </c>
      <c r="S14" s="129">
        <v>17.0</v>
      </c>
      <c r="T14" s="129">
        <v>350.0</v>
      </c>
      <c r="U14" s="129">
        <v>0.0</v>
      </c>
      <c r="V14" s="129">
        <v>5.0</v>
      </c>
      <c r="W14" s="129">
        <v>31.61</v>
      </c>
      <c r="X14" s="129">
        <v>50.06</v>
      </c>
      <c r="Y14" s="129">
        <v>5.0</v>
      </c>
      <c r="Z14" s="129">
        <v>1.0</v>
      </c>
      <c r="AA14" s="129">
        <v>1.0</v>
      </c>
      <c r="AB14" s="129">
        <v>5.0</v>
      </c>
      <c r="AC14" s="129">
        <v>5.0</v>
      </c>
      <c r="AD14" s="129">
        <v>3.8</v>
      </c>
      <c r="AE14" s="129">
        <v>73.0</v>
      </c>
      <c r="AF14" s="129">
        <v>4.0</v>
      </c>
      <c r="AG14" s="129">
        <v>1.0</v>
      </c>
      <c r="AH14" s="129">
        <v>1.0</v>
      </c>
      <c r="AI14" s="129">
        <v>4.0</v>
      </c>
      <c r="AJ14" s="129">
        <v>4.0</v>
      </c>
      <c r="AK14" s="129">
        <v>3.0</v>
      </c>
      <c r="AL14" s="130">
        <v>45496.78643179398</v>
      </c>
      <c r="AM14" s="131">
        <v>881302.04</v>
      </c>
      <c r="AN14" s="131">
        <v>592786.62</v>
      </c>
      <c r="AO14" s="124"/>
      <c r="AP14" s="124"/>
    </row>
    <row r="15">
      <c r="A15" s="129">
        <v>418.0</v>
      </c>
      <c r="B15" s="14" t="s">
        <v>47</v>
      </c>
      <c r="C15" s="14" t="s">
        <v>32</v>
      </c>
      <c r="D15" s="14" t="s">
        <v>102</v>
      </c>
      <c r="E15" s="14" t="s">
        <v>103</v>
      </c>
      <c r="F15" s="15" t="s">
        <v>96</v>
      </c>
      <c r="G15" s="15" t="s">
        <v>59</v>
      </c>
      <c r="H15" s="18" t="s">
        <v>1026</v>
      </c>
      <c r="I15" s="18" t="s">
        <v>1027</v>
      </c>
      <c r="J15" s="129">
        <v>1230476.34</v>
      </c>
      <c r="K15" s="129">
        <v>891140.4</v>
      </c>
      <c r="L15" s="129">
        <v>25167.47</v>
      </c>
      <c r="M15" s="129">
        <v>19948.15</v>
      </c>
      <c r="N15" s="129">
        <v>25.0</v>
      </c>
      <c r="O15" s="129">
        <v>4.0</v>
      </c>
      <c r="P15" s="129">
        <v>32.0</v>
      </c>
      <c r="Q15" s="129">
        <v>50.0</v>
      </c>
      <c r="R15" s="129">
        <v>40.0</v>
      </c>
      <c r="S15" s="129">
        <v>27.0</v>
      </c>
      <c r="T15" s="129">
        <v>525.0</v>
      </c>
      <c r="U15" s="129">
        <v>-36.0</v>
      </c>
      <c r="V15" s="129">
        <v>48.0</v>
      </c>
      <c r="W15" s="129">
        <v>26.16</v>
      </c>
      <c r="X15" s="129">
        <v>38.08</v>
      </c>
      <c r="Y15" s="129">
        <v>5.0</v>
      </c>
      <c r="Z15" s="129">
        <v>1.0</v>
      </c>
      <c r="AA15" s="129">
        <v>3.0</v>
      </c>
      <c r="AB15" s="129">
        <v>5.0</v>
      </c>
      <c r="AC15" s="129">
        <v>5.0</v>
      </c>
      <c r="AD15" s="129">
        <v>4.2</v>
      </c>
      <c r="AE15" s="129">
        <v>35.0</v>
      </c>
      <c r="AF15" s="129">
        <v>4.0</v>
      </c>
      <c r="AG15" s="129">
        <v>1.0</v>
      </c>
      <c r="AH15" s="129">
        <v>2.0</v>
      </c>
      <c r="AI15" s="129">
        <v>4.0</v>
      </c>
      <c r="AJ15" s="129">
        <v>4.0</v>
      </c>
      <c r="AK15" s="129">
        <v>4.0</v>
      </c>
      <c r="AL15" s="130">
        <v>45496.78643179398</v>
      </c>
      <c r="AM15" s="131">
        <v>1231224.5</v>
      </c>
      <c r="AN15" s="131">
        <v>888078.27</v>
      </c>
      <c r="AO15" s="124"/>
      <c r="AP15" s="124"/>
    </row>
    <row r="16">
      <c r="A16" s="129">
        <v>559.0</v>
      </c>
      <c r="B16" s="14" t="s">
        <v>122</v>
      </c>
      <c r="C16" s="14" t="s">
        <v>32</v>
      </c>
      <c r="D16" s="14" t="s">
        <v>226</v>
      </c>
      <c r="E16" s="14" t="s">
        <v>532</v>
      </c>
      <c r="F16" s="15" t="s">
        <v>223</v>
      </c>
      <c r="G16" s="15" t="s">
        <v>101</v>
      </c>
      <c r="H16" s="18" t="s">
        <v>1026</v>
      </c>
      <c r="I16" s="18" t="s">
        <v>1027</v>
      </c>
      <c r="J16" s="129">
        <v>585916.71</v>
      </c>
      <c r="K16" s="129">
        <v>543568.6</v>
      </c>
      <c r="L16" s="129">
        <v>15767.13</v>
      </c>
      <c r="M16" s="129">
        <v>15943.5</v>
      </c>
      <c r="N16" s="14" t="s">
        <v>41</v>
      </c>
      <c r="O16" s="14" t="s">
        <v>41</v>
      </c>
      <c r="P16" s="129">
        <v>13.0</v>
      </c>
      <c r="Q16" s="129">
        <v>12.0</v>
      </c>
      <c r="R16" s="129">
        <v>13.0</v>
      </c>
      <c r="S16" s="129">
        <v>12.0</v>
      </c>
      <c r="T16" s="14" t="s">
        <v>41</v>
      </c>
      <c r="U16" s="129">
        <v>8.0</v>
      </c>
      <c r="V16" s="129">
        <v>8.0</v>
      </c>
      <c r="W16" s="129">
        <v>-1.11</v>
      </c>
      <c r="X16" s="129">
        <v>7.79</v>
      </c>
      <c r="Y16" s="14" t="s">
        <v>41</v>
      </c>
      <c r="Z16" s="129">
        <v>1.0</v>
      </c>
      <c r="AA16" s="129">
        <v>1.0</v>
      </c>
      <c r="AB16" s="129">
        <v>1.0</v>
      </c>
      <c r="AC16" s="129">
        <v>2.0</v>
      </c>
      <c r="AD16" s="129">
        <v>1.2</v>
      </c>
      <c r="AE16" s="129">
        <v>460.0</v>
      </c>
      <c r="AF16" s="14" t="s">
        <v>41</v>
      </c>
      <c r="AG16" s="129">
        <v>1.0</v>
      </c>
      <c r="AH16" s="129">
        <v>1.0</v>
      </c>
      <c r="AI16" s="129">
        <v>1.0</v>
      </c>
      <c r="AJ16" s="129">
        <v>2.0</v>
      </c>
      <c r="AK16" s="129">
        <v>1.0</v>
      </c>
      <c r="AL16" s="130">
        <v>45496.78643179398</v>
      </c>
      <c r="AM16" s="131">
        <v>585776.91</v>
      </c>
      <c r="AN16" s="131">
        <v>543716.64</v>
      </c>
      <c r="AO16" s="124"/>
      <c r="AP16" s="124"/>
    </row>
    <row r="17">
      <c r="A17" s="128">
        <v>622.0</v>
      </c>
      <c r="B17" s="27"/>
      <c r="C17" s="11" t="s">
        <v>32</v>
      </c>
      <c r="D17" s="11" t="s">
        <v>579</v>
      </c>
      <c r="E17" s="14" t="s">
        <v>580</v>
      </c>
      <c r="F17" s="15" t="s">
        <v>228</v>
      </c>
      <c r="G17" s="15" t="s">
        <v>36</v>
      </c>
      <c r="H17" s="18" t="s">
        <v>1026</v>
      </c>
      <c r="I17" s="18" t="s">
        <v>1027</v>
      </c>
      <c r="J17" s="129">
        <v>772599.82</v>
      </c>
      <c r="K17" s="129">
        <v>679269.6</v>
      </c>
      <c r="L17" s="129">
        <v>27578.0</v>
      </c>
      <c r="M17" s="129">
        <v>26467.5</v>
      </c>
      <c r="N17" s="14" t="s">
        <v>41</v>
      </c>
      <c r="O17" s="129">
        <v>26.0</v>
      </c>
      <c r="P17" s="129">
        <v>51.0</v>
      </c>
      <c r="Q17" s="128">
        <v>23.0</v>
      </c>
      <c r="R17" s="128">
        <v>45.0</v>
      </c>
      <c r="S17" s="128">
        <v>25.0</v>
      </c>
      <c r="T17" s="11" t="s">
        <v>41</v>
      </c>
      <c r="U17" s="128">
        <v>121.0</v>
      </c>
      <c r="V17" s="128">
        <v>80.0</v>
      </c>
      <c r="W17" s="128">
        <v>4.2</v>
      </c>
      <c r="X17" s="128">
        <v>13.74</v>
      </c>
      <c r="Y17" s="11" t="s">
        <v>41</v>
      </c>
      <c r="Z17" s="128">
        <v>3.0</v>
      </c>
      <c r="AA17" s="128">
        <v>5.0</v>
      </c>
      <c r="AB17" s="128">
        <v>2.0</v>
      </c>
      <c r="AC17" s="128">
        <v>3.0</v>
      </c>
      <c r="AD17" s="128">
        <v>2.85</v>
      </c>
      <c r="AE17" s="128">
        <v>193.0</v>
      </c>
      <c r="AF17" s="11" t="s">
        <v>41</v>
      </c>
      <c r="AG17" s="128">
        <v>2.0</v>
      </c>
      <c r="AH17" s="128">
        <v>4.0</v>
      </c>
      <c r="AI17" s="128">
        <v>1.0</v>
      </c>
      <c r="AJ17" s="128">
        <v>2.0</v>
      </c>
      <c r="AK17" s="128">
        <v>3.0</v>
      </c>
      <c r="AL17" s="130">
        <v>45496.78643179398</v>
      </c>
      <c r="AM17" s="131">
        <v>772164.07</v>
      </c>
      <c r="AN17" s="131">
        <v>679091.02</v>
      </c>
      <c r="AO17" s="124"/>
      <c r="AP17" s="124"/>
    </row>
    <row r="18">
      <c r="A18" s="129">
        <v>475.0</v>
      </c>
      <c r="B18" s="14" t="s">
        <v>97</v>
      </c>
      <c r="C18" s="14" t="s">
        <v>32</v>
      </c>
      <c r="D18" s="14" t="s">
        <v>144</v>
      </c>
      <c r="E18" s="14" t="s">
        <v>461</v>
      </c>
      <c r="F18" s="15" t="s">
        <v>143</v>
      </c>
      <c r="G18" s="15" t="s">
        <v>101</v>
      </c>
      <c r="H18" s="18" t="s">
        <v>1026</v>
      </c>
      <c r="I18" s="18" t="s">
        <v>1027</v>
      </c>
      <c r="J18" s="129">
        <v>1966985.7</v>
      </c>
      <c r="K18" s="129">
        <v>1661009.6</v>
      </c>
      <c r="L18" s="129">
        <v>46559.32</v>
      </c>
      <c r="M18" s="129">
        <v>40503.34</v>
      </c>
      <c r="N18" s="129">
        <v>33.0</v>
      </c>
      <c r="O18" s="129">
        <v>27.0</v>
      </c>
      <c r="P18" s="129">
        <v>41.0</v>
      </c>
      <c r="Q18" s="129">
        <v>28.0</v>
      </c>
      <c r="R18" s="129">
        <v>36.0</v>
      </c>
      <c r="S18" s="129">
        <v>32.0</v>
      </c>
      <c r="T18" s="129">
        <v>22.0</v>
      </c>
      <c r="U18" s="129">
        <v>46.0</v>
      </c>
      <c r="V18" s="129">
        <v>12.0</v>
      </c>
      <c r="W18" s="129">
        <v>14.95</v>
      </c>
      <c r="X18" s="129">
        <v>18.42</v>
      </c>
      <c r="Y18" s="129">
        <v>1.0</v>
      </c>
      <c r="Z18" s="129">
        <v>1.0</v>
      </c>
      <c r="AA18" s="129">
        <v>1.0</v>
      </c>
      <c r="AB18" s="129">
        <v>4.0</v>
      </c>
      <c r="AC18" s="129">
        <v>3.0</v>
      </c>
      <c r="AD18" s="129">
        <v>2.7</v>
      </c>
      <c r="AE18" s="129">
        <v>211.0</v>
      </c>
      <c r="AF18" s="129">
        <v>1.0</v>
      </c>
      <c r="AG18" s="129">
        <v>1.0</v>
      </c>
      <c r="AH18" s="129">
        <v>1.0</v>
      </c>
      <c r="AI18" s="129">
        <v>3.0</v>
      </c>
      <c r="AJ18" s="129">
        <v>2.0</v>
      </c>
      <c r="AK18" s="129">
        <v>2.0</v>
      </c>
      <c r="AL18" s="130">
        <v>45496.78643179398</v>
      </c>
      <c r="AM18" s="131">
        <v>1937380.79</v>
      </c>
      <c r="AN18" s="131">
        <v>1651614.74</v>
      </c>
      <c r="AO18" s="124"/>
      <c r="AP18" s="124"/>
    </row>
    <row r="19">
      <c r="A19" s="128">
        <v>822.0</v>
      </c>
      <c r="B19" s="11" t="s">
        <v>60</v>
      </c>
      <c r="C19" s="11" t="s">
        <v>32</v>
      </c>
      <c r="D19" s="11" t="s">
        <v>733</v>
      </c>
      <c r="E19" s="14" t="s">
        <v>461</v>
      </c>
      <c r="F19" s="15" t="s">
        <v>96</v>
      </c>
      <c r="G19" s="15" t="s">
        <v>59</v>
      </c>
      <c r="H19" s="18" t="s">
        <v>1026</v>
      </c>
      <c r="I19" s="18" t="s">
        <v>1027</v>
      </c>
      <c r="J19" s="129">
        <v>1765891.58</v>
      </c>
      <c r="K19" s="129">
        <v>1462839.2</v>
      </c>
      <c r="L19" s="129">
        <v>45728.56</v>
      </c>
      <c r="M19" s="129">
        <v>41124.41</v>
      </c>
      <c r="N19" s="129">
        <v>17.0</v>
      </c>
      <c r="O19" s="129">
        <v>7.0</v>
      </c>
      <c r="P19" s="129">
        <v>45.0</v>
      </c>
      <c r="Q19" s="128">
        <v>45.0</v>
      </c>
      <c r="R19" s="128">
        <v>51.0</v>
      </c>
      <c r="S19" s="128">
        <v>49.0</v>
      </c>
      <c r="T19" s="128">
        <v>142.0</v>
      </c>
      <c r="U19" s="128">
        <v>0.0</v>
      </c>
      <c r="V19" s="128">
        <v>4.0</v>
      </c>
      <c r="W19" s="128">
        <v>11.2</v>
      </c>
      <c r="X19" s="128">
        <v>20.72</v>
      </c>
      <c r="Y19" s="128">
        <v>5.0</v>
      </c>
      <c r="Z19" s="128">
        <v>1.0</v>
      </c>
      <c r="AA19" s="128">
        <v>1.0</v>
      </c>
      <c r="AB19" s="128">
        <v>3.0</v>
      </c>
      <c r="AC19" s="128">
        <v>3.0</v>
      </c>
      <c r="AD19" s="128">
        <v>2.5</v>
      </c>
      <c r="AE19" s="128">
        <v>232.0</v>
      </c>
      <c r="AF19" s="128">
        <v>4.0</v>
      </c>
      <c r="AG19" s="128">
        <v>1.0</v>
      </c>
      <c r="AH19" s="128">
        <v>1.0</v>
      </c>
      <c r="AI19" s="128">
        <v>2.0</v>
      </c>
      <c r="AJ19" s="128">
        <v>2.0</v>
      </c>
      <c r="AK19" s="128">
        <v>2.0</v>
      </c>
      <c r="AL19" s="130">
        <v>45496.78643179398</v>
      </c>
      <c r="AM19" s="131">
        <v>1768754.46</v>
      </c>
      <c r="AN19" s="131">
        <v>1463435.99</v>
      </c>
      <c r="AO19" s="124"/>
      <c r="AP19" s="124"/>
    </row>
    <row r="20">
      <c r="A20" s="129">
        <v>548.0</v>
      </c>
      <c r="B20" s="14" t="s">
        <v>60</v>
      </c>
      <c r="C20" s="14" t="s">
        <v>32</v>
      </c>
      <c r="D20" s="14" t="s">
        <v>125</v>
      </c>
      <c r="E20" s="14" t="s">
        <v>524</v>
      </c>
      <c r="F20" s="15" t="s">
        <v>140</v>
      </c>
      <c r="G20" s="15" t="s">
        <v>36</v>
      </c>
      <c r="H20" s="18" t="s">
        <v>1026</v>
      </c>
      <c r="I20" s="18" t="s">
        <v>1027</v>
      </c>
      <c r="J20" s="129">
        <v>678658.01</v>
      </c>
      <c r="K20" s="129">
        <v>629135.0</v>
      </c>
      <c r="L20" s="129">
        <v>16433.35</v>
      </c>
      <c r="M20" s="129">
        <v>15434.0</v>
      </c>
      <c r="N20" s="129">
        <v>12.0</v>
      </c>
      <c r="O20" s="129">
        <v>18.0</v>
      </c>
      <c r="P20" s="129">
        <v>21.0</v>
      </c>
      <c r="Q20" s="129">
        <v>12.0</v>
      </c>
      <c r="R20" s="129">
        <v>17.0</v>
      </c>
      <c r="S20" s="129">
        <v>13.0</v>
      </c>
      <c r="T20" s="129">
        <v>-33.0</v>
      </c>
      <c r="U20" s="129">
        <v>75.0</v>
      </c>
      <c r="V20" s="129">
        <v>30.0</v>
      </c>
      <c r="W20" s="129">
        <v>6.47</v>
      </c>
      <c r="X20" s="129">
        <v>7.87</v>
      </c>
      <c r="Y20" s="129">
        <v>1.0</v>
      </c>
      <c r="Z20" s="129">
        <v>2.0</v>
      </c>
      <c r="AA20" s="129">
        <v>2.0</v>
      </c>
      <c r="AB20" s="129">
        <v>2.0</v>
      </c>
      <c r="AC20" s="129">
        <v>2.0</v>
      </c>
      <c r="AD20" s="129">
        <v>1.95</v>
      </c>
      <c r="AE20" s="129">
        <v>318.0</v>
      </c>
      <c r="AF20" s="129">
        <v>1.0</v>
      </c>
      <c r="AG20" s="129">
        <v>2.0</v>
      </c>
      <c r="AH20" s="129">
        <v>2.0</v>
      </c>
      <c r="AI20" s="129">
        <v>1.0</v>
      </c>
      <c r="AJ20" s="129">
        <v>2.0</v>
      </c>
      <c r="AK20" s="129">
        <v>2.0</v>
      </c>
      <c r="AL20" s="130">
        <v>45496.78643179398</v>
      </c>
      <c r="AM20" s="131">
        <v>639981.97</v>
      </c>
      <c r="AN20" s="131">
        <v>587842.33</v>
      </c>
      <c r="AO20" s="124"/>
      <c r="AP20" s="124"/>
    </row>
    <row r="21">
      <c r="A21" s="129">
        <v>669.0</v>
      </c>
      <c r="B21" s="14" t="s">
        <v>97</v>
      </c>
      <c r="C21" s="14" t="s">
        <v>32</v>
      </c>
      <c r="D21" s="14" t="s">
        <v>617</v>
      </c>
      <c r="E21" s="14" t="s">
        <v>618</v>
      </c>
      <c r="F21" s="15" t="s">
        <v>209</v>
      </c>
      <c r="G21" s="15" t="s">
        <v>101</v>
      </c>
      <c r="H21" s="18" t="s">
        <v>1026</v>
      </c>
      <c r="I21" s="18" t="s">
        <v>1027</v>
      </c>
      <c r="J21" s="129">
        <v>589752.5</v>
      </c>
      <c r="K21" s="129">
        <v>456479.2</v>
      </c>
      <c r="L21" s="129">
        <v>15989.17</v>
      </c>
      <c r="M21" s="129">
        <v>12972.91</v>
      </c>
      <c r="N21" s="129">
        <v>1.0</v>
      </c>
      <c r="O21" s="14" t="s">
        <v>41</v>
      </c>
      <c r="P21" s="129">
        <v>16.0</v>
      </c>
      <c r="Q21" s="129">
        <v>22.0</v>
      </c>
      <c r="R21" s="129">
        <v>17.0</v>
      </c>
      <c r="S21" s="129">
        <v>15.0</v>
      </c>
      <c r="T21" s="14" t="s">
        <v>41</v>
      </c>
      <c r="U21" s="129">
        <v>-27.0</v>
      </c>
      <c r="V21" s="129">
        <v>13.0</v>
      </c>
      <c r="W21" s="129">
        <v>23.25</v>
      </c>
      <c r="X21" s="129">
        <v>29.2</v>
      </c>
      <c r="Y21" s="14" t="s">
        <v>41</v>
      </c>
      <c r="Z21" s="129">
        <v>1.0</v>
      </c>
      <c r="AA21" s="129">
        <v>1.0</v>
      </c>
      <c r="AB21" s="129">
        <v>5.0</v>
      </c>
      <c r="AC21" s="129">
        <v>4.0</v>
      </c>
      <c r="AD21" s="129">
        <v>3.3</v>
      </c>
      <c r="AE21" s="129">
        <v>161.0</v>
      </c>
      <c r="AF21" s="14" t="s">
        <v>41</v>
      </c>
      <c r="AG21" s="129">
        <v>1.0</v>
      </c>
      <c r="AH21" s="129">
        <v>1.0</v>
      </c>
      <c r="AI21" s="129">
        <v>4.0</v>
      </c>
      <c r="AJ21" s="129">
        <v>3.0</v>
      </c>
      <c r="AK21" s="129">
        <v>3.0</v>
      </c>
      <c r="AL21" s="130">
        <v>45496.78643179398</v>
      </c>
      <c r="AM21" s="131">
        <v>589917.42</v>
      </c>
      <c r="AN21" s="131">
        <v>457578.59</v>
      </c>
      <c r="AO21" s="124"/>
      <c r="AP21" s="124"/>
    </row>
    <row r="22">
      <c r="A22" s="129">
        <v>265.0</v>
      </c>
      <c r="B22" s="14" t="s">
        <v>414</v>
      </c>
      <c r="C22" s="14" t="s">
        <v>992</v>
      </c>
      <c r="D22" s="14" t="s">
        <v>203</v>
      </c>
      <c r="E22" s="14" t="s">
        <v>1003</v>
      </c>
      <c r="F22" s="15" t="s">
        <v>243</v>
      </c>
      <c r="G22" s="15" t="s">
        <v>101</v>
      </c>
      <c r="H22" s="18" t="s">
        <v>1026</v>
      </c>
      <c r="I22" s="18" t="s">
        <v>1027</v>
      </c>
      <c r="J22" s="129">
        <v>1209536.79</v>
      </c>
      <c r="K22" s="129">
        <v>1531353.0</v>
      </c>
      <c r="L22" s="129">
        <v>33571.65</v>
      </c>
      <c r="M22" s="129">
        <v>46554.7</v>
      </c>
      <c r="N22" s="129">
        <v>12.0</v>
      </c>
      <c r="O22" s="129">
        <v>19.0</v>
      </c>
      <c r="P22" s="129">
        <v>86.0</v>
      </c>
      <c r="Q22" s="129">
        <v>26.0</v>
      </c>
      <c r="R22" s="129">
        <v>215.0</v>
      </c>
      <c r="S22" s="129">
        <v>21.0</v>
      </c>
      <c r="T22" s="129">
        <v>-36.0</v>
      </c>
      <c r="U22" s="129">
        <v>230.0</v>
      </c>
      <c r="V22" s="129">
        <v>923.0</v>
      </c>
      <c r="W22" s="129">
        <v>-27.89</v>
      </c>
      <c r="X22" s="129">
        <v>-21.02</v>
      </c>
      <c r="Y22" s="129">
        <v>1.0</v>
      </c>
      <c r="Z22" s="129">
        <v>4.0</v>
      </c>
      <c r="AA22" s="129">
        <v>5.0</v>
      </c>
      <c r="AB22" s="129">
        <v>1.0</v>
      </c>
      <c r="AC22" s="129">
        <v>1.0</v>
      </c>
      <c r="AD22" s="129">
        <v>2.0</v>
      </c>
      <c r="AE22" s="129">
        <v>310.0</v>
      </c>
      <c r="AF22" s="129">
        <v>1.0</v>
      </c>
      <c r="AG22" s="129">
        <v>3.0</v>
      </c>
      <c r="AH22" s="129">
        <v>4.0</v>
      </c>
      <c r="AI22" s="129">
        <v>1.0</v>
      </c>
      <c r="AJ22" s="129">
        <v>1.0</v>
      </c>
      <c r="AK22" s="129">
        <v>2.0</v>
      </c>
      <c r="AL22" s="130">
        <v>45496.78643179398</v>
      </c>
      <c r="AM22" s="131">
        <v>1205160.07</v>
      </c>
      <c r="AN22" s="131">
        <v>1523720.75</v>
      </c>
      <c r="AO22" s="124"/>
      <c r="AP22" s="124"/>
    </row>
    <row r="23">
      <c r="A23" s="129">
        <v>329.0</v>
      </c>
      <c r="B23" s="14" t="s">
        <v>414</v>
      </c>
      <c r="C23" s="14" t="s">
        <v>992</v>
      </c>
      <c r="D23" s="14" t="s">
        <v>203</v>
      </c>
      <c r="E23" s="14" t="s">
        <v>1003</v>
      </c>
      <c r="F23" s="15" t="s">
        <v>243</v>
      </c>
      <c r="G23" s="15" t="s">
        <v>101</v>
      </c>
      <c r="H23" s="18" t="s">
        <v>1026</v>
      </c>
      <c r="I23" s="18" t="s">
        <v>1027</v>
      </c>
      <c r="J23" s="129">
        <v>1051559.9</v>
      </c>
      <c r="K23" s="129">
        <v>1161447.6</v>
      </c>
      <c r="L23" s="129">
        <v>30145.4</v>
      </c>
      <c r="M23" s="129">
        <v>37101.58</v>
      </c>
      <c r="N23" s="129">
        <v>16.0</v>
      </c>
      <c r="O23" s="129">
        <v>23.0</v>
      </c>
      <c r="P23" s="129">
        <v>71.0</v>
      </c>
      <c r="Q23" s="129">
        <v>18.0</v>
      </c>
      <c r="R23" s="129">
        <v>232.0</v>
      </c>
      <c r="S23" s="129">
        <v>20.0</v>
      </c>
      <c r="T23" s="129">
        <v>-30.0</v>
      </c>
      <c r="U23" s="129">
        <v>294.0</v>
      </c>
      <c r="V23" s="129">
        <v>1060.0</v>
      </c>
      <c r="W23" s="129">
        <v>-18.75</v>
      </c>
      <c r="X23" s="129">
        <v>-9.46</v>
      </c>
      <c r="Y23" s="129">
        <v>1.0</v>
      </c>
      <c r="Z23" s="129">
        <v>5.0</v>
      </c>
      <c r="AA23" s="129">
        <v>5.0</v>
      </c>
      <c r="AB23" s="129">
        <v>1.0</v>
      </c>
      <c r="AC23" s="129">
        <v>1.0</v>
      </c>
      <c r="AD23" s="129">
        <v>2.0</v>
      </c>
      <c r="AE23" s="129">
        <v>309.0</v>
      </c>
      <c r="AF23" s="129">
        <v>1.0</v>
      </c>
      <c r="AG23" s="129">
        <v>4.0</v>
      </c>
      <c r="AH23" s="129">
        <v>4.0</v>
      </c>
      <c r="AI23" s="129">
        <v>1.0</v>
      </c>
      <c r="AJ23" s="129">
        <v>1.0</v>
      </c>
      <c r="AK23" s="129">
        <v>2.0</v>
      </c>
      <c r="AL23" s="130">
        <v>45496.78643179398</v>
      </c>
      <c r="AM23" s="131">
        <v>1049004.88</v>
      </c>
      <c r="AN23" s="131">
        <v>1155125.37</v>
      </c>
      <c r="AO23" s="124"/>
      <c r="AP23" s="124"/>
    </row>
    <row r="24">
      <c r="A24" s="128">
        <v>472.0</v>
      </c>
      <c r="B24" s="11" t="s">
        <v>414</v>
      </c>
      <c r="C24" s="11" t="s">
        <v>992</v>
      </c>
      <c r="D24" s="11" t="s">
        <v>203</v>
      </c>
      <c r="E24" s="14" t="s">
        <v>1003</v>
      </c>
      <c r="F24" s="15" t="s">
        <v>243</v>
      </c>
      <c r="G24" s="15" t="s">
        <v>101</v>
      </c>
      <c r="H24" s="18" t="s">
        <v>1026</v>
      </c>
      <c r="I24" s="18" t="s">
        <v>1027</v>
      </c>
      <c r="J24" s="129">
        <v>1407147.81</v>
      </c>
      <c r="K24" s="129">
        <v>1246532.3</v>
      </c>
      <c r="L24" s="129">
        <v>40048.45</v>
      </c>
      <c r="M24" s="129">
        <v>36802.77</v>
      </c>
      <c r="N24" s="129">
        <v>25.0</v>
      </c>
      <c r="O24" s="129">
        <v>11.0</v>
      </c>
      <c r="P24" s="129">
        <v>89.0</v>
      </c>
      <c r="Q24" s="128">
        <v>104.0</v>
      </c>
      <c r="R24" s="128">
        <v>240.0</v>
      </c>
      <c r="S24" s="128">
        <v>249.0</v>
      </c>
      <c r="T24" s="128">
        <v>127.0</v>
      </c>
      <c r="U24" s="128">
        <v>-14.0</v>
      </c>
      <c r="V24" s="128">
        <v>-3.0</v>
      </c>
      <c r="W24" s="128">
        <v>8.82</v>
      </c>
      <c r="X24" s="128">
        <v>12.88</v>
      </c>
      <c r="Y24" s="128">
        <v>5.0</v>
      </c>
      <c r="Z24" s="128">
        <v>1.0</v>
      </c>
      <c r="AA24" s="128">
        <v>1.0</v>
      </c>
      <c r="AB24" s="128">
        <v>3.0</v>
      </c>
      <c r="AC24" s="128">
        <v>2.0</v>
      </c>
      <c r="AD24" s="128">
        <v>2.45</v>
      </c>
      <c r="AE24" s="128">
        <v>237.0</v>
      </c>
      <c r="AF24" s="128">
        <v>4.0</v>
      </c>
      <c r="AG24" s="128">
        <v>1.0</v>
      </c>
      <c r="AH24" s="128">
        <v>1.0</v>
      </c>
      <c r="AI24" s="128">
        <v>2.0</v>
      </c>
      <c r="AJ24" s="128">
        <v>2.0</v>
      </c>
      <c r="AK24" s="128">
        <v>2.0</v>
      </c>
      <c r="AL24" s="130">
        <v>45496.78643179398</v>
      </c>
      <c r="AM24" s="131">
        <v>1410001.65</v>
      </c>
      <c r="AN24" s="131">
        <v>1247592.41</v>
      </c>
      <c r="AO24" s="124"/>
      <c r="AP24" s="124"/>
    </row>
    <row r="25">
      <c r="A25" s="128">
        <v>567.0</v>
      </c>
      <c r="B25" s="11" t="s">
        <v>414</v>
      </c>
      <c r="C25" s="11" t="s">
        <v>992</v>
      </c>
      <c r="D25" s="11" t="s">
        <v>203</v>
      </c>
      <c r="E25" s="14" t="s">
        <v>1003</v>
      </c>
      <c r="F25" s="15" t="s">
        <v>243</v>
      </c>
      <c r="G25" s="15" t="s">
        <v>101</v>
      </c>
      <c r="H25" s="18" t="s">
        <v>1026</v>
      </c>
      <c r="I25" s="18" t="s">
        <v>1027</v>
      </c>
      <c r="J25" s="129">
        <v>2187412.69</v>
      </c>
      <c r="K25" s="129">
        <v>2238289.2</v>
      </c>
      <c r="L25" s="129">
        <v>62673.54</v>
      </c>
      <c r="M25" s="129">
        <v>72404.75</v>
      </c>
      <c r="N25" s="129">
        <v>12.0</v>
      </c>
      <c r="O25" s="129">
        <v>15.0</v>
      </c>
      <c r="P25" s="129">
        <v>102.0</v>
      </c>
      <c r="Q25" s="128">
        <v>33.0</v>
      </c>
      <c r="R25" s="128">
        <v>337.0</v>
      </c>
      <c r="S25" s="128">
        <v>14.0</v>
      </c>
      <c r="T25" s="128">
        <v>-20.0</v>
      </c>
      <c r="U25" s="128">
        <v>209.0</v>
      </c>
      <c r="V25" s="128">
        <v>2307.0</v>
      </c>
      <c r="W25" s="128">
        <v>-13.44</v>
      </c>
      <c r="X25" s="128">
        <v>-2.27</v>
      </c>
      <c r="Y25" s="128">
        <v>1.0</v>
      </c>
      <c r="Z25" s="128">
        <v>4.0</v>
      </c>
      <c r="AA25" s="128">
        <v>5.0</v>
      </c>
      <c r="AB25" s="128">
        <v>1.0</v>
      </c>
      <c r="AC25" s="128">
        <v>1.0</v>
      </c>
      <c r="AD25" s="128">
        <v>2.0</v>
      </c>
      <c r="AE25" s="128">
        <v>317.0</v>
      </c>
      <c r="AF25" s="128">
        <v>1.0</v>
      </c>
      <c r="AG25" s="128">
        <v>3.0</v>
      </c>
      <c r="AH25" s="128">
        <v>4.0</v>
      </c>
      <c r="AI25" s="128">
        <v>1.0</v>
      </c>
      <c r="AJ25" s="128">
        <v>1.0</v>
      </c>
      <c r="AK25" s="128">
        <v>2.0</v>
      </c>
      <c r="AL25" s="130">
        <v>45496.78643179398</v>
      </c>
      <c r="AM25" s="131">
        <v>2183908.4</v>
      </c>
      <c r="AN25" s="131">
        <v>2226874.02</v>
      </c>
      <c r="AO25" s="124"/>
      <c r="AP25" s="124"/>
    </row>
    <row r="26">
      <c r="A26" s="129">
        <v>593.0</v>
      </c>
      <c r="B26" s="14" t="s">
        <v>414</v>
      </c>
      <c r="C26" s="14" t="s">
        <v>992</v>
      </c>
      <c r="D26" s="14" t="s">
        <v>203</v>
      </c>
      <c r="E26" s="14" t="s">
        <v>1003</v>
      </c>
      <c r="F26" s="15" t="s">
        <v>243</v>
      </c>
      <c r="G26" s="15" t="s">
        <v>101</v>
      </c>
      <c r="H26" s="18" t="s">
        <v>1026</v>
      </c>
      <c r="I26" s="18" t="s">
        <v>1027</v>
      </c>
      <c r="J26" s="129">
        <v>1246527.93</v>
      </c>
      <c r="K26" s="129">
        <v>824418.48</v>
      </c>
      <c r="L26" s="129">
        <v>35326.64</v>
      </c>
      <c r="M26" s="129">
        <v>23901.16</v>
      </c>
      <c r="N26" s="129">
        <v>22.0</v>
      </c>
      <c r="O26" s="129">
        <v>11.0</v>
      </c>
      <c r="P26" s="129">
        <v>115.0</v>
      </c>
      <c r="Q26" s="129">
        <v>80.0</v>
      </c>
      <c r="R26" s="129">
        <v>301.0</v>
      </c>
      <c r="S26" s="129">
        <v>273.0</v>
      </c>
      <c r="T26" s="129">
        <v>100.0</v>
      </c>
      <c r="U26" s="129">
        <v>43.0</v>
      </c>
      <c r="V26" s="129">
        <v>10.0</v>
      </c>
      <c r="W26" s="129">
        <v>47.8</v>
      </c>
      <c r="X26" s="129">
        <v>51.2</v>
      </c>
      <c r="Y26" s="129">
        <v>4.0</v>
      </c>
      <c r="Z26" s="129">
        <v>1.0</v>
      </c>
      <c r="AA26" s="129">
        <v>1.0</v>
      </c>
      <c r="AB26" s="129">
        <v>5.0</v>
      </c>
      <c r="AC26" s="129">
        <v>5.0</v>
      </c>
      <c r="AD26" s="129">
        <v>3.9</v>
      </c>
      <c r="AE26" s="129">
        <v>65.0</v>
      </c>
      <c r="AF26" s="129">
        <v>3.0</v>
      </c>
      <c r="AG26" s="129">
        <v>1.0</v>
      </c>
      <c r="AH26" s="129">
        <v>1.0</v>
      </c>
      <c r="AI26" s="129">
        <v>4.0</v>
      </c>
      <c r="AJ26" s="129">
        <v>4.0</v>
      </c>
      <c r="AK26" s="129">
        <v>4.0</v>
      </c>
      <c r="AL26" s="130">
        <v>45496.78643179398</v>
      </c>
      <c r="AM26" s="131">
        <v>1247426.25</v>
      </c>
      <c r="AN26" s="131">
        <v>824216.6</v>
      </c>
      <c r="AO26" s="124"/>
      <c r="AP26" s="124"/>
    </row>
    <row r="27">
      <c r="A27" s="129">
        <v>333.0</v>
      </c>
      <c r="B27" s="14" t="s">
        <v>42</v>
      </c>
      <c r="C27" s="14" t="s">
        <v>32</v>
      </c>
      <c r="D27" s="14" t="s">
        <v>237</v>
      </c>
      <c r="E27" s="14" t="s">
        <v>345</v>
      </c>
      <c r="F27" s="15" t="s">
        <v>108</v>
      </c>
      <c r="G27" s="15" t="s">
        <v>46</v>
      </c>
      <c r="H27" s="18" t="s">
        <v>1026</v>
      </c>
      <c r="I27" s="18" t="s">
        <v>1027</v>
      </c>
      <c r="J27" s="129">
        <v>1719081.8</v>
      </c>
      <c r="K27" s="129">
        <v>1794947.6</v>
      </c>
      <c r="L27" s="129">
        <v>58654.0</v>
      </c>
      <c r="M27" s="129">
        <v>63088.55</v>
      </c>
      <c r="N27" s="129">
        <v>4.0</v>
      </c>
      <c r="O27" s="129">
        <v>6.0</v>
      </c>
      <c r="P27" s="129">
        <v>39.0</v>
      </c>
      <c r="Q27" s="129">
        <v>25.0</v>
      </c>
      <c r="R27" s="129">
        <v>55.0</v>
      </c>
      <c r="S27" s="129">
        <v>37.0</v>
      </c>
      <c r="T27" s="129">
        <v>-33.0</v>
      </c>
      <c r="U27" s="129">
        <v>56.0</v>
      </c>
      <c r="V27" s="129">
        <v>48.0</v>
      </c>
      <c r="W27" s="129">
        <v>-7.03</v>
      </c>
      <c r="X27" s="129">
        <v>-4.23</v>
      </c>
      <c r="Y27" s="129">
        <v>1.0</v>
      </c>
      <c r="Z27" s="129">
        <v>1.0</v>
      </c>
      <c r="AA27" s="129">
        <v>3.0</v>
      </c>
      <c r="AB27" s="129">
        <v>1.0</v>
      </c>
      <c r="AC27" s="129">
        <v>1.0</v>
      </c>
      <c r="AD27" s="129">
        <v>1.4</v>
      </c>
      <c r="AE27" s="129">
        <v>421.0</v>
      </c>
      <c r="AF27" s="129">
        <v>1.0</v>
      </c>
      <c r="AG27" s="129">
        <v>1.0</v>
      </c>
      <c r="AH27" s="129">
        <v>2.0</v>
      </c>
      <c r="AI27" s="129">
        <v>1.0</v>
      </c>
      <c r="AJ27" s="129">
        <v>1.0</v>
      </c>
      <c r="AK27" s="129">
        <v>1.0</v>
      </c>
      <c r="AL27" s="130">
        <v>45496.78643179398</v>
      </c>
      <c r="AM27" s="131">
        <v>1720107.68</v>
      </c>
      <c r="AN27" s="131">
        <v>1796622.89</v>
      </c>
      <c r="AO27" s="124"/>
      <c r="AP27" s="124"/>
    </row>
    <row r="28">
      <c r="A28" s="129">
        <v>136.0</v>
      </c>
      <c r="B28" s="14" t="s">
        <v>63</v>
      </c>
      <c r="C28" s="14" t="s">
        <v>32</v>
      </c>
      <c r="D28" s="14" t="s">
        <v>999</v>
      </c>
      <c r="E28" s="14" t="s">
        <v>1000</v>
      </c>
      <c r="F28" s="15" t="s">
        <v>88</v>
      </c>
      <c r="G28" s="15" t="s">
        <v>59</v>
      </c>
      <c r="H28" s="18" t="s">
        <v>1026</v>
      </c>
      <c r="I28" s="18" t="s">
        <v>1027</v>
      </c>
      <c r="J28" s="129">
        <v>935001.52</v>
      </c>
      <c r="K28" s="129">
        <v>869456.4</v>
      </c>
      <c r="L28" s="129">
        <v>24255.44</v>
      </c>
      <c r="M28" s="129">
        <v>20641.18</v>
      </c>
      <c r="N28" s="14" t="s">
        <v>41</v>
      </c>
      <c r="O28" s="129">
        <v>1.0</v>
      </c>
      <c r="P28" s="129">
        <v>59.0</v>
      </c>
      <c r="Q28" s="129">
        <v>27.0</v>
      </c>
      <c r="R28" s="129">
        <v>37.0</v>
      </c>
      <c r="S28" s="129">
        <v>34.0</v>
      </c>
      <c r="T28" s="14" t="s">
        <v>41</v>
      </c>
      <c r="U28" s="129">
        <v>118.0</v>
      </c>
      <c r="V28" s="129">
        <v>8.0</v>
      </c>
      <c r="W28" s="129">
        <v>17.51</v>
      </c>
      <c r="X28" s="129">
        <v>7.54</v>
      </c>
      <c r="Y28" s="14" t="s">
        <v>41</v>
      </c>
      <c r="Z28" s="129">
        <v>2.0</v>
      </c>
      <c r="AA28" s="129">
        <v>1.0</v>
      </c>
      <c r="AB28" s="129">
        <v>4.0</v>
      </c>
      <c r="AC28" s="129">
        <v>2.0</v>
      </c>
      <c r="AD28" s="129">
        <v>2.5</v>
      </c>
      <c r="AE28" s="129">
        <v>228.0</v>
      </c>
      <c r="AF28" s="14" t="s">
        <v>41</v>
      </c>
      <c r="AG28" s="129">
        <v>2.0</v>
      </c>
      <c r="AH28" s="129">
        <v>1.0</v>
      </c>
      <c r="AI28" s="129">
        <v>3.0</v>
      </c>
      <c r="AJ28" s="129">
        <v>2.0</v>
      </c>
      <c r="AK28" s="129">
        <v>2.0</v>
      </c>
      <c r="AL28" s="130">
        <v>45496.78643179398</v>
      </c>
      <c r="AM28" s="131">
        <v>961866.23</v>
      </c>
      <c r="AN28" s="131">
        <v>856299.32</v>
      </c>
      <c r="AO28" s="124"/>
      <c r="AP28" s="124"/>
    </row>
    <row r="29">
      <c r="A29" s="129">
        <v>180.0</v>
      </c>
      <c r="B29" s="14" t="s">
        <v>63</v>
      </c>
      <c r="C29" s="14" t="s">
        <v>32</v>
      </c>
      <c r="D29" s="14" t="s">
        <v>999</v>
      </c>
      <c r="E29" s="14" t="s">
        <v>1000</v>
      </c>
      <c r="F29" s="15" t="s">
        <v>88</v>
      </c>
      <c r="G29" s="15" t="s">
        <v>59</v>
      </c>
      <c r="H29" s="18" t="s">
        <v>1026</v>
      </c>
      <c r="I29" s="18" t="s">
        <v>1027</v>
      </c>
      <c r="J29" s="129">
        <v>622467.31</v>
      </c>
      <c r="K29" s="129">
        <v>476292.0</v>
      </c>
      <c r="L29" s="129">
        <v>14020.09</v>
      </c>
      <c r="M29" s="129">
        <v>11783.59</v>
      </c>
      <c r="N29" s="14" t="s">
        <v>41</v>
      </c>
      <c r="O29" s="14" t="s">
        <v>41</v>
      </c>
      <c r="P29" s="129">
        <v>34.0</v>
      </c>
      <c r="Q29" s="129">
        <v>35.0</v>
      </c>
      <c r="R29" s="129">
        <v>12.0</v>
      </c>
      <c r="S29" s="129">
        <v>32.0</v>
      </c>
      <c r="T29" s="14" t="s">
        <v>41</v>
      </c>
      <c r="U29" s="129">
        <v>-2.0</v>
      </c>
      <c r="V29" s="129">
        <v>-62.0</v>
      </c>
      <c r="W29" s="129">
        <v>18.98</v>
      </c>
      <c r="X29" s="129">
        <v>30.69</v>
      </c>
      <c r="Y29" s="14" t="s">
        <v>41</v>
      </c>
      <c r="Z29" s="129">
        <v>1.0</v>
      </c>
      <c r="AA29" s="129">
        <v>1.0</v>
      </c>
      <c r="AB29" s="129">
        <v>5.0</v>
      </c>
      <c r="AC29" s="129">
        <v>5.0</v>
      </c>
      <c r="AD29" s="129">
        <v>3.55</v>
      </c>
      <c r="AE29" s="129">
        <v>134.0</v>
      </c>
      <c r="AF29" s="14" t="s">
        <v>41</v>
      </c>
      <c r="AG29" s="129">
        <v>1.0</v>
      </c>
      <c r="AH29" s="129">
        <v>1.0</v>
      </c>
      <c r="AI29" s="129">
        <v>4.0</v>
      </c>
      <c r="AJ29" s="129">
        <v>4.0</v>
      </c>
      <c r="AK29" s="129">
        <v>3.0</v>
      </c>
      <c r="AL29" s="130">
        <v>45496.78643179398</v>
      </c>
      <c r="AM29" s="131">
        <v>596979.07</v>
      </c>
      <c r="AN29" s="131">
        <v>489695.71</v>
      </c>
      <c r="AO29" s="124"/>
      <c r="AP29" s="124"/>
    </row>
    <row r="30">
      <c r="A30" s="129">
        <v>800.0</v>
      </c>
      <c r="B30" s="14" t="s">
        <v>97</v>
      </c>
      <c r="C30" s="14" t="s">
        <v>32</v>
      </c>
      <c r="D30" s="14" t="s">
        <v>337</v>
      </c>
      <c r="E30" s="14" t="s">
        <v>719</v>
      </c>
      <c r="F30" s="15" t="s">
        <v>243</v>
      </c>
      <c r="G30" s="15" t="s">
        <v>101</v>
      </c>
      <c r="H30" s="18" t="s">
        <v>1026</v>
      </c>
      <c r="I30" s="18" t="s">
        <v>1027</v>
      </c>
      <c r="J30" s="129">
        <v>1343372.87</v>
      </c>
      <c r="K30" s="129">
        <v>904272.4</v>
      </c>
      <c r="L30" s="129">
        <v>46459.13</v>
      </c>
      <c r="M30" s="129">
        <v>33667.96</v>
      </c>
      <c r="N30" s="129">
        <v>15.0</v>
      </c>
      <c r="O30" s="129">
        <v>14.0</v>
      </c>
      <c r="P30" s="129">
        <v>26.0</v>
      </c>
      <c r="Q30" s="129">
        <v>25.0</v>
      </c>
      <c r="R30" s="129">
        <v>38.0</v>
      </c>
      <c r="S30" s="129">
        <v>22.0</v>
      </c>
      <c r="T30" s="129">
        <v>7.0</v>
      </c>
      <c r="U30" s="129">
        <v>4.0</v>
      </c>
      <c r="V30" s="129">
        <v>72.0</v>
      </c>
      <c r="W30" s="129">
        <v>37.99</v>
      </c>
      <c r="X30" s="129">
        <v>48.56</v>
      </c>
      <c r="Y30" s="129">
        <v>1.0</v>
      </c>
      <c r="Z30" s="129">
        <v>1.0</v>
      </c>
      <c r="AA30" s="129">
        <v>4.0</v>
      </c>
      <c r="AB30" s="129">
        <v>5.0</v>
      </c>
      <c r="AC30" s="129">
        <v>5.0</v>
      </c>
      <c r="AD30" s="129">
        <v>4.2</v>
      </c>
      <c r="AE30" s="129">
        <v>37.0</v>
      </c>
      <c r="AF30" s="129">
        <v>1.0</v>
      </c>
      <c r="AG30" s="129">
        <v>1.0</v>
      </c>
      <c r="AH30" s="129">
        <v>3.0</v>
      </c>
      <c r="AI30" s="129">
        <v>4.0</v>
      </c>
      <c r="AJ30" s="129">
        <v>4.0</v>
      </c>
      <c r="AK30" s="129">
        <v>4.0</v>
      </c>
      <c r="AL30" s="130">
        <v>45496.78643179398</v>
      </c>
      <c r="AM30" s="131">
        <v>1343553.87</v>
      </c>
      <c r="AN30" s="131">
        <v>904250.55</v>
      </c>
      <c r="AO30" s="124"/>
      <c r="AP30" s="124"/>
    </row>
    <row r="31">
      <c r="A31" s="129">
        <v>158.0</v>
      </c>
      <c r="B31" s="14" t="s">
        <v>63</v>
      </c>
      <c r="C31" s="14" t="s">
        <v>32</v>
      </c>
      <c r="D31" s="14" t="s">
        <v>148</v>
      </c>
      <c r="E31" s="14" t="s">
        <v>149</v>
      </c>
      <c r="F31" s="15" t="s">
        <v>88</v>
      </c>
      <c r="G31" s="15" t="s">
        <v>59</v>
      </c>
      <c r="H31" s="18" t="s">
        <v>1026</v>
      </c>
      <c r="I31" s="18" t="s">
        <v>1027</v>
      </c>
      <c r="J31" s="129">
        <v>2605458.82</v>
      </c>
      <c r="K31" s="129">
        <v>2214353.4</v>
      </c>
      <c r="L31" s="129">
        <v>56119.54</v>
      </c>
      <c r="M31" s="129">
        <v>48802.62</v>
      </c>
      <c r="N31" s="129">
        <v>38.0</v>
      </c>
      <c r="O31" s="129">
        <v>44.0</v>
      </c>
      <c r="P31" s="129">
        <v>49.0</v>
      </c>
      <c r="Q31" s="129">
        <v>42.0</v>
      </c>
      <c r="R31" s="129">
        <v>61.0</v>
      </c>
      <c r="S31" s="129">
        <v>47.0</v>
      </c>
      <c r="T31" s="129">
        <v>-13.0</v>
      </c>
      <c r="U31" s="129">
        <v>16.0</v>
      </c>
      <c r="V31" s="129">
        <v>29.0</v>
      </c>
      <c r="W31" s="129">
        <v>14.99</v>
      </c>
      <c r="X31" s="129">
        <v>17.66</v>
      </c>
      <c r="Y31" s="129">
        <v>1.0</v>
      </c>
      <c r="Z31" s="129">
        <v>1.0</v>
      </c>
      <c r="AA31" s="129">
        <v>2.0</v>
      </c>
      <c r="AB31" s="129">
        <v>4.0</v>
      </c>
      <c r="AC31" s="129">
        <v>3.0</v>
      </c>
      <c r="AD31" s="129">
        <v>2.9</v>
      </c>
      <c r="AE31" s="129">
        <v>191.0</v>
      </c>
      <c r="AF31" s="129">
        <v>1.0</v>
      </c>
      <c r="AG31" s="129">
        <v>1.0</v>
      </c>
      <c r="AH31" s="129">
        <v>2.0</v>
      </c>
      <c r="AI31" s="129">
        <v>3.0</v>
      </c>
      <c r="AJ31" s="129">
        <v>2.0</v>
      </c>
      <c r="AK31" s="129">
        <v>3.0</v>
      </c>
      <c r="AL31" s="130">
        <v>45496.78643179398</v>
      </c>
      <c r="AM31" s="131">
        <v>2607122.7</v>
      </c>
      <c r="AN31" s="131">
        <v>2214052.65</v>
      </c>
      <c r="AO31" s="124"/>
      <c r="AP31" s="124"/>
    </row>
    <row r="32">
      <c r="A32" s="129">
        <v>736.0</v>
      </c>
      <c r="B32" s="14" t="s">
        <v>42</v>
      </c>
      <c r="C32" s="14" t="s">
        <v>32</v>
      </c>
      <c r="D32" s="14" t="s">
        <v>317</v>
      </c>
      <c r="E32" s="14" t="s">
        <v>149</v>
      </c>
      <c r="F32" s="15" t="s">
        <v>52</v>
      </c>
      <c r="G32" s="15" t="s">
        <v>46</v>
      </c>
      <c r="H32" s="18" t="s">
        <v>1026</v>
      </c>
      <c r="I32" s="18" t="s">
        <v>1027</v>
      </c>
      <c r="J32" s="129">
        <v>1129328.33</v>
      </c>
      <c r="K32" s="129">
        <v>645471.4</v>
      </c>
      <c r="L32" s="129">
        <v>40205.01</v>
      </c>
      <c r="M32" s="129">
        <v>27332.77</v>
      </c>
      <c r="N32" s="129">
        <v>16.0</v>
      </c>
      <c r="O32" s="129">
        <v>5.0</v>
      </c>
      <c r="P32" s="129">
        <v>34.0</v>
      </c>
      <c r="Q32" s="129">
        <v>30.0</v>
      </c>
      <c r="R32" s="129">
        <v>43.0</v>
      </c>
      <c r="S32" s="129">
        <v>33.0</v>
      </c>
      <c r="T32" s="129">
        <v>220.0</v>
      </c>
      <c r="U32" s="129">
        <v>13.0</v>
      </c>
      <c r="V32" s="129">
        <v>30.0</v>
      </c>
      <c r="W32" s="129">
        <v>47.09</v>
      </c>
      <c r="X32" s="129">
        <v>74.96</v>
      </c>
      <c r="Y32" s="129">
        <v>5.0</v>
      </c>
      <c r="Z32" s="129">
        <v>1.0</v>
      </c>
      <c r="AA32" s="129">
        <v>2.0</v>
      </c>
      <c r="AB32" s="129">
        <v>5.0</v>
      </c>
      <c r="AC32" s="129">
        <v>5.0</v>
      </c>
      <c r="AD32" s="129">
        <v>4.0</v>
      </c>
      <c r="AE32" s="129">
        <v>55.0</v>
      </c>
      <c r="AF32" s="129">
        <v>4.0</v>
      </c>
      <c r="AG32" s="129">
        <v>1.0</v>
      </c>
      <c r="AH32" s="129">
        <v>2.0</v>
      </c>
      <c r="AI32" s="129">
        <v>4.0</v>
      </c>
      <c r="AJ32" s="129">
        <v>4.0</v>
      </c>
      <c r="AK32" s="129">
        <v>4.0</v>
      </c>
      <c r="AL32" s="130">
        <v>45496.78643179398</v>
      </c>
      <c r="AM32" s="131">
        <v>1129812.79</v>
      </c>
      <c r="AN32" s="131">
        <v>646074.11</v>
      </c>
      <c r="AO32" s="124"/>
      <c r="AP32" s="124"/>
    </row>
    <row r="33">
      <c r="A33" s="129">
        <v>860.0</v>
      </c>
      <c r="B33" s="14" t="s">
        <v>42</v>
      </c>
      <c r="C33" s="14" t="s">
        <v>32</v>
      </c>
      <c r="D33" s="14" t="s">
        <v>761</v>
      </c>
      <c r="E33" s="14" t="s">
        <v>762</v>
      </c>
      <c r="F33" s="15" t="s">
        <v>52</v>
      </c>
      <c r="G33" s="15" t="s">
        <v>46</v>
      </c>
      <c r="H33" s="18" t="s">
        <v>1026</v>
      </c>
      <c r="I33" s="18" t="s">
        <v>1027</v>
      </c>
      <c r="J33" s="129">
        <v>200111.89</v>
      </c>
      <c r="K33" s="129">
        <v>13907.2</v>
      </c>
      <c r="L33" s="129">
        <v>12560.68</v>
      </c>
      <c r="M33" s="129">
        <v>4728.16</v>
      </c>
      <c r="N33" s="14" t="s">
        <v>41</v>
      </c>
      <c r="O33" s="14" t="s">
        <v>41</v>
      </c>
      <c r="P33" s="129">
        <v>41.0</v>
      </c>
      <c r="Q33" s="129">
        <v>32.0</v>
      </c>
      <c r="R33" s="129">
        <v>27.0</v>
      </c>
      <c r="S33" s="129">
        <v>12.0</v>
      </c>
      <c r="T33" s="14" t="s">
        <v>41</v>
      </c>
      <c r="U33" s="129">
        <v>28.0</v>
      </c>
      <c r="V33" s="129">
        <v>125.0</v>
      </c>
      <c r="W33" s="129">
        <v>165.66</v>
      </c>
      <c r="X33" s="129">
        <v>1338.91</v>
      </c>
      <c r="Y33" s="14" t="s">
        <v>41</v>
      </c>
      <c r="Z33" s="129">
        <v>1.0</v>
      </c>
      <c r="AA33" s="129">
        <v>5.0</v>
      </c>
      <c r="AB33" s="129">
        <v>5.0</v>
      </c>
      <c r="AC33" s="129">
        <v>5.0</v>
      </c>
      <c r="AD33" s="129">
        <v>4.35</v>
      </c>
      <c r="AE33" s="129">
        <v>24.0</v>
      </c>
      <c r="AF33" s="14" t="s">
        <v>41</v>
      </c>
      <c r="AG33" s="129">
        <v>1.0</v>
      </c>
      <c r="AH33" s="129">
        <v>4.0</v>
      </c>
      <c r="AI33" s="129">
        <v>4.0</v>
      </c>
      <c r="AJ33" s="129">
        <v>4.0</v>
      </c>
      <c r="AK33" s="129">
        <v>4.0</v>
      </c>
      <c r="AL33" s="130">
        <v>45496.78643179398</v>
      </c>
      <c r="AM33" s="131">
        <v>288767.39</v>
      </c>
      <c r="AN33" s="131">
        <v>102290.31</v>
      </c>
      <c r="AO33" s="124"/>
      <c r="AP33" s="124"/>
    </row>
    <row r="34">
      <c r="A34" s="129">
        <v>332.0</v>
      </c>
      <c r="B34" s="14" t="s">
        <v>122</v>
      </c>
      <c r="C34" s="14" t="s">
        <v>32</v>
      </c>
      <c r="D34" s="14" t="s">
        <v>91</v>
      </c>
      <c r="E34" s="14" t="s">
        <v>344</v>
      </c>
      <c r="F34" s="15" t="s">
        <v>243</v>
      </c>
      <c r="G34" s="15" t="s">
        <v>101</v>
      </c>
      <c r="H34" s="18" t="s">
        <v>1026</v>
      </c>
      <c r="I34" s="18" t="s">
        <v>1027</v>
      </c>
      <c r="J34" s="129">
        <v>888028.07</v>
      </c>
      <c r="K34" s="129">
        <v>638452.8</v>
      </c>
      <c r="L34" s="129">
        <v>25579.5</v>
      </c>
      <c r="M34" s="129">
        <v>20051.34</v>
      </c>
      <c r="N34" s="129">
        <v>32.0</v>
      </c>
      <c r="O34" s="129">
        <v>21.0</v>
      </c>
      <c r="P34" s="129">
        <v>42.0</v>
      </c>
      <c r="Q34" s="129">
        <v>77.0</v>
      </c>
      <c r="R34" s="129">
        <v>42.0</v>
      </c>
      <c r="S34" s="129">
        <v>80.0</v>
      </c>
      <c r="T34" s="129">
        <v>52.0</v>
      </c>
      <c r="U34" s="129">
        <v>-45.0</v>
      </c>
      <c r="V34" s="129">
        <v>-47.0</v>
      </c>
      <c r="W34" s="129">
        <v>27.57</v>
      </c>
      <c r="X34" s="129">
        <v>39.09</v>
      </c>
      <c r="Y34" s="129">
        <v>2.0</v>
      </c>
      <c r="Z34" s="129">
        <v>1.0</v>
      </c>
      <c r="AA34" s="129">
        <v>1.0</v>
      </c>
      <c r="AB34" s="129">
        <v>5.0</v>
      </c>
      <c r="AC34" s="129">
        <v>5.0</v>
      </c>
      <c r="AD34" s="129">
        <v>3.65</v>
      </c>
      <c r="AE34" s="129">
        <v>98.0</v>
      </c>
      <c r="AF34" s="129">
        <v>2.0</v>
      </c>
      <c r="AG34" s="129">
        <v>1.0</v>
      </c>
      <c r="AH34" s="129">
        <v>1.0</v>
      </c>
      <c r="AI34" s="129">
        <v>4.0</v>
      </c>
      <c r="AJ34" s="129">
        <v>4.0</v>
      </c>
      <c r="AK34" s="129">
        <v>3.0</v>
      </c>
      <c r="AL34" s="130">
        <v>45496.78643179398</v>
      </c>
      <c r="AM34" s="131">
        <v>868521.52</v>
      </c>
      <c r="AN34" s="131">
        <v>638629.78</v>
      </c>
      <c r="AO34" s="124"/>
      <c r="AP34" s="124"/>
    </row>
    <row r="35">
      <c r="A35" s="129">
        <v>459.0</v>
      </c>
      <c r="B35" s="14" t="s">
        <v>122</v>
      </c>
      <c r="C35" s="14" t="s">
        <v>32</v>
      </c>
      <c r="D35" s="14" t="s">
        <v>91</v>
      </c>
      <c r="E35" s="14" t="s">
        <v>344</v>
      </c>
      <c r="F35" s="15" t="s">
        <v>243</v>
      </c>
      <c r="G35" s="15" t="s">
        <v>101</v>
      </c>
      <c r="H35" s="18" t="s">
        <v>1026</v>
      </c>
      <c r="I35" s="18" t="s">
        <v>1027</v>
      </c>
      <c r="J35" s="129">
        <v>748551.86</v>
      </c>
      <c r="K35" s="129">
        <v>744926.4</v>
      </c>
      <c r="L35" s="129">
        <v>20865.0</v>
      </c>
      <c r="M35" s="129">
        <v>22960.75</v>
      </c>
      <c r="N35" s="129">
        <v>1.0</v>
      </c>
      <c r="O35" s="129">
        <v>2.0</v>
      </c>
      <c r="P35" s="129">
        <v>29.0</v>
      </c>
      <c r="Q35" s="129">
        <v>24.0</v>
      </c>
      <c r="R35" s="129">
        <v>20.0</v>
      </c>
      <c r="S35" s="129">
        <v>25.0</v>
      </c>
      <c r="T35" s="129">
        <v>-50.0</v>
      </c>
      <c r="U35" s="129">
        <v>20.0</v>
      </c>
      <c r="V35" s="129">
        <v>-20.0</v>
      </c>
      <c r="W35" s="129">
        <v>-9.13</v>
      </c>
      <c r="X35" s="129">
        <v>0.49</v>
      </c>
      <c r="Y35" s="129">
        <v>1.0</v>
      </c>
      <c r="Z35" s="129">
        <v>1.0</v>
      </c>
      <c r="AA35" s="129">
        <v>1.0</v>
      </c>
      <c r="AB35" s="129">
        <v>1.0</v>
      </c>
      <c r="AC35" s="129">
        <v>1.0</v>
      </c>
      <c r="AD35" s="129">
        <v>1.0</v>
      </c>
      <c r="AE35" s="129">
        <v>551.0</v>
      </c>
      <c r="AF35" s="129">
        <v>1.0</v>
      </c>
      <c r="AG35" s="129">
        <v>1.0</v>
      </c>
      <c r="AH35" s="129">
        <v>1.0</v>
      </c>
      <c r="AI35" s="129">
        <v>1.0</v>
      </c>
      <c r="AJ35" s="129">
        <v>1.0</v>
      </c>
      <c r="AK35" s="129">
        <v>1.0</v>
      </c>
      <c r="AL35" s="130">
        <v>45496.78643179398</v>
      </c>
      <c r="AM35" s="131">
        <v>733921.79</v>
      </c>
      <c r="AN35" s="131">
        <v>744888.31</v>
      </c>
      <c r="AO35" s="124"/>
      <c r="AP35" s="124"/>
    </row>
    <row r="36">
      <c r="A36" s="129">
        <v>352.0</v>
      </c>
      <c r="B36" s="14" t="s">
        <v>60</v>
      </c>
      <c r="C36" s="14" t="s">
        <v>32</v>
      </c>
      <c r="D36" s="14" t="s">
        <v>144</v>
      </c>
      <c r="E36" s="14" t="s">
        <v>363</v>
      </c>
      <c r="F36" s="15" t="s">
        <v>118</v>
      </c>
      <c r="G36" s="15" t="s">
        <v>59</v>
      </c>
      <c r="H36" s="18" t="s">
        <v>1026</v>
      </c>
      <c r="I36" s="18" t="s">
        <v>1027</v>
      </c>
      <c r="J36" s="129">
        <v>1920647.01</v>
      </c>
      <c r="K36" s="129">
        <v>1693596.0</v>
      </c>
      <c r="L36" s="129">
        <v>43699.14</v>
      </c>
      <c r="M36" s="129">
        <v>41563.6</v>
      </c>
      <c r="N36" s="129">
        <v>64.0</v>
      </c>
      <c r="O36" s="129">
        <v>104.0</v>
      </c>
      <c r="P36" s="129">
        <v>34.0</v>
      </c>
      <c r="Q36" s="129">
        <v>47.0</v>
      </c>
      <c r="R36" s="129">
        <v>49.0</v>
      </c>
      <c r="S36" s="129">
        <v>40.0</v>
      </c>
      <c r="T36" s="129">
        <v>-38.0</v>
      </c>
      <c r="U36" s="129">
        <v>-27.0</v>
      </c>
      <c r="V36" s="129">
        <v>22.0</v>
      </c>
      <c r="W36" s="129">
        <v>5.14</v>
      </c>
      <c r="X36" s="129">
        <v>13.41</v>
      </c>
      <c r="Y36" s="129">
        <v>1.0</v>
      </c>
      <c r="Z36" s="129">
        <v>1.0</v>
      </c>
      <c r="AA36" s="129">
        <v>2.0</v>
      </c>
      <c r="AB36" s="129">
        <v>2.0</v>
      </c>
      <c r="AC36" s="129">
        <v>3.0</v>
      </c>
      <c r="AD36" s="129">
        <v>2.1</v>
      </c>
      <c r="AE36" s="129">
        <v>289.0</v>
      </c>
      <c r="AF36" s="129">
        <v>1.0</v>
      </c>
      <c r="AG36" s="129">
        <v>1.0</v>
      </c>
      <c r="AH36" s="129">
        <v>2.0</v>
      </c>
      <c r="AI36" s="129">
        <v>1.0</v>
      </c>
      <c r="AJ36" s="129">
        <v>2.0</v>
      </c>
      <c r="AK36" s="129">
        <v>2.0</v>
      </c>
      <c r="AL36" s="130">
        <v>45496.78643179398</v>
      </c>
      <c r="AM36" s="131">
        <v>1918459.31</v>
      </c>
      <c r="AN36" s="131">
        <v>1694520.23</v>
      </c>
      <c r="AO36" s="124"/>
      <c r="AP36" s="124"/>
    </row>
    <row r="37">
      <c r="A37" s="129">
        <v>529.0</v>
      </c>
      <c r="B37" s="14" t="s">
        <v>63</v>
      </c>
      <c r="C37" s="14" t="s">
        <v>32</v>
      </c>
      <c r="D37" s="14" t="s">
        <v>503</v>
      </c>
      <c r="E37" s="14" t="s">
        <v>504</v>
      </c>
      <c r="F37" s="15" t="s">
        <v>366</v>
      </c>
      <c r="G37" s="15" t="s">
        <v>46</v>
      </c>
      <c r="H37" s="18" t="s">
        <v>1026</v>
      </c>
      <c r="I37" s="18" t="s">
        <v>1027</v>
      </c>
      <c r="J37" s="129">
        <v>1612124.16</v>
      </c>
      <c r="K37" s="129">
        <v>1670144.4</v>
      </c>
      <c r="L37" s="129">
        <v>59374.95</v>
      </c>
      <c r="M37" s="129">
        <v>61718.61</v>
      </c>
      <c r="N37" s="129">
        <v>147.0</v>
      </c>
      <c r="O37" s="129">
        <v>11.0</v>
      </c>
      <c r="P37" s="129">
        <v>84.0</v>
      </c>
      <c r="Q37" s="129">
        <v>63.0</v>
      </c>
      <c r="R37" s="129">
        <v>82.0</v>
      </c>
      <c r="S37" s="129">
        <v>64.0</v>
      </c>
      <c r="T37" s="129">
        <v>1236.0</v>
      </c>
      <c r="U37" s="129">
        <v>33.0</v>
      </c>
      <c r="V37" s="129">
        <v>28.0</v>
      </c>
      <c r="W37" s="129">
        <v>-3.8</v>
      </c>
      <c r="X37" s="129">
        <v>-3.47</v>
      </c>
      <c r="Y37" s="129">
        <v>5.0</v>
      </c>
      <c r="Z37" s="129">
        <v>1.0</v>
      </c>
      <c r="AA37" s="129">
        <v>2.0</v>
      </c>
      <c r="AB37" s="129">
        <v>1.0</v>
      </c>
      <c r="AC37" s="129">
        <v>1.0</v>
      </c>
      <c r="AD37" s="129">
        <v>1.4</v>
      </c>
      <c r="AE37" s="129">
        <v>422.0</v>
      </c>
      <c r="AF37" s="129">
        <v>4.0</v>
      </c>
      <c r="AG37" s="129">
        <v>1.0</v>
      </c>
      <c r="AH37" s="129">
        <v>2.0</v>
      </c>
      <c r="AI37" s="129">
        <v>1.0</v>
      </c>
      <c r="AJ37" s="129">
        <v>1.0</v>
      </c>
      <c r="AK37" s="129">
        <v>1.0</v>
      </c>
      <c r="AL37" s="130">
        <v>45496.78643179398</v>
      </c>
      <c r="AM37" s="131">
        <v>1612544.91</v>
      </c>
      <c r="AN37" s="131">
        <v>1670477.41</v>
      </c>
      <c r="AO37" s="124"/>
      <c r="AP37" s="124"/>
    </row>
    <row r="38">
      <c r="A38" s="129">
        <v>215.0</v>
      </c>
      <c r="B38" s="14" t="s">
        <v>60</v>
      </c>
      <c r="C38" s="14" t="s">
        <v>32</v>
      </c>
      <c r="D38" s="14" t="s">
        <v>249</v>
      </c>
      <c r="E38" s="14" t="s">
        <v>364</v>
      </c>
      <c r="F38" s="15" t="s">
        <v>73</v>
      </c>
      <c r="G38" s="15" t="s">
        <v>36</v>
      </c>
      <c r="H38" s="18" t="s">
        <v>1026</v>
      </c>
      <c r="I38" s="18" t="s">
        <v>1027</v>
      </c>
      <c r="J38" s="129">
        <v>967401.17</v>
      </c>
      <c r="K38" s="129">
        <v>805966.4</v>
      </c>
      <c r="L38" s="129">
        <v>28177.94</v>
      </c>
      <c r="M38" s="129">
        <v>26326.07</v>
      </c>
      <c r="N38" s="129">
        <v>9.0</v>
      </c>
      <c r="O38" s="129">
        <v>10.0</v>
      </c>
      <c r="P38" s="129">
        <v>34.0</v>
      </c>
      <c r="Q38" s="129">
        <v>28.0</v>
      </c>
      <c r="R38" s="129">
        <v>24.0</v>
      </c>
      <c r="S38" s="129">
        <v>35.0</v>
      </c>
      <c r="T38" s="129">
        <v>-10.0</v>
      </c>
      <c r="U38" s="129">
        <v>21.0</v>
      </c>
      <c r="V38" s="129">
        <v>-31.0</v>
      </c>
      <c r="W38" s="129">
        <v>7.03</v>
      </c>
      <c r="X38" s="129">
        <v>20.03</v>
      </c>
      <c r="Y38" s="129">
        <v>1.0</v>
      </c>
      <c r="Z38" s="129">
        <v>1.0</v>
      </c>
      <c r="AA38" s="129">
        <v>1.0</v>
      </c>
      <c r="AB38" s="129">
        <v>2.0</v>
      </c>
      <c r="AC38" s="129">
        <v>3.0</v>
      </c>
      <c r="AD38" s="129">
        <v>1.9</v>
      </c>
      <c r="AE38" s="129">
        <v>325.0</v>
      </c>
      <c r="AF38" s="129">
        <v>1.0</v>
      </c>
      <c r="AG38" s="129">
        <v>1.0</v>
      </c>
      <c r="AH38" s="129">
        <v>1.0</v>
      </c>
      <c r="AI38" s="129">
        <v>1.0</v>
      </c>
      <c r="AJ38" s="129">
        <v>2.0</v>
      </c>
      <c r="AK38" s="129">
        <v>2.0</v>
      </c>
      <c r="AL38" s="130">
        <v>45496.78643179398</v>
      </c>
      <c r="AM38" s="131">
        <v>967359.17</v>
      </c>
      <c r="AN38" s="131">
        <v>806647.13</v>
      </c>
      <c r="AO38" s="124"/>
      <c r="AP38" s="124"/>
    </row>
    <row r="39">
      <c r="A39" s="129">
        <v>354.0</v>
      </c>
      <c r="B39" s="14" t="s">
        <v>60</v>
      </c>
      <c r="C39" s="14" t="s">
        <v>32</v>
      </c>
      <c r="D39" s="14" t="s">
        <v>249</v>
      </c>
      <c r="E39" s="14" t="s">
        <v>364</v>
      </c>
      <c r="F39" s="15" t="s">
        <v>81</v>
      </c>
      <c r="G39" s="15" t="s">
        <v>36</v>
      </c>
      <c r="H39" s="18" t="s">
        <v>1026</v>
      </c>
      <c r="I39" s="18" t="s">
        <v>1027</v>
      </c>
      <c r="J39" s="129">
        <v>955215.04</v>
      </c>
      <c r="K39" s="129">
        <v>1087181.8</v>
      </c>
      <c r="L39" s="129">
        <v>26135.58</v>
      </c>
      <c r="M39" s="129">
        <v>33380.18</v>
      </c>
      <c r="N39" s="129">
        <v>38.0</v>
      </c>
      <c r="O39" s="129">
        <v>7.0</v>
      </c>
      <c r="P39" s="129">
        <v>38.0</v>
      </c>
      <c r="Q39" s="129">
        <v>24.0</v>
      </c>
      <c r="R39" s="129">
        <v>40.0</v>
      </c>
      <c r="S39" s="129">
        <v>37.0</v>
      </c>
      <c r="T39" s="129">
        <v>442.0</v>
      </c>
      <c r="U39" s="129">
        <v>58.0</v>
      </c>
      <c r="V39" s="129">
        <v>8.0</v>
      </c>
      <c r="W39" s="129">
        <v>-21.7</v>
      </c>
      <c r="X39" s="129">
        <v>-12.14</v>
      </c>
      <c r="Y39" s="129">
        <v>5.0</v>
      </c>
      <c r="Z39" s="129">
        <v>1.0</v>
      </c>
      <c r="AA39" s="129">
        <v>1.0</v>
      </c>
      <c r="AB39" s="129">
        <v>1.0</v>
      </c>
      <c r="AC39" s="129">
        <v>1.0</v>
      </c>
      <c r="AD39" s="129">
        <v>1.2</v>
      </c>
      <c r="AE39" s="129">
        <v>473.0</v>
      </c>
      <c r="AF39" s="129">
        <v>4.0</v>
      </c>
      <c r="AG39" s="129">
        <v>1.0</v>
      </c>
      <c r="AH39" s="129">
        <v>1.0</v>
      </c>
      <c r="AI39" s="129">
        <v>1.0</v>
      </c>
      <c r="AJ39" s="129">
        <v>1.0</v>
      </c>
      <c r="AK39" s="129">
        <v>1.0</v>
      </c>
      <c r="AL39" s="130">
        <v>45496.78643179398</v>
      </c>
      <c r="AM39" s="131">
        <v>955824.24</v>
      </c>
      <c r="AN39" s="131">
        <v>1087483.4</v>
      </c>
      <c r="AO39" s="124"/>
      <c r="AP39" s="124"/>
    </row>
    <row r="40">
      <c r="A40" s="129">
        <v>445.0</v>
      </c>
      <c r="B40" s="14" t="s">
        <v>60</v>
      </c>
      <c r="C40" s="14" t="s">
        <v>32</v>
      </c>
      <c r="D40" s="14" t="s">
        <v>249</v>
      </c>
      <c r="E40" s="14" t="s">
        <v>364</v>
      </c>
      <c r="F40" s="15" t="s">
        <v>81</v>
      </c>
      <c r="G40" s="15" t="s">
        <v>36</v>
      </c>
      <c r="H40" s="18" t="s">
        <v>1026</v>
      </c>
      <c r="I40" s="18" t="s">
        <v>1027</v>
      </c>
      <c r="J40" s="129">
        <v>2545405.04</v>
      </c>
      <c r="K40" s="129">
        <v>2346009.8</v>
      </c>
      <c r="L40" s="129">
        <v>72335.76</v>
      </c>
      <c r="M40" s="129">
        <v>71979.51</v>
      </c>
      <c r="N40" s="129">
        <v>59.0</v>
      </c>
      <c r="O40" s="129">
        <v>70.0</v>
      </c>
      <c r="P40" s="129">
        <v>51.0</v>
      </c>
      <c r="Q40" s="129">
        <v>45.0</v>
      </c>
      <c r="R40" s="129">
        <v>51.0</v>
      </c>
      <c r="S40" s="129">
        <v>41.0</v>
      </c>
      <c r="T40" s="129">
        <v>-15.0</v>
      </c>
      <c r="U40" s="129">
        <v>13.0</v>
      </c>
      <c r="V40" s="129">
        <v>24.0</v>
      </c>
      <c r="W40" s="129">
        <v>0.49</v>
      </c>
      <c r="X40" s="129">
        <v>8.5</v>
      </c>
      <c r="Y40" s="129">
        <v>1.0</v>
      </c>
      <c r="Z40" s="129">
        <v>1.0</v>
      </c>
      <c r="AA40" s="129">
        <v>2.0</v>
      </c>
      <c r="AB40" s="129">
        <v>1.0</v>
      </c>
      <c r="AC40" s="129">
        <v>2.0</v>
      </c>
      <c r="AD40" s="129">
        <v>1.45</v>
      </c>
      <c r="AE40" s="129">
        <v>401.0</v>
      </c>
      <c r="AF40" s="129">
        <v>1.0</v>
      </c>
      <c r="AG40" s="129">
        <v>1.0</v>
      </c>
      <c r="AH40" s="129">
        <v>2.0</v>
      </c>
      <c r="AI40" s="129">
        <v>1.0</v>
      </c>
      <c r="AJ40" s="129">
        <v>2.0</v>
      </c>
      <c r="AK40" s="129">
        <v>1.0</v>
      </c>
      <c r="AL40" s="130">
        <v>45496.78643179398</v>
      </c>
      <c r="AM40" s="131">
        <v>2547606.28</v>
      </c>
      <c r="AN40" s="131">
        <v>2354523.85</v>
      </c>
      <c r="AO40" s="124"/>
      <c r="AP40" s="124"/>
    </row>
    <row r="41">
      <c r="A41" s="129">
        <v>214.0</v>
      </c>
      <c r="B41" s="14" t="s">
        <v>122</v>
      </c>
      <c r="C41" s="14" t="s">
        <v>32</v>
      </c>
      <c r="D41" s="14" t="s">
        <v>215</v>
      </c>
      <c r="E41" s="14" t="s">
        <v>216</v>
      </c>
      <c r="F41" s="15" t="s">
        <v>143</v>
      </c>
      <c r="G41" s="15" t="s">
        <v>101</v>
      </c>
      <c r="H41" s="18" t="s">
        <v>1026</v>
      </c>
      <c r="I41" s="18" t="s">
        <v>1027</v>
      </c>
      <c r="J41" s="129">
        <v>1654836.9</v>
      </c>
      <c r="K41" s="129">
        <v>1509531.2</v>
      </c>
      <c r="L41" s="129">
        <v>41223.75</v>
      </c>
      <c r="M41" s="129">
        <v>41106.0</v>
      </c>
      <c r="N41" s="129">
        <v>10.0</v>
      </c>
      <c r="O41" s="129">
        <v>3.0</v>
      </c>
      <c r="P41" s="129">
        <v>32.0</v>
      </c>
      <c r="Q41" s="129">
        <v>56.0</v>
      </c>
      <c r="R41" s="129">
        <v>44.0</v>
      </c>
      <c r="S41" s="129">
        <v>36.0</v>
      </c>
      <c r="T41" s="129">
        <v>233.0</v>
      </c>
      <c r="U41" s="129">
        <v>-42.0</v>
      </c>
      <c r="V41" s="129">
        <v>22.0</v>
      </c>
      <c r="W41" s="129">
        <v>0.29</v>
      </c>
      <c r="X41" s="129">
        <v>9.63</v>
      </c>
      <c r="Y41" s="129">
        <v>5.0</v>
      </c>
      <c r="Z41" s="129">
        <v>1.0</v>
      </c>
      <c r="AA41" s="129">
        <v>2.0</v>
      </c>
      <c r="AB41" s="129">
        <v>1.0</v>
      </c>
      <c r="AC41" s="129">
        <v>2.0</v>
      </c>
      <c r="AD41" s="129">
        <v>1.65</v>
      </c>
      <c r="AE41" s="129">
        <v>365.0</v>
      </c>
      <c r="AF41" s="129">
        <v>4.0</v>
      </c>
      <c r="AG41" s="129">
        <v>1.0</v>
      </c>
      <c r="AH41" s="129">
        <v>2.0</v>
      </c>
      <c r="AI41" s="129">
        <v>1.0</v>
      </c>
      <c r="AJ41" s="129">
        <v>2.0</v>
      </c>
      <c r="AK41" s="129">
        <v>1.0</v>
      </c>
      <c r="AL41" s="130">
        <v>45496.78643179398</v>
      </c>
      <c r="AM41" s="131">
        <v>1655506.05</v>
      </c>
      <c r="AN41" s="131">
        <v>1510260.73</v>
      </c>
      <c r="AO41" s="124"/>
      <c r="AP41" s="124"/>
    </row>
    <row r="42">
      <c r="A42" s="129">
        <v>3007.0</v>
      </c>
      <c r="B42" s="14" t="s">
        <v>31</v>
      </c>
      <c r="C42" s="14" t="s">
        <v>32</v>
      </c>
      <c r="D42" s="14" t="s">
        <v>226</v>
      </c>
      <c r="E42" s="14" t="s">
        <v>780</v>
      </c>
      <c r="F42" s="15" t="s">
        <v>776</v>
      </c>
      <c r="G42" s="15" t="s">
        <v>772</v>
      </c>
      <c r="H42" s="18" t="s">
        <v>1026</v>
      </c>
      <c r="I42" s="18" t="s">
        <v>1027</v>
      </c>
      <c r="J42" s="129">
        <v>1369465.06</v>
      </c>
      <c r="K42" s="129">
        <v>908371.2</v>
      </c>
      <c r="L42" s="129">
        <v>36974.25</v>
      </c>
      <c r="M42" s="129">
        <v>25891.25</v>
      </c>
      <c r="N42" s="129">
        <v>21.0</v>
      </c>
      <c r="O42" s="129">
        <v>5.0</v>
      </c>
      <c r="P42" s="129">
        <v>49.0</v>
      </c>
      <c r="Q42" s="129">
        <v>29.0</v>
      </c>
      <c r="R42" s="129">
        <v>99.0</v>
      </c>
      <c r="S42" s="129">
        <v>29.0</v>
      </c>
      <c r="T42" s="129">
        <v>320.0</v>
      </c>
      <c r="U42" s="129">
        <v>68.0</v>
      </c>
      <c r="V42" s="129">
        <v>241.0</v>
      </c>
      <c r="W42" s="129">
        <v>42.81</v>
      </c>
      <c r="X42" s="129">
        <v>50.76</v>
      </c>
      <c r="Y42" s="129">
        <v>5.0</v>
      </c>
      <c r="Z42" s="129">
        <v>2.0</v>
      </c>
      <c r="AA42" s="129">
        <v>5.0</v>
      </c>
      <c r="AB42" s="129">
        <v>5.0</v>
      </c>
      <c r="AC42" s="129">
        <v>5.0</v>
      </c>
      <c r="AD42" s="129">
        <v>4.7</v>
      </c>
      <c r="AE42" s="129">
        <v>4.0</v>
      </c>
      <c r="AF42" s="129">
        <v>4.0</v>
      </c>
      <c r="AG42" s="129">
        <v>2.0</v>
      </c>
      <c r="AH42" s="129">
        <v>4.0</v>
      </c>
      <c r="AI42" s="129">
        <v>4.0</v>
      </c>
      <c r="AJ42" s="129">
        <v>4.0</v>
      </c>
      <c r="AK42" s="129">
        <v>4.0</v>
      </c>
      <c r="AL42" s="130">
        <v>45496.78643179398</v>
      </c>
      <c r="AM42" s="131">
        <v>1369441.91</v>
      </c>
      <c r="AN42" s="131">
        <v>908667.13</v>
      </c>
      <c r="AO42" s="124"/>
      <c r="AP42" s="124"/>
    </row>
    <row r="43">
      <c r="A43" s="129">
        <v>3010.0</v>
      </c>
      <c r="B43" s="14" t="s">
        <v>31</v>
      </c>
      <c r="C43" s="14" t="s">
        <v>32</v>
      </c>
      <c r="D43" s="14" t="s">
        <v>226</v>
      </c>
      <c r="E43" s="14" t="s">
        <v>780</v>
      </c>
      <c r="F43" s="15" t="s">
        <v>776</v>
      </c>
      <c r="G43" s="15" t="s">
        <v>772</v>
      </c>
      <c r="H43" s="18" t="s">
        <v>1026</v>
      </c>
      <c r="I43" s="18" t="s">
        <v>1027</v>
      </c>
      <c r="J43" s="129">
        <v>836453.64</v>
      </c>
      <c r="K43" s="129">
        <v>978571.8</v>
      </c>
      <c r="L43" s="129">
        <v>20803.25</v>
      </c>
      <c r="M43" s="129">
        <v>25609.08</v>
      </c>
      <c r="N43" s="129">
        <v>24.0</v>
      </c>
      <c r="O43" s="129">
        <v>7.0</v>
      </c>
      <c r="P43" s="129">
        <v>23.0</v>
      </c>
      <c r="Q43" s="129">
        <v>30.0</v>
      </c>
      <c r="R43" s="129">
        <v>53.0</v>
      </c>
      <c r="S43" s="129">
        <v>23.0</v>
      </c>
      <c r="T43" s="129">
        <v>242.0</v>
      </c>
      <c r="U43" s="129">
        <v>-23.0</v>
      </c>
      <c r="V43" s="129">
        <v>130.0</v>
      </c>
      <c r="W43" s="129">
        <v>-18.77</v>
      </c>
      <c r="X43" s="129">
        <v>-14.52</v>
      </c>
      <c r="Y43" s="129">
        <v>5.0</v>
      </c>
      <c r="Z43" s="129">
        <v>1.0</v>
      </c>
      <c r="AA43" s="129">
        <v>5.0</v>
      </c>
      <c r="AB43" s="129">
        <v>1.0</v>
      </c>
      <c r="AC43" s="129">
        <v>1.0</v>
      </c>
      <c r="AD43" s="129">
        <v>2.0</v>
      </c>
      <c r="AE43" s="129">
        <v>303.0</v>
      </c>
      <c r="AF43" s="129">
        <v>4.0</v>
      </c>
      <c r="AG43" s="129">
        <v>1.0</v>
      </c>
      <c r="AH43" s="129">
        <v>4.0</v>
      </c>
      <c r="AI43" s="129">
        <v>1.0</v>
      </c>
      <c r="AJ43" s="129">
        <v>1.0</v>
      </c>
      <c r="AK43" s="129">
        <v>2.0</v>
      </c>
      <c r="AL43" s="130">
        <v>45496.78643179398</v>
      </c>
      <c r="AM43" s="131">
        <v>841111.14</v>
      </c>
      <c r="AN43" s="131">
        <v>972771.11</v>
      </c>
      <c r="AO43" s="124"/>
      <c r="AP43" s="124"/>
    </row>
    <row r="44">
      <c r="A44" s="129">
        <v>3019.0</v>
      </c>
      <c r="B44" s="14" t="s">
        <v>31</v>
      </c>
      <c r="C44" s="14" t="s">
        <v>32</v>
      </c>
      <c r="D44" s="14" t="s">
        <v>726</v>
      </c>
      <c r="E44" s="14" t="s">
        <v>780</v>
      </c>
      <c r="F44" s="15" t="s">
        <v>776</v>
      </c>
      <c r="G44" s="15" t="s">
        <v>772</v>
      </c>
      <c r="H44" s="18" t="s">
        <v>1026</v>
      </c>
      <c r="I44" s="18" t="s">
        <v>1027</v>
      </c>
      <c r="J44" s="129">
        <v>1539970.88</v>
      </c>
      <c r="K44" s="129">
        <v>1768629.4</v>
      </c>
      <c r="L44" s="129">
        <v>50672.0</v>
      </c>
      <c r="M44" s="129">
        <v>54075.5</v>
      </c>
      <c r="N44" s="129">
        <v>43.0</v>
      </c>
      <c r="O44" s="129">
        <v>74.0</v>
      </c>
      <c r="P44" s="129">
        <v>60.0</v>
      </c>
      <c r="Q44" s="129">
        <v>72.0</v>
      </c>
      <c r="R44" s="129">
        <v>95.0</v>
      </c>
      <c r="S44" s="129">
        <v>104.0</v>
      </c>
      <c r="T44" s="129">
        <v>-41.0</v>
      </c>
      <c r="U44" s="129">
        <v>-16.0</v>
      </c>
      <c r="V44" s="129">
        <v>-8.0</v>
      </c>
      <c r="W44" s="129">
        <v>-6.29</v>
      </c>
      <c r="X44" s="129">
        <v>-12.93</v>
      </c>
      <c r="Y44" s="129">
        <v>1.0</v>
      </c>
      <c r="Z44" s="129">
        <v>1.0</v>
      </c>
      <c r="AA44" s="129">
        <v>1.0</v>
      </c>
      <c r="AB44" s="129">
        <v>1.0</v>
      </c>
      <c r="AC44" s="129">
        <v>1.0</v>
      </c>
      <c r="AD44" s="129">
        <v>1.0</v>
      </c>
      <c r="AE44" s="129">
        <v>597.0</v>
      </c>
      <c r="AF44" s="129">
        <v>1.0</v>
      </c>
      <c r="AG44" s="129">
        <v>1.0</v>
      </c>
      <c r="AH44" s="129">
        <v>1.0</v>
      </c>
      <c r="AI44" s="129">
        <v>1.0</v>
      </c>
      <c r="AJ44" s="129">
        <v>1.0</v>
      </c>
      <c r="AK44" s="129">
        <v>1.0</v>
      </c>
      <c r="AL44" s="130">
        <v>45496.78643179398</v>
      </c>
      <c r="AM44" s="131">
        <v>1540537.93</v>
      </c>
      <c r="AN44" s="131">
        <v>1768721.6</v>
      </c>
      <c r="AO44" s="124"/>
      <c r="AP44" s="124"/>
    </row>
    <row r="45">
      <c r="A45" s="129">
        <v>3024.0</v>
      </c>
      <c r="B45" s="14" t="s">
        <v>31</v>
      </c>
      <c r="C45" s="14" t="s">
        <v>32</v>
      </c>
      <c r="D45" s="14" t="s">
        <v>226</v>
      </c>
      <c r="E45" s="14" t="s">
        <v>780</v>
      </c>
      <c r="F45" s="15" t="s">
        <v>776</v>
      </c>
      <c r="G45" s="15" t="s">
        <v>772</v>
      </c>
      <c r="H45" s="18" t="s">
        <v>1026</v>
      </c>
      <c r="I45" s="18" t="s">
        <v>1027</v>
      </c>
      <c r="J45" s="129">
        <v>4791681.76</v>
      </c>
      <c r="K45" s="129">
        <v>6056048.4</v>
      </c>
      <c r="L45" s="129">
        <v>142622.63</v>
      </c>
      <c r="M45" s="129">
        <v>179343.72</v>
      </c>
      <c r="N45" s="129">
        <v>24.0</v>
      </c>
      <c r="O45" s="129">
        <v>20.0</v>
      </c>
      <c r="P45" s="129">
        <v>138.0</v>
      </c>
      <c r="Q45" s="129">
        <v>173.0</v>
      </c>
      <c r="R45" s="129">
        <v>248.0</v>
      </c>
      <c r="S45" s="129">
        <v>249.0</v>
      </c>
      <c r="T45" s="129">
        <v>20.0</v>
      </c>
      <c r="U45" s="129">
        <v>-20.0</v>
      </c>
      <c r="V45" s="129">
        <v>0.0</v>
      </c>
      <c r="W45" s="129">
        <v>-20.48</v>
      </c>
      <c r="X45" s="129">
        <v>-20.88</v>
      </c>
      <c r="Y45" s="129">
        <v>1.0</v>
      </c>
      <c r="Z45" s="129">
        <v>1.0</v>
      </c>
      <c r="AA45" s="129">
        <v>1.0</v>
      </c>
      <c r="AB45" s="129">
        <v>1.0</v>
      </c>
      <c r="AC45" s="129">
        <v>1.0</v>
      </c>
      <c r="AD45" s="129">
        <v>1.0</v>
      </c>
      <c r="AE45" s="129">
        <v>619.0</v>
      </c>
      <c r="AF45" s="129">
        <v>1.0</v>
      </c>
      <c r="AG45" s="129">
        <v>1.0</v>
      </c>
      <c r="AH45" s="129">
        <v>1.0</v>
      </c>
      <c r="AI45" s="129">
        <v>1.0</v>
      </c>
      <c r="AJ45" s="129">
        <v>1.0</v>
      </c>
      <c r="AK45" s="129">
        <v>1.0</v>
      </c>
      <c r="AL45" s="130">
        <v>45496.78643179398</v>
      </c>
      <c r="AM45" s="131">
        <v>4801523.29</v>
      </c>
      <c r="AN45" s="131">
        <v>6056160.97</v>
      </c>
      <c r="AO45" s="124"/>
      <c r="AP45" s="124"/>
    </row>
    <row r="46">
      <c r="A46" s="129">
        <v>3027.0</v>
      </c>
      <c r="B46" s="14" t="s">
        <v>31</v>
      </c>
      <c r="C46" s="14" t="s">
        <v>32</v>
      </c>
      <c r="D46" s="14" t="s">
        <v>226</v>
      </c>
      <c r="E46" s="14" t="s">
        <v>780</v>
      </c>
      <c r="F46" s="15" t="s">
        <v>776</v>
      </c>
      <c r="G46" s="15" t="s">
        <v>772</v>
      </c>
      <c r="H46" s="18" t="s">
        <v>1026</v>
      </c>
      <c r="I46" s="18" t="s">
        <v>1027</v>
      </c>
      <c r="J46" s="129">
        <v>648198.91</v>
      </c>
      <c r="K46" s="129">
        <v>457777.6</v>
      </c>
      <c r="L46" s="129">
        <v>15858.0</v>
      </c>
      <c r="M46" s="129">
        <v>11947.25</v>
      </c>
      <c r="N46" s="129">
        <v>6.0</v>
      </c>
      <c r="O46" s="129">
        <v>2.0</v>
      </c>
      <c r="P46" s="129">
        <v>22.0</v>
      </c>
      <c r="Q46" s="129">
        <v>36.0</v>
      </c>
      <c r="R46" s="129">
        <v>21.0</v>
      </c>
      <c r="S46" s="129">
        <v>18.0</v>
      </c>
      <c r="T46" s="129">
        <v>200.0</v>
      </c>
      <c r="U46" s="129">
        <v>-38.0</v>
      </c>
      <c r="V46" s="129">
        <v>16.0</v>
      </c>
      <c r="W46" s="129">
        <v>32.73</v>
      </c>
      <c r="X46" s="129">
        <v>41.6</v>
      </c>
      <c r="Y46" s="129">
        <v>5.0</v>
      </c>
      <c r="Z46" s="129">
        <v>1.0</v>
      </c>
      <c r="AA46" s="129">
        <v>1.0</v>
      </c>
      <c r="AB46" s="129">
        <v>5.0</v>
      </c>
      <c r="AC46" s="129">
        <v>5.0</v>
      </c>
      <c r="AD46" s="129">
        <v>3.8</v>
      </c>
      <c r="AE46" s="129">
        <v>72.0</v>
      </c>
      <c r="AF46" s="129">
        <v>4.0</v>
      </c>
      <c r="AG46" s="129">
        <v>1.0</v>
      </c>
      <c r="AH46" s="129">
        <v>1.0</v>
      </c>
      <c r="AI46" s="129">
        <v>4.0</v>
      </c>
      <c r="AJ46" s="129">
        <v>4.0</v>
      </c>
      <c r="AK46" s="129">
        <v>3.0</v>
      </c>
      <c r="AL46" s="130">
        <v>45496.78643179398</v>
      </c>
      <c r="AM46" s="131">
        <v>644150.71</v>
      </c>
      <c r="AN46" s="131">
        <v>463970.21</v>
      </c>
      <c r="AO46" s="124"/>
      <c r="AP46" s="124"/>
    </row>
    <row r="47">
      <c r="A47" s="129">
        <v>3038.0</v>
      </c>
      <c r="B47" s="14" t="s">
        <v>31</v>
      </c>
      <c r="C47" s="14" t="s">
        <v>32</v>
      </c>
      <c r="D47" s="14" t="s">
        <v>226</v>
      </c>
      <c r="E47" s="14" t="s">
        <v>780</v>
      </c>
      <c r="F47" s="15" t="s">
        <v>776</v>
      </c>
      <c r="G47" s="15" t="s">
        <v>772</v>
      </c>
      <c r="H47" s="18" t="s">
        <v>1026</v>
      </c>
      <c r="I47" s="18" t="s">
        <v>1027</v>
      </c>
      <c r="J47" s="129">
        <v>724212.36</v>
      </c>
      <c r="K47" s="129">
        <v>483320.4</v>
      </c>
      <c r="L47" s="129">
        <v>18775.64</v>
      </c>
      <c r="M47" s="129">
        <v>13517.94</v>
      </c>
      <c r="N47" s="129">
        <v>19.0</v>
      </c>
      <c r="O47" s="129">
        <v>5.0</v>
      </c>
      <c r="P47" s="129">
        <v>57.0</v>
      </c>
      <c r="Q47" s="129">
        <v>21.0</v>
      </c>
      <c r="R47" s="129">
        <v>102.0</v>
      </c>
      <c r="S47" s="129">
        <v>39.0</v>
      </c>
      <c r="T47" s="129">
        <v>280.0</v>
      </c>
      <c r="U47" s="129">
        <v>171.0</v>
      </c>
      <c r="V47" s="129">
        <v>161.0</v>
      </c>
      <c r="W47" s="129">
        <v>38.89</v>
      </c>
      <c r="X47" s="129">
        <v>49.84</v>
      </c>
      <c r="Y47" s="129">
        <v>5.0</v>
      </c>
      <c r="Z47" s="129">
        <v>3.0</v>
      </c>
      <c r="AA47" s="129">
        <v>5.0</v>
      </c>
      <c r="AB47" s="129">
        <v>5.0</v>
      </c>
      <c r="AC47" s="129">
        <v>5.0</v>
      </c>
      <c r="AD47" s="129">
        <v>4.8</v>
      </c>
      <c r="AE47" s="129">
        <v>2.0</v>
      </c>
      <c r="AF47" s="129">
        <v>4.0</v>
      </c>
      <c r="AG47" s="129">
        <v>2.0</v>
      </c>
      <c r="AH47" s="129">
        <v>4.0</v>
      </c>
      <c r="AI47" s="129">
        <v>4.0</v>
      </c>
      <c r="AJ47" s="129">
        <v>4.0</v>
      </c>
      <c r="AK47" s="129">
        <v>4.0</v>
      </c>
      <c r="AL47" s="130">
        <v>45496.78643179398</v>
      </c>
      <c r="AM47" s="131">
        <v>724148.73</v>
      </c>
      <c r="AN47" s="131">
        <v>483271.21</v>
      </c>
      <c r="AO47" s="124"/>
      <c r="AP47" s="124"/>
    </row>
    <row r="48">
      <c r="A48" s="129">
        <v>3045.0</v>
      </c>
      <c r="B48" s="14" t="s">
        <v>31</v>
      </c>
      <c r="C48" s="14" t="s">
        <v>32</v>
      </c>
      <c r="D48" s="14" t="s">
        <v>226</v>
      </c>
      <c r="E48" s="14" t="s">
        <v>780</v>
      </c>
      <c r="F48" s="15" t="s">
        <v>776</v>
      </c>
      <c r="G48" s="15" t="s">
        <v>772</v>
      </c>
      <c r="H48" s="18" t="s">
        <v>1026</v>
      </c>
      <c r="I48" s="18" t="s">
        <v>1027</v>
      </c>
      <c r="J48" s="129">
        <v>360705.5</v>
      </c>
      <c r="K48" s="129">
        <v>511657.6</v>
      </c>
      <c r="L48" s="129">
        <v>9303.42</v>
      </c>
      <c r="M48" s="129">
        <v>14400.71</v>
      </c>
      <c r="N48" s="129">
        <v>20.0</v>
      </c>
      <c r="O48" s="129">
        <v>5.0</v>
      </c>
      <c r="P48" s="129">
        <v>29.0</v>
      </c>
      <c r="Q48" s="129">
        <v>35.0</v>
      </c>
      <c r="R48" s="129">
        <v>67.0</v>
      </c>
      <c r="S48" s="129">
        <v>36.0</v>
      </c>
      <c r="T48" s="129">
        <v>300.0</v>
      </c>
      <c r="U48" s="129">
        <v>-17.0</v>
      </c>
      <c r="V48" s="129">
        <v>86.0</v>
      </c>
      <c r="W48" s="129">
        <v>-35.4</v>
      </c>
      <c r="X48" s="129">
        <v>-29.5</v>
      </c>
      <c r="Y48" s="129">
        <v>5.0</v>
      </c>
      <c r="Z48" s="129">
        <v>1.0</v>
      </c>
      <c r="AA48" s="129">
        <v>5.0</v>
      </c>
      <c r="AB48" s="129">
        <v>1.0</v>
      </c>
      <c r="AC48" s="129">
        <v>1.0</v>
      </c>
      <c r="AD48" s="129">
        <v>2.0</v>
      </c>
      <c r="AE48" s="129">
        <v>296.0</v>
      </c>
      <c r="AF48" s="129">
        <v>4.0</v>
      </c>
      <c r="AG48" s="129">
        <v>1.0</v>
      </c>
      <c r="AH48" s="129">
        <v>4.0</v>
      </c>
      <c r="AI48" s="129">
        <v>1.0</v>
      </c>
      <c r="AJ48" s="129">
        <v>1.0</v>
      </c>
      <c r="AK48" s="129">
        <v>2.0</v>
      </c>
      <c r="AL48" s="130">
        <v>45496.78643179398</v>
      </c>
      <c r="AM48" s="131">
        <v>360406.68</v>
      </c>
      <c r="AN48" s="131">
        <v>511467.63</v>
      </c>
      <c r="AO48" s="124"/>
      <c r="AP48" s="124"/>
    </row>
    <row r="49">
      <c r="A49" s="129">
        <v>3046.0</v>
      </c>
      <c r="B49" s="14" t="s">
        <v>31</v>
      </c>
      <c r="C49" s="14" t="s">
        <v>32</v>
      </c>
      <c r="D49" s="14" t="s">
        <v>226</v>
      </c>
      <c r="E49" s="14" t="s">
        <v>780</v>
      </c>
      <c r="F49" s="15" t="s">
        <v>776</v>
      </c>
      <c r="G49" s="15" t="s">
        <v>772</v>
      </c>
      <c r="H49" s="18" t="s">
        <v>1026</v>
      </c>
      <c r="I49" s="18" t="s">
        <v>1027</v>
      </c>
      <c r="J49" s="129">
        <v>974654.54</v>
      </c>
      <c r="K49" s="129">
        <v>700524.8</v>
      </c>
      <c r="L49" s="129">
        <v>26815.55</v>
      </c>
      <c r="M49" s="129">
        <v>17702.67</v>
      </c>
      <c r="N49" s="129">
        <v>45.0</v>
      </c>
      <c r="O49" s="129">
        <v>12.0</v>
      </c>
      <c r="P49" s="129">
        <v>36.0</v>
      </c>
      <c r="Q49" s="129">
        <v>40.0</v>
      </c>
      <c r="R49" s="129">
        <v>125.0</v>
      </c>
      <c r="S49" s="129">
        <v>38.0</v>
      </c>
      <c r="T49" s="129">
        <v>275.0</v>
      </c>
      <c r="U49" s="129">
        <v>-10.0</v>
      </c>
      <c r="V49" s="129">
        <v>228.0</v>
      </c>
      <c r="W49" s="129">
        <v>51.48</v>
      </c>
      <c r="X49" s="129">
        <v>39.13</v>
      </c>
      <c r="Y49" s="129">
        <v>5.0</v>
      </c>
      <c r="Z49" s="129">
        <v>1.0</v>
      </c>
      <c r="AA49" s="129">
        <v>5.0</v>
      </c>
      <c r="AB49" s="129">
        <v>5.0</v>
      </c>
      <c r="AC49" s="129">
        <v>5.0</v>
      </c>
      <c r="AD49" s="129">
        <v>4.6</v>
      </c>
      <c r="AE49" s="129">
        <v>7.0</v>
      </c>
      <c r="AF49" s="129">
        <v>4.0</v>
      </c>
      <c r="AG49" s="129">
        <v>1.0</v>
      </c>
      <c r="AH49" s="129">
        <v>4.0</v>
      </c>
      <c r="AI49" s="129">
        <v>4.0</v>
      </c>
      <c r="AJ49" s="129">
        <v>4.0</v>
      </c>
      <c r="AK49" s="129">
        <v>4.0</v>
      </c>
      <c r="AL49" s="130">
        <v>45496.78643179398</v>
      </c>
      <c r="AM49" s="131">
        <v>975197.97</v>
      </c>
      <c r="AN49" s="131">
        <v>700369.48</v>
      </c>
      <c r="AO49" s="124"/>
      <c r="AP49" s="124"/>
    </row>
    <row r="50">
      <c r="A50" s="129">
        <v>315.0</v>
      </c>
      <c r="B50" s="14" t="s">
        <v>47</v>
      </c>
      <c r="C50" s="14" t="s">
        <v>32</v>
      </c>
      <c r="D50" s="14" t="s">
        <v>327</v>
      </c>
      <c r="E50" s="14" t="s">
        <v>328</v>
      </c>
      <c r="F50" s="15" t="s">
        <v>137</v>
      </c>
      <c r="G50" s="15" t="s">
        <v>36</v>
      </c>
      <c r="H50" s="18" t="s">
        <v>1026</v>
      </c>
      <c r="I50" s="18" t="s">
        <v>1027</v>
      </c>
      <c r="J50" s="129">
        <v>1024552.13</v>
      </c>
      <c r="K50" s="129">
        <v>1002635.4</v>
      </c>
      <c r="L50" s="129">
        <v>25344.25</v>
      </c>
      <c r="M50" s="129">
        <v>29019.66</v>
      </c>
      <c r="N50" s="14" t="s">
        <v>41</v>
      </c>
      <c r="O50" s="129">
        <v>1.0</v>
      </c>
      <c r="P50" s="129">
        <v>37.0</v>
      </c>
      <c r="Q50" s="129">
        <v>43.0</v>
      </c>
      <c r="R50" s="129">
        <v>20.0</v>
      </c>
      <c r="S50" s="129">
        <v>17.0</v>
      </c>
      <c r="T50" s="14" t="s">
        <v>41</v>
      </c>
      <c r="U50" s="129">
        <v>-13.0</v>
      </c>
      <c r="V50" s="129">
        <v>17.0</v>
      </c>
      <c r="W50" s="129">
        <v>-12.67</v>
      </c>
      <c r="X50" s="129">
        <v>2.19</v>
      </c>
      <c r="Y50" s="14" t="s">
        <v>41</v>
      </c>
      <c r="Z50" s="129">
        <v>1.0</v>
      </c>
      <c r="AA50" s="129">
        <v>1.0</v>
      </c>
      <c r="AB50" s="129">
        <v>1.0</v>
      </c>
      <c r="AC50" s="129">
        <v>1.0</v>
      </c>
      <c r="AD50" s="129">
        <v>0.95</v>
      </c>
      <c r="AE50" s="129">
        <v>632.0</v>
      </c>
      <c r="AF50" s="14" t="s">
        <v>41</v>
      </c>
      <c r="AG50" s="129">
        <v>1.0</v>
      </c>
      <c r="AH50" s="129">
        <v>1.0</v>
      </c>
      <c r="AI50" s="129">
        <v>1.0</v>
      </c>
      <c r="AJ50" s="129">
        <v>1.0</v>
      </c>
      <c r="AK50" s="129">
        <v>1.0</v>
      </c>
      <c r="AL50" s="130">
        <v>45496.78643179398</v>
      </c>
      <c r="AM50" s="131">
        <v>955504.55</v>
      </c>
      <c r="AN50" s="131">
        <v>1002416.2</v>
      </c>
      <c r="AO50" s="124"/>
      <c r="AP50" s="124"/>
    </row>
    <row r="51">
      <c r="A51" s="129">
        <v>626.0</v>
      </c>
      <c r="B51" s="132"/>
      <c r="C51" s="14" t="s">
        <v>32</v>
      </c>
      <c r="D51" s="14" t="s">
        <v>583</v>
      </c>
      <c r="E51" s="14" t="s">
        <v>584</v>
      </c>
      <c r="F51" s="15" t="s">
        <v>228</v>
      </c>
      <c r="G51" s="15" t="s">
        <v>36</v>
      </c>
      <c r="H51" s="18" t="s">
        <v>1026</v>
      </c>
      <c r="I51" s="18" t="s">
        <v>1027</v>
      </c>
      <c r="J51" s="129">
        <v>531944.04</v>
      </c>
      <c r="K51" s="129">
        <v>487469.8</v>
      </c>
      <c r="L51" s="129">
        <v>18925.75</v>
      </c>
      <c r="M51" s="129">
        <v>18484.7</v>
      </c>
      <c r="N51" s="129">
        <v>26.0</v>
      </c>
      <c r="O51" s="14" t="s">
        <v>41</v>
      </c>
      <c r="P51" s="129">
        <v>20.0</v>
      </c>
      <c r="Q51" s="129">
        <v>7.0</v>
      </c>
      <c r="R51" s="129">
        <v>35.0</v>
      </c>
      <c r="S51" s="129">
        <v>27.0</v>
      </c>
      <c r="T51" s="14" t="s">
        <v>41</v>
      </c>
      <c r="U51" s="129">
        <v>185.0</v>
      </c>
      <c r="V51" s="129">
        <v>29.0</v>
      </c>
      <c r="W51" s="129">
        <v>2.39</v>
      </c>
      <c r="X51" s="129">
        <v>9.12</v>
      </c>
      <c r="Y51" s="14" t="s">
        <v>41</v>
      </c>
      <c r="Z51" s="129">
        <v>4.0</v>
      </c>
      <c r="AA51" s="129">
        <v>2.0</v>
      </c>
      <c r="AB51" s="129">
        <v>1.0</v>
      </c>
      <c r="AC51" s="129">
        <v>2.0</v>
      </c>
      <c r="AD51" s="129">
        <v>1.7</v>
      </c>
      <c r="AE51" s="129">
        <v>355.0</v>
      </c>
      <c r="AF51" s="14" t="s">
        <v>41</v>
      </c>
      <c r="AG51" s="129">
        <v>3.0</v>
      </c>
      <c r="AH51" s="129">
        <v>2.0</v>
      </c>
      <c r="AI51" s="129">
        <v>1.0</v>
      </c>
      <c r="AJ51" s="129">
        <v>2.0</v>
      </c>
      <c r="AK51" s="129">
        <v>1.0</v>
      </c>
      <c r="AL51" s="130">
        <v>45496.78643179398</v>
      </c>
      <c r="AM51" s="131">
        <v>532218.76</v>
      </c>
      <c r="AN51" s="131">
        <v>487597.19</v>
      </c>
      <c r="AO51" s="124"/>
      <c r="AP51" s="124"/>
    </row>
    <row r="52">
      <c r="A52" s="129">
        <v>191.0</v>
      </c>
      <c r="B52" s="14" t="s">
        <v>42</v>
      </c>
      <c r="C52" s="14" t="s">
        <v>32</v>
      </c>
      <c r="D52" s="14" t="s">
        <v>188</v>
      </c>
      <c r="E52" s="14" t="s">
        <v>189</v>
      </c>
      <c r="F52" s="15" t="s">
        <v>52</v>
      </c>
      <c r="G52" s="15" t="s">
        <v>46</v>
      </c>
      <c r="H52" s="18" t="s">
        <v>1026</v>
      </c>
      <c r="I52" s="18" t="s">
        <v>1027</v>
      </c>
      <c r="J52" s="129">
        <v>1411688.82</v>
      </c>
      <c r="K52" s="129">
        <v>1359921.0</v>
      </c>
      <c r="L52" s="129">
        <v>60728.1</v>
      </c>
      <c r="M52" s="129">
        <v>62803.38</v>
      </c>
      <c r="N52" s="129">
        <v>28.0</v>
      </c>
      <c r="O52" s="129">
        <v>25.0</v>
      </c>
      <c r="P52" s="129">
        <v>98.0</v>
      </c>
      <c r="Q52" s="129">
        <v>112.0</v>
      </c>
      <c r="R52" s="129">
        <v>56.0</v>
      </c>
      <c r="S52" s="129">
        <v>42.0</v>
      </c>
      <c r="T52" s="129">
        <v>12.0</v>
      </c>
      <c r="U52" s="129">
        <v>-12.0</v>
      </c>
      <c r="V52" s="129">
        <v>33.0</v>
      </c>
      <c r="W52" s="129">
        <v>-3.3</v>
      </c>
      <c r="X52" s="129">
        <v>3.81</v>
      </c>
      <c r="Y52" s="129">
        <v>1.0</v>
      </c>
      <c r="Z52" s="129">
        <v>1.0</v>
      </c>
      <c r="AA52" s="129">
        <v>2.0</v>
      </c>
      <c r="AB52" s="129">
        <v>1.0</v>
      </c>
      <c r="AC52" s="129">
        <v>1.0</v>
      </c>
      <c r="AD52" s="129">
        <v>1.2</v>
      </c>
      <c r="AE52" s="129">
        <v>493.0</v>
      </c>
      <c r="AF52" s="129">
        <v>1.0</v>
      </c>
      <c r="AG52" s="129">
        <v>1.0</v>
      </c>
      <c r="AH52" s="129">
        <v>2.0</v>
      </c>
      <c r="AI52" s="129">
        <v>1.0</v>
      </c>
      <c r="AJ52" s="129">
        <v>1.0</v>
      </c>
      <c r="AK52" s="129">
        <v>1.0</v>
      </c>
      <c r="AL52" s="130">
        <v>45496.78643179398</v>
      </c>
      <c r="AM52" s="131">
        <v>1410888.72</v>
      </c>
      <c r="AN52" s="131">
        <v>1360359.8</v>
      </c>
      <c r="AO52" s="124"/>
      <c r="AP52" s="124"/>
    </row>
    <row r="53">
      <c r="A53" s="129">
        <v>245.0</v>
      </c>
      <c r="B53" s="14" t="s">
        <v>42</v>
      </c>
      <c r="C53" s="14" t="s">
        <v>32</v>
      </c>
      <c r="D53" s="14" t="s">
        <v>50</v>
      </c>
      <c r="E53" s="14" t="s">
        <v>189</v>
      </c>
      <c r="F53" s="15" t="s">
        <v>52</v>
      </c>
      <c r="G53" s="15" t="s">
        <v>46</v>
      </c>
      <c r="H53" s="18" t="s">
        <v>1026</v>
      </c>
      <c r="I53" s="18" t="s">
        <v>1027</v>
      </c>
      <c r="J53" s="129">
        <v>1372045.07</v>
      </c>
      <c r="K53" s="129">
        <v>1136644.0</v>
      </c>
      <c r="L53" s="129">
        <v>53096.98</v>
      </c>
      <c r="M53" s="129">
        <v>46597.37</v>
      </c>
      <c r="N53" s="129">
        <v>9.0</v>
      </c>
      <c r="O53" s="129">
        <v>4.0</v>
      </c>
      <c r="P53" s="129">
        <v>85.0</v>
      </c>
      <c r="Q53" s="129">
        <v>49.0</v>
      </c>
      <c r="R53" s="129">
        <v>55.0</v>
      </c>
      <c r="S53" s="129">
        <v>35.0</v>
      </c>
      <c r="T53" s="129">
        <v>125.0</v>
      </c>
      <c r="U53" s="129">
        <v>73.0</v>
      </c>
      <c r="V53" s="129">
        <v>57.0</v>
      </c>
      <c r="W53" s="129">
        <v>13.95</v>
      </c>
      <c r="X53" s="129">
        <v>20.71</v>
      </c>
      <c r="Y53" s="129">
        <v>5.0</v>
      </c>
      <c r="Z53" s="129">
        <v>2.0</v>
      </c>
      <c r="AA53" s="129">
        <v>3.0</v>
      </c>
      <c r="AB53" s="129">
        <v>3.0</v>
      </c>
      <c r="AC53" s="129">
        <v>3.0</v>
      </c>
      <c r="AD53" s="129">
        <v>3.0</v>
      </c>
      <c r="AE53" s="129">
        <v>183.0</v>
      </c>
      <c r="AF53" s="129">
        <v>4.0</v>
      </c>
      <c r="AG53" s="129">
        <v>2.0</v>
      </c>
      <c r="AH53" s="129">
        <v>2.0</v>
      </c>
      <c r="AI53" s="129">
        <v>2.0</v>
      </c>
      <c r="AJ53" s="129">
        <v>2.0</v>
      </c>
      <c r="AK53" s="129">
        <v>3.0</v>
      </c>
      <c r="AL53" s="130">
        <v>45496.78643179398</v>
      </c>
      <c r="AM53" s="131">
        <v>1372564.57</v>
      </c>
      <c r="AN53" s="131">
        <v>1136335.5</v>
      </c>
      <c r="AO53" s="124"/>
      <c r="AP53" s="124"/>
    </row>
    <row r="54">
      <c r="A54" s="129">
        <v>717.0</v>
      </c>
      <c r="B54" s="14" t="s">
        <v>60</v>
      </c>
      <c r="C54" s="14" t="s">
        <v>32</v>
      </c>
      <c r="D54" s="14" t="s">
        <v>155</v>
      </c>
      <c r="E54" s="14" t="s">
        <v>652</v>
      </c>
      <c r="F54" s="15" t="s">
        <v>96</v>
      </c>
      <c r="G54" s="15" t="s">
        <v>59</v>
      </c>
      <c r="H54" s="18" t="s">
        <v>1026</v>
      </c>
      <c r="I54" s="18" t="s">
        <v>1027</v>
      </c>
      <c r="J54" s="129">
        <v>2151209.52</v>
      </c>
      <c r="K54" s="129">
        <v>1785806.8</v>
      </c>
      <c r="L54" s="129">
        <v>51366.75</v>
      </c>
      <c r="M54" s="129">
        <v>43863.44</v>
      </c>
      <c r="N54" s="129">
        <v>122.0</v>
      </c>
      <c r="O54" s="129">
        <v>69.0</v>
      </c>
      <c r="P54" s="129">
        <v>63.0</v>
      </c>
      <c r="Q54" s="129">
        <v>47.0</v>
      </c>
      <c r="R54" s="129">
        <v>76.0</v>
      </c>
      <c r="S54" s="129">
        <v>40.0</v>
      </c>
      <c r="T54" s="129">
        <v>76.0</v>
      </c>
      <c r="U54" s="129">
        <v>34.0</v>
      </c>
      <c r="V54" s="129">
        <v>90.0</v>
      </c>
      <c r="W54" s="129">
        <v>17.11</v>
      </c>
      <c r="X54" s="129">
        <v>20.46</v>
      </c>
      <c r="Y54" s="129">
        <v>3.0</v>
      </c>
      <c r="Z54" s="129">
        <v>1.0</v>
      </c>
      <c r="AA54" s="129">
        <v>5.0</v>
      </c>
      <c r="AB54" s="129">
        <v>4.0</v>
      </c>
      <c r="AC54" s="129">
        <v>3.0</v>
      </c>
      <c r="AD54" s="129">
        <v>3.6</v>
      </c>
      <c r="AE54" s="129">
        <v>127.0</v>
      </c>
      <c r="AF54" s="129">
        <v>2.0</v>
      </c>
      <c r="AG54" s="129">
        <v>1.0</v>
      </c>
      <c r="AH54" s="129">
        <v>4.0</v>
      </c>
      <c r="AI54" s="129">
        <v>3.0</v>
      </c>
      <c r="AJ54" s="129">
        <v>2.0</v>
      </c>
      <c r="AK54" s="129">
        <v>3.0</v>
      </c>
      <c r="AL54" s="130">
        <v>45496.78643179398</v>
      </c>
      <c r="AM54" s="131">
        <v>2152889.02</v>
      </c>
      <c r="AN54" s="131">
        <v>1785367.83</v>
      </c>
      <c r="AO54" s="124"/>
      <c r="AP54" s="124"/>
    </row>
    <row r="55">
      <c r="A55" s="129">
        <v>689.0</v>
      </c>
      <c r="B55" s="132"/>
      <c r="C55" s="14" t="s">
        <v>32</v>
      </c>
      <c r="D55" s="14" t="s">
        <v>627</v>
      </c>
      <c r="E55" s="14" t="s">
        <v>628</v>
      </c>
      <c r="F55" s="15" t="s">
        <v>159</v>
      </c>
      <c r="G55" s="15" t="s">
        <v>46</v>
      </c>
      <c r="H55" s="18" t="s">
        <v>1026</v>
      </c>
      <c r="I55" s="18" t="s">
        <v>1027</v>
      </c>
      <c r="J55" s="129">
        <v>867943.4</v>
      </c>
      <c r="K55" s="129">
        <v>893611.4</v>
      </c>
      <c r="L55" s="129">
        <v>36321.2</v>
      </c>
      <c r="M55" s="129">
        <v>40231.0</v>
      </c>
      <c r="N55" s="129">
        <v>2.0</v>
      </c>
      <c r="O55" s="129">
        <v>22.0</v>
      </c>
      <c r="P55" s="129">
        <v>59.0</v>
      </c>
      <c r="Q55" s="129">
        <v>49.0</v>
      </c>
      <c r="R55" s="129">
        <v>20.0</v>
      </c>
      <c r="S55" s="129">
        <v>18.0</v>
      </c>
      <c r="T55" s="129">
        <v>-90.0</v>
      </c>
      <c r="U55" s="129">
        <v>20.0</v>
      </c>
      <c r="V55" s="129">
        <v>11.0</v>
      </c>
      <c r="W55" s="129">
        <v>-9.72</v>
      </c>
      <c r="X55" s="129">
        <v>-2.87</v>
      </c>
      <c r="Y55" s="129">
        <v>1.0</v>
      </c>
      <c r="Z55" s="129">
        <v>1.0</v>
      </c>
      <c r="AA55" s="129">
        <v>1.0</v>
      </c>
      <c r="AB55" s="129">
        <v>1.0</v>
      </c>
      <c r="AC55" s="129">
        <v>1.0</v>
      </c>
      <c r="AD55" s="129">
        <v>1.0</v>
      </c>
      <c r="AE55" s="129">
        <v>580.0</v>
      </c>
      <c r="AF55" s="129">
        <v>1.0</v>
      </c>
      <c r="AG55" s="129">
        <v>1.0</v>
      </c>
      <c r="AH55" s="129">
        <v>1.0</v>
      </c>
      <c r="AI55" s="129">
        <v>1.0</v>
      </c>
      <c r="AJ55" s="129">
        <v>1.0</v>
      </c>
      <c r="AK55" s="129">
        <v>1.0</v>
      </c>
      <c r="AL55" s="130">
        <v>45496.78643179398</v>
      </c>
      <c r="AM55" s="131">
        <v>868085.4</v>
      </c>
      <c r="AN55" s="131">
        <v>894182.98</v>
      </c>
      <c r="AO55" s="124"/>
      <c r="AP55" s="124"/>
    </row>
    <row r="56">
      <c r="A56" s="129">
        <v>312.0</v>
      </c>
      <c r="B56" s="132"/>
      <c r="C56" s="14" t="s">
        <v>32</v>
      </c>
      <c r="D56" s="14" t="s">
        <v>284</v>
      </c>
      <c r="E56" s="14" t="s">
        <v>325</v>
      </c>
      <c r="F56" s="15" t="s">
        <v>275</v>
      </c>
      <c r="G56" s="15" t="s">
        <v>46</v>
      </c>
      <c r="H56" s="18" t="s">
        <v>1026</v>
      </c>
      <c r="I56" s="18" t="s">
        <v>1027</v>
      </c>
      <c r="J56" s="129">
        <v>1841230.85</v>
      </c>
      <c r="K56" s="129">
        <v>1666759.6</v>
      </c>
      <c r="L56" s="129">
        <v>59939.33</v>
      </c>
      <c r="M56" s="129">
        <v>56505.05</v>
      </c>
      <c r="N56" s="129">
        <v>32.0</v>
      </c>
      <c r="O56" s="129">
        <v>29.0</v>
      </c>
      <c r="P56" s="129">
        <v>65.0</v>
      </c>
      <c r="Q56" s="129">
        <v>56.0</v>
      </c>
      <c r="R56" s="129">
        <v>41.0</v>
      </c>
      <c r="S56" s="129">
        <v>39.0</v>
      </c>
      <c r="T56" s="129">
        <v>10.0</v>
      </c>
      <c r="U56" s="129">
        <v>16.0</v>
      </c>
      <c r="V56" s="129">
        <v>5.0</v>
      </c>
      <c r="W56" s="129">
        <v>6.08</v>
      </c>
      <c r="X56" s="129">
        <v>10.47</v>
      </c>
      <c r="Y56" s="129">
        <v>1.0</v>
      </c>
      <c r="Z56" s="129">
        <v>1.0</v>
      </c>
      <c r="AA56" s="129">
        <v>1.0</v>
      </c>
      <c r="AB56" s="129">
        <v>2.0</v>
      </c>
      <c r="AC56" s="129">
        <v>2.0</v>
      </c>
      <c r="AD56" s="129">
        <v>1.65</v>
      </c>
      <c r="AE56" s="129">
        <v>367.0</v>
      </c>
      <c r="AF56" s="129">
        <v>1.0</v>
      </c>
      <c r="AG56" s="129">
        <v>1.0</v>
      </c>
      <c r="AH56" s="129">
        <v>1.0</v>
      </c>
      <c r="AI56" s="129">
        <v>1.0</v>
      </c>
      <c r="AJ56" s="129">
        <v>2.0</v>
      </c>
      <c r="AK56" s="129">
        <v>1.0</v>
      </c>
      <c r="AL56" s="130">
        <v>45496.78643179398</v>
      </c>
      <c r="AM56" s="131">
        <v>1818472.6</v>
      </c>
      <c r="AN56" s="131">
        <v>1633244.69</v>
      </c>
      <c r="AO56" s="124"/>
      <c r="AP56" s="124"/>
    </row>
    <row r="57">
      <c r="A57" s="129">
        <v>120.0</v>
      </c>
      <c r="B57" s="14" t="s">
        <v>414</v>
      </c>
      <c r="C57" s="14" t="s">
        <v>32</v>
      </c>
      <c r="D57" s="14" t="s">
        <v>155</v>
      </c>
      <c r="E57" s="14" t="s">
        <v>521</v>
      </c>
      <c r="F57" s="15" t="s">
        <v>73</v>
      </c>
      <c r="G57" s="15" t="s">
        <v>36</v>
      </c>
      <c r="H57" s="18" t="s">
        <v>1028</v>
      </c>
      <c r="I57" s="18" t="s">
        <v>1029</v>
      </c>
      <c r="J57" s="129">
        <v>565052.9</v>
      </c>
      <c r="K57" s="129">
        <v>516588.52</v>
      </c>
      <c r="L57" s="129">
        <v>12938.08</v>
      </c>
      <c r="M57" s="129">
        <v>13308.0</v>
      </c>
      <c r="N57" s="129">
        <v>4.0</v>
      </c>
      <c r="O57" s="129">
        <v>1.0</v>
      </c>
      <c r="P57" s="129">
        <v>21.0</v>
      </c>
      <c r="Q57" s="129">
        <v>8.0</v>
      </c>
      <c r="R57" s="129">
        <v>18.0</v>
      </c>
      <c r="S57" s="129">
        <v>10.0</v>
      </c>
      <c r="T57" s="129">
        <v>300.0</v>
      </c>
      <c r="U57" s="129">
        <v>162.0</v>
      </c>
      <c r="V57" s="129">
        <v>80.0</v>
      </c>
      <c r="W57" s="129">
        <v>-2.78</v>
      </c>
      <c r="X57" s="129">
        <v>9.38</v>
      </c>
      <c r="Y57" s="129">
        <v>5.0</v>
      </c>
      <c r="Z57" s="129">
        <v>3.0</v>
      </c>
      <c r="AA57" s="129">
        <v>5.0</v>
      </c>
      <c r="AB57" s="129">
        <v>1.0</v>
      </c>
      <c r="AC57" s="129">
        <v>2.0</v>
      </c>
      <c r="AD57" s="129">
        <v>2.45</v>
      </c>
      <c r="AE57" s="129">
        <v>234.0</v>
      </c>
      <c r="AF57" s="129">
        <v>4.0</v>
      </c>
      <c r="AG57" s="129">
        <v>2.0</v>
      </c>
      <c r="AH57" s="129">
        <v>4.0</v>
      </c>
      <c r="AI57" s="129">
        <v>1.0</v>
      </c>
      <c r="AJ57" s="129">
        <v>2.0</v>
      </c>
      <c r="AK57" s="129">
        <v>2.0</v>
      </c>
      <c r="AL57" s="130">
        <v>45496.78643179398</v>
      </c>
      <c r="AM57" s="131">
        <v>384187.88</v>
      </c>
      <c r="AN57" s="131">
        <v>396573.16</v>
      </c>
      <c r="AO57" s="124"/>
      <c r="AP57" s="124"/>
    </row>
    <row r="58">
      <c r="A58" s="129">
        <v>545.0</v>
      </c>
      <c r="B58" s="14" t="s">
        <v>47</v>
      </c>
      <c r="C58" s="14" t="s">
        <v>32</v>
      </c>
      <c r="D58" s="14" t="s">
        <v>520</v>
      </c>
      <c r="E58" s="14" t="s">
        <v>521</v>
      </c>
      <c r="F58" s="15" t="s">
        <v>55</v>
      </c>
      <c r="G58" s="15" t="s">
        <v>36</v>
      </c>
      <c r="H58" s="18" t="s">
        <v>1026</v>
      </c>
      <c r="I58" s="18" t="s">
        <v>1027</v>
      </c>
      <c r="J58" s="129">
        <v>1389994.02</v>
      </c>
      <c r="K58" s="129">
        <v>1273049.2</v>
      </c>
      <c r="L58" s="129">
        <v>41905.75</v>
      </c>
      <c r="M58" s="129">
        <v>42442.5</v>
      </c>
      <c r="N58" s="129">
        <v>55.0</v>
      </c>
      <c r="O58" s="129">
        <v>46.0</v>
      </c>
      <c r="P58" s="129">
        <v>98.0</v>
      </c>
      <c r="Q58" s="129">
        <v>58.0</v>
      </c>
      <c r="R58" s="129">
        <v>70.0</v>
      </c>
      <c r="S58" s="129">
        <v>48.0</v>
      </c>
      <c r="T58" s="129">
        <v>19.0</v>
      </c>
      <c r="U58" s="129">
        <v>68.0</v>
      </c>
      <c r="V58" s="129">
        <v>45.0</v>
      </c>
      <c r="W58" s="129">
        <v>-1.26</v>
      </c>
      <c r="X58" s="129">
        <v>9.19</v>
      </c>
      <c r="Y58" s="129">
        <v>1.0</v>
      </c>
      <c r="Z58" s="129">
        <v>2.0</v>
      </c>
      <c r="AA58" s="129">
        <v>3.0</v>
      </c>
      <c r="AB58" s="129">
        <v>1.0</v>
      </c>
      <c r="AC58" s="129">
        <v>2.0</v>
      </c>
      <c r="AD58" s="129">
        <v>1.75</v>
      </c>
      <c r="AE58" s="129">
        <v>353.0</v>
      </c>
      <c r="AF58" s="129">
        <v>1.0</v>
      </c>
      <c r="AG58" s="129">
        <v>2.0</v>
      </c>
      <c r="AH58" s="129">
        <v>2.0</v>
      </c>
      <c r="AI58" s="129">
        <v>1.0</v>
      </c>
      <c r="AJ58" s="129">
        <v>2.0</v>
      </c>
      <c r="AK58" s="129">
        <v>1.0</v>
      </c>
      <c r="AL58" s="130">
        <v>45496.78643179398</v>
      </c>
      <c r="AM58" s="131">
        <v>1390227.26</v>
      </c>
      <c r="AN58" s="131">
        <v>1273056.91</v>
      </c>
      <c r="AO58" s="124"/>
      <c r="AP58" s="124"/>
    </row>
    <row r="59">
      <c r="A59" s="128">
        <v>762.0</v>
      </c>
      <c r="B59" s="11" t="s">
        <v>63</v>
      </c>
      <c r="C59" s="11" t="s">
        <v>32</v>
      </c>
      <c r="D59" s="11" t="s">
        <v>155</v>
      </c>
      <c r="E59" s="14" t="s">
        <v>521</v>
      </c>
      <c r="F59" s="15" t="s">
        <v>55</v>
      </c>
      <c r="G59" s="15" t="s">
        <v>36</v>
      </c>
      <c r="H59" s="18" t="s">
        <v>1026</v>
      </c>
      <c r="I59" s="18" t="s">
        <v>1027</v>
      </c>
      <c r="J59" s="129">
        <v>4128893.91</v>
      </c>
      <c r="K59" s="129">
        <v>2878319.6</v>
      </c>
      <c r="L59" s="129">
        <v>111267.49</v>
      </c>
      <c r="M59" s="129">
        <v>85308.38</v>
      </c>
      <c r="N59" s="129">
        <v>65.0</v>
      </c>
      <c r="O59" s="129">
        <v>83.0</v>
      </c>
      <c r="P59" s="129">
        <v>113.0</v>
      </c>
      <c r="Q59" s="128">
        <v>77.0</v>
      </c>
      <c r="R59" s="128">
        <v>74.0</v>
      </c>
      <c r="S59" s="128">
        <v>87.0</v>
      </c>
      <c r="T59" s="128">
        <v>-21.0</v>
      </c>
      <c r="U59" s="128">
        <v>46.0</v>
      </c>
      <c r="V59" s="128">
        <v>-14.0</v>
      </c>
      <c r="W59" s="128">
        <v>30.43</v>
      </c>
      <c r="X59" s="128">
        <v>43.45</v>
      </c>
      <c r="Y59" s="128">
        <v>1.0</v>
      </c>
      <c r="Z59" s="128">
        <v>1.0</v>
      </c>
      <c r="AA59" s="128">
        <v>1.0</v>
      </c>
      <c r="AB59" s="128">
        <v>5.0</v>
      </c>
      <c r="AC59" s="128">
        <v>5.0</v>
      </c>
      <c r="AD59" s="128">
        <v>3.6</v>
      </c>
      <c r="AE59" s="128">
        <v>133.0</v>
      </c>
      <c r="AF59" s="128">
        <v>1.0</v>
      </c>
      <c r="AG59" s="128">
        <v>1.0</v>
      </c>
      <c r="AH59" s="128">
        <v>1.0</v>
      </c>
      <c r="AI59" s="128">
        <v>4.0</v>
      </c>
      <c r="AJ59" s="128">
        <v>4.0</v>
      </c>
      <c r="AK59" s="128">
        <v>3.0</v>
      </c>
      <c r="AL59" s="130">
        <v>45496.78643179398</v>
      </c>
      <c r="AM59" s="131">
        <v>4129384.66</v>
      </c>
      <c r="AN59" s="131">
        <v>2878656.84</v>
      </c>
      <c r="AO59" s="124"/>
      <c r="AP59" s="124"/>
    </row>
    <row r="60">
      <c r="A60" s="129">
        <v>284.0</v>
      </c>
      <c r="B60" s="14" t="s">
        <v>63</v>
      </c>
      <c r="C60" s="14" t="s">
        <v>32</v>
      </c>
      <c r="D60" s="14" t="s">
        <v>288</v>
      </c>
      <c r="E60" s="14" t="s">
        <v>289</v>
      </c>
      <c r="F60" s="15" t="s">
        <v>88</v>
      </c>
      <c r="G60" s="15" t="s">
        <v>59</v>
      </c>
      <c r="H60" s="18" t="s">
        <v>1026</v>
      </c>
      <c r="I60" s="18" t="s">
        <v>1027</v>
      </c>
      <c r="J60" s="129">
        <v>966364.23</v>
      </c>
      <c r="K60" s="129">
        <v>1026192.6</v>
      </c>
      <c r="L60" s="129">
        <v>23234.43</v>
      </c>
      <c r="M60" s="129">
        <v>25497.8</v>
      </c>
      <c r="N60" s="129">
        <v>25.0</v>
      </c>
      <c r="O60" s="129">
        <v>14.0</v>
      </c>
      <c r="P60" s="129">
        <v>17.0</v>
      </c>
      <c r="Q60" s="129">
        <v>33.0</v>
      </c>
      <c r="R60" s="129">
        <v>31.0</v>
      </c>
      <c r="S60" s="129">
        <v>42.0</v>
      </c>
      <c r="T60" s="129">
        <v>78.0</v>
      </c>
      <c r="U60" s="129">
        <v>-48.0</v>
      </c>
      <c r="V60" s="129">
        <v>-26.0</v>
      </c>
      <c r="W60" s="129">
        <v>-8.88</v>
      </c>
      <c r="X60" s="129">
        <v>-5.83</v>
      </c>
      <c r="Y60" s="129">
        <v>3.0</v>
      </c>
      <c r="Z60" s="129">
        <v>1.0</v>
      </c>
      <c r="AA60" s="129">
        <v>1.0</v>
      </c>
      <c r="AB60" s="129">
        <v>1.0</v>
      </c>
      <c r="AC60" s="129">
        <v>1.0</v>
      </c>
      <c r="AD60" s="129">
        <v>1.1</v>
      </c>
      <c r="AE60" s="129">
        <v>511.0</v>
      </c>
      <c r="AF60" s="129">
        <v>2.0</v>
      </c>
      <c r="AG60" s="129">
        <v>1.0</v>
      </c>
      <c r="AH60" s="129">
        <v>1.0</v>
      </c>
      <c r="AI60" s="129">
        <v>1.0</v>
      </c>
      <c r="AJ60" s="129">
        <v>1.0</v>
      </c>
      <c r="AK60" s="129">
        <v>1.0</v>
      </c>
      <c r="AL60" s="130">
        <v>45496.78643179398</v>
      </c>
      <c r="AM60" s="131">
        <v>966818.42</v>
      </c>
      <c r="AN60" s="131">
        <v>1023371.33</v>
      </c>
      <c r="AO60" s="124"/>
      <c r="AP60" s="124"/>
    </row>
    <row r="61">
      <c r="A61" s="129">
        <v>201.0</v>
      </c>
      <c r="B61" s="14" t="s">
        <v>42</v>
      </c>
      <c r="C61" s="14" t="s">
        <v>32</v>
      </c>
      <c r="D61" s="14" t="s">
        <v>201</v>
      </c>
      <c r="E61" s="14" t="s">
        <v>202</v>
      </c>
      <c r="F61" s="15" t="s">
        <v>108</v>
      </c>
      <c r="G61" s="15" t="s">
        <v>46</v>
      </c>
      <c r="H61" s="18" t="s">
        <v>1026</v>
      </c>
      <c r="I61" s="18" t="s">
        <v>1027</v>
      </c>
      <c r="J61" s="129">
        <v>1468255.39</v>
      </c>
      <c r="K61" s="129">
        <v>1284493.0</v>
      </c>
      <c r="L61" s="129">
        <v>43619.67</v>
      </c>
      <c r="M61" s="129">
        <v>40873.9</v>
      </c>
      <c r="N61" s="14" t="s">
        <v>41</v>
      </c>
      <c r="O61" s="14" t="s">
        <v>41</v>
      </c>
      <c r="P61" s="129">
        <v>45.0</v>
      </c>
      <c r="Q61" s="129">
        <v>36.0</v>
      </c>
      <c r="R61" s="129">
        <v>29.0</v>
      </c>
      <c r="S61" s="129">
        <v>28.0</v>
      </c>
      <c r="T61" s="14" t="s">
        <v>41</v>
      </c>
      <c r="U61" s="129">
        <v>25.0</v>
      </c>
      <c r="V61" s="129">
        <v>3.0</v>
      </c>
      <c r="W61" s="129">
        <v>6.72</v>
      </c>
      <c r="X61" s="129">
        <v>14.31</v>
      </c>
      <c r="Y61" s="14" t="s">
        <v>41</v>
      </c>
      <c r="Z61" s="129">
        <v>1.0</v>
      </c>
      <c r="AA61" s="129">
        <v>1.0</v>
      </c>
      <c r="AB61" s="129">
        <v>2.0</v>
      </c>
      <c r="AC61" s="129">
        <v>3.0</v>
      </c>
      <c r="AD61" s="129">
        <v>1.85</v>
      </c>
      <c r="AE61" s="129">
        <v>330.0</v>
      </c>
      <c r="AF61" s="14" t="s">
        <v>41</v>
      </c>
      <c r="AG61" s="129">
        <v>1.0</v>
      </c>
      <c r="AH61" s="129">
        <v>1.0</v>
      </c>
      <c r="AI61" s="129">
        <v>1.0</v>
      </c>
      <c r="AJ61" s="129">
        <v>2.0</v>
      </c>
      <c r="AK61" s="129">
        <v>2.0</v>
      </c>
      <c r="AL61" s="130">
        <v>45496.78643179398</v>
      </c>
      <c r="AM61" s="131">
        <v>1468937.39</v>
      </c>
      <c r="AN61" s="131">
        <v>1284711.98</v>
      </c>
      <c r="AO61" s="124"/>
      <c r="AP61" s="124"/>
    </row>
    <row r="62">
      <c r="A62" s="129">
        <v>400.0</v>
      </c>
      <c r="B62" s="14" t="s">
        <v>42</v>
      </c>
      <c r="C62" s="14" t="s">
        <v>32</v>
      </c>
      <c r="D62" s="14" t="s">
        <v>201</v>
      </c>
      <c r="E62" s="14" t="s">
        <v>202</v>
      </c>
      <c r="F62" s="15" t="s">
        <v>108</v>
      </c>
      <c r="G62" s="15" t="s">
        <v>46</v>
      </c>
      <c r="H62" s="18" t="s">
        <v>1026</v>
      </c>
      <c r="I62" s="18" t="s">
        <v>1027</v>
      </c>
      <c r="J62" s="129">
        <v>1785697.97</v>
      </c>
      <c r="K62" s="129">
        <v>1518243.6</v>
      </c>
      <c r="L62" s="129">
        <v>51600.59</v>
      </c>
      <c r="M62" s="129">
        <v>47429.33</v>
      </c>
      <c r="N62" s="14" t="s">
        <v>41</v>
      </c>
      <c r="O62" s="14" t="s">
        <v>41</v>
      </c>
      <c r="P62" s="129">
        <v>40.0</v>
      </c>
      <c r="Q62" s="129">
        <v>53.0</v>
      </c>
      <c r="R62" s="129">
        <v>36.0</v>
      </c>
      <c r="S62" s="129">
        <v>61.0</v>
      </c>
      <c r="T62" s="14" t="s">
        <v>41</v>
      </c>
      <c r="U62" s="129">
        <v>-24.0</v>
      </c>
      <c r="V62" s="129">
        <v>-40.0</v>
      </c>
      <c r="W62" s="129">
        <v>8.79</v>
      </c>
      <c r="X62" s="129">
        <v>17.62</v>
      </c>
      <c r="Y62" s="14" t="s">
        <v>41</v>
      </c>
      <c r="Z62" s="129">
        <v>1.0</v>
      </c>
      <c r="AA62" s="129">
        <v>1.0</v>
      </c>
      <c r="AB62" s="129">
        <v>3.0</v>
      </c>
      <c r="AC62" s="129">
        <v>3.0</v>
      </c>
      <c r="AD62" s="129">
        <v>2.25</v>
      </c>
      <c r="AE62" s="129">
        <v>276.0</v>
      </c>
      <c r="AF62" s="14" t="s">
        <v>41</v>
      </c>
      <c r="AG62" s="129">
        <v>1.0</v>
      </c>
      <c r="AH62" s="129">
        <v>1.0</v>
      </c>
      <c r="AI62" s="129">
        <v>2.0</v>
      </c>
      <c r="AJ62" s="129">
        <v>2.0</v>
      </c>
      <c r="AK62" s="129">
        <v>2.0</v>
      </c>
      <c r="AL62" s="130">
        <v>45496.78643179398</v>
      </c>
      <c r="AM62" s="131">
        <v>1788018.85</v>
      </c>
      <c r="AN62" s="131">
        <v>1517803.52</v>
      </c>
      <c r="AO62" s="124"/>
      <c r="AP62" s="124"/>
    </row>
    <row r="63">
      <c r="A63" s="129">
        <v>701.0</v>
      </c>
      <c r="B63" s="14" t="s">
        <v>42</v>
      </c>
      <c r="C63" s="14" t="s">
        <v>32</v>
      </c>
      <c r="D63" s="14" t="s">
        <v>201</v>
      </c>
      <c r="E63" s="14" t="s">
        <v>202</v>
      </c>
      <c r="F63" s="15" t="s">
        <v>108</v>
      </c>
      <c r="G63" s="15" t="s">
        <v>46</v>
      </c>
      <c r="H63" s="18" t="s">
        <v>1026</v>
      </c>
      <c r="I63" s="18" t="s">
        <v>1027</v>
      </c>
      <c r="J63" s="129">
        <v>1273496.06</v>
      </c>
      <c r="K63" s="129">
        <v>896019.0</v>
      </c>
      <c r="L63" s="129">
        <v>41049.63</v>
      </c>
      <c r="M63" s="129">
        <v>31211.59</v>
      </c>
      <c r="N63" s="14" t="s">
        <v>41</v>
      </c>
      <c r="O63" s="14" t="s">
        <v>41</v>
      </c>
      <c r="P63" s="129">
        <v>59.0</v>
      </c>
      <c r="Q63" s="129">
        <v>33.0</v>
      </c>
      <c r="R63" s="129">
        <v>36.0</v>
      </c>
      <c r="S63" s="129">
        <v>39.0</v>
      </c>
      <c r="T63" s="14" t="s">
        <v>41</v>
      </c>
      <c r="U63" s="129">
        <v>78.0</v>
      </c>
      <c r="V63" s="129">
        <v>-7.0</v>
      </c>
      <c r="W63" s="129">
        <v>31.52</v>
      </c>
      <c r="X63" s="129">
        <v>42.13</v>
      </c>
      <c r="Y63" s="14" t="s">
        <v>41</v>
      </c>
      <c r="Z63" s="129">
        <v>2.0</v>
      </c>
      <c r="AA63" s="129">
        <v>1.0</v>
      </c>
      <c r="AB63" s="129">
        <v>5.0</v>
      </c>
      <c r="AC63" s="129">
        <v>5.0</v>
      </c>
      <c r="AD63" s="129">
        <v>3.65</v>
      </c>
      <c r="AE63" s="129">
        <v>102.0</v>
      </c>
      <c r="AF63" s="14" t="s">
        <v>41</v>
      </c>
      <c r="AG63" s="129">
        <v>2.0</v>
      </c>
      <c r="AH63" s="129">
        <v>1.0</v>
      </c>
      <c r="AI63" s="129">
        <v>4.0</v>
      </c>
      <c r="AJ63" s="129">
        <v>4.0</v>
      </c>
      <c r="AK63" s="129">
        <v>3.0</v>
      </c>
      <c r="AL63" s="130">
        <v>45496.78643179398</v>
      </c>
      <c r="AM63" s="131">
        <v>1273378.06</v>
      </c>
      <c r="AN63" s="131">
        <v>895364.68</v>
      </c>
      <c r="AO63" s="124"/>
      <c r="AP63" s="124"/>
    </row>
    <row r="64">
      <c r="A64" s="129">
        <v>851.0</v>
      </c>
      <c r="B64" s="14" t="s">
        <v>60</v>
      </c>
      <c r="C64" s="14" t="s">
        <v>32</v>
      </c>
      <c r="D64" s="14" t="s">
        <v>752</v>
      </c>
      <c r="E64" s="14" t="s">
        <v>753</v>
      </c>
      <c r="F64" s="15" t="s">
        <v>55</v>
      </c>
      <c r="G64" s="15" t="s">
        <v>36</v>
      </c>
      <c r="H64" s="18" t="s">
        <v>1026</v>
      </c>
      <c r="I64" s="18" t="s">
        <v>1027</v>
      </c>
      <c r="J64" s="129">
        <v>703955.11</v>
      </c>
      <c r="K64" s="129">
        <v>595307.2</v>
      </c>
      <c r="L64" s="129">
        <v>19376.28</v>
      </c>
      <c r="M64" s="129">
        <v>17688.25</v>
      </c>
      <c r="N64" s="129">
        <v>14.0</v>
      </c>
      <c r="O64" s="129">
        <v>20.0</v>
      </c>
      <c r="P64" s="129">
        <v>24.0</v>
      </c>
      <c r="Q64" s="129">
        <v>25.0</v>
      </c>
      <c r="R64" s="129">
        <v>22.0</v>
      </c>
      <c r="S64" s="129">
        <v>23.0</v>
      </c>
      <c r="T64" s="129">
        <v>-30.0</v>
      </c>
      <c r="U64" s="129">
        <v>-4.0</v>
      </c>
      <c r="V64" s="129">
        <v>-4.0</v>
      </c>
      <c r="W64" s="129">
        <v>9.54</v>
      </c>
      <c r="X64" s="129">
        <v>18.25</v>
      </c>
      <c r="Y64" s="129">
        <v>1.0</v>
      </c>
      <c r="Z64" s="129">
        <v>1.0</v>
      </c>
      <c r="AA64" s="129">
        <v>1.0</v>
      </c>
      <c r="AB64" s="129">
        <v>3.0</v>
      </c>
      <c r="AC64" s="129">
        <v>3.0</v>
      </c>
      <c r="AD64" s="129">
        <v>2.3</v>
      </c>
      <c r="AE64" s="129">
        <v>253.0</v>
      </c>
      <c r="AF64" s="129">
        <v>1.0</v>
      </c>
      <c r="AG64" s="129">
        <v>1.0</v>
      </c>
      <c r="AH64" s="129">
        <v>1.0</v>
      </c>
      <c r="AI64" s="129">
        <v>2.0</v>
      </c>
      <c r="AJ64" s="129">
        <v>2.0</v>
      </c>
      <c r="AK64" s="129">
        <v>2.0</v>
      </c>
      <c r="AL64" s="130">
        <v>45496.78643179398</v>
      </c>
      <c r="AM64" s="131">
        <v>704003.11</v>
      </c>
      <c r="AN64" s="131">
        <v>595411.51</v>
      </c>
      <c r="AO64" s="124"/>
      <c r="AP64" s="124"/>
    </row>
    <row r="65">
      <c r="A65" s="129">
        <v>114.0</v>
      </c>
      <c r="B65" s="14" t="s">
        <v>63</v>
      </c>
      <c r="C65" s="14" t="s">
        <v>32</v>
      </c>
      <c r="D65" s="14" t="s">
        <v>71</v>
      </c>
      <c r="E65" s="14" t="s">
        <v>72</v>
      </c>
      <c r="F65" s="15" t="s">
        <v>73</v>
      </c>
      <c r="G65" s="15" t="s">
        <v>36</v>
      </c>
      <c r="H65" s="18" t="s">
        <v>1026</v>
      </c>
      <c r="I65" s="18" t="s">
        <v>1027</v>
      </c>
      <c r="J65" s="129">
        <v>1045501.98</v>
      </c>
      <c r="K65" s="129">
        <v>761415.2</v>
      </c>
      <c r="L65" s="129">
        <v>34904.67</v>
      </c>
      <c r="M65" s="129">
        <v>25448.98</v>
      </c>
      <c r="N65" s="129">
        <v>20.0</v>
      </c>
      <c r="O65" s="129">
        <v>21.0</v>
      </c>
      <c r="P65" s="129">
        <v>58.0</v>
      </c>
      <c r="Q65" s="129">
        <v>26.0</v>
      </c>
      <c r="R65" s="129">
        <v>42.0</v>
      </c>
      <c r="S65" s="129">
        <v>22.0</v>
      </c>
      <c r="T65" s="129">
        <v>-4.0</v>
      </c>
      <c r="U65" s="129">
        <v>123.0</v>
      </c>
      <c r="V65" s="129">
        <v>90.0</v>
      </c>
      <c r="W65" s="129">
        <v>37.16</v>
      </c>
      <c r="X65" s="129">
        <v>37.31</v>
      </c>
      <c r="Y65" s="129">
        <v>1.0</v>
      </c>
      <c r="Z65" s="129">
        <v>3.0</v>
      </c>
      <c r="AA65" s="129">
        <v>5.0</v>
      </c>
      <c r="AB65" s="129">
        <v>5.0</v>
      </c>
      <c r="AC65" s="129">
        <v>5.0</v>
      </c>
      <c r="AD65" s="129">
        <v>4.6</v>
      </c>
      <c r="AE65" s="129">
        <v>9.0</v>
      </c>
      <c r="AF65" s="129">
        <v>1.0</v>
      </c>
      <c r="AG65" s="129">
        <v>2.0</v>
      </c>
      <c r="AH65" s="129">
        <v>4.0</v>
      </c>
      <c r="AI65" s="129">
        <v>4.0</v>
      </c>
      <c r="AJ65" s="129">
        <v>4.0</v>
      </c>
      <c r="AK65" s="129">
        <v>4.0</v>
      </c>
      <c r="AL65" s="130">
        <v>45496.78643179398</v>
      </c>
      <c r="AM65" s="131">
        <v>1045805.98</v>
      </c>
      <c r="AN65" s="131">
        <v>761264.96</v>
      </c>
      <c r="AO65" s="124"/>
      <c r="AP65" s="124"/>
    </row>
    <row r="66">
      <c r="A66" s="128">
        <v>763.0</v>
      </c>
      <c r="B66" s="27"/>
      <c r="C66" s="11" t="s">
        <v>32</v>
      </c>
      <c r="D66" s="11" t="s">
        <v>276</v>
      </c>
      <c r="E66" s="14" t="s">
        <v>683</v>
      </c>
      <c r="F66" s="15" t="s">
        <v>70</v>
      </c>
      <c r="G66" s="15" t="s">
        <v>36</v>
      </c>
      <c r="H66" s="18" t="s">
        <v>1026</v>
      </c>
      <c r="I66" s="18" t="s">
        <v>1027</v>
      </c>
      <c r="J66" s="129">
        <v>542493.54</v>
      </c>
      <c r="K66" s="129">
        <v>756255.4</v>
      </c>
      <c r="L66" s="129">
        <v>16802.77</v>
      </c>
      <c r="M66" s="129">
        <v>24337.75</v>
      </c>
      <c r="N66" s="129">
        <v>11.0</v>
      </c>
      <c r="O66" s="129">
        <v>12.0</v>
      </c>
      <c r="P66" s="129">
        <v>17.0</v>
      </c>
      <c r="Q66" s="128">
        <v>33.0</v>
      </c>
      <c r="R66" s="128">
        <v>22.0</v>
      </c>
      <c r="S66" s="128">
        <v>21.0</v>
      </c>
      <c r="T66" s="128">
        <v>-8.0</v>
      </c>
      <c r="U66" s="128">
        <v>-48.0</v>
      </c>
      <c r="V66" s="128">
        <v>4.0</v>
      </c>
      <c r="W66" s="128">
        <v>-30.96</v>
      </c>
      <c r="X66" s="128">
        <v>-28.27</v>
      </c>
      <c r="Y66" s="128">
        <v>1.0</v>
      </c>
      <c r="Z66" s="128">
        <v>1.0</v>
      </c>
      <c r="AA66" s="128">
        <v>1.0</v>
      </c>
      <c r="AB66" s="128">
        <v>1.0</v>
      </c>
      <c r="AC66" s="128">
        <v>1.0</v>
      </c>
      <c r="AD66" s="128">
        <v>1.0</v>
      </c>
      <c r="AE66" s="128">
        <v>541.0</v>
      </c>
      <c r="AF66" s="128">
        <v>1.0</v>
      </c>
      <c r="AG66" s="128">
        <v>1.0</v>
      </c>
      <c r="AH66" s="128">
        <v>1.0</v>
      </c>
      <c r="AI66" s="128">
        <v>1.0</v>
      </c>
      <c r="AJ66" s="128">
        <v>1.0</v>
      </c>
      <c r="AK66" s="128">
        <v>1.0</v>
      </c>
      <c r="AL66" s="130">
        <v>45496.78643179398</v>
      </c>
      <c r="AM66" s="131">
        <v>542725.54</v>
      </c>
      <c r="AN66" s="131">
        <v>756242.25</v>
      </c>
      <c r="AO66" s="124"/>
      <c r="AP66" s="124"/>
    </row>
    <row r="67">
      <c r="A67" s="129">
        <v>734.0</v>
      </c>
      <c r="B67" s="14" t="s">
        <v>97</v>
      </c>
      <c r="C67" s="14" t="s">
        <v>32</v>
      </c>
      <c r="D67" s="14" t="s">
        <v>278</v>
      </c>
      <c r="E67" s="14" t="s">
        <v>666</v>
      </c>
      <c r="F67" s="15" t="s">
        <v>100</v>
      </c>
      <c r="G67" s="15" t="s">
        <v>101</v>
      </c>
      <c r="H67" s="18" t="s">
        <v>1026</v>
      </c>
      <c r="I67" s="18" t="s">
        <v>1027</v>
      </c>
      <c r="J67" s="129">
        <v>592798.65</v>
      </c>
      <c r="K67" s="129">
        <v>719699.0</v>
      </c>
      <c r="L67" s="129">
        <v>17111.5</v>
      </c>
      <c r="M67" s="129">
        <v>22622.5</v>
      </c>
      <c r="N67" s="129">
        <v>14.0</v>
      </c>
      <c r="O67" s="129">
        <v>9.0</v>
      </c>
      <c r="P67" s="129">
        <v>13.0</v>
      </c>
      <c r="Q67" s="129">
        <v>13.0</v>
      </c>
      <c r="R67" s="129">
        <v>15.0</v>
      </c>
      <c r="S67" s="129">
        <v>22.0</v>
      </c>
      <c r="T67" s="129">
        <v>55.0</v>
      </c>
      <c r="U67" s="129">
        <v>0.0</v>
      </c>
      <c r="V67" s="129">
        <v>-31.0</v>
      </c>
      <c r="W67" s="129">
        <v>-24.36</v>
      </c>
      <c r="X67" s="129">
        <v>-17.63</v>
      </c>
      <c r="Y67" s="129">
        <v>2.0</v>
      </c>
      <c r="Z67" s="129">
        <v>1.0</v>
      </c>
      <c r="AA67" s="129">
        <v>1.0</v>
      </c>
      <c r="AB67" s="129">
        <v>1.0</v>
      </c>
      <c r="AC67" s="129">
        <v>1.0</v>
      </c>
      <c r="AD67" s="129">
        <v>1.05</v>
      </c>
      <c r="AE67" s="129">
        <v>524.0</v>
      </c>
      <c r="AF67" s="129">
        <v>2.0</v>
      </c>
      <c r="AG67" s="129">
        <v>1.0</v>
      </c>
      <c r="AH67" s="129">
        <v>1.0</v>
      </c>
      <c r="AI67" s="129">
        <v>1.0</v>
      </c>
      <c r="AJ67" s="129">
        <v>1.0</v>
      </c>
      <c r="AK67" s="129">
        <v>1.0</v>
      </c>
      <c r="AL67" s="130">
        <v>45496.78643179398</v>
      </c>
      <c r="AM67" s="131">
        <v>580383.15</v>
      </c>
      <c r="AN67" s="131">
        <v>721150.13</v>
      </c>
      <c r="AO67" s="124"/>
      <c r="AP67" s="124"/>
    </row>
    <row r="68">
      <c r="A68" s="129">
        <v>269.0</v>
      </c>
      <c r="B68" s="14" t="s">
        <v>42</v>
      </c>
      <c r="C68" s="14" t="s">
        <v>32</v>
      </c>
      <c r="D68" s="14" t="s">
        <v>273</v>
      </c>
      <c r="E68" s="14" t="s">
        <v>274</v>
      </c>
      <c r="F68" s="15" t="s">
        <v>275</v>
      </c>
      <c r="G68" s="15" t="s">
        <v>46</v>
      </c>
      <c r="H68" s="18" t="s">
        <v>1026</v>
      </c>
      <c r="I68" s="18" t="s">
        <v>1027</v>
      </c>
      <c r="J68" s="129">
        <v>3041888.72</v>
      </c>
      <c r="K68" s="129">
        <v>3860421.8</v>
      </c>
      <c r="L68" s="129">
        <v>111834.68</v>
      </c>
      <c r="M68" s="129">
        <v>139930.33</v>
      </c>
      <c r="N68" s="129">
        <v>57.0</v>
      </c>
      <c r="O68" s="129">
        <v>134.0</v>
      </c>
      <c r="P68" s="129">
        <v>133.0</v>
      </c>
      <c r="Q68" s="129">
        <v>186.0</v>
      </c>
      <c r="R68" s="129">
        <v>73.0</v>
      </c>
      <c r="S68" s="129">
        <v>115.0</v>
      </c>
      <c r="T68" s="129">
        <v>-57.0</v>
      </c>
      <c r="U68" s="129">
        <v>-28.0</v>
      </c>
      <c r="V68" s="129">
        <v>-36.0</v>
      </c>
      <c r="W68" s="129">
        <v>-20.08</v>
      </c>
      <c r="X68" s="129">
        <v>-21.2</v>
      </c>
      <c r="Y68" s="129">
        <v>1.0</v>
      </c>
      <c r="Z68" s="129">
        <v>1.0</v>
      </c>
      <c r="AA68" s="129">
        <v>1.0</v>
      </c>
      <c r="AB68" s="129">
        <v>1.0</v>
      </c>
      <c r="AC68" s="129">
        <v>1.0</v>
      </c>
      <c r="AD68" s="129">
        <v>1.0</v>
      </c>
      <c r="AE68" s="129">
        <v>616.0</v>
      </c>
      <c r="AF68" s="129">
        <v>1.0</v>
      </c>
      <c r="AG68" s="129">
        <v>1.0</v>
      </c>
      <c r="AH68" s="129">
        <v>1.0</v>
      </c>
      <c r="AI68" s="129">
        <v>1.0</v>
      </c>
      <c r="AJ68" s="129">
        <v>1.0</v>
      </c>
      <c r="AK68" s="129">
        <v>1.0</v>
      </c>
      <c r="AL68" s="130">
        <v>45496.78643179398</v>
      </c>
      <c r="AM68" s="131">
        <v>3392845.69</v>
      </c>
      <c r="AN68" s="131">
        <v>4098279.18</v>
      </c>
      <c r="AO68" s="124"/>
      <c r="AP68" s="124"/>
    </row>
    <row r="69">
      <c r="A69" s="129">
        <v>274.0</v>
      </c>
      <c r="B69" s="14" t="s">
        <v>42</v>
      </c>
      <c r="C69" s="14" t="s">
        <v>32</v>
      </c>
      <c r="D69" s="14" t="s">
        <v>273</v>
      </c>
      <c r="E69" s="14" t="s">
        <v>274</v>
      </c>
      <c r="F69" s="15" t="s">
        <v>70</v>
      </c>
      <c r="G69" s="15" t="s">
        <v>36</v>
      </c>
      <c r="H69" s="18" t="s">
        <v>1026</v>
      </c>
      <c r="I69" s="18" t="s">
        <v>1027</v>
      </c>
      <c r="J69" s="129">
        <v>1165466.52</v>
      </c>
      <c r="K69" s="129">
        <v>811980.4</v>
      </c>
      <c r="L69" s="129">
        <v>35079.1</v>
      </c>
      <c r="M69" s="129">
        <v>23858.3</v>
      </c>
      <c r="N69" s="129">
        <v>7.0</v>
      </c>
      <c r="O69" s="129">
        <v>36.0</v>
      </c>
      <c r="P69" s="129">
        <v>28.0</v>
      </c>
      <c r="Q69" s="129">
        <v>47.0</v>
      </c>
      <c r="R69" s="129">
        <v>16.0</v>
      </c>
      <c r="S69" s="129">
        <v>30.0</v>
      </c>
      <c r="T69" s="129">
        <v>-80.0</v>
      </c>
      <c r="U69" s="129">
        <v>-40.0</v>
      </c>
      <c r="V69" s="129">
        <v>-46.0</v>
      </c>
      <c r="W69" s="129">
        <v>47.03</v>
      </c>
      <c r="X69" s="129">
        <v>43.53</v>
      </c>
      <c r="Y69" s="129">
        <v>1.0</v>
      </c>
      <c r="Z69" s="129">
        <v>1.0</v>
      </c>
      <c r="AA69" s="129">
        <v>1.0</v>
      </c>
      <c r="AB69" s="129">
        <v>5.0</v>
      </c>
      <c r="AC69" s="129">
        <v>5.0</v>
      </c>
      <c r="AD69" s="129">
        <v>3.6</v>
      </c>
      <c r="AE69" s="129">
        <v>117.0</v>
      </c>
      <c r="AF69" s="129">
        <v>1.0</v>
      </c>
      <c r="AG69" s="129">
        <v>1.0</v>
      </c>
      <c r="AH69" s="129">
        <v>1.0</v>
      </c>
      <c r="AI69" s="129">
        <v>4.0</v>
      </c>
      <c r="AJ69" s="129">
        <v>4.0</v>
      </c>
      <c r="AK69" s="129">
        <v>3.0</v>
      </c>
      <c r="AL69" s="130">
        <v>45496.78643179398</v>
      </c>
      <c r="AM69" s="131">
        <v>1165811.02</v>
      </c>
      <c r="AN69" s="131">
        <v>781754.54</v>
      </c>
      <c r="AO69" s="124"/>
      <c r="AP69" s="124"/>
    </row>
    <row r="70">
      <c r="A70" s="129">
        <v>378.0</v>
      </c>
      <c r="B70" s="14" t="s">
        <v>42</v>
      </c>
      <c r="C70" s="14" t="s">
        <v>32</v>
      </c>
      <c r="D70" s="14" t="s">
        <v>273</v>
      </c>
      <c r="E70" s="14" t="s">
        <v>274</v>
      </c>
      <c r="F70" s="15" t="s">
        <v>275</v>
      </c>
      <c r="G70" s="15" t="s">
        <v>46</v>
      </c>
      <c r="H70" s="18" t="s">
        <v>1026</v>
      </c>
      <c r="I70" s="18" t="s">
        <v>1027</v>
      </c>
      <c r="J70" s="129">
        <v>780718.16</v>
      </c>
      <c r="K70" s="129">
        <v>587119.1</v>
      </c>
      <c r="L70" s="129">
        <v>31550.0</v>
      </c>
      <c r="M70" s="129">
        <v>22772.82</v>
      </c>
      <c r="N70" s="129">
        <v>20.0</v>
      </c>
      <c r="O70" s="129">
        <v>54.0</v>
      </c>
      <c r="P70" s="129">
        <v>93.0</v>
      </c>
      <c r="Q70" s="129">
        <v>89.0</v>
      </c>
      <c r="R70" s="129">
        <v>25.0</v>
      </c>
      <c r="S70" s="129">
        <v>31.0</v>
      </c>
      <c r="T70" s="129">
        <v>-62.0</v>
      </c>
      <c r="U70" s="129">
        <v>4.0</v>
      </c>
      <c r="V70" s="129">
        <v>-19.0</v>
      </c>
      <c r="W70" s="129">
        <v>38.54</v>
      </c>
      <c r="X70" s="129">
        <v>32.97</v>
      </c>
      <c r="Y70" s="129">
        <v>1.0</v>
      </c>
      <c r="Z70" s="129">
        <v>1.0</v>
      </c>
      <c r="AA70" s="129">
        <v>1.0</v>
      </c>
      <c r="AB70" s="129">
        <v>5.0</v>
      </c>
      <c r="AC70" s="129">
        <v>5.0</v>
      </c>
      <c r="AD70" s="129">
        <v>3.6</v>
      </c>
      <c r="AE70" s="129">
        <v>114.0</v>
      </c>
      <c r="AF70" s="129">
        <v>1.0</v>
      </c>
      <c r="AG70" s="129">
        <v>1.0</v>
      </c>
      <c r="AH70" s="129">
        <v>1.0</v>
      </c>
      <c r="AI70" s="129">
        <v>4.0</v>
      </c>
      <c r="AJ70" s="129">
        <v>4.0</v>
      </c>
      <c r="AK70" s="129">
        <v>3.0</v>
      </c>
      <c r="AL70" s="130">
        <v>45496.78643179398</v>
      </c>
      <c r="AM70" s="131">
        <v>1135947.4</v>
      </c>
      <c r="AN70" s="131">
        <v>814053.7</v>
      </c>
      <c r="AO70" s="124"/>
      <c r="AP70" s="124"/>
    </row>
    <row r="71">
      <c r="A71" s="129">
        <v>526.0</v>
      </c>
      <c r="B71" s="14" t="s">
        <v>42</v>
      </c>
      <c r="C71" s="14" t="s">
        <v>32</v>
      </c>
      <c r="D71" s="14" t="s">
        <v>273</v>
      </c>
      <c r="E71" s="14" t="s">
        <v>274</v>
      </c>
      <c r="F71" s="15" t="s">
        <v>70</v>
      </c>
      <c r="G71" s="15" t="s">
        <v>36</v>
      </c>
      <c r="H71" s="18" t="s">
        <v>1026</v>
      </c>
      <c r="I71" s="18" t="s">
        <v>1027</v>
      </c>
      <c r="J71" s="129">
        <v>639359.93</v>
      </c>
      <c r="K71" s="129">
        <v>688851.0</v>
      </c>
      <c r="L71" s="129">
        <v>20356.5</v>
      </c>
      <c r="M71" s="129">
        <v>23338.67</v>
      </c>
      <c r="N71" s="129">
        <v>11.0</v>
      </c>
      <c r="O71" s="129">
        <v>20.0</v>
      </c>
      <c r="P71" s="129">
        <v>46.0</v>
      </c>
      <c r="Q71" s="129">
        <v>64.0</v>
      </c>
      <c r="R71" s="129">
        <v>20.0</v>
      </c>
      <c r="S71" s="129">
        <v>31.0</v>
      </c>
      <c r="T71" s="129">
        <v>-45.0</v>
      </c>
      <c r="U71" s="129">
        <v>-28.0</v>
      </c>
      <c r="V71" s="129">
        <v>-35.0</v>
      </c>
      <c r="W71" s="129">
        <v>-12.78</v>
      </c>
      <c r="X71" s="129">
        <v>-7.18</v>
      </c>
      <c r="Y71" s="129">
        <v>1.0</v>
      </c>
      <c r="Z71" s="129">
        <v>1.0</v>
      </c>
      <c r="AA71" s="129">
        <v>1.0</v>
      </c>
      <c r="AB71" s="129">
        <v>1.0</v>
      </c>
      <c r="AC71" s="129">
        <v>1.0</v>
      </c>
      <c r="AD71" s="129">
        <v>1.0</v>
      </c>
      <c r="AE71" s="129">
        <v>549.0</v>
      </c>
      <c r="AF71" s="129">
        <v>1.0</v>
      </c>
      <c r="AG71" s="129">
        <v>1.0</v>
      </c>
      <c r="AH71" s="129">
        <v>1.0</v>
      </c>
      <c r="AI71" s="129">
        <v>1.0</v>
      </c>
      <c r="AJ71" s="129">
        <v>1.0</v>
      </c>
      <c r="AK71" s="129">
        <v>1.0</v>
      </c>
      <c r="AL71" s="130">
        <v>45496.78643179398</v>
      </c>
      <c r="AM71" s="131">
        <v>639215.93</v>
      </c>
      <c r="AN71" s="131">
        <v>718045.85</v>
      </c>
      <c r="AO71" s="124"/>
      <c r="AP71" s="124"/>
    </row>
    <row r="72">
      <c r="A72" s="129">
        <v>756.0</v>
      </c>
      <c r="B72" s="14" t="s">
        <v>63</v>
      </c>
      <c r="C72" s="14" t="s">
        <v>32</v>
      </c>
      <c r="D72" s="14" t="s">
        <v>446</v>
      </c>
      <c r="E72" s="14" t="s">
        <v>678</v>
      </c>
      <c r="F72" s="15" t="s">
        <v>73</v>
      </c>
      <c r="G72" s="15" t="s">
        <v>36</v>
      </c>
      <c r="H72" s="18" t="s">
        <v>1026</v>
      </c>
      <c r="I72" s="18" t="s">
        <v>1027</v>
      </c>
      <c r="J72" s="129">
        <v>1423407.97</v>
      </c>
      <c r="K72" s="129">
        <v>1291334.4</v>
      </c>
      <c r="L72" s="129">
        <v>51800.16</v>
      </c>
      <c r="M72" s="129">
        <v>49700.32</v>
      </c>
      <c r="N72" s="129">
        <v>83.0</v>
      </c>
      <c r="O72" s="129">
        <v>106.0</v>
      </c>
      <c r="P72" s="129">
        <v>61.0</v>
      </c>
      <c r="Q72" s="129">
        <v>53.0</v>
      </c>
      <c r="R72" s="129">
        <v>58.0</v>
      </c>
      <c r="S72" s="129">
        <v>57.0</v>
      </c>
      <c r="T72" s="129">
        <v>-21.0</v>
      </c>
      <c r="U72" s="129">
        <v>15.0</v>
      </c>
      <c r="V72" s="129">
        <v>1.0</v>
      </c>
      <c r="W72" s="129">
        <v>4.23</v>
      </c>
      <c r="X72" s="129">
        <v>10.23</v>
      </c>
      <c r="Y72" s="129">
        <v>1.0</v>
      </c>
      <c r="Z72" s="129">
        <v>1.0</v>
      </c>
      <c r="AA72" s="129">
        <v>1.0</v>
      </c>
      <c r="AB72" s="129">
        <v>2.0</v>
      </c>
      <c r="AC72" s="129">
        <v>2.0</v>
      </c>
      <c r="AD72" s="129">
        <v>1.65</v>
      </c>
      <c r="AE72" s="129">
        <v>366.0</v>
      </c>
      <c r="AF72" s="129">
        <v>1.0</v>
      </c>
      <c r="AG72" s="129">
        <v>1.0</v>
      </c>
      <c r="AH72" s="129">
        <v>1.0</v>
      </c>
      <c r="AI72" s="129">
        <v>1.0</v>
      </c>
      <c r="AJ72" s="129">
        <v>2.0</v>
      </c>
      <c r="AK72" s="129">
        <v>1.0</v>
      </c>
      <c r="AL72" s="130">
        <v>45496.78643179398</v>
      </c>
      <c r="AM72" s="131">
        <v>1423732.39</v>
      </c>
      <c r="AN72" s="131">
        <v>1291809.03</v>
      </c>
      <c r="AO72" s="124"/>
      <c r="AP72" s="124"/>
    </row>
    <row r="73">
      <c r="A73" s="129">
        <v>319.0</v>
      </c>
      <c r="B73" s="14" t="s">
        <v>122</v>
      </c>
      <c r="C73" s="14" t="s">
        <v>32</v>
      </c>
      <c r="D73" s="14" t="s">
        <v>199</v>
      </c>
      <c r="E73" s="14" t="s">
        <v>117</v>
      </c>
      <c r="F73" s="15" t="s">
        <v>185</v>
      </c>
      <c r="G73" s="15" t="s">
        <v>46</v>
      </c>
      <c r="H73" s="18" t="s">
        <v>1026</v>
      </c>
      <c r="I73" s="18" t="s">
        <v>1027</v>
      </c>
      <c r="J73" s="129">
        <v>1001834.6</v>
      </c>
      <c r="K73" s="129">
        <v>1067032.4</v>
      </c>
      <c r="L73" s="129">
        <v>29359.74</v>
      </c>
      <c r="M73" s="129">
        <v>32710.03</v>
      </c>
      <c r="N73" s="129">
        <v>5.0</v>
      </c>
      <c r="O73" s="129">
        <v>9.0</v>
      </c>
      <c r="P73" s="129">
        <v>29.0</v>
      </c>
      <c r="Q73" s="129">
        <v>28.0</v>
      </c>
      <c r="R73" s="129">
        <v>23.0</v>
      </c>
      <c r="S73" s="129">
        <v>30.0</v>
      </c>
      <c r="T73" s="129">
        <v>-44.0</v>
      </c>
      <c r="U73" s="129">
        <v>3.0</v>
      </c>
      <c r="V73" s="129">
        <v>-23.0</v>
      </c>
      <c r="W73" s="129">
        <v>-10.24</v>
      </c>
      <c r="X73" s="129">
        <v>-6.11</v>
      </c>
      <c r="Y73" s="129">
        <v>1.0</v>
      </c>
      <c r="Z73" s="129">
        <v>1.0</v>
      </c>
      <c r="AA73" s="129">
        <v>1.0</v>
      </c>
      <c r="AB73" s="129">
        <v>1.0</v>
      </c>
      <c r="AC73" s="129">
        <v>1.0</v>
      </c>
      <c r="AD73" s="129">
        <v>1.0</v>
      </c>
      <c r="AE73" s="129">
        <v>567.0</v>
      </c>
      <c r="AF73" s="129">
        <v>1.0</v>
      </c>
      <c r="AG73" s="129">
        <v>1.0</v>
      </c>
      <c r="AH73" s="129">
        <v>1.0</v>
      </c>
      <c r="AI73" s="129">
        <v>1.0</v>
      </c>
      <c r="AJ73" s="129">
        <v>1.0</v>
      </c>
      <c r="AK73" s="129">
        <v>1.0</v>
      </c>
      <c r="AL73" s="130">
        <v>45496.78643179398</v>
      </c>
      <c r="AM73" s="131">
        <v>1001453.6</v>
      </c>
      <c r="AN73" s="131">
        <v>1066735.71</v>
      </c>
      <c r="AO73" s="124"/>
      <c r="AP73" s="124"/>
    </row>
    <row r="74">
      <c r="A74" s="129">
        <v>579.0</v>
      </c>
      <c r="B74" s="14" t="s">
        <v>63</v>
      </c>
      <c r="C74" s="14" t="s">
        <v>32</v>
      </c>
      <c r="D74" s="14" t="s">
        <v>135</v>
      </c>
      <c r="E74" s="14" t="s">
        <v>545</v>
      </c>
      <c r="F74" s="15" t="s">
        <v>73</v>
      </c>
      <c r="G74" s="15" t="s">
        <v>36</v>
      </c>
      <c r="H74" s="18" t="s">
        <v>1026</v>
      </c>
      <c r="I74" s="18" t="s">
        <v>1027</v>
      </c>
      <c r="J74" s="129">
        <v>1347608.42</v>
      </c>
      <c r="K74" s="129">
        <v>1436647.2</v>
      </c>
      <c r="L74" s="129">
        <v>40913.32</v>
      </c>
      <c r="M74" s="129">
        <v>47409.7</v>
      </c>
      <c r="N74" s="129">
        <v>35.0</v>
      </c>
      <c r="O74" s="129">
        <v>27.0</v>
      </c>
      <c r="P74" s="129">
        <v>31.0</v>
      </c>
      <c r="Q74" s="129">
        <v>38.0</v>
      </c>
      <c r="R74" s="129">
        <v>46.0</v>
      </c>
      <c r="S74" s="129">
        <v>49.0</v>
      </c>
      <c r="T74" s="129">
        <v>29.0</v>
      </c>
      <c r="U74" s="129">
        <v>-18.0</v>
      </c>
      <c r="V74" s="129">
        <v>-6.0</v>
      </c>
      <c r="W74" s="129">
        <v>-13.7</v>
      </c>
      <c r="X74" s="129">
        <v>-6.2</v>
      </c>
      <c r="Y74" s="129">
        <v>1.0</v>
      </c>
      <c r="Z74" s="129">
        <v>1.0</v>
      </c>
      <c r="AA74" s="129">
        <v>1.0</v>
      </c>
      <c r="AB74" s="129">
        <v>1.0</v>
      </c>
      <c r="AC74" s="129">
        <v>1.0</v>
      </c>
      <c r="AD74" s="129">
        <v>1.0</v>
      </c>
      <c r="AE74" s="129">
        <v>588.0</v>
      </c>
      <c r="AF74" s="129">
        <v>1.0</v>
      </c>
      <c r="AG74" s="129">
        <v>1.0</v>
      </c>
      <c r="AH74" s="129">
        <v>1.0</v>
      </c>
      <c r="AI74" s="129">
        <v>1.0</v>
      </c>
      <c r="AJ74" s="129">
        <v>1.0</v>
      </c>
      <c r="AK74" s="129">
        <v>1.0</v>
      </c>
      <c r="AL74" s="130">
        <v>45496.78643179398</v>
      </c>
      <c r="AM74" s="131">
        <v>1347849.36</v>
      </c>
      <c r="AN74" s="131">
        <v>1436445.19</v>
      </c>
      <c r="AO74" s="124"/>
      <c r="AP74" s="124"/>
    </row>
    <row r="75">
      <c r="A75" s="129">
        <v>481.0</v>
      </c>
      <c r="B75" s="132"/>
      <c r="C75" s="14" t="s">
        <v>32</v>
      </c>
      <c r="D75" s="14" t="s">
        <v>466</v>
      </c>
      <c r="E75" s="14" t="s">
        <v>467</v>
      </c>
      <c r="F75" s="15" t="s">
        <v>185</v>
      </c>
      <c r="G75" s="15" t="s">
        <v>46</v>
      </c>
      <c r="H75" s="18" t="s">
        <v>1026</v>
      </c>
      <c r="I75" s="18" t="s">
        <v>1027</v>
      </c>
      <c r="J75" s="129">
        <v>1444565.93</v>
      </c>
      <c r="K75" s="129">
        <v>1149980.0</v>
      </c>
      <c r="L75" s="129">
        <v>42435.08</v>
      </c>
      <c r="M75" s="129">
        <v>33711.64</v>
      </c>
      <c r="N75" s="129">
        <v>14.0</v>
      </c>
      <c r="O75" s="129">
        <v>12.0</v>
      </c>
      <c r="P75" s="129">
        <v>88.0</v>
      </c>
      <c r="Q75" s="129">
        <v>88.0</v>
      </c>
      <c r="R75" s="129">
        <v>38.0</v>
      </c>
      <c r="S75" s="129">
        <v>34.0</v>
      </c>
      <c r="T75" s="129">
        <v>16.0</v>
      </c>
      <c r="U75" s="129">
        <v>0.0</v>
      </c>
      <c r="V75" s="129">
        <v>11.0</v>
      </c>
      <c r="W75" s="129">
        <v>25.88</v>
      </c>
      <c r="X75" s="129">
        <v>25.62</v>
      </c>
      <c r="Y75" s="129">
        <v>1.0</v>
      </c>
      <c r="Z75" s="129">
        <v>1.0</v>
      </c>
      <c r="AA75" s="129">
        <v>1.0</v>
      </c>
      <c r="AB75" s="129">
        <v>5.0</v>
      </c>
      <c r="AC75" s="129">
        <v>4.0</v>
      </c>
      <c r="AD75" s="129">
        <v>3.35</v>
      </c>
      <c r="AE75" s="129">
        <v>159.0</v>
      </c>
      <c r="AF75" s="129">
        <v>1.0</v>
      </c>
      <c r="AG75" s="129">
        <v>1.0</v>
      </c>
      <c r="AH75" s="129">
        <v>1.0</v>
      </c>
      <c r="AI75" s="129">
        <v>4.0</v>
      </c>
      <c r="AJ75" s="129">
        <v>3.0</v>
      </c>
      <c r="AK75" s="129">
        <v>3.0</v>
      </c>
      <c r="AL75" s="130">
        <v>45496.78643179398</v>
      </c>
      <c r="AM75" s="131">
        <v>1446402.68</v>
      </c>
      <c r="AN75" s="131">
        <v>1154005.02</v>
      </c>
      <c r="AO75" s="124"/>
      <c r="AP75" s="124"/>
    </row>
    <row r="76">
      <c r="A76" s="129">
        <v>587.0</v>
      </c>
      <c r="B76" s="132"/>
      <c r="C76" s="14" t="s">
        <v>32</v>
      </c>
      <c r="D76" s="14" t="s">
        <v>466</v>
      </c>
      <c r="E76" s="14" t="s">
        <v>467</v>
      </c>
      <c r="F76" s="15" t="s">
        <v>185</v>
      </c>
      <c r="G76" s="15" t="s">
        <v>46</v>
      </c>
      <c r="H76" s="18" t="s">
        <v>1026</v>
      </c>
      <c r="I76" s="18" t="s">
        <v>1027</v>
      </c>
      <c r="J76" s="129">
        <v>861796.58</v>
      </c>
      <c r="K76" s="129">
        <v>1048027.8</v>
      </c>
      <c r="L76" s="129">
        <v>25547.75</v>
      </c>
      <c r="M76" s="129">
        <v>31116.25</v>
      </c>
      <c r="N76" s="129">
        <v>15.0</v>
      </c>
      <c r="O76" s="129">
        <v>5.0</v>
      </c>
      <c r="P76" s="129">
        <v>72.0</v>
      </c>
      <c r="Q76" s="129">
        <v>84.0</v>
      </c>
      <c r="R76" s="129">
        <v>28.0</v>
      </c>
      <c r="S76" s="129">
        <v>26.0</v>
      </c>
      <c r="T76" s="129">
        <v>200.0</v>
      </c>
      <c r="U76" s="129">
        <v>-14.0</v>
      </c>
      <c r="V76" s="129">
        <v>7.0</v>
      </c>
      <c r="W76" s="129">
        <v>-17.9</v>
      </c>
      <c r="X76" s="129">
        <v>-17.77</v>
      </c>
      <c r="Y76" s="129">
        <v>5.0</v>
      </c>
      <c r="Z76" s="129">
        <v>1.0</v>
      </c>
      <c r="AA76" s="129">
        <v>1.0</v>
      </c>
      <c r="AB76" s="129">
        <v>1.0</v>
      </c>
      <c r="AC76" s="129">
        <v>1.0</v>
      </c>
      <c r="AD76" s="129">
        <v>1.2</v>
      </c>
      <c r="AE76" s="129">
        <v>472.0</v>
      </c>
      <c r="AF76" s="129">
        <v>4.0</v>
      </c>
      <c r="AG76" s="129">
        <v>1.0</v>
      </c>
      <c r="AH76" s="129">
        <v>1.0</v>
      </c>
      <c r="AI76" s="129">
        <v>1.0</v>
      </c>
      <c r="AJ76" s="129">
        <v>1.0</v>
      </c>
      <c r="AK76" s="129">
        <v>1.0</v>
      </c>
      <c r="AL76" s="130">
        <v>45496.78643179398</v>
      </c>
      <c r="AM76" s="131">
        <v>860026.58</v>
      </c>
      <c r="AN76" s="131">
        <v>1046004.77</v>
      </c>
      <c r="AO76" s="124"/>
      <c r="AP76" s="124"/>
    </row>
    <row r="77">
      <c r="A77" s="129">
        <v>854.0</v>
      </c>
      <c r="B77" s="14" t="s">
        <v>47</v>
      </c>
      <c r="C77" s="14" t="s">
        <v>32</v>
      </c>
      <c r="D77" s="14" t="s">
        <v>371</v>
      </c>
      <c r="E77" s="14" t="s">
        <v>754</v>
      </c>
      <c r="F77" s="15" t="s">
        <v>196</v>
      </c>
      <c r="G77" s="15" t="s">
        <v>59</v>
      </c>
      <c r="H77" s="18" t="s">
        <v>1026</v>
      </c>
      <c r="I77" s="18" t="s">
        <v>1027</v>
      </c>
      <c r="J77" s="129">
        <v>1586621.53</v>
      </c>
      <c r="K77" s="129">
        <v>954173.2</v>
      </c>
      <c r="L77" s="129">
        <v>36598.41</v>
      </c>
      <c r="M77" s="129">
        <v>23772.12</v>
      </c>
      <c r="N77" s="129">
        <v>24.0</v>
      </c>
      <c r="O77" s="129">
        <v>36.0</v>
      </c>
      <c r="P77" s="129">
        <v>42.0</v>
      </c>
      <c r="Q77" s="129">
        <v>51.0</v>
      </c>
      <c r="R77" s="129">
        <v>37.0</v>
      </c>
      <c r="S77" s="129">
        <v>50.0</v>
      </c>
      <c r="T77" s="129">
        <v>-33.0</v>
      </c>
      <c r="U77" s="129">
        <v>-17.0</v>
      </c>
      <c r="V77" s="129">
        <v>-26.0</v>
      </c>
      <c r="W77" s="129">
        <v>53.96</v>
      </c>
      <c r="X77" s="129">
        <v>66.28</v>
      </c>
      <c r="Y77" s="129">
        <v>1.0</v>
      </c>
      <c r="Z77" s="129">
        <v>1.0</v>
      </c>
      <c r="AA77" s="129">
        <v>1.0</v>
      </c>
      <c r="AB77" s="129">
        <v>5.0</v>
      </c>
      <c r="AC77" s="129">
        <v>5.0</v>
      </c>
      <c r="AD77" s="129">
        <v>3.6</v>
      </c>
      <c r="AE77" s="129">
        <v>118.0</v>
      </c>
      <c r="AF77" s="129">
        <v>1.0</v>
      </c>
      <c r="AG77" s="129">
        <v>1.0</v>
      </c>
      <c r="AH77" s="129">
        <v>1.0</v>
      </c>
      <c r="AI77" s="129">
        <v>4.0</v>
      </c>
      <c r="AJ77" s="129">
        <v>4.0</v>
      </c>
      <c r="AK77" s="129">
        <v>3.0</v>
      </c>
      <c r="AL77" s="130">
        <v>45496.78643179398</v>
      </c>
      <c r="AM77" s="131">
        <v>1585948.53</v>
      </c>
      <c r="AN77" s="131">
        <v>954185.38</v>
      </c>
      <c r="AO77" s="124"/>
      <c r="AP77" s="124"/>
    </row>
    <row r="78">
      <c r="A78" s="129">
        <v>448.0</v>
      </c>
      <c r="B78" s="14" t="s">
        <v>122</v>
      </c>
      <c r="C78" s="14" t="s">
        <v>32</v>
      </c>
      <c r="D78" s="14" t="s">
        <v>444</v>
      </c>
      <c r="E78" s="14" t="s">
        <v>445</v>
      </c>
      <c r="F78" s="15" t="s">
        <v>185</v>
      </c>
      <c r="G78" s="15" t="s">
        <v>46</v>
      </c>
      <c r="H78" s="18" t="s">
        <v>1026</v>
      </c>
      <c r="I78" s="18" t="s">
        <v>1027</v>
      </c>
      <c r="J78" s="129">
        <v>890047.4</v>
      </c>
      <c r="K78" s="129">
        <v>888770.8</v>
      </c>
      <c r="L78" s="129">
        <v>24652.4</v>
      </c>
      <c r="M78" s="129">
        <v>26880.36</v>
      </c>
      <c r="N78" s="129">
        <v>28.0</v>
      </c>
      <c r="O78" s="129">
        <v>13.0</v>
      </c>
      <c r="P78" s="129">
        <v>39.0</v>
      </c>
      <c r="Q78" s="129">
        <v>31.0</v>
      </c>
      <c r="R78" s="129">
        <v>29.0</v>
      </c>
      <c r="S78" s="129">
        <v>32.0</v>
      </c>
      <c r="T78" s="129">
        <v>115.0</v>
      </c>
      <c r="U78" s="129">
        <v>25.0</v>
      </c>
      <c r="V78" s="129">
        <v>-9.0</v>
      </c>
      <c r="W78" s="129">
        <v>-8.29</v>
      </c>
      <c r="X78" s="129">
        <v>0.14</v>
      </c>
      <c r="Y78" s="129">
        <v>4.0</v>
      </c>
      <c r="Z78" s="129">
        <v>1.0</v>
      </c>
      <c r="AA78" s="129">
        <v>1.0</v>
      </c>
      <c r="AB78" s="129">
        <v>1.0</v>
      </c>
      <c r="AC78" s="129">
        <v>1.0</v>
      </c>
      <c r="AD78" s="129">
        <v>1.15</v>
      </c>
      <c r="AE78" s="129">
        <v>500.0</v>
      </c>
      <c r="AF78" s="129">
        <v>3.0</v>
      </c>
      <c r="AG78" s="129">
        <v>1.0</v>
      </c>
      <c r="AH78" s="129">
        <v>1.0</v>
      </c>
      <c r="AI78" s="129">
        <v>1.0</v>
      </c>
      <c r="AJ78" s="129">
        <v>1.0</v>
      </c>
      <c r="AK78" s="129">
        <v>1.0</v>
      </c>
      <c r="AL78" s="130">
        <v>45496.78643179398</v>
      </c>
      <c r="AM78" s="131">
        <v>890312.9</v>
      </c>
      <c r="AN78" s="131">
        <v>888826.54</v>
      </c>
      <c r="AO78" s="124"/>
      <c r="AP78" s="124"/>
    </row>
    <row r="79">
      <c r="A79" s="129">
        <v>250.0</v>
      </c>
      <c r="B79" s="132"/>
      <c r="C79" s="14" t="s">
        <v>32</v>
      </c>
      <c r="D79" s="14" t="s">
        <v>249</v>
      </c>
      <c r="E79" s="14" t="s">
        <v>250</v>
      </c>
      <c r="F79" s="15" t="s">
        <v>159</v>
      </c>
      <c r="G79" s="15" t="s">
        <v>46</v>
      </c>
      <c r="H79" s="18" t="s">
        <v>1026</v>
      </c>
      <c r="I79" s="18" t="s">
        <v>1027</v>
      </c>
      <c r="J79" s="129">
        <v>3946401.22</v>
      </c>
      <c r="K79" s="129">
        <v>3688786.8</v>
      </c>
      <c r="L79" s="129">
        <v>149212.48</v>
      </c>
      <c r="M79" s="129">
        <v>148828.49</v>
      </c>
      <c r="N79" s="129">
        <v>128.0</v>
      </c>
      <c r="O79" s="129">
        <v>146.0</v>
      </c>
      <c r="P79" s="129">
        <v>171.0</v>
      </c>
      <c r="Q79" s="129">
        <v>130.0</v>
      </c>
      <c r="R79" s="129">
        <v>150.0</v>
      </c>
      <c r="S79" s="129">
        <v>134.0</v>
      </c>
      <c r="T79" s="129">
        <v>-12.0</v>
      </c>
      <c r="U79" s="129">
        <v>31.0</v>
      </c>
      <c r="V79" s="129">
        <v>11.0</v>
      </c>
      <c r="W79" s="129">
        <v>0.26</v>
      </c>
      <c r="X79" s="129">
        <v>6.98</v>
      </c>
      <c r="Y79" s="129">
        <v>1.0</v>
      </c>
      <c r="Z79" s="129">
        <v>1.0</v>
      </c>
      <c r="AA79" s="129">
        <v>1.0</v>
      </c>
      <c r="AB79" s="129">
        <v>1.0</v>
      </c>
      <c r="AC79" s="129">
        <v>1.0</v>
      </c>
      <c r="AD79" s="129">
        <v>1.0</v>
      </c>
      <c r="AE79" s="129">
        <v>620.0</v>
      </c>
      <c r="AF79" s="129">
        <v>1.0</v>
      </c>
      <c r="AG79" s="129">
        <v>1.0</v>
      </c>
      <c r="AH79" s="129">
        <v>1.0</v>
      </c>
      <c r="AI79" s="129">
        <v>1.0</v>
      </c>
      <c r="AJ79" s="129">
        <v>1.0</v>
      </c>
      <c r="AK79" s="129">
        <v>1.0</v>
      </c>
      <c r="AL79" s="130">
        <v>45496.78643179398</v>
      </c>
      <c r="AM79" s="131">
        <v>3945362.81</v>
      </c>
      <c r="AN79" s="131">
        <v>3688899.04</v>
      </c>
      <c r="AO79" s="124"/>
      <c r="AP79" s="124"/>
    </row>
    <row r="80">
      <c r="A80" s="129">
        <v>609.0</v>
      </c>
      <c r="B80" s="14" t="s">
        <v>60</v>
      </c>
      <c r="C80" s="14" t="s">
        <v>32</v>
      </c>
      <c r="D80" s="14" t="s">
        <v>571</v>
      </c>
      <c r="E80" s="14" t="s">
        <v>572</v>
      </c>
      <c r="F80" s="15" t="s">
        <v>137</v>
      </c>
      <c r="G80" s="15" t="s">
        <v>36</v>
      </c>
      <c r="H80" s="18" t="s">
        <v>1026</v>
      </c>
      <c r="I80" s="18" t="s">
        <v>1027</v>
      </c>
      <c r="J80" s="129">
        <v>746207.86</v>
      </c>
      <c r="K80" s="129">
        <v>609926.0</v>
      </c>
      <c r="L80" s="129">
        <v>21645.58</v>
      </c>
      <c r="M80" s="129">
        <v>16939.92</v>
      </c>
      <c r="N80" s="129">
        <v>15.0</v>
      </c>
      <c r="O80" s="129">
        <v>22.0</v>
      </c>
      <c r="P80" s="129">
        <v>7.0</v>
      </c>
      <c r="Q80" s="129">
        <v>14.0</v>
      </c>
      <c r="R80" s="129">
        <v>18.0</v>
      </c>
      <c r="S80" s="129">
        <v>39.0</v>
      </c>
      <c r="T80" s="129">
        <v>-31.0</v>
      </c>
      <c r="U80" s="129">
        <v>-50.0</v>
      </c>
      <c r="V80" s="129">
        <v>-53.0</v>
      </c>
      <c r="W80" s="129">
        <v>27.78</v>
      </c>
      <c r="X80" s="129">
        <v>22.34</v>
      </c>
      <c r="Y80" s="129">
        <v>1.0</v>
      </c>
      <c r="Z80" s="129">
        <v>1.0</v>
      </c>
      <c r="AA80" s="129">
        <v>1.0</v>
      </c>
      <c r="AB80" s="129">
        <v>5.0</v>
      </c>
      <c r="AC80" s="129">
        <v>4.0</v>
      </c>
      <c r="AD80" s="129">
        <v>3.35</v>
      </c>
      <c r="AE80" s="129">
        <v>154.0</v>
      </c>
      <c r="AF80" s="129">
        <v>1.0</v>
      </c>
      <c r="AG80" s="129">
        <v>1.0</v>
      </c>
      <c r="AH80" s="129">
        <v>1.0</v>
      </c>
      <c r="AI80" s="129">
        <v>4.0</v>
      </c>
      <c r="AJ80" s="129">
        <v>3.0</v>
      </c>
      <c r="AK80" s="129">
        <v>3.0</v>
      </c>
      <c r="AL80" s="130">
        <v>45496.78643179398</v>
      </c>
      <c r="AM80" s="131">
        <v>746841.61</v>
      </c>
      <c r="AN80" s="131">
        <v>609964.62</v>
      </c>
      <c r="AO80" s="124"/>
      <c r="AP80" s="124"/>
    </row>
    <row r="81">
      <c r="A81" s="129">
        <v>570.0</v>
      </c>
      <c r="B81" s="132"/>
      <c r="C81" s="14" t="s">
        <v>32</v>
      </c>
      <c r="D81" s="14" t="s">
        <v>104</v>
      </c>
      <c r="E81" s="14" t="s">
        <v>538</v>
      </c>
      <c r="F81" s="15" t="s">
        <v>93</v>
      </c>
      <c r="G81" s="15" t="s">
        <v>46</v>
      </c>
      <c r="H81" s="18" t="s">
        <v>1026</v>
      </c>
      <c r="I81" s="18" t="s">
        <v>1027</v>
      </c>
      <c r="J81" s="129">
        <v>1727481.29</v>
      </c>
      <c r="K81" s="129">
        <v>1380148.2</v>
      </c>
      <c r="L81" s="129">
        <v>67841.06</v>
      </c>
      <c r="M81" s="129">
        <v>58495.52</v>
      </c>
      <c r="N81" s="129">
        <v>16.0</v>
      </c>
      <c r="O81" s="129">
        <v>18.0</v>
      </c>
      <c r="P81" s="129">
        <v>72.0</v>
      </c>
      <c r="Q81" s="129">
        <v>58.0</v>
      </c>
      <c r="R81" s="129">
        <v>42.0</v>
      </c>
      <c r="S81" s="129">
        <v>32.0</v>
      </c>
      <c r="T81" s="129">
        <v>-11.0</v>
      </c>
      <c r="U81" s="129">
        <v>24.0</v>
      </c>
      <c r="V81" s="129">
        <v>31.0</v>
      </c>
      <c r="W81" s="129">
        <v>15.98</v>
      </c>
      <c r="X81" s="129">
        <v>25.17</v>
      </c>
      <c r="Y81" s="129">
        <v>1.0</v>
      </c>
      <c r="Z81" s="129">
        <v>1.0</v>
      </c>
      <c r="AA81" s="129">
        <v>2.0</v>
      </c>
      <c r="AB81" s="129">
        <v>4.0</v>
      </c>
      <c r="AC81" s="129">
        <v>4.0</v>
      </c>
      <c r="AD81" s="129">
        <v>3.15</v>
      </c>
      <c r="AE81" s="129">
        <v>174.0</v>
      </c>
      <c r="AF81" s="129">
        <v>1.0</v>
      </c>
      <c r="AG81" s="129">
        <v>1.0</v>
      </c>
      <c r="AH81" s="129">
        <v>2.0</v>
      </c>
      <c r="AI81" s="129">
        <v>3.0</v>
      </c>
      <c r="AJ81" s="129">
        <v>3.0</v>
      </c>
      <c r="AK81" s="129">
        <v>3.0</v>
      </c>
      <c r="AL81" s="130">
        <v>45496.78643179398</v>
      </c>
      <c r="AM81" s="131">
        <v>1727415.65</v>
      </c>
      <c r="AN81" s="131">
        <v>1380306.8</v>
      </c>
      <c r="AO81" s="124"/>
      <c r="AP81" s="124"/>
    </row>
    <row r="82">
      <c r="A82" s="129">
        <v>540.0</v>
      </c>
      <c r="B82" s="14" t="s">
        <v>63</v>
      </c>
      <c r="C82" s="14" t="s">
        <v>32</v>
      </c>
      <c r="D82" s="14" t="s">
        <v>514</v>
      </c>
      <c r="E82" s="14" t="s">
        <v>515</v>
      </c>
      <c r="F82" s="15" t="s">
        <v>73</v>
      </c>
      <c r="G82" s="15" t="s">
        <v>36</v>
      </c>
      <c r="H82" s="18" t="s">
        <v>1026</v>
      </c>
      <c r="I82" s="18" t="s">
        <v>1027</v>
      </c>
      <c r="J82" s="129">
        <v>1394567.84</v>
      </c>
      <c r="K82" s="129">
        <v>1354584.4</v>
      </c>
      <c r="L82" s="129">
        <v>42288.5</v>
      </c>
      <c r="M82" s="129">
        <v>43556.0</v>
      </c>
      <c r="N82" s="129">
        <v>30.0</v>
      </c>
      <c r="O82" s="129">
        <v>39.0</v>
      </c>
      <c r="P82" s="129">
        <v>33.0</v>
      </c>
      <c r="Q82" s="129">
        <v>36.0</v>
      </c>
      <c r="R82" s="129">
        <v>52.0</v>
      </c>
      <c r="S82" s="129">
        <v>35.0</v>
      </c>
      <c r="T82" s="129">
        <v>-23.0</v>
      </c>
      <c r="U82" s="129">
        <v>-8.0</v>
      </c>
      <c r="V82" s="129">
        <v>48.0</v>
      </c>
      <c r="W82" s="129">
        <v>-2.91</v>
      </c>
      <c r="X82" s="129">
        <v>2.95</v>
      </c>
      <c r="Y82" s="129">
        <v>1.0</v>
      </c>
      <c r="Z82" s="129">
        <v>1.0</v>
      </c>
      <c r="AA82" s="129">
        <v>3.0</v>
      </c>
      <c r="AB82" s="129">
        <v>1.0</v>
      </c>
      <c r="AC82" s="129">
        <v>1.0</v>
      </c>
      <c r="AD82" s="129">
        <v>1.4</v>
      </c>
      <c r="AE82" s="129">
        <v>418.0</v>
      </c>
      <c r="AF82" s="129">
        <v>1.0</v>
      </c>
      <c r="AG82" s="129">
        <v>1.0</v>
      </c>
      <c r="AH82" s="129">
        <v>2.0</v>
      </c>
      <c r="AI82" s="129">
        <v>1.0</v>
      </c>
      <c r="AJ82" s="129">
        <v>1.0</v>
      </c>
      <c r="AK82" s="129">
        <v>1.0</v>
      </c>
      <c r="AL82" s="130">
        <v>45496.78643179398</v>
      </c>
      <c r="AM82" s="131">
        <v>1395044.84</v>
      </c>
      <c r="AN82" s="131">
        <v>1354759.78</v>
      </c>
      <c r="AO82" s="124"/>
      <c r="AP82" s="124"/>
    </row>
    <row r="83">
      <c r="A83" s="129">
        <v>776.0</v>
      </c>
      <c r="B83" s="14" t="s">
        <v>63</v>
      </c>
      <c r="C83" s="14" t="s">
        <v>32</v>
      </c>
      <c r="D83" s="14" t="s">
        <v>698</v>
      </c>
      <c r="E83" s="14" t="s">
        <v>515</v>
      </c>
      <c r="F83" s="15" t="s">
        <v>73</v>
      </c>
      <c r="G83" s="15" t="s">
        <v>36</v>
      </c>
      <c r="H83" s="18" t="s">
        <v>1026</v>
      </c>
      <c r="I83" s="18" t="s">
        <v>1027</v>
      </c>
      <c r="J83" s="129">
        <v>422922.48</v>
      </c>
      <c r="K83" s="129">
        <v>404047.6</v>
      </c>
      <c r="L83" s="129">
        <v>13140.75</v>
      </c>
      <c r="M83" s="129">
        <v>12325.75</v>
      </c>
      <c r="N83" s="14" t="s">
        <v>41</v>
      </c>
      <c r="O83" s="14" t="s">
        <v>41</v>
      </c>
      <c r="P83" s="129">
        <v>8.0</v>
      </c>
      <c r="Q83" s="129">
        <v>18.0</v>
      </c>
      <c r="R83" s="129">
        <v>16.0</v>
      </c>
      <c r="S83" s="129">
        <v>16.0</v>
      </c>
      <c r="T83" s="14" t="s">
        <v>41</v>
      </c>
      <c r="U83" s="129">
        <v>-55.0</v>
      </c>
      <c r="V83" s="129">
        <v>0.0</v>
      </c>
      <c r="W83" s="129">
        <v>6.61</v>
      </c>
      <c r="X83" s="129">
        <v>4.67</v>
      </c>
      <c r="Y83" s="14" t="s">
        <v>41</v>
      </c>
      <c r="Z83" s="129">
        <v>1.0</v>
      </c>
      <c r="AA83" s="129">
        <v>1.0</v>
      </c>
      <c r="AB83" s="129">
        <v>2.0</v>
      </c>
      <c r="AC83" s="129">
        <v>1.0</v>
      </c>
      <c r="AD83" s="129">
        <v>1.35</v>
      </c>
      <c r="AE83" s="129">
        <v>426.0</v>
      </c>
      <c r="AF83" s="14" t="s">
        <v>41</v>
      </c>
      <c r="AG83" s="129">
        <v>1.0</v>
      </c>
      <c r="AH83" s="129">
        <v>1.0</v>
      </c>
      <c r="AI83" s="129">
        <v>1.0</v>
      </c>
      <c r="AJ83" s="129">
        <v>1.0</v>
      </c>
      <c r="AK83" s="129">
        <v>1.0</v>
      </c>
      <c r="AL83" s="130">
        <v>45496.78643179398</v>
      </c>
      <c r="AM83" s="131">
        <v>424127.48</v>
      </c>
      <c r="AN83" s="131">
        <v>423822.5</v>
      </c>
      <c r="AO83" s="124"/>
      <c r="AP83" s="124"/>
    </row>
    <row r="84">
      <c r="A84" s="129">
        <v>139.0</v>
      </c>
      <c r="B84" s="14" t="s">
        <v>60</v>
      </c>
      <c r="C84" s="14" t="s">
        <v>32</v>
      </c>
      <c r="D84" s="14" t="s">
        <v>722</v>
      </c>
      <c r="E84" s="14" t="s">
        <v>723</v>
      </c>
      <c r="F84" s="15" t="s">
        <v>118</v>
      </c>
      <c r="G84" s="15" t="s">
        <v>59</v>
      </c>
      <c r="H84" s="18" t="s">
        <v>1026</v>
      </c>
      <c r="I84" s="18" t="s">
        <v>1027</v>
      </c>
      <c r="J84" s="129">
        <v>854855.53</v>
      </c>
      <c r="K84" s="129">
        <v>804622.8</v>
      </c>
      <c r="L84" s="129">
        <v>21670.75</v>
      </c>
      <c r="M84" s="129">
        <v>23577.99</v>
      </c>
      <c r="N84" s="129">
        <v>5.0</v>
      </c>
      <c r="O84" s="129">
        <v>2.0</v>
      </c>
      <c r="P84" s="129">
        <v>27.0</v>
      </c>
      <c r="Q84" s="129">
        <v>15.0</v>
      </c>
      <c r="R84" s="129">
        <v>47.0</v>
      </c>
      <c r="S84" s="129">
        <v>16.0</v>
      </c>
      <c r="T84" s="129">
        <v>150.0</v>
      </c>
      <c r="U84" s="129">
        <v>80.0</v>
      </c>
      <c r="V84" s="129">
        <v>193.0</v>
      </c>
      <c r="W84" s="129">
        <v>-8.09</v>
      </c>
      <c r="X84" s="129">
        <v>6.24</v>
      </c>
      <c r="Y84" s="129">
        <v>5.0</v>
      </c>
      <c r="Z84" s="129">
        <v>2.0</v>
      </c>
      <c r="AA84" s="129">
        <v>5.0</v>
      </c>
      <c r="AB84" s="129">
        <v>1.0</v>
      </c>
      <c r="AC84" s="129">
        <v>1.0</v>
      </c>
      <c r="AD84" s="129">
        <v>2.1</v>
      </c>
      <c r="AE84" s="129">
        <v>286.0</v>
      </c>
      <c r="AF84" s="129">
        <v>4.0</v>
      </c>
      <c r="AG84" s="129">
        <v>2.0</v>
      </c>
      <c r="AH84" s="129">
        <v>4.0</v>
      </c>
      <c r="AI84" s="129">
        <v>1.0</v>
      </c>
      <c r="AJ84" s="129">
        <v>1.0</v>
      </c>
      <c r="AK84" s="129">
        <v>2.0</v>
      </c>
      <c r="AL84" s="130">
        <v>45496.78643179398</v>
      </c>
      <c r="AM84" s="131">
        <v>854751.17</v>
      </c>
      <c r="AN84" s="131">
        <v>806022.91</v>
      </c>
      <c r="AO84" s="124"/>
      <c r="AP84" s="124"/>
    </row>
    <row r="85">
      <c r="A85" s="129">
        <v>805.0</v>
      </c>
      <c r="B85" s="14" t="s">
        <v>60</v>
      </c>
      <c r="C85" s="14" t="s">
        <v>32</v>
      </c>
      <c r="D85" s="14" t="s">
        <v>722</v>
      </c>
      <c r="E85" s="14" t="s">
        <v>723</v>
      </c>
      <c r="F85" s="15" t="s">
        <v>118</v>
      </c>
      <c r="G85" s="15" t="s">
        <v>59</v>
      </c>
      <c r="H85" s="18" t="s">
        <v>1026</v>
      </c>
      <c r="I85" s="18" t="s">
        <v>1027</v>
      </c>
      <c r="J85" s="129">
        <v>3510610.73</v>
      </c>
      <c r="K85" s="129">
        <v>3334474.2</v>
      </c>
      <c r="L85" s="129">
        <v>79702.26</v>
      </c>
      <c r="M85" s="129">
        <v>78136.09</v>
      </c>
      <c r="N85" s="129">
        <v>77.0</v>
      </c>
      <c r="O85" s="129">
        <v>76.0</v>
      </c>
      <c r="P85" s="129">
        <v>70.0</v>
      </c>
      <c r="Q85" s="129">
        <v>93.0</v>
      </c>
      <c r="R85" s="129">
        <v>101.0</v>
      </c>
      <c r="S85" s="129">
        <v>94.0</v>
      </c>
      <c r="T85" s="129">
        <v>1.0</v>
      </c>
      <c r="U85" s="129">
        <v>-24.0</v>
      </c>
      <c r="V85" s="129">
        <v>7.0</v>
      </c>
      <c r="W85" s="129">
        <v>2.0</v>
      </c>
      <c r="X85" s="129">
        <v>5.28</v>
      </c>
      <c r="Y85" s="129">
        <v>1.0</v>
      </c>
      <c r="Z85" s="129">
        <v>1.0</v>
      </c>
      <c r="AA85" s="129">
        <v>1.0</v>
      </c>
      <c r="AB85" s="129">
        <v>1.0</v>
      </c>
      <c r="AC85" s="129">
        <v>1.0</v>
      </c>
      <c r="AD85" s="129">
        <v>1.0</v>
      </c>
      <c r="AE85" s="129">
        <v>611.0</v>
      </c>
      <c r="AF85" s="129">
        <v>1.0</v>
      </c>
      <c r="AG85" s="129">
        <v>1.0</v>
      </c>
      <c r="AH85" s="129">
        <v>1.0</v>
      </c>
      <c r="AI85" s="129">
        <v>1.0</v>
      </c>
      <c r="AJ85" s="129">
        <v>1.0</v>
      </c>
      <c r="AK85" s="129">
        <v>1.0</v>
      </c>
      <c r="AL85" s="130">
        <v>45496.78643179398</v>
      </c>
      <c r="AM85" s="131">
        <v>3513368.96</v>
      </c>
      <c r="AN85" s="131">
        <v>3332932.13</v>
      </c>
      <c r="AO85" s="124"/>
      <c r="AP85" s="124"/>
    </row>
    <row r="86">
      <c r="A86" s="129">
        <v>648.0</v>
      </c>
      <c r="B86" s="132"/>
      <c r="C86" s="14" t="s">
        <v>32</v>
      </c>
      <c r="D86" s="14" t="s">
        <v>371</v>
      </c>
      <c r="E86" s="14" t="s">
        <v>600</v>
      </c>
      <c r="F86" s="15" t="s">
        <v>121</v>
      </c>
      <c r="G86" s="15" t="s">
        <v>36</v>
      </c>
      <c r="H86" s="18" t="s">
        <v>1026</v>
      </c>
      <c r="I86" s="18" t="s">
        <v>1027</v>
      </c>
      <c r="J86" s="129">
        <v>1542751.94</v>
      </c>
      <c r="K86" s="129">
        <v>1078619.4</v>
      </c>
      <c r="L86" s="129">
        <v>49299.92</v>
      </c>
      <c r="M86" s="129">
        <v>39971.87</v>
      </c>
      <c r="N86" s="14" t="s">
        <v>41</v>
      </c>
      <c r="O86" s="14" t="s">
        <v>41</v>
      </c>
      <c r="P86" s="129">
        <v>51.0</v>
      </c>
      <c r="Q86" s="129">
        <v>48.0</v>
      </c>
      <c r="R86" s="129">
        <v>28.0</v>
      </c>
      <c r="S86" s="129">
        <v>33.0</v>
      </c>
      <c r="T86" s="14" t="s">
        <v>41</v>
      </c>
      <c r="U86" s="129">
        <v>6.0</v>
      </c>
      <c r="V86" s="129">
        <v>-15.0</v>
      </c>
      <c r="W86" s="129">
        <v>23.34</v>
      </c>
      <c r="X86" s="129">
        <v>43.03</v>
      </c>
      <c r="Y86" s="14" t="s">
        <v>41</v>
      </c>
      <c r="Z86" s="129">
        <v>1.0</v>
      </c>
      <c r="AA86" s="129">
        <v>1.0</v>
      </c>
      <c r="AB86" s="129">
        <v>5.0</v>
      </c>
      <c r="AC86" s="129">
        <v>5.0</v>
      </c>
      <c r="AD86" s="129">
        <v>3.55</v>
      </c>
      <c r="AE86" s="129">
        <v>141.0</v>
      </c>
      <c r="AF86" s="14" t="s">
        <v>41</v>
      </c>
      <c r="AG86" s="129">
        <v>1.0</v>
      </c>
      <c r="AH86" s="129">
        <v>1.0</v>
      </c>
      <c r="AI86" s="129">
        <v>4.0</v>
      </c>
      <c r="AJ86" s="129">
        <v>4.0</v>
      </c>
      <c r="AK86" s="129">
        <v>3.0</v>
      </c>
      <c r="AL86" s="130">
        <v>45496.78643179398</v>
      </c>
      <c r="AM86" s="131">
        <v>1544113.0</v>
      </c>
      <c r="AN86" s="131">
        <v>1079375.77</v>
      </c>
      <c r="AO86" s="124"/>
      <c r="AP86" s="124"/>
    </row>
    <row r="87">
      <c r="A87" s="129">
        <v>439.0</v>
      </c>
      <c r="B87" s="14" t="s">
        <v>42</v>
      </c>
      <c r="C87" s="14" t="s">
        <v>32</v>
      </c>
      <c r="D87" s="14" t="s">
        <v>439</v>
      </c>
      <c r="E87" s="14" t="s">
        <v>440</v>
      </c>
      <c r="F87" s="15" t="s">
        <v>45</v>
      </c>
      <c r="G87" s="15" t="s">
        <v>46</v>
      </c>
      <c r="H87" s="18" t="s">
        <v>1026</v>
      </c>
      <c r="I87" s="18" t="s">
        <v>1027</v>
      </c>
      <c r="J87" s="129">
        <v>1353325.17</v>
      </c>
      <c r="K87" s="129">
        <v>1306325.8</v>
      </c>
      <c r="L87" s="129">
        <v>45320.63</v>
      </c>
      <c r="M87" s="129">
        <v>47045.37</v>
      </c>
      <c r="N87" s="129">
        <v>15.0</v>
      </c>
      <c r="O87" s="14" t="s">
        <v>41</v>
      </c>
      <c r="P87" s="129">
        <v>54.0</v>
      </c>
      <c r="Q87" s="129">
        <v>55.0</v>
      </c>
      <c r="R87" s="129">
        <v>41.0</v>
      </c>
      <c r="S87" s="129">
        <v>52.0</v>
      </c>
      <c r="T87" s="14" t="s">
        <v>41</v>
      </c>
      <c r="U87" s="129">
        <v>-1.0</v>
      </c>
      <c r="V87" s="129">
        <v>-21.0</v>
      </c>
      <c r="W87" s="129">
        <v>-3.67</v>
      </c>
      <c r="X87" s="129">
        <v>3.6</v>
      </c>
      <c r="Y87" s="14" t="s">
        <v>41</v>
      </c>
      <c r="Z87" s="129">
        <v>1.0</v>
      </c>
      <c r="AA87" s="129">
        <v>1.0</v>
      </c>
      <c r="AB87" s="129">
        <v>1.0</v>
      </c>
      <c r="AC87" s="129">
        <v>1.0</v>
      </c>
      <c r="AD87" s="129">
        <v>0.95</v>
      </c>
      <c r="AE87" s="129">
        <v>643.0</v>
      </c>
      <c r="AF87" s="14" t="s">
        <v>41</v>
      </c>
      <c r="AG87" s="129">
        <v>1.0</v>
      </c>
      <c r="AH87" s="129">
        <v>1.0</v>
      </c>
      <c r="AI87" s="129">
        <v>1.0</v>
      </c>
      <c r="AJ87" s="129">
        <v>1.0</v>
      </c>
      <c r="AK87" s="129">
        <v>1.0</v>
      </c>
      <c r="AL87" s="130">
        <v>45496.78643179398</v>
      </c>
      <c r="AM87" s="131">
        <v>1353479.67</v>
      </c>
      <c r="AN87" s="131">
        <v>1305766.29</v>
      </c>
      <c r="AO87" s="124"/>
      <c r="AP87" s="124"/>
    </row>
    <row r="88">
      <c r="A88" s="129">
        <v>769.0</v>
      </c>
      <c r="B88" s="14" t="s">
        <v>42</v>
      </c>
      <c r="C88" s="14" t="s">
        <v>32</v>
      </c>
      <c r="D88" s="14" t="s">
        <v>690</v>
      </c>
      <c r="E88" s="14" t="s">
        <v>691</v>
      </c>
      <c r="F88" s="15" t="s">
        <v>270</v>
      </c>
      <c r="G88" s="15" t="s">
        <v>46</v>
      </c>
      <c r="H88" s="18" t="s">
        <v>1026</v>
      </c>
      <c r="I88" s="18" t="s">
        <v>1027</v>
      </c>
      <c r="J88" s="129">
        <v>475954.84</v>
      </c>
      <c r="K88" s="129">
        <v>379560.2</v>
      </c>
      <c r="L88" s="129">
        <v>17548.15</v>
      </c>
      <c r="M88" s="129">
        <v>14773.45</v>
      </c>
      <c r="N88" s="14" t="s">
        <v>41</v>
      </c>
      <c r="O88" s="14" t="s">
        <v>41</v>
      </c>
      <c r="P88" s="129">
        <v>39.0</v>
      </c>
      <c r="Q88" s="129">
        <v>22.0</v>
      </c>
      <c r="R88" s="129">
        <v>25.0</v>
      </c>
      <c r="S88" s="129">
        <v>17.0</v>
      </c>
      <c r="T88" s="14" t="s">
        <v>41</v>
      </c>
      <c r="U88" s="129">
        <v>77.0</v>
      </c>
      <c r="V88" s="129">
        <v>47.0</v>
      </c>
      <c r="W88" s="129">
        <v>18.78</v>
      </c>
      <c r="X88" s="129">
        <v>25.4</v>
      </c>
      <c r="Y88" s="14" t="s">
        <v>41</v>
      </c>
      <c r="Z88" s="129">
        <v>2.0</v>
      </c>
      <c r="AA88" s="129">
        <v>3.0</v>
      </c>
      <c r="AB88" s="129">
        <v>5.0</v>
      </c>
      <c r="AC88" s="129">
        <v>4.0</v>
      </c>
      <c r="AD88" s="129">
        <v>3.8</v>
      </c>
      <c r="AE88" s="129">
        <v>74.0</v>
      </c>
      <c r="AF88" s="14" t="s">
        <v>41</v>
      </c>
      <c r="AG88" s="129">
        <v>2.0</v>
      </c>
      <c r="AH88" s="129">
        <v>2.0</v>
      </c>
      <c r="AI88" s="129">
        <v>4.0</v>
      </c>
      <c r="AJ88" s="129">
        <v>3.0</v>
      </c>
      <c r="AK88" s="129">
        <v>3.0</v>
      </c>
      <c r="AL88" s="130">
        <v>45496.78643179398</v>
      </c>
      <c r="AM88" s="131">
        <v>476125.49</v>
      </c>
      <c r="AN88" s="131">
        <v>379691.87</v>
      </c>
      <c r="AO88" s="124"/>
      <c r="AP88" s="124"/>
    </row>
    <row r="89">
      <c r="A89" s="129">
        <v>264.0</v>
      </c>
      <c r="B89" s="14" t="s">
        <v>42</v>
      </c>
      <c r="C89" s="14" t="s">
        <v>32</v>
      </c>
      <c r="D89" s="14" t="s">
        <v>271</v>
      </c>
      <c r="E89" s="14" t="s">
        <v>272</v>
      </c>
      <c r="F89" s="15" t="s">
        <v>270</v>
      </c>
      <c r="G89" s="15" t="s">
        <v>46</v>
      </c>
      <c r="H89" s="18" t="s">
        <v>1026</v>
      </c>
      <c r="I89" s="18" t="s">
        <v>1027</v>
      </c>
      <c r="J89" s="129">
        <v>2017057.49</v>
      </c>
      <c r="K89" s="129">
        <v>2445320.0</v>
      </c>
      <c r="L89" s="129">
        <v>61550.34</v>
      </c>
      <c r="M89" s="129">
        <v>79427.97</v>
      </c>
      <c r="N89" s="129">
        <v>106.0</v>
      </c>
      <c r="O89" s="129">
        <v>85.0</v>
      </c>
      <c r="P89" s="129">
        <v>111.0</v>
      </c>
      <c r="Q89" s="129">
        <v>101.0</v>
      </c>
      <c r="R89" s="129">
        <v>57.0</v>
      </c>
      <c r="S89" s="129">
        <v>59.0</v>
      </c>
      <c r="T89" s="129">
        <v>24.0</v>
      </c>
      <c r="U89" s="129">
        <v>9.0</v>
      </c>
      <c r="V89" s="129">
        <v>-3.0</v>
      </c>
      <c r="W89" s="129">
        <v>-22.51</v>
      </c>
      <c r="X89" s="129">
        <v>-17.51</v>
      </c>
      <c r="Y89" s="129">
        <v>1.0</v>
      </c>
      <c r="Z89" s="129">
        <v>1.0</v>
      </c>
      <c r="AA89" s="129">
        <v>1.0</v>
      </c>
      <c r="AB89" s="129">
        <v>1.0</v>
      </c>
      <c r="AC89" s="129">
        <v>1.0</v>
      </c>
      <c r="AD89" s="129">
        <v>1.0</v>
      </c>
      <c r="AE89" s="129">
        <v>605.0</v>
      </c>
      <c r="AF89" s="129">
        <v>1.0</v>
      </c>
      <c r="AG89" s="129">
        <v>1.0</v>
      </c>
      <c r="AH89" s="129">
        <v>1.0</v>
      </c>
      <c r="AI89" s="129">
        <v>1.0</v>
      </c>
      <c r="AJ89" s="129">
        <v>1.0</v>
      </c>
      <c r="AK89" s="129">
        <v>1.0</v>
      </c>
      <c r="AL89" s="130">
        <v>45496.78643179398</v>
      </c>
      <c r="AM89" s="131">
        <v>1967743.14</v>
      </c>
      <c r="AN89" s="131">
        <v>2366904.14</v>
      </c>
      <c r="AO89" s="124"/>
      <c r="AP89" s="124"/>
    </row>
    <row r="90">
      <c r="A90" s="129">
        <v>506.0</v>
      </c>
      <c r="B90" s="14" t="s">
        <v>42</v>
      </c>
      <c r="C90" s="14" t="s">
        <v>32</v>
      </c>
      <c r="D90" s="14" t="s">
        <v>271</v>
      </c>
      <c r="E90" s="14" t="s">
        <v>272</v>
      </c>
      <c r="F90" s="15" t="s">
        <v>270</v>
      </c>
      <c r="G90" s="15" t="s">
        <v>46</v>
      </c>
      <c r="H90" s="18" t="s">
        <v>1026</v>
      </c>
      <c r="I90" s="18" t="s">
        <v>1027</v>
      </c>
      <c r="J90" s="129">
        <v>952002.26</v>
      </c>
      <c r="K90" s="129">
        <v>686614.8</v>
      </c>
      <c r="L90" s="129">
        <v>31249.94</v>
      </c>
      <c r="M90" s="129">
        <v>22745.45</v>
      </c>
      <c r="N90" s="129">
        <v>71.0</v>
      </c>
      <c r="O90" s="129">
        <v>33.0</v>
      </c>
      <c r="P90" s="129">
        <v>84.0</v>
      </c>
      <c r="Q90" s="129">
        <v>72.0</v>
      </c>
      <c r="R90" s="129">
        <v>45.0</v>
      </c>
      <c r="S90" s="129">
        <v>33.0</v>
      </c>
      <c r="T90" s="129">
        <v>115.0</v>
      </c>
      <c r="U90" s="129">
        <v>16.0</v>
      </c>
      <c r="V90" s="129">
        <v>36.0</v>
      </c>
      <c r="W90" s="129">
        <v>37.39</v>
      </c>
      <c r="X90" s="129">
        <v>38.65</v>
      </c>
      <c r="Y90" s="129">
        <v>4.0</v>
      </c>
      <c r="Z90" s="129">
        <v>1.0</v>
      </c>
      <c r="AA90" s="129">
        <v>2.0</v>
      </c>
      <c r="AB90" s="129">
        <v>5.0</v>
      </c>
      <c r="AC90" s="129">
        <v>5.0</v>
      </c>
      <c r="AD90" s="129">
        <v>3.95</v>
      </c>
      <c r="AE90" s="129">
        <v>61.0</v>
      </c>
      <c r="AF90" s="129">
        <v>3.0</v>
      </c>
      <c r="AG90" s="129">
        <v>1.0</v>
      </c>
      <c r="AH90" s="129">
        <v>2.0</v>
      </c>
      <c r="AI90" s="129">
        <v>4.0</v>
      </c>
      <c r="AJ90" s="129">
        <v>4.0</v>
      </c>
      <c r="AK90" s="129">
        <v>4.0</v>
      </c>
      <c r="AL90" s="130">
        <v>45496.78643179398</v>
      </c>
      <c r="AM90" s="131">
        <v>953061.26</v>
      </c>
      <c r="AN90" s="131">
        <v>685183.73</v>
      </c>
      <c r="AO90" s="124"/>
      <c r="AP90" s="124"/>
    </row>
    <row r="91">
      <c r="A91" s="128">
        <v>341.0</v>
      </c>
      <c r="B91" s="11" t="s">
        <v>97</v>
      </c>
      <c r="C91" s="11" t="s">
        <v>32</v>
      </c>
      <c r="D91" s="11" t="s">
        <v>351</v>
      </c>
      <c r="E91" s="14" t="s">
        <v>352</v>
      </c>
      <c r="F91" s="15" t="s">
        <v>223</v>
      </c>
      <c r="G91" s="15" t="s">
        <v>101</v>
      </c>
      <c r="H91" s="18" t="s">
        <v>1026</v>
      </c>
      <c r="I91" s="18" t="s">
        <v>1027</v>
      </c>
      <c r="J91" s="129">
        <v>1523757.67</v>
      </c>
      <c r="K91" s="129">
        <v>1477016.4</v>
      </c>
      <c r="L91" s="129">
        <v>39543.61</v>
      </c>
      <c r="M91" s="129">
        <v>40814.83</v>
      </c>
      <c r="N91" s="129">
        <v>83.0</v>
      </c>
      <c r="O91" s="129">
        <v>68.0</v>
      </c>
      <c r="P91" s="129">
        <v>21.0</v>
      </c>
      <c r="Q91" s="128">
        <v>29.0</v>
      </c>
      <c r="R91" s="128">
        <v>45.0</v>
      </c>
      <c r="S91" s="128">
        <v>45.0</v>
      </c>
      <c r="T91" s="128">
        <v>22.0</v>
      </c>
      <c r="U91" s="128">
        <v>-27.0</v>
      </c>
      <c r="V91" s="128">
        <v>0.0</v>
      </c>
      <c r="W91" s="128">
        <v>-3.11</v>
      </c>
      <c r="X91" s="128">
        <v>3.16</v>
      </c>
      <c r="Y91" s="128">
        <v>1.0</v>
      </c>
      <c r="Z91" s="128">
        <v>1.0</v>
      </c>
      <c r="AA91" s="128">
        <v>1.0</v>
      </c>
      <c r="AB91" s="128">
        <v>1.0</v>
      </c>
      <c r="AC91" s="128">
        <v>1.0</v>
      </c>
      <c r="AD91" s="128">
        <v>1.0</v>
      </c>
      <c r="AE91" s="128">
        <v>584.0</v>
      </c>
      <c r="AF91" s="128">
        <v>1.0</v>
      </c>
      <c r="AG91" s="128">
        <v>1.0</v>
      </c>
      <c r="AH91" s="128">
        <v>1.0</v>
      </c>
      <c r="AI91" s="128">
        <v>1.0</v>
      </c>
      <c r="AJ91" s="128">
        <v>1.0</v>
      </c>
      <c r="AK91" s="128">
        <v>1.0</v>
      </c>
      <c r="AL91" s="130">
        <v>45496.78643179398</v>
      </c>
      <c r="AM91" s="131">
        <v>1535703.52</v>
      </c>
      <c r="AN91" s="131">
        <v>1478715.78</v>
      </c>
      <c r="AO91" s="124"/>
      <c r="AP91" s="124"/>
    </row>
    <row r="92">
      <c r="A92" s="129">
        <v>765.0</v>
      </c>
      <c r="B92" s="14" t="s">
        <v>97</v>
      </c>
      <c r="C92" s="14" t="s">
        <v>32</v>
      </c>
      <c r="D92" s="14" t="s">
        <v>686</v>
      </c>
      <c r="E92" s="14" t="s">
        <v>352</v>
      </c>
      <c r="F92" s="15" t="s">
        <v>223</v>
      </c>
      <c r="G92" s="15" t="s">
        <v>101</v>
      </c>
      <c r="H92" s="18" t="s">
        <v>1026</v>
      </c>
      <c r="I92" s="18" t="s">
        <v>1027</v>
      </c>
      <c r="J92" s="129">
        <v>1268698.25</v>
      </c>
      <c r="K92" s="129">
        <v>1224743.4</v>
      </c>
      <c r="L92" s="129">
        <v>38287.25</v>
      </c>
      <c r="M92" s="129">
        <v>39126.94</v>
      </c>
      <c r="N92" s="14" t="s">
        <v>41</v>
      </c>
      <c r="O92" s="129">
        <v>1.0</v>
      </c>
      <c r="P92" s="129">
        <v>25.0</v>
      </c>
      <c r="Q92" s="129">
        <v>23.0</v>
      </c>
      <c r="R92" s="129">
        <v>19.0</v>
      </c>
      <c r="S92" s="129">
        <v>13.0</v>
      </c>
      <c r="T92" s="14" t="s">
        <v>41</v>
      </c>
      <c r="U92" s="129">
        <v>8.0</v>
      </c>
      <c r="V92" s="129">
        <v>46.0</v>
      </c>
      <c r="W92" s="129">
        <v>-2.15</v>
      </c>
      <c r="X92" s="129">
        <v>3.59</v>
      </c>
      <c r="Y92" s="14" t="s">
        <v>41</v>
      </c>
      <c r="Z92" s="129">
        <v>1.0</v>
      </c>
      <c r="AA92" s="129">
        <v>3.0</v>
      </c>
      <c r="AB92" s="129">
        <v>1.0</v>
      </c>
      <c r="AC92" s="129">
        <v>1.0</v>
      </c>
      <c r="AD92" s="129">
        <v>1.35</v>
      </c>
      <c r="AE92" s="129">
        <v>432.0</v>
      </c>
      <c r="AF92" s="14" t="s">
        <v>41</v>
      </c>
      <c r="AG92" s="129">
        <v>1.0</v>
      </c>
      <c r="AH92" s="129">
        <v>2.0</v>
      </c>
      <c r="AI92" s="129">
        <v>1.0</v>
      </c>
      <c r="AJ92" s="129">
        <v>1.0</v>
      </c>
      <c r="AK92" s="129">
        <v>1.0</v>
      </c>
      <c r="AL92" s="130">
        <v>45496.78643179398</v>
      </c>
      <c r="AM92" s="131">
        <v>1268697.75</v>
      </c>
      <c r="AN92" s="131">
        <v>1225188.05</v>
      </c>
      <c r="AO92" s="124"/>
      <c r="AP92" s="124"/>
    </row>
    <row r="93">
      <c r="A93" s="129">
        <v>778.0</v>
      </c>
      <c r="B93" s="14" t="s">
        <v>60</v>
      </c>
      <c r="C93" s="14" t="s">
        <v>32</v>
      </c>
      <c r="D93" s="14" t="s">
        <v>292</v>
      </c>
      <c r="E93" s="14" t="s">
        <v>701</v>
      </c>
      <c r="F93" s="15" t="s">
        <v>88</v>
      </c>
      <c r="G93" s="15" t="s">
        <v>59</v>
      </c>
      <c r="H93" s="18" t="s">
        <v>1026</v>
      </c>
      <c r="I93" s="18" t="s">
        <v>1027</v>
      </c>
      <c r="J93" s="129">
        <v>1766471.25</v>
      </c>
      <c r="K93" s="129">
        <v>1645211.0</v>
      </c>
      <c r="L93" s="129">
        <v>48005.0</v>
      </c>
      <c r="M93" s="129">
        <v>47769.26</v>
      </c>
      <c r="N93" s="129">
        <v>4.0</v>
      </c>
      <c r="O93" s="129">
        <v>11.0</v>
      </c>
      <c r="P93" s="129">
        <v>62.0</v>
      </c>
      <c r="Q93" s="129">
        <v>68.0</v>
      </c>
      <c r="R93" s="129">
        <v>34.0</v>
      </c>
      <c r="S93" s="129">
        <v>32.0</v>
      </c>
      <c r="T93" s="129">
        <v>-63.0</v>
      </c>
      <c r="U93" s="129">
        <v>-8.0</v>
      </c>
      <c r="V93" s="129">
        <v>6.0</v>
      </c>
      <c r="W93" s="129">
        <v>0.49</v>
      </c>
      <c r="X93" s="129">
        <v>7.37</v>
      </c>
      <c r="Y93" s="129">
        <v>1.0</v>
      </c>
      <c r="Z93" s="129">
        <v>1.0</v>
      </c>
      <c r="AA93" s="129">
        <v>1.0</v>
      </c>
      <c r="AB93" s="129">
        <v>1.0</v>
      </c>
      <c r="AC93" s="129">
        <v>2.0</v>
      </c>
      <c r="AD93" s="129">
        <v>1.25</v>
      </c>
      <c r="AE93" s="129">
        <v>450.0</v>
      </c>
      <c r="AF93" s="129">
        <v>1.0</v>
      </c>
      <c r="AG93" s="129">
        <v>1.0</v>
      </c>
      <c r="AH93" s="129">
        <v>1.0</v>
      </c>
      <c r="AI93" s="129">
        <v>1.0</v>
      </c>
      <c r="AJ93" s="129">
        <v>2.0</v>
      </c>
      <c r="AK93" s="129">
        <v>1.0</v>
      </c>
      <c r="AL93" s="130">
        <v>45496.78643179398</v>
      </c>
      <c r="AM93" s="131">
        <v>1766814.08</v>
      </c>
      <c r="AN93" s="131">
        <v>1645782.77</v>
      </c>
      <c r="AO93" s="124"/>
      <c r="AP93" s="124"/>
    </row>
    <row r="94">
      <c r="A94" s="129">
        <v>758.0</v>
      </c>
      <c r="B94" s="14" t="s">
        <v>60</v>
      </c>
      <c r="C94" s="14" t="s">
        <v>32</v>
      </c>
      <c r="D94" s="14" t="s">
        <v>681</v>
      </c>
      <c r="E94" s="14" t="s">
        <v>682</v>
      </c>
      <c r="F94" s="15" t="s">
        <v>220</v>
      </c>
      <c r="G94" s="15" t="s">
        <v>59</v>
      </c>
      <c r="H94" s="18" t="s">
        <v>1026</v>
      </c>
      <c r="I94" s="18" t="s">
        <v>1027</v>
      </c>
      <c r="J94" s="129">
        <v>1554258.74</v>
      </c>
      <c r="K94" s="129">
        <v>1224343.2</v>
      </c>
      <c r="L94" s="129">
        <v>38849.72</v>
      </c>
      <c r="M94" s="129">
        <v>34127.0</v>
      </c>
      <c r="N94" s="129">
        <v>40.0</v>
      </c>
      <c r="O94" s="129">
        <v>49.0</v>
      </c>
      <c r="P94" s="129">
        <v>45.0</v>
      </c>
      <c r="Q94" s="129">
        <v>26.0</v>
      </c>
      <c r="R94" s="129">
        <v>48.0</v>
      </c>
      <c r="S94" s="129">
        <v>52.0</v>
      </c>
      <c r="T94" s="129">
        <v>-18.0</v>
      </c>
      <c r="U94" s="129">
        <v>73.0</v>
      </c>
      <c r="V94" s="129">
        <v>-7.0</v>
      </c>
      <c r="W94" s="129">
        <v>13.84</v>
      </c>
      <c r="X94" s="129">
        <v>26.95</v>
      </c>
      <c r="Y94" s="129">
        <v>1.0</v>
      </c>
      <c r="Z94" s="129">
        <v>2.0</v>
      </c>
      <c r="AA94" s="129">
        <v>1.0</v>
      </c>
      <c r="AB94" s="129">
        <v>3.0</v>
      </c>
      <c r="AC94" s="129">
        <v>4.0</v>
      </c>
      <c r="AD94" s="129">
        <v>2.65</v>
      </c>
      <c r="AE94" s="129">
        <v>218.0</v>
      </c>
      <c r="AF94" s="129">
        <v>1.0</v>
      </c>
      <c r="AG94" s="129">
        <v>2.0</v>
      </c>
      <c r="AH94" s="129">
        <v>1.0</v>
      </c>
      <c r="AI94" s="129">
        <v>2.0</v>
      </c>
      <c r="AJ94" s="129">
        <v>3.0</v>
      </c>
      <c r="AK94" s="129">
        <v>2.0</v>
      </c>
      <c r="AL94" s="130">
        <v>45496.78643179398</v>
      </c>
      <c r="AM94" s="131">
        <v>1554158.74</v>
      </c>
      <c r="AN94" s="131">
        <v>1224323.09</v>
      </c>
      <c r="AO94" s="124"/>
      <c r="AP94" s="124"/>
    </row>
    <row r="95">
      <c r="A95" s="129">
        <v>425.0</v>
      </c>
      <c r="B95" s="14" t="s">
        <v>47</v>
      </c>
      <c r="C95" s="14" t="s">
        <v>32</v>
      </c>
      <c r="D95" s="14" t="s">
        <v>354</v>
      </c>
      <c r="E95" s="14" t="s">
        <v>424</v>
      </c>
      <c r="F95" s="15" t="s">
        <v>425</v>
      </c>
      <c r="G95" s="15" t="s">
        <v>36</v>
      </c>
      <c r="H95" s="18" t="s">
        <v>1026</v>
      </c>
      <c r="I95" s="18" t="s">
        <v>1027</v>
      </c>
      <c r="J95" s="129">
        <v>1611977.92</v>
      </c>
      <c r="K95" s="129">
        <v>1189055.6</v>
      </c>
      <c r="L95" s="129">
        <v>39831.3</v>
      </c>
      <c r="M95" s="129">
        <v>32861.0</v>
      </c>
      <c r="N95" s="129">
        <v>22.0</v>
      </c>
      <c r="O95" s="129">
        <v>43.0</v>
      </c>
      <c r="P95" s="129">
        <v>34.0</v>
      </c>
      <c r="Q95" s="129">
        <v>34.0</v>
      </c>
      <c r="R95" s="129">
        <v>39.0</v>
      </c>
      <c r="S95" s="129">
        <v>50.0</v>
      </c>
      <c r="T95" s="129">
        <v>-48.0</v>
      </c>
      <c r="U95" s="129">
        <v>0.0</v>
      </c>
      <c r="V95" s="129">
        <v>-22.0</v>
      </c>
      <c r="W95" s="129">
        <v>21.21</v>
      </c>
      <c r="X95" s="129">
        <v>35.57</v>
      </c>
      <c r="Y95" s="129">
        <v>1.0</v>
      </c>
      <c r="Z95" s="129">
        <v>1.0</v>
      </c>
      <c r="AA95" s="129">
        <v>1.0</v>
      </c>
      <c r="AB95" s="129">
        <v>5.0</v>
      </c>
      <c r="AC95" s="129">
        <v>5.0</v>
      </c>
      <c r="AD95" s="129">
        <v>3.6</v>
      </c>
      <c r="AE95" s="129">
        <v>121.0</v>
      </c>
      <c r="AF95" s="129">
        <v>1.0</v>
      </c>
      <c r="AG95" s="129">
        <v>1.0</v>
      </c>
      <c r="AH95" s="129">
        <v>1.0</v>
      </c>
      <c r="AI95" s="129">
        <v>4.0</v>
      </c>
      <c r="AJ95" s="129">
        <v>4.0</v>
      </c>
      <c r="AK95" s="129">
        <v>3.0</v>
      </c>
      <c r="AL95" s="130">
        <v>45496.78643179398</v>
      </c>
      <c r="AM95" s="131">
        <v>1612452.5</v>
      </c>
      <c r="AN95" s="131">
        <v>1188970.96</v>
      </c>
      <c r="AO95" s="124"/>
      <c r="AP95" s="124"/>
    </row>
    <row r="96">
      <c r="A96" s="129">
        <v>798.0</v>
      </c>
      <c r="B96" s="14" t="s">
        <v>47</v>
      </c>
      <c r="C96" s="14" t="s">
        <v>32</v>
      </c>
      <c r="D96" s="14" t="s">
        <v>717</v>
      </c>
      <c r="E96" s="14" t="s">
        <v>718</v>
      </c>
      <c r="F96" s="15" t="s">
        <v>58</v>
      </c>
      <c r="G96" s="15" t="s">
        <v>59</v>
      </c>
      <c r="H96" s="18" t="s">
        <v>1026</v>
      </c>
      <c r="I96" s="18" t="s">
        <v>1027</v>
      </c>
      <c r="J96" s="129">
        <v>554229.4</v>
      </c>
      <c r="K96" s="129">
        <v>570861.0</v>
      </c>
      <c r="L96" s="129">
        <v>15622.08</v>
      </c>
      <c r="M96" s="129">
        <v>18708.43</v>
      </c>
      <c r="N96" s="129">
        <v>16.0</v>
      </c>
      <c r="O96" s="129">
        <v>13.0</v>
      </c>
      <c r="P96" s="129">
        <v>23.0</v>
      </c>
      <c r="Q96" s="129">
        <v>22.0</v>
      </c>
      <c r="R96" s="129">
        <v>14.0</v>
      </c>
      <c r="S96" s="129">
        <v>11.0</v>
      </c>
      <c r="T96" s="129">
        <v>23.0</v>
      </c>
      <c r="U96" s="129">
        <v>4.0</v>
      </c>
      <c r="V96" s="129">
        <v>27.0</v>
      </c>
      <c r="W96" s="129">
        <v>-16.5</v>
      </c>
      <c r="X96" s="129">
        <v>-2.91</v>
      </c>
      <c r="Y96" s="129">
        <v>1.0</v>
      </c>
      <c r="Z96" s="129">
        <v>1.0</v>
      </c>
      <c r="AA96" s="129">
        <v>2.0</v>
      </c>
      <c r="AB96" s="129">
        <v>1.0</v>
      </c>
      <c r="AC96" s="129">
        <v>1.0</v>
      </c>
      <c r="AD96" s="129">
        <v>1.2</v>
      </c>
      <c r="AE96" s="129">
        <v>459.0</v>
      </c>
      <c r="AF96" s="129">
        <v>1.0</v>
      </c>
      <c r="AG96" s="129">
        <v>1.0</v>
      </c>
      <c r="AH96" s="129">
        <v>2.0</v>
      </c>
      <c r="AI96" s="129">
        <v>1.0</v>
      </c>
      <c r="AJ96" s="129">
        <v>1.0</v>
      </c>
      <c r="AK96" s="129">
        <v>1.0</v>
      </c>
      <c r="AL96" s="130">
        <v>45496.78643179398</v>
      </c>
      <c r="AM96" s="131">
        <v>554313.3</v>
      </c>
      <c r="AN96" s="131">
        <v>570860.71</v>
      </c>
      <c r="AO96" s="124"/>
      <c r="AP96" s="124"/>
    </row>
    <row r="97">
      <c r="A97" s="129">
        <v>828.0</v>
      </c>
      <c r="B97" s="14" t="s">
        <v>47</v>
      </c>
      <c r="C97" s="14" t="s">
        <v>32</v>
      </c>
      <c r="D97" s="14" t="s">
        <v>466</v>
      </c>
      <c r="E97" s="14" t="s">
        <v>738</v>
      </c>
      <c r="F97" s="15" t="s">
        <v>96</v>
      </c>
      <c r="G97" s="15" t="s">
        <v>59</v>
      </c>
      <c r="H97" s="18" t="s">
        <v>1026</v>
      </c>
      <c r="I97" s="18" t="s">
        <v>1027</v>
      </c>
      <c r="J97" s="129">
        <v>3101294.9</v>
      </c>
      <c r="K97" s="129">
        <v>2113547.4</v>
      </c>
      <c r="L97" s="129">
        <v>78914.96</v>
      </c>
      <c r="M97" s="129">
        <v>60225.64</v>
      </c>
      <c r="N97" s="129">
        <v>11.0</v>
      </c>
      <c r="O97" s="129">
        <v>1.0</v>
      </c>
      <c r="P97" s="129">
        <v>66.0</v>
      </c>
      <c r="Q97" s="129">
        <v>65.0</v>
      </c>
      <c r="R97" s="129">
        <v>65.0</v>
      </c>
      <c r="S97" s="129">
        <v>47.0</v>
      </c>
      <c r="T97" s="129">
        <v>1000.0</v>
      </c>
      <c r="U97" s="129">
        <v>1.0</v>
      </c>
      <c r="V97" s="129">
        <v>38.0</v>
      </c>
      <c r="W97" s="129">
        <v>31.03</v>
      </c>
      <c r="X97" s="129">
        <v>46.73</v>
      </c>
      <c r="Y97" s="129">
        <v>5.0</v>
      </c>
      <c r="Z97" s="129">
        <v>1.0</v>
      </c>
      <c r="AA97" s="129">
        <v>2.0</v>
      </c>
      <c r="AB97" s="129">
        <v>5.0</v>
      </c>
      <c r="AC97" s="129">
        <v>5.0</v>
      </c>
      <c r="AD97" s="129">
        <v>4.0</v>
      </c>
      <c r="AE97" s="129">
        <v>58.0</v>
      </c>
      <c r="AF97" s="129">
        <v>4.0</v>
      </c>
      <c r="AG97" s="129">
        <v>1.0</v>
      </c>
      <c r="AH97" s="129">
        <v>2.0</v>
      </c>
      <c r="AI97" s="129">
        <v>4.0</v>
      </c>
      <c r="AJ97" s="129">
        <v>4.0</v>
      </c>
      <c r="AK97" s="129">
        <v>4.0</v>
      </c>
      <c r="AL97" s="130">
        <v>45496.78643179398</v>
      </c>
      <c r="AM97" s="131">
        <v>3048088.69</v>
      </c>
      <c r="AN97" s="131">
        <v>2112385.26</v>
      </c>
      <c r="AO97" s="124"/>
      <c r="AP97" s="124"/>
    </row>
    <row r="98">
      <c r="A98" s="129">
        <v>480.0</v>
      </c>
      <c r="B98" s="14" t="s">
        <v>60</v>
      </c>
      <c r="C98" s="14" t="s">
        <v>32</v>
      </c>
      <c r="D98" s="14" t="s">
        <v>439</v>
      </c>
      <c r="E98" s="14" t="s">
        <v>465</v>
      </c>
      <c r="F98" s="15" t="s">
        <v>343</v>
      </c>
      <c r="G98" s="15" t="s">
        <v>46</v>
      </c>
      <c r="H98" s="18" t="s">
        <v>1026</v>
      </c>
      <c r="I98" s="18" t="s">
        <v>1027</v>
      </c>
      <c r="J98" s="129">
        <v>1337879.92</v>
      </c>
      <c r="K98" s="129">
        <v>1119855.0</v>
      </c>
      <c r="L98" s="129">
        <v>49547.3</v>
      </c>
      <c r="M98" s="129">
        <v>45195.5</v>
      </c>
      <c r="N98" s="14" t="s">
        <v>41</v>
      </c>
      <c r="O98" s="14" t="s">
        <v>41</v>
      </c>
      <c r="P98" s="129">
        <v>50.0</v>
      </c>
      <c r="Q98" s="129">
        <v>67.0</v>
      </c>
      <c r="R98" s="129">
        <v>45.0</v>
      </c>
      <c r="S98" s="129">
        <v>69.0</v>
      </c>
      <c r="T98" s="14" t="s">
        <v>41</v>
      </c>
      <c r="U98" s="129">
        <v>-25.0</v>
      </c>
      <c r="V98" s="129">
        <v>-34.0</v>
      </c>
      <c r="W98" s="129">
        <v>9.63</v>
      </c>
      <c r="X98" s="129">
        <v>19.47</v>
      </c>
      <c r="Y98" s="14" t="s">
        <v>41</v>
      </c>
      <c r="Z98" s="129">
        <v>1.0</v>
      </c>
      <c r="AA98" s="129">
        <v>1.0</v>
      </c>
      <c r="AB98" s="129">
        <v>3.0</v>
      </c>
      <c r="AC98" s="129">
        <v>3.0</v>
      </c>
      <c r="AD98" s="129">
        <v>2.25</v>
      </c>
      <c r="AE98" s="129">
        <v>275.0</v>
      </c>
      <c r="AF98" s="14" t="s">
        <v>41</v>
      </c>
      <c r="AG98" s="129">
        <v>1.0</v>
      </c>
      <c r="AH98" s="129">
        <v>1.0</v>
      </c>
      <c r="AI98" s="129">
        <v>2.0</v>
      </c>
      <c r="AJ98" s="129">
        <v>2.0</v>
      </c>
      <c r="AK98" s="129">
        <v>2.0</v>
      </c>
      <c r="AL98" s="130">
        <v>45496.78643179398</v>
      </c>
      <c r="AM98" s="131">
        <v>1337800.28</v>
      </c>
      <c r="AN98" s="131">
        <v>1120645.3</v>
      </c>
      <c r="AO98" s="124"/>
      <c r="AP98" s="124"/>
    </row>
    <row r="99">
      <c r="A99" s="129">
        <v>3028.0</v>
      </c>
      <c r="B99" s="14" t="s">
        <v>31</v>
      </c>
      <c r="C99" s="14" t="s">
        <v>32</v>
      </c>
      <c r="D99" s="14" t="s">
        <v>203</v>
      </c>
      <c r="E99" s="14" t="s">
        <v>800</v>
      </c>
      <c r="F99" s="15" t="s">
        <v>776</v>
      </c>
      <c r="G99" s="15" t="s">
        <v>772</v>
      </c>
      <c r="H99" s="18" t="s">
        <v>1026</v>
      </c>
      <c r="I99" s="18" t="s">
        <v>1027</v>
      </c>
      <c r="J99" s="129">
        <v>1363422.94</v>
      </c>
      <c r="K99" s="129">
        <v>1445002.2</v>
      </c>
      <c r="L99" s="129">
        <v>37096.83</v>
      </c>
      <c r="M99" s="129">
        <v>38897.74</v>
      </c>
      <c r="N99" s="129">
        <v>66.0</v>
      </c>
      <c r="O99" s="129">
        <v>35.0</v>
      </c>
      <c r="P99" s="129">
        <v>21.0</v>
      </c>
      <c r="Q99" s="129">
        <v>38.0</v>
      </c>
      <c r="R99" s="129">
        <v>82.0</v>
      </c>
      <c r="S99" s="129">
        <v>58.0</v>
      </c>
      <c r="T99" s="129">
        <v>88.0</v>
      </c>
      <c r="U99" s="129">
        <v>-44.0</v>
      </c>
      <c r="V99" s="129">
        <v>41.0</v>
      </c>
      <c r="W99" s="129">
        <v>-4.63</v>
      </c>
      <c r="X99" s="129">
        <v>-5.65</v>
      </c>
      <c r="Y99" s="129">
        <v>3.0</v>
      </c>
      <c r="Z99" s="129">
        <v>1.0</v>
      </c>
      <c r="AA99" s="129">
        <v>3.0</v>
      </c>
      <c r="AB99" s="129">
        <v>1.0</v>
      </c>
      <c r="AC99" s="129">
        <v>1.0</v>
      </c>
      <c r="AD99" s="129">
        <v>1.5</v>
      </c>
      <c r="AE99" s="129">
        <v>388.0</v>
      </c>
      <c r="AF99" s="129">
        <v>2.0</v>
      </c>
      <c r="AG99" s="129">
        <v>1.0</v>
      </c>
      <c r="AH99" s="129">
        <v>2.0</v>
      </c>
      <c r="AI99" s="129">
        <v>1.0</v>
      </c>
      <c r="AJ99" s="129">
        <v>1.0</v>
      </c>
      <c r="AK99" s="129">
        <v>1.0</v>
      </c>
      <c r="AL99" s="130">
        <v>45496.78643179398</v>
      </c>
      <c r="AM99" s="131">
        <v>1363334.42</v>
      </c>
      <c r="AN99" s="131">
        <v>1445431.42</v>
      </c>
      <c r="AO99" s="124"/>
      <c r="AP99" s="124"/>
    </row>
    <row r="100">
      <c r="A100" s="129">
        <v>3051.0</v>
      </c>
      <c r="B100" s="14" t="s">
        <v>31</v>
      </c>
      <c r="C100" s="14" t="s">
        <v>32</v>
      </c>
      <c r="D100" s="14" t="s">
        <v>203</v>
      </c>
      <c r="E100" s="14" t="s">
        <v>800</v>
      </c>
      <c r="F100" s="15" t="s">
        <v>776</v>
      </c>
      <c r="G100" s="15" t="s">
        <v>772</v>
      </c>
      <c r="H100" s="18" t="s">
        <v>1026</v>
      </c>
      <c r="I100" s="18" t="s">
        <v>1027</v>
      </c>
      <c r="J100" s="129">
        <v>537402.81</v>
      </c>
      <c r="K100" s="129">
        <v>857227.4</v>
      </c>
      <c r="L100" s="129">
        <v>13680.25</v>
      </c>
      <c r="M100" s="129">
        <v>22549.78</v>
      </c>
      <c r="N100" s="129">
        <v>41.0</v>
      </c>
      <c r="O100" s="129">
        <v>6.0</v>
      </c>
      <c r="P100" s="129">
        <v>25.0</v>
      </c>
      <c r="Q100" s="129">
        <v>42.0</v>
      </c>
      <c r="R100" s="129">
        <v>44.0</v>
      </c>
      <c r="S100" s="129">
        <v>46.0</v>
      </c>
      <c r="T100" s="129">
        <v>583.0</v>
      </c>
      <c r="U100" s="129">
        <v>-40.0</v>
      </c>
      <c r="V100" s="129">
        <v>-4.0</v>
      </c>
      <c r="W100" s="129">
        <v>-39.33</v>
      </c>
      <c r="X100" s="129">
        <v>-37.31</v>
      </c>
      <c r="Y100" s="129">
        <v>5.0</v>
      </c>
      <c r="Z100" s="129">
        <v>1.0</v>
      </c>
      <c r="AA100" s="129">
        <v>1.0</v>
      </c>
      <c r="AB100" s="129">
        <v>1.0</v>
      </c>
      <c r="AC100" s="129">
        <v>1.0</v>
      </c>
      <c r="AD100" s="129">
        <v>1.2</v>
      </c>
      <c r="AE100" s="129">
        <v>458.0</v>
      </c>
      <c r="AF100" s="129">
        <v>4.0</v>
      </c>
      <c r="AG100" s="129">
        <v>1.0</v>
      </c>
      <c r="AH100" s="129">
        <v>1.0</v>
      </c>
      <c r="AI100" s="129">
        <v>1.0</v>
      </c>
      <c r="AJ100" s="129">
        <v>1.0</v>
      </c>
      <c r="AK100" s="129">
        <v>1.0</v>
      </c>
      <c r="AL100" s="130">
        <v>45496.78643179398</v>
      </c>
      <c r="AM100" s="131">
        <v>537202.06</v>
      </c>
      <c r="AN100" s="131">
        <v>858464.8</v>
      </c>
      <c r="AO100" s="124"/>
      <c r="AP100" s="124"/>
    </row>
    <row r="101">
      <c r="A101" s="129">
        <v>291.0</v>
      </c>
      <c r="B101" s="14" t="s">
        <v>63</v>
      </c>
      <c r="C101" s="14" t="s">
        <v>32</v>
      </c>
      <c r="D101" s="14" t="s">
        <v>188</v>
      </c>
      <c r="E101" s="14" t="s">
        <v>299</v>
      </c>
      <c r="F101" s="15" t="s">
        <v>88</v>
      </c>
      <c r="G101" s="15" t="s">
        <v>59</v>
      </c>
      <c r="H101" s="18" t="s">
        <v>1026</v>
      </c>
      <c r="I101" s="18" t="s">
        <v>1027</v>
      </c>
      <c r="J101" s="129">
        <v>1161533.55</v>
      </c>
      <c r="K101" s="129">
        <v>791195.4</v>
      </c>
      <c r="L101" s="129">
        <v>27144.0</v>
      </c>
      <c r="M101" s="129">
        <v>19594.04</v>
      </c>
      <c r="N101" s="129">
        <v>3.0</v>
      </c>
      <c r="O101" s="14" t="s">
        <v>41</v>
      </c>
      <c r="P101" s="129">
        <v>52.0</v>
      </c>
      <c r="Q101" s="129">
        <v>23.0</v>
      </c>
      <c r="R101" s="129">
        <v>20.0</v>
      </c>
      <c r="S101" s="129">
        <v>11.0</v>
      </c>
      <c r="T101" s="14" t="s">
        <v>41</v>
      </c>
      <c r="U101" s="129">
        <v>126.0</v>
      </c>
      <c r="V101" s="129">
        <v>81.0</v>
      </c>
      <c r="W101" s="129">
        <v>38.53</v>
      </c>
      <c r="X101" s="129">
        <v>46.81</v>
      </c>
      <c r="Y101" s="14" t="s">
        <v>41</v>
      </c>
      <c r="Z101" s="129">
        <v>3.0</v>
      </c>
      <c r="AA101" s="129">
        <v>5.0</v>
      </c>
      <c r="AB101" s="129">
        <v>5.0</v>
      </c>
      <c r="AC101" s="129">
        <v>5.0</v>
      </c>
      <c r="AD101" s="129">
        <v>4.55</v>
      </c>
      <c r="AE101" s="129">
        <v>13.0</v>
      </c>
      <c r="AF101" s="14" t="s">
        <v>41</v>
      </c>
      <c r="AG101" s="129">
        <v>2.0</v>
      </c>
      <c r="AH101" s="129">
        <v>4.0</v>
      </c>
      <c r="AI101" s="129">
        <v>4.0</v>
      </c>
      <c r="AJ101" s="129">
        <v>4.0</v>
      </c>
      <c r="AK101" s="129">
        <v>4.0</v>
      </c>
      <c r="AL101" s="130">
        <v>45496.78643179398</v>
      </c>
      <c r="AM101" s="131">
        <v>1161811.58</v>
      </c>
      <c r="AN101" s="131">
        <v>790887.27</v>
      </c>
      <c r="AO101" s="124"/>
      <c r="AP101" s="124"/>
    </row>
    <row r="102">
      <c r="A102" s="129">
        <v>611.0</v>
      </c>
      <c r="B102" s="14" t="s">
        <v>1001</v>
      </c>
      <c r="C102" s="14" t="s">
        <v>992</v>
      </c>
      <c r="D102" s="14" t="s">
        <v>150</v>
      </c>
      <c r="E102" s="14" t="s">
        <v>710</v>
      </c>
      <c r="F102" s="15" t="s">
        <v>243</v>
      </c>
      <c r="G102" s="15" t="s">
        <v>101</v>
      </c>
      <c r="H102" s="18" t="s">
        <v>1026</v>
      </c>
      <c r="I102" s="18" t="s">
        <v>1027</v>
      </c>
      <c r="J102" s="129">
        <v>1354555.43</v>
      </c>
      <c r="K102" s="129">
        <v>1273446.8</v>
      </c>
      <c r="L102" s="129">
        <v>36617.09</v>
      </c>
      <c r="M102" s="129">
        <v>40710.9</v>
      </c>
      <c r="N102" s="129">
        <v>1.0</v>
      </c>
      <c r="O102" s="129">
        <v>25.0</v>
      </c>
      <c r="P102" s="129">
        <v>118.0</v>
      </c>
      <c r="Q102" s="129">
        <v>49.0</v>
      </c>
      <c r="R102" s="129">
        <v>250.0</v>
      </c>
      <c r="S102" s="129">
        <v>39.0</v>
      </c>
      <c r="T102" s="129">
        <v>-96.0</v>
      </c>
      <c r="U102" s="129">
        <v>140.0</v>
      </c>
      <c r="V102" s="129">
        <v>541.0</v>
      </c>
      <c r="W102" s="129">
        <v>-10.06</v>
      </c>
      <c r="X102" s="129">
        <v>6.37</v>
      </c>
      <c r="Y102" s="129">
        <v>1.0</v>
      </c>
      <c r="Z102" s="129">
        <v>3.0</v>
      </c>
      <c r="AA102" s="129">
        <v>5.0</v>
      </c>
      <c r="AB102" s="129">
        <v>1.0</v>
      </c>
      <c r="AC102" s="129">
        <v>1.0</v>
      </c>
      <c r="AD102" s="129">
        <v>2.0</v>
      </c>
      <c r="AE102" s="129">
        <v>312.0</v>
      </c>
      <c r="AF102" s="129">
        <v>1.0</v>
      </c>
      <c r="AG102" s="129">
        <v>2.0</v>
      </c>
      <c r="AH102" s="129">
        <v>4.0</v>
      </c>
      <c r="AI102" s="129">
        <v>1.0</v>
      </c>
      <c r="AJ102" s="129">
        <v>1.0</v>
      </c>
      <c r="AK102" s="129">
        <v>2.0</v>
      </c>
      <c r="AL102" s="130">
        <v>45496.78643179398</v>
      </c>
      <c r="AM102" s="131">
        <v>1241636.49</v>
      </c>
      <c r="AN102" s="131">
        <v>1273453.49</v>
      </c>
      <c r="AO102" s="124"/>
      <c r="AP102" s="124"/>
    </row>
    <row r="103">
      <c r="A103" s="129">
        <v>791.0</v>
      </c>
      <c r="B103" s="132"/>
      <c r="C103" s="14" t="s">
        <v>32</v>
      </c>
      <c r="D103" s="14" t="s">
        <v>150</v>
      </c>
      <c r="E103" s="14" t="s">
        <v>710</v>
      </c>
      <c r="F103" s="15" t="s">
        <v>70</v>
      </c>
      <c r="G103" s="15" t="s">
        <v>36</v>
      </c>
      <c r="H103" s="18" t="s">
        <v>1026</v>
      </c>
      <c r="I103" s="18" t="s">
        <v>1027</v>
      </c>
      <c r="J103" s="129">
        <v>403166.65</v>
      </c>
      <c r="K103" s="129">
        <v>282326.6</v>
      </c>
      <c r="L103" s="129">
        <v>12758.67</v>
      </c>
      <c r="M103" s="129">
        <v>10237.5</v>
      </c>
      <c r="N103" s="129">
        <v>5.0</v>
      </c>
      <c r="O103" s="14" t="s">
        <v>41</v>
      </c>
      <c r="P103" s="129">
        <v>29.0</v>
      </c>
      <c r="Q103" s="129">
        <v>8.0</v>
      </c>
      <c r="R103" s="129">
        <v>19.0</v>
      </c>
      <c r="S103" s="129">
        <v>13.0</v>
      </c>
      <c r="T103" s="14" t="s">
        <v>41</v>
      </c>
      <c r="U103" s="129">
        <v>262.0</v>
      </c>
      <c r="V103" s="129">
        <v>46.0</v>
      </c>
      <c r="W103" s="129">
        <v>24.63</v>
      </c>
      <c r="X103" s="129">
        <v>42.8</v>
      </c>
      <c r="Y103" s="14" t="s">
        <v>41</v>
      </c>
      <c r="Z103" s="129">
        <v>5.0</v>
      </c>
      <c r="AA103" s="129">
        <v>3.0</v>
      </c>
      <c r="AB103" s="129">
        <v>5.0</v>
      </c>
      <c r="AC103" s="129">
        <v>5.0</v>
      </c>
      <c r="AD103" s="129">
        <v>4.35</v>
      </c>
      <c r="AE103" s="129">
        <v>25.0</v>
      </c>
      <c r="AF103" s="14" t="s">
        <v>41</v>
      </c>
      <c r="AG103" s="129">
        <v>4.0</v>
      </c>
      <c r="AH103" s="129">
        <v>2.0</v>
      </c>
      <c r="AI103" s="129">
        <v>4.0</v>
      </c>
      <c r="AJ103" s="129">
        <v>4.0</v>
      </c>
      <c r="AK103" s="129">
        <v>4.0</v>
      </c>
      <c r="AL103" s="130">
        <v>45496.78643179398</v>
      </c>
      <c r="AM103" s="131">
        <v>403482.63</v>
      </c>
      <c r="AN103" s="131">
        <v>282257.34</v>
      </c>
      <c r="AO103" s="124"/>
      <c r="AP103" s="124"/>
    </row>
    <row r="104">
      <c r="A104" s="129">
        <v>256.0</v>
      </c>
      <c r="B104" s="14" t="s">
        <v>47</v>
      </c>
      <c r="C104" s="14" t="s">
        <v>32</v>
      </c>
      <c r="D104" s="14" t="s">
        <v>257</v>
      </c>
      <c r="E104" s="14" t="s">
        <v>258</v>
      </c>
      <c r="F104" s="15" t="s">
        <v>108</v>
      </c>
      <c r="G104" s="15" t="s">
        <v>46</v>
      </c>
      <c r="H104" s="18" t="s">
        <v>1026</v>
      </c>
      <c r="I104" s="18" t="s">
        <v>1027</v>
      </c>
      <c r="J104" s="129">
        <v>631476.95</v>
      </c>
      <c r="K104" s="129">
        <v>553453.2</v>
      </c>
      <c r="L104" s="129">
        <v>22345.5</v>
      </c>
      <c r="M104" s="129">
        <v>19460.5</v>
      </c>
      <c r="N104" s="14" t="s">
        <v>41</v>
      </c>
      <c r="O104" s="14" t="s">
        <v>41</v>
      </c>
      <c r="P104" s="129">
        <v>25.0</v>
      </c>
      <c r="Q104" s="129">
        <v>17.0</v>
      </c>
      <c r="R104" s="129">
        <v>13.0</v>
      </c>
      <c r="S104" s="129">
        <v>20.0</v>
      </c>
      <c r="T104" s="14" t="s">
        <v>41</v>
      </c>
      <c r="U104" s="129">
        <v>47.0</v>
      </c>
      <c r="V104" s="129">
        <v>-35.0</v>
      </c>
      <c r="W104" s="129">
        <v>14.82</v>
      </c>
      <c r="X104" s="129">
        <v>14.1</v>
      </c>
      <c r="Y104" s="14" t="s">
        <v>41</v>
      </c>
      <c r="Z104" s="129">
        <v>1.0</v>
      </c>
      <c r="AA104" s="129">
        <v>1.0</v>
      </c>
      <c r="AB104" s="129">
        <v>4.0</v>
      </c>
      <c r="AC104" s="129">
        <v>3.0</v>
      </c>
      <c r="AD104" s="129">
        <v>2.65</v>
      </c>
      <c r="AE104" s="129">
        <v>216.0</v>
      </c>
      <c r="AF104" s="14" t="s">
        <v>41</v>
      </c>
      <c r="AG104" s="129">
        <v>1.0</v>
      </c>
      <c r="AH104" s="129">
        <v>1.0</v>
      </c>
      <c r="AI104" s="129">
        <v>3.0</v>
      </c>
      <c r="AJ104" s="129">
        <v>2.0</v>
      </c>
      <c r="AK104" s="129">
        <v>2.0</v>
      </c>
      <c r="AL104" s="130">
        <v>45496.78643179398</v>
      </c>
      <c r="AM104" s="131">
        <v>632721.95</v>
      </c>
      <c r="AN104" s="131">
        <v>553503.28</v>
      </c>
      <c r="AO104" s="124"/>
      <c r="AP104" s="124"/>
    </row>
    <row r="105">
      <c r="A105" s="129">
        <v>407.0</v>
      </c>
      <c r="B105" s="14" t="s">
        <v>47</v>
      </c>
      <c r="C105" s="14" t="s">
        <v>32</v>
      </c>
      <c r="D105" s="14" t="s">
        <v>257</v>
      </c>
      <c r="E105" s="14" t="s">
        <v>258</v>
      </c>
      <c r="F105" s="15" t="s">
        <v>220</v>
      </c>
      <c r="G105" s="15" t="s">
        <v>59</v>
      </c>
      <c r="H105" s="18" t="s">
        <v>1026</v>
      </c>
      <c r="I105" s="18" t="s">
        <v>1027</v>
      </c>
      <c r="J105" s="129">
        <v>1296425.71</v>
      </c>
      <c r="K105" s="129">
        <v>1259668.6</v>
      </c>
      <c r="L105" s="129">
        <v>43339.75</v>
      </c>
      <c r="M105" s="129">
        <v>43204.75</v>
      </c>
      <c r="N105" s="129">
        <v>16.0</v>
      </c>
      <c r="O105" s="129">
        <v>16.0</v>
      </c>
      <c r="P105" s="129">
        <v>42.0</v>
      </c>
      <c r="Q105" s="129">
        <v>37.0</v>
      </c>
      <c r="R105" s="129">
        <v>46.0</v>
      </c>
      <c r="S105" s="129">
        <v>52.0</v>
      </c>
      <c r="T105" s="129">
        <v>0.0</v>
      </c>
      <c r="U105" s="129">
        <v>13.0</v>
      </c>
      <c r="V105" s="129">
        <v>-11.0</v>
      </c>
      <c r="W105" s="129">
        <v>0.31</v>
      </c>
      <c r="X105" s="129">
        <v>2.92</v>
      </c>
      <c r="Y105" s="129">
        <v>1.0</v>
      </c>
      <c r="Z105" s="129">
        <v>1.0</v>
      </c>
      <c r="AA105" s="129">
        <v>1.0</v>
      </c>
      <c r="AB105" s="129">
        <v>1.0</v>
      </c>
      <c r="AC105" s="129">
        <v>1.0</v>
      </c>
      <c r="AD105" s="129">
        <v>1.0</v>
      </c>
      <c r="AE105" s="129">
        <v>589.0</v>
      </c>
      <c r="AF105" s="129">
        <v>1.0</v>
      </c>
      <c r="AG105" s="129">
        <v>1.0</v>
      </c>
      <c r="AH105" s="129">
        <v>1.0</v>
      </c>
      <c r="AI105" s="129">
        <v>1.0</v>
      </c>
      <c r="AJ105" s="129">
        <v>1.0</v>
      </c>
      <c r="AK105" s="129">
        <v>1.0</v>
      </c>
      <c r="AL105" s="130">
        <v>45496.78643179398</v>
      </c>
      <c r="AM105" s="131">
        <v>1297319.21</v>
      </c>
      <c r="AN105" s="131">
        <v>1259846.03</v>
      </c>
      <c r="AO105" s="124"/>
      <c r="AP105" s="124"/>
    </row>
    <row r="106">
      <c r="A106" s="129">
        <v>3023.0</v>
      </c>
      <c r="B106" s="14" t="s">
        <v>31</v>
      </c>
      <c r="C106" s="14" t="s">
        <v>32</v>
      </c>
      <c r="D106" s="14" t="s">
        <v>457</v>
      </c>
      <c r="E106" s="14" t="s">
        <v>793</v>
      </c>
      <c r="F106" s="15" t="s">
        <v>794</v>
      </c>
      <c r="G106" s="15" t="s">
        <v>772</v>
      </c>
      <c r="H106" s="18" t="s">
        <v>1026</v>
      </c>
      <c r="I106" s="18" t="s">
        <v>1027</v>
      </c>
      <c r="J106" s="129">
        <v>1018379.25</v>
      </c>
      <c r="K106" s="129">
        <v>716057.6</v>
      </c>
      <c r="L106" s="129">
        <v>27962.0</v>
      </c>
      <c r="M106" s="129">
        <v>20020.92</v>
      </c>
      <c r="N106" s="129">
        <v>14.0</v>
      </c>
      <c r="O106" s="129">
        <v>21.0</v>
      </c>
      <c r="P106" s="129">
        <v>25.0</v>
      </c>
      <c r="Q106" s="129">
        <v>25.0</v>
      </c>
      <c r="R106" s="129">
        <v>16.0</v>
      </c>
      <c r="S106" s="129">
        <v>11.0</v>
      </c>
      <c r="T106" s="129">
        <v>-33.0</v>
      </c>
      <c r="U106" s="129">
        <v>0.0</v>
      </c>
      <c r="V106" s="129">
        <v>45.0</v>
      </c>
      <c r="W106" s="129">
        <v>39.66</v>
      </c>
      <c r="X106" s="129">
        <v>42.22</v>
      </c>
      <c r="Y106" s="129">
        <v>1.0</v>
      </c>
      <c r="Z106" s="129">
        <v>1.0</v>
      </c>
      <c r="AA106" s="129">
        <v>3.0</v>
      </c>
      <c r="AB106" s="129">
        <v>5.0</v>
      </c>
      <c r="AC106" s="129">
        <v>5.0</v>
      </c>
      <c r="AD106" s="129">
        <v>4.0</v>
      </c>
      <c r="AE106" s="129">
        <v>52.0</v>
      </c>
      <c r="AF106" s="129">
        <v>1.0</v>
      </c>
      <c r="AG106" s="129">
        <v>1.0</v>
      </c>
      <c r="AH106" s="129">
        <v>2.0</v>
      </c>
      <c r="AI106" s="129">
        <v>4.0</v>
      </c>
      <c r="AJ106" s="129">
        <v>4.0</v>
      </c>
      <c r="AK106" s="129">
        <v>4.0</v>
      </c>
      <c r="AL106" s="130">
        <v>45496.78643179398</v>
      </c>
      <c r="AM106" s="131">
        <v>1018570.5</v>
      </c>
      <c r="AN106" s="131">
        <v>716400.55</v>
      </c>
      <c r="AO106" s="124"/>
      <c r="AP106" s="124"/>
    </row>
    <row r="107">
      <c r="A107" s="129">
        <v>380.0</v>
      </c>
      <c r="B107" s="14" t="s">
        <v>63</v>
      </c>
      <c r="C107" s="14" t="s">
        <v>32</v>
      </c>
      <c r="D107" s="14" t="s">
        <v>135</v>
      </c>
      <c r="E107" s="14" t="s">
        <v>387</v>
      </c>
      <c r="F107" s="15" t="s">
        <v>35</v>
      </c>
      <c r="G107" s="15" t="s">
        <v>36</v>
      </c>
      <c r="H107" s="18" t="s">
        <v>1026</v>
      </c>
      <c r="I107" s="18" t="s">
        <v>1027</v>
      </c>
      <c r="J107" s="129">
        <v>1295708.94</v>
      </c>
      <c r="K107" s="129">
        <v>1379216.2</v>
      </c>
      <c r="L107" s="129">
        <v>39634.97</v>
      </c>
      <c r="M107" s="129">
        <v>43513.42</v>
      </c>
      <c r="N107" s="129">
        <v>34.0</v>
      </c>
      <c r="O107" s="129">
        <v>41.0</v>
      </c>
      <c r="P107" s="129">
        <v>23.0</v>
      </c>
      <c r="Q107" s="129">
        <v>27.0</v>
      </c>
      <c r="R107" s="129">
        <v>41.0</v>
      </c>
      <c r="S107" s="129">
        <v>40.0</v>
      </c>
      <c r="T107" s="129">
        <v>-17.0</v>
      </c>
      <c r="U107" s="129">
        <v>-14.0</v>
      </c>
      <c r="V107" s="129">
        <v>2.0</v>
      </c>
      <c r="W107" s="129">
        <v>-8.91</v>
      </c>
      <c r="X107" s="129">
        <v>-6.05</v>
      </c>
      <c r="Y107" s="129">
        <v>1.0</v>
      </c>
      <c r="Z107" s="129">
        <v>1.0</v>
      </c>
      <c r="AA107" s="129">
        <v>1.0</v>
      </c>
      <c r="AB107" s="129">
        <v>1.0</v>
      </c>
      <c r="AC107" s="129">
        <v>1.0</v>
      </c>
      <c r="AD107" s="129">
        <v>1.0</v>
      </c>
      <c r="AE107" s="129">
        <v>586.0</v>
      </c>
      <c r="AF107" s="129">
        <v>1.0</v>
      </c>
      <c r="AG107" s="129">
        <v>1.0</v>
      </c>
      <c r="AH107" s="129">
        <v>1.0</v>
      </c>
      <c r="AI107" s="129">
        <v>1.0</v>
      </c>
      <c r="AJ107" s="129">
        <v>1.0</v>
      </c>
      <c r="AK107" s="129">
        <v>1.0</v>
      </c>
      <c r="AL107" s="130">
        <v>45496.78643179398</v>
      </c>
      <c r="AM107" s="131">
        <v>1296132.76</v>
      </c>
      <c r="AN107" s="131">
        <v>1380211.24</v>
      </c>
      <c r="AO107" s="124"/>
      <c r="AP107" s="124"/>
    </row>
    <row r="108">
      <c r="A108" s="129">
        <v>370.0</v>
      </c>
      <c r="B108" s="14" t="s">
        <v>60</v>
      </c>
      <c r="C108" s="14" t="s">
        <v>32</v>
      </c>
      <c r="D108" s="14" t="s">
        <v>379</v>
      </c>
      <c r="E108" s="14" t="s">
        <v>380</v>
      </c>
      <c r="F108" s="15" t="s">
        <v>55</v>
      </c>
      <c r="G108" s="15" t="s">
        <v>36</v>
      </c>
      <c r="H108" s="18" t="s">
        <v>1026</v>
      </c>
      <c r="I108" s="18" t="s">
        <v>1027</v>
      </c>
      <c r="J108" s="129">
        <v>1230587.5</v>
      </c>
      <c r="K108" s="129">
        <v>1146440.8</v>
      </c>
      <c r="L108" s="129">
        <v>38557.81</v>
      </c>
      <c r="M108" s="129">
        <v>34853.86</v>
      </c>
      <c r="N108" s="129">
        <v>26.0</v>
      </c>
      <c r="O108" s="129">
        <v>24.0</v>
      </c>
      <c r="P108" s="129">
        <v>102.0</v>
      </c>
      <c r="Q108" s="129">
        <v>34.0</v>
      </c>
      <c r="R108" s="129">
        <v>113.0</v>
      </c>
      <c r="S108" s="129">
        <v>45.0</v>
      </c>
      <c r="T108" s="129">
        <v>8.0</v>
      </c>
      <c r="U108" s="129">
        <v>200.0</v>
      </c>
      <c r="V108" s="129">
        <v>151.0</v>
      </c>
      <c r="W108" s="129">
        <v>10.63</v>
      </c>
      <c r="X108" s="129">
        <v>7.34</v>
      </c>
      <c r="Y108" s="129">
        <v>1.0</v>
      </c>
      <c r="Z108" s="129">
        <v>4.0</v>
      </c>
      <c r="AA108" s="129">
        <v>5.0</v>
      </c>
      <c r="AB108" s="129">
        <v>3.0</v>
      </c>
      <c r="AC108" s="129">
        <v>2.0</v>
      </c>
      <c r="AD108" s="129">
        <v>3.15</v>
      </c>
      <c r="AE108" s="129">
        <v>172.0</v>
      </c>
      <c r="AF108" s="129">
        <v>1.0</v>
      </c>
      <c r="AG108" s="129">
        <v>3.0</v>
      </c>
      <c r="AH108" s="129">
        <v>4.0</v>
      </c>
      <c r="AI108" s="129">
        <v>2.0</v>
      </c>
      <c r="AJ108" s="129">
        <v>2.0</v>
      </c>
      <c r="AK108" s="129">
        <v>3.0</v>
      </c>
      <c r="AL108" s="130">
        <v>45496.78643179398</v>
      </c>
      <c r="AM108" s="131">
        <v>1351739.68</v>
      </c>
      <c r="AN108" s="131">
        <v>1147703.04</v>
      </c>
      <c r="AO108" s="124"/>
      <c r="AP108" s="124"/>
    </row>
    <row r="109">
      <c r="A109" s="129">
        <v>411.0</v>
      </c>
      <c r="B109" s="14" t="s">
        <v>60</v>
      </c>
      <c r="C109" s="14" t="s">
        <v>32</v>
      </c>
      <c r="D109" s="14" t="s">
        <v>417</v>
      </c>
      <c r="E109" s="14" t="s">
        <v>380</v>
      </c>
      <c r="F109" s="15" t="s">
        <v>55</v>
      </c>
      <c r="G109" s="15" t="s">
        <v>36</v>
      </c>
      <c r="H109" s="18" t="s">
        <v>1026</v>
      </c>
      <c r="I109" s="18" t="s">
        <v>1027</v>
      </c>
      <c r="J109" s="129">
        <v>914929.58</v>
      </c>
      <c r="K109" s="129">
        <v>883144.0</v>
      </c>
      <c r="L109" s="129">
        <v>23819.85</v>
      </c>
      <c r="M109" s="129">
        <v>21383.25</v>
      </c>
      <c r="N109" s="129">
        <v>21.0</v>
      </c>
      <c r="O109" s="129">
        <v>28.0</v>
      </c>
      <c r="P109" s="129">
        <v>32.0</v>
      </c>
      <c r="Q109" s="129">
        <v>39.0</v>
      </c>
      <c r="R109" s="129">
        <v>26.0</v>
      </c>
      <c r="S109" s="129">
        <v>37.0</v>
      </c>
      <c r="T109" s="129">
        <v>-25.0</v>
      </c>
      <c r="U109" s="129">
        <v>-17.0</v>
      </c>
      <c r="V109" s="129">
        <v>-29.0</v>
      </c>
      <c r="W109" s="129">
        <v>11.39</v>
      </c>
      <c r="X109" s="129">
        <v>3.6</v>
      </c>
      <c r="Y109" s="129">
        <v>1.0</v>
      </c>
      <c r="Z109" s="129">
        <v>1.0</v>
      </c>
      <c r="AA109" s="129">
        <v>1.0</v>
      </c>
      <c r="AB109" s="129">
        <v>3.0</v>
      </c>
      <c r="AC109" s="129">
        <v>1.0</v>
      </c>
      <c r="AD109" s="129">
        <v>1.8</v>
      </c>
      <c r="AE109" s="129">
        <v>335.0</v>
      </c>
      <c r="AF109" s="129">
        <v>1.0</v>
      </c>
      <c r="AG109" s="129">
        <v>1.0</v>
      </c>
      <c r="AH109" s="129">
        <v>1.0</v>
      </c>
      <c r="AI109" s="129">
        <v>2.0</v>
      </c>
      <c r="AJ109" s="129">
        <v>1.0</v>
      </c>
      <c r="AK109" s="129">
        <v>2.0</v>
      </c>
      <c r="AL109" s="130">
        <v>45496.78643179398</v>
      </c>
      <c r="AM109" s="131">
        <v>883995.9</v>
      </c>
      <c r="AN109" s="131">
        <v>839656.01</v>
      </c>
      <c r="AO109" s="124"/>
      <c r="AP109" s="124"/>
    </row>
    <row r="110">
      <c r="A110" s="129">
        <v>422.0</v>
      </c>
      <c r="B110" s="14" t="s">
        <v>60</v>
      </c>
      <c r="C110" s="14" t="s">
        <v>32</v>
      </c>
      <c r="D110" s="14" t="s">
        <v>417</v>
      </c>
      <c r="E110" s="14" t="s">
        <v>380</v>
      </c>
      <c r="F110" s="15" t="s">
        <v>81</v>
      </c>
      <c r="G110" s="15" t="s">
        <v>36</v>
      </c>
      <c r="H110" s="18" t="s">
        <v>1026</v>
      </c>
      <c r="I110" s="18" t="s">
        <v>1027</v>
      </c>
      <c r="J110" s="129">
        <v>915267.61</v>
      </c>
      <c r="K110" s="129">
        <v>806321.0</v>
      </c>
      <c r="L110" s="129">
        <v>26805.68</v>
      </c>
      <c r="M110" s="129">
        <v>23677.48</v>
      </c>
      <c r="N110" s="129">
        <v>22.0</v>
      </c>
      <c r="O110" s="129">
        <v>27.0</v>
      </c>
      <c r="P110" s="129">
        <v>66.0</v>
      </c>
      <c r="Q110" s="129">
        <v>58.0</v>
      </c>
      <c r="R110" s="129">
        <v>30.0</v>
      </c>
      <c r="S110" s="129">
        <v>32.0</v>
      </c>
      <c r="T110" s="129">
        <v>-18.0</v>
      </c>
      <c r="U110" s="129">
        <v>13.0</v>
      </c>
      <c r="V110" s="129">
        <v>-6.0</v>
      </c>
      <c r="W110" s="129">
        <v>13.21</v>
      </c>
      <c r="X110" s="129">
        <v>13.51</v>
      </c>
      <c r="Y110" s="129">
        <v>1.0</v>
      </c>
      <c r="Z110" s="129">
        <v>1.0</v>
      </c>
      <c r="AA110" s="129">
        <v>1.0</v>
      </c>
      <c r="AB110" s="129">
        <v>3.0</v>
      </c>
      <c r="AC110" s="129">
        <v>3.0</v>
      </c>
      <c r="AD110" s="129">
        <v>2.3</v>
      </c>
      <c r="AE110" s="129">
        <v>257.0</v>
      </c>
      <c r="AF110" s="129">
        <v>1.0</v>
      </c>
      <c r="AG110" s="129">
        <v>1.0</v>
      </c>
      <c r="AH110" s="129">
        <v>1.0</v>
      </c>
      <c r="AI110" s="129">
        <v>2.0</v>
      </c>
      <c r="AJ110" s="129">
        <v>2.0</v>
      </c>
      <c r="AK110" s="129">
        <v>2.0</v>
      </c>
      <c r="AL110" s="130">
        <v>45496.78643179398</v>
      </c>
      <c r="AM110" s="131">
        <v>946088.04</v>
      </c>
      <c r="AN110" s="131">
        <v>849419.48</v>
      </c>
      <c r="AO110" s="124"/>
      <c r="AP110" s="124"/>
    </row>
    <row r="111">
      <c r="A111" s="129">
        <v>471.0</v>
      </c>
      <c r="B111" s="14" t="s">
        <v>60</v>
      </c>
      <c r="C111" s="14" t="s">
        <v>32</v>
      </c>
      <c r="D111" s="14" t="s">
        <v>379</v>
      </c>
      <c r="E111" s="14" t="s">
        <v>380</v>
      </c>
      <c r="F111" s="15" t="s">
        <v>55</v>
      </c>
      <c r="G111" s="15" t="s">
        <v>36</v>
      </c>
      <c r="H111" s="18" t="s">
        <v>1026</v>
      </c>
      <c r="I111" s="18" t="s">
        <v>1027</v>
      </c>
      <c r="J111" s="129">
        <v>1152983.34</v>
      </c>
      <c r="K111" s="129">
        <v>1208719.4</v>
      </c>
      <c r="L111" s="129">
        <v>36630.71</v>
      </c>
      <c r="M111" s="129">
        <v>37688.95</v>
      </c>
      <c r="N111" s="129">
        <v>36.0</v>
      </c>
      <c r="O111" s="129">
        <v>41.0</v>
      </c>
      <c r="P111" s="129">
        <v>124.0</v>
      </c>
      <c r="Q111" s="129">
        <v>23.0</v>
      </c>
      <c r="R111" s="129">
        <v>130.0</v>
      </c>
      <c r="S111" s="129">
        <v>46.0</v>
      </c>
      <c r="T111" s="129">
        <v>-12.0</v>
      </c>
      <c r="U111" s="129">
        <v>439.0</v>
      </c>
      <c r="V111" s="129">
        <v>182.0</v>
      </c>
      <c r="W111" s="129">
        <v>-2.81</v>
      </c>
      <c r="X111" s="129">
        <v>-4.61</v>
      </c>
      <c r="Y111" s="129">
        <v>1.0</v>
      </c>
      <c r="Z111" s="129">
        <v>5.0</v>
      </c>
      <c r="AA111" s="129">
        <v>5.0</v>
      </c>
      <c r="AB111" s="129">
        <v>1.0</v>
      </c>
      <c r="AC111" s="129">
        <v>1.0</v>
      </c>
      <c r="AD111" s="129">
        <v>2.2</v>
      </c>
      <c r="AE111" s="129">
        <v>281.0</v>
      </c>
      <c r="AF111" s="129">
        <v>1.0</v>
      </c>
      <c r="AG111" s="129">
        <v>4.0</v>
      </c>
      <c r="AH111" s="129">
        <v>4.0</v>
      </c>
      <c r="AI111" s="129">
        <v>1.0</v>
      </c>
      <c r="AJ111" s="129">
        <v>1.0</v>
      </c>
      <c r="AK111" s="129">
        <v>2.0</v>
      </c>
      <c r="AL111" s="130">
        <v>45496.78643179398</v>
      </c>
      <c r="AM111" s="131">
        <v>1246932.58</v>
      </c>
      <c r="AN111" s="131">
        <v>1208978.81</v>
      </c>
      <c r="AO111" s="124"/>
      <c r="AP111" s="124"/>
    </row>
    <row r="112">
      <c r="A112" s="128">
        <v>573.0</v>
      </c>
      <c r="B112" s="11" t="s">
        <v>63</v>
      </c>
      <c r="C112" s="11" t="s">
        <v>32</v>
      </c>
      <c r="D112" s="11" t="s">
        <v>539</v>
      </c>
      <c r="E112" s="14" t="s">
        <v>540</v>
      </c>
      <c r="F112" s="15" t="s">
        <v>35</v>
      </c>
      <c r="G112" s="15" t="s">
        <v>36</v>
      </c>
      <c r="H112" s="18" t="s">
        <v>1026</v>
      </c>
      <c r="I112" s="18" t="s">
        <v>1027</v>
      </c>
      <c r="J112" s="129">
        <v>913880.23</v>
      </c>
      <c r="K112" s="129">
        <v>987371.6</v>
      </c>
      <c r="L112" s="129">
        <v>28000.31</v>
      </c>
      <c r="M112" s="129">
        <v>31148.29</v>
      </c>
      <c r="N112" s="129">
        <v>17.0</v>
      </c>
      <c r="O112" s="129">
        <v>20.0</v>
      </c>
      <c r="P112" s="129">
        <v>14.0</v>
      </c>
      <c r="Q112" s="128">
        <v>23.0</v>
      </c>
      <c r="R112" s="128">
        <v>29.0</v>
      </c>
      <c r="S112" s="128">
        <v>25.0</v>
      </c>
      <c r="T112" s="128">
        <v>-15.0</v>
      </c>
      <c r="U112" s="128">
        <v>-39.0</v>
      </c>
      <c r="V112" s="128">
        <v>16.0</v>
      </c>
      <c r="W112" s="128">
        <v>-10.11</v>
      </c>
      <c r="X112" s="128">
        <v>-7.44</v>
      </c>
      <c r="Y112" s="128">
        <v>1.0</v>
      </c>
      <c r="Z112" s="128">
        <v>1.0</v>
      </c>
      <c r="AA112" s="128">
        <v>1.0</v>
      </c>
      <c r="AB112" s="128">
        <v>1.0</v>
      </c>
      <c r="AC112" s="128">
        <v>1.0</v>
      </c>
      <c r="AD112" s="128">
        <v>1.0</v>
      </c>
      <c r="AE112" s="128">
        <v>564.0</v>
      </c>
      <c r="AF112" s="128">
        <v>1.0</v>
      </c>
      <c r="AG112" s="128">
        <v>1.0</v>
      </c>
      <c r="AH112" s="128">
        <v>1.0</v>
      </c>
      <c r="AI112" s="128">
        <v>1.0</v>
      </c>
      <c r="AJ112" s="128">
        <v>1.0</v>
      </c>
      <c r="AK112" s="128">
        <v>1.0</v>
      </c>
      <c r="AL112" s="130">
        <v>45496.78643179398</v>
      </c>
      <c r="AM112" s="131">
        <v>957209.92</v>
      </c>
      <c r="AN112" s="131">
        <v>987456.36</v>
      </c>
      <c r="AO112" s="124"/>
      <c r="AP112" s="124"/>
    </row>
    <row r="113">
      <c r="A113" s="129">
        <v>247.0</v>
      </c>
      <c r="B113" s="132"/>
      <c r="C113" s="14" t="s">
        <v>32</v>
      </c>
      <c r="D113" s="14" t="s">
        <v>247</v>
      </c>
      <c r="E113" s="14" t="s">
        <v>248</v>
      </c>
      <c r="F113" s="15" t="s">
        <v>185</v>
      </c>
      <c r="G113" s="15" t="s">
        <v>46</v>
      </c>
      <c r="H113" s="18" t="s">
        <v>1026</v>
      </c>
      <c r="I113" s="18" t="s">
        <v>1027</v>
      </c>
      <c r="J113" s="129">
        <v>2471827.51</v>
      </c>
      <c r="K113" s="129">
        <v>2819252.4</v>
      </c>
      <c r="L113" s="129">
        <v>91998.08</v>
      </c>
      <c r="M113" s="129">
        <v>106762.57</v>
      </c>
      <c r="N113" s="129">
        <v>4.0</v>
      </c>
      <c r="O113" s="129">
        <v>2.0</v>
      </c>
      <c r="P113" s="129">
        <v>108.0</v>
      </c>
      <c r="Q113" s="129">
        <v>81.0</v>
      </c>
      <c r="R113" s="129">
        <v>140.0</v>
      </c>
      <c r="S113" s="129">
        <v>152.0</v>
      </c>
      <c r="T113" s="129">
        <v>100.0</v>
      </c>
      <c r="U113" s="129">
        <v>33.0</v>
      </c>
      <c r="V113" s="129">
        <v>-7.0</v>
      </c>
      <c r="W113" s="129">
        <v>-13.83</v>
      </c>
      <c r="X113" s="129">
        <v>-12.32</v>
      </c>
      <c r="Y113" s="129">
        <v>4.0</v>
      </c>
      <c r="Z113" s="129">
        <v>1.0</v>
      </c>
      <c r="AA113" s="129">
        <v>1.0</v>
      </c>
      <c r="AB113" s="129">
        <v>1.0</v>
      </c>
      <c r="AC113" s="129">
        <v>1.0</v>
      </c>
      <c r="AD113" s="129">
        <v>1.15</v>
      </c>
      <c r="AE113" s="129">
        <v>506.0</v>
      </c>
      <c r="AF113" s="129">
        <v>3.0</v>
      </c>
      <c r="AG113" s="129">
        <v>1.0</v>
      </c>
      <c r="AH113" s="129">
        <v>1.0</v>
      </c>
      <c r="AI113" s="129">
        <v>1.0</v>
      </c>
      <c r="AJ113" s="129">
        <v>1.0</v>
      </c>
      <c r="AK113" s="129">
        <v>1.0</v>
      </c>
      <c r="AL113" s="130">
        <v>45496.78643179398</v>
      </c>
      <c r="AM113" s="131">
        <v>2472037.56</v>
      </c>
      <c r="AN113" s="131">
        <v>2814485.84</v>
      </c>
      <c r="AO113" s="124"/>
      <c r="AP113" s="124"/>
    </row>
    <row r="114">
      <c r="A114" s="129">
        <v>733.0</v>
      </c>
      <c r="B114" s="132"/>
      <c r="C114" s="14" t="s">
        <v>32</v>
      </c>
      <c r="D114" s="14" t="s">
        <v>247</v>
      </c>
      <c r="E114" s="14" t="s">
        <v>248</v>
      </c>
      <c r="F114" s="15" t="s">
        <v>665</v>
      </c>
      <c r="G114" s="15" t="s">
        <v>46</v>
      </c>
      <c r="H114" s="18" t="s">
        <v>1026</v>
      </c>
      <c r="I114" s="18" t="s">
        <v>1027</v>
      </c>
      <c r="J114" s="129">
        <v>1434105.91</v>
      </c>
      <c r="K114" s="129">
        <v>1722475.6</v>
      </c>
      <c r="L114" s="129">
        <v>53361.58</v>
      </c>
      <c r="M114" s="129">
        <v>65881.47</v>
      </c>
      <c r="N114" s="129">
        <v>2.0</v>
      </c>
      <c r="O114" s="129">
        <v>9.0</v>
      </c>
      <c r="P114" s="129">
        <v>90.0</v>
      </c>
      <c r="Q114" s="129">
        <v>71.0</v>
      </c>
      <c r="R114" s="129">
        <v>84.0</v>
      </c>
      <c r="S114" s="129">
        <v>100.0</v>
      </c>
      <c r="T114" s="129">
        <v>-77.0</v>
      </c>
      <c r="U114" s="129">
        <v>26.0</v>
      </c>
      <c r="V114" s="129">
        <v>-16.0</v>
      </c>
      <c r="W114" s="129">
        <v>-19.0</v>
      </c>
      <c r="X114" s="129">
        <v>-16.74</v>
      </c>
      <c r="Y114" s="129">
        <v>1.0</v>
      </c>
      <c r="Z114" s="129">
        <v>1.0</v>
      </c>
      <c r="AA114" s="129">
        <v>1.0</v>
      </c>
      <c r="AB114" s="129">
        <v>1.0</v>
      </c>
      <c r="AC114" s="129">
        <v>1.0</v>
      </c>
      <c r="AD114" s="129">
        <v>1.0</v>
      </c>
      <c r="AE114" s="129">
        <v>600.0</v>
      </c>
      <c r="AF114" s="129">
        <v>1.0</v>
      </c>
      <c r="AG114" s="129">
        <v>1.0</v>
      </c>
      <c r="AH114" s="129">
        <v>1.0</v>
      </c>
      <c r="AI114" s="129">
        <v>1.0</v>
      </c>
      <c r="AJ114" s="129">
        <v>1.0</v>
      </c>
      <c r="AK114" s="129">
        <v>1.0</v>
      </c>
      <c r="AL114" s="130">
        <v>45496.78643179398</v>
      </c>
      <c r="AM114" s="131">
        <v>1433859.7</v>
      </c>
      <c r="AN114" s="131">
        <v>1727372.79</v>
      </c>
      <c r="AO114" s="124"/>
      <c r="AP114" s="124"/>
    </row>
    <row r="115">
      <c r="A115" s="129">
        <v>160.0</v>
      </c>
      <c r="B115" s="14" t="s">
        <v>97</v>
      </c>
      <c r="C115" s="14" t="s">
        <v>32</v>
      </c>
      <c r="D115" s="14" t="s">
        <v>152</v>
      </c>
      <c r="E115" s="14" t="s">
        <v>153</v>
      </c>
      <c r="F115" s="15" t="s">
        <v>154</v>
      </c>
      <c r="G115" s="15" t="s">
        <v>101</v>
      </c>
      <c r="H115" s="18" t="s">
        <v>1026</v>
      </c>
      <c r="I115" s="18" t="s">
        <v>1027</v>
      </c>
      <c r="J115" s="129">
        <v>1629455.41</v>
      </c>
      <c r="K115" s="129">
        <v>1355723.6</v>
      </c>
      <c r="L115" s="129">
        <v>72881.58</v>
      </c>
      <c r="M115" s="129">
        <v>64875.75</v>
      </c>
      <c r="N115" s="14" t="s">
        <v>41</v>
      </c>
      <c r="O115" s="14" t="s">
        <v>41</v>
      </c>
      <c r="P115" s="129">
        <v>14.0</v>
      </c>
      <c r="Q115" s="129">
        <v>21.0</v>
      </c>
      <c r="R115" s="129">
        <v>4.0</v>
      </c>
      <c r="S115" s="129">
        <v>11.0</v>
      </c>
      <c r="T115" s="14" t="s">
        <v>41</v>
      </c>
      <c r="U115" s="129">
        <v>-33.0</v>
      </c>
      <c r="V115" s="129">
        <v>-63.0</v>
      </c>
      <c r="W115" s="129">
        <v>12.34</v>
      </c>
      <c r="X115" s="129">
        <v>20.19</v>
      </c>
      <c r="Y115" s="14" t="s">
        <v>41</v>
      </c>
      <c r="Z115" s="129">
        <v>1.0</v>
      </c>
      <c r="AA115" s="129">
        <v>1.0</v>
      </c>
      <c r="AB115" s="129">
        <v>3.0</v>
      </c>
      <c r="AC115" s="129">
        <v>3.0</v>
      </c>
      <c r="AD115" s="129">
        <v>2.25</v>
      </c>
      <c r="AE115" s="129">
        <v>277.0</v>
      </c>
      <c r="AF115" s="14" t="s">
        <v>41</v>
      </c>
      <c r="AG115" s="129">
        <v>1.0</v>
      </c>
      <c r="AH115" s="129">
        <v>1.0</v>
      </c>
      <c r="AI115" s="129">
        <v>2.0</v>
      </c>
      <c r="AJ115" s="129">
        <v>2.0</v>
      </c>
      <c r="AK115" s="129">
        <v>2.0</v>
      </c>
      <c r="AL115" s="130">
        <v>45496.78643179398</v>
      </c>
      <c r="AM115" s="131">
        <v>1629313.41</v>
      </c>
      <c r="AN115" s="131">
        <v>1355866.23</v>
      </c>
      <c r="AO115" s="124"/>
      <c r="AP115" s="124"/>
    </row>
    <row r="116">
      <c r="A116" s="129">
        <v>159.0</v>
      </c>
      <c r="B116" s="14" t="s">
        <v>97</v>
      </c>
      <c r="C116" s="14" t="s">
        <v>32</v>
      </c>
      <c r="D116" s="14" t="s">
        <v>150</v>
      </c>
      <c r="E116" s="14" t="s">
        <v>151</v>
      </c>
      <c r="F116" s="15" t="s">
        <v>45</v>
      </c>
      <c r="G116" s="15" t="s">
        <v>46</v>
      </c>
      <c r="H116" s="18" t="s">
        <v>1026</v>
      </c>
      <c r="I116" s="18" t="s">
        <v>1027</v>
      </c>
      <c r="J116" s="129">
        <v>1279068.42</v>
      </c>
      <c r="K116" s="129">
        <v>1124902.6</v>
      </c>
      <c r="L116" s="129">
        <v>37717.98</v>
      </c>
      <c r="M116" s="129">
        <v>37854.52</v>
      </c>
      <c r="N116" s="14" t="s">
        <v>41</v>
      </c>
      <c r="O116" s="14" t="s">
        <v>41</v>
      </c>
      <c r="P116" s="129">
        <v>54.0</v>
      </c>
      <c r="Q116" s="129">
        <v>22.0</v>
      </c>
      <c r="R116" s="129">
        <v>22.0</v>
      </c>
      <c r="S116" s="129">
        <v>41.0</v>
      </c>
      <c r="T116" s="14" t="s">
        <v>41</v>
      </c>
      <c r="U116" s="129">
        <v>145.0</v>
      </c>
      <c r="V116" s="129">
        <v>-46.0</v>
      </c>
      <c r="W116" s="129">
        <v>-0.36</v>
      </c>
      <c r="X116" s="129">
        <v>13.7</v>
      </c>
      <c r="Y116" s="14" t="s">
        <v>41</v>
      </c>
      <c r="Z116" s="129">
        <v>3.0</v>
      </c>
      <c r="AA116" s="129">
        <v>1.0</v>
      </c>
      <c r="AB116" s="129">
        <v>1.0</v>
      </c>
      <c r="AC116" s="129">
        <v>3.0</v>
      </c>
      <c r="AD116" s="129">
        <v>1.65</v>
      </c>
      <c r="AE116" s="129">
        <v>363.0</v>
      </c>
      <c r="AF116" s="14" t="s">
        <v>41</v>
      </c>
      <c r="AG116" s="129">
        <v>2.0</v>
      </c>
      <c r="AH116" s="129">
        <v>1.0</v>
      </c>
      <c r="AI116" s="129">
        <v>1.0</v>
      </c>
      <c r="AJ116" s="129">
        <v>2.0</v>
      </c>
      <c r="AK116" s="129">
        <v>1.0</v>
      </c>
      <c r="AL116" s="130">
        <v>45496.78643179398</v>
      </c>
      <c r="AM116" s="131">
        <v>1279374.61</v>
      </c>
      <c r="AN116" s="131">
        <v>1124440.24</v>
      </c>
      <c r="AO116" s="124"/>
      <c r="AP116" s="124"/>
    </row>
    <row r="117">
      <c r="A117" s="129">
        <v>628.0</v>
      </c>
      <c r="B117" s="14" t="s">
        <v>97</v>
      </c>
      <c r="C117" s="14" t="s">
        <v>32</v>
      </c>
      <c r="D117" s="14" t="s">
        <v>150</v>
      </c>
      <c r="E117" s="14" t="s">
        <v>151</v>
      </c>
      <c r="F117" s="15" t="s">
        <v>45</v>
      </c>
      <c r="G117" s="15" t="s">
        <v>46</v>
      </c>
      <c r="H117" s="18" t="s">
        <v>1026</v>
      </c>
      <c r="I117" s="18" t="s">
        <v>1027</v>
      </c>
      <c r="J117" s="129">
        <v>1390955.35</v>
      </c>
      <c r="K117" s="129">
        <v>1569288.6</v>
      </c>
      <c r="L117" s="129">
        <v>49778.55</v>
      </c>
      <c r="M117" s="129">
        <v>55601.95</v>
      </c>
      <c r="N117" s="129">
        <v>25.0</v>
      </c>
      <c r="O117" s="14" t="s">
        <v>41</v>
      </c>
      <c r="P117" s="129">
        <v>54.0</v>
      </c>
      <c r="Q117" s="129">
        <v>61.0</v>
      </c>
      <c r="R117" s="129">
        <v>48.0</v>
      </c>
      <c r="S117" s="129">
        <v>42.0</v>
      </c>
      <c r="T117" s="14" t="s">
        <v>41</v>
      </c>
      <c r="U117" s="129">
        <v>-11.0</v>
      </c>
      <c r="V117" s="129">
        <v>14.0</v>
      </c>
      <c r="W117" s="129">
        <v>-10.47</v>
      </c>
      <c r="X117" s="129">
        <v>-11.36</v>
      </c>
      <c r="Y117" s="14" t="s">
        <v>41</v>
      </c>
      <c r="Z117" s="129">
        <v>1.0</v>
      </c>
      <c r="AA117" s="129">
        <v>1.0</v>
      </c>
      <c r="AB117" s="129">
        <v>1.0</v>
      </c>
      <c r="AC117" s="129">
        <v>1.0</v>
      </c>
      <c r="AD117" s="129">
        <v>0.95</v>
      </c>
      <c r="AE117" s="129">
        <v>644.0</v>
      </c>
      <c r="AF117" s="14" t="s">
        <v>41</v>
      </c>
      <c r="AG117" s="129">
        <v>1.0</v>
      </c>
      <c r="AH117" s="129">
        <v>1.0</v>
      </c>
      <c r="AI117" s="129">
        <v>1.0</v>
      </c>
      <c r="AJ117" s="129">
        <v>1.0</v>
      </c>
      <c r="AK117" s="129">
        <v>1.0</v>
      </c>
      <c r="AL117" s="130">
        <v>45496.78643179398</v>
      </c>
      <c r="AM117" s="131">
        <v>1391396.47</v>
      </c>
      <c r="AN117" s="131">
        <v>1571812.01</v>
      </c>
      <c r="AO117" s="124"/>
      <c r="AP117" s="124"/>
    </row>
    <row r="118">
      <c r="A118" s="129">
        <v>105.0</v>
      </c>
      <c r="B118" s="14" t="s">
        <v>31</v>
      </c>
      <c r="C118" s="14" t="s">
        <v>32</v>
      </c>
      <c r="D118" s="14" t="s">
        <v>50</v>
      </c>
      <c r="E118" s="14" t="s">
        <v>51</v>
      </c>
      <c r="F118" s="15" t="s">
        <v>52</v>
      </c>
      <c r="G118" s="15" t="s">
        <v>46</v>
      </c>
      <c r="H118" s="18" t="s">
        <v>1026</v>
      </c>
      <c r="I118" s="18" t="s">
        <v>1027</v>
      </c>
      <c r="J118" s="129">
        <v>1341891.36</v>
      </c>
      <c r="K118" s="129">
        <v>1031218.4</v>
      </c>
      <c r="L118" s="129">
        <v>46243.33</v>
      </c>
      <c r="M118" s="129">
        <v>37849.15</v>
      </c>
      <c r="N118" s="129">
        <v>11.0</v>
      </c>
      <c r="O118" s="129">
        <v>4.0</v>
      </c>
      <c r="P118" s="129">
        <v>34.0</v>
      </c>
      <c r="Q118" s="129">
        <v>58.0</v>
      </c>
      <c r="R118" s="129">
        <v>24.0</v>
      </c>
      <c r="S118" s="129">
        <v>26.0</v>
      </c>
      <c r="T118" s="129">
        <v>175.0</v>
      </c>
      <c r="U118" s="129">
        <v>-41.0</v>
      </c>
      <c r="V118" s="129">
        <v>-7.0</v>
      </c>
      <c r="W118" s="129">
        <v>22.18</v>
      </c>
      <c r="X118" s="129">
        <v>30.13</v>
      </c>
      <c r="Y118" s="129">
        <v>5.0</v>
      </c>
      <c r="Z118" s="129">
        <v>1.0</v>
      </c>
      <c r="AA118" s="129">
        <v>1.0</v>
      </c>
      <c r="AB118" s="129">
        <v>5.0</v>
      </c>
      <c r="AC118" s="129">
        <v>5.0</v>
      </c>
      <c r="AD118" s="129">
        <v>3.8</v>
      </c>
      <c r="AE118" s="129">
        <v>80.0</v>
      </c>
      <c r="AF118" s="129">
        <v>4.0</v>
      </c>
      <c r="AG118" s="129">
        <v>1.0</v>
      </c>
      <c r="AH118" s="129">
        <v>1.0</v>
      </c>
      <c r="AI118" s="129">
        <v>4.0</v>
      </c>
      <c r="AJ118" s="129">
        <v>4.0</v>
      </c>
      <c r="AK118" s="129">
        <v>3.0</v>
      </c>
      <c r="AL118" s="130">
        <v>45496.78643179398</v>
      </c>
      <c r="AM118" s="131">
        <v>1342214.04</v>
      </c>
      <c r="AN118" s="131">
        <v>1031407.38</v>
      </c>
      <c r="AO118" s="124"/>
      <c r="AP118" s="124"/>
    </row>
    <row r="119">
      <c r="A119" s="129">
        <v>248.0</v>
      </c>
      <c r="B119" s="14" t="s">
        <v>31</v>
      </c>
      <c r="C119" s="14" t="s">
        <v>32</v>
      </c>
      <c r="D119" s="14" t="s">
        <v>50</v>
      </c>
      <c r="E119" s="14" t="s">
        <v>51</v>
      </c>
      <c r="F119" s="15" t="s">
        <v>52</v>
      </c>
      <c r="G119" s="15" t="s">
        <v>46</v>
      </c>
      <c r="H119" s="18" t="s">
        <v>1026</v>
      </c>
      <c r="I119" s="18" t="s">
        <v>1027</v>
      </c>
      <c r="J119" s="129">
        <v>516583.96</v>
      </c>
      <c r="K119" s="129">
        <v>529621.8</v>
      </c>
      <c r="L119" s="129">
        <v>17494.34</v>
      </c>
      <c r="M119" s="129">
        <v>21548.27</v>
      </c>
      <c r="N119" s="129">
        <v>19.0</v>
      </c>
      <c r="O119" s="14" t="s">
        <v>41</v>
      </c>
      <c r="P119" s="129">
        <v>50.0</v>
      </c>
      <c r="Q119" s="129">
        <v>68.0</v>
      </c>
      <c r="R119" s="129">
        <v>31.0</v>
      </c>
      <c r="S119" s="129">
        <v>32.0</v>
      </c>
      <c r="T119" s="14" t="s">
        <v>41</v>
      </c>
      <c r="U119" s="129">
        <v>-26.0</v>
      </c>
      <c r="V119" s="129">
        <v>-3.0</v>
      </c>
      <c r="W119" s="129">
        <v>-18.81</v>
      </c>
      <c r="X119" s="129">
        <v>-2.46</v>
      </c>
      <c r="Y119" s="14" t="s">
        <v>41</v>
      </c>
      <c r="Z119" s="129">
        <v>1.0</v>
      </c>
      <c r="AA119" s="129">
        <v>1.0</v>
      </c>
      <c r="AB119" s="129">
        <v>1.0</v>
      </c>
      <c r="AC119" s="129">
        <v>1.0</v>
      </c>
      <c r="AD119" s="129">
        <v>0.95</v>
      </c>
      <c r="AE119" s="129">
        <v>627.0</v>
      </c>
      <c r="AF119" s="14" t="s">
        <v>41</v>
      </c>
      <c r="AG119" s="129">
        <v>1.0</v>
      </c>
      <c r="AH119" s="129">
        <v>1.0</v>
      </c>
      <c r="AI119" s="129">
        <v>1.0</v>
      </c>
      <c r="AJ119" s="129">
        <v>1.0</v>
      </c>
      <c r="AK119" s="129">
        <v>1.0</v>
      </c>
      <c r="AL119" s="130">
        <v>45496.78643179398</v>
      </c>
      <c r="AM119" s="131">
        <v>516619.96</v>
      </c>
      <c r="AN119" s="131">
        <v>547373.36</v>
      </c>
      <c r="AO119" s="124"/>
      <c r="AP119" s="124"/>
    </row>
    <row r="120">
      <c r="A120" s="129">
        <v>328.0</v>
      </c>
      <c r="B120" s="14" t="s">
        <v>31</v>
      </c>
      <c r="C120" s="14" t="s">
        <v>32</v>
      </c>
      <c r="D120" s="14" t="s">
        <v>50</v>
      </c>
      <c r="E120" s="14" t="s">
        <v>51</v>
      </c>
      <c r="F120" s="15" t="s">
        <v>343</v>
      </c>
      <c r="G120" s="15" t="s">
        <v>46</v>
      </c>
      <c r="H120" s="18" t="s">
        <v>1026</v>
      </c>
      <c r="I120" s="18" t="s">
        <v>1027</v>
      </c>
      <c r="J120" s="129">
        <v>3855089.94</v>
      </c>
      <c r="K120" s="129">
        <v>3836807.6</v>
      </c>
      <c r="L120" s="129">
        <v>160662.7</v>
      </c>
      <c r="M120" s="129">
        <v>163675.66</v>
      </c>
      <c r="N120" s="129">
        <v>126.0</v>
      </c>
      <c r="O120" s="129">
        <v>10.0</v>
      </c>
      <c r="P120" s="129">
        <v>186.0</v>
      </c>
      <c r="Q120" s="129">
        <v>144.0</v>
      </c>
      <c r="R120" s="129">
        <v>125.0</v>
      </c>
      <c r="S120" s="129">
        <v>154.0</v>
      </c>
      <c r="T120" s="129">
        <v>1160.0</v>
      </c>
      <c r="U120" s="129">
        <v>29.0</v>
      </c>
      <c r="V120" s="129">
        <v>-18.0</v>
      </c>
      <c r="W120" s="129">
        <v>-1.84</v>
      </c>
      <c r="X120" s="129">
        <v>0.48</v>
      </c>
      <c r="Y120" s="129">
        <v>5.0</v>
      </c>
      <c r="Z120" s="129">
        <v>1.0</v>
      </c>
      <c r="AA120" s="129">
        <v>1.0</v>
      </c>
      <c r="AB120" s="129">
        <v>1.0</v>
      </c>
      <c r="AC120" s="129">
        <v>1.0</v>
      </c>
      <c r="AD120" s="129">
        <v>1.2</v>
      </c>
      <c r="AE120" s="129">
        <v>497.0</v>
      </c>
      <c r="AF120" s="129">
        <v>4.0</v>
      </c>
      <c r="AG120" s="129">
        <v>1.0</v>
      </c>
      <c r="AH120" s="129">
        <v>1.0</v>
      </c>
      <c r="AI120" s="129">
        <v>1.0</v>
      </c>
      <c r="AJ120" s="129">
        <v>1.0</v>
      </c>
      <c r="AK120" s="129">
        <v>1.0</v>
      </c>
      <c r="AL120" s="130">
        <v>45496.78643179398</v>
      </c>
      <c r="AM120" s="131">
        <v>3855359.19</v>
      </c>
      <c r="AN120" s="131">
        <v>3836975.23</v>
      </c>
      <c r="AO120" s="124"/>
      <c r="AP120" s="124"/>
    </row>
    <row r="121">
      <c r="A121" s="129">
        <v>619.0</v>
      </c>
      <c r="B121" s="14" t="s">
        <v>31</v>
      </c>
      <c r="C121" s="14" t="s">
        <v>32</v>
      </c>
      <c r="D121" s="14" t="s">
        <v>50</v>
      </c>
      <c r="E121" s="14" t="s">
        <v>51</v>
      </c>
      <c r="F121" s="15" t="s">
        <v>343</v>
      </c>
      <c r="G121" s="15" t="s">
        <v>46</v>
      </c>
      <c r="H121" s="18" t="s">
        <v>1026</v>
      </c>
      <c r="I121" s="18" t="s">
        <v>1027</v>
      </c>
      <c r="J121" s="129">
        <v>649276.24</v>
      </c>
      <c r="K121" s="129">
        <v>812793.2</v>
      </c>
      <c r="L121" s="129">
        <v>27076.24</v>
      </c>
      <c r="M121" s="129">
        <v>34106.12</v>
      </c>
      <c r="N121" s="129">
        <v>64.0</v>
      </c>
      <c r="O121" s="129">
        <v>1.0</v>
      </c>
      <c r="P121" s="129">
        <v>54.0</v>
      </c>
      <c r="Q121" s="129">
        <v>13.0</v>
      </c>
      <c r="R121" s="129">
        <v>36.0</v>
      </c>
      <c r="S121" s="129">
        <v>36.0</v>
      </c>
      <c r="T121" s="129">
        <v>6300.0</v>
      </c>
      <c r="U121" s="129">
        <v>315.0</v>
      </c>
      <c r="V121" s="129">
        <v>0.0</v>
      </c>
      <c r="W121" s="129">
        <v>-20.61</v>
      </c>
      <c r="X121" s="129">
        <v>-20.12</v>
      </c>
      <c r="Y121" s="129">
        <v>5.0</v>
      </c>
      <c r="Z121" s="129">
        <v>5.0</v>
      </c>
      <c r="AA121" s="129">
        <v>1.0</v>
      </c>
      <c r="AB121" s="129">
        <v>1.0</v>
      </c>
      <c r="AC121" s="129">
        <v>1.0</v>
      </c>
      <c r="AD121" s="129">
        <v>1.6</v>
      </c>
      <c r="AE121" s="129">
        <v>373.0</v>
      </c>
      <c r="AF121" s="129">
        <v>4.0</v>
      </c>
      <c r="AG121" s="129">
        <v>4.0</v>
      </c>
      <c r="AH121" s="129">
        <v>1.0</v>
      </c>
      <c r="AI121" s="129">
        <v>1.0</v>
      </c>
      <c r="AJ121" s="129">
        <v>1.0</v>
      </c>
      <c r="AK121" s="129">
        <v>1.0</v>
      </c>
      <c r="AL121" s="130">
        <v>45496.78643179398</v>
      </c>
      <c r="AM121" s="131">
        <v>649164.24</v>
      </c>
      <c r="AN121" s="131">
        <v>812883.68</v>
      </c>
      <c r="AO121" s="124"/>
      <c r="AP121" s="124"/>
    </row>
    <row r="122">
      <c r="A122" s="129">
        <v>678.0</v>
      </c>
      <c r="B122" s="14" t="s">
        <v>31</v>
      </c>
      <c r="C122" s="14" t="s">
        <v>32</v>
      </c>
      <c r="D122" s="14" t="s">
        <v>50</v>
      </c>
      <c r="E122" s="14" t="s">
        <v>51</v>
      </c>
      <c r="F122" s="15" t="s">
        <v>52</v>
      </c>
      <c r="G122" s="15" t="s">
        <v>46</v>
      </c>
      <c r="H122" s="18" t="s">
        <v>1026</v>
      </c>
      <c r="I122" s="18" t="s">
        <v>1027</v>
      </c>
      <c r="J122" s="129">
        <v>710455.08</v>
      </c>
      <c r="K122" s="129">
        <v>379241.8</v>
      </c>
      <c r="L122" s="129">
        <v>24472.01</v>
      </c>
      <c r="M122" s="129">
        <v>13333.66</v>
      </c>
      <c r="N122" s="129">
        <v>21.0</v>
      </c>
      <c r="O122" s="14" t="s">
        <v>41</v>
      </c>
      <c r="P122" s="129">
        <v>38.0</v>
      </c>
      <c r="Q122" s="129">
        <v>42.0</v>
      </c>
      <c r="R122" s="129">
        <v>30.0</v>
      </c>
      <c r="S122" s="129">
        <v>18.0</v>
      </c>
      <c r="T122" s="14" t="s">
        <v>41</v>
      </c>
      <c r="U122" s="129">
        <v>-9.0</v>
      </c>
      <c r="V122" s="129">
        <v>66.0</v>
      </c>
      <c r="W122" s="129">
        <v>83.54</v>
      </c>
      <c r="X122" s="129">
        <v>87.34</v>
      </c>
      <c r="Y122" s="14" t="s">
        <v>41</v>
      </c>
      <c r="Z122" s="129">
        <v>1.0</v>
      </c>
      <c r="AA122" s="129">
        <v>4.0</v>
      </c>
      <c r="AB122" s="129">
        <v>5.0</v>
      </c>
      <c r="AC122" s="129">
        <v>5.0</v>
      </c>
      <c r="AD122" s="129">
        <v>4.15</v>
      </c>
      <c r="AE122" s="129">
        <v>39.0</v>
      </c>
      <c r="AF122" s="14" t="s">
        <v>41</v>
      </c>
      <c r="AG122" s="129">
        <v>1.0</v>
      </c>
      <c r="AH122" s="129">
        <v>3.0</v>
      </c>
      <c r="AI122" s="129">
        <v>4.0</v>
      </c>
      <c r="AJ122" s="129">
        <v>4.0</v>
      </c>
      <c r="AK122" s="129">
        <v>4.0</v>
      </c>
      <c r="AL122" s="130">
        <v>45496.78643179398</v>
      </c>
      <c r="AM122" s="131">
        <v>710737.08</v>
      </c>
      <c r="AN122" s="131">
        <v>361465.12</v>
      </c>
      <c r="AO122" s="124"/>
      <c r="AP122" s="124"/>
    </row>
    <row r="123">
      <c r="A123" s="129">
        <v>585.0</v>
      </c>
      <c r="B123" s="14" t="s">
        <v>42</v>
      </c>
      <c r="C123" s="14" t="s">
        <v>32</v>
      </c>
      <c r="D123" s="14" t="s">
        <v>401</v>
      </c>
      <c r="E123" s="14" t="s">
        <v>552</v>
      </c>
      <c r="F123" s="15" t="s">
        <v>52</v>
      </c>
      <c r="G123" s="15" t="s">
        <v>46</v>
      </c>
      <c r="H123" s="18" t="s">
        <v>1026</v>
      </c>
      <c r="I123" s="18" t="s">
        <v>1027</v>
      </c>
      <c r="J123" s="129">
        <v>2175716.85</v>
      </c>
      <c r="K123" s="129">
        <v>1774308.6</v>
      </c>
      <c r="L123" s="129">
        <v>81415.59</v>
      </c>
      <c r="M123" s="129">
        <v>67610.36</v>
      </c>
      <c r="N123" s="129">
        <v>42.0</v>
      </c>
      <c r="O123" s="129">
        <v>18.0</v>
      </c>
      <c r="P123" s="129">
        <v>70.0</v>
      </c>
      <c r="Q123" s="129">
        <v>75.0</v>
      </c>
      <c r="R123" s="129">
        <v>73.0</v>
      </c>
      <c r="S123" s="129">
        <v>60.0</v>
      </c>
      <c r="T123" s="129">
        <v>133.0</v>
      </c>
      <c r="U123" s="129">
        <v>-6.0</v>
      </c>
      <c r="V123" s="129">
        <v>21.0</v>
      </c>
      <c r="W123" s="129">
        <v>20.42</v>
      </c>
      <c r="X123" s="129">
        <v>22.62</v>
      </c>
      <c r="Y123" s="129">
        <v>5.0</v>
      </c>
      <c r="Z123" s="129">
        <v>1.0</v>
      </c>
      <c r="AA123" s="129">
        <v>2.0</v>
      </c>
      <c r="AB123" s="129">
        <v>5.0</v>
      </c>
      <c r="AC123" s="129">
        <v>4.0</v>
      </c>
      <c r="AD123" s="129">
        <v>3.75</v>
      </c>
      <c r="AE123" s="129">
        <v>90.0</v>
      </c>
      <c r="AF123" s="129">
        <v>4.0</v>
      </c>
      <c r="AG123" s="129">
        <v>1.0</v>
      </c>
      <c r="AH123" s="129">
        <v>2.0</v>
      </c>
      <c r="AI123" s="129">
        <v>4.0</v>
      </c>
      <c r="AJ123" s="129">
        <v>3.0</v>
      </c>
      <c r="AK123" s="129">
        <v>3.0</v>
      </c>
      <c r="AL123" s="130">
        <v>45496.78643179398</v>
      </c>
      <c r="AM123" s="131">
        <v>2186326.84</v>
      </c>
      <c r="AN123" s="131">
        <v>1774812.14</v>
      </c>
      <c r="AO123" s="124"/>
      <c r="AP123" s="124"/>
    </row>
    <row r="124">
      <c r="A124" s="129">
        <v>843.0</v>
      </c>
      <c r="B124" s="14" t="s">
        <v>97</v>
      </c>
      <c r="C124" s="14" t="s">
        <v>32</v>
      </c>
      <c r="D124" s="14" t="s">
        <v>711</v>
      </c>
      <c r="E124" s="14" t="s">
        <v>746</v>
      </c>
      <c r="F124" s="15" t="s">
        <v>223</v>
      </c>
      <c r="G124" s="15" t="s">
        <v>101</v>
      </c>
      <c r="H124" s="18" t="s">
        <v>1026</v>
      </c>
      <c r="I124" s="18" t="s">
        <v>1027</v>
      </c>
      <c r="J124" s="129">
        <v>237786.66</v>
      </c>
      <c r="K124" s="129">
        <v>367518.4</v>
      </c>
      <c r="L124" s="129">
        <v>8775.75</v>
      </c>
      <c r="M124" s="129">
        <v>10759.5</v>
      </c>
      <c r="N124" s="14" t="s">
        <v>41</v>
      </c>
      <c r="O124" s="14" t="s">
        <v>41</v>
      </c>
      <c r="P124" s="129">
        <v>16.0</v>
      </c>
      <c r="Q124" s="129">
        <v>16.0</v>
      </c>
      <c r="R124" s="129">
        <v>17.0</v>
      </c>
      <c r="S124" s="129">
        <v>23.0</v>
      </c>
      <c r="T124" s="14" t="s">
        <v>41</v>
      </c>
      <c r="U124" s="129">
        <v>0.0</v>
      </c>
      <c r="V124" s="129">
        <v>-26.0</v>
      </c>
      <c r="W124" s="129">
        <v>-18.44</v>
      </c>
      <c r="X124" s="129">
        <v>-35.3</v>
      </c>
      <c r="Y124" s="14" t="s">
        <v>41</v>
      </c>
      <c r="Z124" s="129">
        <v>1.0</v>
      </c>
      <c r="AA124" s="129">
        <v>1.0</v>
      </c>
      <c r="AB124" s="129">
        <v>1.0</v>
      </c>
      <c r="AC124" s="129">
        <v>1.0</v>
      </c>
      <c r="AD124" s="129">
        <v>0.95</v>
      </c>
      <c r="AE124" s="129">
        <v>622.0</v>
      </c>
      <c r="AF124" s="14" t="s">
        <v>41</v>
      </c>
      <c r="AG124" s="129">
        <v>1.0</v>
      </c>
      <c r="AH124" s="129">
        <v>1.0</v>
      </c>
      <c r="AI124" s="129">
        <v>1.0</v>
      </c>
      <c r="AJ124" s="129">
        <v>1.0</v>
      </c>
      <c r="AK124" s="129">
        <v>1.0</v>
      </c>
      <c r="AL124" s="130">
        <v>45496.78643179398</v>
      </c>
      <c r="AM124" s="131">
        <v>272142.23</v>
      </c>
      <c r="AN124" s="131">
        <v>367173.33</v>
      </c>
      <c r="AO124" s="124"/>
      <c r="AP124" s="124"/>
    </row>
    <row r="125">
      <c r="A125" s="129">
        <v>110.0</v>
      </c>
      <c r="B125" s="14" t="s">
        <v>60</v>
      </c>
      <c r="C125" s="14" t="s">
        <v>32</v>
      </c>
      <c r="D125" s="14" t="s">
        <v>61</v>
      </c>
      <c r="E125" s="14" t="s">
        <v>62</v>
      </c>
      <c r="F125" s="15" t="s">
        <v>35</v>
      </c>
      <c r="G125" s="15" t="s">
        <v>36</v>
      </c>
      <c r="H125" s="18" t="s">
        <v>1026</v>
      </c>
      <c r="I125" s="18" t="s">
        <v>1027</v>
      </c>
      <c r="J125" s="129">
        <v>676843.96</v>
      </c>
      <c r="K125" s="129">
        <v>706282.2</v>
      </c>
      <c r="L125" s="129">
        <v>19839.25</v>
      </c>
      <c r="M125" s="129">
        <v>22015.86</v>
      </c>
      <c r="N125" s="129">
        <v>2.0</v>
      </c>
      <c r="O125" s="129">
        <v>2.0</v>
      </c>
      <c r="P125" s="129">
        <v>32.0</v>
      </c>
      <c r="Q125" s="129">
        <v>32.0</v>
      </c>
      <c r="R125" s="129">
        <v>38.0</v>
      </c>
      <c r="S125" s="129">
        <v>31.0</v>
      </c>
      <c r="T125" s="129">
        <v>0.0</v>
      </c>
      <c r="U125" s="129">
        <v>0.0</v>
      </c>
      <c r="V125" s="129">
        <v>22.0</v>
      </c>
      <c r="W125" s="129">
        <v>-9.89</v>
      </c>
      <c r="X125" s="129">
        <v>-4.17</v>
      </c>
      <c r="Y125" s="129">
        <v>1.0</v>
      </c>
      <c r="Z125" s="129">
        <v>1.0</v>
      </c>
      <c r="AA125" s="129">
        <v>2.0</v>
      </c>
      <c r="AB125" s="129">
        <v>1.0</v>
      </c>
      <c r="AC125" s="129">
        <v>1.0</v>
      </c>
      <c r="AD125" s="129">
        <v>1.2</v>
      </c>
      <c r="AE125" s="129">
        <v>466.0</v>
      </c>
      <c r="AF125" s="129">
        <v>1.0</v>
      </c>
      <c r="AG125" s="129">
        <v>1.0</v>
      </c>
      <c r="AH125" s="129">
        <v>2.0</v>
      </c>
      <c r="AI125" s="129">
        <v>1.0</v>
      </c>
      <c r="AJ125" s="129">
        <v>1.0</v>
      </c>
      <c r="AK125" s="129">
        <v>1.0</v>
      </c>
      <c r="AL125" s="130">
        <v>45496.78643179398</v>
      </c>
      <c r="AM125" s="131">
        <v>674265.24</v>
      </c>
      <c r="AN125" s="131">
        <v>692447.01</v>
      </c>
      <c r="AO125" s="124"/>
      <c r="AP125" s="124"/>
    </row>
    <row r="126">
      <c r="A126" s="129">
        <v>229.0</v>
      </c>
      <c r="B126" s="14" t="s">
        <v>60</v>
      </c>
      <c r="C126" s="14" t="s">
        <v>32</v>
      </c>
      <c r="D126" s="14" t="s">
        <v>61</v>
      </c>
      <c r="E126" s="14" t="s">
        <v>62</v>
      </c>
      <c r="F126" s="15" t="s">
        <v>81</v>
      </c>
      <c r="G126" s="15" t="s">
        <v>36</v>
      </c>
      <c r="H126" s="18" t="s">
        <v>1026</v>
      </c>
      <c r="I126" s="18" t="s">
        <v>1027</v>
      </c>
      <c r="J126" s="129">
        <v>251903.25</v>
      </c>
      <c r="K126" s="129">
        <v>206298.4</v>
      </c>
      <c r="L126" s="129">
        <v>7053.25</v>
      </c>
      <c r="M126" s="129">
        <v>6608.78</v>
      </c>
      <c r="N126" s="14" t="s">
        <v>41</v>
      </c>
      <c r="O126" s="14" t="s">
        <v>41</v>
      </c>
      <c r="P126" s="129">
        <v>20.0</v>
      </c>
      <c r="Q126" s="129">
        <v>12.0</v>
      </c>
      <c r="R126" s="129">
        <v>10.0</v>
      </c>
      <c r="S126" s="129">
        <v>9.0</v>
      </c>
      <c r="T126" s="14" t="s">
        <v>41</v>
      </c>
      <c r="U126" s="129">
        <v>66.0</v>
      </c>
      <c r="V126" s="129">
        <v>11.0</v>
      </c>
      <c r="W126" s="129">
        <v>6.73</v>
      </c>
      <c r="X126" s="129">
        <v>22.11</v>
      </c>
      <c r="Y126" s="14" t="s">
        <v>41</v>
      </c>
      <c r="Z126" s="129">
        <v>2.0</v>
      </c>
      <c r="AA126" s="129">
        <v>1.0</v>
      </c>
      <c r="AB126" s="129">
        <v>2.0</v>
      </c>
      <c r="AC126" s="129">
        <v>4.0</v>
      </c>
      <c r="AD126" s="129">
        <v>2.2</v>
      </c>
      <c r="AE126" s="129">
        <v>280.0</v>
      </c>
      <c r="AF126" s="14" t="s">
        <v>41</v>
      </c>
      <c r="AG126" s="129">
        <v>2.0</v>
      </c>
      <c r="AH126" s="129">
        <v>1.0</v>
      </c>
      <c r="AI126" s="129">
        <v>1.0</v>
      </c>
      <c r="AJ126" s="129">
        <v>3.0</v>
      </c>
      <c r="AK126" s="129">
        <v>2.0</v>
      </c>
      <c r="AL126" s="130">
        <v>45496.78643179398</v>
      </c>
      <c r="AM126" s="131">
        <v>251903.25</v>
      </c>
      <c r="AN126" s="131">
        <v>220398.11</v>
      </c>
      <c r="AO126" s="124"/>
      <c r="AP126" s="124"/>
    </row>
    <row r="127">
      <c r="A127" s="129">
        <v>283.0</v>
      </c>
      <c r="B127" s="132"/>
      <c r="C127" s="14" t="s">
        <v>32</v>
      </c>
      <c r="D127" s="14" t="s">
        <v>286</v>
      </c>
      <c r="E127" s="14" t="s">
        <v>287</v>
      </c>
      <c r="F127" s="15" t="s">
        <v>228</v>
      </c>
      <c r="G127" s="15" t="s">
        <v>36</v>
      </c>
      <c r="H127" s="18" t="s">
        <v>1026</v>
      </c>
      <c r="I127" s="18" t="s">
        <v>1027</v>
      </c>
      <c r="J127" s="129">
        <v>1747777.8</v>
      </c>
      <c r="K127" s="129">
        <v>1754893.4</v>
      </c>
      <c r="L127" s="129">
        <v>51229.25</v>
      </c>
      <c r="M127" s="129">
        <v>51926.27</v>
      </c>
      <c r="N127" s="14" t="s">
        <v>41</v>
      </c>
      <c r="O127" s="129">
        <v>15.0</v>
      </c>
      <c r="P127" s="129">
        <v>35.0</v>
      </c>
      <c r="Q127" s="129">
        <v>63.0</v>
      </c>
      <c r="R127" s="129">
        <v>29.0</v>
      </c>
      <c r="S127" s="129">
        <v>34.0</v>
      </c>
      <c r="T127" s="14" t="s">
        <v>41</v>
      </c>
      <c r="U127" s="129">
        <v>-44.0</v>
      </c>
      <c r="V127" s="129">
        <v>-14.0</v>
      </c>
      <c r="W127" s="129">
        <v>-1.34</v>
      </c>
      <c r="X127" s="129">
        <v>-0.41</v>
      </c>
      <c r="Y127" s="14" t="s">
        <v>41</v>
      </c>
      <c r="Z127" s="129">
        <v>1.0</v>
      </c>
      <c r="AA127" s="129">
        <v>1.0</v>
      </c>
      <c r="AB127" s="129">
        <v>1.0</v>
      </c>
      <c r="AC127" s="129">
        <v>1.0</v>
      </c>
      <c r="AD127" s="129">
        <v>0.95</v>
      </c>
      <c r="AE127" s="129">
        <v>645.0</v>
      </c>
      <c r="AF127" s="14" t="s">
        <v>41</v>
      </c>
      <c r="AG127" s="129">
        <v>1.0</v>
      </c>
      <c r="AH127" s="129">
        <v>1.0</v>
      </c>
      <c r="AI127" s="129">
        <v>1.0</v>
      </c>
      <c r="AJ127" s="129">
        <v>1.0</v>
      </c>
      <c r="AK127" s="129">
        <v>1.0</v>
      </c>
      <c r="AL127" s="130">
        <v>45496.78643179398</v>
      </c>
      <c r="AM127" s="131">
        <v>1738246.8</v>
      </c>
      <c r="AN127" s="131">
        <v>1748011.64</v>
      </c>
      <c r="AO127" s="124"/>
      <c r="AP127" s="124"/>
    </row>
    <row r="128">
      <c r="A128" s="129">
        <v>297.0</v>
      </c>
      <c r="B128" s="14" t="s">
        <v>1001</v>
      </c>
      <c r="C128" s="14" t="s">
        <v>992</v>
      </c>
      <c r="D128" s="14" t="s">
        <v>91</v>
      </c>
      <c r="E128" s="14" t="s">
        <v>1015</v>
      </c>
      <c r="F128" s="15" t="s">
        <v>220</v>
      </c>
      <c r="G128" s="15" t="s">
        <v>59</v>
      </c>
      <c r="H128" s="18" t="s">
        <v>1026</v>
      </c>
      <c r="I128" s="18" t="s">
        <v>1027</v>
      </c>
      <c r="J128" s="129">
        <v>1287491.15</v>
      </c>
      <c r="K128" s="129">
        <v>1659508.4</v>
      </c>
      <c r="L128" s="129">
        <v>38294.86</v>
      </c>
      <c r="M128" s="129">
        <v>54461.05</v>
      </c>
      <c r="N128" s="129">
        <v>5.0</v>
      </c>
      <c r="O128" s="129">
        <v>1.0</v>
      </c>
      <c r="P128" s="129">
        <v>101.0</v>
      </c>
      <c r="Q128" s="129">
        <v>51.0</v>
      </c>
      <c r="R128" s="129">
        <v>319.0</v>
      </c>
      <c r="S128" s="129">
        <v>43.0</v>
      </c>
      <c r="T128" s="129">
        <v>400.0</v>
      </c>
      <c r="U128" s="129">
        <v>98.0</v>
      </c>
      <c r="V128" s="129">
        <v>641.0</v>
      </c>
      <c r="W128" s="129">
        <v>-29.68</v>
      </c>
      <c r="X128" s="129">
        <v>-22.42</v>
      </c>
      <c r="Y128" s="129">
        <v>5.0</v>
      </c>
      <c r="Z128" s="129">
        <v>2.0</v>
      </c>
      <c r="AA128" s="129">
        <v>5.0</v>
      </c>
      <c r="AB128" s="129">
        <v>1.0</v>
      </c>
      <c r="AC128" s="129">
        <v>1.0</v>
      </c>
      <c r="AD128" s="129">
        <v>2.4</v>
      </c>
      <c r="AE128" s="129">
        <v>246.0</v>
      </c>
      <c r="AF128" s="129">
        <v>4.0</v>
      </c>
      <c r="AG128" s="129">
        <v>2.0</v>
      </c>
      <c r="AH128" s="129">
        <v>4.0</v>
      </c>
      <c r="AI128" s="129">
        <v>1.0</v>
      </c>
      <c r="AJ128" s="129">
        <v>1.0</v>
      </c>
      <c r="AK128" s="129">
        <v>2.0</v>
      </c>
      <c r="AL128" s="130">
        <v>45496.78643179398</v>
      </c>
      <c r="AM128" s="131">
        <v>1287098.55</v>
      </c>
      <c r="AN128" s="131">
        <v>1659557.21</v>
      </c>
      <c r="AO128" s="124"/>
      <c r="AP128" s="124"/>
    </row>
    <row r="129">
      <c r="A129" s="129">
        <v>398.0</v>
      </c>
      <c r="B129" s="14" t="s">
        <v>97</v>
      </c>
      <c r="C129" s="14" t="s">
        <v>32</v>
      </c>
      <c r="D129" s="14" t="s">
        <v>405</v>
      </c>
      <c r="E129" s="14" t="s">
        <v>406</v>
      </c>
      <c r="F129" s="15" t="s">
        <v>143</v>
      </c>
      <c r="G129" s="15" t="s">
        <v>101</v>
      </c>
      <c r="H129" s="18" t="s">
        <v>1026</v>
      </c>
      <c r="I129" s="18" t="s">
        <v>1027</v>
      </c>
      <c r="J129" s="129">
        <v>1119992.06</v>
      </c>
      <c r="K129" s="129">
        <v>1189086.6</v>
      </c>
      <c r="L129" s="129">
        <v>31777.62</v>
      </c>
      <c r="M129" s="129">
        <v>33116.02</v>
      </c>
      <c r="N129" s="129">
        <v>27.0</v>
      </c>
      <c r="O129" s="129">
        <v>15.0</v>
      </c>
      <c r="P129" s="129">
        <v>26.0</v>
      </c>
      <c r="Q129" s="129">
        <v>38.0</v>
      </c>
      <c r="R129" s="129">
        <v>28.0</v>
      </c>
      <c r="S129" s="129">
        <v>33.0</v>
      </c>
      <c r="T129" s="129">
        <v>80.0</v>
      </c>
      <c r="U129" s="129">
        <v>-31.0</v>
      </c>
      <c r="V129" s="129">
        <v>-15.0</v>
      </c>
      <c r="W129" s="129">
        <v>-4.04</v>
      </c>
      <c r="X129" s="129">
        <v>-5.81</v>
      </c>
      <c r="Y129" s="129">
        <v>3.0</v>
      </c>
      <c r="Z129" s="129">
        <v>1.0</v>
      </c>
      <c r="AA129" s="129">
        <v>1.0</v>
      </c>
      <c r="AB129" s="129">
        <v>1.0</v>
      </c>
      <c r="AC129" s="129">
        <v>1.0</v>
      </c>
      <c r="AD129" s="129">
        <v>1.1</v>
      </c>
      <c r="AE129" s="129">
        <v>514.0</v>
      </c>
      <c r="AF129" s="129">
        <v>2.0</v>
      </c>
      <c r="AG129" s="129">
        <v>1.0</v>
      </c>
      <c r="AH129" s="129">
        <v>1.0</v>
      </c>
      <c r="AI129" s="129">
        <v>1.0</v>
      </c>
      <c r="AJ129" s="129">
        <v>1.0</v>
      </c>
      <c r="AK129" s="129">
        <v>1.0</v>
      </c>
      <c r="AL129" s="130">
        <v>45496.78643179398</v>
      </c>
      <c r="AM129" s="131">
        <v>1123747.14</v>
      </c>
      <c r="AN129" s="131">
        <v>1188916.24</v>
      </c>
      <c r="AO129" s="124"/>
      <c r="AP129" s="124"/>
    </row>
    <row r="130">
      <c r="A130" s="129">
        <v>404.0</v>
      </c>
      <c r="B130" s="14" t="s">
        <v>97</v>
      </c>
      <c r="C130" s="14" t="s">
        <v>32</v>
      </c>
      <c r="D130" s="14" t="s">
        <v>405</v>
      </c>
      <c r="E130" s="14" t="s">
        <v>406</v>
      </c>
      <c r="F130" s="15" t="s">
        <v>143</v>
      </c>
      <c r="G130" s="15" t="s">
        <v>101</v>
      </c>
      <c r="H130" s="18" t="s">
        <v>1026</v>
      </c>
      <c r="I130" s="18" t="s">
        <v>1027</v>
      </c>
      <c r="J130" s="129">
        <v>2185473.74</v>
      </c>
      <c r="K130" s="129">
        <v>1924059.8</v>
      </c>
      <c r="L130" s="129">
        <v>62640.09</v>
      </c>
      <c r="M130" s="129">
        <v>55255.53</v>
      </c>
      <c r="N130" s="129">
        <v>43.0</v>
      </c>
      <c r="O130" s="129">
        <v>59.0</v>
      </c>
      <c r="P130" s="129">
        <v>51.0</v>
      </c>
      <c r="Q130" s="129">
        <v>43.0</v>
      </c>
      <c r="R130" s="129">
        <v>28.0</v>
      </c>
      <c r="S130" s="129">
        <v>34.0</v>
      </c>
      <c r="T130" s="129">
        <v>-27.0</v>
      </c>
      <c r="U130" s="129">
        <v>18.0</v>
      </c>
      <c r="V130" s="129">
        <v>-17.0</v>
      </c>
      <c r="W130" s="129">
        <v>13.36</v>
      </c>
      <c r="X130" s="129">
        <v>13.59</v>
      </c>
      <c r="Y130" s="129">
        <v>1.0</v>
      </c>
      <c r="Z130" s="129">
        <v>1.0</v>
      </c>
      <c r="AA130" s="129">
        <v>1.0</v>
      </c>
      <c r="AB130" s="129">
        <v>3.0</v>
      </c>
      <c r="AC130" s="129">
        <v>3.0</v>
      </c>
      <c r="AD130" s="129">
        <v>2.3</v>
      </c>
      <c r="AE130" s="129">
        <v>265.0</v>
      </c>
      <c r="AF130" s="129">
        <v>1.0</v>
      </c>
      <c r="AG130" s="129">
        <v>1.0</v>
      </c>
      <c r="AH130" s="129">
        <v>1.0</v>
      </c>
      <c r="AI130" s="129">
        <v>2.0</v>
      </c>
      <c r="AJ130" s="129">
        <v>2.0</v>
      </c>
      <c r="AK130" s="129">
        <v>2.0</v>
      </c>
      <c r="AL130" s="130">
        <v>45496.78643179398</v>
      </c>
      <c r="AM130" s="131">
        <v>2183671.86</v>
      </c>
      <c r="AN130" s="131">
        <v>1924201.93</v>
      </c>
      <c r="AO130" s="124"/>
      <c r="AP130" s="124"/>
    </row>
    <row r="131">
      <c r="A131" s="129">
        <v>808.0</v>
      </c>
      <c r="B131" s="14" t="s">
        <v>1020</v>
      </c>
      <c r="C131" s="14" t="s">
        <v>992</v>
      </c>
      <c r="D131" s="14" t="s">
        <v>205</v>
      </c>
      <c r="E131" s="14" t="s">
        <v>1023</v>
      </c>
      <c r="F131" s="15" t="s">
        <v>76</v>
      </c>
      <c r="G131" s="15" t="s">
        <v>59</v>
      </c>
      <c r="H131" s="18" t="s">
        <v>1026</v>
      </c>
      <c r="I131" s="18" t="s">
        <v>1027</v>
      </c>
      <c r="J131" s="129">
        <v>1792045.33</v>
      </c>
      <c r="K131" s="129">
        <v>1749114.6</v>
      </c>
      <c r="L131" s="129">
        <v>47747.59</v>
      </c>
      <c r="M131" s="129">
        <v>49550.31</v>
      </c>
      <c r="N131" s="129">
        <v>18.0</v>
      </c>
      <c r="O131" s="129">
        <v>16.0</v>
      </c>
      <c r="P131" s="129">
        <v>133.0</v>
      </c>
      <c r="Q131" s="129">
        <v>163.0</v>
      </c>
      <c r="R131" s="129">
        <v>215.0</v>
      </c>
      <c r="S131" s="129">
        <v>269.0</v>
      </c>
      <c r="T131" s="129">
        <v>12.0</v>
      </c>
      <c r="U131" s="129">
        <v>-18.0</v>
      </c>
      <c r="V131" s="129">
        <v>-20.0</v>
      </c>
      <c r="W131" s="129">
        <v>-3.64</v>
      </c>
      <c r="X131" s="129">
        <v>2.45</v>
      </c>
      <c r="Y131" s="129">
        <v>1.0</v>
      </c>
      <c r="Z131" s="129">
        <v>1.0</v>
      </c>
      <c r="AA131" s="129">
        <v>1.0</v>
      </c>
      <c r="AB131" s="129">
        <v>1.0</v>
      </c>
      <c r="AC131" s="129">
        <v>1.0</v>
      </c>
      <c r="AD131" s="129">
        <v>1.0</v>
      </c>
      <c r="AE131" s="129">
        <v>595.0</v>
      </c>
      <c r="AF131" s="129">
        <v>1.0</v>
      </c>
      <c r="AG131" s="129">
        <v>1.0</v>
      </c>
      <c r="AH131" s="129">
        <v>1.0</v>
      </c>
      <c r="AI131" s="129">
        <v>1.0</v>
      </c>
      <c r="AJ131" s="129">
        <v>1.0</v>
      </c>
      <c r="AK131" s="129">
        <v>1.0</v>
      </c>
      <c r="AL131" s="130">
        <v>45496.78643179398</v>
      </c>
      <c r="AM131" s="131">
        <v>1759022.24</v>
      </c>
      <c r="AN131" s="131">
        <v>1705239.52</v>
      </c>
      <c r="AO131" s="124"/>
      <c r="AP131" s="124"/>
    </row>
    <row r="132">
      <c r="A132" s="129">
        <v>816.0</v>
      </c>
      <c r="B132" s="14" t="s">
        <v>414</v>
      </c>
      <c r="C132" s="14" t="s">
        <v>992</v>
      </c>
      <c r="D132" s="14" t="s">
        <v>205</v>
      </c>
      <c r="E132" s="14" t="s">
        <v>1023</v>
      </c>
      <c r="F132" s="15" t="s">
        <v>76</v>
      </c>
      <c r="G132" s="15" t="s">
        <v>59</v>
      </c>
      <c r="H132" s="18" t="s">
        <v>1026</v>
      </c>
      <c r="I132" s="18" t="s">
        <v>1027</v>
      </c>
      <c r="J132" s="129">
        <v>1149956.49</v>
      </c>
      <c r="K132" s="129">
        <v>687166.86</v>
      </c>
      <c r="L132" s="129">
        <v>30751.55</v>
      </c>
      <c r="M132" s="129">
        <v>19605.88</v>
      </c>
      <c r="N132" s="129">
        <v>16.0</v>
      </c>
      <c r="O132" s="129">
        <v>17.0</v>
      </c>
      <c r="P132" s="129">
        <v>149.0</v>
      </c>
      <c r="Q132" s="129">
        <v>107.0</v>
      </c>
      <c r="R132" s="129">
        <v>283.0</v>
      </c>
      <c r="S132" s="129">
        <v>206.0</v>
      </c>
      <c r="T132" s="129">
        <v>-5.0</v>
      </c>
      <c r="U132" s="129">
        <v>39.0</v>
      </c>
      <c r="V132" s="129">
        <v>37.0</v>
      </c>
      <c r="W132" s="129">
        <v>56.85</v>
      </c>
      <c r="X132" s="129">
        <v>67.35</v>
      </c>
      <c r="Y132" s="129">
        <v>1.0</v>
      </c>
      <c r="Z132" s="129">
        <v>1.0</v>
      </c>
      <c r="AA132" s="129">
        <v>2.0</v>
      </c>
      <c r="AB132" s="129">
        <v>5.0</v>
      </c>
      <c r="AC132" s="129">
        <v>5.0</v>
      </c>
      <c r="AD132" s="129">
        <v>3.85</v>
      </c>
      <c r="AE132" s="129">
        <v>70.0</v>
      </c>
      <c r="AF132" s="129">
        <v>1.0</v>
      </c>
      <c r="AG132" s="129">
        <v>1.0</v>
      </c>
      <c r="AH132" s="129">
        <v>2.0</v>
      </c>
      <c r="AI132" s="129">
        <v>4.0</v>
      </c>
      <c r="AJ132" s="129">
        <v>4.0</v>
      </c>
      <c r="AK132" s="129">
        <v>4.0</v>
      </c>
      <c r="AL132" s="130">
        <v>45496.78643179398</v>
      </c>
      <c r="AM132" s="131">
        <v>1146553.17</v>
      </c>
      <c r="AN132" s="131">
        <v>684083.88</v>
      </c>
      <c r="AO132" s="124"/>
      <c r="AP132" s="124"/>
    </row>
    <row r="133">
      <c r="A133" s="129">
        <v>818.0</v>
      </c>
      <c r="B133" s="14" t="s">
        <v>1020</v>
      </c>
      <c r="C133" s="14" t="s">
        <v>992</v>
      </c>
      <c r="D133" s="14" t="s">
        <v>205</v>
      </c>
      <c r="E133" s="14" t="s">
        <v>1023</v>
      </c>
      <c r="F133" s="15" t="s">
        <v>76</v>
      </c>
      <c r="G133" s="15" t="s">
        <v>59</v>
      </c>
      <c r="H133" s="18" t="s">
        <v>1026</v>
      </c>
      <c r="I133" s="18" t="s">
        <v>1027</v>
      </c>
      <c r="J133" s="129">
        <v>1488423.48</v>
      </c>
      <c r="K133" s="129">
        <v>1215158.0</v>
      </c>
      <c r="L133" s="129">
        <v>37085.28</v>
      </c>
      <c r="M133" s="129">
        <v>31497.25</v>
      </c>
      <c r="N133" s="129">
        <v>52.0</v>
      </c>
      <c r="O133" s="129">
        <v>21.0</v>
      </c>
      <c r="P133" s="129">
        <v>141.0</v>
      </c>
      <c r="Q133" s="129">
        <v>124.0</v>
      </c>
      <c r="R133" s="129">
        <v>362.0</v>
      </c>
      <c r="S133" s="129">
        <v>286.0</v>
      </c>
      <c r="T133" s="129">
        <v>147.0</v>
      </c>
      <c r="U133" s="129">
        <v>13.0</v>
      </c>
      <c r="V133" s="129">
        <v>26.0</v>
      </c>
      <c r="W133" s="129">
        <v>17.74</v>
      </c>
      <c r="X133" s="129">
        <v>22.49</v>
      </c>
      <c r="Y133" s="129">
        <v>5.0</v>
      </c>
      <c r="Z133" s="129">
        <v>1.0</v>
      </c>
      <c r="AA133" s="129">
        <v>2.0</v>
      </c>
      <c r="AB133" s="129">
        <v>4.0</v>
      </c>
      <c r="AC133" s="129">
        <v>4.0</v>
      </c>
      <c r="AD133" s="129">
        <v>3.6</v>
      </c>
      <c r="AE133" s="129">
        <v>120.0</v>
      </c>
      <c r="AF133" s="129">
        <v>4.0</v>
      </c>
      <c r="AG133" s="129">
        <v>1.0</v>
      </c>
      <c r="AH133" s="129">
        <v>2.0</v>
      </c>
      <c r="AI133" s="129">
        <v>3.0</v>
      </c>
      <c r="AJ133" s="129">
        <v>3.0</v>
      </c>
      <c r="AK133" s="129">
        <v>3.0</v>
      </c>
      <c r="AL133" s="130">
        <v>45496.78643179398</v>
      </c>
      <c r="AM133" s="131">
        <v>1445171.27</v>
      </c>
      <c r="AN133" s="131">
        <v>1131132.26</v>
      </c>
      <c r="AO133" s="124"/>
      <c r="AP133" s="124"/>
    </row>
    <row r="134">
      <c r="A134" s="129">
        <v>134.0</v>
      </c>
      <c r="B134" s="14" t="s">
        <v>47</v>
      </c>
      <c r="C134" s="14" t="s">
        <v>32</v>
      </c>
      <c r="D134" s="14" t="s">
        <v>104</v>
      </c>
      <c r="E134" s="14" t="s">
        <v>105</v>
      </c>
      <c r="F134" s="15" t="s">
        <v>88</v>
      </c>
      <c r="G134" s="15" t="s">
        <v>59</v>
      </c>
      <c r="H134" s="18" t="s">
        <v>1026</v>
      </c>
      <c r="I134" s="18" t="s">
        <v>1027</v>
      </c>
      <c r="J134" s="129">
        <v>3248851.18</v>
      </c>
      <c r="K134" s="129">
        <v>2742305.4</v>
      </c>
      <c r="L134" s="129">
        <v>93139.5</v>
      </c>
      <c r="M134" s="129">
        <v>81561.54</v>
      </c>
      <c r="N134" s="129">
        <v>53.0</v>
      </c>
      <c r="O134" s="14" t="s">
        <v>41</v>
      </c>
      <c r="P134" s="129">
        <v>57.0</v>
      </c>
      <c r="Q134" s="129">
        <v>47.0</v>
      </c>
      <c r="R134" s="129">
        <v>132.0</v>
      </c>
      <c r="S134" s="129">
        <v>109.0</v>
      </c>
      <c r="T134" s="14" t="s">
        <v>41</v>
      </c>
      <c r="U134" s="129">
        <v>21.0</v>
      </c>
      <c r="V134" s="129">
        <v>21.0</v>
      </c>
      <c r="W134" s="129">
        <v>14.2</v>
      </c>
      <c r="X134" s="129">
        <v>18.47</v>
      </c>
      <c r="Y134" s="14" t="s">
        <v>41</v>
      </c>
      <c r="Z134" s="129">
        <v>1.0</v>
      </c>
      <c r="AA134" s="129">
        <v>2.0</v>
      </c>
      <c r="AB134" s="129">
        <v>4.0</v>
      </c>
      <c r="AC134" s="129">
        <v>3.0</v>
      </c>
      <c r="AD134" s="129">
        <v>2.85</v>
      </c>
      <c r="AE134" s="129">
        <v>196.0</v>
      </c>
      <c r="AF134" s="14" t="s">
        <v>41</v>
      </c>
      <c r="AG134" s="129">
        <v>1.0</v>
      </c>
      <c r="AH134" s="129">
        <v>2.0</v>
      </c>
      <c r="AI134" s="129">
        <v>3.0</v>
      </c>
      <c r="AJ134" s="129">
        <v>2.0</v>
      </c>
      <c r="AK134" s="129">
        <v>3.0</v>
      </c>
      <c r="AL134" s="130">
        <v>45496.78643179398</v>
      </c>
      <c r="AM134" s="131">
        <v>3239014.65</v>
      </c>
      <c r="AN134" s="131">
        <v>2743865.41</v>
      </c>
      <c r="AO134" s="124"/>
      <c r="AP134" s="124"/>
    </row>
    <row r="135">
      <c r="A135" s="129">
        <v>419.0</v>
      </c>
      <c r="B135" s="14" t="s">
        <v>47</v>
      </c>
      <c r="C135" s="14" t="s">
        <v>32</v>
      </c>
      <c r="D135" s="14" t="s">
        <v>148</v>
      </c>
      <c r="E135" s="14" t="s">
        <v>419</v>
      </c>
      <c r="F135" s="15" t="s">
        <v>140</v>
      </c>
      <c r="G135" s="15" t="s">
        <v>36</v>
      </c>
      <c r="H135" s="18" t="s">
        <v>1026</v>
      </c>
      <c r="I135" s="18" t="s">
        <v>1027</v>
      </c>
      <c r="J135" s="129">
        <v>1291922.56</v>
      </c>
      <c r="K135" s="129">
        <v>1243959.2</v>
      </c>
      <c r="L135" s="129">
        <v>32189.23</v>
      </c>
      <c r="M135" s="129">
        <v>32908.03</v>
      </c>
      <c r="N135" s="129">
        <v>23.0</v>
      </c>
      <c r="O135" s="129">
        <v>27.0</v>
      </c>
      <c r="P135" s="129">
        <v>42.0</v>
      </c>
      <c r="Q135" s="129">
        <v>58.0</v>
      </c>
      <c r="R135" s="129">
        <v>36.0</v>
      </c>
      <c r="S135" s="129">
        <v>47.0</v>
      </c>
      <c r="T135" s="129">
        <v>-14.0</v>
      </c>
      <c r="U135" s="129">
        <v>-27.0</v>
      </c>
      <c r="V135" s="129">
        <v>-23.0</v>
      </c>
      <c r="W135" s="129">
        <v>-2.18</v>
      </c>
      <c r="X135" s="129">
        <v>3.86</v>
      </c>
      <c r="Y135" s="129">
        <v>1.0</v>
      </c>
      <c r="Z135" s="129">
        <v>1.0</v>
      </c>
      <c r="AA135" s="129">
        <v>1.0</v>
      </c>
      <c r="AB135" s="129">
        <v>1.0</v>
      </c>
      <c r="AC135" s="129">
        <v>1.0</v>
      </c>
      <c r="AD135" s="129">
        <v>1.0</v>
      </c>
      <c r="AE135" s="129">
        <v>572.0</v>
      </c>
      <c r="AF135" s="129">
        <v>1.0</v>
      </c>
      <c r="AG135" s="129">
        <v>1.0</v>
      </c>
      <c r="AH135" s="129">
        <v>1.0</v>
      </c>
      <c r="AI135" s="129">
        <v>1.0</v>
      </c>
      <c r="AJ135" s="129">
        <v>1.0</v>
      </c>
      <c r="AK135" s="129">
        <v>1.0</v>
      </c>
      <c r="AL135" s="130">
        <v>45496.78643179398</v>
      </c>
      <c r="AM135" s="131">
        <v>1299137.02</v>
      </c>
      <c r="AN135" s="131">
        <v>1244867.03</v>
      </c>
      <c r="AO135" s="124"/>
      <c r="AP135" s="124"/>
    </row>
    <row r="136">
      <c r="A136" s="129">
        <v>503.0</v>
      </c>
      <c r="B136" s="14" t="s">
        <v>47</v>
      </c>
      <c r="C136" s="14" t="s">
        <v>32</v>
      </c>
      <c r="D136" s="14" t="s">
        <v>148</v>
      </c>
      <c r="E136" s="14" t="s">
        <v>419</v>
      </c>
      <c r="F136" s="15" t="s">
        <v>140</v>
      </c>
      <c r="G136" s="15" t="s">
        <v>36</v>
      </c>
      <c r="H136" s="18" t="s">
        <v>1026</v>
      </c>
      <c r="I136" s="18" t="s">
        <v>1027</v>
      </c>
      <c r="J136" s="129">
        <v>646133.67</v>
      </c>
      <c r="K136" s="129">
        <v>585513.8</v>
      </c>
      <c r="L136" s="129">
        <v>16869.21</v>
      </c>
      <c r="M136" s="129">
        <v>15876.7</v>
      </c>
      <c r="N136" s="129">
        <v>64.0</v>
      </c>
      <c r="O136" s="129">
        <v>33.0</v>
      </c>
      <c r="P136" s="129">
        <v>18.0</v>
      </c>
      <c r="Q136" s="129">
        <v>29.0</v>
      </c>
      <c r="R136" s="129">
        <v>23.0</v>
      </c>
      <c r="S136" s="129">
        <v>31.0</v>
      </c>
      <c r="T136" s="129">
        <v>93.0</v>
      </c>
      <c r="U136" s="129">
        <v>-37.0</v>
      </c>
      <c r="V136" s="129">
        <v>-25.0</v>
      </c>
      <c r="W136" s="129">
        <v>6.25</v>
      </c>
      <c r="X136" s="129">
        <v>10.35</v>
      </c>
      <c r="Y136" s="129">
        <v>4.0</v>
      </c>
      <c r="Z136" s="129">
        <v>1.0</v>
      </c>
      <c r="AA136" s="129">
        <v>1.0</v>
      </c>
      <c r="AB136" s="129">
        <v>2.0</v>
      </c>
      <c r="AC136" s="129">
        <v>2.0</v>
      </c>
      <c r="AD136" s="129">
        <v>1.8</v>
      </c>
      <c r="AE136" s="129">
        <v>334.0</v>
      </c>
      <c r="AF136" s="129">
        <v>3.0</v>
      </c>
      <c r="AG136" s="129">
        <v>1.0</v>
      </c>
      <c r="AH136" s="129">
        <v>1.0</v>
      </c>
      <c r="AI136" s="129">
        <v>1.0</v>
      </c>
      <c r="AJ136" s="129">
        <v>2.0</v>
      </c>
      <c r="AK136" s="129">
        <v>2.0</v>
      </c>
      <c r="AL136" s="130">
        <v>45496.78643179398</v>
      </c>
      <c r="AM136" s="131">
        <v>647685.67</v>
      </c>
      <c r="AN136" s="131">
        <v>585513.5</v>
      </c>
      <c r="AO136" s="124"/>
      <c r="AP136" s="124"/>
    </row>
    <row r="137">
      <c r="A137" s="129">
        <v>551.0</v>
      </c>
      <c r="B137" s="14" t="s">
        <v>60</v>
      </c>
      <c r="C137" s="14" t="s">
        <v>32</v>
      </c>
      <c r="D137" s="14" t="s">
        <v>525</v>
      </c>
      <c r="E137" s="14" t="s">
        <v>526</v>
      </c>
      <c r="F137" s="15" t="s">
        <v>140</v>
      </c>
      <c r="G137" s="15" t="s">
        <v>36</v>
      </c>
      <c r="H137" s="18" t="s">
        <v>1026</v>
      </c>
      <c r="I137" s="18" t="s">
        <v>1027</v>
      </c>
      <c r="J137" s="129">
        <v>1109633.56</v>
      </c>
      <c r="K137" s="129">
        <v>921641.4</v>
      </c>
      <c r="L137" s="129">
        <v>26888.36</v>
      </c>
      <c r="M137" s="129">
        <v>24551.43</v>
      </c>
      <c r="N137" s="129">
        <v>22.0</v>
      </c>
      <c r="O137" s="129">
        <v>26.0</v>
      </c>
      <c r="P137" s="129">
        <v>20.0</v>
      </c>
      <c r="Q137" s="129">
        <v>12.0</v>
      </c>
      <c r="R137" s="129">
        <v>41.0</v>
      </c>
      <c r="S137" s="129">
        <v>39.0</v>
      </c>
      <c r="T137" s="129">
        <v>-15.0</v>
      </c>
      <c r="U137" s="129">
        <v>66.0</v>
      </c>
      <c r="V137" s="129">
        <v>5.0</v>
      </c>
      <c r="W137" s="129">
        <v>9.52</v>
      </c>
      <c r="X137" s="129">
        <v>20.4</v>
      </c>
      <c r="Y137" s="129">
        <v>1.0</v>
      </c>
      <c r="Z137" s="129">
        <v>2.0</v>
      </c>
      <c r="AA137" s="129">
        <v>1.0</v>
      </c>
      <c r="AB137" s="129">
        <v>3.0</v>
      </c>
      <c r="AC137" s="129">
        <v>3.0</v>
      </c>
      <c r="AD137" s="129">
        <v>2.4</v>
      </c>
      <c r="AE137" s="129">
        <v>244.0</v>
      </c>
      <c r="AF137" s="129">
        <v>1.0</v>
      </c>
      <c r="AG137" s="129">
        <v>2.0</v>
      </c>
      <c r="AH137" s="129">
        <v>1.0</v>
      </c>
      <c r="AI137" s="129">
        <v>2.0</v>
      </c>
      <c r="AJ137" s="129">
        <v>2.0</v>
      </c>
      <c r="AK137" s="129">
        <v>2.0</v>
      </c>
      <c r="AL137" s="130">
        <v>45496.78643179398</v>
      </c>
      <c r="AM137" s="131">
        <v>1111326.86</v>
      </c>
      <c r="AN137" s="131">
        <v>921734.19</v>
      </c>
      <c r="AO137" s="124"/>
      <c r="AP137" s="124"/>
    </row>
    <row r="138">
      <c r="A138" s="129">
        <v>3042.0</v>
      </c>
      <c r="B138" s="14" t="s">
        <v>31</v>
      </c>
      <c r="C138" s="14" t="s">
        <v>32</v>
      </c>
      <c r="D138" s="14" t="s">
        <v>814</v>
      </c>
      <c r="E138" s="14" t="s">
        <v>815</v>
      </c>
      <c r="F138" s="15" t="s">
        <v>771</v>
      </c>
      <c r="G138" s="15" t="s">
        <v>772</v>
      </c>
      <c r="H138" s="18" t="s">
        <v>1026</v>
      </c>
      <c r="I138" s="18" t="s">
        <v>1027</v>
      </c>
      <c r="J138" s="129">
        <v>804668.75</v>
      </c>
      <c r="K138" s="129">
        <v>750179.8</v>
      </c>
      <c r="L138" s="129">
        <v>19755.77</v>
      </c>
      <c r="M138" s="129">
        <v>18927.0</v>
      </c>
      <c r="N138" s="129">
        <v>8.0</v>
      </c>
      <c r="O138" s="129">
        <v>10.0</v>
      </c>
      <c r="P138" s="129">
        <v>14.0</v>
      </c>
      <c r="Q138" s="129">
        <v>12.0</v>
      </c>
      <c r="R138" s="129">
        <v>27.0</v>
      </c>
      <c r="S138" s="129">
        <v>16.0</v>
      </c>
      <c r="T138" s="129">
        <v>-20.0</v>
      </c>
      <c r="U138" s="129">
        <v>16.0</v>
      </c>
      <c r="V138" s="129">
        <v>68.0</v>
      </c>
      <c r="W138" s="129">
        <v>4.38</v>
      </c>
      <c r="X138" s="129">
        <v>7.26</v>
      </c>
      <c r="Y138" s="129">
        <v>1.0</v>
      </c>
      <c r="Z138" s="129">
        <v>1.0</v>
      </c>
      <c r="AA138" s="129">
        <v>4.0</v>
      </c>
      <c r="AB138" s="129">
        <v>2.0</v>
      </c>
      <c r="AC138" s="129">
        <v>2.0</v>
      </c>
      <c r="AD138" s="129">
        <v>2.25</v>
      </c>
      <c r="AE138" s="129">
        <v>269.0</v>
      </c>
      <c r="AF138" s="129">
        <v>1.0</v>
      </c>
      <c r="AG138" s="129">
        <v>1.0</v>
      </c>
      <c r="AH138" s="129">
        <v>3.0</v>
      </c>
      <c r="AI138" s="129">
        <v>1.0</v>
      </c>
      <c r="AJ138" s="129">
        <v>2.0</v>
      </c>
      <c r="AK138" s="129">
        <v>2.0</v>
      </c>
      <c r="AL138" s="130">
        <v>45496.78643179398</v>
      </c>
      <c r="AM138" s="131">
        <v>806394.75</v>
      </c>
      <c r="AN138" s="131">
        <v>750477.14</v>
      </c>
      <c r="AO138" s="124"/>
      <c r="AP138" s="124"/>
    </row>
    <row r="139">
      <c r="A139" s="129">
        <v>137.0</v>
      </c>
      <c r="B139" s="14" t="s">
        <v>47</v>
      </c>
      <c r="C139" s="14" t="s">
        <v>32</v>
      </c>
      <c r="D139" s="14" t="s">
        <v>111</v>
      </c>
      <c r="E139" s="14" t="s">
        <v>112</v>
      </c>
      <c r="F139" s="15" t="s">
        <v>88</v>
      </c>
      <c r="G139" s="15" t="s">
        <v>59</v>
      </c>
      <c r="H139" s="18" t="s">
        <v>1026</v>
      </c>
      <c r="I139" s="18" t="s">
        <v>1027</v>
      </c>
      <c r="J139" s="129">
        <v>2299889.75</v>
      </c>
      <c r="K139" s="129">
        <v>1902745.2</v>
      </c>
      <c r="L139" s="129">
        <v>55938.74</v>
      </c>
      <c r="M139" s="129">
        <v>45064.43</v>
      </c>
      <c r="N139" s="14" t="s">
        <v>41</v>
      </c>
      <c r="O139" s="14" t="s">
        <v>41</v>
      </c>
      <c r="P139" s="129">
        <v>11.0</v>
      </c>
      <c r="Q139" s="129">
        <v>3.0</v>
      </c>
      <c r="R139" s="129">
        <v>20.0</v>
      </c>
      <c r="S139" s="129">
        <v>8.0</v>
      </c>
      <c r="T139" s="14" t="s">
        <v>41</v>
      </c>
      <c r="U139" s="129">
        <v>266.0</v>
      </c>
      <c r="V139" s="129">
        <v>150.0</v>
      </c>
      <c r="W139" s="129">
        <v>24.13</v>
      </c>
      <c r="X139" s="129">
        <v>20.87</v>
      </c>
      <c r="Y139" s="14" t="s">
        <v>41</v>
      </c>
      <c r="Z139" s="129">
        <v>5.0</v>
      </c>
      <c r="AA139" s="129">
        <v>5.0</v>
      </c>
      <c r="AB139" s="129">
        <v>5.0</v>
      </c>
      <c r="AC139" s="129">
        <v>3.0</v>
      </c>
      <c r="AD139" s="129">
        <v>4.25</v>
      </c>
      <c r="AE139" s="129">
        <v>32.0</v>
      </c>
      <c r="AF139" s="14" t="s">
        <v>41</v>
      </c>
      <c r="AG139" s="129">
        <v>4.0</v>
      </c>
      <c r="AH139" s="129">
        <v>4.0</v>
      </c>
      <c r="AI139" s="129">
        <v>4.0</v>
      </c>
      <c r="AJ139" s="129">
        <v>2.0</v>
      </c>
      <c r="AK139" s="129">
        <v>4.0</v>
      </c>
      <c r="AL139" s="130">
        <v>45496.78643179398</v>
      </c>
      <c r="AM139" s="131">
        <v>2368427.5</v>
      </c>
      <c r="AN139" s="131">
        <v>2023082.75</v>
      </c>
      <c r="AO139" s="124"/>
      <c r="AP139" s="124"/>
    </row>
    <row r="140">
      <c r="A140" s="129">
        <v>414.0</v>
      </c>
      <c r="B140" s="14" t="s">
        <v>47</v>
      </c>
      <c r="C140" s="14" t="s">
        <v>32</v>
      </c>
      <c r="D140" s="14" t="s">
        <v>111</v>
      </c>
      <c r="E140" s="14" t="s">
        <v>112</v>
      </c>
      <c r="F140" s="15" t="s">
        <v>88</v>
      </c>
      <c r="G140" s="15" t="s">
        <v>59</v>
      </c>
      <c r="H140" s="18" t="s">
        <v>1026</v>
      </c>
      <c r="I140" s="18" t="s">
        <v>1027</v>
      </c>
      <c r="J140" s="129">
        <v>742819.5</v>
      </c>
      <c r="K140" s="129">
        <v>881558.6</v>
      </c>
      <c r="L140" s="129">
        <v>14987.93</v>
      </c>
      <c r="M140" s="129">
        <v>17807.1</v>
      </c>
      <c r="N140" s="14" t="s">
        <v>41</v>
      </c>
      <c r="O140" s="14" t="s">
        <v>41</v>
      </c>
      <c r="P140" s="129">
        <v>14.0</v>
      </c>
      <c r="Q140" s="129">
        <v>4.0</v>
      </c>
      <c r="R140" s="129">
        <v>6.0</v>
      </c>
      <c r="S140" s="129">
        <v>5.0</v>
      </c>
      <c r="T140" s="14" t="s">
        <v>41</v>
      </c>
      <c r="U140" s="129">
        <v>250.0</v>
      </c>
      <c r="V140" s="129">
        <v>20.0</v>
      </c>
      <c r="W140" s="129">
        <v>-15.83</v>
      </c>
      <c r="X140" s="129">
        <v>-15.74</v>
      </c>
      <c r="Y140" s="14" t="s">
        <v>41</v>
      </c>
      <c r="Z140" s="129">
        <v>5.0</v>
      </c>
      <c r="AA140" s="129">
        <v>2.0</v>
      </c>
      <c r="AB140" s="129">
        <v>1.0</v>
      </c>
      <c r="AC140" s="129">
        <v>1.0</v>
      </c>
      <c r="AD140" s="129">
        <v>1.55</v>
      </c>
      <c r="AE140" s="129">
        <v>380.0</v>
      </c>
      <c r="AF140" s="14" t="s">
        <v>41</v>
      </c>
      <c r="AG140" s="129">
        <v>4.0</v>
      </c>
      <c r="AH140" s="129">
        <v>2.0</v>
      </c>
      <c r="AI140" s="129">
        <v>1.0</v>
      </c>
      <c r="AJ140" s="129">
        <v>1.0</v>
      </c>
      <c r="AK140" s="129">
        <v>1.0</v>
      </c>
      <c r="AL140" s="130">
        <v>45496.78643179398</v>
      </c>
      <c r="AM140" s="131">
        <v>728935.0</v>
      </c>
      <c r="AN140" s="131">
        <v>880109.5</v>
      </c>
      <c r="AO140" s="124"/>
      <c r="AP140" s="124"/>
    </row>
    <row r="141">
      <c r="A141" s="129">
        <v>433.0</v>
      </c>
      <c r="B141" s="14" t="s">
        <v>122</v>
      </c>
      <c r="C141" s="14" t="s">
        <v>32</v>
      </c>
      <c r="D141" s="14" t="s">
        <v>430</v>
      </c>
      <c r="E141" s="14" t="s">
        <v>431</v>
      </c>
      <c r="F141" s="15" t="s">
        <v>243</v>
      </c>
      <c r="G141" s="15" t="s">
        <v>101</v>
      </c>
      <c r="H141" s="18" t="s">
        <v>1026</v>
      </c>
      <c r="I141" s="18" t="s">
        <v>1027</v>
      </c>
      <c r="J141" s="129">
        <v>1471377.58</v>
      </c>
      <c r="K141" s="129">
        <v>1851753.0</v>
      </c>
      <c r="L141" s="129">
        <v>60137.25</v>
      </c>
      <c r="M141" s="129">
        <v>71255.22</v>
      </c>
      <c r="N141" s="14" t="s">
        <v>41</v>
      </c>
      <c r="O141" s="14" t="s">
        <v>41</v>
      </c>
      <c r="P141" s="129">
        <v>20.0</v>
      </c>
      <c r="Q141" s="129">
        <v>25.0</v>
      </c>
      <c r="R141" s="129">
        <v>56.0</v>
      </c>
      <c r="S141" s="129">
        <v>48.0</v>
      </c>
      <c r="T141" s="14" t="s">
        <v>41</v>
      </c>
      <c r="U141" s="129">
        <v>-20.0</v>
      </c>
      <c r="V141" s="129">
        <v>16.0</v>
      </c>
      <c r="W141" s="129">
        <v>-15.6</v>
      </c>
      <c r="X141" s="129">
        <v>-20.54</v>
      </c>
      <c r="Y141" s="14" t="s">
        <v>41</v>
      </c>
      <c r="Z141" s="129">
        <v>1.0</v>
      </c>
      <c r="AA141" s="129">
        <v>1.0</v>
      </c>
      <c r="AB141" s="129">
        <v>1.0</v>
      </c>
      <c r="AC141" s="129">
        <v>1.0</v>
      </c>
      <c r="AD141" s="129">
        <v>0.95</v>
      </c>
      <c r="AE141" s="129">
        <v>646.0</v>
      </c>
      <c r="AF141" s="14" t="s">
        <v>41</v>
      </c>
      <c r="AG141" s="129">
        <v>1.0</v>
      </c>
      <c r="AH141" s="129">
        <v>1.0</v>
      </c>
      <c r="AI141" s="129">
        <v>1.0</v>
      </c>
      <c r="AJ141" s="129">
        <v>1.0</v>
      </c>
      <c r="AK141" s="129">
        <v>1.0</v>
      </c>
      <c r="AL141" s="130">
        <v>45496.78643179398</v>
      </c>
      <c r="AM141" s="131">
        <v>1525836.09</v>
      </c>
      <c r="AN141" s="131">
        <v>1851463.53</v>
      </c>
      <c r="AO141" s="124"/>
      <c r="AP141" s="124"/>
    </row>
    <row r="142">
      <c r="A142" s="129">
        <v>3033.0</v>
      </c>
      <c r="B142" s="14" t="s">
        <v>47</v>
      </c>
      <c r="C142" s="14" t="s">
        <v>32</v>
      </c>
      <c r="D142" s="14" t="s">
        <v>806</v>
      </c>
      <c r="E142" s="14" t="s">
        <v>807</v>
      </c>
      <c r="F142" s="15" t="s">
        <v>776</v>
      </c>
      <c r="G142" s="15" t="s">
        <v>772</v>
      </c>
      <c r="H142" s="18" t="s">
        <v>1026</v>
      </c>
      <c r="I142" s="18" t="s">
        <v>1027</v>
      </c>
      <c r="J142" s="129">
        <v>731494.11</v>
      </c>
      <c r="K142" s="129">
        <v>557467.85</v>
      </c>
      <c r="L142" s="129">
        <v>19281.77</v>
      </c>
      <c r="M142" s="129">
        <v>16374.5</v>
      </c>
      <c r="N142" s="129">
        <v>34.0</v>
      </c>
      <c r="O142" s="129">
        <v>19.0</v>
      </c>
      <c r="P142" s="129">
        <v>18.0</v>
      </c>
      <c r="Q142" s="129">
        <v>13.0</v>
      </c>
      <c r="R142" s="129">
        <v>44.0</v>
      </c>
      <c r="S142" s="129">
        <v>25.0</v>
      </c>
      <c r="T142" s="129">
        <v>78.0</v>
      </c>
      <c r="U142" s="129">
        <v>38.0</v>
      </c>
      <c r="V142" s="129">
        <v>76.0</v>
      </c>
      <c r="W142" s="129">
        <v>17.75</v>
      </c>
      <c r="X142" s="129">
        <v>31.22</v>
      </c>
      <c r="Y142" s="129">
        <v>3.0</v>
      </c>
      <c r="Z142" s="129">
        <v>1.0</v>
      </c>
      <c r="AA142" s="129">
        <v>4.0</v>
      </c>
      <c r="AB142" s="129">
        <v>4.0</v>
      </c>
      <c r="AC142" s="129">
        <v>5.0</v>
      </c>
      <c r="AD142" s="129">
        <v>3.9</v>
      </c>
      <c r="AE142" s="129">
        <v>63.0</v>
      </c>
      <c r="AF142" s="129">
        <v>2.0</v>
      </c>
      <c r="AG142" s="129">
        <v>1.0</v>
      </c>
      <c r="AH142" s="129">
        <v>3.0</v>
      </c>
      <c r="AI142" s="129">
        <v>3.0</v>
      </c>
      <c r="AJ142" s="129">
        <v>4.0</v>
      </c>
      <c r="AK142" s="129">
        <v>4.0</v>
      </c>
      <c r="AL142" s="130">
        <v>45496.78643179398</v>
      </c>
      <c r="AM142" s="131">
        <v>733290.46</v>
      </c>
      <c r="AN142" s="131">
        <v>575515.74</v>
      </c>
      <c r="AO142" s="124"/>
      <c r="AP142" s="124"/>
    </row>
    <row r="143">
      <c r="A143" s="129">
        <v>790.0</v>
      </c>
      <c r="B143" s="14" t="s">
        <v>47</v>
      </c>
      <c r="C143" s="14" t="s">
        <v>32</v>
      </c>
      <c r="D143" s="14" t="s">
        <v>644</v>
      </c>
      <c r="E143" s="14" t="s">
        <v>709</v>
      </c>
      <c r="F143" s="15" t="s">
        <v>425</v>
      </c>
      <c r="G143" s="15" t="s">
        <v>36</v>
      </c>
      <c r="H143" s="18" t="s">
        <v>1026</v>
      </c>
      <c r="I143" s="18" t="s">
        <v>1027</v>
      </c>
      <c r="J143" s="129">
        <v>1009127.8</v>
      </c>
      <c r="K143" s="129">
        <v>786049.2</v>
      </c>
      <c r="L143" s="129">
        <v>27258.18</v>
      </c>
      <c r="M143" s="129">
        <v>24018.56</v>
      </c>
      <c r="N143" s="129">
        <v>60.0</v>
      </c>
      <c r="O143" s="129">
        <v>19.0</v>
      </c>
      <c r="P143" s="129">
        <v>43.0</v>
      </c>
      <c r="Q143" s="129">
        <v>56.0</v>
      </c>
      <c r="R143" s="129">
        <v>33.0</v>
      </c>
      <c r="S143" s="129">
        <v>30.0</v>
      </c>
      <c r="T143" s="129">
        <v>215.0</v>
      </c>
      <c r="U143" s="129">
        <v>-23.0</v>
      </c>
      <c r="V143" s="129">
        <v>10.0</v>
      </c>
      <c r="W143" s="129">
        <v>13.49</v>
      </c>
      <c r="X143" s="129">
        <v>28.38</v>
      </c>
      <c r="Y143" s="129">
        <v>5.0</v>
      </c>
      <c r="Z143" s="129">
        <v>1.0</v>
      </c>
      <c r="AA143" s="129">
        <v>1.0</v>
      </c>
      <c r="AB143" s="129">
        <v>3.0</v>
      </c>
      <c r="AC143" s="129">
        <v>4.0</v>
      </c>
      <c r="AD143" s="129">
        <v>2.75</v>
      </c>
      <c r="AE143" s="129">
        <v>203.0</v>
      </c>
      <c r="AF143" s="129">
        <v>4.0</v>
      </c>
      <c r="AG143" s="129">
        <v>1.0</v>
      </c>
      <c r="AH143" s="129">
        <v>1.0</v>
      </c>
      <c r="AI143" s="129">
        <v>2.0</v>
      </c>
      <c r="AJ143" s="129">
        <v>3.0</v>
      </c>
      <c r="AK143" s="129">
        <v>2.0</v>
      </c>
      <c r="AL143" s="130">
        <v>45496.78643179398</v>
      </c>
      <c r="AM143" s="131">
        <v>1011760.52</v>
      </c>
      <c r="AN143" s="131">
        <v>795856.09</v>
      </c>
      <c r="AO143" s="124"/>
      <c r="AP143" s="124"/>
    </row>
    <row r="144">
      <c r="A144" s="129">
        <v>695.0</v>
      </c>
      <c r="B144" s="14" t="s">
        <v>97</v>
      </c>
      <c r="C144" s="14" t="s">
        <v>32</v>
      </c>
      <c r="D144" s="14" t="s">
        <v>91</v>
      </c>
      <c r="E144" s="14" t="s">
        <v>633</v>
      </c>
      <c r="F144" s="15" t="s">
        <v>209</v>
      </c>
      <c r="G144" s="15" t="s">
        <v>101</v>
      </c>
      <c r="H144" s="18" t="s">
        <v>1026</v>
      </c>
      <c r="I144" s="18" t="s">
        <v>1027</v>
      </c>
      <c r="J144" s="129">
        <v>1291366.44</v>
      </c>
      <c r="K144" s="129">
        <v>1225890.4</v>
      </c>
      <c r="L144" s="129">
        <v>40995.75</v>
      </c>
      <c r="M144" s="129">
        <v>37994.33</v>
      </c>
      <c r="N144" s="129">
        <v>32.0</v>
      </c>
      <c r="O144" s="129">
        <v>19.0</v>
      </c>
      <c r="P144" s="129">
        <v>23.0</v>
      </c>
      <c r="Q144" s="129">
        <v>21.0</v>
      </c>
      <c r="R144" s="129">
        <v>68.0</v>
      </c>
      <c r="S144" s="129">
        <v>31.0</v>
      </c>
      <c r="T144" s="129">
        <v>68.0</v>
      </c>
      <c r="U144" s="129">
        <v>9.0</v>
      </c>
      <c r="V144" s="129">
        <v>119.0</v>
      </c>
      <c r="W144" s="129">
        <v>7.9</v>
      </c>
      <c r="X144" s="129">
        <v>5.34</v>
      </c>
      <c r="Y144" s="129">
        <v>3.0</v>
      </c>
      <c r="Z144" s="129">
        <v>1.0</v>
      </c>
      <c r="AA144" s="129">
        <v>5.0</v>
      </c>
      <c r="AB144" s="129">
        <v>2.0</v>
      </c>
      <c r="AC144" s="129">
        <v>1.0</v>
      </c>
      <c r="AD144" s="129">
        <v>2.3</v>
      </c>
      <c r="AE144" s="129">
        <v>260.0</v>
      </c>
      <c r="AF144" s="129">
        <v>2.0</v>
      </c>
      <c r="AG144" s="129">
        <v>1.0</v>
      </c>
      <c r="AH144" s="129">
        <v>4.0</v>
      </c>
      <c r="AI144" s="129">
        <v>1.0</v>
      </c>
      <c r="AJ144" s="129">
        <v>1.0</v>
      </c>
      <c r="AK144" s="129">
        <v>2.0</v>
      </c>
      <c r="AL144" s="130">
        <v>45496.78643179398</v>
      </c>
      <c r="AM144" s="131">
        <v>1293368.16</v>
      </c>
      <c r="AN144" s="131">
        <v>1226370.39</v>
      </c>
      <c r="AO144" s="124"/>
      <c r="AP144" s="124"/>
    </row>
    <row r="145">
      <c r="A145" s="128">
        <v>340.0</v>
      </c>
      <c r="B145" s="11" t="s">
        <v>63</v>
      </c>
      <c r="C145" s="11" t="s">
        <v>32</v>
      </c>
      <c r="D145" s="11" t="s">
        <v>349</v>
      </c>
      <c r="E145" s="14" t="s">
        <v>350</v>
      </c>
      <c r="F145" s="15" t="s">
        <v>55</v>
      </c>
      <c r="G145" s="15" t="s">
        <v>36</v>
      </c>
      <c r="H145" s="18" t="s">
        <v>1026</v>
      </c>
      <c r="I145" s="18" t="s">
        <v>1027</v>
      </c>
      <c r="J145" s="129">
        <v>1338947.65</v>
      </c>
      <c r="K145" s="129">
        <v>1358141.2</v>
      </c>
      <c r="L145" s="129">
        <v>53308.45</v>
      </c>
      <c r="M145" s="129">
        <v>53679.97</v>
      </c>
      <c r="N145" s="129">
        <v>23.0</v>
      </c>
      <c r="O145" s="129">
        <v>43.0</v>
      </c>
      <c r="P145" s="128">
        <v>26.0</v>
      </c>
      <c r="Q145" s="128">
        <v>34.0</v>
      </c>
      <c r="R145" s="128">
        <v>33.0</v>
      </c>
      <c r="S145" s="128">
        <v>40.0</v>
      </c>
      <c r="T145" s="128">
        <v>-46.0</v>
      </c>
      <c r="U145" s="128">
        <v>-23.0</v>
      </c>
      <c r="V145" s="128">
        <v>-17.0</v>
      </c>
      <c r="W145" s="128">
        <v>-0.69</v>
      </c>
      <c r="X145" s="128">
        <v>-1.41</v>
      </c>
      <c r="Y145" s="128">
        <v>1.0</v>
      </c>
      <c r="Z145" s="128">
        <v>1.0</v>
      </c>
      <c r="AA145" s="128">
        <v>1.0</v>
      </c>
      <c r="AB145" s="128">
        <v>1.0</v>
      </c>
      <c r="AC145" s="128">
        <v>1.0</v>
      </c>
      <c r="AD145" s="128">
        <v>1.0</v>
      </c>
      <c r="AE145" s="128">
        <v>599.0</v>
      </c>
      <c r="AF145" s="128">
        <v>1.0</v>
      </c>
      <c r="AG145" s="128">
        <v>1.0</v>
      </c>
      <c r="AH145" s="128">
        <v>1.0</v>
      </c>
      <c r="AI145" s="128">
        <v>1.0</v>
      </c>
      <c r="AJ145" s="129">
        <v>1.0</v>
      </c>
      <c r="AK145" s="129">
        <v>1.0</v>
      </c>
      <c r="AL145" s="130">
        <v>45496.78643179398</v>
      </c>
      <c r="AM145" s="131">
        <v>1339426.9</v>
      </c>
      <c r="AN145" s="131">
        <v>1358465.12</v>
      </c>
      <c r="AO145" s="124"/>
      <c r="AP145" s="124"/>
    </row>
    <row r="146">
      <c r="A146" s="128">
        <v>148.0</v>
      </c>
      <c r="B146" s="11" t="s">
        <v>63</v>
      </c>
      <c r="C146" s="14" t="s">
        <v>32</v>
      </c>
      <c r="D146" s="11" t="s">
        <v>133</v>
      </c>
      <c r="E146" s="14" t="s">
        <v>134</v>
      </c>
      <c r="F146" s="15" t="s">
        <v>66</v>
      </c>
      <c r="G146" s="15" t="s">
        <v>59</v>
      </c>
      <c r="H146" s="18" t="s">
        <v>1026</v>
      </c>
      <c r="I146" s="18" t="s">
        <v>1027</v>
      </c>
      <c r="J146" s="129">
        <v>3027760.63</v>
      </c>
      <c r="K146" s="129">
        <v>2977332.6</v>
      </c>
      <c r="L146" s="129">
        <v>76126.0</v>
      </c>
      <c r="M146" s="129">
        <v>72889.38</v>
      </c>
      <c r="N146" s="129">
        <v>98.0</v>
      </c>
      <c r="O146" s="129">
        <v>71.0</v>
      </c>
      <c r="P146" s="129">
        <v>95.0</v>
      </c>
      <c r="Q146" s="128">
        <v>62.0</v>
      </c>
      <c r="R146" s="128">
        <v>95.0</v>
      </c>
      <c r="S146" s="128">
        <v>95.0</v>
      </c>
      <c r="T146" s="128">
        <v>38.0</v>
      </c>
      <c r="U146" s="128">
        <v>53.0</v>
      </c>
      <c r="V146" s="128">
        <v>0.0</v>
      </c>
      <c r="W146" s="128">
        <v>4.44</v>
      </c>
      <c r="X146" s="128">
        <v>1.69</v>
      </c>
      <c r="Y146" s="128">
        <v>2.0</v>
      </c>
      <c r="Z146" s="128">
        <v>1.0</v>
      </c>
      <c r="AA146" s="128">
        <v>1.0</v>
      </c>
      <c r="AB146" s="128">
        <v>2.0</v>
      </c>
      <c r="AC146" s="128">
        <v>1.0</v>
      </c>
      <c r="AD146" s="128">
        <v>1.45</v>
      </c>
      <c r="AE146" s="128">
        <v>402.0</v>
      </c>
      <c r="AF146" s="128">
        <v>2.0</v>
      </c>
      <c r="AG146" s="128">
        <v>1.0</v>
      </c>
      <c r="AH146" s="128">
        <v>1.0</v>
      </c>
      <c r="AI146" s="128">
        <v>1.0</v>
      </c>
      <c r="AJ146" s="128">
        <v>1.0</v>
      </c>
      <c r="AK146" s="128">
        <v>1.0</v>
      </c>
      <c r="AL146" s="130">
        <v>45496.78643179398</v>
      </c>
      <c r="AM146" s="131">
        <v>3004709.79</v>
      </c>
      <c r="AN146" s="131">
        <v>2837095.18</v>
      </c>
      <c r="AO146" s="124"/>
      <c r="AP146" s="124"/>
    </row>
    <row r="147">
      <c r="A147" s="129">
        <v>337.0</v>
      </c>
      <c r="B147" s="14" t="s">
        <v>63</v>
      </c>
      <c r="C147" s="14" t="s">
        <v>32</v>
      </c>
      <c r="D147" s="14" t="s">
        <v>133</v>
      </c>
      <c r="E147" s="14" t="s">
        <v>134</v>
      </c>
      <c r="F147" s="15" t="s">
        <v>66</v>
      </c>
      <c r="G147" s="15" t="s">
        <v>59</v>
      </c>
      <c r="H147" s="18" t="s">
        <v>1026</v>
      </c>
      <c r="I147" s="18" t="s">
        <v>1027</v>
      </c>
      <c r="J147" s="129">
        <v>1615386.62</v>
      </c>
      <c r="K147" s="129">
        <v>958685.4</v>
      </c>
      <c r="L147" s="129">
        <v>40888.0</v>
      </c>
      <c r="M147" s="129">
        <v>27190.42</v>
      </c>
      <c r="N147" s="129">
        <v>33.0</v>
      </c>
      <c r="O147" s="129">
        <v>31.0</v>
      </c>
      <c r="P147" s="129">
        <v>122.0</v>
      </c>
      <c r="Q147" s="129">
        <v>81.0</v>
      </c>
      <c r="R147" s="129">
        <v>47.0</v>
      </c>
      <c r="S147" s="129">
        <v>45.0</v>
      </c>
      <c r="T147" s="129">
        <v>6.0</v>
      </c>
      <c r="U147" s="129">
        <v>50.0</v>
      </c>
      <c r="V147" s="129">
        <v>4.0</v>
      </c>
      <c r="W147" s="129">
        <v>50.38</v>
      </c>
      <c r="X147" s="129">
        <v>68.5</v>
      </c>
      <c r="Y147" s="129">
        <v>1.0</v>
      </c>
      <c r="Z147" s="129">
        <v>1.0</v>
      </c>
      <c r="AA147" s="129">
        <v>1.0</v>
      </c>
      <c r="AB147" s="129">
        <v>5.0</v>
      </c>
      <c r="AC147" s="129">
        <v>5.0</v>
      </c>
      <c r="AD147" s="129">
        <v>3.6</v>
      </c>
      <c r="AE147" s="129">
        <v>123.0</v>
      </c>
      <c r="AF147" s="129">
        <v>1.0</v>
      </c>
      <c r="AG147" s="129">
        <v>1.0</v>
      </c>
      <c r="AH147" s="129">
        <v>1.0</v>
      </c>
      <c r="AI147" s="129">
        <v>4.0</v>
      </c>
      <c r="AJ147" s="129">
        <v>4.0</v>
      </c>
      <c r="AK147" s="129">
        <v>3.0</v>
      </c>
      <c r="AL147" s="130">
        <v>45496.78643179398</v>
      </c>
      <c r="AM147" s="131">
        <v>1601373.04</v>
      </c>
      <c r="AN147" s="131">
        <v>1058017.27</v>
      </c>
      <c r="AO147" s="124"/>
      <c r="AP147" s="124"/>
    </row>
    <row r="148">
      <c r="A148" s="129">
        <v>109.0</v>
      </c>
      <c r="B148" s="14" t="s">
        <v>47</v>
      </c>
      <c r="C148" s="14" t="s">
        <v>32</v>
      </c>
      <c r="D148" s="14" t="s">
        <v>996</v>
      </c>
      <c r="E148" s="14" t="s">
        <v>997</v>
      </c>
      <c r="F148" s="15" t="s">
        <v>58</v>
      </c>
      <c r="G148" s="15" t="s">
        <v>59</v>
      </c>
      <c r="H148" s="18" t="s">
        <v>1026</v>
      </c>
      <c r="I148" s="18" t="s">
        <v>1027</v>
      </c>
      <c r="J148" s="129">
        <v>595234.14</v>
      </c>
      <c r="K148" s="129">
        <v>654203.2</v>
      </c>
      <c r="L148" s="129">
        <v>18756.05</v>
      </c>
      <c r="M148" s="129">
        <v>19857.06</v>
      </c>
      <c r="N148" s="129">
        <v>7.0</v>
      </c>
      <c r="O148" s="129">
        <v>10.0</v>
      </c>
      <c r="P148" s="129">
        <v>42.0</v>
      </c>
      <c r="Q148" s="129">
        <v>22.0</v>
      </c>
      <c r="R148" s="129">
        <v>15.0</v>
      </c>
      <c r="S148" s="129">
        <v>11.0</v>
      </c>
      <c r="T148" s="129">
        <v>-30.0</v>
      </c>
      <c r="U148" s="129">
        <v>90.0</v>
      </c>
      <c r="V148" s="129">
        <v>36.0</v>
      </c>
      <c r="W148" s="129">
        <v>-5.54</v>
      </c>
      <c r="X148" s="129">
        <v>-9.01</v>
      </c>
      <c r="Y148" s="129">
        <v>1.0</v>
      </c>
      <c r="Z148" s="129">
        <v>2.0</v>
      </c>
      <c r="AA148" s="129">
        <v>2.0</v>
      </c>
      <c r="AB148" s="129">
        <v>1.0</v>
      </c>
      <c r="AC148" s="129">
        <v>1.0</v>
      </c>
      <c r="AD148" s="129">
        <v>1.3</v>
      </c>
      <c r="AE148" s="129">
        <v>434.0</v>
      </c>
      <c r="AF148" s="129">
        <v>1.0</v>
      </c>
      <c r="AG148" s="129">
        <v>2.0</v>
      </c>
      <c r="AH148" s="129">
        <v>2.0</v>
      </c>
      <c r="AI148" s="129">
        <v>1.0</v>
      </c>
      <c r="AJ148" s="129">
        <v>1.0</v>
      </c>
      <c r="AK148" s="129">
        <v>1.0</v>
      </c>
      <c r="AL148" s="130">
        <v>45496.78643179398</v>
      </c>
      <c r="AM148" s="131">
        <v>595494.84</v>
      </c>
      <c r="AN148" s="131">
        <v>610087.3</v>
      </c>
      <c r="AO148" s="124"/>
      <c r="AP148" s="124"/>
    </row>
    <row r="149">
      <c r="A149" s="129">
        <v>119.0</v>
      </c>
      <c r="B149" s="14" t="s">
        <v>47</v>
      </c>
      <c r="C149" s="14" t="s">
        <v>32</v>
      </c>
      <c r="D149" s="14" t="s">
        <v>996</v>
      </c>
      <c r="E149" s="14" t="s">
        <v>997</v>
      </c>
      <c r="F149" s="15" t="s">
        <v>58</v>
      </c>
      <c r="G149" s="15" t="s">
        <v>59</v>
      </c>
      <c r="H149" s="18" t="s">
        <v>1026</v>
      </c>
      <c r="I149" s="18" t="s">
        <v>1027</v>
      </c>
      <c r="J149" s="129">
        <v>686305.79</v>
      </c>
      <c r="K149" s="129">
        <v>468644.6</v>
      </c>
      <c r="L149" s="129">
        <v>21689.51</v>
      </c>
      <c r="M149" s="129">
        <v>18557.13</v>
      </c>
      <c r="N149" s="129">
        <v>20.0</v>
      </c>
      <c r="O149" s="129">
        <v>5.0</v>
      </c>
      <c r="P149" s="129">
        <v>31.0</v>
      </c>
      <c r="Q149" s="129">
        <v>14.0</v>
      </c>
      <c r="R149" s="129">
        <v>21.0</v>
      </c>
      <c r="S149" s="129">
        <v>16.0</v>
      </c>
      <c r="T149" s="129">
        <v>300.0</v>
      </c>
      <c r="U149" s="129">
        <v>121.0</v>
      </c>
      <c r="V149" s="129">
        <v>31.0</v>
      </c>
      <c r="W149" s="129">
        <v>16.88</v>
      </c>
      <c r="X149" s="129">
        <v>46.44</v>
      </c>
      <c r="Y149" s="129">
        <v>5.0</v>
      </c>
      <c r="Z149" s="129">
        <v>3.0</v>
      </c>
      <c r="AA149" s="129">
        <v>2.0</v>
      </c>
      <c r="AB149" s="129">
        <v>4.0</v>
      </c>
      <c r="AC149" s="129">
        <v>5.0</v>
      </c>
      <c r="AD149" s="129">
        <v>3.8</v>
      </c>
      <c r="AE149" s="129">
        <v>75.0</v>
      </c>
      <c r="AF149" s="129">
        <v>4.0</v>
      </c>
      <c r="AG149" s="129">
        <v>2.0</v>
      </c>
      <c r="AH149" s="129">
        <v>2.0</v>
      </c>
      <c r="AI149" s="129">
        <v>3.0</v>
      </c>
      <c r="AJ149" s="129">
        <v>4.0</v>
      </c>
      <c r="AK149" s="129">
        <v>3.0</v>
      </c>
      <c r="AL149" s="130">
        <v>45496.78643179398</v>
      </c>
      <c r="AM149" s="131">
        <v>686351.15</v>
      </c>
      <c r="AN149" s="131">
        <v>513872.45</v>
      </c>
      <c r="AO149" s="124"/>
      <c r="AP149" s="124"/>
    </row>
    <row r="150">
      <c r="A150" s="129">
        <v>286.0</v>
      </c>
      <c r="B150" s="14" t="s">
        <v>63</v>
      </c>
      <c r="C150" s="14" t="s">
        <v>32</v>
      </c>
      <c r="D150" s="14" t="s">
        <v>290</v>
      </c>
      <c r="E150" s="14" t="s">
        <v>291</v>
      </c>
      <c r="F150" s="15" t="s">
        <v>88</v>
      </c>
      <c r="G150" s="15" t="s">
        <v>59</v>
      </c>
      <c r="H150" s="18" t="s">
        <v>1026</v>
      </c>
      <c r="I150" s="18" t="s">
        <v>1027</v>
      </c>
      <c r="J150" s="129">
        <v>1161698.26</v>
      </c>
      <c r="K150" s="129">
        <v>1161656.2</v>
      </c>
      <c r="L150" s="129">
        <v>30789.26</v>
      </c>
      <c r="M150" s="129">
        <v>33224.22</v>
      </c>
      <c r="N150" s="129">
        <v>25.0</v>
      </c>
      <c r="O150" s="129">
        <v>6.0</v>
      </c>
      <c r="P150" s="129">
        <v>26.0</v>
      </c>
      <c r="Q150" s="129">
        <v>28.0</v>
      </c>
      <c r="R150" s="129">
        <v>25.0</v>
      </c>
      <c r="S150" s="129">
        <v>36.0</v>
      </c>
      <c r="T150" s="129">
        <v>316.0</v>
      </c>
      <c r="U150" s="129">
        <v>-7.0</v>
      </c>
      <c r="V150" s="129">
        <v>-30.0</v>
      </c>
      <c r="W150" s="129">
        <v>-7.33</v>
      </c>
      <c r="X150" s="129">
        <v>0.0</v>
      </c>
      <c r="Y150" s="129">
        <v>5.0</v>
      </c>
      <c r="Z150" s="129">
        <v>1.0</v>
      </c>
      <c r="AA150" s="129">
        <v>1.0</v>
      </c>
      <c r="AB150" s="129">
        <v>1.0</v>
      </c>
      <c r="AC150" s="129">
        <v>1.0</v>
      </c>
      <c r="AD150" s="129">
        <v>1.2</v>
      </c>
      <c r="AE150" s="129">
        <v>480.0</v>
      </c>
      <c r="AF150" s="129">
        <v>4.0</v>
      </c>
      <c r="AG150" s="129">
        <v>1.0</v>
      </c>
      <c r="AH150" s="129">
        <v>1.0</v>
      </c>
      <c r="AI150" s="129">
        <v>1.0</v>
      </c>
      <c r="AJ150" s="129">
        <v>1.0</v>
      </c>
      <c r="AK150" s="129">
        <v>1.0</v>
      </c>
      <c r="AL150" s="130">
        <v>45496.78643179398</v>
      </c>
      <c r="AM150" s="131">
        <v>1162215.96</v>
      </c>
      <c r="AN150" s="131">
        <v>1153302.59</v>
      </c>
      <c r="AO150" s="124"/>
      <c r="AP150" s="124"/>
    </row>
    <row r="151">
      <c r="A151" s="129">
        <v>465.0</v>
      </c>
      <c r="B151" s="14" t="s">
        <v>63</v>
      </c>
      <c r="C151" s="14" t="s">
        <v>32</v>
      </c>
      <c r="D151" s="14" t="s">
        <v>290</v>
      </c>
      <c r="E151" s="14" t="s">
        <v>291</v>
      </c>
      <c r="F151" s="15" t="s">
        <v>88</v>
      </c>
      <c r="G151" s="15" t="s">
        <v>59</v>
      </c>
      <c r="H151" s="18" t="s">
        <v>1026</v>
      </c>
      <c r="I151" s="18" t="s">
        <v>1027</v>
      </c>
      <c r="J151" s="129">
        <v>835090.38</v>
      </c>
      <c r="K151" s="129">
        <v>782637.4</v>
      </c>
      <c r="L151" s="129">
        <v>22195.99</v>
      </c>
      <c r="M151" s="129">
        <v>22924.7</v>
      </c>
      <c r="N151" s="129">
        <v>10.0</v>
      </c>
      <c r="O151" s="129">
        <v>4.0</v>
      </c>
      <c r="P151" s="129">
        <v>30.0</v>
      </c>
      <c r="Q151" s="129">
        <v>18.0</v>
      </c>
      <c r="R151" s="129">
        <v>16.0</v>
      </c>
      <c r="S151" s="129">
        <v>35.0</v>
      </c>
      <c r="T151" s="129">
        <v>150.0</v>
      </c>
      <c r="U151" s="129">
        <v>66.0</v>
      </c>
      <c r="V151" s="129">
        <v>-54.0</v>
      </c>
      <c r="W151" s="129">
        <v>-3.18</v>
      </c>
      <c r="X151" s="129">
        <v>6.7</v>
      </c>
      <c r="Y151" s="129">
        <v>5.0</v>
      </c>
      <c r="Z151" s="129">
        <v>2.0</v>
      </c>
      <c r="AA151" s="129">
        <v>1.0</v>
      </c>
      <c r="AB151" s="129">
        <v>1.0</v>
      </c>
      <c r="AC151" s="129">
        <v>1.0</v>
      </c>
      <c r="AD151" s="129">
        <v>1.3</v>
      </c>
      <c r="AE151" s="129">
        <v>437.0</v>
      </c>
      <c r="AF151" s="129">
        <v>4.0</v>
      </c>
      <c r="AG151" s="129">
        <v>2.0</v>
      </c>
      <c r="AH151" s="129">
        <v>1.0</v>
      </c>
      <c r="AI151" s="129">
        <v>1.0</v>
      </c>
      <c r="AJ151" s="129">
        <v>1.0</v>
      </c>
      <c r="AK151" s="129">
        <v>1.0</v>
      </c>
      <c r="AL151" s="130">
        <v>45496.78643179398</v>
      </c>
      <c r="AM151" s="131">
        <v>838011.05</v>
      </c>
      <c r="AN151" s="131">
        <v>789708.64</v>
      </c>
      <c r="AO151" s="124"/>
      <c r="AP151" s="124"/>
    </row>
    <row r="152">
      <c r="A152" s="129">
        <v>452.0</v>
      </c>
      <c r="B152" s="14" t="s">
        <v>60</v>
      </c>
      <c r="C152" s="14" t="s">
        <v>32</v>
      </c>
      <c r="D152" s="14" t="s">
        <v>448</v>
      </c>
      <c r="E152" s="14" t="s">
        <v>449</v>
      </c>
      <c r="F152" s="15" t="s">
        <v>88</v>
      </c>
      <c r="G152" s="15" t="s">
        <v>59</v>
      </c>
      <c r="H152" s="18" t="s">
        <v>1026</v>
      </c>
      <c r="I152" s="18" t="s">
        <v>1027</v>
      </c>
      <c r="J152" s="129">
        <v>1147159.86</v>
      </c>
      <c r="K152" s="129">
        <v>1223352.6</v>
      </c>
      <c r="L152" s="129">
        <v>27928.07</v>
      </c>
      <c r="M152" s="129">
        <v>28613.12</v>
      </c>
      <c r="N152" s="14" t="s">
        <v>41</v>
      </c>
      <c r="O152" s="14" t="s">
        <v>41</v>
      </c>
      <c r="P152" s="129">
        <v>19.0</v>
      </c>
      <c r="Q152" s="129">
        <v>13.0</v>
      </c>
      <c r="R152" s="129">
        <v>13.0</v>
      </c>
      <c r="S152" s="129">
        <v>8.0</v>
      </c>
      <c r="T152" s="14" t="s">
        <v>41</v>
      </c>
      <c r="U152" s="129">
        <v>46.0</v>
      </c>
      <c r="V152" s="129">
        <v>62.0</v>
      </c>
      <c r="W152" s="129">
        <v>-2.39</v>
      </c>
      <c r="X152" s="129">
        <v>-6.23</v>
      </c>
      <c r="Y152" s="14" t="s">
        <v>41</v>
      </c>
      <c r="Z152" s="129">
        <v>1.0</v>
      </c>
      <c r="AA152" s="129">
        <v>4.0</v>
      </c>
      <c r="AB152" s="129">
        <v>1.0</v>
      </c>
      <c r="AC152" s="129">
        <v>1.0</v>
      </c>
      <c r="AD152" s="129">
        <v>1.55</v>
      </c>
      <c r="AE152" s="129">
        <v>381.0</v>
      </c>
      <c r="AF152" s="14" t="s">
        <v>41</v>
      </c>
      <c r="AG152" s="129">
        <v>1.0</v>
      </c>
      <c r="AH152" s="129">
        <v>3.0</v>
      </c>
      <c r="AI152" s="129">
        <v>1.0</v>
      </c>
      <c r="AJ152" s="129">
        <v>1.0</v>
      </c>
      <c r="AK152" s="129">
        <v>1.0</v>
      </c>
      <c r="AL152" s="130">
        <v>45496.78643179398</v>
      </c>
      <c r="AM152" s="131">
        <v>1123013.6</v>
      </c>
      <c r="AN152" s="131">
        <v>1225271.09</v>
      </c>
      <c r="AO152" s="124"/>
      <c r="AP152" s="124"/>
    </row>
    <row r="153">
      <c r="A153" s="129">
        <v>364.0</v>
      </c>
      <c r="B153" s="14" t="s">
        <v>122</v>
      </c>
      <c r="C153" s="14" t="s">
        <v>32</v>
      </c>
      <c r="D153" s="14" t="s">
        <v>369</v>
      </c>
      <c r="E153" s="14" t="s">
        <v>370</v>
      </c>
      <c r="F153" s="15" t="s">
        <v>108</v>
      </c>
      <c r="G153" s="15" t="s">
        <v>46</v>
      </c>
      <c r="H153" s="18" t="s">
        <v>1026</v>
      </c>
      <c r="I153" s="18" t="s">
        <v>1027</v>
      </c>
      <c r="J153" s="129">
        <v>844314.75</v>
      </c>
      <c r="K153" s="129">
        <v>964423.8</v>
      </c>
      <c r="L153" s="129">
        <v>30133.29</v>
      </c>
      <c r="M153" s="129">
        <v>35816.51</v>
      </c>
      <c r="N153" s="14" t="s">
        <v>41</v>
      </c>
      <c r="O153" s="14" t="s">
        <v>41</v>
      </c>
      <c r="P153" s="129">
        <v>17.0</v>
      </c>
      <c r="Q153" s="129">
        <v>19.0</v>
      </c>
      <c r="R153" s="129">
        <v>28.0</v>
      </c>
      <c r="S153" s="129">
        <v>26.0</v>
      </c>
      <c r="T153" s="14" t="s">
        <v>41</v>
      </c>
      <c r="U153" s="129">
        <v>-10.0</v>
      </c>
      <c r="V153" s="129">
        <v>7.0</v>
      </c>
      <c r="W153" s="129">
        <v>-15.87</v>
      </c>
      <c r="X153" s="129">
        <v>-12.45</v>
      </c>
      <c r="Y153" s="14" t="s">
        <v>41</v>
      </c>
      <c r="Z153" s="129">
        <v>1.0</v>
      </c>
      <c r="AA153" s="129">
        <v>1.0</v>
      </c>
      <c r="AB153" s="129">
        <v>1.0</v>
      </c>
      <c r="AC153" s="129">
        <v>1.0</v>
      </c>
      <c r="AD153" s="129">
        <v>0.95</v>
      </c>
      <c r="AE153" s="129">
        <v>636.0</v>
      </c>
      <c r="AF153" s="14" t="s">
        <v>41</v>
      </c>
      <c r="AG153" s="129">
        <v>1.0</v>
      </c>
      <c r="AH153" s="129">
        <v>1.0</v>
      </c>
      <c r="AI153" s="129">
        <v>1.0</v>
      </c>
      <c r="AJ153" s="129">
        <v>1.0</v>
      </c>
      <c r="AK153" s="129">
        <v>1.0</v>
      </c>
      <c r="AL153" s="130">
        <v>45496.78643179398</v>
      </c>
      <c r="AM153" s="131">
        <v>847361.75</v>
      </c>
      <c r="AN153" s="131">
        <v>966429.06</v>
      </c>
      <c r="AO153" s="124"/>
      <c r="AP153" s="124"/>
    </row>
    <row r="154">
      <c r="A154" s="129">
        <v>207.0</v>
      </c>
      <c r="B154" s="14" t="s">
        <v>122</v>
      </c>
      <c r="C154" s="14" t="s">
        <v>32</v>
      </c>
      <c r="D154" s="14" t="s">
        <v>207</v>
      </c>
      <c r="E154" s="14" t="s">
        <v>208</v>
      </c>
      <c r="F154" s="15" t="s">
        <v>209</v>
      </c>
      <c r="G154" s="15" t="s">
        <v>101</v>
      </c>
      <c r="H154" s="18" t="s">
        <v>1026</v>
      </c>
      <c r="I154" s="18" t="s">
        <v>1027</v>
      </c>
      <c r="J154" s="129">
        <v>1110396.78</v>
      </c>
      <c r="K154" s="129">
        <v>933839.0</v>
      </c>
      <c r="L154" s="129">
        <v>50482.62</v>
      </c>
      <c r="M154" s="129">
        <v>40804.91</v>
      </c>
      <c r="N154" s="129">
        <v>1.0</v>
      </c>
      <c r="O154" s="14" t="s">
        <v>41</v>
      </c>
      <c r="P154" s="129">
        <v>18.0</v>
      </c>
      <c r="Q154" s="129">
        <v>14.0</v>
      </c>
      <c r="R154" s="129">
        <v>15.0</v>
      </c>
      <c r="S154" s="129">
        <v>10.0</v>
      </c>
      <c r="T154" s="14" t="s">
        <v>41</v>
      </c>
      <c r="U154" s="129">
        <v>28.0</v>
      </c>
      <c r="V154" s="129">
        <v>50.0</v>
      </c>
      <c r="W154" s="129">
        <v>23.72</v>
      </c>
      <c r="X154" s="129">
        <v>18.91</v>
      </c>
      <c r="Y154" s="14" t="s">
        <v>41</v>
      </c>
      <c r="Z154" s="129">
        <v>1.0</v>
      </c>
      <c r="AA154" s="129">
        <v>3.0</v>
      </c>
      <c r="AB154" s="129">
        <v>5.0</v>
      </c>
      <c r="AC154" s="129">
        <v>3.0</v>
      </c>
      <c r="AD154" s="129">
        <v>3.45</v>
      </c>
      <c r="AE154" s="129">
        <v>147.0</v>
      </c>
      <c r="AF154" s="14" t="s">
        <v>41</v>
      </c>
      <c r="AG154" s="129">
        <v>1.0</v>
      </c>
      <c r="AH154" s="129">
        <v>2.0</v>
      </c>
      <c r="AI154" s="129">
        <v>4.0</v>
      </c>
      <c r="AJ154" s="129">
        <v>2.0</v>
      </c>
      <c r="AK154" s="129">
        <v>3.0</v>
      </c>
      <c r="AL154" s="130">
        <v>45496.78643179398</v>
      </c>
      <c r="AM154" s="131">
        <v>1111430.43</v>
      </c>
      <c r="AN154" s="131">
        <v>941618.87</v>
      </c>
      <c r="AO154" s="124"/>
      <c r="AP154" s="124"/>
    </row>
    <row r="155">
      <c r="A155" s="129">
        <v>508.0</v>
      </c>
      <c r="B155" s="14" t="s">
        <v>97</v>
      </c>
      <c r="C155" s="14" t="s">
        <v>32</v>
      </c>
      <c r="D155" s="14" t="s">
        <v>91</v>
      </c>
      <c r="E155" s="14" t="s">
        <v>489</v>
      </c>
      <c r="F155" s="15" t="s">
        <v>154</v>
      </c>
      <c r="G155" s="15" t="s">
        <v>101</v>
      </c>
      <c r="H155" s="18" t="s">
        <v>1026</v>
      </c>
      <c r="I155" s="18" t="s">
        <v>1027</v>
      </c>
      <c r="J155" s="129">
        <v>732319.94</v>
      </c>
      <c r="K155" s="129">
        <v>709913.0</v>
      </c>
      <c r="L155" s="129">
        <v>28001.08</v>
      </c>
      <c r="M155" s="129">
        <v>28725.85</v>
      </c>
      <c r="N155" s="14" t="s">
        <v>41</v>
      </c>
      <c r="O155" s="129">
        <v>1.0</v>
      </c>
      <c r="P155" s="129">
        <v>19.0</v>
      </c>
      <c r="Q155" s="129">
        <v>16.0</v>
      </c>
      <c r="R155" s="129">
        <v>20.0</v>
      </c>
      <c r="S155" s="129">
        <v>24.0</v>
      </c>
      <c r="T155" s="14" t="s">
        <v>41</v>
      </c>
      <c r="U155" s="129">
        <v>18.0</v>
      </c>
      <c r="V155" s="129">
        <v>-16.0</v>
      </c>
      <c r="W155" s="129">
        <v>-2.52</v>
      </c>
      <c r="X155" s="129">
        <v>3.16</v>
      </c>
      <c r="Y155" s="14" t="s">
        <v>41</v>
      </c>
      <c r="Z155" s="129">
        <v>1.0</v>
      </c>
      <c r="AA155" s="129">
        <v>1.0</v>
      </c>
      <c r="AB155" s="129">
        <v>1.0</v>
      </c>
      <c r="AC155" s="129">
        <v>1.0</v>
      </c>
      <c r="AD155" s="129">
        <v>0.95</v>
      </c>
      <c r="AE155" s="129">
        <v>635.0</v>
      </c>
      <c r="AF155" s="14" t="s">
        <v>41</v>
      </c>
      <c r="AG155" s="129">
        <v>1.0</v>
      </c>
      <c r="AH155" s="129">
        <v>1.0</v>
      </c>
      <c r="AI155" s="129">
        <v>1.0</v>
      </c>
      <c r="AJ155" s="129">
        <v>1.0</v>
      </c>
      <c r="AK155" s="129">
        <v>1.0</v>
      </c>
      <c r="AL155" s="130">
        <v>45496.78643179398</v>
      </c>
      <c r="AM155" s="131">
        <v>732411.44</v>
      </c>
      <c r="AN155" s="131">
        <v>709788.94</v>
      </c>
      <c r="AO155" s="124"/>
      <c r="AP155" s="124"/>
    </row>
    <row r="156">
      <c r="A156" s="129">
        <v>634.0</v>
      </c>
      <c r="B156" s="14" t="s">
        <v>60</v>
      </c>
      <c r="C156" s="14" t="s">
        <v>32</v>
      </c>
      <c r="D156" s="14" t="s">
        <v>590</v>
      </c>
      <c r="E156" s="14" t="s">
        <v>489</v>
      </c>
      <c r="F156" s="15" t="s">
        <v>196</v>
      </c>
      <c r="G156" s="15" t="s">
        <v>59</v>
      </c>
      <c r="H156" s="18" t="s">
        <v>1026</v>
      </c>
      <c r="I156" s="18" t="s">
        <v>1027</v>
      </c>
      <c r="J156" s="129">
        <v>1541158.93</v>
      </c>
      <c r="K156" s="129">
        <v>1147251.2</v>
      </c>
      <c r="L156" s="129">
        <v>43627.56</v>
      </c>
      <c r="M156" s="129">
        <v>36716.32</v>
      </c>
      <c r="N156" s="129">
        <v>2.0</v>
      </c>
      <c r="O156" s="129">
        <v>3.0</v>
      </c>
      <c r="P156" s="129">
        <v>41.0</v>
      </c>
      <c r="Q156" s="129">
        <v>40.0</v>
      </c>
      <c r="R156" s="129">
        <v>32.0</v>
      </c>
      <c r="S156" s="129">
        <v>22.0</v>
      </c>
      <c r="T156" s="129">
        <v>-33.0</v>
      </c>
      <c r="U156" s="129">
        <v>2.0</v>
      </c>
      <c r="V156" s="129">
        <v>45.0</v>
      </c>
      <c r="W156" s="129">
        <v>18.82</v>
      </c>
      <c r="X156" s="129">
        <v>34.33</v>
      </c>
      <c r="Y156" s="129">
        <v>1.0</v>
      </c>
      <c r="Z156" s="129">
        <v>1.0</v>
      </c>
      <c r="AA156" s="129">
        <v>3.0</v>
      </c>
      <c r="AB156" s="129">
        <v>5.0</v>
      </c>
      <c r="AC156" s="129">
        <v>5.0</v>
      </c>
      <c r="AD156" s="129">
        <v>4.0</v>
      </c>
      <c r="AE156" s="129">
        <v>56.0</v>
      </c>
      <c r="AF156" s="129">
        <v>1.0</v>
      </c>
      <c r="AG156" s="129">
        <v>1.0</v>
      </c>
      <c r="AH156" s="129">
        <v>2.0</v>
      </c>
      <c r="AI156" s="129">
        <v>4.0</v>
      </c>
      <c r="AJ156" s="129">
        <v>4.0</v>
      </c>
      <c r="AK156" s="129">
        <v>4.0</v>
      </c>
      <c r="AL156" s="130">
        <v>45496.78643179398</v>
      </c>
      <c r="AM156" s="131">
        <v>1541348.07</v>
      </c>
      <c r="AN156" s="131">
        <v>1147700.74</v>
      </c>
      <c r="AO156" s="124"/>
      <c r="AP156" s="124"/>
    </row>
    <row r="157">
      <c r="A157" s="129">
        <v>586.0</v>
      </c>
      <c r="B157" s="14" t="s">
        <v>97</v>
      </c>
      <c r="C157" s="14" t="s">
        <v>32</v>
      </c>
      <c r="D157" s="14" t="s">
        <v>215</v>
      </c>
      <c r="E157" s="14" t="s">
        <v>553</v>
      </c>
      <c r="F157" s="15" t="s">
        <v>243</v>
      </c>
      <c r="G157" s="15" t="s">
        <v>101</v>
      </c>
      <c r="H157" s="18" t="s">
        <v>1026</v>
      </c>
      <c r="I157" s="18" t="s">
        <v>1027</v>
      </c>
      <c r="J157" s="129">
        <v>874164.81</v>
      </c>
      <c r="K157" s="129">
        <v>968834.4</v>
      </c>
      <c r="L157" s="129">
        <v>25754.75</v>
      </c>
      <c r="M157" s="129">
        <v>28759.87</v>
      </c>
      <c r="N157" s="129">
        <v>13.0</v>
      </c>
      <c r="O157" s="129">
        <v>18.0</v>
      </c>
      <c r="P157" s="129">
        <v>18.0</v>
      </c>
      <c r="Q157" s="129">
        <v>25.0</v>
      </c>
      <c r="R157" s="129">
        <v>21.0</v>
      </c>
      <c r="S157" s="129">
        <v>19.0</v>
      </c>
      <c r="T157" s="129">
        <v>-27.0</v>
      </c>
      <c r="U157" s="129">
        <v>-28.0</v>
      </c>
      <c r="V157" s="129">
        <v>10.0</v>
      </c>
      <c r="W157" s="129">
        <v>-10.45</v>
      </c>
      <c r="X157" s="129">
        <v>-9.77</v>
      </c>
      <c r="Y157" s="129">
        <v>1.0</v>
      </c>
      <c r="Z157" s="129">
        <v>1.0</v>
      </c>
      <c r="AA157" s="129">
        <v>1.0</v>
      </c>
      <c r="AB157" s="129">
        <v>1.0</v>
      </c>
      <c r="AC157" s="129">
        <v>1.0</v>
      </c>
      <c r="AD157" s="129">
        <v>1.0</v>
      </c>
      <c r="AE157" s="129">
        <v>563.0</v>
      </c>
      <c r="AF157" s="129">
        <v>1.0</v>
      </c>
      <c r="AG157" s="129">
        <v>1.0</v>
      </c>
      <c r="AH157" s="129">
        <v>1.0</v>
      </c>
      <c r="AI157" s="129">
        <v>1.0</v>
      </c>
      <c r="AJ157" s="129">
        <v>1.0</v>
      </c>
      <c r="AK157" s="129">
        <v>1.0</v>
      </c>
      <c r="AL157" s="130">
        <v>45496.78643179398</v>
      </c>
      <c r="AM157" s="131">
        <v>873906.81</v>
      </c>
      <c r="AN157" s="131">
        <v>969054.25</v>
      </c>
      <c r="AO157" s="124"/>
      <c r="AP157" s="124"/>
    </row>
    <row r="158">
      <c r="A158" s="129">
        <v>3040.0</v>
      </c>
      <c r="B158" s="14" t="s">
        <v>31</v>
      </c>
      <c r="C158" s="14" t="s">
        <v>32</v>
      </c>
      <c r="D158" s="14" t="s">
        <v>44</v>
      </c>
      <c r="E158" s="14" t="s">
        <v>813</v>
      </c>
      <c r="F158" s="15" t="s">
        <v>797</v>
      </c>
      <c r="G158" s="15" t="s">
        <v>772</v>
      </c>
      <c r="H158" s="18" t="s">
        <v>1026</v>
      </c>
      <c r="I158" s="18" t="s">
        <v>1027</v>
      </c>
      <c r="J158" s="129">
        <v>952373.01</v>
      </c>
      <c r="K158" s="129">
        <v>766723.8</v>
      </c>
      <c r="L158" s="129">
        <v>25556.68</v>
      </c>
      <c r="M158" s="129">
        <v>21277.35</v>
      </c>
      <c r="N158" s="129">
        <v>7.0</v>
      </c>
      <c r="O158" s="14" t="s">
        <v>41</v>
      </c>
      <c r="P158" s="129">
        <v>55.0</v>
      </c>
      <c r="Q158" s="129">
        <v>32.0</v>
      </c>
      <c r="R158" s="129">
        <v>48.0</v>
      </c>
      <c r="S158" s="129">
        <v>27.0</v>
      </c>
      <c r="T158" s="14" t="s">
        <v>41</v>
      </c>
      <c r="U158" s="129">
        <v>71.0</v>
      </c>
      <c r="V158" s="129">
        <v>77.0</v>
      </c>
      <c r="W158" s="129">
        <v>20.11</v>
      </c>
      <c r="X158" s="129">
        <v>24.21</v>
      </c>
      <c r="Y158" s="14" t="s">
        <v>41</v>
      </c>
      <c r="Z158" s="129">
        <v>2.0</v>
      </c>
      <c r="AA158" s="129">
        <v>4.0</v>
      </c>
      <c r="AB158" s="129">
        <v>5.0</v>
      </c>
      <c r="AC158" s="129">
        <v>4.0</v>
      </c>
      <c r="AD158" s="129">
        <v>4.0</v>
      </c>
      <c r="AE158" s="129">
        <v>51.0</v>
      </c>
      <c r="AF158" s="14" t="s">
        <v>41</v>
      </c>
      <c r="AG158" s="129">
        <v>2.0</v>
      </c>
      <c r="AH158" s="129">
        <v>3.0</v>
      </c>
      <c r="AI158" s="129">
        <v>4.0</v>
      </c>
      <c r="AJ158" s="129">
        <v>3.0</v>
      </c>
      <c r="AK158" s="129">
        <v>4.0</v>
      </c>
      <c r="AL158" s="130">
        <v>45496.78643179398</v>
      </c>
      <c r="AM158" s="131">
        <v>952282.5</v>
      </c>
      <c r="AN158" s="131">
        <v>765981.15</v>
      </c>
      <c r="AO158" s="124"/>
      <c r="AP158" s="124"/>
    </row>
    <row r="159">
      <c r="A159" s="129">
        <v>786.0</v>
      </c>
      <c r="B159" s="14" t="s">
        <v>63</v>
      </c>
      <c r="C159" s="14" t="s">
        <v>32</v>
      </c>
      <c r="D159" s="14" t="s">
        <v>292</v>
      </c>
      <c r="E159" s="14" t="s">
        <v>702</v>
      </c>
      <c r="F159" s="15" t="s">
        <v>220</v>
      </c>
      <c r="G159" s="15" t="s">
        <v>59</v>
      </c>
      <c r="H159" s="18" t="s">
        <v>1026</v>
      </c>
      <c r="I159" s="18" t="s">
        <v>1027</v>
      </c>
      <c r="J159" s="129">
        <v>1049636.63</v>
      </c>
      <c r="K159" s="129">
        <v>742243.6</v>
      </c>
      <c r="L159" s="129">
        <v>29147.27</v>
      </c>
      <c r="M159" s="129">
        <v>24434.8</v>
      </c>
      <c r="N159" s="14" t="s">
        <v>41</v>
      </c>
      <c r="O159" s="14" t="s">
        <v>41</v>
      </c>
      <c r="P159" s="129">
        <v>36.0</v>
      </c>
      <c r="Q159" s="129">
        <v>37.0</v>
      </c>
      <c r="R159" s="129">
        <v>28.0</v>
      </c>
      <c r="S159" s="129">
        <v>26.0</v>
      </c>
      <c r="T159" s="14" t="s">
        <v>41</v>
      </c>
      <c r="U159" s="129">
        <v>-2.0</v>
      </c>
      <c r="V159" s="129">
        <v>7.0</v>
      </c>
      <c r="W159" s="129">
        <v>19.29</v>
      </c>
      <c r="X159" s="129">
        <v>41.41</v>
      </c>
      <c r="Y159" s="14" t="s">
        <v>41</v>
      </c>
      <c r="Z159" s="129">
        <v>1.0</v>
      </c>
      <c r="AA159" s="129">
        <v>1.0</v>
      </c>
      <c r="AB159" s="129">
        <v>5.0</v>
      </c>
      <c r="AC159" s="129">
        <v>5.0</v>
      </c>
      <c r="AD159" s="129">
        <v>3.55</v>
      </c>
      <c r="AE159" s="129">
        <v>137.0</v>
      </c>
      <c r="AF159" s="14" t="s">
        <v>41</v>
      </c>
      <c r="AG159" s="129">
        <v>1.0</v>
      </c>
      <c r="AH159" s="129">
        <v>1.0</v>
      </c>
      <c r="AI159" s="129">
        <v>4.0</v>
      </c>
      <c r="AJ159" s="129">
        <v>4.0</v>
      </c>
      <c r="AK159" s="129">
        <v>3.0</v>
      </c>
      <c r="AL159" s="130">
        <v>45496.78643179398</v>
      </c>
      <c r="AM159" s="131">
        <v>1049558.75</v>
      </c>
      <c r="AN159" s="131">
        <v>742675.28</v>
      </c>
      <c r="AO159" s="124"/>
      <c r="AP159" s="124"/>
    </row>
    <row r="160">
      <c r="A160" s="129">
        <v>169.0</v>
      </c>
      <c r="B160" s="14" t="s">
        <v>97</v>
      </c>
      <c r="C160" s="14" t="s">
        <v>32</v>
      </c>
      <c r="D160" s="14" t="s">
        <v>164</v>
      </c>
      <c r="E160" s="14" t="s">
        <v>165</v>
      </c>
      <c r="F160" s="15" t="s">
        <v>166</v>
      </c>
      <c r="G160" s="15" t="s">
        <v>101</v>
      </c>
      <c r="H160" s="18" t="s">
        <v>1026</v>
      </c>
      <c r="I160" s="18" t="s">
        <v>1027</v>
      </c>
      <c r="J160" s="129">
        <v>1014443.6</v>
      </c>
      <c r="K160" s="129">
        <v>1242341.8</v>
      </c>
      <c r="L160" s="129">
        <v>30730.41</v>
      </c>
      <c r="M160" s="129">
        <v>36168.76</v>
      </c>
      <c r="N160" s="129">
        <v>44.0</v>
      </c>
      <c r="O160" s="129">
        <v>99.0</v>
      </c>
      <c r="P160" s="129">
        <v>43.0</v>
      </c>
      <c r="Q160" s="129">
        <v>42.0</v>
      </c>
      <c r="R160" s="129">
        <v>39.0</v>
      </c>
      <c r="S160" s="129">
        <v>24.0</v>
      </c>
      <c r="T160" s="129">
        <v>-55.0</v>
      </c>
      <c r="U160" s="129">
        <v>2.0</v>
      </c>
      <c r="V160" s="129">
        <v>62.0</v>
      </c>
      <c r="W160" s="129">
        <v>-15.04</v>
      </c>
      <c r="X160" s="129">
        <v>-18.34</v>
      </c>
      <c r="Y160" s="129">
        <v>1.0</v>
      </c>
      <c r="Z160" s="129">
        <v>1.0</v>
      </c>
      <c r="AA160" s="129">
        <v>4.0</v>
      </c>
      <c r="AB160" s="129">
        <v>1.0</v>
      </c>
      <c r="AC160" s="129">
        <v>1.0</v>
      </c>
      <c r="AD160" s="129">
        <v>1.6</v>
      </c>
      <c r="AE160" s="129">
        <v>376.0</v>
      </c>
      <c r="AF160" s="129">
        <v>1.0</v>
      </c>
      <c r="AG160" s="129">
        <v>1.0</v>
      </c>
      <c r="AH160" s="129">
        <v>3.0</v>
      </c>
      <c r="AI160" s="129">
        <v>1.0</v>
      </c>
      <c r="AJ160" s="129">
        <v>1.0</v>
      </c>
      <c r="AK160" s="129">
        <v>1.0</v>
      </c>
      <c r="AL160" s="130">
        <v>45496.78643179398</v>
      </c>
      <c r="AM160" s="131">
        <v>1015416.61</v>
      </c>
      <c r="AN160" s="131">
        <v>1250875.95</v>
      </c>
      <c r="AO160" s="124"/>
      <c r="AP160" s="124"/>
    </row>
    <row r="161">
      <c r="A161" s="129">
        <v>295.0</v>
      </c>
      <c r="B161" s="14" t="s">
        <v>97</v>
      </c>
      <c r="C161" s="14" t="s">
        <v>32</v>
      </c>
      <c r="D161" s="14" t="s">
        <v>164</v>
      </c>
      <c r="E161" s="14" t="s">
        <v>165</v>
      </c>
      <c r="F161" s="15" t="s">
        <v>166</v>
      </c>
      <c r="G161" s="15" t="s">
        <v>101</v>
      </c>
      <c r="H161" s="18" t="s">
        <v>1026</v>
      </c>
      <c r="I161" s="18" t="s">
        <v>1027</v>
      </c>
      <c r="J161" s="129">
        <v>965744.2</v>
      </c>
      <c r="K161" s="129">
        <v>1002637.2</v>
      </c>
      <c r="L161" s="129">
        <v>25172.58</v>
      </c>
      <c r="M161" s="129">
        <v>28314.77</v>
      </c>
      <c r="N161" s="129">
        <v>37.0</v>
      </c>
      <c r="O161" s="129">
        <v>55.0</v>
      </c>
      <c r="P161" s="129">
        <v>24.0</v>
      </c>
      <c r="Q161" s="129">
        <v>33.0</v>
      </c>
      <c r="R161" s="129">
        <v>28.0</v>
      </c>
      <c r="S161" s="129">
        <v>24.0</v>
      </c>
      <c r="T161" s="129">
        <v>-32.0</v>
      </c>
      <c r="U161" s="129">
        <v>-27.0</v>
      </c>
      <c r="V161" s="129">
        <v>16.0</v>
      </c>
      <c r="W161" s="129">
        <v>-11.1</v>
      </c>
      <c r="X161" s="129">
        <v>-3.68</v>
      </c>
      <c r="Y161" s="129">
        <v>1.0</v>
      </c>
      <c r="Z161" s="129">
        <v>1.0</v>
      </c>
      <c r="AA161" s="129">
        <v>1.0</v>
      </c>
      <c r="AB161" s="129">
        <v>1.0</v>
      </c>
      <c r="AC161" s="129">
        <v>1.0</v>
      </c>
      <c r="AD161" s="129">
        <v>1.0</v>
      </c>
      <c r="AE161" s="129">
        <v>562.0</v>
      </c>
      <c r="AF161" s="129">
        <v>1.0</v>
      </c>
      <c r="AG161" s="129">
        <v>1.0</v>
      </c>
      <c r="AH161" s="129">
        <v>1.0</v>
      </c>
      <c r="AI161" s="129">
        <v>1.0</v>
      </c>
      <c r="AJ161" s="129">
        <v>1.0</v>
      </c>
      <c r="AK161" s="129">
        <v>1.0</v>
      </c>
      <c r="AL161" s="130">
        <v>45496.78643179398</v>
      </c>
      <c r="AM161" s="131">
        <v>968141.75</v>
      </c>
      <c r="AN161" s="131">
        <v>994624.13</v>
      </c>
      <c r="AO161" s="124"/>
      <c r="AP161" s="124"/>
    </row>
    <row r="162">
      <c r="A162" s="129">
        <v>862.0</v>
      </c>
      <c r="B162" s="14" t="s">
        <v>63</v>
      </c>
      <c r="C162" s="14" t="s">
        <v>32</v>
      </c>
      <c r="D162" s="14" t="s">
        <v>763</v>
      </c>
      <c r="E162" s="14" t="s">
        <v>764</v>
      </c>
      <c r="F162" s="15" t="s">
        <v>170</v>
      </c>
      <c r="G162" s="15" t="s">
        <v>59</v>
      </c>
      <c r="H162" s="18" t="s">
        <v>1026</v>
      </c>
      <c r="I162" s="18" t="s">
        <v>1027</v>
      </c>
      <c r="J162" s="129">
        <v>456273.22</v>
      </c>
      <c r="K162" s="129">
        <v>47357.2</v>
      </c>
      <c r="L162" s="129">
        <v>14177.83</v>
      </c>
      <c r="M162" s="129">
        <v>2694.04</v>
      </c>
      <c r="N162" s="129">
        <v>25.0</v>
      </c>
      <c r="O162" s="129">
        <v>7.0</v>
      </c>
      <c r="P162" s="129">
        <v>54.0</v>
      </c>
      <c r="Q162" s="129">
        <v>40.0</v>
      </c>
      <c r="R162" s="129">
        <v>55.0</v>
      </c>
      <c r="S162" s="129">
        <v>34.0</v>
      </c>
      <c r="T162" s="129">
        <v>257.0</v>
      </c>
      <c r="U162" s="129">
        <v>35.0</v>
      </c>
      <c r="V162" s="129">
        <v>61.0</v>
      </c>
      <c r="W162" s="129">
        <v>426.27</v>
      </c>
      <c r="X162" s="129">
        <v>863.47</v>
      </c>
      <c r="Y162" s="129">
        <v>5.0</v>
      </c>
      <c r="Z162" s="129">
        <v>1.0</v>
      </c>
      <c r="AA162" s="129">
        <v>4.0</v>
      </c>
      <c r="AB162" s="129">
        <v>5.0</v>
      </c>
      <c r="AC162" s="129">
        <v>5.0</v>
      </c>
      <c r="AD162" s="129">
        <v>4.4</v>
      </c>
      <c r="AE162" s="129">
        <v>19.0</v>
      </c>
      <c r="AF162" s="129">
        <v>4.0</v>
      </c>
      <c r="AG162" s="129">
        <v>1.0</v>
      </c>
      <c r="AH162" s="129">
        <v>3.0</v>
      </c>
      <c r="AI162" s="129">
        <v>4.0</v>
      </c>
      <c r="AJ162" s="129">
        <v>4.0</v>
      </c>
      <c r="AK162" s="129">
        <v>4.0</v>
      </c>
      <c r="AL162" s="130">
        <v>45496.78643179398</v>
      </c>
      <c r="AM162" s="131">
        <v>456146.72</v>
      </c>
      <c r="AN162" s="131">
        <v>70351.27</v>
      </c>
      <c r="AO162" s="124"/>
      <c r="AP162" s="124"/>
    </row>
    <row r="163">
      <c r="A163" s="129">
        <v>102.0</v>
      </c>
      <c r="B163" s="14" t="s">
        <v>31</v>
      </c>
      <c r="C163" s="14" t="s">
        <v>32</v>
      </c>
      <c r="D163" s="14" t="s">
        <v>38</v>
      </c>
      <c r="E163" s="14" t="s">
        <v>39</v>
      </c>
      <c r="F163" s="15" t="s">
        <v>40</v>
      </c>
      <c r="G163" s="15" t="s">
        <v>36</v>
      </c>
      <c r="H163" s="18" t="s">
        <v>1026</v>
      </c>
      <c r="I163" s="18" t="s">
        <v>1027</v>
      </c>
      <c r="J163" s="129">
        <v>602235.22</v>
      </c>
      <c r="K163" s="129">
        <v>461340.6</v>
      </c>
      <c r="L163" s="129">
        <v>17971.33</v>
      </c>
      <c r="M163" s="129">
        <v>14588.75</v>
      </c>
      <c r="N163" s="129">
        <v>1.0</v>
      </c>
      <c r="O163" s="14" t="s">
        <v>41</v>
      </c>
      <c r="P163" s="129">
        <v>32.0</v>
      </c>
      <c r="Q163" s="129">
        <v>29.0</v>
      </c>
      <c r="R163" s="129">
        <v>13.0</v>
      </c>
      <c r="S163" s="129">
        <v>11.0</v>
      </c>
      <c r="T163" s="14" t="s">
        <v>41</v>
      </c>
      <c r="U163" s="129">
        <v>10.0</v>
      </c>
      <c r="V163" s="129">
        <v>18.0</v>
      </c>
      <c r="W163" s="129">
        <v>23.19</v>
      </c>
      <c r="X163" s="129">
        <v>30.54</v>
      </c>
      <c r="Y163" s="14" t="s">
        <v>41</v>
      </c>
      <c r="Z163" s="129">
        <v>1.0</v>
      </c>
      <c r="AA163" s="129">
        <v>1.0</v>
      </c>
      <c r="AB163" s="129">
        <v>5.0</v>
      </c>
      <c r="AC163" s="129">
        <v>5.0</v>
      </c>
      <c r="AD163" s="129">
        <v>3.55</v>
      </c>
      <c r="AE163" s="129">
        <v>136.0</v>
      </c>
      <c r="AF163" s="14" t="s">
        <v>41</v>
      </c>
      <c r="AG163" s="129">
        <v>1.0</v>
      </c>
      <c r="AH163" s="129">
        <v>1.0</v>
      </c>
      <c r="AI163" s="129">
        <v>4.0</v>
      </c>
      <c r="AJ163" s="129">
        <v>4.0</v>
      </c>
      <c r="AK163" s="129">
        <v>3.0</v>
      </c>
      <c r="AL163" s="130">
        <v>45496.78643179398</v>
      </c>
      <c r="AM163" s="131">
        <v>602285.22</v>
      </c>
      <c r="AN163" s="131">
        <v>462373.88</v>
      </c>
      <c r="AO163" s="124"/>
      <c r="AP163" s="124"/>
    </row>
    <row r="164">
      <c r="A164" s="129">
        <v>528.0</v>
      </c>
      <c r="B164" s="14" t="s">
        <v>31</v>
      </c>
      <c r="C164" s="14" t="s">
        <v>32</v>
      </c>
      <c r="D164" s="14" t="s">
        <v>38</v>
      </c>
      <c r="E164" s="14" t="s">
        <v>39</v>
      </c>
      <c r="F164" s="15" t="s">
        <v>73</v>
      </c>
      <c r="G164" s="15" t="s">
        <v>36</v>
      </c>
      <c r="H164" s="18" t="s">
        <v>1026</v>
      </c>
      <c r="I164" s="18" t="s">
        <v>1027</v>
      </c>
      <c r="J164" s="129">
        <v>461379.32</v>
      </c>
      <c r="K164" s="129">
        <v>753236.0</v>
      </c>
      <c r="L164" s="129">
        <v>16838.58</v>
      </c>
      <c r="M164" s="129">
        <v>22976.0</v>
      </c>
      <c r="N164" s="14" t="s">
        <v>41</v>
      </c>
      <c r="O164" s="14" t="s">
        <v>41</v>
      </c>
      <c r="P164" s="129">
        <v>24.0</v>
      </c>
      <c r="Q164" s="129">
        <v>24.0</v>
      </c>
      <c r="R164" s="129">
        <v>15.0</v>
      </c>
      <c r="S164" s="129">
        <v>16.0</v>
      </c>
      <c r="T164" s="14" t="s">
        <v>41</v>
      </c>
      <c r="U164" s="129">
        <v>0.0</v>
      </c>
      <c r="V164" s="129">
        <v>-6.0</v>
      </c>
      <c r="W164" s="129">
        <v>-26.71</v>
      </c>
      <c r="X164" s="129">
        <v>-38.75</v>
      </c>
      <c r="Y164" s="14" t="s">
        <v>41</v>
      </c>
      <c r="Z164" s="129">
        <v>1.0</v>
      </c>
      <c r="AA164" s="129">
        <v>1.0</v>
      </c>
      <c r="AB164" s="129">
        <v>1.0</v>
      </c>
      <c r="AC164" s="129">
        <v>1.0</v>
      </c>
      <c r="AD164" s="129">
        <v>0.95</v>
      </c>
      <c r="AE164" s="129">
        <v>624.0</v>
      </c>
      <c r="AF164" s="14" t="s">
        <v>41</v>
      </c>
      <c r="AG164" s="129">
        <v>1.0</v>
      </c>
      <c r="AH164" s="129">
        <v>1.0</v>
      </c>
      <c r="AI164" s="129">
        <v>1.0</v>
      </c>
      <c r="AJ164" s="129">
        <v>1.0</v>
      </c>
      <c r="AK164" s="129">
        <v>1.0</v>
      </c>
      <c r="AL164" s="130">
        <v>45496.78643179398</v>
      </c>
      <c r="AM164" s="131">
        <v>461496.32</v>
      </c>
      <c r="AN164" s="131">
        <v>753975.03</v>
      </c>
      <c r="AO164" s="124"/>
      <c r="AP164" s="124"/>
    </row>
    <row r="165">
      <c r="A165" s="129">
        <v>538.0</v>
      </c>
      <c r="B165" s="14" t="s">
        <v>31</v>
      </c>
      <c r="C165" s="14" t="s">
        <v>32</v>
      </c>
      <c r="D165" s="14" t="s">
        <v>38</v>
      </c>
      <c r="E165" s="14" t="s">
        <v>39</v>
      </c>
      <c r="F165" s="15" t="s">
        <v>40</v>
      </c>
      <c r="G165" s="15" t="s">
        <v>36</v>
      </c>
      <c r="H165" s="18" t="s">
        <v>1026</v>
      </c>
      <c r="I165" s="18" t="s">
        <v>1027</v>
      </c>
      <c r="J165" s="129">
        <v>587506.29</v>
      </c>
      <c r="K165" s="129">
        <v>551105.6</v>
      </c>
      <c r="L165" s="129">
        <v>18086.37</v>
      </c>
      <c r="M165" s="129">
        <v>17204.0</v>
      </c>
      <c r="N165" s="129">
        <v>1.0</v>
      </c>
      <c r="O165" s="14" t="s">
        <v>41</v>
      </c>
      <c r="P165" s="129">
        <v>23.0</v>
      </c>
      <c r="Q165" s="129">
        <v>26.0</v>
      </c>
      <c r="R165" s="129">
        <v>12.0</v>
      </c>
      <c r="S165" s="129">
        <v>16.0</v>
      </c>
      <c r="T165" s="14" t="s">
        <v>41</v>
      </c>
      <c r="U165" s="129">
        <v>-11.0</v>
      </c>
      <c r="V165" s="129">
        <v>-25.0</v>
      </c>
      <c r="W165" s="129">
        <v>5.13</v>
      </c>
      <c r="X165" s="129">
        <v>6.61</v>
      </c>
      <c r="Y165" s="14" t="s">
        <v>41</v>
      </c>
      <c r="Z165" s="129">
        <v>1.0</v>
      </c>
      <c r="AA165" s="129">
        <v>1.0</v>
      </c>
      <c r="AB165" s="129">
        <v>2.0</v>
      </c>
      <c r="AC165" s="129">
        <v>1.0</v>
      </c>
      <c r="AD165" s="129">
        <v>1.35</v>
      </c>
      <c r="AE165" s="129">
        <v>427.0</v>
      </c>
      <c r="AF165" s="14" t="s">
        <v>41</v>
      </c>
      <c r="AG165" s="129">
        <v>1.0</v>
      </c>
      <c r="AH165" s="129">
        <v>1.0</v>
      </c>
      <c r="AI165" s="129">
        <v>1.0</v>
      </c>
      <c r="AJ165" s="129">
        <v>1.0</v>
      </c>
      <c r="AK165" s="129">
        <v>1.0</v>
      </c>
      <c r="AL165" s="130">
        <v>45496.78643179398</v>
      </c>
      <c r="AM165" s="131">
        <v>587827.29</v>
      </c>
      <c r="AN165" s="131">
        <v>550276.16</v>
      </c>
      <c r="AO165" s="124"/>
      <c r="AP165" s="124"/>
    </row>
    <row r="166">
      <c r="A166" s="129">
        <v>662.0</v>
      </c>
      <c r="B166" s="14" t="s">
        <v>60</v>
      </c>
      <c r="C166" s="14" t="s">
        <v>32</v>
      </c>
      <c r="D166" s="14" t="s">
        <v>613</v>
      </c>
      <c r="E166" s="14" t="s">
        <v>614</v>
      </c>
      <c r="F166" s="15" t="s">
        <v>81</v>
      </c>
      <c r="G166" s="15" t="s">
        <v>36</v>
      </c>
      <c r="H166" s="18" t="s">
        <v>1026</v>
      </c>
      <c r="I166" s="18" t="s">
        <v>1027</v>
      </c>
      <c r="J166" s="129">
        <v>959941.82</v>
      </c>
      <c r="K166" s="129">
        <v>834524.8</v>
      </c>
      <c r="L166" s="129">
        <v>24166.0</v>
      </c>
      <c r="M166" s="129">
        <v>21639.75</v>
      </c>
      <c r="N166" s="129">
        <v>11.0</v>
      </c>
      <c r="O166" s="129">
        <v>13.0</v>
      </c>
      <c r="P166" s="129">
        <v>19.0</v>
      </c>
      <c r="Q166" s="129">
        <v>21.0</v>
      </c>
      <c r="R166" s="129">
        <v>19.0</v>
      </c>
      <c r="S166" s="129">
        <v>30.0</v>
      </c>
      <c r="T166" s="129">
        <v>-15.0</v>
      </c>
      <c r="U166" s="129">
        <v>-9.0</v>
      </c>
      <c r="V166" s="129">
        <v>-36.0</v>
      </c>
      <c r="W166" s="129">
        <v>11.67</v>
      </c>
      <c r="X166" s="129">
        <v>15.03</v>
      </c>
      <c r="Y166" s="129">
        <v>1.0</v>
      </c>
      <c r="Z166" s="129">
        <v>1.0</v>
      </c>
      <c r="AA166" s="129">
        <v>1.0</v>
      </c>
      <c r="AB166" s="129">
        <v>3.0</v>
      </c>
      <c r="AC166" s="129">
        <v>3.0</v>
      </c>
      <c r="AD166" s="129">
        <v>2.3</v>
      </c>
      <c r="AE166" s="129">
        <v>255.0</v>
      </c>
      <c r="AF166" s="129">
        <v>1.0</v>
      </c>
      <c r="AG166" s="129">
        <v>1.0</v>
      </c>
      <c r="AH166" s="129">
        <v>1.0</v>
      </c>
      <c r="AI166" s="129">
        <v>2.0</v>
      </c>
      <c r="AJ166" s="129">
        <v>2.0</v>
      </c>
      <c r="AK166" s="129">
        <v>2.0</v>
      </c>
      <c r="AL166" s="130">
        <v>45496.78643179398</v>
      </c>
      <c r="AM166" s="131">
        <v>959823.82</v>
      </c>
      <c r="AN166" s="131">
        <v>834509.59</v>
      </c>
      <c r="AO166" s="124"/>
      <c r="AP166" s="124"/>
    </row>
    <row r="167">
      <c r="A167" s="129">
        <v>395.0</v>
      </c>
      <c r="B167" s="14" t="s">
        <v>63</v>
      </c>
      <c r="C167" s="14" t="s">
        <v>32</v>
      </c>
      <c r="D167" s="14" t="s">
        <v>399</v>
      </c>
      <c r="E167" s="14" t="s">
        <v>400</v>
      </c>
      <c r="F167" s="15" t="s">
        <v>343</v>
      </c>
      <c r="G167" s="15" t="s">
        <v>46</v>
      </c>
      <c r="H167" s="18" t="s">
        <v>1026</v>
      </c>
      <c r="I167" s="18" t="s">
        <v>1027</v>
      </c>
      <c r="J167" s="129">
        <v>3740733.74</v>
      </c>
      <c r="K167" s="129">
        <v>3248551.6</v>
      </c>
      <c r="L167" s="129">
        <v>154427.61</v>
      </c>
      <c r="M167" s="129">
        <v>135876.82</v>
      </c>
      <c r="N167" s="129">
        <v>6.0</v>
      </c>
      <c r="O167" s="14" t="s">
        <v>41</v>
      </c>
      <c r="P167" s="129">
        <v>141.0</v>
      </c>
      <c r="Q167" s="129">
        <v>154.0</v>
      </c>
      <c r="R167" s="129">
        <v>86.0</v>
      </c>
      <c r="S167" s="129">
        <v>100.0</v>
      </c>
      <c r="T167" s="14" t="s">
        <v>41</v>
      </c>
      <c r="U167" s="129">
        <v>-8.0</v>
      </c>
      <c r="V167" s="129">
        <v>-14.0</v>
      </c>
      <c r="W167" s="129">
        <v>13.65</v>
      </c>
      <c r="X167" s="129">
        <v>15.15</v>
      </c>
      <c r="Y167" s="14" t="s">
        <v>41</v>
      </c>
      <c r="Z167" s="129">
        <v>1.0</v>
      </c>
      <c r="AA167" s="129">
        <v>1.0</v>
      </c>
      <c r="AB167" s="129">
        <v>3.0</v>
      </c>
      <c r="AC167" s="129">
        <v>3.0</v>
      </c>
      <c r="AD167" s="129">
        <v>2.25</v>
      </c>
      <c r="AE167" s="129">
        <v>279.0</v>
      </c>
      <c r="AF167" s="14" t="s">
        <v>41</v>
      </c>
      <c r="AG167" s="129">
        <v>1.0</v>
      </c>
      <c r="AH167" s="129">
        <v>1.0</v>
      </c>
      <c r="AI167" s="129">
        <v>2.0</v>
      </c>
      <c r="AJ167" s="129">
        <v>2.0</v>
      </c>
      <c r="AK167" s="129">
        <v>2.0</v>
      </c>
      <c r="AL167" s="130">
        <v>45496.78643179398</v>
      </c>
      <c r="AM167" s="131">
        <v>3755586.76</v>
      </c>
      <c r="AN167" s="131">
        <v>3250134.03</v>
      </c>
      <c r="AO167" s="124"/>
      <c r="AP167" s="124"/>
    </row>
    <row r="168">
      <c r="A168" s="129">
        <v>143.0</v>
      </c>
      <c r="B168" s="14" t="s">
        <v>122</v>
      </c>
      <c r="C168" s="14" t="s">
        <v>32</v>
      </c>
      <c r="D168" s="14" t="s">
        <v>123</v>
      </c>
      <c r="E168" s="14" t="s">
        <v>124</v>
      </c>
      <c r="F168" s="15" t="s">
        <v>93</v>
      </c>
      <c r="G168" s="15" t="s">
        <v>46</v>
      </c>
      <c r="H168" s="18" t="s">
        <v>1026</v>
      </c>
      <c r="I168" s="18" t="s">
        <v>1027</v>
      </c>
      <c r="J168" s="129">
        <v>1697366.01</v>
      </c>
      <c r="K168" s="129">
        <v>1763555.4</v>
      </c>
      <c r="L168" s="129">
        <v>50861.48</v>
      </c>
      <c r="M168" s="129">
        <v>56752.4</v>
      </c>
      <c r="N168" s="129">
        <v>13.0</v>
      </c>
      <c r="O168" s="129">
        <v>25.0</v>
      </c>
      <c r="P168" s="129">
        <v>70.0</v>
      </c>
      <c r="Q168" s="129">
        <v>89.0</v>
      </c>
      <c r="R168" s="129">
        <v>43.0</v>
      </c>
      <c r="S168" s="129">
        <v>45.0</v>
      </c>
      <c r="T168" s="129">
        <v>-48.0</v>
      </c>
      <c r="U168" s="129">
        <v>-21.0</v>
      </c>
      <c r="V168" s="129">
        <v>-4.0</v>
      </c>
      <c r="W168" s="129">
        <v>-10.38</v>
      </c>
      <c r="X168" s="129">
        <v>-3.75</v>
      </c>
      <c r="Y168" s="129">
        <v>1.0</v>
      </c>
      <c r="Z168" s="129">
        <v>1.0</v>
      </c>
      <c r="AA168" s="129">
        <v>1.0</v>
      </c>
      <c r="AB168" s="129">
        <v>1.0</v>
      </c>
      <c r="AC168" s="129">
        <v>1.0</v>
      </c>
      <c r="AD168" s="129">
        <v>1.0</v>
      </c>
      <c r="AE168" s="129">
        <v>598.0</v>
      </c>
      <c r="AF168" s="129">
        <v>1.0</v>
      </c>
      <c r="AG168" s="129">
        <v>1.0</v>
      </c>
      <c r="AH168" s="129">
        <v>1.0</v>
      </c>
      <c r="AI168" s="129">
        <v>1.0</v>
      </c>
      <c r="AJ168" s="129">
        <v>1.0</v>
      </c>
      <c r="AK168" s="129">
        <v>1.0</v>
      </c>
      <c r="AL168" s="130">
        <v>45496.78643179398</v>
      </c>
      <c r="AM168" s="131">
        <v>1664610.77</v>
      </c>
      <c r="AN168" s="131">
        <v>1766822.77</v>
      </c>
      <c r="AO168" s="124"/>
      <c r="AP168" s="124"/>
    </row>
    <row r="169">
      <c r="A169" s="129">
        <v>677.0</v>
      </c>
      <c r="B169" s="14" t="s">
        <v>122</v>
      </c>
      <c r="C169" s="14" t="s">
        <v>32</v>
      </c>
      <c r="D169" s="14" t="s">
        <v>123</v>
      </c>
      <c r="E169" s="14" t="s">
        <v>124</v>
      </c>
      <c r="F169" s="15" t="s">
        <v>403</v>
      </c>
      <c r="G169" s="15" t="s">
        <v>46</v>
      </c>
      <c r="H169" s="18" t="s">
        <v>1026</v>
      </c>
      <c r="I169" s="18" t="s">
        <v>1027</v>
      </c>
      <c r="J169" s="129">
        <v>342305.45</v>
      </c>
      <c r="K169" s="129">
        <v>284135.0</v>
      </c>
      <c r="L169" s="129">
        <v>11791.5</v>
      </c>
      <c r="M169" s="129">
        <v>12532.25</v>
      </c>
      <c r="N169" s="129">
        <v>2.0</v>
      </c>
      <c r="O169" s="129">
        <v>9.0</v>
      </c>
      <c r="P169" s="129">
        <v>11.0</v>
      </c>
      <c r="Q169" s="129">
        <v>44.0</v>
      </c>
      <c r="R169" s="129">
        <v>5.0</v>
      </c>
      <c r="S169" s="129">
        <v>18.0</v>
      </c>
      <c r="T169" s="129">
        <v>-77.0</v>
      </c>
      <c r="U169" s="129">
        <v>-75.0</v>
      </c>
      <c r="V169" s="129">
        <v>-72.0</v>
      </c>
      <c r="W169" s="129">
        <v>-5.91</v>
      </c>
      <c r="X169" s="129">
        <v>20.47</v>
      </c>
      <c r="Y169" s="129">
        <v>1.0</v>
      </c>
      <c r="Z169" s="129">
        <v>1.0</v>
      </c>
      <c r="AA169" s="129">
        <v>1.0</v>
      </c>
      <c r="AB169" s="129">
        <v>1.0</v>
      </c>
      <c r="AC169" s="129">
        <v>3.0</v>
      </c>
      <c r="AD169" s="129">
        <v>1.5</v>
      </c>
      <c r="AE169" s="129">
        <v>384.0</v>
      </c>
      <c r="AF169" s="129">
        <v>1.0</v>
      </c>
      <c r="AG169" s="129">
        <v>1.0</v>
      </c>
      <c r="AH169" s="129">
        <v>1.0</v>
      </c>
      <c r="AI169" s="129">
        <v>1.0</v>
      </c>
      <c r="AJ169" s="129">
        <v>2.0</v>
      </c>
      <c r="AK169" s="129">
        <v>1.0</v>
      </c>
      <c r="AL169" s="130">
        <v>45496.78643179398</v>
      </c>
      <c r="AM169" s="131">
        <v>342964.95</v>
      </c>
      <c r="AN169" s="131">
        <v>284933.08</v>
      </c>
      <c r="AO169" s="124"/>
      <c r="AP169" s="124"/>
    </row>
    <row r="170">
      <c r="A170" s="128">
        <v>510.0</v>
      </c>
      <c r="B170" s="11" t="s">
        <v>31</v>
      </c>
      <c r="C170" s="11" t="s">
        <v>32</v>
      </c>
      <c r="D170" s="11" t="s">
        <v>490</v>
      </c>
      <c r="E170" s="14" t="s">
        <v>491</v>
      </c>
      <c r="F170" s="15" t="s">
        <v>220</v>
      </c>
      <c r="G170" s="15" t="s">
        <v>59</v>
      </c>
      <c r="H170" s="18" t="s">
        <v>1026</v>
      </c>
      <c r="I170" s="18" t="s">
        <v>1027</v>
      </c>
      <c r="J170" s="129">
        <v>1980976.31</v>
      </c>
      <c r="K170" s="129">
        <v>1654801.8</v>
      </c>
      <c r="L170" s="129">
        <v>71106.7</v>
      </c>
      <c r="M170" s="129">
        <v>63495.21</v>
      </c>
      <c r="N170" s="129">
        <v>13.0</v>
      </c>
      <c r="O170" s="129">
        <v>21.0</v>
      </c>
      <c r="P170" s="129">
        <v>76.0</v>
      </c>
      <c r="Q170" s="128">
        <v>89.0</v>
      </c>
      <c r="R170" s="128">
        <v>30.0</v>
      </c>
      <c r="S170" s="128">
        <v>41.0</v>
      </c>
      <c r="T170" s="128">
        <v>-38.0</v>
      </c>
      <c r="U170" s="128">
        <v>-14.0</v>
      </c>
      <c r="V170" s="128">
        <v>-26.0</v>
      </c>
      <c r="W170" s="128">
        <v>11.99</v>
      </c>
      <c r="X170" s="128">
        <v>19.71</v>
      </c>
      <c r="Y170" s="128">
        <v>1.0</v>
      </c>
      <c r="Z170" s="128">
        <v>1.0</v>
      </c>
      <c r="AA170" s="128">
        <v>1.0</v>
      </c>
      <c r="AB170" s="128">
        <v>3.0</v>
      </c>
      <c r="AC170" s="128">
        <v>3.0</v>
      </c>
      <c r="AD170" s="128">
        <v>2.3</v>
      </c>
      <c r="AE170" s="128">
        <v>266.0</v>
      </c>
      <c r="AF170" s="128">
        <v>1.0</v>
      </c>
      <c r="AG170" s="128">
        <v>1.0</v>
      </c>
      <c r="AH170" s="128">
        <v>1.0</v>
      </c>
      <c r="AI170" s="128">
        <v>2.0</v>
      </c>
      <c r="AJ170" s="128">
        <v>2.0</v>
      </c>
      <c r="AK170" s="128">
        <v>2.0</v>
      </c>
      <c r="AL170" s="130">
        <v>45496.78643179398</v>
      </c>
      <c r="AM170" s="131">
        <v>1982629.33</v>
      </c>
      <c r="AN170" s="131">
        <v>1656390.37</v>
      </c>
      <c r="AO170" s="124"/>
      <c r="AP170" s="124"/>
    </row>
    <row r="171">
      <c r="A171" s="129">
        <v>3021.0</v>
      </c>
      <c r="B171" s="14" t="s">
        <v>31</v>
      </c>
      <c r="C171" s="14" t="s">
        <v>32</v>
      </c>
      <c r="D171" s="14" t="s">
        <v>434</v>
      </c>
      <c r="E171" s="14" t="s">
        <v>791</v>
      </c>
      <c r="F171" s="15" t="s">
        <v>792</v>
      </c>
      <c r="G171" s="15" t="s">
        <v>772</v>
      </c>
      <c r="H171" s="18" t="s">
        <v>1026</v>
      </c>
      <c r="I171" s="18" t="s">
        <v>1027</v>
      </c>
      <c r="J171" s="129">
        <v>1180707.66</v>
      </c>
      <c r="K171" s="129">
        <v>1055838.2</v>
      </c>
      <c r="L171" s="129">
        <v>37628.79</v>
      </c>
      <c r="M171" s="129">
        <v>33621.12</v>
      </c>
      <c r="N171" s="129">
        <v>8.0</v>
      </c>
      <c r="O171" s="129">
        <v>7.0</v>
      </c>
      <c r="P171" s="129">
        <v>24.0</v>
      </c>
      <c r="Q171" s="129">
        <v>10.0</v>
      </c>
      <c r="R171" s="129">
        <v>26.0</v>
      </c>
      <c r="S171" s="129">
        <v>22.0</v>
      </c>
      <c r="T171" s="129">
        <v>14.0</v>
      </c>
      <c r="U171" s="129">
        <v>140.0</v>
      </c>
      <c r="V171" s="129">
        <v>18.0</v>
      </c>
      <c r="W171" s="129">
        <v>11.92</v>
      </c>
      <c r="X171" s="129">
        <v>11.83</v>
      </c>
      <c r="Y171" s="129">
        <v>1.0</v>
      </c>
      <c r="Z171" s="129">
        <v>3.0</v>
      </c>
      <c r="AA171" s="129">
        <v>1.0</v>
      </c>
      <c r="AB171" s="129">
        <v>3.0</v>
      </c>
      <c r="AC171" s="129">
        <v>2.0</v>
      </c>
      <c r="AD171" s="129">
        <v>2.25</v>
      </c>
      <c r="AE171" s="129">
        <v>272.0</v>
      </c>
      <c r="AF171" s="129">
        <v>1.0</v>
      </c>
      <c r="AG171" s="129">
        <v>2.0</v>
      </c>
      <c r="AH171" s="129">
        <v>1.0</v>
      </c>
      <c r="AI171" s="129">
        <v>2.0</v>
      </c>
      <c r="AJ171" s="129">
        <v>2.0</v>
      </c>
      <c r="AK171" s="129">
        <v>2.0</v>
      </c>
      <c r="AL171" s="130">
        <v>45496.78643179398</v>
      </c>
      <c r="AM171" s="131">
        <v>1267959.93</v>
      </c>
      <c r="AN171" s="131">
        <v>1058626.66</v>
      </c>
      <c r="AO171" s="124"/>
      <c r="AP171" s="124"/>
    </row>
    <row r="172">
      <c r="A172" s="129">
        <v>3044.0</v>
      </c>
      <c r="B172" s="14" t="s">
        <v>31</v>
      </c>
      <c r="C172" s="14" t="s">
        <v>32</v>
      </c>
      <c r="D172" s="14" t="s">
        <v>434</v>
      </c>
      <c r="E172" s="14" t="s">
        <v>791</v>
      </c>
      <c r="F172" s="15" t="s">
        <v>792</v>
      </c>
      <c r="G172" s="15" t="s">
        <v>772</v>
      </c>
      <c r="H172" s="18" t="s">
        <v>1026</v>
      </c>
      <c r="I172" s="18" t="s">
        <v>1027</v>
      </c>
      <c r="J172" s="129">
        <v>397715.8</v>
      </c>
      <c r="K172" s="129">
        <v>502999.6</v>
      </c>
      <c r="L172" s="129">
        <v>12481.31</v>
      </c>
      <c r="M172" s="129">
        <v>16129.02</v>
      </c>
      <c r="N172" s="129">
        <v>1.0</v>
      </c>
      <c r="O172" s="129">
        <v>7.0</v>
      </c>
      <c r="P172" s="129">
        <v>20.0</v>
      </c>
      <c r="Q172" s="129">
        <v>14.0</v>
      </c>
      <c r="R172" s="129">
        <v>20.0</v>
      </c>
      <c r="S172" s="129">
        <v>13.0</v>
      </c>
      <c r="T172" s="129">
        <v>-85.0</v>
      </c>
      <c r="U172" s="129">
        <v>42.0</v>
      </c>
      <c r="V172" s="129">
        <v>53.0</v>
      </c>
      <c r="W172" s="129">
        <v>-22.62</v>
      </c>
      <c r="X172" s="129">
        <v>-20.93</v>
      </c>
      <c r="Y172" s="129">
        <v>1.0</v>
      </c>
      <c r="Z172" s="129">
        <v>1.0</v>
      </c>
      <c r="AA172" s="129">
        <v>3.0</v>
      </c>
      <c r="AB172" s="129">
        <v>1.0</v>
      </c>
      <c r="AC172" s="129">
        <v>1.0</v>
      </c>
      <c r="AD172" s="129">
        <v>1.4</v>
      </c>
      <c r="AE172" s="129">
        <v>405.0</v>
      </c>
      <c r="AF172" s="129">
        <v>1.0</v>
      </c>
      <c r="AG172" s="129">
        <v>1.0</v>
      </c>
      <c r="AH172" s="129">
        <v>2.0</v>
      </c>
      <c r="AI172" s="129">
        <v>1.0</v>
      </c>
      <c r="AJ172" s="129">
        <v>1.0</v>
      </c>
      <c r="AK172" s="129">
        <v>1.0</v>
      </c>
      <c r="AL172" s="130">
        <v>45496.78643179398</v>
      </c>
      <c r="AM172" s="131">
        <v>414537.37</v>
      </c>
      <c r="AN172" s="131">
        <v>507239.25</v>
      </c>
      <c r="AO172" s="124"/>
      <c r="AP172" s="124"/>
    </row>
    <row r="173">
      <c r="A173" s="129">
        <v>525.0</v>
      </c>
      <c r="B173" s="14" t="s">
        <v>63</v>
      </c>
      <c r="C173" s="14" t="s">
        <v>32</v>
      </c>
      <c r="D173" s="14" t="s">
        <v>501</v>
      </c>
      <c r="E173" s="14" t="s">
        <v>502</v>
      </c>
      <c r="F173" s="15" t="s">
        <v>343</v>
      </c>
      <c r="G173" s="15" t="s">
        <v>46</v>
      </c>
      <c r="H173" s="18" t="s">
        <v>1026</v>
      </c>
      <c r="I173" s="18" t="s">
        <v>1027</v>
      </c>
      <c r="J173" s="129">
        <v>1641537.89</v>
      </c>
      <c r="K173" s="129">
        <v>1405772.0</v>
      </c>
      <c r="L173" s="129">
        <v>61331.1</v>
      </c>
      <c r="M173" s="129">
        <v>56703.32</v>
      </c>
      <c r="N173" s="129">
        <v>37.0</v>
      </c>
      <c r="O173" s="129">
        <v>58.0</v>
      </c>
      <c r="P173" s="129">
        <v>68.0</v>
      </c>
      <c r="Q173" s="129">
        <v>60.0</v>
      </c>
      <c r="R173" s="129">
        <v>66.0</v>
      </c>
      <c r="S173" s="129">
        <v>72.0</v>
      </c>
      <c r="T173" s="129">
        <v>-36.0</v>
      </c>
      <c r="U173" s="129">
        <v>13.0</v>
      </c>
      <c r="V173" s="129">
        <v>-8.0</v>
      </c>
      <c r="W173" s="129">
        <v>8.16</v>
      </c>
      <c r="X173" s="129">
        <v>16.77</v>
      </c>
      <c r="Y173" s="129">
        <v>1.0</v>
      </c>
      <c r="Z173" s="129">
        <v>1.0</v>
      </c>
      <c r="AA173" s="129">
        <v>1.0</v>
      </c>
      <c r="AB173" s="129">
        <v>3.0</v>
      </c>
      <c r="AC173" s="129">
        <v>3.0</v>
      </c>
      <c r="AD173" s="129">
        <v>2.3</v>
      </c>
      <c r="AE173" s="129">
        <v>264.0</v>
      </c>
      <c r="AF173" s="129">
        <v>1.0</v>
      </c>
      <c r="AG173" s="129">
        <v>1.0</v>
      </c>
      <c r="AH173" s="129">
        <v>1.0</v>
      </c>
      <c r="AI173" s="129">
        <v>2.0</v>
      </c>
      <c r="AJ173" s="129">
        <v>2.0</v>
      </c>
      <c r="AK173" s="129">
        <v>2.0</v>
      </c>
      <c r="AL173" s="130">
        <v>45496.78643179398</v>
      </c>
      <c r="AM173" s="131">
        <v>1636118.4</v>
      </c>
      <c r="AN173" s="131">
        <v>1405642.4</v>
      </c>
      <c r="AO173" s="124"/>
      <c r="AP173" s="124"/>
    </row>
    <row r="174">
      <c r="A174" s="128">
        <v>476.0</v>
      </c>
      <c r="B174" s="11" t="s">
        <v>60</v>
      </c>
      <c r="C174" s="11" t="s">
        <v>32</v>
      </c>
      <c r="D174" s="11" t="s">
        <v>462</v>
      </c>
      <c r="E174" s="14" t="s">
        <v>463</v>
      </c>
      <c r="F174" s="15" t="s">
        <v>118</v>
      </c>
      <c r="G174" s="15" t="s">
        <v>59</v>
      </c>
      <c r="H174" s="18" t="s">
        <v>1026</v>
      </c>
      <c r="I174" s="18" t="s">
        <v>1027</v>
      </c>
      <c r="J174" s="129">
        <v>1487886.48</v>
      </c>
      <c r="K174" s="129">
        <v>1357155.8</v>
      </c>
      <c r="L174" s="129">
        <v>38695.19</v>
      </c>
      <c r="M174" s="129">
        <v>36076.88</v>
      </c>
      <c r="N174" s="129">
        <v>16.0</v>
      </c>
      <c r="O174" s="129">
        <v>24.0</v>
      </c>
      <c r="P174" s="129">
        <v>42.0</v>
      </c>
      <c r="Q174" s="128">
        <v>49.0</v>
      </c>
      <c r="R174" s="128">
        <v>43.0</v>
      </c>
      <c r="S174" s="128">
        <v>41.0</v>
      </c>
      <c r="T174" s="128">
        <v>-33.0</v>
      </c>
      <c r="U174" s="128">
        <v>-14.0</v>
      </c>
      <c r="V174" s="128">
        <v>4.0</v>
      </c>
      <c r="W174" s="128">
        <v>7.26</v>
      </c>
      <c r="X174" s="128">
        <v>9.63</v>
      </c>
      <c r="Y174" s="128">
        <v>1.0</v>
      </c>
      <c r="Z174" s="128">
        <v>1.0</v>
      </c>
      <c r="AA174" s="128">
        <v>1.0</v>
      </c>
      <c r="AB174" s="128">
        <v>2.0</v>
      </c>
      <c r="AC174" s="128">
        <v>2.0</v>
      </c>
      <c r="AD174" s="128">
        <v>1.65</v>
      </c>
      <c r="AE174" s="128">
        <v>364.0</v>
      </c>
      <c r="AF174" s="128">
        <v>1.0</v>
      </c>
      <c r="AG174" s="128">
        <v>1.0</v>
      </c>
      <c r="AH174" s="128">
        <v>1.0</v>
      </c>
      <c r="AI174" s="128">
        <v>1.0</v>
      </c>
      <c r="AJ174" s="128">
        <v>2.0</v>
      </c>
      <c r="AK174" s="128">
        <v>1.0</v>
      </c>
      <c r="AL174" s="130">
        <v>45496.78643179398</v>
      </c>
      <c r="AM174" s="131">
        <v>1488986.83</v>
      </c>
      <c r="AN174" s="131">
        <v>1358757.09</v>
      </c>
      <c r="AO174" s="124"/>
      <c r="AP174" s="124"/>
    </row>
    <row r="175">
      <c r="A175" s="129">
        <v>3015.0</v>
      </c>
      <c r="B175" s="14" t="s">
        <v>31</v>
      </c>
      <c r="C175" s="14" t="s">
        <v>32</v>
      </c>
      <c r="D175" s="14" t="s">
        <v>788</v>
      </c>
      <c r="E175" s="14" t="s">
        <v>789</v>
      </c>
      <c r="F175" s="15" t="s">
        <v>776</v>
      </c>
      <c r="G175" s="15" t="s">
        <v>772</v>
      </c>
      <c r="H175" s="18" t="s">
        <v>1026</v>
      </c>
      <c r="I175" s="18" t="s">
        <v>1027</v>
      </c>
      <c r="J175" s="129">
        <v>1655287.35</v>
      </c>
      <c r="K175" s="129">
        <v>1823171.4</v>
      </c>
      <c r="L175" s="129">
        <v>45898.04</v>
      </c>
      <c r="M175" s="129">
        <v>51593.25</v>
      </c>
      <c r="N175" s="129">
        <v>37.0</v>
      </c>
      <c r="O175" s="129">
        <v>26.0</v>
      </c>
      <c r="P175" s="129">
        <v>28.0</v>
      </c>
      <c r="Q175" s="129">
        <v>27.0</v>
      </c>
      <c r="R175" s="129">
        <v>38.0</v>
      </c>
      <c r="S175" s="129">
        <v>36.0</v>
      </c>
      <c r="T175" s="129">
        <v>42.0</v>
      </c>
      <c r="U175" s="129">
        <v>3.0</v>
      </c>
      <c r="V175" s="129">
        <v>5.0</v>
      </c>
      <c r="W175" s="129">
        <v>-11.04</v>
      </c>
      <c r="X175" s="129">
        <v>-9.21</v>
      </c>
      <c r="Y175" s="129">
        <v>2.0</v>
      </c>
      <c r="Z175" s="129">
        <v>1.0</v>
      </c>
      <c r="AA175" s="129">
        <v>1.0</v>
      </c>
      <c r="AB175" s="129">
        <v>1.0</v>
      </c>
      <c r="AC175" s="129">
        <v>1.0</v>
      </c>
      <c r="AD175" s="129">
        <v>1.05</v>
      </c>
      <c r="AE175" s="129">
        <v>530.0</v>
      </c>
      <c r="AF175" s="129">
        <v>2.0</v>
      </c>
      <c r="AG175" s="129">
        <v>1.0</v>
      </c>
      <c r="AH175" s="129">
        <v>1.0</v>
      </c>
      <c r="AI175" s="129">
        <v>1.0</v>
      </c>
      <c r="AJ175" s="129">
        <v>1.0</v>
      </c>
      <c r="AK175" s="129">
        <v>1.0</v>
      </c>
      <c r="AL175" s="130">
        <v>45496.78643179398</v>
      </c>
      <c r="AM175" s="131">
        <v>1655513.72</v>
      </c>
      <c r="AN175" s="131">
        <v>1824063.29</v>
      </c>
      <c r="AO175" s="124"/>
      <c r="AP175" s="124"/>
    </row>
    <row r="176">
      <c r="A176" s="129">
        <v>512.0</v>
      </c>
      <c r="B176" s="132"/>
      <c r="C176" s="14" t="s">
        <v>32</v>
      </c>
      <c r="D176" s="14" t="s">
        <v>492</v>
      </c>
      <c r="E176" s="14" t="s">
        <v>493</v>
      </c>
      <c r="F176" s="15" t="s">
        <v>185</v>
      </c>
      <c r="G176" s="15" t="s">
        <v>46</v>
      </c>
      <c r="H176" s="18" t="s">
        <v>1026</v>
      </c>
      <c r="I176" s="18" t="s">
        <v>1027</v>
      </c>
      <c r="J176" s="129">
        <v>1360050.35</v>
      </c>
      <c r="K176" s="129">
        <v>1135109.2</v>
      </c>
      <c r="L176" s="129">
        <v>38911.04</v>
      </c>
      <c r="M176" s="129">
        <v>32056.3</v>
      </c>
      <c r="N176" s="129">
        <v>36.0</v>
      </c>
      <c r="O176" s="129">
        <v>66.0</v>
      </c>
      <c r="P176" s="129">
        <v>41.0</v>
      </c>
      <c r="Q176" s="129">
        <v>15.0</v>
      </c>
      <c r="R176" s="129">
        <v>47.0</v>
      </c>
      <c r="S176" s="129">
        <v>20.0</v>
      </c>
      <c r="T176" s="129">
        <v>-45.0</v>
      </c>
      <c r="U176" s="129">
        <v>173.0</v>
      </c>
      <c r="V176" s="129">
        <v>135.0</v>
      </c>
      <c r="W176" s="129">
        <v>21.38</v>
      </c>
      <c r="X176" s="129">
        <v>19.82</v>
      </c>
      <c r="Y176" s="129">
        <v>1.0</v>
      </c>
      <c r="Z176" s="129">
        <v>3.0</v>
      </c>
      <c r="AA176" s="129">
        <v>5.0</v>
      </c>
      <c r="AB176" s="129">
        <v>5.0</v>
      </c>
      <c r="AC176" s="129">
        <v>3.0</v>
      </c>
      <c r="AD176" s="129">
        <v>4.1</v>
      </c>
      <c r="AE176" s="129">
        <v>41.0</v>
      </c>
      <c r="AF176" s="129">
        <v>1.0</v>
      </c>
      <c r="AG176" s="129">
        <v>2.0</v>
      </c>
      <c r="AH176" s="129">
        <v>4.0</v>
      </c>
      <c r="AI176" s="129">
        <v>4.0</v>
      </c>
      <c r="AJ176" s="129">
        <v>2.0</v>
      </c>
      <c r="AK176" s="129">
        <v>4.0</v>
      </c>
      <c r="AL176" s="130">
        <v>45496.78643179398</v>
      </c>
      <c r="AM176" s="131">
        <v>1360210.85</v>
      </c>
      <c r="AN176" s="131">
        <v>1135161.54</v>
      </c>
      <c r="AO176" s="124"/>
      <c r="AP176" s="124"/>
    </row>
    <row r="177">
      <c r="A177" s="129">
        <v>649.0</v>
      </c>
      <c r="B177" s="14" t="s">
        <v>60</v>
      </c>
      <c r="C177" s="14" t="s">
        <v>32</v>
      </c>
      <c r="D177" s="14" t="s">
        <v>61</v>
      </c>
      <c r="E177" s="14" t="s">
        <v>601</v>
      </c>
      <c r="F177" s="15" t="s">
        <v>220</v>
      </c>
      <c r="G177" s="15" t="s">
        <v>59</v>
      </c>
      <c r="H177" s="18" t="s">
        <v>1026</v>
      </c>
      <c r="I177" s="18" t="s">
        <v>1027</v>
      </c>
      <c r="J177" s="129">
        <v>1467234.34</v>
      </c>
      <c r="K177" s="129">
        <v>1383598.4</v>
      </c>
      <c r="L177" s="129">
        <v>40750.87</v>
      </c>
      <c r="M177" s="129">
        <v>49174.1</v>
      </c>
      <c r="N177" s="129">
        <v>75.0</v>
      </c>
      <c r="O177" s="129">
        <v>51.0</v>
      </c>
      <c r="P177" s="129">
        <v>49.0</v>
      </c>
      <c r="Q177" s="129">
        <v>67.0</v>
      </c>
      <c r="R177" s="129">
        <v>57.0</v>
      </c>
      <c r="S177" s="129">
        <v>45.0</v>
      </c>
      <c r="T177" s="129">
        <v>47.0</v>
      </c>
      <c r="U177" s="129">
        <v>-26.0</v>
      </c>
      <c r="V177" s="129">
        <v>26.0</v>
      </c>
      <c r="W177" s="129">
        <v>-17.13</v>
      </c>
      <c r="X177" s="129">
        <v>6.04</v>
      </c>
      <c r="Y177" s="129">
        <v>2.0</v>
      </c>
      <c r="Z177" s="129">
        <v>1.0</v>
      </c>
      <c r="AA177" s="129">
        <v>2.0</v>
      </c>
      <c r="AB177" s="129">
        <v>1.0</v>
      </c>
      <c r="AC177" s="129">
        <v>1.0</v>
      </c>
      <c r="AD177" s="129">
        <v>1.25</v>
      </c>
      <c r="AE177" s="129">
        <v>449.0</v>
      </c>
      <c r="AF177" s="129">
        <v>2.0</v>
      </c>
      <c r="AG177" s="129">
        <v>1.0</v>
      </c>
      <c r="AH177" s="129">
        <v>2.0</v>
      </c>
      <c r="AI177" s="129">
        <v>1.0</v>
      </c>
      <c r="AJ177" s="129">
        <v>1.0</v>
      </c>
      <c r="AK177" s="129">
        <v>1.0</v>
      </c>
      <c r="AL177" s="130">
        <v>45496.78643179398</v>
      </c>
      <c r="AM177" s="131">
        <v>1466558.21</v>
      </c>
      <c r="AN177" s="131">
        <v>1388525.03</v>
      </c>
      <c r="AO177" s="124"/>
      <c r="AP177" s="124"/>
    </row>
    <row r="178">
      <c r="A178" s="129">
        <v>657.0</v>
      </c>
      <c r="B178" s="132"/>
      <c r="C178" s="14" t="s">
        <v>32</v>
      </c>
      <c r="D178" s="14" t="s">
        <v>607</v>
      </c>
      <c r="E178" s="14" t="s">
        <v>608</v>
      </c>
      <c r="F178" s="15" t="s">
        <v>159</v>
      </c>
      <c r="G178" s="15" t="s">
        <v>46</v>
      </c>
      <c r="H178" s="18" t="s">
        <v>1026</v>
      </c>
      <c r="I178" s="18" t="s">
        <v>1027</v>
      </c>
      <c r="J178" s="129">
        <v>761247.86</v>
      </c>
      <c r="K178" s="129">
        <v>910563.6</v>
      </c>
      <c r="L178" s="129">
        <v>32901.61</v>
      </c>
      <c r="M178" s="129">
        <v>38887.51</v>
      </c>
      <c r="N178" s="129">
        <v>1.0</v>
      </c>
      <c r="O178" s="14" t="s">
        <v>41</v>
      </c>
      <c r="P178" s="129">
        <v>43.0</v>
      </c>
      <c r="Q178" s="129">
        <v>81.0</v>
      </c>
      <c r="R178" s="129">
        <v>27.0</v>
      </c>
      <c r="S178" s="129">
        <v>34.0</v>
      </c>
      <c r="T178" s="14" t="s">
        <v>41</v>
      </c>
      <c r="U178" s="129">
        <v>-46.0</v>
      </c>
      <c r="V178" s="129">
        <v>-20.0</v>
      </c>
      <c r="W178" s="129">
        <v>-15.39</v>
      </c>
      <c r="X178" s="129">
        <v>-16.4</v>
      </c>
      <c r="Y178" s="14" t="s">
        <v>41</v>
      </c>
      <c r="Z178" s="129">
        <v>1.0</v>
      </c>
      <c r="AA178" s="129">
        <v>1.0</v>
      </c>
      <c r="AB178" s="129">
        <v>1.0</v>
      </c>
      <c r="AC178" s="129">
        <v>1.0</v>
      </c>
      <c r="AD178" s="129">
        <v>0.95</v>
      </c>
      <c r="AE178" s="129">
        <v>639.0</v>
      </c>
      <c r="AF178" s="14" t="s">
        <v>41</v>
      </c>
      <c r="AG178" s="129">
        <v>1.0</v>
      </c>
      <c r="AH178" s="129">
        <v>1.0</v>
      </c>
      <c r="AI178" s="129">
        <v>1.0</v>
      </c>
      <c r="AJ178" s="129">
        <v>1.0</v>
      </c>
      <c r="AK178" s="129">
        <v>1.0</v>
      </c>
      <c r="AL178" s="130">
        <v>45496.78643179398</v>
      </c>
      <c r="AM178" s="131">
        <v>753058.17</v>
      </c>
      <c r="AN178" s="131">
        <v>911324.75</v>
      </c>
      <c r="AO178" s="124"/>
      <c r="AP178" s="124"/>
    </row>
    <row r="179">
      <c r="A179" s="129">
        <v>146.0</v>
      </c>
      <c r="B179" s="14" t="s">
        <v>60</v>
      </c>
      <c r="C179" s="14" t="s">
        <v>32</v>
      </c>
      <c r="D179" s="14" t="s">
        <v>129</v>
      </c>
      <c r="E179" s="14" t="s">
        <v>130</v>
      </c>
      <c r="F179" s="15" t="s">
        <v>88</v>
      </c>
      <c r="G179" s="15" t="s">
        <v>59</v>
      </c>
      <c r="H179" s="18" t="s">
        <v>1026</v>
      </c>
      <c r="I179" s="18" t="s">
        <v>1027</v>
      </c>
      <c r="J179" s="129">
        <v>602495.79</v>
      </c>
      <c r="K179" s="129">
        <v>1113985.8</v>
      </c>
      <c r="L179" s="129">
        <v>19547.95</v>
      </c>
      <c r="M179" s="129">
        <v>30077.49</v>
      </c>
      <c r="N179" s="14" t="s">
        <v>41</v>
      </c>
      <c r="O179" s="129">
        <v>4.0</v>
      </c>
      <c r="P179" s="129">
        <v>20.0</v>
      </c>
      <c r="Q179" s="129">
        <v>27.0</v>
      </c>
      <c r="R179" s="129">
        <v>40.0</v>
      </c>
      <c r="S179" s="129">
        <v>37.0</v>
      </c>
      <c r="T179" s="14" t="s">
        <v>41</v>
      </c>
      <c r="U179" s="129">
        <v>-25.0</v>
      </c>
      <c r="V179" s="129">
        <v>8.0</v>
      </c>
      <c r="W179" s="129">
        <v>-35.01</v>
      </c>
      <c r="X179" s="129">
        <v>-45.92</v>
      </c>
      <c r="Y179" s="14" t="s">
        <v>41</v>
      </c>
      <c r="Z179" s="129">
        <v>1.0</v>
      </c>
      <c r="AA179" s="129">
        <v>1.0</v>
      </c>
      <c r="AB179" s="129">
        <v>1.0</v>
      </c>
      <c r="AC179" s="129">
        <v>1.0</v>
      </c>
      <c r="AD179" s="129">
        <v>0.95</v>
      </c>
      <c r="AE179" s="129">
        <v>629.0</v>
      </c>
      <c r="AF179" s="14" t="s">
        <v>41</v>
      </c>
      <c r="AG179" s="129">
        <v>1.0</v>
      </c>
      <c r="AH179" s="129">
        <v>1.0</v>
      </c>
      <c r="AI179" s="129">
        <v>1.0</v>
      </c>
      <c r="AJ179" s="129">
        <v>1.0</v>
      </c>
      <c r="AK179" s="129">
        <v>1.0</v>
      </c>
      <c r="AL179" s="130">
        <v>45496.78643179398</v>
      </c>
      <c r="AM179" s="131">
        <v>732879.89</v>
      </c>
      <c r="AN179" s="131">
        <v>1115565.02</v>
      </c>
      <c r="AO179" s="124"/>
      <c r="AP179" s="124"/>
    </row>
    <row r="180">
      <c r="A180" s="129">
        <v>281.0</v>
      </c>
      <c r="B180" s="14" t="s">
        <v>60</v>
      </c>
      <c r="C180" s="14" t="s">
        <v>32</v>
      </c>
      <c r="D180" s="14" t="s">
        <v>129</v>
      </c>
      <c r="E180" s="14" t="s">
        <v>130</v>
      </c>
      <c r="F180" s="15" t="s">
        <v>88</v>
      </c>
      <c r="G180" s="15" t="s">
        <v>59</v>
      </c>
      <c r="H180" s="18" t="s">
        <v>1026</v>
      </c>
      <c r="I180" s="18" t="s">
        <v>1027</v>
      </c>
      <c r="J180" s="129">
        <v>536999.98</v>
      </c>
      <c r="K180" s="129">
        <v>624189.2</v>
      </c>
      <c r="L180" s="129">
        <v>14645.04</v>
      </c>
      <c r="M180" s="129">
        <v>16946.67</v>
      </c>
      <c r="N180" s="129">
        <v>3.0</v>
      </c>
      <c r="O180" s="129">
        <v>3.0</v>
      </c>
      <c r="P180" s="129">
        <v>19.0</v>
      </c>
      <c r="Q180" s="129">
        <v>26.0</v>
      </c>
      <c r="R180" s="129">
        <v>50.0</v>
      </c>
      <c r="S180" s="129">
        <v>29.0</v>
      </c>
      <c r="T180" s="129">
        <v>0.0</v>
      </c>
      <c r="U180" s="129">
        <v>-26.0</v>
      </c>
      <c r="V180" s="129">
        <v>72.0</v>
      </c>
      <c r="W180" s="129">
        <v>-13.58</v>
      </c>
      <c r="X180" s="129">
        <v>-13.97</v>
      </c>
      <c r="Y180" s="129">
        <v>1.0</v>
      </c>
      <c r="Z180" s="129">
        <v>1.0</v>
      </c>
      <c r="AA180" s="129">
        <v>4.0</v>
      </c>
      <c r="AB180" s="129">
        <v>1.0</v>
      </c>
      <c r="AC180" s="129">
        <v>1.0</v>
      </c>
      <c r="AD180" s="129">
        <v>1.6</v>
      </c>
      <c r="AE180" s="129">
        <v>372.0</v>
      </c>
      <c r="AF180" s="129">
        <v>1.0</v>
      </c>
      <c r="AG180" s="129">
        <v>1.0</v>
      </c>
      <c r="AH180" s="129">
        <v>3.0</v>
      </c>
      <c r="AI180" s="129">
        <v>1.0</v>
      </c>
      <c r="AJ180" s="129">
        <v>1.0</v>
      </c>
      <c r="AK180" s="129">
        <v>1.0</v>
      </c>
      <c r="AL180" s="130">
        <v>45496.78643179398</v>
      </c>
      <c r="AM180" s="131">
        <v>536204.52</v>
      </c>
      <c r="AN180" s="131">
        <v>624245.25</v>
      </c>
      <c r="AO180" s="124"/>
      <c r="AP180" s="124"/>
    </row>
    <row r="181">
      <c r="A181" s="129">
        <v>727.0</v>
      </c>
      <c r="B181" s="14" t="s">
        <v>60</v>
      </c>
      <c r="C181" s="14" t="s">
        <v>32</v>
      </c>
      <c r="D181" s="14" t="s">
        <v>129</v>
      </c>
      <c r="E181" s="14" t="s">
        <v>130</v>
      </c>
      <c r="F181" s="15" t="s">
        <v>660</v>
      </c>
      <c r="G181" s="15" t="s">
        <v>59</v>
      </c>
      <c r="H181" s="18" t="s">
        <v>1026</v>
      </c>
      <c r="I181" s="18" t="s">
        <v>1027</v>
      </c>
      <c r="J181" s="129">
        <v>709616.38</v>
      </c>
      <c r="K181" s="129">
        <v>828451.2</v>
      </c>
      <c r="L181" s="129">
        <v>21233.4</v>
      </c>
      <c r="M181" s="129">
        <v>21434.95</v>
      </c>
      <c r="N181" s="129">
        <v>19.0</v>
      </c>
      <c r="O181" s="129">
        <v>6.0</v>
      </c>
      <c r="P181" s="129">
        <v>52.0</v>
      </c>
      <c r="Q181" s="129">
        <v>30.0</v>
      </c>
      <c r="R181" s="129">
        <v>38.0</v>
      </c>
      <c r="S181" s="129">
        <v>32.0</v>
      </c>
      <c r="T181" s="129">
        <v>216.0</v>
      </c>
      <c r="U181" s="129">
        <v>73.0</v>
      </c>
      <c r="V181" s="129">
        <v>18.0</v>
      </c>
      <c r="W181" s="129">
        <v>-0.94</v>
      </c>
      <c r="X181" s="129">
        <v>-14.34</v>
      </c>
      <c r="Y181" s="129">
        <v>5.0</v>
      </c>
      <c r="Z181" s="129">
        <v>2.0</v>
      </c>
      <c r="AA181" s="129">
        <v>1.0</v>
      </c>
      <c r="AB181" s="129">
        <v>1.0</v>
      </c>
      <c r="AC181" s="129">
        <v>1.0</v>
      </c>
      <c r="AD181" s="129">
        <v>1.3</v>
      </c>
      <c r="AE181" s="129">
        <v>435.0</v>
      </c>
      <c r="AF181" s="129">
        <v>4.0</v>
      </c>
      <c r="AG181" s="129">
        <v>2.0</v>
      </c>
      <c r="AH181" s="129">
        <v>1.0</v>
      </c>
      <c r="AI181" s="129">
        <v>1.0</v>
      </c>
      <c r="AJ181" s="129">
        <v>1.0</v>
      </c>
      <c r="AK181" s="129">
        <v>1.0</v>
      </c>
      <c r="AL181" s="130">
        <v>45496.78643179398</v>
      </c>
      <c r="AM181" s="131">
        <v>874186.43</v>
      </c>
      <c r="AN181" s="131">
        <v>827317.29</v>
      </c>
      <c r="AO181" s="124"/>
      <c r="AP181" s="124"/>
    </row>
    <row r="182">
      <c r="A182" s="129">
        <v>603.0</v>
      </c>
      <c r="B182" s="132"/>
      <c r="C182" s="14" t="s">
        <v>32</v>
      </c>
      <c r="D182" s="14" t="s">
        <v>249</v>
      </c>
      <c r="E182" s="14" t="s">
        <v>566</v>
      </c>
      <c r="F182" s="15" t="s">
        <v>403</v>
      </c>
      <c r="G182" s="15" t="s">
        <v>46</v>
      </c>
      <c r="H182" s="18" t="s">
        <v>1026</v>
      </c>
      <c r="I182" s="18" t="s">
        <v>1027</v>
      </c>
      <c r="J182" s="129">
        <v>1004477.01</v>
      </c>
      <c r="K182" s="129">
        <v>854355.4</v>
      </c>
      <c r="L182" s="129">
        <v>43070.75</v>
      </c>
      <c r="M182" s="129">
        <v>38449.25</v>
      </c>
      <c r="N182" s="129">
        <v>18.0</v>
      </c>
      <c r="O182" s="129">
        <v>19.0</v>
      </c>
      <c r="P182" s="129">
        <v>47.0</v>
      </c>
      <c r="Q182" s="129">
        <v>49.0</v>
      </c>
      <c r="R182" s="129">
        <v>34.0</v>
      </c>
      <c r="S182" s="129">
        <v>25.0</v>
      </c>
      <c r="T182" s="129">
        <v>-5.0</v>
      </c>
      <c r="U182" s="129">
        <v>-4.0</v>
      </c>
      <c r="V182" s="129">
        <v>36.0</v>
      </c>
      <c r="W182" s="129">
        <v>12.02</v>
      </c>
      <c r="X182" s="129">
        <v>17.57</v>
      </c>
      <c r="Y182" s="129">
        <v>1.0</v>
      </c>
      <c r="Z182" s="129">
        <v>1.0</v>
      </c>
      <c r="AA182" s="129">
        <v>2.0</v>
      </c>
      <c r="AB182" s="129">
        <v>3.0</v>
      </c>
      <c r="AC182" s="129">
        <v>3.0</v>
      </c>
      <c r="AD182" s="129">
        <v>2.5</v>
      </c>
      <c r="AE182" s="129">
        <v>231.0</v>
      </c>
      <c r="AF182" s="129">
        <v>1.0</v>
      </c>
      <c r="AG182" s="129">
        <v>1.0</v>
      </c>
      <c r="AH182" s="129">
        <v>2.0</v>
      </c>
      <c r="AI182" s="129">
        <v>2.0</v>
      </c>
      <c r="AJ182" s="129">
        <v>2.0</v>
      </c>
      <c r="AK182" s="129">
        <v>2.0</v>
      </c>
      <c r="AL182" s="130">
        <v>45496.78643179398</v>
      </c>
      <c r="AM182" s="131">
        <v>1005405.39</v>
      </c>
      <c r="AN182" s="131">
        <v>854303.15</v>
      </c>
      <c r="AO182" s="124"/>
      <c r="AP182" s="124"/>
    </row>
    <row r="183">
      <c r="A183" s="129">
        <v>115.0</v>
      </c>
      <c r="B183" s="14" t="s">
        <v>31</v>
      </c>
      <c r="C183" s="14" t="s">
        <v>32</v>
      </c>
      <c r="D183" s="14" t="s">
        <v>74</v>
      </c>
      <c r="E183" s="14" t="s">
        <v>75</v>
      </c>
      <c r="F183" s="15" t="s">
        <v>76</v>
      </c>
      <c r="G183" s="15" t="s">
        <v>59</v>
      </c>
      <c r="H183" s="18" t="s">
        <v>1026</v>
      </c>
      <c r="I183" s="18" t="s">
        <v>1027</v>
      </c>
      <c r="J183" s="129">
        <v>2069340.28</v>
      </c>
      <c r="K183" s="129">
        <v>2769522.8</v>
      </c>
      <c r="L183" s="129">
        <v>60844.78</v>
      </c>
      <c r="M183" s="129">
        <v>81789.87</v>
      </c>
      <c r="N183" s="129">
        <v>76.0</v>
      </c>
      <c r="O183" s="129">
        <v>26.0</v>
      </c>
      <c r="P183" s="129">
        <v>52.0</v>
      </c>
      <c r="Q183" s="129">
        <v>60.0</v>
      </c>
      <c r="R183" s="129">
        <v>123.0</v>
      </c>
      <c r="S183" s="129">
        <v>55.0</v>
      </c>
      <c r="T183" s="129">
        <v>192.0</v>
      </c>
      <c r="U183" s="129">
        <v>-13.0</v>
      </c>
      <c r="V183" s="129">
        <v>123.0</v>
      </c>
      <c r="W183" s="129">
        <v>-25.61</v>
      </c>
      <c r="X183" s="129">
        <v>-25.28</v>
      </c>
      <c r="Y183" s="129">
        <v>5.0</v>
      </c>
      <c r="Z183" s="129">
        <v>1.0</v>
      </c>
      <c r="AA183" s="129">
        <v>5.0</v>
      </c>
      <c r="AB183" s="129">
        <v>1.0</v>
      </c>
      <c r="AC183" s="129">
        <v>1.0</v>
      </c>
      <c r="AD183" s="129">
        <v>2.0</v>
      </c>
      <c r="AE183" s="129">
        <v>316.0</v>
      </c>
      <c r="AF183" s="129">
        <v>4.0</v>
      </c>
      <c r="AG183" s="129">
        <v>1.0</v>
      </c>
      <c r="AH183" s="129">
        <v>4.0</v>
      </c>
      <c r="AI183" s="129">
        <v>1.0</v>
      </c>
      <c r="AJ183" s="129">
        <v>1.0</v>
      </c>
      <c r="AK183" s="129">
        <v>2.0</v>
      </c>
      <c r="AL183" s="130">
        <v>45496.78643179398</v>
      </c>
      <c r="AM183" s="131">
        <v>2070044.28</v>
      </c>
      <c r="AN183" s="131">
        <v>2764474.4</v>
      </c>
      <c r="AO183" s="124"/>
      <c r="AP183" s="124"/>
    </row>
    <row r="184">
      <c r="A184" s="129">
        <v>796.0</v>
      </c>
      <c r="B184" s="14" t="s">
        <v>122</v>
      </c>
      <c r="C184" s="14" t="s">
        <v>32</v>
      </c>
      <c r="D184" s="14" t="s">
        <v>713</v>
      </c>
      <c r="E184" s="14" t="s">
        <v>714</v>
      </c>
      <c r="F184" s="15" t="s">
        <v>451</v>
      </c>
      <c r="G184" s="15" t="s">
        <v>101</v>
      </c>
      <c r="H184" s="18" t="s">
        <v>1026</v>
      </c>
      <c r="I184" s="18" t="s">
        <v>1027</v>
      </c>
      <c r="J184" s="129">
        <v>305868.99</v>
      </c>
      <c r="K184" s="129">
        <v>386856.8</v>
      </c>
      <c r="L184" s="129">
        <v>6945.5</v>
      </c>
      <c r="M184" s="129">
        <v>9388.25</v>
      </c>
      <c r="N184" s="14" t="s">
        <v>41</v>
      </c>
      <c r="O184" s="14" t="s">
        <v>41</v>
      </c>
      <c r="P184" s="14" t="s">
        <v>41</v>
      </c>
      <c r="Q184" s="129">
        <v>6.0</v>
      </c>
      <c r="R184" s="129">
        <v>10.0</v>
      </c>
      <c r="S184" s="129">
        <v>14.0</v>
      </c>
      <c r="T184" s="14" t="s">
        <v>41</v>
      </c>
      <c r="U184" s="14" t="s">
        <v>41</v>
      </c>
      <c r="V184" s="129">
        <v>-28.0</v>
      </c>
      <c r="W184" s="129">
        <v>-26.02</v>
      </c>
      <c r="X184" s="129">
        <v>-20.93</v>
      </c>
      <c r="Y184" s="14" t="s">
        <v>41</v>
      </c>
      <c r="Z184" s="14" t="s">
        <v>41</v>
      </c>
      <c r="AA184" s="129">
        <v>1.0</v>
      </c>
      <c r="AB184" s="129">
        <v>1.0</v>
      </c>
      <c r="AC184" s="129">
        <v>1.0</v>
      </c>
      <c r="AD184" s="129">
        <v>0.85</v>
      </c>
      <c r="AE184" s="129">
        <v>648.0</v>
      </c>
      <c r="AF184" s="14" t="s">
        <v>41</v>
      </c>
      <c r="AG184" s="14" t="s">
        <v>41</v>
      </c>
      <c r="AH184" s="129">
        <v>1.0</v>
      </c>
      <c r="AI184" s="129">
        <v>1.0</v>
      </c>
      <c r="AJ184" s="129">
        <v>1.0</v>
      </c>
      <c r="AK184" s="129">
        <v>1.0</v>
      </c>
      <c r="AL184" s="130">
        <v>45496.78643179398</v>
      </c>
      <c r="AM184" s="131">
        <v>305868.99</v>
      </c>
      <c r="AN184" s="131">
        <v>387027.42</v>
      </c>
      <c r="AO184" s="124"/>
      <c r="AP184" s="124"/>
    </row>
    <row r="185">
      <c r="A185" s="129">
        <v>3006.0</v>
      </c>
      <c r="B185" s="14" t="s">
        <v>31</v>
      </c>
      <c r="C185" s="14" t="s">
        <v>32</v>
      </c>
      <c r="D185" s="14" t="s">
        <v>778</v>
      </c>
      <c r="E185" s="14" t="s">
        <v>779</v>
      </c>
      <c r="F185" s="15" t="s">
        <v>776</v>
      </c>
      <c r="G185" s="15" t="s">
        <v>772</v>
      </c>
      <c r="H185" s="18" t="s">
        <v>1026</v>
      </c>
      <c r="I185" s="18" t="s">
        <v>1027</v>
      </c>
      <c r="J185" s="129">
        <v>2754062.92</v>
      </c>
      <c r="K185" s="129">
        <v>2282741.4</v>
      </c>
      <c r="L185" s="129">
        <v>81308.41</v>
      </c>
      <c r="M185" s="129">
        <v>67550.83</v>
      </c>
      <c r="N185" s="129">
        <v>16.0</v>
      </c>
      <c r="O185" s="129">
        <v>27.0</v>
      </c>
      <c r="P185" s="129">
        <v>54.0</v>
      </c>
      <c r="Q185" s="129">
        <v>61.0</v>
      </c>
      <c r="R185" s="129">
        <v>115.0</v>
      </c>
      <c r="S185" s="129">
        <v>127.0</v>
      </c>
      <c r="T185" s="129">
        <v>-40.0</v>
      </c>
      <c r="U185" s="129">
        <v>-11.0</v>
      </c>
      <c r="V185" s="129">
        <v>-9.0</v>
      </c>
      <c r="W185" s="129">
        <v>20.37</v>
      </c>
      <c r="X185" s="129">
        <v>20.65</v>
      </c>
      <c r="Y185" s="129">
        <v>1.0</v>
      </c>
      <c r="Z185" s="129">
        <v>1.0</v>
      </c>
      <c r="AA185" s="129">
        <v>1.0</v>
      </c>
      <c r="AB185" s="129">
        <v>5.0</v>
      </c>
      <c r="AC185" s="129">
        <v>3.0</v>
      </c>
      <c r="AD185" s="129">
        <v>3.1</v>
      </c>
      <c r="AE185" s="129">
        <v>177.0</v>
      </c>
      <c r="AF185" s="129">
        <v>1.0</v>
      </c>
      <c r="AG185" s="129">
        <v>1.0</v>
      </c>
      <c r="AH185" s="129">
        <v>1.0</v>
      </c>
      <c r="AI185" s="129">
        <v>4.0</v>
      </c>
      <c r="AJ185" s="129">
        <v>2.0</v>
      </c>
      <c r="AK185" s="129">
        <v>3.0</v>
      </c>
      <c r="AL185" s="130">
        <v>45496.78643179398</v>
      </c>
      <c r="AM185" s="131">
        <v>2755658.5</v>
      </c>
      <c r="AN185" s="131">
        <v>2286131.35</v>
      </c>
      <c r="AO185" s="124"/>
      <c r="AP185" s="124"/>
    </row>
    <row r="186">
      <c r="A186" s="129">
        <v>431.0</v>
      </c>
      <c r="B186" s="14" t="s">
        <v>122</v>
      </c>
      <c r="C186" s="14" t="s">
        <v>32</v>
      </c>
      <c r="D186" s="14" t="s">
        <v>428</v>
      </c>
      <c r="E186" s="14" t="s">
        <v>429</v>
      </c>
      <c r="F186" s="15" t="s">
        <v>228</v>
      </c>
      <c r="G186" s="15" t="s">
        <v>36</v>
      </c>
      <c r="H186" s="18" t="s">
        <v>1026</v>
      </c>
      <c r="I186" s="18" t="s">
        <v>1027</v>
      </c>
      <c r="J186" s="129">
        <v>850906.17</v>
      </c>
      <c r="K186" s="129">
        <v>922810.0</v>
      </c>
      <c r="L186" s="129">
        <v>28544.0</v>
      </c>
      <c r="M186" s="129">
        <v>31870.5</v>
      </c>
      <c r="N186" s="129">
        <v>44.0</v>
      </c>
      <c r="O186" s="129">
        <v>36.0</v>
      </c>
      <c r="P186" s="129">
        <v>38.0</v>
      </c>
      <c r="Q186" s="129">
        <v>26.0</v>
      </c>
      <c r="R186" s="129">
        <v>21.0</v>
      </c>
      <c r="S186" s="129">
        <v>22.0</v>
      </c>
      <c r="T186" s="129">
        <v>22.0</v>
      </c>
      <c r="U186" s="129">
        <v>46.0</v>
      </c>
      <c r="V186" s="129">
        <v>-4.0</v>
      </c>
      <c r="W186" s="129">
        <v>-10.44</v>
      </c>
      <c r="X186" s="129">
        <v>-7.79</v>
      </c>
      <c r="Y186" s="129">
        <v>1.0</v>
      </c>
      <c r="Z186" s="129">
        <v>1.0</v>
      </c>
      <c r="AA186" s="129">
        <v>1.0</v>
      </c>
      <c r="AB186" s="129">
        <v>1.0</v>
      </c>
      <c r="AC186" s="129">
        <v>1.0</v>
      </c>
      <c r="AD186" s="129">
        <v>1.0</v>
      </c>
      <c r="AE186" s="129">
        <v>565.0</v>
      </c>
      <c r="AF186" s="129">
        <v>1.0</v>
      </c>
      <c r="AG186" s="129">
        <v>1.0</v>
      </c>
      <c r="AH186" s="129">
        <v>1.0</v>
      </c>
      <c r="AI186" s="129">
        <v>1.0</v>
      </c>
      <c r="AJ186" s="129">
        <v>1.0</v>
      </c>
      <c r="AK186" s="129">
        <v>1.0</v>
      </c>
      <c r="AL186" s="130">
        <v>45496.78643179398</v>
      </c>
      <c r="AM186" s="131">
        <v>851114.23</v>
      </c>
      <c r="AN186" s="131">
        <v>923245.17</v>
      </c>
      <c r="AO186" s="124"/>
      <c r="AP186" s="124"/>
    </row>
    <row r="187">
      <c r="A187" s="129">
        <v>366.0</v>
      </c>
      <c r="B187" s="14" t="s">
        <v>31</v>
      </c>
      <c r="C187" s="14" t="s">
        <v>32</v>
      </c>
      <c r="D187" s="14" t="s">
        <v>373</v>
      </c>
      <c r="E187" s="14" t="s">
        <v>374</v>
      </c>
      <c r="F187" s="15" t="s">
        <v>220</v>
      </c>
      <c r="G187" s="15" t="s">
        <v>59</v>
      </c>
      <c r="H187" s="18" t="s">
        <v>1026</v>
      </c>
      <c r="I187" s="18" t="s">
        <v>1027</v>
      </c>
      <c r="J187" s="129">
        <v>2295665.75</v>
      </c>
      <c r="K187" s="129">
        <v>1746176.2</v>
      </c>
      <c r="L187" s="129">
        <v>63068.85</v>
      </c>
      <c r="M187" s="129">
        <v>56757.5</v>
      </c>
      <c r="N187" s="129">
        <v>70.0</v>
      </c>
      <c r="O187" s="129">
        <v>69.0</v>
      </c>
      <c r="P187" s="129">
        <v>47.0</v>
      </c>
      <c r="Q187" s="129">
        <v>56.0</v>
      </c>
      <c r="R187" s="129">
        <v>64.0</v>
      </c>
      <c r="S187" s="129">
        <v>79.0</v>
      </c>
      <c r="T187" s="129">
        <v>1.0</v>
      </c>
      <c r="U187" s="129">
        <v>-16.0</v>
      </c>
      <c r="V187" s="129">
        <v>-18.0</v>
      </c>
      <c r="W187" s="129">
        <v>11.12</v>
      </c>
      <c r="X187" s="129">
        <v>31.47</v>
      </c>
      <c r="Y187" s="129">
        <v>1.0</v>
      </c>
      <c r="Z187" s="129">
        <v>1.0</v>
      </c>
      <c r="AA187" s="129">
        <v>1.0</v>
      </c>
      <c r="AB187" s="129">
        <v>3.0</v>
      </c>
      <c r="AC187" s="129">
        <v>5.0</v>
      </c>
      <c r="AD187" s="129">
        <v>2.8</v>
      </c>
      <c r="AE187" s="129">
        <v>201.0</v>
      </c>
      <c r="AF187" s="129">
        <v>1.0</v>
      </c>
      <c r="AG187" s="129">
        <v>1.0</v>
      </c>
      <c r="AH187" s="129">
        <v>1.0</v>
      </c>
      <c r="AI187" s="129">
        <v>2.0</v>
      </c>
      <c r="AJ187" s="129">
        <v>4.0</v>
      </c>
      <c r="AK187" s="129">
        <v>3.0</v>
      </c>
      <c r="AL187" s="130">
        <v>45496.78643179398</v>
      </c>
      <c r="AM187" s="131">
        <v>2296318.63</v>
      </c>
      <c r="AN187" s="131">
        <v>1746253.55</v>
      </c>
      <c r="AO187" s="124"/>
      <c r="AP187" s="124"/>
    </row>
    <row r="188">
      <c r="A188" s="129">
        <v>577.0</v>
      </c>
      <c r="B188" s="14" t="s">
        <v>31</v>
      </c>
      <c r="C188" s="14" t="s">
        <v>32</v>
      </c>
      <c r="D188" s="14" t="s">
        <v>373</v>
      </c>
      <c r="E188" s="14" t="s">
        <v>374</v>
      </c>
      <c r="F188" s="15" t="s">
        <v>220</v>
      </c>
      <c r="G188" s="15" t="s">
        <v>59</v>
      </c>
      <c r="H188" s="18" t="s">
        <v>1026</v>
      </c>
      <c r="I188" s="18" t="s">
        <v>1027</v>
      </c>
      <c r="J188" s="129">
        <v>1297131.94</v>
      </c>
      <c r="K188" s="129">
        <v>1465610.4</v>
      </c>
      <c r="L188" s="129">
        <v>40632.76</v>
      </c>
      <c r="M188" s="129">
        <v>47955.44</v>
      </c>
      <c r="N188" s="129">
        <v>38.0</v>
      </c>
      <c r="O188" s="14" t="s">
        <v>41</v>
      </c>
      <c r="P188" s="129">
        <v>33.0</v>
      </c>
      <c r="Q188" s="129">
        <v>63.0</v>
      </c>
      <c r="R188" s="129">
        <v>43.0</v>
      </c>
      <c r="S188" s="129">
        <v>64.0</v>
      </c>
      <c r="T188" s="14" t="s">
        <v>41</v>
      </c>
      <c r="U188" s="129">
        <v>-47.0</v>
      </c>
      <c r="V188" s="129">
        <v>-32.0</v>
      </c>
      <c r="W188" s="129">
        <v>-15.27</v>
      </c>
      <c r="X188" s="129">
        <v>-11.5</v>
      </c>
      <c r="Y188" s="14" t="s">
        <v>41</v>
      </c>
      <c r="Z188" s="129">
        <v>1.0</v>
      </c>
      <c r="AA188" s="129">
        <v>1.0</v>
      </c>
      <c r="AB188" s="129">
        <v>1.0</v>
      </c>
      <c r="AC188" s="129">
        <v>1.0</v>
      </c>
      <c r="AD188" s="129">
        <v>0.95</v>
      </c>
      <c r="AE188" s="129">
        <v>642.0</v>
      </c>
      <c r="AF188" s="14" t="s">
        <v>41</v>
      </c>
      <c r="AG188" s="129">
        <v>1.0</v>
      </c>
      <c r="AH188" s="129">
        <v>1.0</v>
      </c>
      <c r="AI188" s="129">
        <v>1.0</v>
      </c>
      <c r="AJ188" s="129">
        <v>1.0</v>
      </c>
      <c r="AK188" s="129">
        <v>1.0</v>
      </c>
      <c r="AL188" s="130">
        <v>45496.78643179398</v>
      </c>
      <c r="AM188" s="131">
        <v>1299008.95</v>
      </c>
      <c r="AN188" s="131">
        <v>1467739.3</v>
      </c>
      <c r="AO188" s="124"/>
      <c r="AP188" s="124"/>
    </row>
    <row r="189">
      <c r="A189" s="129">
        <v>278.0</v>
      </c>
      <c r="B189" s="14" t="s">
        <v>63</v>
      </c>
      <c r="C189" s="14" t="s">
        <v>32</v>
      </c>
      <c r="D189" s="14" t="s">
        <v>144</v>
      </c>
      <c r="E189" s="14" t="s">
        <v>280</v>
      </c>
      <c r="F189" s="15" t="s">
        <v>220</v>
      </c>
      <c r="G189" s="15" t="s">
        <v>59</v>
      </c>
      <c r="H189" s="18" t="s">
        <v>1026</v>
      </c>
      <c r="I189" s="18" t="s">
        <v>1027</v>
      </c>
      <c r="J189" s="129">
        <v>1141835.86</v>
      </c>
      <c r="K189" s="129">
        <v>1020385.2</v>
      </c>
      <c r="L189" s="129">
        <v>36633.5</v>
      </c>
      <c r="M189" s="129">
        <v>34980.0</v>
      </c>
      <c r="N189" s="129">
        <v>6.0</v>
      </c>
      <c r="O189" s="129">
        <v>10.0</v>
      </c>
      <c r="P189" s="129">
        <v>38.0</v>
      </c>
      <c r="Q189" s="129">
        <v>74.0</v>
      </c>
      <c r="R189" s="129">
        <v>12.0</v>
      </c>
      <c r="S189" s="129">
        <v>29.0</v>
      </c>
      <c r="T189" s="129">
        <v>-40.0</v>
      </c>
      <c r="U189" s="129">
        <v>-48.0</v>
      </c>
      <c r="V189" s="129">
        <v>-58.0</v>
      </c>
      <c r="W189" s="129">
        <v>4.73</v>
      </c>
      <c r="X189" s="129">
        <v>11.9</v>
      </c>
      <c r="Y189" s="129">
        <v>1.0</v>
      </c>
      <c r="Z189" s="129">
        <v>1.0</v>
      </c>
      <c r="AA189" s="129">
        <v>1.0</v>
      </c>
      <c r="AB189" s="129">
        <v>2.0</v>
      </c>
      <c r="AC189" s="129">
        <v>2.0</v>
      </c>
      <c r="AD189" s="129">
        <v>1.65</v>
      </c>
      <c r="AE189" s="129">
        <v>361.0</v>
      </c>
      <c r="AF189" s="129">
        <v>1.0</v>
      </c>
      <c r="AG189" s="129">
        <v>1.0</v>
      </c>
      <c r="AH189" s="129">
        <v>1.0</v>
      </c>
      <c r="AI189" s="129">
        <v>1.0</v>
      </c>
      <c r="AJ189" s="129">
        <v>2.0</v>
      </c>
      <c r="AK189" s="129">
        <v>1.0</v>
      </c>
      <c r="AL189" s="130">
        <v>45496.78643179398</v>
      </c>
      <c r="AM189" s="131">
        <v>1141129.54</v>
      </c>
      <c r="AN189" s="131">
        <v>1005375.88</v>
      </c>
      <c r="AO189" s="124"/>
      <c r="AP189" s="124"/>
    </row>
    <row r="190">
      <c r="A190" s="129">
        <v>413.0</v>
      </c>
      <c r="B190" s="14" t="s">
        <v>63</v>
      </c>
      <c r="C190" s="14" t="s">
        <v>32</v>
      </c>
      <c r="D190" s="14" t="s">
        <v>144</v>
      </c>
      <c r="E190" s="14" t="s">
        <v>280</v>
      </c>
      <c r="F190" s="15" t="s">
        <v>220</v>
      </c>
      <c r="G190" s="15" t="s">
        <v>59</v>
      </c>
      <c r="H190" s="18" t="s">
        <v>1026</v>
      </c>
      <c r="I190" s="18" t="s">
        <v>1027</v>
      </c>
      <c r="J190" s="129">
        <v>1920572.74</v>
      </c>
      <c r="K190" s="129">
        <v>1577585.8</v>
      </c>
      <c r="L190" s="129">
        <v>45114.13</v>
      </c>
      <c r="M190" s="129">
        <v>48257.5</v>
      </c>
      <c r="N190" s="129">
        <v>25.0</v>
      </c>
      <c r="O190" s="129">
        <v>16.0</v>
      </c>
      <c r="P190" s="129">
        <v>62.0</v>
      </c>
      <c r="Q190" s="129">
        <v>88.0</v>
      </c>
      <c r="R190" s="129">
        <v>46.0</v>
      </c>
      <c r="S190" s="129">
        <v>44.0</v>
      </c>
      <c r="T190" s="129">
        <v>56.0</v>
      </c>
      <c r="U190" s="129">
        <v>-29.0</v>
      </c>
      <c r="V190" s="129">
        <v>4.0</v>
      </c>
      <c r="W190" s="129">
        <v>-6.51</v>
      </c>
      <c r="X190" s="129">
        <v>21.74</v>
      </c>
      <c r="Y190" s="129">
        <v>2.0</v>
      </c>
      <c r="Z190" s="129">
        <v>1.0</v>
      </c>
      <c r="AA190" s="129">
        <v>1.0</v>
      </c>
      <c r="AB190" s="129">
        <v>1.0</v>
      </c>
      <c r="AC190" s="129">
        <v>3.0</v>
      </c>
      <c r="AD190" s="129">
        <v>1.55</v>
      </c>
      <c r="AE190" s="129">
        <v>382.0</v>
      </c>
      <c r="AF190" s="129">
        <v>2.0</v>
      </c>
      <c r="AG190" s="129">
        <v>1.0</v>
      </c>
      <c r="AH190" s="129">
        <v>1.0</v>
      </c>
      <c r="AI190" s="129">
        <v>1.0</v>
      </c>
      <c r="AJ190" s="129">
        <v>2.0</v>
      </c>
      <c r="AK190" s="129">
        <v>1.0</v>
      </c>
      <c r="AL190" s="130">
        <v>45496.78643179398</v>
      </c>
      <c r="AM190" s="131">
        <v>1917140.19</v>
      </c>
      <c r="AN190" s="131">
        <v>1576777.22</v>
      </c>
      <c r="AO190" s="124"/>
      <c r="AP190" s="124"/>
    </row>
    <row r="191">
      <c r="A191" s="129">
        <v>817.0</v>
      </c>
      <c r="B191" s="14" t="s">
        <v>31</v>
      </c>
      <c r="C191" s="14" t="s">
        <v>32</v>
      </c>
      <c r="D191" s="14" t="s">
        <v>148</v>
      </c>
      <c r="E191" s="14" t="s">
        <v>731</v>
      </c>
      <c r="F191" s="15" t="s">
        <v>76</v>
      </c>
      <c r="G191" s="15" t="s">
        <v>59</v>
      </c>
      <c r="H191" s="18" t="s">
        <v>1026</v>
      </c>
      <c r="I191" s="18" t="s">
        <v>1027</v>
      </c>
      <c r="J191" s="129">
        <v>1270225.7</v>
      </c>
      <c r="K191" s="129">
        <v>1263050.2</v>
      </c>
      <c r="L191" s="129">
        <v>37624.69</v>
      </c>
      <c r="M191" s="129">
        <v>36851.46</v>
      </c>
      <c r="N191" s="129">
        <v>52.0</v>
      </c>
      <c r="O191" s="129">
        <v>44.0</v>
      </c>
      <c r="P191" s="129">
        <v>38.0</v>
      </c>
      <c r="Q191" s="129">
        <v>58.0</v>
      </c>
      <c r="R191" s="129">
        <v>76.0</v>
      </c>
      <c r="S191" s="129">
        <v>62.0</v>
      </c>
      <c r="T191" s="129">
        <v>18.0</v>
      </c>
      <c r="U191" s="129">
        <v>-34.0</v>
      </c>
      <c r="V191" s="129">
        <v>22.0</v>
      </c>
      <c r="W191" s="129">
        <v>2.1</v>
      </c>
      <c r="X191" s="129">
        <v>0.57</v>
      </c>
      <c r="Y191" s="129">
        <v>1.0</v>
      </c>
      <c r="Z191" s="129">
        <v>1.0</v>
      </c>
      <c r="AA191" s="129">
        <v>2.0</v>
      </c>
      <c r="AB191" s="129">
        <v>1.0</v>
      </c>
      <c r="AC191" s="129">
        <v>1.0</v>
      </c>
      <c r="AD191" s="129">
        <v>1.2</v>
      </c>
      <c r="AE191" s="129">
        <v>486.0</v>
      </c>
      <c r="AF191" s="129">
        <v>1.0</v>
      </c>
      <c r="AG191" s="129">
        <v>1.0</v>
      </c>
      <c r="AH191" s="129">
        <v>2.0</v>
      </c>
      <c r="AI191" s="129">
        <v>1.0</v>
      </c>
      <c r="AJ191" s="129">
        <v>1.0</v>
      </c>
      <c r="AK191" s="129">
        <v>1.0</v>
      </c>
      <c r="AL191" s="130">
        <v>45496.78643179398</v>
      </c>
      <c r="AM191" s="131">
        <v>1272017.27</v>
      </c>
      <c r="AN191" s="131">
        <v>1260568.83</v>
      </c>
      <c r="AO191" s="124"/>
      <c r="AP191" s="124"/>
    </row>
    <row r="192">
      <c r="A192" s="129">
        <v>232.0</v>
      </c>
      <c r="B192" s="14" t="s">
        <v>31</v>
      </c>
      <c r="C192" s="14" t="s">
        <v>32</v>
      </c>
      <c r="D192" s="14" t="s">
        <v>232</v>
      </c>
      <c r="E192" s="14" t="s">
        <v>233</v>
      </c>
      <c r="F192" s="15" t="s">
        <v>220</v>
      </c>
      <c r="G192" s="15" t="s">
        <v>59</v>
      </c>
      <c r="H192" s="18" t="s">
        <v>1026</v>
      </c>
      <c r="I192" s="18" t="s">
        <v>1027</v>
      </c>
      <c r="J192" s="129">
        <v>1726604.35</v>
      </c>
      <c r="K192" s="129">
        <v>1413829.2</v>
      </c>
      <c r="L192" s="129">
        <v>57050.62</v>
      </c>
      <c r="M192" s="129">
        <v>49315.33</v>
      </c>
      <c r="N192" s="129">
        <v>47.0</v>
      </c>
      <c r="O192" s="129">
        <v>59.0</v>
      </c>
      <c r="P192" s="129">
        <v>71.0</v>
      </c>
      <c r="Q192" s="129">
        <v>41.0</v>
      </c>
      <c r="R192" s="129">
        <v>64.0</v>
      </c>
      <c r="S192" s="129">
        <v>64.0</v>
      </c>
      <c r="T192" s="129">
        <v>-20.0</v>
      </c>
      <c r="U192" s="129">
        <v>73.0</v>
      </c>
      <c r="V192" s="129">
        <v>0.0</v>
      </c>
      <c r="W192" s="129">
        <v>15.69</v>
      </c>
      <c r="X192" s="129">
        <v>22.12</v>
      </c>
      <c r="Y192" s="129">
        <v>1.0</v>
      </c>
      <c r="Z192" s="129">
        <v>2.0</v>
      </c>
      <c r="AA192" s="129">
        <v>1.0</v>
      </c>
      <c r="AB192" s="129">
        <v>4.0</v>
      </c>
      <c r="AC192" s="129">
        <v>4.0</v>
      </c>
      <c r="AD192" s="129">
        <v>3.05</v>
      </c>
      <c r="AE192" s="129">
        <v>182.0</v>
      </c>
      <c r="AF192" s="129">
        <v>1.0</v>
      </c>
      <c r="AG192" s="129">
        <v>2.0</v>
      </c>
      <c r="AH192" s="129">
        <v>1.0</v>
      </c>
      <c r="AI192" s="129">
        <v>3.0</v>
      </c>
      <c r="AJ192" s="129">
        <v>3.0</v>
      </c>
      <c r="AK192" s="129">
        <v>3.0</v>
      </c>
      <c r="AL192" s="130">
        <v>45496.78643179398</v>
      </c>
      <c r="AM192" s="131">
        <v>1726912.63</v>
      </c>
      <c r="AN192" s="131">
        <v>1414234.61</v>
      </c>
      <c r="AO192" s="124"/>
      <c r="AP192" s="124"/>
    </row>
    <row r="193">
      <c r="A193" s="129">
        <v>204.0</v>
      </c>
      <c r="B193" s="14" t="s">
        <v>42</v>
      </c>
      <c r="C193" s="14" t="s">
        <v>32</v>
      </c>
      <c r="D193" s="14" t="s">
        <v>203</v>
      </c>
      <c r="E193" s="14" t="s">
        <v>204</v>
      </c>
      <c r="F193" s="15" t="s">
        <v>108</v>
      </c>
      <c r="G193" s="15" t="s">
        <v>46</v>
      </c>
      <c r="H193" s="18" t="s">
        <v>1026</v>
      </c>
      <c r="I193" s="18" t="s">
        <v>1027</v>
      </c>
      <c r="J193" s="129">
        <v>836318.11</v>
      </c>
      <c r="K193" s="129">
        <v>1026431.0</v>
      </c>
      <c r="L193" s="129">
        <v>29145.94</v>
      </c>
      <c r="M193" s="129">
        <v>40135.5</v>
      </c>
      <c r="N193" s="129">
        <v>15.0</v>
      </c>
      <c r="O193" s="129">
        <v>21.0</v>
      </c>
      <c r="P193" s="129">
        <v>31.0</v>
      </c>
      <c r="Q193" s="129">
        <v>49.0</v>
      </c>
      <c r="R193" s="129">
        <v>31.0</v>
      </c>
      <c r="S193" s="129">
        <v>29.0</v>
      </c>
      <c r="T193" s="129">
        <v>-28.0</v>
      </c>
      <c r="U193" s="129">
        <v>-36.0</v>
      </c>
      <c r="V193" s="129">
        <v>6.0</v>
      </c>
      <c r="W193" s="129">
        <v>-27.38</v>
      </c>
      <c r="X193" s="129">
        <v>-18.52</v>
      </c>
      <c r="Y193" s="129">
        <v>1.0</v>
      </c>
      <c r="Z193" s="129">
        <v>1.0</v>
      </c>
      <c r="AA193" s="129">
        <v>1.0</v>
      </c>
      <c r="AB193" s="129">
        <v>1.0</v>
      </c>
      <c r="AC193" s="129">
        <v>1.0</v>
      </c>
      <c r="AD193" s="129">
        <v>1.0</v>
      </c>
      <c r="AE193" s="129">
        <v>566.0</v>
      </c>
      <c r="AF193" s="129">
        <v>1.0</v>
      </c>
      <c r="AG193" s="129">
        <v>1.0</v>
      </c>
      <c r="AH193" s="129">
        <v>1.0</v>
      </c>
      <c r="AI193" s="129">
        <v>1.0</v>
      </c>
      <c r="AJ193" s="129">
        <v>1.0</v>
      </c>
      <c r="AK193" s="129">
        <v>1.0</v>
      </c>
      <c r="AL193" s="130">
        <v>45496.78643179398</v>
      </c>
      <c r="AM193" s="131">
        <v>838672.0</v>
      </c>
      <c r="AN193" s="131">
        <v>1019035.37</v>
      </c>
      <c r="AO193" s="124"/>
      <c r="AP193" s="124"/>
    </row>
    <row r="194">
      <c r="A194" s="128">
        <v>267.0</v>
      </c>
      <c r="B194" s="11" t="s">
        <v>42</v>
      </c>
      <c r="C194" s="11" t="s">
        <v>32</v>
      </c>
      <c r="D194" s="11" t="s">
        <v>203</v>
      </c>
      <c r="E194" s="14" t="s">
        <v>204</v>
      </c>
      <c r="F194" s="15" t="s">
        <v>108</v>
      </c>
      <c r="G194" s="15" t="s">
        <v>46</v>
      </c>
      <c r="H194" s="18" t="s">
        <v>1026</v>
      </c>
      <c r="I194" s="18" t="s">
        <v>1027</v>
      </c>
      <c r="J194" s="129">
        <v>1091747.95</v>
      </c>
      <c r="K194" s="129">
        <v>1004574.4</v>
      </c>
      <c r="L194" s="129">
        <v>39035.25</v>
      </c>
      <c r="M194" s="129">
        <v>39014.27</v>
      </c>
      <c r="N194" s="129">
        <v>14.0</v>
      </c>
      <c r="O194" s="129">
        <v>14.0</v>
      </c>
      <c r="P194" s="129">
        <v>51.0</v>
      </c>
      <c r="Q194" s="128">
        <v>62.0</v>
      </c>
      <c r="R194" s="128">
        <v>54.0</v>
      </c>
      <c r="S194" s="128">
        <v>39.0</v>
      </c>
      <c r="T194" s="128">
        <v>0.0</v>
      </c>
      <c r="U194" s="128">
        <v>-17.0</v>
      </c>
      <c r="V194" s="128">
        <v>38.0</v>
      </c>
      <c r="W194" s="128">
        <v>0.05</v>
      </c>
      <c r="X194" s="128">
        <v>8.68</v>
      </c>
      <c r="Y194" s="128">
        <v>1.0</v>
      </c>
      <c r="Z194" s="128">
        <v>1.0</v>
      </c>
      <c r="AA194" s="128">
        <v>2.0</v>
      </c>
      <c r="AB194" s="128">
        <v>1.0</v>
      </c>
      <c r="AC194" s="128">
        <v>2.0</v>
      </c>
      <c r="AD194" s="128">
        <v>1.45</v>
      </c>
      <c r="AE194" s="128">
        <v>398.0</v>
      </c>
      <c r="AF194" s="128">
        <v>1.0</v>
      </c>
      <c r="AG194" s="128">
        <v>1.0</v>
      </c>
      <c r="AH194" s="128">
        <v>2.0</v>
      </c>
      <c r="AI194" s="128">
        <v>1.0</v>
      </c>
      <c r="AJ194" s="128">
        <v>2.0</v>
      </c>
      <c r="AK194" s="128">
        <v>1.0</v>
      </c>
      <c r="AL194" s="130">
        <v>45496.78643179398</v>
      </c>
      <c r="AM194" s="131">
        <v>1101690.44</v>
      </c>
      <c r="AN194" s="131">
        <v>1004782.51</v>
      </c>
      <c r="AO194" s="124"/>
      <c r="AP194" s="124"/>
    </row>
    <row r="195">
      <c r="A195" s="129">
        <v>394.0</v>
      </c>
      <c r="B195" s="14" t="s">
        <v>42</v>
      </c>
      <c r="C195" s="14" t="s">
        <v>32</v>
      </c>
      <c r="D195" s="14" t="s">
        <v>203</v>
      </c>
      <c r="E195" s="14" t="s">
        <v>204</v>
      </c>
      <c r="F195" s="15" t="s">
        <v>108</v>
      </c>
      <c r="G195" s="15" t="s">
        <v>46</v>
      </c>
      <c r="H195" s="18" t="s">
        <v>1026</v>
      </c>
      <c r="I195" s="18" t="s">
        <v>1027</v>
      </c>
      <c r="J195" s="129">
        <v>1177490.33</v>
      </c>
      <c r="K195" s="129">
        <v>1131828.2</v>
      </c>
      <c r="L195" s="129">
        <v>43520.68</v>
      </c>
      <c r="M195" s="129">
        <v>45515.67</v>
      </c>
      <c r="N195" s="129">
        <v>14.0</v>
      </c>
      <c r="O195" s="129">
        <v>20.0</v>
      </c>
      <c r="P195" s="129">
        <v>89.0</v>
      </c>
      <c r="Q195" s="129">
        <v>133.0</v>
      </c>
      <c r="R195" s="129">
        <v>43.0</v>
      </c>
      <c r="S195" s="129">
        <v>34.0</v>
      </c>
      <c r="T195" s="129">
        <v>-30.0</v>
      </c>
      <c r="U195" s="129">
        <v>-33.0</v>
      </c>
      <c r="V195" s="129">
        <v>26.0</v>
      </c>
      <c r="W195" s="129">
        <v>-4.38</v>
      </c>
      <c r="X195" s="129">
        <v>4.03</v>
      </c>
      <c r="Y195" s="129">
        <v>1.0</v>
      </c>
      <c r="Z195" s="129">
        <v>1.0</v>
      </c>
      <c r="AA195" s="129">
        <v>2.0</v>
      </c>
      <c r="AB195" s="129">
        <v>1.0</v>
      </c>
      <c r="AC195" s="129">
        <v>1.0</v>
      </c>
      <c r="AD195" s="129">
        <v>1.2</v>
      </c>
      <c r="AE195" s="129">
        <v>489.0</v>
      </c>
      <c r="AF195" s="129">
        <v>1.0</v>
      </c>
      <c r="AG195" s="129">
        <v>1.0</v>
      </c>
      <c r="AH195" s="129">
        <v>2.0</v>
      </c>
      <c r="AI195" s="129">
        <v>1.0</v>
      </c>
      <c r="AJ195" s="129">
        <v>1.0</v>
      </c>
      <c r="AK195" s="129">
        <v>1.0</v>
      </c>
      <c r="AL195" s="130">
        <v>45496.78643179398</v>
      </c>
      <c r="AM195" s="131">
        <v>1166169.53</v>
      </c>
      <c r="AN195" s="131">
        <v>1138930.48</v>
      </c>
      <c r="AO195" s="124"/>
      <c r="AP195" s="124"/>
    </row>
    <row r="196">
      <c r="A196" s="128">
        <v>292.0</v>
      </c>
      <c r="B196" s="11" t="s">
        <v>63</v>
      </c>
      <c r="C196" s="11" t="s">
        <v>32</v>
      </c>
      <c r="D196" s="11" t="s">
        <v>300</v>
      </c>
      <c r="E196" s="14" t="s">
        <v>301</v>
      </c>
      <c r="F196" s="15" t="s">
        <v>66</v>
      </c>
      <c r="G196" s="15" t="s">
        <v>59</v>
      </c>
      <c r="H196" s="18" t="s">
        <v>1026</v>
      </c>
      <c r="I196" s="18" t="s">
        <v>1027</v>
      </c>
      <c r="J196" s="129">
        <v>988909.69</v>
      </c>
      <c r="K196" s="129">
        <v>1234432.4</v>
      </c>
      <c r="L196" s="129">
        <v>26660.01</v>
      </c>
      <c r="M196" s="129">
        <v>35865.59</v>
      </c>
      <c r="N196" s="129">
        <v>13.0</v>
      </c>
      <c r="O196" s="129">
        <v>21.0</v>
      </c>
      <c r="P196" s="129">
        <v>49.0</v>
      </c>
      <c r="Q196" s="128">
        <v>44.0</v>
      </c>
      <c r="R196" s="128">
        <v>37.0</v>
      </c>
      <c r="S196" s="128">
        <v>26.0</v>
      </c>
      <c r="T196" s="128">
        <v>-38.0</v>
      </c>
      <c r="U196" s="128">
        <v>11.0</v>
      </c>
      <c r="V196" s="128">
        <v>42.0</v>
      </c>
      <c r="W196" s="128">
        <v>-25.67</v>
      </c>
      <c r="X196" s="128">
        <v>-19.89</v>
      </c>
      <c r="Y196" s="128">
        <v>1.0</v>
      </c>
      <c r="Z196" s="128">
        <v>1.0</v>
      </c>
      <c r="AA196" s="128">
        <v>3.0</v>
      </c>
      <c r="AB196" s="128">
        <v>1.0</v>
      </c>
      <c r="AC196" s="128">
        <v>1.0</v>
      </c>
      <c r="AD196" s="128">
        <v>1.4</v>
      </c>
      <c r="AE196" s="128">
        <v>411.0</v>
      </c>
      <c r="AF196" s="128">
        <v>1.0</v>
      </c>
      <c r="AG196" s="128">
        <v>1.0</v>
      </c>
      <c r="AH196" s="128">
        <v>2.0</v>
      </c>
      <c r="AI196" s="128">
        <v>1.0</v>
      </c>
      <c r="AJ196" s="128">
        <v>1.0</v>
      </c>
      <c r="AK196" s="128">
        <v>1.0</v>
      </c>
      <c r="AL196" s="130">
        <v>45496.78643179398</v>
      </c>
      <c r="AM196" s="131">
        <v>994396.2</v>
      </c>
      <c r="AN196" s="131">
        <v>1219836.49</v>
      </c>
      <c r="AO196" s="124"/>
      <c r="AP196" s="124"/>
    </row>
    <row r="197">
      <c r="A197" s="129">
        <v>317.0</v>
      </c>
      <c r="B197" s="14" t="s">
        <v>63</v>
      </c>
      <c r="C197" s="14" t="s">
        <v>32</v>
      </c>
      <c r="D197" s="14" t="s">
        <v>300</v>
      </c>
      <c r="E197" s="14" t="s">
        <v>301</v>
      </c>
      <c r="F197" s="15" t="s">
        <v>66</v>
      </c>
      <c r="G197" s="15" t="s">
        <v>59</v>
      </c>
      <c r="H197" s="18" t="s">
        <v>1026</v>
      </c>
      <c r="I197" s="18" t="s">
        <v>1027</v>
      </c>
      <c r="J197" s="129">
        <v>1002019.46</v>
      </c>
      <c r="K197" s="129">
        <v>642379.6</v>
      </c>
      <c r="L197" s="129">
        <v>25985.15</v>
      </c>
      <c r="M197" s="129">
        <v>17212.94</v>
      </c>
      <c r="N197" s="129">
        <v>16.0</v>
      </c>
      <c r="O197" s="129">
        <v>16.0</v>
      </c>
      <c r="P197" s="129">
        <v>37.0</v>
      </c>
      <c r="Q197" s="129">
        <v>27.0</v>
      </c>
      <c r="R197" s="129">
        <v>35.0</v>
      </c>
      <c r="S197" s="129">
        <v>18.0</v>
      </c>
      <c r="T197" s="129">
        <v>0.0</v>
      </c>
      <c r="U197" s="129">
        <v>37.0</v>
      </c>
      <c r="V197" s="129">
        <v>94.0</v>
      </c>
      <c r="W197" s="129">
        <v>50.96</v>
      </c>
      <c r="X197" s="129">
        <v>55.99</v>
      </c>
      <c r="Y197" s="129">
        <v>1.0</v>
      </c>
      <c r="Z197" s="129">
        <v>1.0</v>
      </c>
      <c r="AA197" s="129">
        <v>5.0</v>
      </c>
      <c r="AB197" s="129">
        <v>5.0</v>
      </c>
      <c r="AC197" s="129">
        <v>5.0</v>
      </c>
      <c r="AD197" s="129">
        <v>4.4</v>
      </c>
      <c r="AE197" s="129">
        <v>21.0</v>
      </c>
      <c r="AF197" s="129">
        <v>1.0</v>
      </c>
      <c r="AG197" s="129">
        <v>1.0</v>
      </c>
      <c r="AH197" s="129">
        <v>4.0</v>
      </c>
      <c r="AI197" s="129">
        <v>4.0</v>
      </c>
      <c r="AJ197" s="129">
        <v>4.0</v>
      </c>
      <c r="AK197" s="129">
        <v>4.0</v>
      </c>
      <c r="AL197" s="130">
        <v>45496.78643179398</v>
      </c>
      <c r="AM197" s="131">
        <v>1018269.81</v>
      </c>
      <c r="AN197" s="131">
        <v>658453.69</v>
      </c>
      <c r="AO197" s="124"/>
      <c r="AP197" s="124"/>
    </row>
    <row r="198">
      <c r="A198" s="129">
        <v>3025.0</v>
      </c>
      <c r="B198" s="14" t="s">
        <v>31</v>
      </c>
      <c r="C198" s="14" t="s">
        <v>32</v>
      </c>
      <c r="D198" s="14" t="s">
        <v>795</v>
      </c>
      <c r="E198" s="14" t="s">
        <v>796</v>
      </c>
      <c r="F198" s="15" t="s">
        <v>797</v>
      </c>
      <c r="G198" s="15" t="s">
        <v>772</v>
      </c>
      <c r="H198" s="18" t="s">
        <v>1026</v>
      </c>
      <c r="I198" s="18" t="s">
        <v>1027</v>
      </c>
      <c r="J198" s="129">
        <v>3709825.5</v>
      </c>
      <c r="K198" s="129">
        <v>3235465.6</v>
      </c>
      <c r="L198" s="129">
        <v>95909.25</v>
      </c>
      <c r="M198" s="129">
        <v>85505.78</v>
      </c>
      <c r="N198" s="14" t="s">
        <v>41</v>
      </c>
      <c r="O198" s="129">
        <v>14.0</v>
      </c>
      <c r="P198" s="129">
        <v>119.0</v>
      </c>
      <c r="Q198" s="129">
        <v>136.0</v>
      </c>
      <c r="R198" s="129">
        <v>87.0</v>
      </c>
      <c r="S198" s="129">
        <v>91.0</v>
      </c>
      <c r="T198" s="14" t="s">
        <v>41</v>
      </c>
      <c r="U198" s="129">
        <v>-12.0</v>
      </c>
      <c r="V198" s="129">
        <v>-4.0</v>
      </c>
      <c r="W198" s="129">
        <v>12.17</v>
      </c>
      <c r="X198" s="129">
        <v>14.66</v>
      </c>
      <c r="Y198" s="14" t="s">
        <v>41</v>
      </c>
      <c r="Z198" s="129">
        <v>1.0</v>
      </c>
      <c r="AA198" s="129">
        <v>1.0</v>
      </c>
      <c r="AB198" s="129">
        <v>3.0</v>
      </c>
      <c r="AC198" s="129">
        <v>3.0</v>
      </c>
      <c r="AD198" s="129">
        <v>2.25</v>
      </c>
      <c r="AE198" s="129">
        <v>278.0</v>
      </c>
      <c r="AF198" s="14" t="s">
        <v>41</v>
      </c>
      <c r="AG198" s="129">
        <v>1.0</v>
      </c>
      <c r="AH198" s="129">
        <v>1.0</v>
      </c>
      <c r="AI198" s="129">
        <v>2.0</v>
      </c>
      <c r="AJ198" s="129">
        <v>2.0</v>
      </c>
      <c r="AK198" s="129">
        <v>2.0</v>
      </c>
      <c r="AL198" s="130">
        <v>45496.78643179398</v>
      </c>
      <c r="AM198" s="131">
        <v>3747556.5</v>
      </c>
      <c r="AN198" s="131">
        <v>3257795.5</v>
      </c>
      <c r="AO198" s="124"/>
      <c r="AP198" s="124"/>
    </row>
    <row r="199">
      <c r="A199" s="128">
        <v>3041.0</v>
      </c>
      <c r="B199" s="11" t="s">
        <v>31</v>
      </c>
      <c r="C199" s="11" t="s">
        <v>32</v>
      </c>
      <c r="D199" s="11" t="s">
        <v>415</v>
      </c>
      <c r="E199" s="14" t="s">
        <v>796</v>
      </c>
      <c r="F199" s="15" t="s">
        <v>797</v>
      </c>
      <c r="G199" s="15" t="s">
        <v>772</v>
      </c>
      <c r="H199" s="18" t="s">
        <v>1026</v>
      </c>
      <c r="I199" s="18" t="s">
        <v>1027</v>
      </c>
      <c r="J199" s="129">
        <v>333194.57</v>
      </c>
      <c r="K199" s="129">
        <v>92482.8</v>
      </c>
      <c r="L199" s="129">
        <v>8701.75</v>
      </c>
      <c r="M199" s="129">
        <v>2710.5</v>
      </c>
      <c r="N199" s="14" t="s">
        <v>41</v>
      </c>
      <c r="O199" s="14" t="s">
        <v>41</v>
      </c>
      <c r="P199" s="129">
        <v>97.0</v>
      </c>
      <c r="Q199" s="128">
        <v>89.0</v>
      </c>
      <c r="R199" s="128">
        <v>30.0</v>
      </c>
      <c r="S199" s="128">
        <v>22.0</v>
      </c>
      <c r="T199" s="11" t="s">
        <v>41</v>
      </c>
      <c r="U199" s="128">
        <v>8.0</v>
      </c>
      <c r="V199" s="128">
        <v>36.0</v>
      </c>
      <c r="W199" s="128">
        <v>221.04</v>
      </c>
      <c r="X199" s="128">
        <v>260.28</v>
      </c>
      <c r="Y199" s="11" t="s">
        <v>41</v>
      </c>
      <c r="Z199" s="128">
        <v>1.0</v>
      </c>
      <c r="AA199" s="128">
        <v>2.0</v>
      </c>
      <c r="AB199" s="128">
        <v>5.0</v>
      </c>
      <c r="AC199" s="128">
        <v>5.0</v>
      </c>
      <c r="AD199" s="128">
        <v>3.75</v>
      </c>
      <c r="AE199" s="128">
        <v>86.0</v>
      </c>
      <c r="AF199" s="11" t="s">
        <v>41</v>
      </c>
      <c r="AG199" s="128">
        <v>1.0</v>
      </c>
      <c r="AH199" s="128">
        <v>2.0</v>
      </c>
      <c r="AI199" s="128">
        <v>4.0</v>
      </c>
      <c r="AJ199" s="128">
        <v>4.0</v>
      </c>
      <c r="AK199" s="128">
        <v>3.0</v>
      </c>
      <c r="AL199" s="130">
        <v>45496.78643179398</v>
      </c>
      <c r="AM199" s="131">
        <v>345107.48</v>
      </c>
      <c r="AN199" s="131">
        <v>106751.85</v>
      </c>
      <c r="AO199" s="124"/>
      <c r="AP199" s="124"/>
    </row>
    <row r="200">
      <c r="A200" s="129">
        <v>742.0</v>
      </c>
      <c r="B200" s="14" t="s">
        <v>63</v>
      </c>
      <c r="C200" s="14" t="s">
        <v>32</v>
      </c>
      <c r="D200" s="14" t="s">
        <v>454</v>
      </c>
      <c r="E200" s="14" t="s">
        <v>674</v>
      </c>
      <c r="F200" s="15" t="s">
        <v>220</v>
      </c>
      <c r="G200" s="15" t="s">
        <v>59</v>
      </c>
      <c r="H200" s="18" t="s">
        <v>1026</v>
      </c>
      <c r="I200" s="18" t="s">
        <v>1027</v>
      </c>
      <c r="J200" s="129">
        <v>1051211.95</v>
      </c>
      <c r="K200" s="129">
        <v>845520.2</v>
      </c>
      <c r="L200" s="129">
        <v>27894.92</v>
      </c>
      <c r="M200" s="129">
        <v>25785.22</v>
      </c>
      <c r="N200" s="129">
        <v>11.0</v>
      </c>
      <c r="O200" s="129">
        <v>14.0</v>
      </c>
      <c r="P200" s="129">
        <v>30.0</v>
      </c>
      <c r="Q200" s="129">
        <v>31.0</v>
      </c>
      <c r="R200" s="129">
        <v>25.0</v>
      </c>
      <c r="S200" s="129">
        <v>18.0</v>
      </c>
      <c r="T200" s="129">
        <v>-21.0</v>
      </c>
      <c r="U200" s="129">
        <v>-3.0</v>
      </c>
      <c r="V200" s="129">
        <v>38.0</v>
      </c>
      <c r="W200" s="129">
        <v>8.18</v>
      </c>
      <c r="X200" s="129">
        <v>24.33</v>
      </c>
      <c r="Y200" s="129">
        <v>1.0</v>
      </c>
      <c r="Z200" s="129">
        <v>1.0</v>
      </c>
      <c r="AA200" s="129">
        <v>2.0</v>
      </c>
      <c r="AB200" s="129">
        <v>3.0</v>
      </c>
      <c r="AC200" s="129">
        <v>4.0</v>
      </c>
      <c r="AD200" s="129">
        <v>2.75</v>
      </c>
      <c r="AE200" s="129">
        <v>204.0</v>
      </c>
      <c r="AF200" s="129">
        <v>1.0</v>
      </c>
      <c r="AG200" s="129">
        <v>1.0</v>
      </c>
      <c r="AH200" s="129">
        <v>2.0</v>
      </c>
      <c r="AI200" s="129">
        <v>2.0</v>
      </c>
      <c r="AJ200" s="129">
        <v>3.0</v>
      </c>
      <c r="AK200" s="129">
        <v>2.0</v>
      </c>
      <c r="AL200" s="130">
        <v>45496.78643179398</v>
      </c>
      <c r="AM200" s="131">
        <v>1051613.05</v>
      </c>
      <c r="AN200" s="131">
        <v>845518.76</v>
      </c>
      <c r="AO200" s="124"/>
      <c r="AP200" s="124"/>
    </row>
    <row r="201">
      <c r="A201" s="129">
        <v>837.0</v>
      </c>
      <c r="B201" s="14" t="s">
        <v>60</v>
      </c>
      <c r="C201" s="14" t="s">
        <v>32</v>
      </c>
      <c r="D201" s="14" t="s">
        <v>249</v>
      </c>
      <c r="E201" s="14" t="s">
        <v>744</v>
      </c>
      <c r="F201" s="15" t="s">
        <v>76</v>
      </c>
      <c r="G201" s="15" t="s">
        <v>59</v>
      </c>
      <c r="H201" s="18" t="s">
        <v>1026</v>
      </c>
      <c r="I201" s="18" t="s">
        <v>1027</v>
      </c>
      <c r="J201" s="129">
        <v>1114235.26</v>
      </c>
      <c r="K201" s="129">
        <v>981943.0</v>
      </c>
      <c r="L201" s="129">
        <v>31743.74</v>
      </c>
      <c r="M201" s="129">
        <v>29132.58</v>
      </c>
      <c r="N201" s="129">
        <v>50.0</v>
      </c>
      <c r="O201" s="129">
        <v>55.0</v>
      </c>
      <c r="P201" s="129">
        <v>57.0</v>
      </c>
      <c r="Q201" s="129">
        <v>62.0</v>
      </c>
      <c r="R201" s="129">
        <v>47.0</v>
      </c>
      <c r="S201" s="129">
        <v>71.0</v>
      </c>
      <c r="T201" s="129">
        <v>-9.0</v>
      </c>
      <c r="U201" s="129">
        <v>-8.0</v>
      </c>
      <c r="V201" s="129">
        <v>-33.0</v>
      </c>
      <c r="W201" s="129">
        <v>8.96</v>
      </c>
      <c r="X201" s="129">
        <v>13.47</v>
      </c>
      <c r="Y201" s="129">
        <v>1.0</v>
      </c>
      <c r="Z201" s="129">
        <v>1.0</v>
      </c>
      <c r="AA201" s="129">
        <v>1.0</v>
      </c>
      <c r="AB201" s="129">
        <v>3.0</v>
      </c>
      <c r="AC201" s="129">
        <v>3.0</v>
      </c>
      <c r="AD201" s="129">
        <v>2.3</v>
      </c>
      <c r="AE201" s="129">
        <v>259.0</v>
      </c>
      <c r="AF201" s="129">
        <v>1.0</v>
      </c>
      <c r="AG201" s="129">
        <v>1.0</v>
      </c>
      <c r="AH201" s="129">
        <v>1.0</v>
      </c>
      <c r="AI201" s="129">
        <v>2.0</v>
      </c>
      <c r="AJ201" s="129">
        <v>2.0</v>
      </c>
      <c r="AK201" s="129">
        <v>2.0</v>
      </c>
      <c r="AL201" s="130">
        <v>45496.78643179398</v>
      </c>
      <c r="AM201" s="131">
        <v>1115490.76</v>
      </c>
      <c r="AN201" s="131">
        <v>982790.66</v>
      </c>
      <c r="AO201" s="124"/>
      <c r="AP201" s="124"/>
    </row>
    <row r="202">
      <c r="A202" s="129">
        <v>591.0</v>
      </c>
      <c r="B202" s="14" t="s">
        <v>42</v>
      </c>
      <c r="C202" s="14" t="s">
        <v>32</v>
      </c>
      <c r="D202" s="14" t="s">
        <v>557</v>
      </c>
      <c r="E202" s="14" t="s">
        <v>558</v>
      </c>
      <c r="F202" s="15" t="s">
        <v>52</v>
      </c>
      <c r="G202" s="15" t="s">
        <v>46</v>
      </c>
      <c r="H202" s="18" t="s">
        <v>1026</v>
      </c>
      <c r="I202" s="18" t="s">
        <v>1027</v>
      </c>
      <c r="J202" s="129">
        <v>1459392.14</v>
      </c>
      <c r="K202" s="129">
        <v>1268735.8</v>
      </c>
      <c r="L202" s="129">
        <v>58089.0</v>
      </c>
      <c r="M202" s="129">
        <v>54638.75</v>
      </c>
      <c r="N202" s="129">
        <v>3.0</v>
      </c>
      <c r="O202" s="129">
        <v>31.0</v>
      </c>
      <c r="P202" s="129">
        <v>68.0</v>
      </c>
      <c r="Q202" s="129">
        <v>73.0</v>
      </c>
      <c r="R202" s="129">
        <v>32.0</v>
      </c>
      <c r="S202" s="129">
        <v>39.0</v>
      </c>
      <c r="T202" s="129">
        <v>-90.0</v>
      </c>
      <c r="U202" s="129">
        <v>-6.0</v>
      </c>
      <c r="V202" s="129">
        <v>-17.0</v>
      </c>
      <c r="W202" s="129">
        <v>6.31</v>
      </c>
      <c r="X202" s="129">
        <v>15.03</v>
      </c>
      <c r="Y202" s="129">
        <v>1.0</v>
      </c>
      <c r="Z202" s="129">
        <v>1.0</v>
      </c>
      <c r="AA202" s="129">
        <v>1.0</v>
      </c>
      <c r="AB202" s="129">
        <v>2.0</v>
      </c>
      <c r="AC202" s="129">
        <v>3.0</v>
      </c>
      <c r="AD202" s="129">
        <v>1.9</v>
      </c>
      <c r="AE202" s="129">
        <v>326.0</v>
      </c>
      <c r="AF202" s="129">
        <v>1.0</v>
      </c>
      <c r="AG202" s="129">
        <v>1.0</v>
      </c>
      <c r="AH202" s="129">
        <v>1.0</v>
      </c>
      <c r="AI202" s="129">
        <v>1.0</v>
      </c>
      <c r="AJ202" s="129">
        <v>2.0</v>
      </c>
      <c r="AK202" s="129">
        <v>2.0</v>
      </c>
      <c r="AL202" s="130">
        <v>45496.78643179398</v>
      </c>
      <c r="AM202" s="131">
        <v>1460974.21</v>
      </c>
      <c r="AN202" s="131">
        <v>1268422.18</v>
      </c>
      <c r="AO202" s="124"/>
      <c r="AP202" s="124"/>
    </row>
    <row r="203">
      <c r="A203" s="129">
        <v>196.0</v>
      </c>
      <c r="B203" s="14" t="s">
        <v>63</v>
      </c>
      <c r="C203" s="14" t="s">
        <v>32</v>
      </c>
      <c r="D203" s="14" t="s">
        <v>129</v>
      </c>
      <c r="E203" s="14" t="s">
        <v>195</v>
      </c>
      <c r="F203" s="15" t="s">
        <v>196</v>
      </c>
      <c r="G203" s="15" t="s">
        <v>59</v>
      </c>
      <c r="H203" s="18" t="s">
        <v>1026</v>
      </c>
      <c r="I203" s="18" t="s">
        <v>1027</v>
      </c>
      <c r="J203" s="129">
        <v>615781.57</v>
      </c>
      <c r="K203" s="129">
        <v>495214.0</v>
      </c>
      <c r="L203" s="129">
        <v>19252.04</v>
      </c>
      <c r="M203" s="129">
        <v>18710.92</v>
      </c>
      <c r="N203" s="129">
        <v>15.0</v>
      </c>
      <c r="O203" s="129">
        <v>12.0</v>
      </c>
      <c r="P203" s="129">
        <v>43.0</v>
      </c>
      <c r="Q203" s="129">
        <v>45.0</v>
      </c>
      <c r="R203" s="129">
        <v>44.0</v>
      </c>
      <c r="S203" s="129">
        <v>20.0</v>
      </c>
      <c r="T203" s="129">
        <v>25.0</v>
      </c>
      <c r="U203" s="129">
        <v>-4.0</v>
      </c>
      <c r="V203" s="129">
        <v>120.0</v>
      </c>
      <c r="W203" s="129">
        <v>2.89</v>
      </c>
      <c r="X203" s="129">
        <v>24.35</v>
      </c>
      <c r="Y203" s="129">
        <v>1.0</v>
      </c>
      <c r="Z203" s="129">
        <v>1.0</v>
      </c>
      <c r="AA203" s="129">
        <v>5.0</v>
      </c>
      <c r="AB203" s="129">
        <v>1.0</v>
      </c>
      <c r="AC203" s="129">
        <v>4.0</v>
      </c>
      <c r="AD203" s="129">
        <v>2.55</v>
      </c>
      <c r="AE203" s="129">
        <v>221.0</v>
      </c>
      <c r="AF203" s="129">
        <v>1.0</v>
      </c>
      <c r="AG203" s="129">
        <v>1.0</v>
      </c>
      <c r="AH203" s="129">
        <v>4.0</v>
      </c>
      <c r="AI203" s="129">
        <v>1.0</v>
      </c>
      <c r="AJ203" s="129">
        <v>3.0</v>
      </c>
      <c r="AK203" s="129">
        <v>2.0</v>
      </c>
      <c r="AL203" s="130">
        <v>45496.78643179398</v>
      </c>
      <c r="AM203" s="131">
        <v>600542.35</v>
      </c>
      <c r="AN203" s="131">
        <v>486020.57</v>
      </c>
      <c r="AO203" s="124"/>
      <c r="AP203" s="124"/>
    </row>
    <row r="204">
      <c r="A204" s="129">
        <v>478.0</v>
      </c>
      <c r="B204" s="14" t="s">
        <v>63</v>
      </c>
      <c r="C204" s="14" t="s">
        <v>32</v>
      </c>
      <c r="D204" s="14" t="s">
        <v>129</v>
      </c>
      <c r="E204" s="14" t="s">
        <v>195</v>
      </c>
      <c r="F204" s="15" t="s">
        <v>366</v>
      </c>
      <c r="G204" s="15" t="s">
        <v>46</v>
      </c>
      <c r="H204" s="18" t="s">
        <v>1026</v>
      </c>
      <c r="I204" s="18" t="s">
        <v>1027</v>
      </c>
      <c r="J204" s="129">
        <v>1122167.0</v>
      </c>
      <c r="K204" s="129">
        <v>1025367.4</v>
      </c>
      <c r="L204" s="129">
        <v>48782.67</v>
      </c>
      <c r="M204" s="129">
        <v>44841.5</v>
      </c>
      <c r="N204" s="129">
        <v>48.0</v>
      </c>
      <c r="O204" s="129">
        <v>46.0</v>
      </c>
      <c r="P204" s="129">
        <v>88.0</v>
      </c>
      <c r="Q204" s="129">
        <v>68.0</v>
      </c>
      <c r="R204" s="129">
        <v>54.0</v>
      </c>
      <c r="S204" s="129">
        <v>41.0</v>
      </c>
      <c r="T204" s="129">
        <v>4.0</v>
      </c>
      <c r="U204" s="129">
        <v>29.0</v>
      </c>
      <c r="V204" s="129">
        <v>31.0</v>
      </c>
      <c r="W204" s="129">
        <v>8.79</v>
      </c>
      <c r="X204" s="129">
        <v>9.44</v>
      </c>
      <c r="Y204" s="129">
        <v>1.0</v>
      </c>
      <c r="Z204" s="129">
        <v>1.0</v>
      </c>
      <c r="AA204" s="129">
        <v>2.0</v>
      </c>
      <c r="AB204" s="129">
        <v>3.0</v>
      </c>
      <c r="AC204" s="129">
        <v>2.0</v>
      </c>
      <c r="AD204" s="129">
        <v>2.25</v>
      </c>
      <c r="AE204" s="129">
        <v>274.0</v>
      </c>
      <c r="AF204" s="129">
        <v>1.0</v>
      </c>
      <c r="AG204" s="129">
        <v>1.0</v>
      </c>
      <c r="AH204" s="129">
        <v>2.0</v>
      </c>
      <c r="AI204" s="129">
        <v>2.0</v>
      </c>
      <c r="AJ204" s="129">
        <v>2.0</v>
      </c>
      <c r="AK204" s="129">
        <v>2.0</v>
      </c>
      <c r="AL204" s="130">
        <v>45496.78643179398</v>
      </c>
      <c r="AM204" s="131">
        <v>1123232.7</v>
      </c>
      <c r="AN204" s="131">
        <v>1025367.05</v>
      </c>
      <c r="AO204" s="124"/>
      <c r="AP204" s="124"/>
    </row>
    <row r="205">
      <c r="A205" s="129">
        <v>583.0</v>
      </c>
      <c r="B205" s="14" t="s">
        <v>63</v>
      </c>
      <c r="C205" s="14" t="s">
        <v>32</v>
      </c>
      <c r="D205" s="14" t="s">
        <v>129</v>
      </c>
      <c r="E205" s="14" t="s">
        <v>195</v>
      </c>
      <c r="F205" s="15" t="s">
        <v>196</v>
      </c>
      <c r="G205" s="15" t="s">
        <v>59</v>
      </c>
      <c r="H205" s="18" t="s">
        <v>1026</v>
      </c>
      <c r="I205" s="18" t="s">
        <v>1027</v>
      </c>
      <c r="J205" s="129">
        <v>341560.84</v>
      </c>
      <c r="K205" s="129">
        <v>436369.2</v>
      </c>
      <c r="L205" s="129">
        <v>7331.31</v>
      </c>
      <c r="M205" s="129">
        <v>10883.92</v>
      </c>
      <c r="N205" s="129">
        <v>10.0</v>
      </c>
      <c r="O205" s="129">
        <v>7.0</v>
      </c>
      <c r="P205" s="129">
        <v>32.0</v>
      </c>
      <c r="Q205" s="129">
        <v>30.0</v>
      </c>
      <c r="R205" s="129">
        <v>17.0</v>
      </c>
      <c r="S205" s="129">
        <v>14.0</v>
      </c>
      <c r="T205" s="129">
        <v>42.0</v>
      </c>
      <c r="U205" s="129">
        <v>6.0</v>
      </c>
      <c r="V205" s="129">
        <v>21.0</v>
      </c>
      <c r="W205" s="129">
        <v>-32.64</v>
      </c>
      <c r="X205" s="129">
        <v>-21.73</v>
      </c>
      <c r="Y205" s="129">
        <v>2.0</v>
      </c>
      <c r="Z205" s="129">
        <v>1.0</v>
      </c>
      <c r="AA205" s="129">
        <v>2.0</v>
      </c>
      <c r="AB205" s="129">
        <v>1.0</v>
      </c>
      <c r="AC205" s="129">
        <v>1.0</v>
      </c>
      <c r="AD205" s="129">
        <v>1.25</v>
      </c>
      <c r="AE205" s="129">
        <v>445.0</v>
      </c>
      <c r="AF205" s="129">
        <v>2.0</v>
      </c>
      <c r="AG205" s="129">
        <v>1.0</v>
      </c>
      <c r="AH205" s="129">
        <v>2.0</v>
      </c>
      <c r="AI205" s="129">
        <v>1.0</v>
      </c>
      <c r="AJ205" s="129">
        <v>1.0</v>
      </c>
      <c r="AK205" s="129">
        <v>1.0</v>
      </c>
      <c r="AL205" s="130">
        <v>45496.78643179398</v>
      </c>
      <c r="AM205" s="131">
        <v>342828.29</v>
      </c>
      <c r="AN205" s="131">
        <v>446846.05</v>
      </c>
      <c r="AO205" s="124"/>
      <c r="AP205" s="124"/>
    </row>
    <row r="206">
      <c r="A206" s="129">
        <v>601.0</v>
      </c>
      <c r="B206" s="14" t="s">
        <v>63</v>
      </c>
      <c r="C206" s="14" t="s">
        <v>32</v>
      </c>
      <c r="D206" s="14" t="s">
        <v>129</v>
      </c>
      <c r="E206" s="14" t="s">
        <v>195</v>
      </c>
      <c r="F206" s="15" t="s">
        <v>366</v>
      </c>
      <c r="G206" s="15" t="s">
        <v>46</v>
      </c>
      <c r="H206" s="18" t="s">
        <v>1026</v>
      </c>
      <c r="I206" s="18" t="s">
        <v>1027</v>
      </c>
      <c r="J206" s="129">
        <v>3624908.82</v>
      </c>
      <c r="K206" s="129">
        <v>3367712.0</v>
      </c>
      <c r="L206" s="129">
        <v>148158.32</v>
      </c>
      <c r="M206" s="129">
        <v>144547.25</v>
      </c>
      <c r="N206" s="129">
        <v>180.0</v>
      </c>
      <c r="O206" s="129">
        <v>163.0</v>
      </c>
      <c r="P206" s="129">
        <v>88.0</v>
      </c>
      <c r="Q206" s="129">
        <v>97.0</v>
      </c>
      <c r="R206" s="129">
        <v>88.0</v>
      </c>
      <c r="S206" s="129">
        <v>145.0</v>
      </c>
      <c r="T206" s="129">
        <v>10.0</v>
      </c>
      <c r="U206" s="129">
        <v>-9.0</v>
      </c>
      <c r="V206" s="129">
        <v>-39.0</v>
      </c>
      <c r="W206" s="129">
        <v>2.5</v>
      </c>
      <c r="X206" s="129">
        <v>7.64</v>
      </c>
      <c r="Y206" s="129">
        <v>1.0</v>
      </c>
      <c r="Z206" s="129">
        <v>1.0</v>
      </c>
      <c r="AA206" s="129">
        <v>1.0</v>
      </c>
      <c r="AB206" s="129">
        <v>1.0</v>
      </c>
      <c r="AC206" s="129">
        <v>2.0</v>
      </c>
      <c r="AD206" s="129">
        <v>1.25</v>
      </c>
      <c r="AE206" s="129">
        <v>456.0</v>
      </c>
      <c r="AF206" s="129">
        <v>1.0</v>
      </c>
      <c r="AG206" s="129">
        <v>1.0</v>
      </c>
      <c r="AH206" s="129">
        <v>1.0</v>
      </c>
      <c r="AI206" s="129">
        <v>1.0</v>
      </c>
      <c r="AJ206" s="129">
        <v>2.0</v>
      </c>
      <c r="AK206" s="129">
        <v>1.0</v>
      </c>
      <c r="AL206" s="130">
        <v>45496.78643179398</v>
      </c>
      <c r="AM206" s="131">
        <v>3619060.93</v>
      </c>
      <c r="AN206" s="131">
        <v>3365671.06</v>
      </c>
      <c r="AO206" s="124"/>
      <c r="AP206" s="124"/>
    </row>
    <row r="207">
      <c r="A207" s="129">
        <v>665.0</v>
      </c>
      <c r="B207" s="14" t="s">
        <v>31</v>
      </c>
      <c r="C207" s="14" t="s">
        <v>32</v>
      </c>
      <c r="D207" s="14" t="s">
        <v>213</v>
      </c>
      <c r="E207" s="14" t="s">
        <v>195</v>
      </c>
      <c r="F207" s="15" t="s">
        <v>366</v>
      </c>
      <c r="G207" s="15" t="s">
        <v>46</v>
      </c>
      <c r="H207" s="18" t="s">
        <v>1026</v>
      </c>
      <c r="I207" s="18" t="s">
        <v>1027</v>
      </c>
      <c r="J207" s="129">
        <v>3554033.3</v>
      </c>
      <c r="K207" s="129">
        <v>2829787.8</v>
      </c>
      <c r="L207" s="129">
        <v>134796.87</v>
      </c>
      <c r="M207" s="129">
        <v>113564.5</v>
      </c>
      <c r="N207" s="129">
        <v>203.0</v>
      </c>
      <c r="O207" s="129">
        <v>159.0</v>
      </c>
      <c r="P207" s="129">
        <v>106.0</v>
      </c>
      <c r="Q207" s="129">
        <v>61.0</v>
      </c>
      <c r="R207" s="129">
        <v>146.0</v>
      </c>
      <c r="S207" s="129">
        <v>107.0</v>
      </c>
      <c r="T207" s="129">
        <v>27.0</v>
      </c>
      <c r="U207" s="129">
        <v>73.0</v>
      </c>
      <c r="V207" s="129">
        <v>36.0</v>
      </c>
      <c r="W207" s="129">
        <v>18.7</v>
      </c>
      <c r="X207" s="129">
        <v>25.59</v>
      </c>
      <c r="Y207" s="129">
        <v>1.0</v>
      </c>
      <c r="Z207" s="129">
        <v>2.0</v>
      </c>
      <c r="AA207" s="129">
        <v>2.0</v>
      </c>
      <c r="AB207" s="129">
        <v>5.0</v>
      </c>
      <c r="AC207" s="129">
        <v>4.0</v>
      </c>
      <c r="AD207" s="129">
        <v>3.65</v>
      </c>
      <c r="AE207" s="129">
        <v>105.0</v>
      </c>
      <c r="AF207" s="129">
        <v>1.0</v>
      </c>
      <c r="AG207" s="129">
        <v>2.0</v>
      </c>
      <c r="AH207" s="129">
        <v>2.0</v>
      </c>
      <c r="AI207" s="129">
        <v>4.0</v>
      </c>
      <c r="AJ207" s="129">
        <v>3.0</v>
      </c>
      <c r="AK207" s="129">
        <v>3.0</v>
      </c>
      <c r="AL207" s="130">
        <v>45496.78643179398</v>
      </c>
      <c r="AM207" s="131">
        <v>3553581.89</v>
      </c>
      <c r="AN207" s="131">
        <v>2830256.47</v>
      </c>
      <c r="AO207" s="124"/>
      <c r="AP207" s="124"/>
    </row>
    <row r="208">
      <c r="A208" s="129">
        <v>636.0</v>
      </c>
      <c r="B208" s="132"/>
      <c r="C208" s="14" t="s">
        <v>32</v>
      </c>
      <c r="D208" s="14" t="s">
        <v>591</v>
      </c>
      <c r="E208" s="14" t="s">
        <v>592</v>
      </c>
      <c r="F208" s="15" t="s">
        <v>70</v>
      </c>
      <c r="G208" s="15" t="s">
        <v>36</v>
      </c>
      <c r="H208" s="18" t="s">
        <v>1026</v>
      </c>
      <c r="I208" s="18" t="s">
        <v>1027</v>
      </c>
      <c r="J208" s="129">
        <v>686571.94</v>
      </c>
      <c r="K208" s="129">
        <v>624459.4</v>
      </c>
      <c r="L208" s="129">
        <v>19591.75</v>
      </c>
      <c r="M208" s="129">
        <v>21407.17</v>
      </c>
      <c r="N208" s="14" t="s">
        <v>41</v>
      </c>
      <c r="O208" s="14" t="s">
        <v>41</v>
      </c>
      <c r="P208" s="129">
        <v>17.0</v>
      </c>
      <c r="Q208" s="129">
        <v>34.0</v>
      </c>
      <c r="R208" s="129">
        <v>24.0</v>
      </c>
      <c r="S208" s="129">
        <v>37.0</v>
      </c>
      <c r="T208" s="14" t="s">
        <v>41</v>
      </c>
      <c r="U208" s="129">
        <v>-50.0</v>
      </c>
      <c r="V208" s="129">
        <v>-35.0</v>
      </c>
      <c r="W208" s="129">
        <v>-8.48</v>
      </c>
      <c r="X208" s="129">
        <v>9.95</v>
      </c>
      <c r="Y208" s="14" t="s">
        <v>41</v>
      </c>
      <c r="Z208" s="129">
        <v>1.0</v>
      </c>
      <c r="AA208" s="129">
        <v>1.0</v>
      </c>
      <c r="AB208" s="129">
        <v>1.0</v>
      </c>
      <c r="AC208" s="129">
        <v>2.0</v>
      </c>
      <c r="AD208" s="129">
        <v>1.2</v>
      </c>
      <c r="AE208" s="129">
        <v>465.0</v>
      </c>
      <c r="AF208" s="14" t="s">
        <v>41</v>
      </c>
      <c r="AG208" s="129">
        <v>1.0</v>
      </c>
      <c r="AH208" s="129">
        <v>1.0</v>
      </c>
      <c r="AI208" s="129">
        <v>1.0</v>
      </c>
      <c r="AJ208" s="129">
        <v>2.0</v>
      </c>
      <c r="AK208" s="129">
        <v>1.0</v>
      </c>
      <c r="AL208" s="130">
        <v>45496.78643179398</v>
      </c>
      <c r="AM208" s="131">
        <v>686632.69</v>
      </c>
      <c r="AN208" s="131">
        <v>624349.37</v>
      </c>
      <c r="AO208" s="124"/>
      <c r="AP208" s="124"/>
    </row>
    <row r="209">
      <c r="A209" s="129">
        <v>764.0</v>
      </c>
      <c r="B209" s="14" t="s">
        <v>60</v>
      </c>
      <c r="C209" s="14" t="s">
        <v>32</v>
      </c>
      <c r="D209" s="14" t="s">
        <v>684</v>
      </c>
      <c r="E209" s="14" t="s">
        <v>685</v>
      </c>
      <c r="F209" s="15" t="s">
        <v>643</v>
      </c>
      <c r="G209" s="15" t="s">
        <v>59</v>
      </c>
      <c r="H209" s="18" t="s">
        <v>1026</v>
      </c>
      <c r="I209" s="18" t="s">
        <v>1027</v>
      </c>
      <c r="J209" s="129">
        <v>1033193.25</v>
      </c>
      <c r="K209" s="129">
        <v>555631.0</v>
      </c>
      <c r="L209" s="129">
        <v>23009.67</v>
      </c>
      <c r="M209" s="129">
        <v>14791.84</v>
      </c>
      <c r="N209" s="129">
        <v>6.0</v>
      </c>
      <c r="O209" s="129">
        <v>28.0</v>
      </c>
      <c r="P209" s="129">
        <v>19.0</v>
      </c>
      <c r="Q209" s="129">
        <v>14.0</v>
      </c>
      <c r="R209" s="129">
        <v>22.0</v>
      </c>
      <c r="S209" s="129">
        <v>30.0</v>
      </c>
      <c r="T209" s="129">
        <v>-78.0</v>
      </c>
      <c r="U209" s="129">
        <v>35.0</v>
      </c>
      <c r="V209" s="129">
        <v>-26.0</v>
      </c>
      <c r="W209" s="129">
        <v>55.56</v>
      </c>
      <c r="X209" s="129">
        <v>85.95</v>
      </c>
      <c r="Y209" s="129">
        <v>1.0</v>
      </c>
      <c r="Z209" s="129">
        <v>1.0</v>
      </c>
      <c r="AA209" s="129">
        <v>1.0</v>
      </c>
      <c r="AB209" s="129">
        <v>5.0</v>
      </c>
      <c r="AC209" s="129">
        <v>5.0</v>
      </c>
      <c r="AD209" s="129">
        <v>3.6</v>
      </c>
      <c r="AE209" s="129">
        <v>110.0</v>
      </c>
      <c r="AF209" s="129">
        <v>1.0</v>
      </c>
      <c r="AG209" s="129">
        <v>1.0</v>
      </c>
      <c r="AH209" s="129">
        <v>1.0</v>
      </c>
      <c r="AI209" s="129">
        <v>4.0</v>
      </c>
      <c r="AJ209" s="129">
        <v>4.0</v>
      </c>
      <c r="AK209" s="129">
        <v>3.0</v>
      </c>
      <c r="AL209" s="130">
        <v>45496.78643179398</v>
      </c>
      <c r="AM209" s="131">
        <v>1033010.06</v>
      </c>
      <c r="AN209" s="131">
        <v>559071.58</v>
      </c>
      <c r="AO209" s="124"/>
      <c r="AP209" s="124"/>
    </row>
    <row r="210">
      <c r="A210" s="129">
        <v>345.0</v>
      </c>
      <c r="B210" s="14" t="s">
        <v>63</v>
      </c>
      <c r="C210" s="14" t="s">
        <v>32</v>
      </c>
      <c r="D210" s="14" t="s">
        <v>50</v>
      </c>
      <c r="E210" s="14" t="s">
        <v>357</v>
      </c>
      <c r="F210" s="15" t="s">
        <v>88</v>
      </c>
      <c r="G210" s="15" t="s">
        <v>59</v>
      </c>
      <c r="H210" s="18" t="s">
        <v>1026</v>
      </c>
      <c r="I210" s="18" t="s">
        <v>1027</v>
      </c>
      <c r="J210" s="129">
        <v>898335.38</v>
      </c>
      <c r="K210" s="129">
        <v>740016.4</v>
      </c>
      <c r="L210" s="129">
        <v>21455.57</v>
      </c>
      <c r="M210" s="129">
        <v>18380.35</v>
      </c>
      <c r="N210" s="129">
        <v>18.0</v>
      </c>
      <c r="O210" s="129">
        <v>32.0</v>
      </c>
      <c r="P210" s="129">
        <v>18.0</v>
      </c>
      <c r="Q210" s="129">
        <v>18.0</v>
      </c>
      <c r="R210" s="129">
        <v>31.0</v>
      </c>
      <c r="S210" s="129">
        <v>34.0</v>
      </c>
      <c r="T210" s="129">
        <v>-43.0</v>
      </c>
      <c r="U210" s="129">
        <v>0.0</v>
      </c>
      <c r="V210" s="129">
        <v>-8.0</v>
      </c>
      <c r="W210" s="129">
        <v>16.73</v>
      </c>
      <c r="X210" s="129">
        <v>21.39</v>
      </c>
      <c r="Y210" s="129">
        <v>1.0</v>
      </c>
      <c r="Z210" s="129">
        <v>1.0</v>
      </c>
      <c r="AA210" s="129">
        <v>1.0</v>
      </c>
      <c r="AB210" s="129">
        <v>4.0</v>
      </c>
      <c r="AC210" s="129">
        <v>3.0</v>
      </c>
      <c r="AD210" s="129">
        <v>2.7</v>
      </c>
      <c r="AE210" s="129">
        <v>208.0</v>
      </c>
      <c r="AF210" s="129">
        <v>1.0</v>
      </c>
      <c r="AG210" s="129">
        <v>1.0</v>
      </c>
      <c r="AH210" s="129">
        <v>1.0</v>
      </c>
      <c r="AI210" s="129">
        <v>3.0</v>
      </c>
      <c r="AJ210" s="129">
        <v>2.0</v>
      </c>
      <c r="AK210" s="129">
        <v>2.0</v>
      </c>
      <c r="AL210" s="130">
        <v>45496.78643179398</v>
      </c>
      <c r="AM210" s="131">
        <v>898089.18</v>
      </c>
      <c r="AN210" s="131">
        <v>740477.15</v>
      </c>
      <c r="AO210" s="124"/>
      <c r="AP210" s="124"/>
    </row>
    <row r="211">
      <c r="A211" s="129">
        <v>453.0</v>
      </c>
      <c r="B211" s="14" t="s">
        <v>97</v>
      </c>
      <c r="C211" s="14" t="s">
        <v>32</v>
      </c>
      <c r="D211" s="14" t="s">
        <v>337</v>
      </c>
      <c r="E211" s="14" t="s">
        <v>450</v>
      </c>
      <c r="F211" s="15" t="s">
        <v>451</v>
      </c>
      <c r="G211" s="15" t="s">
        <v>101</v>
      </c>
      <c r="H211" s="18" t="s">
        <v>1026</v>
      </c>
      <c r="I211" s="18" t="s">
        <v>1027</v>
      </c>
      <c r="J211" s="129">
        <v>972903.5</v>
      </c>
      <c r="K211" s="129">
        <v>868242.2</v>
      </c>
      <c r="L211" s="129">
        <v>25097.44</v>
      </c>
      <c r="M211" s="129">
        <v>24530.25</v>
      </c>
      <c r="N211" s="129">
        <v>8.0</v>
      </c>
      <c r="O211" s="129">
        <v>9.0</v>
      </c>
      <c r="P211" s="129">
        <v>24.0</v>
      </c>
      <c r="Q211" s="129">
        <v>19.0</v>
      </c>
      <c r="R211" s="129">
        <v>16.0</v>
      </c>
      <c r="S211" s="129">
        <v>13.0</v>
      </c>
      <c r="T211" s="129">
        <v>-11.0</v>
      </c>
      <c r="U211" s="129">
        <v>26.0</v>
      </c>
      <c r="V211" s="129">
        <v>23.0</v>
      </c>
      <c r="W211" s="129">
        <v>2.31</v>
      </c>
      <c r="X211" s="129">
        <v>12.05</v>
      </c>
      <c r="Y211" s="129">
        <v>1.0</v>
      </c>
      <c r="Z211" s="129">
        <v>1.0</v>
      </c>
      <c r="AA211" s="129">
        <v>2.0</v>
      </c>
      <c r="AB211" s="129">
        <v>1.0</v>
      </c>
      <c r="AC211" s="129">
        <v>2.0</v>
      </c>
      <c r="AD211" s="129">
        <v>1.45</v>
      </c>
      <c r="AE211" s="129">
        <v>393.0</v>
      </c>
      <c r="AF211" s="129">
        <v>1.0</v>
      </c>
      <c r="AG211" s="129">
        <v>1.0</v>
      </c>
      <c r="AH211" s="129">
        <v>2.0</v>
      </c>
      <c r="AI211" s="129">
        <v>1.0</v>
      </c>
      <c r="AJ211" s="129">
        <v>2.0</v>
      </c>
      <c r="AK211" s="129">
        <v>1.0</v>
      </c>
      <c r="AL211" s="130">
        <v>45496.78643179398</v>
      </c>
      <c r="AM211" s="131">
        <v>971673.75</v>
      </c>
      <c r="AN211" s="131">
        <v>862016.5</v>
      </c>
      <c r="AO211" s="124"/>
      <c r="AP211" s="124"/>
    </row>
    <row r="212">
      <c r="A212" s="129">
        <v>531.0</v>
      </c>
      <c r="B212" s="14" t="s">
        <v>97</v>
      </c>
      <c r="C212" s="14" t="s">
        <v>32</v>
      </c>
      <c r="D212" s="14" t="s">
        <v>337</v>
      </c>
      <c r="E212" s="14" t="s">
        <v>450</v>
      </c>
      <c r="F212" s="15" t="s">
        <v>451</v>
      </c>
      <c r="G212" s="15" t="s">
        <v>101</v>
      </c>
      <c r="H212" s="18" t="s">
        <v>1026</v>
      </c>
      <c r="I212" s="18" t="s">
        <v>1027</v>
      </c>
      <c r="J212" s="129">
        <v>1405668.78</v>
      </c>
      <c r="K212" s="129">
        <v>1148509.2</v>
      </c>
      <c r="L212" s="129">
        <v>37461.75</v>
      </c>
      <c r="M212" s="129">
        <v>34103.0</v>
      </c>
      <c r="N212" s="129">
        <v>16.0</v>
      </c>
      <c r="O212" s="129">
        <v>13.0</v>
      </c>
      <c r="P212" s="129">
        <v>44.0</v>
      </c>
      <c r="Q212" s="129">
        <v>38.0</v>
      </c>
      <c r="R212" s="129">
        <v>21.0</v>
      </c>
      <c r="S212" s="129">
        <v>17.0</v>
      </c>
      <c r="T212" s="129">
        <v>23.0</v>
      </c>
      <c r="U212" s="129">
        <v>15.0</v>
      </c>
      <c r="V212" s="129">
        <v>23.0</v>
      </c>
      <c r="W212" s="129">
        <v>9.85</v>
      </c>
      <c r="X212" s="129">
        <v>22.39</v>
      </c>
      <c r="Y212" s="129">
        <v>1.0</v>
      </c>
      <c r="Z212" s="129">
        <v>1.0</v>
      </c>
      <c r="AA212" s="129">
        <v>2.0</v>
      </c>
      <c r="AB212" s="129">
        <v>3.0</v>
      </c>
      <c r="AC212" s="129">
        <v>4.0</v>
      </c>
      <c r="AD212" s="129">
        <v>2.75</v>
      </c>
      <c r="AE212" s="129">
        <v>206.0</v>
      </c>
      <c r="AF212" s="129">
        <v>1.0</v>
      </c>
      <c r="AG212" s="129">
        <v>1.0</v>
      </c>
      <c r="AH212" s="129">
        <v>2.0</v>
      </c>
      <c r="AI212" s="129">
        <v>2.0</v>
      </c>
      <c r="AJ212" s="129">
        <v>3.0</v>
      </c>
      <c r="AK212" s="129">
        <v>2.0</v>
      </c>
      <c r="AL212" s="130">
        <v>45496.78643179398</v>
      </c>
      <c r="AM212" s="131">
        <v>1406434.53</v>
      </c>
      <c r="AN212" s="131">
        <v>1154988.63</v>
      </c>
      <c r="AO212" s="124"/>
      <c r="AP212" s="124"/>
    </row>
    <row r="213">
      <c r="A213" s="129">
        <v>128.0</v>
      </c>
      <c r="B213" s="132"/>
      <c r="C213" s="14" t="s">
        <v>32</v>
      </c>
      <c r="D213" s="14" t="s">
        <v>91</v>
      </c>
      <c r="E213" s="14" t="s">
        <v>92</v>
      </c>
      <c r="F213" s="15" t="s">
        <v>93</v>
      </c>
      <c r="G213" s="15" t="s">
        <v>46</v>
      </c>
      <c r="H213" s="18" t="s">
        <v>1026</v>
      </c>
      <c r="I213" s="18" t="s">
        <v>1027</v>
      </c>
      <c r="J213" s="129">
        <v>1358255.57</v>
      </c>
      <c r="K213" s="129">
        <v>1286716.4</v>
      </c>
      <c r="L213" s="129">
        <v>45510.59</v>
      </c>
      <c r="M213" s="129">
        <v>45641.0</v>
      </c>
      <c r="N213" s="129">
        <v>10.0</v>
      </c>
      <c r="O213" s="129">
        <v>8.0</v>
      </c>
      <c r="P213" s="129">
        <v>48.0</v>
      </c>
      <c r="Q213" s="129">
        <v>32.0</v>
      </c>
      <c r="R213" s="129">
        <v>43.0</v>
      </c>
      <c r="S213" s="129">
        <v>32.0</v>
      </c>
      <c r="T213" s="129">
        <v>25.0</v>
      </c>
      <c r="U213" s="129">
        <v>50.0</v>
      </c>
      <c r="V213" s="129">
        <v>34.0</v>
      </c>
      <c r="W213" s="129">
        <v>-0.29</v>
      </c>
      <c r="X213" s="129">
        <v>5.56</v>
      </c>
      <c r="Y213" s="129">
        <v>1.0</v>
      </c>
      <c r="Z213" s="129">
        <v>1.0</v>
      </c>
      <c r="AA213" s="129">
        <v>2.0</v>
      </c>
      <c r="AB213" s="129">
        <v>1.0</v>
      </c>
      <c r="AC213" s="129">
        <v>1.0</v>
      </c>
      <c r="AD213" s="129">
        <v>1.2</v>
      </c>
      <c r="AE213" s="129">
        <v>491.0</v>
      </c>
      <c r="AF213" s="129">
        <v>1.0</v>
      </c>
      <c r="AG213" s="129">
        <v>1.0</v>
      </c>
      <c r="AH213" s="129">
        <v>2.0</v>
      </c>
      <c r="AI213" s="129">
        <v>1.0</v>
      </c>
      <c r="AJ213" s="129">
        <v>1.0</v>
      </c>
      <c r="AK213" s="129">
        <v>1.0</v>
      </c>
      <c r="AL213" s="130">
        <v>45496.78643179398</v>
      </c>
      <c r="AM213" s="131">
        <v>1358518.07</v>
      </c>
      <c r="AN213" s="131">
        <v>1287262.37</v>
      </c>
      <c r="AO213" s="124"/>
      <c r="AP213" s="124"/>
    </row>
    <row r="214">
      <c r="A214" s="129">
        <v>399.0</v>
      </c>
      <c r="B214" s="14" t="s">
        <v>47</v>
      </c>
      <c r="C214" s="14" t="s">
        <v>32</v>
      </c>
      <c r="D214" s="14" t="s">
        <v>152</v>
      </c>
      <c r="E214" s="14" t="s">
        <v>407</v>
      </c>
      <c r="F214" s="15" t="s">
        <v>196</v>
      </c>
      <c r="G214" s="15" t="s">
        <v>59</v>
      </c>
      <c r="H214" s="18" t="s">
        <v>1026</v>
      </c>
      <c r="I214" s="18" t="s">
        <v>1027</v>
      </c>
      <c r="J214" s="129">
        <v>1329795.62</v>
      </c>
      <c r="K214" s="129">
        <v>944013.4</v>
      </c>
      <c r="L214" s="129">
        <v>40560.47</v>
      </c>
      <c r="M214" s="129">
        <v>31126.1</v>
      </c>
      <c r="N214" s="129">
        <v>14.0</v>
      </c>
      <c r="O214" s="129">
        <v>17.0</v>
      </c>
      <c r="P214" s="129">
        <v>72.0</v>
      </c>
      <c r="Q214" s="129">
        <v>38.0</v>
      </c>
      <c r="R214" s="129">
        <v>45.0</v>
      </c>
      <c r="S214" s="129">
        <v>44.0</v>
      </c>
      <c r="T214" s="129">
        <v>-17.0</v>
      </c>
      <c r="U214" s="129">
        <v>89.0</v>
      </c>
      <c r="V214" s="129">
        <v>2.0</v>
      </c>
      <c r="W214" s="129">
        <v>30.31</v>
      </c>
      <c r="X214" s="129">
        <v>40.87</v>
      </c>
      <c r="Y214" s="129">
        <v>1.0</v>
      </c>
      <c r="Z214" s="129">
        <v>2.0</v>
      </c>
      <c r="AA214" s="129">
        <v>1.0</v>
      </c>
      <c r="AB214" s="129">
        <v>5.0</v>
      </c>
      <c r="AC214" s="129">
        <v>5.0</v>
      </c>
      <c r="AD214" s="129">
        <v>3.7</v>
      </c>
      <c r="AE214" s="129">
        <v>96.0</v>
      </c>
      <c r="AF214" s="129">
        <v>1.0</v>
      </c>
      <c r="AG214" s="129">
        <v>2.0</v>
      </c>
      <c r="AH214" s="129">
        <v>1.0</v>
      </c>
      <c r="AI214" s="129">
        <v>4.0</v>
      </c>
      <c r="AJ214" s="129">
        <v>4.0</v>
      </c>
      <c r="AK214" s="129">
        <v>3.0</v>
      </c>
      <c r="AL214" s="130">
        <v>45496.78643179398</v>
      </c>
      <c r="AM214" s="131">
        <v>1329692.66</v>
      </c>
      <c r="AN214" s="131">
        <v>944283.34</v>
      </c>
      <c r="AO214" s="124"/>
      <c r="AP214" s="124"/>
    </row>
    <row r="215">
      <c r="A215" s="129">
        <v>726.0</v>
      </c>
      <c r="B215" s="14" t="s">
        <v>60</v>
      </c>
      <c r="C215" s="14" t="s">
        <v>32</v>
      </c>
      <c r="D215" s="14" t="s">
        <v>292</v>
      </c>
      <c r="E215" s="14" t="s">
        <v>659</v>
      </c>
      <c r="F215" s="15" t="s">
        <v>220</v>
      </c>
      <c r="G215" s="15" t="s">
        <v>59</v>
      </c>
      <c r="H215" s="18" t="s">
        <v>1026</v>
      </c>
      <c r="I215" s="18" t="s">
        <v>1027</v>
      </c>
      <c r="J215" s="129">
        <v>2029779.38</v>
      </c>
      <c r="K215" s="129">
        <v>1722086.2</v>
      </c>
      <c r="L215" s="129">
        <v>36376.6</v>
      </c>
      <c r="M215" s="129">
        <v>33992.99</v>
      </c>
      <c r="N215" s="129">
        <v>2.0</v>
      </c>
      <c r="O215" s="14" t="s">
        <v>41</v>
      </c>
      <c r="P215" s="129">
        <v>22.0</v>
      </c>
      <c r="Q215" s="129">
        <v>18.0</v>
      </c>
      <c r="R215" s="129">
        <v>12.0</v>
      </c>
      <c r="S215" s="129">
        <v>28.0</v>
      </c>
      <c r="T215" s="14" t="s">
        <v>41</v>
      </c>
      <c r="U215" s="129">
        <v>22.0</v>
      </c>
      <c r="V215" s="129">
        <v>-57.0</v>
      </c>
      <c r="W215" s="129">
        <v>7.01</v>
      </c>
      <c r="X215" s="129">
        <v>17.87</v>
      </c>
      <c r="Y215" s="14" t="s">
        <v>41</v>
      </c>
      <c r="Z215" s="129">
        <v>1.0</v>
      </c>
      <c r="AA215" s="129">
        <v>1.0</v>
      </c>
      <c r="AB215" s="129">
        <v>2.0</v>
      </c>
      <c r="AC215" s="129">
        <v>3.0</v>
      </c>
      <c r="AD215" s="129">
        <v>1.85</v>
      </c>
      <c r="AE215" s="129">
        <v>329.0</v>
      </c>
      <c r="AF215" s="14" t="s">
        <v>41</v>
      </c>
      <c r="AG215" s="129">
        <v>1.0</v>
      </c>
      <c r="AH215" s="129">
        <v>1.0</v>
      </c>
      <c r="AI215" s="129">
        <v>1.0</v>
      </c>
      <c r="AJ215" s="129">
        <v>2.0</v>
      </c>
      <c r="AK215" s="129">
        <v>2.0</v>
      </c>
      <c r="AL215" s="130">
        <v>45496.78643179398</v>
      </c>
      <c r="AM215" s="131">
        <v>2030003.18</v>
      </c>
      <c r="AN215" s="131">
        <v>1722231.29</v>
      </c>
      <c r="AO215" s="124"/>
      <c r="AP215" s="124"/>
    </row>
    <row r="216">
      <c r="A216" s="129">
        <v>302.0</v>
      </c>
      <c r="B216" s="14" t="s">
        <v>122</v>
      </c>
      <c r="C216" s="14" t="s">
        <v>32</v>
      </c>
      <c r="D216" s="14" t="s">
        <v>312</v>
      </c>
      <c r="E216" s="14" t="s">
        <v>313</v>
      </c>
      <c r="F216" s="15" t="s">
        <v>154</v>
      </c>
      <c r="G216" s="15" t="s">
        <v>101</v>
      </c>
      <c r="H216" s="18" t="s">
        <v>1026</v>
      </c>
      <c r="I216" s="18" t="s">
        <v>1027</v>
      </c>
      <c r="J216" s="129">
        <v>562951.35</v>
      </c>
      <c r="K216" s="129">
        <v>433430.6</v>
      </c>
      <c r="L216" s="129">
        <v>16248.42</v>
      </c>
      <c r="M216" s="129">
        <v>13175.35</v>
      </c>
      <c r="N216" s="14" t="s">
        <v>41</v>
      </c>
      <c r="O216" s="129">
        <v>1.0</v>
      </c>
      <c r="P216" s="129">
        <v>7.0</v>
      </c>
      <c r="Q216" s="129">
        <v>4.0</v>
      </c>
      <c r="R216" s="129">
        <v>4.0</v>
      </c>
      <c r="S216" s="129">
        <v>11.0</v>
      </c>
      <c r="T216" s="14" t="s">
        <v>41</v>
      </c>
      <c r="U216" s="129">
        <v>75.0</v>
      </c>
      <c r="V216" s="129">
        <v>-63.0</v>
      </c>
      <c r="W216" s="129">
        <v>23.32</v>
      </c>
      <c r="X216" s="129">
        <v>29.88</v>
      </c>
      <c r="Y216" s="14" t="s">
        <v>41</v>
      </c>
      <c r="Z216" s="129">
        <v>2.0</v>
      </c>
      <c r="AA216" s="129">
        <v>1.0</v>
      </c>
      <c r="AB216" s="129">
        <v>5.0</v>
      </c>
      <c r="AC216" s="129">
        <v>4.0</v>
      </c>
      <c r="AD216" s="129">
        <v>3.4</v>
      </c>
      <c r="AE216" s="129">
        <v>150.0</v>
      </c>
      <c r="AF216" s="14" t="s">
        <v>41</v>
      </c>
      <c r="AG216" s="129">
        <v>2.0</v>
      </c>
      <c r="AH216" s="129">
        <v>1.0</v>
      </c>
      <c r="AI216" s="129">
        <v>4.0</v>
      </c>
      <c r="AJ216" s="129">
        <v>3.0</v>
      </c>
      <c r="AK216" s="129">
        <v>3.0</v>
      </c>
      <c r="AL216" s="130">
        <v>45496.78643179398</v>
      </c>
      <c r="AM216" s="131">
        <v>565251.51</v>
      </c>
      <c r="AN216" s="131">
        <v>434531.12</v>
      </c>
      <c r="AO216" s="124"/>
      <c r="AP216" s="124"/>
    </row>
    <row r="217">
      <c r="A217" s="129">
        <v>825.0</v>
      </c>
      <c r="B217" s="14" t="s">
        <v>42</v>
      </c>
      <c r="C217" s="14" t="s">
        <v>32</v>
      </c>
      <c r="D217" s="14" t="s">
        <v>736</v>
      </c>
      <c r="E217" s="14" t="s">
        <v>737</v>
      </c>
      <c r="F217" s="15" t="s">
        <v>45</v>
      </c>
      <c r="G217" s="15" t="s">
        <v>46</v>
      </c>
      <c r="H217" s="18" t="s">
        <v>1026</v>
      </c>
      <c r="I217" s="18" t="s">
        <v>1027</v>
      </c>
      <c r="J217" s="129">
        <v>1807409.35</v>
      </c>
      <c r="K217" s="129">
        <v>1119207.0</v>
      </c>
      <c r="L217" s="129">
        <v>59426.0</v>
      </c>
      <c r="M217" s="129">
        <v>42258.75</v>
      </c>
      <c r="N217" s="14" t="s">
        <v>41</v>
      </c>
      <c r="O217" s="129">
        <v>26.0</v>
      </c>
      <c r="P217" s="129">
        <v>157.0</v>
      </c>
      <c r="Q217" s="129">
        <v>86.0</v>
      </c>
      <c r="R217" s="129">
        <v>88.0</v>
      </c>
      <c r="S217" s="129">
        <v>83.0</v>
      </c>
      <c r="T217" s="14" t="s">
        <v>41</v>
      </c>
      <c r="U217" s="129">
        <v>82.0</v>
      </c>
      <c r="V217" s="129">
        <v>6.0</v>
      </c>
      <c r="W217" s="129">
        <v>40.62</v>
      </c>
      <c r="X217" s="129">
        <v>61.49</v>
      </c>
      <c r="Y217" s="14" t="s">
        <v>41</v>
      </c>
      <c r="Z217" s="129">
        <v>2.0</v>
      </c>
      <c r="AA217" s="129">
        <v>1.0</v>
      </c>
      <c r="AB217" s="129">
        <v>5.0</v>
      </c>
      <c r="AC217" s="129">
        <v>5.0</v>
      </c>
      <c r="AD217" s="129">
        <v>3.65</v>
      </c>
      <c r="AE217" s="129">
        <v>104.0</v>
      </c>
      <c r="AF217" s="14" t="s">
        <v>41</v>
      </c>
      <c r="AG217" s="129">
        <v>2.0</v>
      </c>
      <c r="AH217" s="129">
        <v>1.0</v>
      </c>
      <c r="AI217" s="129">
        <v>4.0</v>
      </c>
      <c r="AJ217" s="129">
        <v>4.0</v>
      </c>
      <c r="AK217" s="129">
        <v>3.0</v>
      </c>
      <c r="AL217" s="130">
        <v>45496.78643179398</v>
      </c>
      <c r="AM217" s="131">
        <v>1808061.18</v>
      </c>
      <c r="AN217" s="131">
        <v>1110391.81</v>
      </c>
      <c r="AO217" s="124"/>
      <c r="AP217" s="124"/>
    </row>
    <row r="218">
      <c r="A218" s="129">
        <v>589.0</v>
      </c>
      <c r="B218" s="14" t="s">
        <v>97</v>
      </c>
      <c r="C218" s="14" t="s">
        <v>32</v>
      </c>
      <c r="D218" s="14" t="s">
        <v>150</v>
      </c>
      <c r="E218" s="14" t="s">
        <v>554</v>
      </c>
      <c r="F218" s="15" t="s">
        <v>243</v>
      </c>
      <c r="G218" s="15" t="s">
        <v>101</v>
      </c>
      <c r="H218" s="18" t="s">
        <v>1026</v>
      </c>
      <c r="I218" s="18" t="s">
        <v>1027</v>
      </c>
      <c r="J218" s="129">
        <v>1558786.61</v>
      </c>
      <c r="K218" s="129">
        <v>1096320.0</v>
      </c>
      <c r="L218" s="129">
        <v>44422.0</v>
      </c>
      <c r="M218" s="129">
        <v>31411.37</v>
      </c>
      <c r="N218" s="129">
        <v>10.0</v>
      </c>
      <c r="O218" s="129">
        <v>17.0</v>
      </c>
      <c r="P218" s="129">
        <v>94.0</v>
      </c>
      <c r="Q218" s="129">
        <v>86.0</v>
      </c>
      <c r="R218" s="129">
        <v>55.0</v>
      </c>
      <c r="S218" s="129">
        <v>52.0</v>
      </c>
      <c r="T218" s="129">
        <v>-41.0</v>
      </c>
      <c r="U218" s="129">
        <v>9.0</v>
      </c>
      <c r="V218" s="129">
        <v>5.0</v>
      </c>
      <c r="W218" s="129">
        <v>41.42</v>
      </c>
      <c r="X218" s="129">
        <v>42.18</v>
      </c>
      <c r="Y218" s="129">
        <v>1.0</v>
      </c>
      <c r="Z218" s="129">
        <v>1.0</v>
      </c>
      <c r="AA218" s="129">
        <v>1.0</v>
      </c>
      <c r="AB218" s="129">
        <v>5.0</v>
      </c>
      <c r="AC218" s="129">
        <v>5.0</v>
      </c>
      <c r="AD218" s="129">
        <v>3.6</v>
      </c>
      <c r="AE218" s="129">
        <v>124.0</v>
      </c>
      <c r="AF218" s="129">
        <v>1.0</v>
      </c>
      <c r="AG218" s="129">
        <v>1.0</v>
      </c>
      <c r="AH218" s="129">
        <v>1.0</v>
      </c>
      <c r="AI218" s="129">
        <v>4.0</v>
      </c>
      <c r="AJ218" s="129">
        <v>4.0</v>
      </c>
      <c r="AK218" s="129">
        <v>3.0</v>
      </c>
      <c r="AL218" s="130">
        <v>45496.78643179398</v>
      </c>
      <c r="AM218" s="131">
        <v>1559372.29</v>
      </c>
      <c r="AN218" s="131">
        <v>1096571.38</v>
      </c>
      <c r="AO218" s="124"/>
      <c r="AP218" s="124"/>
    </row>
    <row r="219">
      <c r="A219" s="129">
        <v>698.0</v>
      </c>
      <c r="B219" s="14" t="s">
        <v>97</v>
      </c>
      <c r="C219" s="14" t="s">
        <v>32</v>
      </c>
      <c r="D219" s="14" t="s">
        <v>150</v>
      </c>
      <c r="E219" s="14" t="s">
        <v>554</v>
      </c>
      <c r="F219" s="15" t="s">
        <v>243</v>
      </c>
      <c r="G219" s="15" t="s">
        <v>101</v>
      </c>
      <c r="H219" s="18" t="s">
        <v>1026</v>
      </c>
      <c r="I219" s="18" t="s">
        <v>1027</v>
      </c>
      <c r="J219" s="129">
        <v>660091.56</v>
      </c>
      <c r="K219" s="129">
        <v>810061.8</v>
      </c>
      <c r="L219" s="129">
        <v>17962.88</v>
      </c>
      <c r="M219" s="129">
        <v>21988.65</v>
      </c>
      <c r="N219" s="129">
        <v>5.0</v>
      </c>
      <c r="O219" s="129">
        <v>8.0</v>
      </c>
      <c r="P219" s="129">
        <v>63.0</v>
      </c>
      <c r="Q219" s="129">
        <v>68.0</v>
      </c>
      <c r="R219" s="129">
        <v>26.0</v>
      </c>
      <c r="S219" s="129">
        <v>35.0</v>
      </c>
      <c r="T219" s="129">
        <v>-37.0</v>
      </c>
      <c r="U219" s="129">
        <v>-7.0</v>
      </c>
      <c r="V219" s="129">
        <v>-25.0</v>
      </c>
      <c r="W219" s="129">
        <v>-18.31</v>
      </c>
      <c r="X219" s="129">
        <v>-18.51</v>
      </c>
      <c r="Y219" s="129">
        <v>1.0</v>
      </c>
      <c r="Z219" s="129">
        <v>1.0</v>
      </c>
      <c r="AA219" s="129">
        <v>1.0</v>
      </c>
      <c r="AB219" s="129">
        <v>1.0</v>
      </c>
      <c r="AC219" s="129">
        <v>1.0</v>
      </c>
      <c r="AD219" s="129">
        <v>1.0</v>
      </c>
      <c r="AE219" s="129">
        <v>545.0</v>
      </c>
      <c r="AF219" s="129">
        <v>1.0</v>
      </c>
      <c r="AG219" s="129">
        <v>1.0</v>
      </c>
      <c r="AH219" s="129">
        <v>1.0</v>
      </c>
      <c r="AI219" s="129">
        <v>1.0</v>
      </c>
      <c r="AJ219" s="129">
        <v>1.0</v>
      </c>
      <c r="AK219" s="129">
        <v>1.0</v>
      </c>
      <c r="AL219" s="130">
        <v>45496.78643179398</v>
      </c>
      <c r="AM219" s="131">
        <v>660470.05</v>
      </c>
      <c r="AN219" s="131">
        <v>810775.3</v>
      </c>
      <c r="AO219" s="124"/>
      <c r="AP219" s="124"/>
    </row>
    <row r="220">
      <c r="A220" s="129">
        <v>455.0</v>
      </c>
      <c r="B220" s="14" t="s">
        <v>42</v>
      </c>
      <c r="C220" s="14" t="s">
        <v>32</v>
      </c>
      <c r="D220" s="14" t="s">
        <v>452</v>
      </c>
      <c r="E220" s="14" t="s">
        <v>453</v>
      </c>
      <c r="F220" s="15" t="s">
        <v>45</v>
      </c>
      <c r="G220" s="15" t="s">
        <v>46</v>
      </c>
      <c r="H220" s="18" t="s">
        <v>1026</v>
      </c>
      <c r="I220" s="18" t="s">
        <v>1027</v>
      </c>
      <c r="J220" s="129">
        <v>1759552.16</v>
      </c>
      <c r="K220" s="129">
        <v>1409323.6</v>
      </c>
      <c r="L220" s="129">
        <v>56866.91</v>
      </c>
      <c r="M220" s="129">
        <v>57655.33</v>
      </c>
      <c r="N220" s="129">
        <v>9.0</v>
      </c>
      <c r="O220" s="129">
        <v>23.0</v>
      </c>
      <c r="P220" s="129">
        <v>61.0</v>
      </c>
      <c r="Q220" s="129">
        <v>47.0</v>
      </c>
      <c r="R220" s="129">
        <v>37.0</v>
      </c>
      <c r="S220" s="129">
        <v>48.0</v>
      </c>
      <c r="T220" s="129">
        <v>-60.0</v>
      </c>
      <c r="U220" s="129">
        <v>29.0</v>
      </c>
      <c r="V220" s="129">
        <v>-22.0</v>
      </c>
      <c r="W220" s="129">
        <v>-1.37</v>
      </c>
      <c r="X220" s="129">
        <v>24.85</v>
      </c>
      <c r="Y220" s="129">
        <v>1.0</v>
      </c>
      <c r="Z220" s="129">
        <v>1.0</v>
      </c>
      <c r="AA220" s="129">
        <v>1.0</v>
      </c>
      <c r="AB220" s="129">
        <v>1.0</v>
      </c>
      <c r="AC220" s="129">
        <v>4.0</v>
      </c>
      <c r="AD220" s="129">
        <v>1.75</v>
      </c>
      <c r="AE220" s="129">
        <v>354.0</v>
      </c>
      <c r="AF220" s="129">
        <v>1.0</v>
      </c>
      <c r="AG220" s="129">
        <v>1.0</v>
      </c>
      <c r="AH220" s="129">
        <v>1.0</v>
      </c>
      <c r="AI220" s="129">
        <v>1.0</v>
      </c>
      <c r="AJ220" s="129">
        <v>3.0</v>
      </c>
      <c r="AK220" s="129">
        <v>1.0</v>
      </c>
      <c r="AL220" s="130">
        <v>45496.78643179398</v>
      </c>
      <c r="AM220" s="131">
        <v>1761658.74</v>
      </c>
      <c r="AN220" s="131">
        <v>1639444.24</v>
      </c>
      <c r="AO220" s="124"/>
      <c r="AP220" s="124"/>
    </row>
    <row r="221">
      <c r="A221" s="129">
        <v>499.0</v>
      </c>
      <c r="B221" s="14" t="s">
        <v>97</v>
      </c>
      <c r="C221" s="14" t="s">
        <v>32</v>
      </c>
      <c r="D221" s="14" t="s">
        <v>155</v>
      </c>
      <c r="E221" s="14" t="s">
        <v>482</v>
      </c>
      <c r="F221" s="15" t="s">
        <v>335</v>
      </c>
      <c r="G221" s="15" t="s">
        <v>101</v>
      </c>
      <c r="H221" s="18" t="s">
        <v>1026</v>
      </c>
      <c r="I221" s="18" t="s">
        <v>1027</v>
      </c>
      <c r="J221" s="129">
        <v>1685350.67</v>
      </c>
      <c r="K221" s="129">
        <v>1201755.2</v>
      </c>
      <c r="L221" s="129">
        <v>40599.46</v>
      </c>
      <c r="M221" s="129">
        <v>30915.59</v>
      </c>
      <c r="N221" s="129">
        <v>11.0</v>
      </c>
      <c r="O221" s="129">
        <v>33.0</v>
      </c>
      <c r="P221" s="129">
        <v>44.0</v>
      </c>
      <c r="Q221" s="129">
        <v>35.0</v>
      </c>
      <c r="R221" s="129">
        <v>34.0</v>
      </c>
      <c r="S221" s="129">
        <v>46.0</v>
      </c>
      <c r="T221" s="129">
        <v>-66.0</v>
      </c>
      <c r="U221" s="129">
        <v>25.0</v>
      </c>
      <c r="V221" s="129">
        <v>-26.0</v>
      </c>
      <c r="W221" s="129">
        <v>31.32</v>
      </c>
      <c r="X221" s="129">
        <v>40.24</v>
      </c>
      <c r="Y221" s="129">
        <v>1.0</v>
      </c>
      <c r="Z221" s="129">
        <v>1.0</v>
      </c>
      <c r="AA221" s="129">
        <v>1.0</v>
      </c>
      <c r="AB221" s="129">
        <v>5.0</v>
      </c>
      <c r="AC221" s="129">
        <v>5.0</v>
      </c>
      <c r="AD221" s="129">
        <v>3.6</v>
      </c>
      <c r="AE221" s="129">
        <v>122.0</v>
      </c>
      <c r="AF221" s="129">
        <v>1.0</v>
      </c>
      <c r="AG221" s="129">
        <v>1.0</v>
      </c>
      <c r="AH221" s="129">
        <v>1.0</v>
      </c>
      <c r="AI221" s="129">
        <v>4.0</v>
      </c>
      <c r="AJ221" s="129">
        <v>4.0</v>
      </c>
      <c r="AK221" s="129">
        <v>3.0</v>
      </c>
      <c r="AL221" s="130">
        <v>45496.78643179398</v>
      </c>
      <c r="AM221" s="131">
        <v>1689360.67</v>
      </c>
      <c r="AN221" s="131">
        <v>1204686.82</v>
      </c>
      <c r="AO221" s="124"/>
      <c r="AP221" s="124"/>
    </row>
    <row r="222">
      <c r="A222" s="129">
        <v>344.0</v>
      </c>
      <c r="B222" s="14" t="s">
        <v>63</v>
      </c>
      <c r="C222" s="14" t="s">
        <v>32</v>
      </c>
      <c r="D222" s="14" t="s">
        <v>355</v>
      </c>
      <c r="E222" s="14" t="s">
        <v>356</v>
      </c>
      <c r="F222" s="15" t="s">
        <v>55</v>
      </c>
      <c r="G222" s="15" t="s">
        <v>36</v>
      </c>
      <c r="H222" s="18" t="s">
        <v>1026</v>
      </c>
      <c r="I222" s="18" t="s">
        <v>1027</v>
      </c>
      <c r="J222" s="129">
        <v>4457350.95</v>
      </c>
      <c r="K222" s="129">
        <v>4314805.8</v>
      </c>
      <c r="L222" s="129">
        <v>159574.09</v>
      </c>
      <c r="M222" s="129">
        <v>163292.91</v>
      </c>
      <c r="N222" s="129">
        <v>25.0</v>
      </c>
      <c r="O222" s="129">
        <v>32.0</v>
      </c>
      <c r="P222" s="129">
        <v>79.0</v>
      </c>
      <c r="Q222" s="129">
        <v>99.0</v>
      </c>
      <c r="R222" s="129">
        <v>33.0</v>
      </c>
      <c r="S222" s="129">
        <v>61.0</v>
      </c>
      <c r="T222" s="129">
        <v>-21.0</v>
      </c>
      <c r="U222" s="129">
        <v>-20.0</v>
      </c>
      <c r="V222" s="129">
        <v>-45.0</v>
      </c>
      <c r="W222" s="129">
        <v>-2.28</v>
      </c>
      <c r="X222" s="129">
        <v>3.3</v>
      </c>
      <c r="Y222" s="129">
        <v>1.0</v>
      </c>
      <c r="Z222" s="129">
        <v>1.0</v>
      </c>
      <c r="AA222" s="129">
        <v>1.0</v>
      </c>
      <c r="AB222" s="129">
        <v>1.0</v>
      </c>
      <c r="AC222" s="129">
        <v>1.0</v>
      </c>
      <c r="AD222" s="129">
        <v>1.0</v>
      </c>
      <c r="AE222" s="129">
        <v>621.0</v>
      </c>
      <c r="AF222" s="129">
        <v>1.0</v>
      </c>
      <c r="AG222" s="129">
        <v>1.0</v>
      </c>
      <c r="AH222" s="129">
        <v>1.0</v>
      </c>
      <c r="AI222" s="129">
        <v>1.0</v>
      </c>
      <c r="AJ222" s="129">
        <v>1.0</v>
      </c>
      <c r="AK222" s="129">
        <v>1.0</v>
      </c>
      <c r="AL222" s="130">
        <v>45496.78643179398</v>
      </c>
      <c r="AM222" s="131">
        <v>4457963.82</v>
      </c>
      <c r="AN222" s="131">
        <v>4317290.4</v>
      </c>
      <c r="AO222" s="124"/>
      <c r="AP222" s="124"/>
    </row>
    <row r="223">
      <c r="A223" s="129">
        <v>386.0</v>
      </c>
      <c r="B223" s="14" t="s">
        <v>42</v>
      </c>
      <c r="C223" s="14" t="s">
        <v>32</v>
      </c>
      <c r="D223" s="14" t="s">
        <v>390</v>
      </c>
      <c r="E223" s="14" t="s">
        <v>391</v>
      </c>
      <c r="F223" s="15" t="s">
        <v>45</v>
      </c>
      <c r="G223" s="15" t="s">
        <v>46</v>
      </c>
      <c r="H223" s="18" t="s">
        <v>1026</v>
      </c>
      <c r="I223" s="18" t="s">
        <v>1027</v>
      </c>
      <c r="J223" s="129">
        <v>2210305.39</v>
      </c>
      <c r="K223" s="129">
        <v>1790806.0</v>
      </c>
      <c r="L223" s="129">
        <v>73267.29</v>
      </c>
      <c r="M223" s="129">
        <v>68042.94</v>
      </c>
      <c r="N223" s="129">
        <v>12.0</v>
      </c>
      <c r="O223" s="129">
        <v>60.0</v>
      </c>
      <c r="P223" s="129">
        <v>169.0</v>
      </c>
      <c r="Q223" s="129">
        <v>95.0</v>
      </c>
      <c r="R223" s="129">
        <v>113.0</v>
      </c>
      <c r="S223" s="129">
        <v>91.0</v>
      </c>
      <c r="T223" s="129">
        <v>-80.0</v>
      </c>
      <c r="U223" s="129">
        <v>77.0</v>
      </c>
      <c r="V223" s="129">
        <v>24.0</v>
      </c>
      <c r="W223" s="129">
        <v>7.68</v>
      </c>
      <c r="X223" s="129">
        <v>23.43</v>
      </c>
      <c r="Y223" s="129">
        <v>1.0</v>
      </c>
      <c r="Z223" s="129">
        <v>2.0</v>
      </c>
      <c r="AA223" s="129">
        <v>2.0</v>
      </c>
      <c r="AB223" s="129">
        <v>2.0</v>
      </c>
      <c r="AC223" s="129">
        <v>4.0</v>
      </c>
      <c r="AD223" s="129">
        <v>2.45</v>
      </c>
      <c r="AE223" s="129">
        <v>242.0</v>
      </c>
      <c r="AF223" s="129">
        <v>1.0</v>
      </c>
      <c r="AG223" s="129">
        <v>2.0</v>
      </c>
      <c r="AH223" s="129">
        <v>2.0</v>
      </c>
      <c r="AI223" s="129">
        <v>1.0</v>
      </c>
      <c r="AJ223" s="129">
        <v>3.0</v>
      </c>
      <c r="AK223" s="129">
        <v>2.0</v>
      </c>
      <c r="AL223" s="130">
        <v>45496.78643179398</v>
      </c>
      <c r="AM223" s="131">
        <v>2178473.76</v>
      </c>
      <c r="AN223" s="131">
        <v>1784520.25</v>
      </c>
      <c r="AO223" s="124"/>
      <c r="AP223" s="124"/>
    </row>
    <row r="224">
      <c r="A224" s="129">
        <v>189.0</v>
      </c>
      <c r="B224" s="14" t="s">
        <v>42</v>
      </c>
      <c r="C224" s="14" t="s">
        <v>32</v>
      </c>
      <c r="D224" s="14" t="s">
        <v>129</v>
      </c>
      <c r="E224" s="14" t="s">
        <v>184</v>
      </c>
      <c r="F224" s="15" t="s">
        <v>185</v>
      </c>
      <c r="G224" s="15" t="s">
        <v>46</v>
      </c>
      <c r="H224" s="18" t="s">
        <v>1026</v>
      </c>
      <c r="I224" s="18" t="s">
        <v>1027</v>
      </c>
      <c r="J224" s="129">
        <v>2518544.4</v>
      </c>
      <c r="K224" s="129">
        <v>1571140.8</v>
      </c>
      <c r="L224" s="129">
        <v>72337.42</v>
      </c>
      <c r="M224" s="129">
        <v>49383.47</v>
      </c>
      <c r="N224" s="129">
        <v>54.0</v>
      </c>
      <c r="O224" s="129">
        <v>33.0</v>
      </c>
      <c r="P224" s="129">
        <v>109.0</v>
      </c>
      <c r="Q224" s="129">
        <v>82.0</v>
      </c>
      <c r="R224" s="129">
        <v>72.0</v>
      </c>
      <c r="S224" s="129">
        <v>40.0</v>
      </c>
      <c r="T224" s="129">
        <v>63.0</v>
      </c>
      <c r="U224" s="129">
        <v>32.0</v>
      </c>
      <c r="V224" s="129">
        <v>80.0</v>
      </c>
      <c r="W224" s="129">
        <v>46.48</v>
      </c>
      <c r="X224" s="129">
        <v>60.3</v>
      </c>
      <c r="Y224" s="129">
        <v>3.0</v>
      </c>
      <c r="Z224" s="129">
        <v>1.0</v>
      </c>
      <c r="AA224" s="129">
        <v>5.0</v>
      </c>
      <c r="AB224" s="129">
        <v>5.0</v>
      </c>
      <c r="AC224" s="129">
        <v>5.0</v>
      </c>
      <c r="AD224" s="129">
        <v>4.5</v>
      </c>
      <c r="AE224" s="129">
        <v>15.0</v>
      </c>
      <c r="AF224" s="129">
        <v>2.0</v>
      </c>
      <c r="AG224" s="129">
        <v>1.0</v>
      </c>
      <c r="AH224" s="129">
        <v>4.0</v>
      </c>
      <c r="AI224" s="129">
        <v>4.0</v>
      </c>
      <c r="AJ224" s="129">
        <v>4.0</v>
      </c>
      <c r="AK224" s="129">
        <v>4.0</v>
      </c>
      <c r="AL224" s="130">
        <v>45496.78643179398</v>
      </c>
      <c r="AM224" s="131">
        <v>2500031.75</v>
      </c>
      <c r="AN224" s="131">
        <v>1616437.94</v>
      </c>
      <c r="AO224" s="124"/>
      <c r="AP224" s="124"/>
    </row>
    <row r="225">
      <c r="A225" s="129">
        <v>614.0</v>
      </c>
      <c r="B225" s="14" t="s">
        <v>42</v>
      </c>
      <c r="C225" s="14" t="s">
        <v>32</v>
      </c>
      <c r="D225" s="14" t="s">
        <v>129</v>
      </c>
      <c r="E225" s="14" t="s">
        <v>184</v>
      </c>
      <c r="F225" s="15" t="s">
        <v>185</v>
      </c>
      <c r="G225" s="15" t="s">
        <v>46</v>
      </c>
      <c r="H225" s="18" t="s">
        <v>1026</v>
      </c>
      <c r="I225" s="18" t="s">
        <v>1027</v>
      </c>
      <c r="J225" s="129">
        <v>1169624.04</v>
      </c>
      <c r="K225" s="129">
        <v>1334902.4</v>
      </c>
      <c r="L225" s="129">
        <v>31914.0</v>
      </c>
      <c r="M225" s="129">
        <v>38510.83</v>
      </c>
      <c r="N225" s="129">
        <v>12.0</v>
      </c>
      <c r="O225" s="129">
        <v>13.0</v>
      </c>
      <c r="P225" s="129">
        <v>54.0</v>
      </c>
      <c r="Q225" s="129">
        <v>32.0</v>
      </c>
      <c r="R225" s="129">
        <v>31.0</v>
      </c>
      <c r="S225" s="129">
        <v>20.0</v>
      </c>
      <c r="T225" s="129">
        <v>-7.0</v>
      </c>
      <c r="U225" s="129">
        <v>68.0</v>
      </c>
      <c r="V225" s="129">
        <v>55.0</v>
      </c>
      <c r="W225" s="129">
        <v>-17.13</v>
      </c>
      <c r="X225" s="129">
        <v>-12.38</v>
      </c>
      <c r="Y225" s="129">
        <v>1.0</v>
      </c>
      <c r="Z225" s="129">
        <v>2.0</v>
      </c>
      <c r="AA225" s="129">
        <v>3.0</v>
      </c>
      <c r="AB225" s="129">
        <v>1.0</v>
      </c>
      <c r="AC225" s="129">
        <v>1.0</v>
      </c>
      <c r="AD225" s="129">
        <v>1.5</v>
      </c>
      <c r="AE225" s="129">
        <v>386.0</v>
      </c>
      <c r="AF225" s="129">
        <v>1.0</v>
      </c>
      <c r="AG225" s="129">
        <v>2.0</v>
      </c>
      <c r="AH225" s="129">
        <v>2.0</v>
      </c>
      <c r="AI225" s="129">
        <v>1.0</v>
      </c>
      <c r="AJ225" s="129">
        <v>1.0</v>
      </c>
      <c r="AK225" s="129">
        <v>1.0</v>
      </c>
      <c r="AL225" s="130">
        <v>45496.78643179398</v>
      </c>
      <c r="AM225" s="131">
        <v>1132496.08</v>
      </c>
      <c r="AN225" s="131">
        <v>1332925.61</v>
      </c>
      <c r="AO225" s="124"/>
      <c r="AP225" s="124"/>
    </row>
    <row r="226">
      <c r="A226" s="129">
        <v>702.0</v>
      </c>
      <c r="B226" s="14" t="s">
        <v>42</v>
      </c>
      <c r="C226" s="14" t="s">
        <v>32</v>
      </c>
      <c r="D226" s="14" t="s">
        <v>129</v>
      </c>
      <c r="E226" s="14" t="s">
        <v>184</v>
      </c>
      <c r="F226" s="15" t="s">
        <v>185</v>
      </c>
      <c r="G226" s="15" t="s">
        <v>46</v>
      </c>
      <c r="H226" s="18" t="s">
        <v>1026</v>
      </c>
      <c r="I226" s="18" t="s">
        <v>1027</v>
      </c>
      <c r="J226" s="129">
        <v>721207.55</v>
      </c>
      <c r="K226" s="129">
        <v>674663.2</v>
      </c>
      <c r="L226" s="129">
        <v>20300.02</v>
      </c>
      <c r="M226" s="129">
        <v>17826.57</v>
      </c>
      <c r="N226" s="129">
        <v>21.0</v>
      </c>
      <c r="O226" s="129">
        <v>25.0</v>
      </c>
      <c r="P226" s="129">
        <v>63.0</v>
      </c>
      <c r="Q226" s="129">
        <v>61.0</v>
      </c>
      <c r="R226" s="129">
        <v>32.0</v>
      </c>
      <c r="S226" s="129">
        <v>25.0</v>
      </c>
      <c r="T226" s="129">
        <v>-16.0</v>
      </c>
      <c r="U226" s="129">
        <v>3.0</v>
      </c>
      <c r="V226" s="129">
        <v>28.0</v>
      </c>
      <c r="W226" s="129">
        <v>13.88</v>
      </c>
      <c r="X226" s="129">
        <v>6.9</v>
      </c>
      <c r="Y226" s="129">
        <v>1.0</v>
      </c>
      <c r="Z226" s="129">
        <v>1.0</v>
      </c>
      <c r="AA226" s="129">
        <v>2.0</v>
      </c>
      <c r="AB226" s="129">
        <v>3.0</v>
      </c>
      <c r="AC226" s="129">
        <v>1.0</v>
      </c>
      <c r="AD226" s="129">
        <v>2.0</v>
      </c>
      <c r="AE226" s="129">
        <v>301.0</v>
      </c>
      <c r="AF226" s="129">
        <v>1.0</v>
      </c>
      <c r="AG226" s="129">
        <v>1.0</v>
      </c>
      <c r="AH226" s="129">
        <v>2.0</v>
      </c>
      <c r="AI226" s="129">
        <v>2.0</v>
      </c>
      <c r="AJ226" s="129">
        <v>1.0</v>
      </c>
      <c r="AK226" s="129">
        <v>2.0</v>
      </c>
      <c r="AL226" s="130">
        <v>45496.78643179398</v>
      </c>
      <c r="AM226" s="131">
        <v>720746.55</v>
      </c>
      <c r="AN226" s="131">
        <v>610495.9</v>
      </c>
      <c r="AO226" s="124"/>
      <c r="AP226" s="124"/>
    </row>
    <row r="227">
      <c r="A227" s="129">
        <v>711.0</v>
      </c>
      <c r="B227" s="14" t="s">
        <v>42</v>
      </c>
      <c r="C227" s="14" t="s">
        <v>32</v>
      </c>
      <c r="D227" s="14" t="s">
        <v>129</v>
      </c>
      <c r="E227" s="14" t="s">
        <v>184</v>
      </c>
      <c r="F227" s="15" t="s">
        <v>185</v>
      </c>
      <c r="G227" s="15" t="s">
        <v>46</v>
      </c>
      <c r="H227" s="18" t="s">
        <v>1026</v>
      </c>
      <c r="I227" s="18" t="s">
        <v>1027</v>
      </c>
      <c r="J227" s="129">
        <v>595771.31</v>
      </c>
      <c r="K227" s="129">
        <v>518830.4</v>
      </c>
      <c r="L227" s="129">
        <v>17928.0</v>
      </c>
      <c r="M227" s="129">
        <v>15327.75</v>
      </c>
      <c r="N227" s="129">
        <v>12.0</v>
      </c>
      <c r="O227" s="129">
        <v>2.0</v>
      </c>
      <c r="P227" s="129">
        <v>30.0</v>
      </c>
      <c r="Q227" s="129">
        <v>24.0</v>
      </c>
      <c r="R227" s="129">
        <v>32.0</v>
      </c>
      <c r="S227" s="129">
        <v>14.0</v>
      </c>
      <c r="T227" s="129">
        <v>500.0</v>
      </c>
      <c r="U227" s="129">
        <v>25.0</v>
      </c>
      <c r="V227" s="129">
        <v>128.0</v>
      </c>
      <c r="W227" s="129">
        <v>16.96</v>
      </c>
      <c r="X227" s="129">
        <v>14.83</v>
      </c>
      <c r="Y227" s="129">
        <v>5.0</v>
      </c>
      <c r="Z227" s="129">
        <v>1.0</v>
      </c>
      <c r="AA227" s="129">
        <v>5.0</v>
      </c>
      <c r="AB227" s="129">
        <v>4.0</v>
      </c>
      <c r="AC227" s="129">
        <v>3.0</v>
      </c>
      <c r="AD227" s="129">
        <v>3.7</v>
      </c>
      <c r="AE227" s="129">
        <v>93.0</v>
      </c>
      <c r="AF227" s="129">
        <v>4.0</v>
      </c>
      <c r="AG227" s="129">
        <v>1.0</v>
      </c>
      <c r="AH227" s="129">
        <v>4.0</v>
      </c>
      <c r="AI227" s="129">
        <v>3.0</v>
      </c>
      <c r="AJ227" s="129">
        <v>2.0</v>
      </c>
      <c r="AK227" s="129">
        <v>3.0</v>
      </c>
      <c r="AL227" s="130">
        <v>45496.78643179398</v>
      </c>
      <c r="AM227" s="131">
        <v>579598.95</v>
      </c>
      <c r="AN227" s="131">
        <v>516670.29</v>
      </c>
      <c r="AO227" s="124"/>
      <c r="AP227" s="124"/>
    </row>
    <row r="228">
      <c r="A228" s="129">
        <v>656.0</v>
      </c>
      <c r="B228" s="14" t="s">
        <v>97</v>
      </c>
      <c r="C228" s="14" t="s">
        <v>32</v>
      </c>
      <c r="D228" s="14" t="s">
        <v>605</v>
      </c>
      <c r="E228" s="14" t="s">
        <v>606</v>
      </c>
      <c r="F228" s="15" t="s">
        <v>209</v>
      </c>
      <c r="G228" s="15" t="s">
        <v>101</v>
      </c>
      <c r="H228" s="18" t="s">
        <v>1026</v>
      </c>
      <c r="I228" s="18" t="s">
        <v>1027</v>
      </c>
      <c r="J228" s="129">
        <v>789561.1</v>
      </c>
      <c r="K228" s="129">
        <v>886866.6</v>
      </c>
      <c r="L228" s="129">
        <v>21085.95</v>
      </c>
      <c r="M228" s="129">
        <v>26402.92</v>
      </c>
      <c r="N228" s="129">
        <v>17.0</v>
      </c>
      <c r="O228" s="129">
        <v>12.0</v>
      </c>
      <c r="P228" s="129">
        <v>11.0</v>
      </c>
      <c r="Q228" s="129">
        <v>23.0</v>
      </c>
      <c r="R228" s="129">
        <v>21.0</v>
      </c>
      <c r="S228" s="129">
        <v>23.0</v>
      </c>
      <c r="T228" s="129">
        <v>41.0</v>
      </c>
      <c r="U228" s="129">
        <v>-52.0</v>
      </c>
      <c r="V228" s="129">
        <v>-8.0</v>
      </c>
      <c r="W228" s="129">
        <v>-20.14</v>
      </c>
      <c r="X228" s="129">
        <v>-10.97</v>
      </c>
      <c r="Y228" s="129">
        <v>2.0</v>
      </c>
      <c r="Z228" s="129">
        <v>1.0</v>
      </c>
      <c r="AA228" s="129">
        <v>1.0</v>
      </c>
      <c r="AB228" s="129">
        <v>1.0</v>
      </c>
      <c r="AC228" s="129">
        <v>1.0</v>
      </c>
      <c r="AD228" s="129">
        <v>1.05</v>
      </c>
      <c r="AE228" s="129">
        <v>525.0</v>
      </c>
      <c r="AF228" s="129">
        <v>2.0</v>
      </c>
      <c r="AG228" s="129">
        <v>1.0</v>
      </c>
      <c r="AH228" s="129">
        <v>1.0</v>
      </c>
      <c r="AI228" s="129">
        <v>1.0</v>
      </c>
      <c r="AJ228" s="129">
        <v>1.0</v>
      </c>
      <c r="AK228" s="129">
        <v>1.0</v>
      </c>
      <c r="AL228" s="130">
        <v>45496.78643179398</v>
      </c>
      <c r="AM228" s="131">
        <v>789816.1</v>
      </c>
      <c r="AN228" s="131">
        <v>886866.82</v>
      </c>
      <c r="AO228" s="124"/>
      <c r="AP228" s="124"/>
    </row>
    <row r="229">
      <c r="A229" s="129">
        <v>722.0</v>
      </c>
      <c r="B229" s="14" t="s">
        <v>42</v>
      </c>
      <c r="C229" s="14" t="s">
        <v>32</v>
      </c>
      <c r="D229" s="14" t="s">
        <v>609</v>
      </c>
      <c r="E229" s="14" t="s">
        <v>658</v>
      </c>
      <c r="F229" s="15" t="s">
        <v>108</v>
      </c>
      <c r="G229" s="15" t="s">
        <v>46</v>
      </c>
      <c r="H229" s="18" t="s">
        <v>1026</v>
      </c>
      <c r="I229" s="18" t="s">
        <v>1027</v>
      </c>
      <c r="J229" s="129">
        <v>1518542.62</v>
      </c>
      <c r="K229" s="129">
        <v>1386926.0</v>
      </c>
      <c r="L229" s="129">
        <v>51230.59</v>
      </c>
      <c r="M229" s="129">
        <v>49991.9</v>
      </c>
      <c r="N229" s="129">
        <v>40.0</v>
      </c>
      <c r="O229" s="129">
        <v>33.0</v>
      </c>
      <c r="P229" s="129">
        <v>34.0</v>
      </c>
      <c r="Q229" s="129">
        <v>34.0</v>
      </c>
      <c r="R229" s="129">
        <v>49.0</v>
      </c>
      <c r="S229" s="129">
        <v>47.0</v>
      </c>
      <c r="T229" s="129">
        <v>21.0</v>
      </c>
      <c r="U229" s="129">
        <v>0.0</v>
      </c>
      <c r="V229" s="129">
        <v>4.0</v>
      </c>
      <c r="W229" s="129">
        <v>2.48</v>
      </c>
      <c r="X229" s="129">
        <v>9.49</v>
      </c>
      <c r="Y229" s="129">
        <v>1.0</v>
      </c>
      <c r="Z229" s="129">
        <v>1.0</v>
      </c>
      <c r="AA229" s="129">
        <v>1.0</v>
      </c>
      <c r="AB229" s="129">
        <v>1.0</v>
      </c>
      <c r="AC229" s="129">
        <v>2.0</v>
      </c>
      <c r="AD229" s="129">
        <v>1.25</v>
      </c>
      <c r="AE229" s="129">
        <v>453.0</v>
      </c>
      <c r="AF229" s="129">
        <v>1.0</v>
      </c>
      <c r="AG229" s="129">
        <v>1.0</v>
      </c>
      <c r="AH229" s="129">
        <v>1.0</v>
      </c>
      <c r="AI229" s="129">
        <v>1.0</v>
      </c>
      <c r="AJ229" s="129">
        <v>2.0</v>
      </c>
      <c r="AK229" s="129">
        <v>1.0</v>
      </c>
      <c r="AL229" s="130">
        <v>45496.78643179398</v>
      </c>
      <c r="AM229" s="131">
        <v>1518597.62</v>
      </c>
      <c r="AN229" s="131">
        <v>1387371.58</v>
      </c>
      <c r="AO229" s="124"/>
      <c r="AP229" s="124"/>
    </row>
    <row r="230">
      <c r="A230" s="129">
        <v>541.0</v>
      </c>
      <c r="B230" s="14" t="s">
        <v>31</v>
      </c>
      <c r="C230" s="14" t="s">
        <v>32</v>
      </c>
      <c r="D230" s="14" t="s">
        <v>516</v>
      </c>
      <c r="E230" s="14" t="s">
        <v>517</v>
      </c>
      <c r="F230" s="15" t="s">
        <v>220</v>
      </c>
      <c r="G230" s="15" t="s">
        <v>59</v>
      </c>
      <c r="H230" s="18" t="s">
        <v>1026</v>
      </c>
      <c r="I230" s="18" t="s">
        <v>1027</v>
      </c>
      <c r="J230" s="129">
        <v>1531616.64</v>
      </c>
      <c r="K230" s="129">
        <v>1600991.0</v>
      </c>
      <c r="L230" s="129">
        <v>54084.5</v>
      </c>
      <c r="M230" s="129">
        <v>60010.75</v>
      </c>
      <c r="N230" s="129">
        <v>19.0</v>
      </c>
      <c r="O230" s="129">
        <v>16.0</v>
      </c>
      <c r="P230" s="129">
        <v>43.0</v>
      </c>
      <c r="Q230" s="129">
        <v>47.0</v>
      </c>
      <c r="R230" s="129">
        <v>40.0</v>
      </c>
      <c r="S230" s="129">
        <v>35.0</v>
      </c>
      <c r="T230" s="129">
        <v>18.0</v>
      </c>
      <c r="U230" s="129">
        <v>-8.0</v>
      </c>
      <c r="V230" s="129">
        <v>14.0</v>
      </c>
      <c r="W230" s="129">
        <v>-9.88</v>
      </c>
      <c r="X230" s="129">
        <v>-4.33</v>
      </c>
      <c r="Y230" s="129">
        <v>1.0</v>
      </c>
      <c r="Z230" s="129">
        <v>1.0</v>
      </c>
      <c r="AA230" s="129">
        <v>1.0</v>
      </c>
      <c r="AB230" s="129">
        <v>1.0</v>
      </c>
      <c r="AC230" s="129">
        <v>1.0</v>
      </c>
      <c r="AD230" s="129">
        <v>1.0</v>
      </c>
      <c r="AE230" s="129">
        <v>601.0</v>
      </c>
      <c r="AF230" s="129">
        <v>1.0</v>
      </c>
      <c r="AG230" s="129">
        <v>1.0</v>
      </c>
      <c r="AH230" s="129">
        <v>1.0</v>
      </c>
      <c r="AI230" s="129">
        <v>1.0</v>
      </c>
      <c r="AJ230" s="129">
        <v>1.0</v>
      </c>
      <c r="AK230" s="129">
        <v>1.0</v>
      </c>
      <c r="AL230" s="130">
        <v>45496.78643179398</v>
      </c>
      <c r="AM230" s="131">
        <v>1531959.89</v>
      </c>
      <c r="AN230" s="131">
        <v>1602104.54</v>
      </c>
      <c r="AO230" s="124"/>
      <c r="AP230" s="124"/>
    </row>
    <row r="231">
      <c r="A231" s="129">
        <v>792.0</v>
      </c>
      <c r="B231" s="132"/>
      <c r="C231" s="14" t="s">
        <v>32</v>
      </c>
      <c r="D231" s="14" t="s">
        <v>711</v>
      </c>
      <c r="E231" s="14" t="s">
        <v>712</v>
      </c>
      <c r="F231" s="15" t="s">
        <v>70</v>
      </c>
      <c r="G231" s="15" t="s">
        <v>36</v>
      </c>
      <c r="H231" s="18" t="s">
        <v>1026</v>
      </c>
      <c r="I231" s="18" t="s">
        <v>1027</v>
      </c>
      <c r="J231" s="129">
        <v>1231873.53</v>
      </c>
      <c r="K231" s="129">
        <v>1253527.8</v>
      </c>
      <c r="L231" s="129">
        <v>39541.85</v>
      </c>
      <c r="M231" s="129">
        <v>42177.4</v>
      </c>
      <c r="N231" s="129">
        <v>6.0</v>
      </c>
      <c r="O231" s="14" t="s">
        <v>41</v>
      </c>
      <c r="P231" s="129">
        <v>38.0</v>
      </c>
      <c r="Q231" s="129">
        <v>41.0</v>
      </c>
      <c r="R231" s="129">
        <v>33.0</v>
      </c>
      <c r="S231" s="129">
        <v>27.0</v>
      </c>
      <c r="T231" s="14" t="s">
        <v>41</v>
      </c>
      <c r="U231" s="129">
        <v>-7.0</v>
      </c>
      <c r="V231" s="129">
        <v>22.0</v>
      </c>
      <c r="W231" s="129">
        <v>-6.25</v>
      </c>
      <c r="X231" s="129">
        <v>-1.73</v>
      </c>
      <c r="Y231" s="14" t="s">
        <v>41</v>
      </c>
      <c r="Z231" s="129">
        <v>1.0</v>
      </c>
      <c r="AA231" s="129">
        <v>2.0</v>
      </c>
      <c r="AB231" s="129">
        <v>1.0</v>
      </c>
      <c r="AC231" s="129">
        <v>1.0</v>
      </c>
      <c r="AD231" s="129">
        <v>1.15</v>
      </c>
      <c r="AE231" s="129">
        <v>502.0</v>
      </c>
      <c r="AF231" s="14" t="s">
        <v>41</v>
      </c>
      <c r="AG231" s="129">
        <v>1.0</v>
      </c>
      <c r="AH231" s="129">
        <v>2.0</v>
      </c>
      <c r="AI231" s="129">
        <v>1.0</v>
      </c>
      <c r="AJ231" s="129">
        <v>1.0</v>
      </c>
      <c r="AK231" s="129">
        <v>1.0</v>
      </c>
      <c r="AL231" s="130">
        <v>45496.78643179398</v>
      </c>
      <c r="AM231" s="131">
        <v>1253147.57</v>
      </c>
      <c r="AN231" s="131">
        <v>1254399.5</v>
      </c>
      <c r="AO231" s="124"/>
      <c r="AP231" s="124"/>
    </row>
    <row r="232">
      <c r="A232" s="129">
        <v>645.0</v>
      </c>
      <c r="B232" s="14" t="s">
        <v>42</v>
      </c>
      <c r="C232" s="14" t="s">
        <v>32</v>
      </c>
      <c r="D232" s="14" t="s">
        <v>371</v>
      </c>
      <c r="E232" s="14" t="s">
        <v>598</v>
      </c>
      <c r="F232" s="15" t="s">
        <v>45</v>
      </c>
      <c r="G232" s="15" t="s">
        <v>46</v>
      </c>
      <c r="H232" s="18" t="s">
        <v>1026</v>
      </c>
      <c r="I232" s="18" t="s">
        <v>1027</v>
      </c>
      <c r="J232" s="129">
        <v>1751043.65</v>
      </c>
      <c r="K232" s="129">
        <v>1437770.6</v>
      </c>
      <c r="L232" s="129">
        <v>57466.25</v>
      </c>
      <c r="M232" s="129">
        <v>52978.75</v>
      </c>
      <c r="N232" s="129">
        <v>11.0</v>
      </c>
      <c r="O232" s="129">
        <v>11.0</v>
      </c>
      <c r="P232" s="129">
        <v>56.0</v>
      </c>
      <c r="Q232" s="129">
        <v>51.0</v>
      </c>
      <c r="R232" s="129">
        <v>47.0</v>
      </c>
      <c r="S232" s="129">
        <v>70.0</v>
      </c>
      <c r="T232" s="129">
        <v>0.0</v>
      </c>
      <c r="U232" s="129">
        <v>9.0</v>
      </c>
      <c r="V232" s="129">
        <v>-32.0</v>
      </c>
      <c r="W232" s="129">
        <v>8.47</v>
      </c>
      <c r="X232" s="129">
        <v>21.79</v>
      </c>
      <c r="Y232" s="129">
        <v>1.0</v>
      </c>
      <c r="Z232" s="129">
        <v>1.0</v>
      </c>
      <c r="AA232" s="129">
        <v>1.0</v>
      </c>
      <c r="AB232" s="129">
        <v>3.0</v>
      </c>
      <c r="AC232" s="129">
        <v>3.0</v>
      </c>
      <c r="AD232" s="129">
        <v>2.3</v>
      </c>
      <c r="AE232" s="129">
        <v>262.0</v>
      </c>
      <c r="AF232" s="129">
        <v>1.0</v>
      </c>
      <c r="AG232" s="129">
        <v>1.0</v>
      </c>
      <c r="AH232" s="129">
        <v>1.0</v>
      </c>
      <c r="AI232" s="129">
        <v>2.0</v>
      </c>
      <c r="AJ232" s="129">
        <v>2.0</v>
      </c>
      <c r="AK232" s="129">
        <v>2.0</v>
      </c>
      <c r="AL232" s="130">
        <v>45496.78643179398</v>
      </c>
      <c r="AM232" s="131">
        <v>1750865.02</v>
      </c>
      <c r="AN232" s="131">
        <v>1437412.96</v>
      </c>
      <c r="AO232" s="124"/>
      <c r="AP232" s="124"/>
    </row>
    <row r="233">
      <c r="A233" s="129">
        <v>101.0</v>
      </c>
      <c r="B233" s="14" t="s">
        <v>31</v>
      </c>
      <c r="C233" s="14" t="s">
        <v>32</v>
      </c>
      <c r="D233" s="14" t="s">
        <v>33</v>
      </c>
      <c r="E233" s="14" t="s">
        <v>34</v>
      </c>
      <c r="F233" s="15" t="s">
        <v>35</v>
      </c>
      <c r="G233" s="15" t="s">
        <v>36</v>
      </c>
      <c r="H233" s="18" t="s">
        <v>1026</v>
      </c>
      <c r="I233" s="18" t="s">
        <v>1027</v>
      </c>
      <c r="J233" s="129">
        <v>2467911.29</v>
      </c>
      <c r="K233" s="129">
        <v>2227004.4</v>
      </c>
      <c r="L233" s="129">
        <v>68849.84</v>
      </c>
      <c r="M233" s="129">
        <v>62330.38</v>
      </c>
      <c r="N233" s="129">
        <v>30.0</v>
      </c>
      <c r="O233" s="129">
        <v>74.0</v>
      </c>
      <c r="P233" s="129">
        <v>60.0</v>
      </c>
      <c r="Q233" s="129">
        <v>66.0</v>
      </c>
      <c r="R233" s="129">
        <v>76.0</v>
      </c>
      <c r="S233" s="129">
        <v>48.0</v>
      </c>
      <c r="T233" s="129">
        <v>-59.0</v>
      </c>
      <c r="U233" s="129">
        <v>-9.0</v>
      </c>
      <c r="V233" s="129">
        <v>58.0</v>
      </c>
      <c r="W233" s="129">
        <v>10.46</v>
      </c>
      <c r="X233" s="129">
        <v>10.82</v>
      </c>
      <c r="Y233" s="129">
        <v>1.0</v>
      </c>
      <c r="Z233" s="129">
        <v>1.0</v>
      </c>
      <c r="AA233" s="129">
        <v>3.0</v>
      </c>
      <c r="AB233" s="129">
        <v>3.0</v>
      </c>
      <c r="AC233" s="129">
        <v>2.0</v>
      </c>
      <c r="AD233" s="129">
        <v>2.45</v>
      </c>
      <c r="AE233" s="129">
        <v>241.0</v>
      </c>
      <c r="AF233" s="129">
        <v>1.0</v>
      </c>
      <c r="AG233" s="129">
        <v>1.0</v>
      </c>
      <c r="AH233" s="129">
        <v>2.0</v>
      </c>
      <c r="AI233" s="129">
        <v>2.0</v>
      </c>
      <c r="AJ233" s="129">
        <v>2.0</v>
      </c>
      <c r="AK233" s="129">
        <v>2.0</v>
      </c>
      <c r="AL233" s="130">
        <v>45496.78643179398</v>
      </c>
      <c r="AM233" s="131">
        <v>2463125.14</v>
      </c>
      <c r="AN233" s="131">
        <v>2223058.47</v>
      </c>
      <c r="AO233" s="124"/>
      <c r="AP233" s="124"/>
    </row>
    <row r="234">
      <c r="A234" s="129">
        <v>602.0</v>
      </c>
      <c r="B234" s="14" t="s">
        <v>60</v>
      </c>
      <c r="C234" s="14" t="s">
        <v>32</v>
      </c>
      <c r="D234" s="14" t="s">
        <v>564</v>
      </c>
      <c r="E234" s="14" t="s">
        <v>565</v>
      </c>
      <c r="F234" s="15" t="s">
        <v>81</v>
      </c>
      <c r="G234" s="15" t="s">
        <v>36</v>
      </c>
      <c r="H234" s="18" t="s">
        <v>1026</v>
      </c>
      <c r="I234" s="18" t="s">
        <v>1027</v>
      </c>
      <c r="J234" s="129">
        <v>681958.79</v>
      </c>
      <c r="K234" s="129">
        <v>739319.8</v>
      </c>
      <c r="L234" s="129">
        <v>16353.53</v>
      </c>
      <c r="M234" s="129">
        <v>19398.52</v>
      </c>
      <c r="N234" s="129">
        <v>5.0</v>
      </c>
      <c r="O234" s="129">
        <v>7.0</v>
      </c>
      <c r="P234" s="129">
        <v>25.0</v>
      </c>
      <c r="Q234" s="129">
        <v>24.0</v>
      </c>
      <c r="R234" s="129">
        <v>43.0</v>
      </c>
      <c r="S234" s="129">
        <v>34.0</v>
      </c>
      <c r="T234" s="129">
        <v>-28.0</v>
      </c>
      <c r="U234" s="129">
        <v>4.0</v>
      </c>
      <c r="V234" s="129">
        <v>26.0</v>
      </c>
      <c r="W234" s="129">
        <v>-15.7</v>
      </c>
      <c r="X234" s="129">
        <v>-7.76</v>
      </c>
      <c r="Y234" s="129">
        <v>1.0</v>
      </c>
      <c r="Z234" s="129">
        <v>1.0</v>
      </c>
      <c r="AA234" s="129">
        <v>2.0</v>
      </c>
      <c r="AB234" s="129">
        <v>1.0</v>
      </c>
      <c r="AC234" s="129">
        <v>1.0</v>
      </c>
      <c r="AD234" s="129">
        <v>1.2</v>
      </c>
      <c r="AE234" s="129">
        <v>461.0</v>
      </c>
      <c r="AF234" s="129">
        <v>1.0</v>
      </c>
      <c r="AG234" s="129">
        <v>1.0</v>
      </c>
      <c r="AH234" s="129">
        <v>2.0</v>
      </c>
      <c r="AI234" s="129">
        <v>1.0</v>
      </c>
      <c r="AJ234" s="129">
        <v>1.0</v>
      </c>
      <c r="AK234" s="129">
        <v>1.0</v>
      </c>
      <c r="AL234" s="130">
        <v>45496.78643179398</v>
      </c>
      <c r="AM234" s="131">
        <v>683534.45</v>
      </c>
      <c r="AN234" s="131">
        <v>739729.29</v>
      </c>
      <c r="AO234" s="124"/>
      <c r="AP234" s="124"/>
    </row>
    <row r="235">
      <c r="A235" s="129">
        <v>3032.0</v>
      </c>
      <c r="B235" s="14" t="s">
        <v>31</v>
      </c>
      <c r="C235" s="14" t="s">
        <v>32</v>
      </c>
      <c r="D235" s="14" t="s">
        <v>373</v>
      </c>
      <c r="E235" s="14" t="s">
        <v>805</v>
      </c>
      <c r="F235" s="15" t="s">
        <v>776</v>
      </c>
      <c r="G235" s="15" t="s">
        <v>772</v>
      </c>
      <c r="H235" s="18" t="s">
        <v>1026</v>
      </c>
      <c r="I235" s="18" t="s">
        <v>1027</v>
      </c>
      <c r="J235" s="129">
        <v>1194788.48</v>
      </c>
      <c r="K235" s="129">
        <v>1887388.25</v>
      </c>
      <c r="L235" s="129">
        <v>31120.15</v>
      </c>
      <c r="M235" s="129">
        <v>54238.39</v>
      </c>
      <c r="N235" s="129">
        <v>67.0</v>
      </c>
      <c r="O235" s="129">
        <v>6.0</v>
      </c>
      <c r="P235" s="129">
        <v>62.0</v>
      </c>
      <c r="Q235" s="129">
        <v>96.0</v>
      </c>
      <c r="R235" s="129">
        <v>93.0</v>
      </c>
      <c r="S235" s="129">
        <v>159.0</v>
      </c>
      <c r="T235" s="129">
        <v>1016.0</v>
      </c>
      <c r="U235" s="129">
        <v>-35.0</v>
      </c>
      <c r="V235" s="129">
        <v>-41.0</v>
      </c>
      <c r="W235" s="129">
        <v>-42.62</v>
      </c>
      <c r="X235" s="129">
        <v>-36.7</v>
      </c>
      <c r="Y235" s="129">
        <v>5.0</v>
      </c>
      <c r="Z235" s="129">
        <v>1.0</v>
      </c>
      <c r="AA235" s="129">
        <v>1.0</v>
      </c>
      <c r="AB235" s="129">
        <v>1.0</v>
      </c>
      <c r="AC235" s="129">
        <v>1.0</v>
      </c>
      <c r="AD235" s="129">
        <v>1.2</v>
      </c>
      <c r="AE235" s="129">
        <v>481.0</v>
      </c>
      <c r="AF235" s="129">
        <v>4.0</v>
      </c>
      <c r="AG235" s="129">
        <v>1.0</v>
      </c>
      <c r="AH235" s="129">
        <v>1.0</v>
      </c>
      <c r="AI235" s="129">
        <v>1.0</v>
      </c>
      <c r="AJ235" s="129">
        <v>1.0</v>
      </c>
      <c r="AK235" s="129">
        <v>1.0</v>
      </c>
      <c r="AL235" s="130">
        <v>45496.78643179398</v>
      </c>
      <c r="AM235" s="131">
        <v>1200875.84</v>
      </c>
      <c r="AN235" s="131">
        <v>1872760.95</v>
      </c>
      <c r="AO235" s="124"/>
      <c r="AP235" s="124"/>
    </row>
    <row r="236">
      <c r="A236" s="129">
        <v>3035.0</v>
      </c>
      <c r="B236" s="14" t="s">
        <v>31</v>
      </c>
      <c r="C236" s="14" t="s">
        <v>32</v>
      </c>
      <c r="D236" s="14" t="s">
        <v>373</v>
      </c>
      <c r="E236" s="14" t="s">
        <v>805</v>
      </c>
      <c r="F236" s="15" t="s">
        <v>776</v>
      </c>
      <c r="G236" s="15" t="s">
        <v>772</v>
      </c>
      <c r="H236" s="18" t="s">
        <v>1026</v>
      </c>
      <c r="I236" s="18" t="s">
        <v>1027</v>
      </c>
      <c r="J236" s="129">
        <v>450500.18</v>
      </c>
      <c r="K236" s="129">
        <v>389309.0</v>
      </c>
      <c r="L236" s="129">
        <v>12172.81</v>
      </c>
      <c r="M236" s="129">
        <v>10289.0</v>
      </c>
      <c r="N236" s="129">
        <v>32.0</v>
      </c>
      <c r="O236" s="14" t="s">
        <v>41</v>
      </c>
      <c r="P236" s="129">
        <v>58.0</v>
      </c>
      <c r="Q236" s="129">
        <v>42.0</v>
      </c>
      <c r="R236" s="129">
        <v>58.0</v>
      </c>
      <c r="S236" s="129">
        <v>51.0</v>
      </c>
      <c r="T236" s="14" t="s">
        <v>41</v>
      </c>
      <c r="U236" s="129">
        <v>38.0</v>
      </c>
      <c r="V236" s="129">
        <v>13.0</v>
      </c>
      <c r="W236" s="129">
        <v>18.31</v>
      </c>
      <c r="X236" s="129">
        <v>15.72</v>
      </c>
      <c r="Y236" s="14" t="s">
        <v>41</v>
      </c>
      <c r="Z236" s="129">
        <v>1.0</v>
      </c>
      <c r="AA236" s="129">
        <v>1.0</v>
      </c>
      <c r="AB236" s="129">
        <v>5.0</v>
      </c>
      <c r="AC236" s="129">
        <v>3.0</v>
      </c>
      <c r="AD236" s="129">
        <v>3.05</v>
      </c>
      <c r="AE236" s="129">
        <v>179.0</v>
      </c>
      <c r="AF236" s="14" t="s">
        <v>41</v>
      </c>
      <c r="AG236" s="129">
        <v>1.0</v>
      </c>
      <c r="AH236" s="129">
        <v>1.0</v>
      </c>
      <c r="AI236" s="129">
        <v>4.0</v>
      </c>
      <c r="AJ236" s="129">
        <v>2.0</v>
      </c>
      <c r="AK236" s="129">
        <v>3.0</v>
      </c>
      <c r="AL236" s="130">
        <v>45496.78643179398</v>
      </c>
      <c r="AM236" s="131">
        <v>485594.75</v>
      </c>
      <c r="AN236" s="131">
        <v>389653.9</v>
      </c>
      <c r="AO236" s="124"/>
      <c r="AP236" s="124"/>
    </row>
    <row r="237">
      <c r="A237" s="129">
        <v>618.0</v>
      </c>
      <c r="B237" s="14" t="s">
        <v>60</v>
      </c>
      <c r="C237" s="14" t="s">
        <v>32</v>
      </c>
      <c r="D237" s="14" t="s">
        <v>273</v>
      </c>
      <c r="E237" s="14" t="s">
        <v>578</v>
      </c>
      <c r="F237" s="15" t="s">
        <v>88</v>
      </c>
      <c r="G237" s="15" t="s">
        <v>59</v>
      </c>
      <c r="H237" s="18" t="s">
        <v>1026</v>
      </c>
      <c r="I237" s="18" t="s">
        <v>1027</v>
      </c>
      <c r="J237" s="129">
        <v>1259253.85</v>
      </c>
      <c r="K237" s="129">
        <v>1328887.0</v>
      </c>
      <c r="L237" s="129">
        <v>38220.5</v>
      </c>
      <c r="M237" s="129">
        <v>43502.0</v>
      </c>
      <c r="N237" s="14" t="s">
        <v>41</v>
      </c>
      <c r="O237" s="14" t="s">
        <v>41</v>
      </c>
      <c r="P237" s="129">
        <v>23.0</v>
      </c>
      <c r="Q237" s="129">
        <v>16.0</v>
      </c>
      <c r="R237" s="129">
        <v>34.0</v>
      </c>
      <c r="S237" s="129">
        <v>16.0</v>
      </c>
      <c r="T237" s="14" t="s">
        <v>41</v>
      </c>
      <c r="U237" s="129">
        <v>43.0</v>
      </c>
      <c r="V237" s="129">
        <v>112.0</v>
      </c>
      <c r="W237" s="129">
        <v>-12.14</v>
      </c>
      <c r="X237" s="129">
        <v>-5.24</v>
      </c>
      <c r="Y237" s="14" t="s">
        <v>41</v>
      </c>
      <c r="Z237" s="129">
        <v>1.0</v>
      </c>
      <c r="AA237" s="129">
        <v>5.0</v>
      </c>
      <c r="AB237" s="129">
        <v>1.0</v>
      </c>
      <c r="AC237" s="129">
        <v>1.0</v>
      </c>
      <c r="AD237" s="129">
        <v>1.75</v>
      </c>
      <c r="AE237" s="129">
        <v>351.0</v>
      </c>
      <c r="AF237" s="14" t="s">
        <v>41</v>
      </c>
      <c r="AG237" s="129">
        <v>1.0</v>
      </c>
      <c r="AH237" s="129">
        <v>4.0</v>
      </c>
      <c r="AI237" s="129">
        <v>1.0</v>
      </c>
      <c r="AJ237" s="129">
        <v>1.0</v>
      </c>
      <c r="AK237" s="129">
        <v>1.0</v>
      </c>
      <c r="AL237" s="130">
        <v>45496.78643179398</v>
      </c>
      <c r="AM237" s="131">
        <v>1259485.97</v>
      </c>
      <c r="AN237" s="131">
        <v>1329457.36</v>
      </c>
      <c r="AO237" s="124"/>
      <c r="AP237" s="124"/>
    </row>
    <row r="238">
      <c r="A238" s="129">
        <v>372.0</v>
      </c>
      <c r="B238" s="14" t="s">
        <v>63</v>
      </c>
      <c r="C238" s="14" t="s">
        <v>32</v>
      </c>
      <c r="D238" s="14" t="s">
        <v>382</v>
      </c>
      <c r="E238" s="14" t="s">
        <v>383</v>
      </c>
      <c r="F238" s="15" t="s">
        <v>55</v>
      </c>
      <c r="G238" s="15" t="s">
        <v>36</v>
      </c>
      <c r="H238" s="18" t="s">
        <v>1026</v>
      </c>
      <c r="I238" s="18" t="s">
        <v>1027</v>
      </c>
      <c r="J238" s="129">
        <v>719873.98</v>
      </c>
      <c r="K238" s="129">
        <v>488977.4</v>
      </c>
      <c r="L238" s="129">
        <v>17912.93</v>
      </c>
      <c r="M238" s="129">
        <v>15417.2</v>
      </c>
      <c r="N238" s="129">
        <v>2.0</v>
      </c>
      <c r="O238" s="129">
        <v>13.0</v>
      </c>
      <c r="P238" s="129">
        <v>38.0</v>
      </c>
      <c r="Q238" s="129">
        <v>23.0</v>
      </c>
      <c r="R238" s="129">
        <v>28.0</v>
      </c>
      <c r="S238" s="129">
        <v>17.0</v>
      </c>
      <c r="T238" s="129">
        <v>-84.0</v>
      </c>
      <c r="U238" s="129">
        <v>65.0</v>
      </c>
      <c r="V238" s="129">
        <v>64.0</v>
      </c>
      <c r="W238" s="129">
        <v>16.19</v>
      </c>
      <c r="X238" s="129">
        <v>47.22</v>
      </c>
      <c r="Y238" s="129">
        <v>1.0</v>
      </c>
      <c r="Z238" s="129">
        <v>2.0</v>
      </c>
      <c r="AA238" s="129">
        <v>4.0</v>
      </c>
      <c r="AB238" s="129">
        <v>4.0</v>
      </c>
      <c r="AC238" s="129">
        <v>5.0</v>
      </c>
      <c r="AD238" s="129">
        <v>3.9</v>
      </c>
      <c r="AE238" s="129">
        <v>62.0</v>
      </c>
      <c r="AF238" s="129">
        <v>1.0</v>
      </c>
      <c r="AG238" s="129">
        <v>2.0</v>
      </c>
      <c r="AH238" s="129">
        <v>3.0</v>
      </c>
      <c r="AI238" s="129">
        <v>3.0</v>
      </c>
      <c r="AJ238" s="129">
        <v>4.0</v>
      </c>
      <c r="AK238" s="129">
        <v>4.0</v>
      </c>
      <c r="AL238" s="130">
        <v>45496.78643179398</v>
      </c>
      <c r="AM238" s="131">
        <v>719873.98</v>
      </c>
      <c r="AN238" s="131">
        <v>490762.86</v>
      </c>
      <c r="AO238" s="124"/>
      <c r="AP238" s="124"/>
    </row>
    <row r="239">
      <c r="A239" s="129">
        <v>318.0</v>
      </c>
      <c r="B239" s="14" t="s">
        <v>1011</v>
      </c>
      <c r="C239" s="14" t="s">
        <v>992</v>
      </c>
      <c r="D239" s="14" t="s">
        <v>555</v>
      </c>
      <c r="E239" s="14" t="s">
        <v>1016</v>
      </c>
      <c r="F239" s="15" t="s">
        <v>76</v>
      </c>
      <c r="G239" s="15" t="s">
        <v>59</v>
      </c>
      <c r="H239" s="18" t="s">
        <v>1026</v>
      </c>
      <c r="I239" s="18" t="s">
        <v>1027</v>
      </c>
      <c r="J239" s="129">
        <v>524420.52</v>
      </c>
      <c r="K239" s="129">
        <v>527053.0</v>
      </c>
      <c r="L239" s="129">
        <v>13935.79</v>
      </c>
      <c r="M239" s="129">
        <v>15632.0</v>
      </c>
      <c r="N239" s="129">
        <v>12.0</v>
      </c>
      <c r="O239" s="129">
        <v>2.0</v>
      </c>
      <c r="P239" s="129">
        <v>37.0</v>
      </c>
      <c r="Q239" s="129">
        <v>14.0</v>
      </c>
      <c r="R239" s="129">
        <v>177.0</v>
      </c>
      <c r="S239" s="129">
        <v>16.0</v>
      </c>
      <c r="T239" s="129">
        <v>500.0</v>
      </c>
      <c r="U239" s="129">
        <v>164.0</v>
      </c>
      <c r="V239" s="129">
        <v>1006.0</v>
      </c>
      <c r="W239" s="129">
        <v>-10.85</v>
      </c>
      <c r="X239" s="129">
        <v>-0.5</v>
      </c>
      <c r="Y239" s="129">
        <v>5.0</v>
      </c>
      <c r="Z239" s="129">
        <v>3.0</v>
      </c>
      <c r="AA239" s="129">
        <v>5.0</v>
      </c>
      <c r="AB239" s="129">
        <v>1.0</v>
      </c>
      <c r="AC239" s="129">
        <v>1.0</v>
      </c>
      <c r="AD239" s="129">
        <v>2.4</v>
      </c>
      <c r="AE239" s="129">
        <v>243.0</v>
      </c>
      <c r="AF239" s="129">
        <v>4.0</v>
      </c>
      <c r="AG239" s="129">
        <v>2.0</v>
      </c>
      <c r="AH239" s="129">
        <v>4.0</v>
      </c>
      <c r="AI239" s="129">
        <v>1.0</v>
      </c>
      <c r="AJ239" s="129">
        <v>1.0</v>
      </c>
      <c r="AK239" s="129">
        <v>2.0</v>
      </c>
      <c r="AL239" s="130">
        <v>45496.78643179398</v>
      </c>
      <c r="AM239" s="131">
        <v>524630.8</v>
      </c>
      <c r="AN239" s="131">
        <v>526828.75</v>
      </c>
      <c r="AO239" s="124"/>
      <c r="AP239" s="124"/>
    </row>
    <row r="240">
      <c r="A240" s="128">
        <v>813.0</v>
      </c>
      <c r="B240" s="11" t="s">
        <v>1020</v>
      </c>
      <c r="C240" s="11" t="s">
        <v>992</v>
      </c>
      <c r="D240" s="11" t="s">
        <v>555</v>
      </c>
      <c r="E240" s="14" t="s">
        <v>1016</v>
      </c>
      <c r="F240" s="15" t="s">
        <v>76</v>
      </c>
      <c r="G240" s="15" t="s">
        <v>59</v>
      </c>
      <c r="H240" s="18" t="s">
        <v>1026</v>
      </c>
      <c r="I240" s="18" t="s">
        <v>1027</v>
      </c>
      <c r="J240" s="129">
        <v>2408129.47</v>
      </c>
      <c r="K240" s="129">
        <v>2646718.6</v>
      </c>
      <c r="L240" s="129">
        <v>61391.71</v>
      </c>
      <c r="M240" s="129">
        <v>67918.93</v>
      </c>
      <c r="N240" s="129">
        <v>48.0</v>
      </c>
      <c r="O240" s="129">
        <v>56.0</v>
      </c>
      <c r="P240" s="129">
        <v>111.0</v>
      </c>
      <c r="Q240" s="128">
        <v>168.0</v>
      </c>
      <c r="R240" s="128">
        <v>565.0</v>
      </c>
      <c r="S240" s="128">
        <v>593.0</v>
      </c>
      <c r="T240" s="128">
        <v>-14.0</v>
      </c>
      <c r="U240" s="128">
        <v>-33.0</v>
      </c>
      <c r="V240" s="128">
        <v>-4.0</v>
      </c>
      <c r="W240" s="128">
        <v>-9.61</v>
      </c>
      <c r="X240" s="128">
        <v>-9.01</v>
      </c>
      <c r="Y240" s="128">
        <v>1.0</v>
      </c>
      <c r="Z240" s="128">
        <v>1.0</v>
      </c>
      <c r="AA240" s="128">
        <v>1.0</v>
      </c>
      <c r="AB240" s="128">
        <v>1.0</v>
      </c>
      <c r="AC240" s="128">
        <v>1.0</v>
      </c>
      <c r="AD240" s="128">
        <v>1.0</v>
      </c>
      <c r="AE240" s="128">
        <v>604.0</v>
      </c>
      <c r="AF240" s="128">
        <v>1.0</v>
      </c>
      <c r="AG240" s="128">
        <v>1.0</v>
      </c>
      <c r="AH240" s="128">
        <v>1.0</v>
      </c>
      <c r="AI240" s="128">
        <v>1.0</v>
      </c>
      <c r="AJ240" s="128">
        <v>1.0</v>
      </c>
      <c r="AK240" s="128">
        <v>1.0</v>
      </c>
      <c r="AL240" s="130">
        <v>45496.78643179398</v>
      </c>
      <c r="AM240" s="131">
        <v>2294339.71</v>
      </c>
      <c r="AN240" s="131">
        <v>2597253.31</v>
      </c>
      <c r="AO240" s="124"/>
      <c r="AP240" s="124"/>
    </row>
    <row r="241">
      <c r="A241" s="129">
        <v>325.0</v>
      </c>
      <c r="B241" s="14" t="s">
        <v>97</v>
      </c>
      <c r="C241" s="14" t="s">
        <v>32</v>
      </c>
      <c r="D241" s="14" t="s">
        <v>339</v>
      </c>
      <c r="E241" s="14" t="s">
        <v>340</v>
      </c>
      <c r="F241" s="15" t="s">
        <v>209</v>
      </c>
      <c r="G241" s="15" t="s">
        <v>101</v>
      </c>
      <c r="H241" s="18" t="s">
        <v>1026</v>
      </c>
      <c r="I241" s="18" t="s">
        <v>1027</v>
      </c>
      <c r="J241" s="129">
        <v>1394488.56</v>
      </c>
      <c r="K241" s="129">
        <v>1345376.2</v>
      </c>
      <c r="L241" s="129">
        <v>41724.75</v>
      </c>
      <c r="M241" s="129">
        <v>41367.75</v>
      </c>
      <c r="N241" s="129">
        <v>3.0</v>
      </c>
      <c r="O241" s="129">
        <v>5.0</v>
      </c>
      <c r="P241" s="129">
        <v>11.0</v>
      </c>
      <c r="Q241" s="129">
        <v>14.0</v>
      </c>
      <c r="R241" s="129">
        <v>23.0</v>
      </c>
      <c r="S241" s="129">
        <v>19.0</v>
      </c>
      <c r="T241" s="129">
        <v>-40.0</v>
      </c>
      <c r="U241" s="129">
        <v>-21.0</v>
      </c>
      <c r="V241" s="129">
        <v>21.0</v>
      </c>
      <c r="W241" s="129">
        <v>0.86</v>
      </c>
      <c r="X241" s="129">
        <v>3.65</v>
      </c>
      <c r="Y241" s="129">
        <v>1.0</v>
      </c>
      <c r="Z241" s="129">
        <v>1.0</v>
      </c>
      <c r="AA241" s="129">
        <v>2.0</v>
      </c>
      <c r="AB241" s="129">
        <v>1.0</v>
      </c>
      <c r="AC241" s="129">
        <v>1.0</v>
      </c>
      <c r="AD241" s="129">
        <v>1.2</v>
      </c>
      <c r="AE241" s="129">
        <v>488.0</v>
      </c>
      <c r="AF241" s="129">
        <v>1.0</v>
      </c>
      <c r="AG241" s="129">
        <v>1.0</v>
      </c>
      <c r="AH241" s="129">
        <v>2.0</v>
      </c>
      <c r="AI241" s="129">
        <v>1.0</v>
      </c>
      <c r="AJ241" s="129">
        <v>1.0</v>
      </c>
      <c r="AK241" s="129">
        <v>1.0</v>
      </c>
      <c r="AL241" s="130">
        <v>45496.78643179398</v>
      </c>
      <c r="AM241" s="131">
        <v>1394488.56</v>
      </c>
      <c r="AN241" s="131">
        <v>1345652.37</v>
      </c>
      <c r="AO241" s="124"/>
      <c r="AP241" s="124"/>
    </row>
    <row r="242">
      <c r="A242" s="129">
        <v>168.0</v>
      </c>
      <c r="B242" s="14" t="s">
        <v>47</v>
      </c>
      <c r="C242" s="14" t="s">
        <v>32</v>
      </c>
      <c r="D242" s="14" t="s">
        <v>162</v>
      </c>
      <c r="E242" s="14" t="s">
        <v>163</v>
      </c>
      <c r="F242" s="15" t="s">
        <v>88</v>
      </c>
      <c r="G242" s="15" t="s">
        <v>59</v>
      </c>
      <c r="H242" s="18" t="s">
        <v>1026</v>
      </c>
      <c r="I242" s="18" t="s">
        <v>1027</v>
      </c>
      <c r="J242" s="129">
        <v>980666.68</v>
      </c>
      <c r="K242" s="129">
        <v>666289.2</v>
      </c>
      <c r="L242" s="129">
        <v>21795.46</v>
      </c>
      <c r="M242" s="129">
        <v>14507.73</v>
      </c>
      <c r="N242" s="129">
        <v>20.0</v>
      </c>
      <c r="O242" s="129">
        <v>6.0</v>
      </c>
      <c r="P242" s="129">
        <v>34.0</v>
      </c>
      <c r="Q242" s="129">
        <v>28.0</v>
      </c>
      <c r="R242" s="129">
        <v>26.0</v>
      </c>
      <c r="S242" s="129">
        <v>16.0</v>
      </c>
      <c r="T242" s="129">
        <v>233.0</v>
      </c>
      <c r="U242" s="129">
        <v>21.0</v>
      </c>
      <c r="V242" s="129">
        <v>62.0</v>
      </c>
      <c r="W242" s="129">
        <v>50.23</v>
      </c>
      <c r="X242" s="129">
        <v>47.18</v>
      </c>
      <c r="Y242" s="129">
        <v>5.0</v>
      </c>
      <c r="Z242" s="129">
        <v>1.0</v>
      </c>
      <c r="AA242" s="129">
        <v>4.0</v>
      </c>
      <c r="AB242" s="129">
        <v>5.0</v>
      </c>
      <c r="AC242" s="129">
        <v>5.0</v>
      </c>
      <c r="AD242" s="129">
        <v>4.4</v>
      </c>
      <c r="AE242" s="129">
        <v>20.0</v>
      </c>
      <c r="AF242" s="129">
        <v>4.0</v>
      </c>
      <c r="AG242" s="129">
        <v>1.0</v>
      </c>
      <c r="AH242" s="129">
        <v>3.0</v>
      </c>
      <c r="AI242" s="129">
        <v>4.0</v>
      </c>
      <c r="AJ242" s="129">
        <v>4.0</v>
      </c>
      <c r="AK242" s="129">
        <v>4.0</v>
      </c>
      <c r="AL242" s="130">
        <v>45496.78643179398</v>
      </c>
      <c r="AM242" s="131">
        <v>973213.31</v>
      </c>
      <c r="AN242" s="131">
        <v>598204.96</v>
      </c>
      <c r="AO242" s="124"/>
      <c r="AP242" s="124"/>
    </row>
    <row r="243">
      <c r="A243" s="129">
        <v>249.0</v>
      </c>
      <c r="B243" s="14" t="s">
        <v>47</v>
      </c>
      <c r="C243" s="14" t="s">
        <v>32</v>
      </c>
      <c r="D243" s="14" t="s">
        <v>162</v>
      </c>
      <c r="E243" s="14" t="s">
        <v>163</v>
      </c>
      <c r="F243" s="15" t="s">
        <v>88</v>
      </c>
      <c r="G243" s="15" t="s">
        <v>59</v>
      </c>
      <c r="H243" s="18" t="s">
        <v>1026</v>
      </c>
      <c r="I243" s="18" t="s">
        <v>1027</v>
      </c>
      <c r="J243" s="129">
        <v>1521631.0</v>
      </c>
      <c r="K243" s="129">
        <v>1358912.2</v>
      </c>
      <c r="L243" s="129">
        <v>36213.87</v>
      </c>
      <c r="M243" s="129">
        <v>34040.51</v>
      </c>
      <c r="N243" s="129">
        <v>5.0</v>
      </c>
      <c r="O243" s="129">
        <v>3.0</v>
      </c>
      <c r="P243" s="129">
        <v>39.0</v>
      </c>
      <c r="Q243" s="129">
        <v>35.0</v>
      </c>
      <c r="R243" s="129">
        <v>16.0</v>
      </c>
      <c r="S243" s="129">
        <v>17.0</v>
      </c>
      <c r="T243" s="129">
        <v>66.0</v>
      </c>
      <c r="U243" s="129">
        <v>11.0</v>
      </c>
      <c r="V243" s="129">
        <v>-5.0</v>
      </c>
      <c r="W243" s="129">
        <v>6.38</v>
      </c>
      <c r="X243" s="129">
        <v>11.97</v>
      </c>
      <c r="Y243" s="129">
        <v>3.0</v>
      </c>
      <c r="Z243" s="129">
        <v>1.0</v>
      </c>
      <c r="AA243" s="129">
        <v>1.0</v>
      </c>
      <c r="AB243" s="129">
        <v>2.0</v>
      </c>
      <c r="AC243" s="129">
        <v>2.0</v>
      </c>
      <c r="AD243" s="129">
        <v>1.75</v>
      </c>
      <c r="AE243" s="129">
        <v>350.0</v>
      </c>
      <c r="AF243" s="129">
        <v>2.0</v>
      </c>
      <c r="AG243" s="129">
        <v>1.0</v>
      </c>
      <c r="AH243" s="129">
        <v>1.0</v>
      </c>
      <c r="AI243" s="129">
        <v>1.0</v>
      </c>
      <c r="AJ243" s="129">
        <v>2.0</v>
      </c>
      <c r="AK243" s="129">
        <v>1.0</v>
      </c>
      <c r="AL243" s="130">
        <v>45496.78643179398</v>
      </c>
      <c r="AM243" s="131">
        <v>1502454.64</v>
      </c>
      <c r="AN243" s="131">
        <v>1398944.41</v>
      </c>
      <c r="AO243" s="124"/>
      <c r="AP243" s="124"/>
    </row>
    <row r="244">
      <c r="A244" s="129">
        <v>300.0</v>
      </c>
      <c r="B244" s="14" t="s">
        <v>97</v>
      </c>
      <c r="C244" s="14" t="s">
        <v>32</v>
      </c>
      <c r="D244" s="14" t="s">
        <v>309</v>
      </c>
      <c r="E244" s="14" t="s">
        <v>310</v>
      </c>
      <c r="F244" s="15" t="s">
        <v>143</v>
      </c>
      <c r="G244" s="15" t="s">
        <v>101</v>
      </c>
      <c r="H244" s="18" t="s">
        <v>1026</v>
      </c>
      <c r="I244" s="18" t="s">
        <v>1027</v>
      </c>
      <c r="J244" s="129">
        <v>870336.04</v>
      </c>
      <c r="K244" s="129">
        <v>837068.4</v>
      </c>
      <c r="L244" s="129">
        <v>22768.0</v>
      </c>
      <c r="M244" s="129">
        <v>22384.43</v>
      </c>
      <c r="N244" s="129">
        <v>21.0</v>
      </c>
      <c r="O244" s="129">
        <v>20.0</v>
      </c>
      <c r="P244" s="129">
        <v>62.0</v>
      </c>
      <c r="Q244" s="129">
        <v>62.0</v>
      </c>
      <c r="R244" s="129">
        <v>20.0</v>
      </c>
      <c r="S244" s="129">
        <v>28.0</v>
      </c>
      <c r="T244" s="129">
        <v>5.0</v>
      </c>
      <c r="U244" s="129">
        <v>0.0</v>
      </c>
      <c r="V244" s="129">
        <v>-28.0</v>
      </c>
      <c r="W244" s="129">
        <v>1.71</v>
      </c>
      <c r="X244" s="129">
        <v>3.97</v>
      </c>
      <c r="Y244" s="129">
        <v>1.0</v>
      </c>
      <c r="Z244" s="129">
        <v>1.0</v>
      </c>
      <c r="AA244" s="129">
        <v>1.0</v>
      </c>
      <c r="AB244" s="129">
        <v>1.0</v>
      </c>
      <c r="AC244" s="129">
        <v>1.0</v>
      </c>
      <c r="AD244" s="129">
        <v>1.0</v>
      </c>
      <c r="AE244" s="129">
        <v>557.0</v>
      </c>
      <c r="AF244" s="129">
        <v>1.0</v>
      </c>
      <c r="AG244" s="129">
        <v>1.0</v>
      </c>
      <c r="AH244" s="129">
        <v>1.0</v>
      </c>
      <c r="AI244" s="129">
        <v>1.0</v>
      </c>
      <c r="AJ244" s="129">
        <v>1.0</v>
      </c>
      <c r="AK244" s="129">
        <v>1.0</v>
      </c>
      <c r="AL244" s="130">
        <v>45496.78643179398</v>
      </c>
      <c r="AM244" s="131">
        <v>870855.04</v>
      </c>
      <c r="AN244" s="131">
        <v>832171.16</v>
      </c>
      <c r="AO244" s="124"/>
      <c r="AP244" s="124"/>
    </row>
    <row r="245">
      <c r="A245" s="129">
        <v>493.0</v>
      </c>
      <c r="B245" s="14" t="s">
        <v>97</v>
      </c>
      <c r="C245" s="14" t="s">
        <v>32</v>
      </c>
      <c r="D245" s="14" t="s">
        <v>309</v>
      </c>
      <c r="E245" s="14" t="s">
        <v>310</v>
      </c>
      <c r="F245" s="15" t="s">
        <v>143</v>
      </c>
      <c r="G245" s="15" t="s">
        <v>101</v>
      </c>
      <c r="H245" s="18" t="s">
        <v>1026</v>
      </c>
      <c r="I245" s="18" t="s">
        <v>1027</v>
      </c>
      <c r="J245" s="129">
        <v>857305.31</v>
      </c>
      <c r="K245" s="129">
        <v>599003.6</v>
      </c>
      <c r="L245" s="129">
        <v>19665.5</v>
      </c>
      <c r="M245" s="129">
        <v>15224.27</v>
      </c>
      <c r="N245" s="129">
        <v>19.0</v>
      </c>
      <c r="O245" s="129">
        <v>10.0</v>
      </c>
      <c r="P245" s="129">
        <v>47.0</v>
      </c>
      <c r="Q245" s="129">
        <v>37.0</v>
      </c>
      <c r="R245" s="129">
        <v>28.0</v>
      </c>
      <c r="S245" s="129">
        <v>6.0</v>
      </c>
      <c r="T245" s="129">
        <v>90.0</v>
      </c>
      <c r="U245" s="129">
        <v>27.0</v>
      </c>
      <c r="V245" s="129">
        <v>366.0</v>
      </c>
      <c r="W245" s="129">
        <v>29.17</v>
      </c>
      <c r="X245" s="129">
        <v>43.12</v>
      </c>
      <c r="Y245" s="129">
        <v>4.0</v>
      </c>
      <c r="Z245" s="129">
        <v>1.0</v>
      </c>
      <c r="AA245" s="129">
        <v>5.0</v>
      </c>
      <c r="AB245" s="129">
        <v>5.0</v>
      </c>
      <c r="AC245" s="129">
        <v>5.0</v>
      </c>
      <c r="AD245" s="129">
        <v>4.55</v>
      </c>
      <c r="AE245" s="129">
        <v>12.0</v>
      </c>
      <c r="AF245" s="129">
        <v>3.0</v>
      </c>
      <c r="AG245" s="129">
        <v>1.0</v>
      </c>
      <c r="AH245" s="129">
        <v>4.0</v>
      </c>
      <c r="AI245" s="129">
        <v>4.0</v>
      </c>
      <c r="AJ245" s="129">
        <v>4.0</v>
      </c>
      <c r="AK245" s="129">
        <v>4.0</v>
      </c>
      <c r="AL245" s="130">
        <v>45496.78643179398</v>
      </c>
      <c r="AM245" s="131">
        <v>857420.81</v>
      </c>
      <c r="AN245" s="131">
        <v>605025.2</v>
      </c>
      <c r="AO245" s="124"/>
      <c r="AP245" s="124"/>
    </row>
    <row r="246">
      <c r="A246" s="128">
        <v>217.0</v>
      </c>
      <c r="B246" s="11" t="s">
        <v>97</v>
      </c>
      <c r="C246" s="11" t="s">
        <v>992</v>
      </c>
      <c r="D246" s="11" t="s">
        <v>1008</v>
      </c>
      <c r="E246" s="14" t="s">
        <v>1009</v>
      </c>
      <c r="F246" s="15" t="s">
        <v>243</v>
      </c>
      <c r="G246" s="15" t="s">
        <v>101</v>
      </c>
      <c r="H246" s="18" t="s">
        <v>1026</v>
      </c>
      <c r="I246" s="18" t="s">
        <v>1027</v>
      </c>
      <c r="J246" s="129">
        <v>965520.38</v>
      </c>
      <c r="K246" s="129">
        <v>1205715.4</v>
      </c>
      <c r="L246" s="129">
        <v>29420.8</v>
      </c>
      <c r="M246" s="129">
        <v>37625.05</v>
      </c>
      <c r="N246" s="129">
        <v>13.0</v>
      </c>
      <c r="O246" s="129">
        <v>22.0</v>
      </c>
      <c r="P246" s="129">
        <v>38.0</v>
      </c>
      <c r="Q246" s="128">
        <v>54.0</v>
      </c>
      <c r="R246" s="128">
        <v>263.0</v>
      </c>
      <c r="S246" s="128">
        <v>44.0</v>
      </c>
      <c r="T246" s="128">
        <v>-40.0</v>
      </c>
      <c r="U246" s="128">
        <v>-29.0</v>
      </c>
      <c r="V246" s="128">
        <v>497.0</v>
      </c>
      <c r="W246" s="128">
        <v>-21.81</v>
      </c>
      <c r="X246" s="128">
        <v>-19.92</v>
      </c>
      <c r="Y246" s="128">
        <v>1.0</v>
      </c>
      <c r="Z246" s="128">
        <v>1.0</v>
      </c>
      <c r="AA246" s="128">
        <v>5.0</v>
      </c>
      <c r="AB246" s="128">
        <v>1.0</v>
      </c>
      <c r="AC246" s="128">
        <v>1.0</v>
      </c>
      <c r="AD246" s="128">
        <v>2.0</v>
      </c>
      <c r="AE246" s="128">
        <v>308.0</v>
      </c>
      <c r="AF246" s="128">
        <v>1.0</v>
      </c>
      <c r="AG246" s="128">
        <v>1.0</v>
      </c>
      <c r="AH246" s="128">
        <v>4.0</v>
      </c>
      <c r="AI246" s="128">
        <v>1.0</v>
      </c>
      <c r="AJ246" s="128">
        <v>1.0</v>
      </c>
      <c r="AK246" s="128">
        <v>2.0</v>
      </c>
      <c r="AL246" s="130">
        <v>45496.78643179398</v>
      </c>
      <c r="AM246" s="131">
        <v>965835.93</v>
      </c>
      <c r="AN246" s="131">
        <v>1206179.09</v>
      </c>
      <c r="AO246" s="124"/>
      <c r="AP246" s="124"/>
    </row>
    <row r="247">
      <c r="A247" s="129">
        <v>814.0</v>
      </c>
      <c r="B247" s="14" t="s">
        <v>47</v>
      </c>
      <c r="C247" s="14" t="s">
        <v>32</v>
      </c>
      <c r="D247" s="14" t="s">
        <v>503</v>
      </c>
      <c r="E247" s="14" t="s">
        <v>730</v>
      </c>
      <c r="F247" s="15" t="s">
        <v>55</v>
      </c>
      <c r="G247" s="15" t="s">
        <v>36</v>
      </c>
      <c r="H247" s="18" t="s">
        <v>1026</v>
      </c>
      <c r="I247" s="18" t="s">
        <v>1027</v>
      </c>
      <c r="J247" s="129">
        <v>716933.86</v>
      </c>
      <c r="K247" s="129">
        <v>379200.6</v>
      </c>
      <c r="L247" s="129">
        <v>23639.83</v>
      </c>
      <c r="M247" s="129">
        <v>12684.84</v>
      </c>
      <c r="N247" s="129">
        <v>3.0</v>
      </c>
      <c r="O247" s="129">
        <v>2.0</v>
      </c>
      <c r="P247" s="129">
        <v>17.0</v>
      </c>
      <c r="Q247" s="129">
        <v>15.0</v>
      </c>
      <c r="R247" s="129">
        <v>22.0</v>
      </c>
      <c r="S247" s="129">
        <v>15.0</v>
      </c>
      <c r="T247" s="129">
        <v>50.0</v>
      </c>
      <c r="U247" s="129">
        <v>13.0</v>
      </c>
      <c r="V247" s="129">
        <v>46.0</v>
      </c>
      <c r="W247" s="129">
        <v>86.36</v>
      </c>
      <c r="X247" s="129">
        <v>89.06</v>
      </c>
      <c r="Y247" s="129">
        <v>2.0</v>
      </c>
      <c r="Z247" s="129">
        <v>1.0</v>
      </c>
      <c r="AA247" s="129">
        <v>3.0</v>
      </c>
      <c r="AB247" s="129">
        <v>5.0</v>
      </c>
      <c r="AC247" s="129">
        <v>5.0</v>
      </c>
      <c r="AD247" s="129">
        <v>4.05</v>
      </c>
      <c r="AE247" s="129">
        <v>45.0</v>
      </c>
      <c r="AF247" s="129">
        <v>2.0</v>
      </c>
      <c r="AG247" s="129">
        <v>1.0</v>
      </c>
      <c r="AH247" s="129">
        <v>2.0</v>
      </c>
      <c r="AI247" s="129">
        <v>4.0</v>
      </c>
      <c r="AJ247" s="129">
        <v>4.0</v>
      </c>
      <c r="AK247" s="129">
        <v>4.0</v>
      </c>
      <c r="AL247" s="130">
        <v>45496.78643179398</v>
      </c>
      <c r="AM247" s="131">
        <v>717512.86</v>
      </c>
      <c r="AN247" s="131">
        <v>379620.57</v>
      </c>
      <c r="AO247" s="124"/>
      <c r="AP247" s="124"/>
    </row>
    <row r="248">
      <c r="A248" s="129">
        <v>327.0</v>
      </c>
      <c r="B248" s="14" t="s">
        <v>47</v>
      </c>
      <c r="C248" s="14" t="s">
        <v>32</v>
      </c>
      <c r="D248" s="14" t="s">
        <v>341</v>
      </c>
      <c r="E248" s="14" t="s">
        <v>342</v>
      </c>
      <c r="F248" s="15" t="s">
        <v>96</v>
      </c>
      <c r="G248" s="15" t="s">
        <v>59</v>
      </c>
      <c r="H248" s="18" t="s">
        <v>1026</v>
      </c>
      <c r="I248" s="18" t="s">
        <v>1027</v>
      </c>
      <c r="J248" s="129">
        <v>716213.74</v>
      </c>
      <c r="K248" s="129">
        <v>412483.2</v>
      </c>
      <c r="L248" s="129">
        <v>17121.77</v>
      </c>
      <c r="M248" s="129">
        <v>11374.0</v>
      </c>
      <c r="N248" s="129">
        <v>8.0</v>
      </c>
      <c r="O248" s="129">
        <v>6.0</v>
      </c>
      <c r="P248" s="129">
        <v>28.0</v>
      </c>
      <c r="Q248" s="129">
        <v>25.0</v>
      </c>
      <c r="R248" s="129">
        <v>25.0</v>
      </c>
      <c r="S248" s="129">
        <v>29.0</v>
      </c>
      <c r="T248" s="129">
        <v>33.0</v>
      </c>
      <c r="U248" s="129">
        <v>12.0</v>
      </c>
      <c r="V248" s="129">
        <v>-13.0</v>
      </c>
      <c r="W248" s="129">
        <v>50.53</v>
      </c>
      <c r="X248" s="129">
        <v>73.63</v>
      </c>
      <c r="Y248" s="129">
        <v>2.0</v>
      </c>
      <c r="Z248" s="129">
        <v>1.0</v>
      </c>
      <c r="AA248" s="129">
        <v>1.0</v>
      </c>
      <c r="AB248" s="129">
        <v>5.0</v>
      </c>
      <c r="AC248" s="129">
        <v>5.0</v>
      </c>
      <c r="AD248" s="129">
        <v>3.65</v>
      </c>
      <c r="AE248" s="129">
        <v>97.0</v>
      </c>
      <c r="AF248" s="129">
        <v>2.0</v>
      </c>
      <c r="AG248" s="129">
        <v>1.0</v>
      </c>
      <c r="AH248" s="129">
        <v>1.0</v>
      </c>
      <c r="AI248" s="129">
        <v>4.0</v>
      </c>
      <c r="AJ248" s="129">
        <v>4.0</v>
      </c>
      <c r="AK248" s="129">
        <v>3.0</v>
      </c>
      <c r="AL248" s="130">
        <v>45496.78643179398</v>
      </c>
      <c r="AM248" s="131">
        <v>716438.24</v>
      </c>
      <c r="AN248" s="131">
        <v>412201.09</v>
      </c>
      <c r="AO248" s="124"/>
      <c r="AP248" s="124"/>
    </row>
    <row r="249">
      <c r="A249" s="129">
        <v>795.0</v>
      </c>
      <c r="B249" s="14" t="s">
        <v>47</v>
      </c>
      <c r="C249" s="14" t="s">
        <v>32</v>
      </c>
      <c r="D249" s="14" t="s">
        <v>341</v>
      </c>
      <c r="E249" s="14" t="s">
        <v>342</v>
      </c>
      <c r="F249" s="15" t="s">
        <v>96</v>
      </c>
      <c r="G249" s="15" t="s">
        <v>59</v>
      </c>
      <c r="H249" s="18" t="s">
        <v>1026</v>
      </c>
      <c r="I249" s="18" t="s">
        <v>1027</v>
      </c>
      <c r="J249" s="129">
        <v>548876.51</v>
      </c>
      <c r="K249" s="129">
        <v>481891.6</v>
      </c>
      <c r="L249" s="129">
        <v>12902.25</v>
      </c>
      <c r="M249" s="129">
        <v>12339.0</v>
      </c>
      <c r="N249" s="129">
        <v>5.0</v>
      </c>
      <c r="O249" s="129">
        <v>5.0</v>
      </c>
      <c r="P249" s="129">
        <v>18.0</v>
      </c>
      <c r="Q249" s="129">
        <v>17.0</v>
      </c>
      <c r="R249" s="129">
        <v>17.0</v>
      </c>
      <c r="S249" s="129">
        <v>22.0</v>
      </c>
      <c r="T249" s="129">
        <v>0.0</v>
      </c>
      <c r="U249" s="129">
        <v>5.0</v>
      </c>
      <c r="V249" s="129">
        <v>-22.0</v>
      </c>
      <c r="W249" s="129">
        <v>4.56</v>
      </c>
      <c r="X249" s="129">
        <v>13.9</v>
      </c>
      <c r="Y249" s="129">
        <v>1.0</v>
      </c>
      <c r="Z249" s="129">
        <v>1.0</v>
      </c>
      <c r="AA249" s="129">
        <v>1.0</v>
      </c>
      <c r="AB249" s="129">
        <v>2.0</v>
      </c>
      <c r="AC249" s="129">
        <v>3.0</v>
      </c>
      <c r="AD249" s="129">
        <v>1.9</v>
      </c>
      <c r="AE249" s="129">
        <v>324.0</v>
      </c>
      <c r="AF249" s="129">
        <v>1.0</v>
      </c>
      <c r="AG249" s="129">
        <v>1.0</v>
      </c>
      <c r="AH249" s="129">
        <v>1.0</v>
      </c>
      <c r="AI249" s="129">
        <v>1.0</v>
      </c>
      <c r="AJ249" s="129">
        <v>2.0</v>
      </c>
      <c r="AK249" s="129">
        <v>2.0</v>
      </c>
      <c r="AL249" s="130">
        <v>45496.78643179398</v>
      </c>
      <c r="AM249" s="131">
        <v>548456.51</v>
      </c>
      <c r="AN249" s="131">
        <v>483081.44</v>
      </c>
      <c r="AO249" s="124"/>
      <c r="AP249" s="124"/>
    </row>
    <row r="250">
      <c r="A250" s="129">
        <v>261.0</v>
      </c>
      <c r="B250" s="14" t="s">
        <v>60</v>
      </c>
      <c r="C250" s="14" t="s">
        <v>32</v>
      </c>
      <c r="D250" s="14" t="s">
        <v>266</v>
      </c>
      <c r="E250" s="14" t="s">
        <v>267</v>
      </c>
      <c r="F250" s="15" t="s">
        <v>88</v>
      </c>
      <c r="G250" s="15" t="s">
        <v>59</v>
      </c>
      <c r="H250" s="18" t="s">
        <v>1026</v>
      </c>
      <c r="I250" s="18" t="s">
        <v>1027</v>
      </c>
      <c r="J250" s="129">
        <v>1669275.19</v>
      </c>
      <c r="K250" s="129">
        <v>1745439.6</v>
      </c>
      <c r="L250" s="129">
        <v>44567.92</v>
      </c>
      <c r="M250" s="129">
        <v>49615.61</v>
      </c>
      <c r="N250" s="129">
        <v>31.0</v>
      </c>
      <c r="O250" s="129">
        <v>26.0</v>
      </c>
      <c r="P250" s="129">
        <v>40.0</v>
      </c>
      <c r="Q250" s="129">
        <v>35.0</v>
      </c>
      <c r="R250" s="129">
        <v>49.0</v>
      </c>
      <c r="S250" s="129">
        <v>51.0</v>
      </c>
      <c r="T250" s="129">
        <v>19.0</v>
      </c>
      <c r="U250" s="129">
        <v>14.0</v>
      </c>
      <c r="V250" s="129">
        <v>-3.0</v>
      </c>
      <c r="W250" s="129">
        <v>-10.17</v>
      </c>
      <c r="X250" s="129">
        <v>-4.36</v>
      </c>
      <c r="Y250" s="129">
        <v>1.0</v>
      </c>
      <c r="Z250" s="129">
        <v>1.0</v>
      </c>
      <c r="AA250" s="129">
        <v>1.0</v>
      </c>
      <c r="AB250" s="129">
        <v>1.0</v>
      </c>
      <c r="AC250" s="129">
        <v>1.0</v>
      </c>
      <c r="AD250" s="129">
        <v>1.0</v>
      </c>
      <c r="AE250" s="129">
        <v>592.0</v>
      </c>
      <c r="AF250" s="129">
        <v>1.0</v>
      </c>
      <c r="AG250" s="129">
        <v>1.0</v>
      </c>
      <c r="AH250" s="129">
        <v>1.0</v>
      </c>
      <c r="AI250" s="129">
        <v>1.0</v>
      </c>
      <c r="AJ250" s="129">
        <v>1.0</v>
      </c>
      <c r="AK250" s="129">
        <v>1.0</v>
      </c>
      <c r="AL250" s="130">
        <v>45496.78643179398</v>
      </c>
      <c r="AM250" s="131">
        <v>1671951.44</v>
      </c>
      <c r="AN250" s="131">
        <v>1747581.57</v>
      </c>
      <c r="AO250" s="124"/>
      <c r="AP250" s="124"/>
    </row>
    <row r="251">
      <c r="A251" s="129">
        <v>233.0</v>
      </c>
      <c r="B251" s="14" t="s">
        <v>42</v>
      </c>
      <c r="C251" s="14" t="s">
        <v>32</v>
      </c>
      <c r="D251" s="14" t="s">
        <v>74</v>
      </c>
      <c r="E251" s="14" t="s">
        <v>234</v>
      </c>
      <c r="F251" s="15" t="s">
        <v>108</v>
      </c>
      <c r="G251" s="15" t="s">
        <v>46</v>
      </c>
      <c r="H251" s="18" t="s">
        <v>1026</v>
      </c>
      <c r="I251" s="18" t="s">
        <v>1027</v>
      </c>
      <c r="J251" s="129">
        <v>2095018.5</v>
      </c>
      <c r="K251" s="129">
        <v>1705462.4</v>
      </c>
      <c r="L251" s="129">
        <v>71150.52</v>
      </c>
      <c r="M251" s="129">
        <v>59747.27</v>
      </c>
      <c r="N251" s="129">
        <v>6.0</v>
      </c>
      <c r="O251" s="129">
        <v>7.0</v>
      </c>
      <c r="P251" s="129">
        <v>61.0</v>
      </c>
      <c r="Q251" s="129">
        <v>62.0</v>
      </c>
      <c r="R251" s="129">
        <v>37.0</v>
      </c>
      <c r="S251" s="129">
        <v>52.0</v>
      </c>
      <c r="T251" s="129">
        <v>-14.0</v>
      </c>
      <c r="U251" s="129">
        <v>-1.0</v>
      </c>
      <c r="V251" s="129">
        <v>-28.0</v>
      </c>
      <c r="W251" s="129">
        <v>19.09</v>
      </c>
      <c r="X251" s="129">
        <v>22.84</v>
      </c>
      <c r="Y251" s="129">
        <v>1.0</v>
      </c>
      <c r="Z251" s="129">
        <v>1.0</v>
      </c>
      <c r="AA251" s="129">
        <v>1.0</v>
      </c>
      <c r="AB251" s="129">
        <v>5.0</v>
      </c>
      <c r="AC251" s="129">
        <v>4.0</v>
      </c>
      <c r="AD251" s="129">
        <v>3.35</v>
      </c>
      <c r="AE251" s="129">
        <v>160.0</v>
      </c>
      <c r="AF251" s="129">
        <v>1.0</v>
      </c>
      <c r="AG251" s="129">
        <v>1.0</v>
      </c>
      <c r="AH251" s="129">
        <v>1.0</v>
      </c>
      <c r="AI251" s="129">
        <v>4.0</v>
      </c>
      <c r="AJ251" s="129">
        <v>3.0</v>
      </c>
      <c r="AK251" s="129">
        <v>3.0</v>
      </c>
      <c r="AL251" s="130">
        <v>45496.78643179398</v>
      </c>
      <c r="AM251" s="131">
        <v>2095307.66</v>
      </c>
      <c r="AN251" s="131">
        <v>1705220.9</v>
      </c>
      <c r="AO251" s="124"/>
      <c r="AP251" s="124"/>
    </row>
    <row r="252">
      <c r="A252" s="129">
        <v>432.0</v>
      </c>
      <c r="B252" s="14" t="s">
        <v>42</v>
      </c>
      <c r="C252" s="14" t="s">
        <v>32</v>
      </c>
      <c r="D252" s="14" t="s">
        <v>144</v>
      </c>
      <c r="E252" s="14" t="s">
        <v>234</v>
      </c>
      <c r="F252" s="15" t="s">
        <v>108</v>
      </c>
      <c r="G252" s="15" t="s">
        <v>46</v>
      </c>
      <c r="H252" s="18" t="s">
        <v>1026</v>
      </c>
      <c r="I252" s="18" t="s">
        <v>1027</v>
      </c>
      <c r="J252" s="129">
        <v>1137393.9</v>
      </c>
      <c r="K252" s="129">
        <v>1293264.0</v>
      </c>
      <c r="L252" s="129">
        <v>31728.09</v>
      </c>
      <c r="M252" s="129">
        <v>38097.37</v>
      </c>
      <c r="N252" s="129">
        <v>4.0</v>
      </c>
      <c r="O252" s="129">
        <v>1.0</v>
      </c>
      <c r="P252" s="129">
        <v>15.0</v>
      </c>
      <c r="Q252" s="129">
        <v>32.0</v>
      </c>
      <c r="R252" s="129">
        <v>33.0</v>
      </c>
      <c r="S252" s="129">
        <v>29.0</v>
      </c>
      <c r="T252" s="129">
        <v>300.0</v>
      </c>
      <c r="U252" s="129">
        <v>-53.0</v>
      </c>
      <c r="V252" s="129">
        <v>13.0</v>
      </c>
      <c r="W252" s="129">
        <v>-16.72</v>
      </c>
      <c r="X252" s="129">
        <v>-12.05</v>
      </c>
      <c r="Y252" s="129">
        <v>5.0</v>
      </c>
      <c r="Z252" s="129">
        <v>1.0</v>
      </c>
      <c r="AA252" s="129">
        <v>1.0</v>
      </c>
      <c r="AB252" s="129">
        <v>1.0</v>
      </c>
      <c r="AC252" s="129">
        <v>1.0</v>
      </c>
      <c r="AD252" s="129">
        <v>1.2</v>
      </c>
      <c r="AE252" s="129">
        <v>482.0</v>
      </c>
      <c r="AF252" s="129">
        <v>4.0</v>
      </c>
      <c r="AG252" s="129">
        <v>1.0</v>
      </c>
      <c r="AH252" s="129">
        <v>1.0</v>
      </c>
      <c r="AI252" s="129">
        <v>1.0</v>
      </c>
      <c r="AJ252" s="129">
        <v>1.0</v>
      </c>
      <c r="AK252" s="129">
        <v>1.0</v>
      </c>
      <c r="AL252" s="130">
        <v>45496.78643179398</v>
      </c>
      <c r="AM252" s="131">
        <v>1137449.9</v>
      </c>
      <c r="AN252" s="131">
        <v>1293339.34</v>
      </c>
      <c r="AO252" s="124"/>
      <c r="AP252" s="124"/>
    </row>
    <row r="253">
      <c r="A253" s="129">
        <v>421.0</v>
      </c>
      <c r="B253" s="14" t="s">
        <v>63</v>
      </c>
      <c r="C253" s="14" t="s">
        <v>32</v>
      </c>
      <c r="D253" s="14" t="s">
        <v>420</v>
      </c>
      <c r="E253" s="14" t="s">
        <v>421</v>
      </c>
      <c r="F253" s="15" t="s">
        <v>55</v>
      </c>
      <c r="G253" s="15" t="s">
        <v>36</v>
      </c>
      <c r="H253" s="18" t="s">
        <v>1026</v>
      </c>
      <c r="I253" s="18" t="s">
        <v>1027</v>
      </c>
      <c r="J253" s="129">
        <v>674407.06</v>
      </c>
      <c r="K253" s="129">
        <v>671891.2</v>
      </c>
      <c r="L253" s="129">
        <v>19928.71</v>
      </c>
      <c r="M253" s="129">
        <v>21605.63</v>
      </c>
      <c r="N253" s="129">
        <v>6.0</v>
      </c>
      <c r="O253" s="129">
        <v>12.0</v>
      </c>
      <c r="P253" s="129">
        <v>21.0</v>
      </c>
      <c r="Q253" s="129">
        <v>13.0</v>
      </c>
      <c r="R253" s="129">
        <v>25.0</v>
      </c>
      <c r="S253" s="129">
        <v>30.0</v>
      </c>
      <c r="T253" s="129">
        <v>-50.0</v>
      </c>
      <c r="U253" s="129">
        <v>61.0</v>
      </c>
      <c r="V253" s="129">
        <v>-16.0</v>
      </c>
      <c r="W253" s="129">
        <v>-7.76</v>
      </c>
      <c r="X253" s="129">
        <v>0.37</v>
      </c>
      <c r="Y253" s="129">
        <v>1.0</v>
      </c>
      <c r="Z253" s="129">
        <v>2.0</v>
      </c>
      <c r="AA253" s="129">
        <v>1.0</v>
      </c>
      <c r="AB253" s="129">
        <v>1.0</v>
      </c>
      <c r="AC253" s="129">
        <v>1.0</v>
      </c>
      <c r="AD253" s="129">
        <v>1.1</v>
      </c>
      <c r="AE253" s="129">
        <v>510.0</v>
      </c>
      <c r="AF253" s="129">
        <v>1.0</v>
      </c>
      <c r="AG253" s="129">
        <v>2.0</v>
      </c>
      <c r="AH253" s="129">
        <v>1.0</v>
      </c>
      <c r="AI253" s="129">
        <v>1.0</v>
      </c>
      <c r="AJ253" s="129">
        <v>1.0</v>
      </c>
      <c r="AK253" s="129">
        <v>1.0</v>
      </c>
      <c r="AL253" s="130">
        <v>45496.78643179398</v>
      </c>
      <c r="AM253" s="131">
        <v>678671.23</v>
      </c>
      <c r="AN253" s="131">
        <v>672382.49</v>
      </c>
      <c r="AO253" s="124"/>
      <c r="AP253" s="124"/>
    </row>
    <row r="254">
      <c r="A254" s="128">
        <v>3012.0</v>
      </c>
      <c r="B254" s="11" t="s">
        <v>31</v>
      </c>
      <c r="C254" s="11" t="s">
        <v>32</v>
      </c>
      <c r="D254" s="11" t="s">
        <v>786</v>
      </c>
      <c r="E254" s="14" t="s">
        <v>787</v>
      </c>
      <c r="F254" s="15" t="s">
        <v>771</v>
      </c>
      <c r="G254" s="15" t="s">
        <v>772</v>
      </c>
      <c r="H254" s="18" t="s">
        <v>1026</v>
      </c>
      <c r="I254" s="18" t="s">
        <v>1027</v>
      </c>
      <c r="J254" s="129">
        <v>407386.44</v>
      </c>
      <c r="K254" s="129">
        <v>410002.8</v>
      </c>
      <c r="L254" s="129">
        <v>8892.02</v>
      </c>
      <c r="M254" s="129">
        <v>9118.23</v>
      </c>
      <c r="N254" s="129">
        <v>20.0</v>
      </c>
      <c r="O254" s="14" t="s">
        <v>41</v>
      </c>
      <c r="P254" s="129">
        <v>23.0</v>
      </c>
      <c r="Q254" s="128">
        <v>12.0</v>
      </c>
      <c r="R254" s="128">
        <v>26.0</v>
      </c>
      <c r="S254" s="128">
        <v>25.0</v>
      </c>
      <c r="T254" s="11" t="s">
        <v>41</v>
      </c>
      <c r="U254" s="128">
        <v>91.0</v>
      </c>
      <c r="V254" s="128">
        <v>4.0</v>
      </c>
      <c r="W254" s="128">
        <v>-2.48</v>
      </c>
      <c r="X254" s="128">
        <v>-0.64</v>
      </c>
      <c r="Y254" s="11" t="s">
        <v>41</v>
      </c>
      <c r="Z254" s="128">
        <v>2.0</v>
      </c>
      <c r="AA254" s="128">
        <v>1.0</v>
      </c>
      <c r="AB254" s="128">
        <v>1.0</v>
      </c>
      <c r="AC254" s="128">
        <v>1.0</v>
      </c>
      <c r="AD254" s="128">
        <v>1.05</v>
      </c>
      <c r="AE254" s="128">
        <v>522.0</v>
      </c>
      <c r="AF254" s="11" t="s">
        <v>41</v>
      </c>
      <c r="AG254" s="128">
        <v>2.0</v>
      </c>
      <c r="AH254" s="128">
        <v>1.0</v>
      </c>
      <c r="AI254" s="128">
        <v>1.0</v>
      </c>
      <c r="AJ254" s="128">
        <v>1.0</v>
      </c>
      <c r="AK254" s="128">
        <v>1.0</v>
      </c>
      <c r="AL254" s="130">
        <v>45496.78643179398</v>
      </c>
      <c r="AM254" s="131">
        <v>407116.44</v>
      </c>
      <c r="AN254" s="131">
        <v>409867.52</v>
      </c>
      <c r="AO254" s="124"/>
      <c r="AP254" s="124"/>
    </row>
    <row r="255">
      <c r="A255" s="129">
        <v>3022.0</v>
      </c>
      <c r="B255" s="14" t="s">
        <v>31</v>
      </c>
      <c r="C255" s="14" t="s">
        <v>32</v>
      </c>
      <c r="D255" s="14" t="s">
        <v>786</v>
      </c>
      <c r="E255" s="14" t="s">
        <v>787</v>
      </c>
      <c r="F255" s="15" t="s">
        <v>771</v>
      </c>
      <c r="G255" s="15" t="s">
        <v>772</v>
      </c>
      <c r="H255" s="18" t="s">
        <v>1026</v>
      </c>
      <c r="I255" s="18" t="s">
        <v>1027</v>
      </c>
      <c r="J255" s="129">
        <v>1746805.31</v>
      </c>
      <c r="K255" s="129">
        <v>1662783.8</v>
      </c>
      <c r="L255" s="129">
        <v>35213.63</v>
      </c>
      <c r="M255" s="129">
        <v>34707.44</v>
      </c>
      <c r="N255" s="129">
        <v>18.0</v>
      </c>
      <c r="O255" s="129">
        <v>28.0</v>
      </c>
      <c r="P255" s="129">
        <v>37.0</v>
      </c>
      <c r="Q255" s="129">
        <v>18.0</v>
      </c>
      <c r="R255" s="129">
        <v>76.0</v>
      </c>
      <c r="S255" s="129">
        <v>56.0</v>
      </c>
      <c r="T255" s="129">
        <v>-35.0</v>
      </c>
      <c r="U255" s="129">
        <v>105.0</v>
      </c>
      <c r="V255" s="129">
        <v>35.0</v>
      </c>
      <c r="W255" s="129">
        <v>1.46</v>
      </c>
      <c r="X255" s="129">
        <v>5.05</v>
      </c>
      <c r="Y255" s="129">
        <v>1.0</v>
      </c>
      <c r="Z255" s="129">
        <v>2.0</v>
      </c>
      <c r="AA255" s="129">
        <v>2.0</v>
      </c>
      <c r="AB255" s="129">
        <v>1.0</v>
      </c>
      <c r="AC255" s="129">
        <v>1.0</v>
      </c>
      <c r="AD255" s="129">
        <v>1.3</v>
      </c>
      <c r="AE255" s="129">
        <v>440.0</v>
      </c>
      <c r="AF255" s="129">
        <v>1.0</v>
      </c>
      <c r="AG255" s="129">
        <v>2.0</v>
      </c>
      <c r="AH255" s="129">
        <v>2.0</v>
      </c>
      <c r="AI255" s="129">
        <v>1.0</v>
      </c>
      <c r="AJ255" s="129">
        <v>1.0</v>
      </c>
      <c r="AK255" s="129">
        <v>1.0</v>
      </c>
      <c r="AL255" s="130">
        <v>45496.78643179398</v>
      </c>
      <c r="AM255" s="131">
        <v>1747057.31</v>
      </c>
      <c r="AN255" s="131">
        <v>1662326.22</v>
      </c>
      <c r="AO255" s="124"/>
      <c r="AP255" s="124"/>
    </row>
    <row r="256">
      <c r="A256" s="129">
        <v>303.0</v>
      </c>
      <c r="B256" s="14" t="s">
        <v>122</v>
      </c>
      <c r="C256" s="14" t="s">
        <v>32</v>
      </c>
      <c r="D256" s="14" t="s">
        <v>150</v>
      </c>
      <c r="E256" s="14" t="s">
        <v>314</v>
      </c>
      <c r="F256" s="15" t="s">
        <v>45</v>
      </c>
      <c r="G256" s="15" t="s">
        <v>46</v>
      </c>
      <c r="H256" s="18" t="s">
        <v>1026</v>
      </c>
      <c r="I256" s="18" t="s">
        <v>1027</v>
      </c>
      <c r="J256" s="129">
        <v>1391396.24</v>
      </c>
      <c r="K256" s="129">
        <v>1469801.4</v>
      </c>
      <c r="L256" s="129">
        <v>44287.06</v>
      </c>
      <c r="M256" s="129">
        <v>58091.21</v>
      </c>
      <c r="N256" s="129">
        <v>15.0</v>
      </c>
      <c r="O256" s="129">
        <v>20.0</v>
      </c>
      <c r="P256" s="129">
        <v>52.0</v>
      </c>
      <c r="Q256" s="129">
        <v>47.0</v>
      </c>
      <c r="R256" s="129">
        <v>26.0</v>
      </c>
      <c r="S256" s="129">
        <v>26.0</v>
      </c>
      <c r="T256" s="129">
        <v>-25.0</v>
      </c>
      <c r="U256" s="129">
        <v>10.0</v>
      </c>
      <c r="V256" s="129">
        <v>0.0</v>
      </c>
      <c r="W256" s="129">
        <v>-23.76</v>
      </c>
      <c r="X256" s="129">
        <v>-5.33</v>
      </c>
      <c r="Y256" s="129">
        <v>1.0</v>
      </c>
      <c r="Z256" s="129">
        <v>1.0</v>
      </c>
      <c r="AA256" s="129">
        <v>1.0</v>
      </c>
      <c r="AB256" s="129">
        <v>1.0</v>
      </c>
      <c r="AC256" s="129">
        <v>1.0</v>
      </c>
      <c r="AD256" s="129">
        <v>1.0</v>
      </c>
      <c r="AE256" s="129">
        <v>590.0</v>
      </c>
      <c r="AF256" s="129">
        <v>1.0</v>
      </c>
      <c r="AG256" s="129">
        <v>1.0</v>
      </c>
      <c r="AH256" s="129">
        <v>1.0</v>
      </c>
      <c r="AI256" s="129">
        <v>1.0</v>
      </c>
      <c r="AJ256" s="129">
        <v>1.0</v>
      </c>
      <c r="AK256" s="129">
        <v>1.0</v>
      </c>
      <c r="AL256" s="130">
        <v>45496.78643179398</v>
      </c>
      <c r="AM256" s="131">
        <v>1392475.59</v>
      </c>
      <c r="AN256" s="131">
        <v>1502798.09</v>
      </c>
      <c r="AO256" s="124"/>
      <c r="AP256" s="124"/>
    </row>
    <row r="257">
      <c r="A257" s="129">
        <v>509.0</v>
      </c>
      <c r="B257" s="14" t="s">
        <v>122</v>
      </c>
      <c r="C257" s="14" t="s">
        <v>32</v>
      </c>
      <c r="D257" s="14" t="s">
        <v>150</v>
      </c>
      <c r="E257" s="14" t="s">
        <v>314</v>
      </c>
      <c r="F257" s="15" t="s">
        <v>45</v>
      </c>
      <c r="G257" s="15" t="s">
        <v>46</v>
      </c>
      <c r="H257" s="18" t="s">
        <v>1026</v>
      </c>
      <c r="I257" s="18" t="s">
        <v>1027</v>
      </c>
      <c r="J257" s="129">
        <v>701612.21</v>
      </c>
      <c r="K257" s="129">
        <v>584744.2</v>
      </c>
      <c r="L257" s="129">
        <v>24572.0</v>
      </c>
      <c r="M257" s="129">
        <v>19402.5</v>
      </c>
      <c r="N257" s="129">
        <v>5.0</v>
      </c>
      <c r="O257" s="129">
        <v>9.0</v>
      </c>
      <c r="P257" s="129">
        <v>29.0</v>
      </c>
      <c r="Q257" s="129">
        <v>26.0</v>
      </c>
      <c r="R257" s="129">
        <v>14.0</v>
      </c>
      <c r="S257" s="129">
        <v>20.0</v>
      </c>
      <c r="T257" s="129">
        <v>-44.0</v>
      </c>
      <c r="U257" s="129">
        <v>11.0</v>
      </c>
      <c r="V257" s="129">
        <v>-30.0</v>
      </c>
      <c r="W257" s="129">
        <v>26.64</v>
      </c>
      <c r="X257" s="129">
        <v>19.99</v>
      </c>
      <c r="Y257" s="129">
        <v>1.0</v>
      </c>
      <c r="Z257" s="129">
        <v>1.0</v>
      </c>
      <c r="AA257" s="129">
        <v>1.0</v>
      </c>
      <c r="AB257" s="129">
        <v>5.0</v>
      </c>
      <c r="AC257" s="129">
        <v>3.0</v>
      </c>
      <c r="AD257" s="129">
        <v>3.1</v>
      </c>
      <c r="AE257" s="129">
        <v>176.0</v>
      </c>
      <c r="AF257" s="129">
        <v>1.0</v>
      </c>
      <c r="AG257" s="129">
        <v>1.0</v>
      </c>
      <c r="AH257" s="129">
        <v>1.0</v>
      </c>
      <c r="AI257" s="129">
        <v>4.0</v>
      </c>
      <c r="AJ257" s="129">
        <v>2.0</v>
      </c>
      <c r="AK257" s="129">
        <v>3.0</v>
      </c>
      <c r="AL257" s="130">
        <v>45496.78643179398</v>
      </c>
      <c r="AM257" s="131">
        <v>702209.75</v>
      </c>
      <c r="AN257" s="131">
        <v>552448.41</v>
      </c>
      <c r="AO257" s="124"/>
      <c r="AP257" s="124"/>
    </row>
    <row r="258">
      <c r="A258" s="129">
        <v>501.0</v>
      </c>
      <c r="B258" s="132"/>
      <c r="C258" s="14" t="s">
        <v>32</v>
      </c>
      <c r="D258" s="14" t="s">
        <v>484</v>
      </c>
      <c r="E258" s="14" t="s">
        <v>485</v>
      </c>
      <c r="F258" s="15" t="s">
        <v>121</v>
      </c>
      <c r="G258" s="15" t="s">
        <v>36</v>
      </c>
      <c r="H258" s="18" t="s">
        <v>1026</v>
      </c>
      <c r="I258" s="18" t="s">
        <v>1027</v>
      </c>
      <c r="J258" s="129">
        <v>886008.89</v>
      </c>
      <c r="K258" s="129">
        <v>705716.2</v>
      </c>
      <c r="L258" s="129">
        <v>32359.58</v>
      </c>
      <c r="M258" s="129">
        <v>23401.82</v>
      </c>
      <c r="N258" s="129">
        <v>18.0</v>
      </c>
      <c r="O258" s="129">
        <v>54.0</v>
      </c>
      <c r="P258" s="129">
        <v>33.0</v>
      </c>
      <c r="Q258" s="129">
        <v>49.0</v>
      </c>
      <c r="R258" s="129">
        <v>33.0</v>
      </c>
      <c r="S258" s="129">
        <v>23.0</v>
      </c>
      <c r="T258" s="129">
        <v>-66.0</v>
      </c>
      <c r="U258" s="129">
        <v>-32.0</v>
      </c>
      <c r="V258" s="129">
        <v>43.0</v>
      </c>
      <c r="W258" s="129">
        <v>38.28</v>
      </c>
      <c r="X258" s="129">
        <v>25.55</v>
      </c>
      <c r="Y258" s="129">
        <v>1.0</v>
      </c>
      <c r="Z258" s="129">
        <v>1.0</v>
      </c>
      <c r="AA258" s="129">
        <v>3.0</v>
      </c>
      <c r="AB258" s="129">
        <v>5.0</v>
      </c>
      <c r="AC258" s="129">
        <v>4.0</v>
      </c>
      <c r="AD258" s="129">
        <v>3.75</v>
      </c>
      <c r="AE258" s="129">
        <v>88.0</v>
      </c>
      <c r="AF258" s="129">
        <v>1.0</v>
      </c>
      <c r="AG258" s="129">
        <v>1.0</v>
      </c>
      <c r="AH258" s="129">
        <v>2.0</v>
      </c>
      <c r="AI258" s="129">
        <v>4.0</v>
      </c>
      <c r="AJ258" s="129">
        <v>3.0</v>
      </c>
      <c r="AK258" s="129">
        <v>3.0</v>
      </c>
      <c r="AL258" s="130">
        <v>45496.78643179398</v>
      </c>
      <c r="AM258" s="131">
        <v>892295.7</v>
      </c>
      <c r="AN258" s="131">
        <v>706027.61</v>
      </c>
      <c r="AO258" s="124"/>
      <c r="AP258" s="124"/>
    </row>
    <row r="259">
      <c r="A259" s="129">
        <v>857.0</v>
      </c>
      <c r="B259" s="14" t="s">
        <v>63</v>
      </c>
      <c r="C259" s="14" t="s">
        <v>32</v>
      </c>
      <c r="D259" s="14" t="s">
        <v>757</v>
      </c>
      <c r="E259" s="14" t="s">
        <v>758</v>
      </c>
      <c r="F259" s="15" t="s">
        <v>66</v>
      </c>
      <c r="G259" s="15" t="s">
        <v>59</v>
      </c>
      <c r="H259" s="18" t="s">
        <v>1026</v>
      </c>
      <c r="I259" s="18" t="s">
        <v>1027</v>
      </c>
      <c r="J259" s="129">
        <v>580949.5</v>
      </c>
      <c r="K259" s="129">
        <v>214143.8</v>
      </c>
      <c r="L259" s="129">
        <v>13462.2</v>
      </c>
      <c r="M259" s="129">
        <v>5402.63</v>
      </c>
      <c r="N259" s="129">
        <v>1.0</v>
      </c>
      <c r="O259" s="129">
        <v>2.0</v>
      </c>
      <c r="P259" s="129">
        <v>17.0</v>
      </c>
      <c r="Q259" s="129">
        <v>8.0</v>
      </c>
      <c r="R259" s="129">
        <v>8.0</v>
      </c>
      <c r="S259" s="129">
        <v>18.0</v>
      </c>
      <c r="T259" s="129">
        <v>-50.0</v>
      </c>
      <c r="U259" s="129">
        <v>112.0</v>
      </c>
      <c r="V259" s="129">
        <v>-55.0</v>
      </c>
      <c r="W259" s="129">
        <v>149.18</v>
      </c>
      <c r="X259" s="129">
        <v>171.29</v>
      </c>
      <c r="Y259" s="129">
        <v>1.0</v>
      </c>
      <c r="Z259" s="129">
        <v>2.0</v>
      </c>
      <c r="AA259" s="129">
        <v>1.0</v>
      </c>
      <c r="AB259" s="129">
        <v>5.0</v>
      </c>
      <c r="AC259" s="129">
        <v>5.0</v>
      </c>
      <c r="AD259" s="129">
        <v>3.7</v>
      </c>
      <c r="AE259" s="129">
        <v>92.0</v>
      </c>
      <c r="AF259" s="129">
        <v>1.0</v>
      </c>
      <c r="AG259" s="129">
        <v>2.0</v>
      </c>
      <c r="AH259" s="129">
        <v>1.0</v>
      </c>
      <c r="AI259" s="129">
        <v>4.0</v>
      </c>
      <c r="AJ259" s="129">
        <v>4.0</v>
      </c>
      <c r="AK259" s="129">
        <v>3.0</v>
      </c>
      <c r="AL259" s="130">
        <v>45496.78643179398</v>
      </c>
      <c r="AM259" s="131">
        <v>577349.26</v>
      </c>
      <c r="AN259" s="131">
        <v>214396.23</v>
      </c>
      <c r="AO259" s="124"/>
      <c r="AP259" s="124"/>
    </row>
    <row r="260">
      <c r="A260" s="129">
        <v>424.0</v>
      </c>
      <c r="B260" s="14" t="s">
        <v>97</v>
      </c>
      <c r="C260" s="14" t="s">
        <v>32</v>
      </c>
      <c r="D260" s="14" t="s">
        <v>422</v>
      </c>
      <c r="E260" s="14" t="s">
        <v>423</v>
      </c>
      <c r="F260" s="15" t="s">
        <v>223</v>
      </c>
      <c r="G260" s="15" t="s">
        <v>101</v>
      </c>
      <c r="H260" s="18" t="s">
        <v>1026</v>
      </c>
      <c r="I260" s="18" t="s">
        <v>1027</v>
      </c>
      <c r="J260" s="129">
        <v>1357588.32</v>
      </c>
      <c r="K260" s="129">
        <v>1234824.6</v>
      </c>
      <c r="L260" s="129">
        <v>35950.25</v>
      </c>
      <c r="M260" s="129">
        <v>34472.75</v>
      </c>
      <c r="N260" s="129">
        <v>10.0</v>
      </c>
      <c r="O260" s="129">
        <v>6.0</v>
      </c>
      <c r="P260" s="129">
        <v>36.0</v>
      </c>
      <c r="Q260" s="129">
        <v>27.0</v>
      </c>
      <c r="R260" s="129">
        <v>23.0</v>
      </c>
      <c r="S260" s="129">
        <v>21.0</v>
      </c>
      <c r="T260" s="129">
        <v>66.0</v>
      </c>
      <c r="U260" s="129">
        <v>33.0</v>
      </c>
      <c r="V260" s="129">
        <v>9.0</v>
      </c>
      <c r="W260" s="129">
        <v>4.29</v>
      </c>
      <c r="X260" s="129">
        <v>9.94</v>
      </c>
      <c r="Y260" s="129">
        <v>3.0</v>
      </c>
      <c r="Z260" s="129">
        <v>1.0</v>
      </c>
      <c r="AA260" s="129">
        <v>1.0</v>
      </c>
      <c r="AB260" s="129">
        <v>2.0</v>
      </c>
      <c r="AC260" s="129">
        <v>2.0</v>
      </c>
      <c r="AD260" s="129">
        <v>1.75</v>
      </c>
      <c r="AE260" s="129">
        <v>349.0</v>
      </c>
      <c r="AF260" s="129">
        <v>2.0</v>
      </c>
      <c r="AG260" s="129">
        <v>1.0</v>
      </c>
      <c r="AH260" s="129">
        <v>1.0</v>
      </c>
      <c r="AI260" s="129">
        <v>1.0</v>
      </c>
      <c r="AJ260" s="129">
        <v>2.0</v>
      </c>
      <c r="AK260" s="129">
        <v>1.0</v>
      </c>
      <c r="AL260" s="130">
        <v>45496.78643179398</v>
      </c>
      <c r="AM260" s="131">
        <v>1357965.95</v>
      </c>
      <c r="AN260" s="131">
        <v>1236004.42</v>
      </c>
      <c r="AO260" s="124"/>
      <c r="AP260" s="124"/>
    </row>
    <row r="261">
      <c r="A261" s="129">
        <v>135.0</v>
      </c>
      <c r="B261" s="14" t="s">
        <v>42</v>
      </c>
      <c r="C261" s="14" t="s">
        <v>32</v>
      </c>
      <c r="D261" s="14" t="s">
        <v>106</v>
      </c>
      <c r="E261" s="14" t="s">
        <v>107</v>
      </c>
      <c r="F261" s="15" t="s">
        <v>108</v>
      </c>
      <c r="G261" s="15" t="s">
        <v>46</v>
      </c>
      <c r="H261" s="18" t="s">
        <v>1026</v>
      </c>
      <c r="I261" s="18" t="s">
        <v>1027</v>
      </c>
      <c r="J261" s="129">
        <v>1173441.74</v>
      </c>
      <c r="K261" s="129">
        <v>942735.8</v>
      </c>
      <c r="L261" s="129">
        <v>38127.48</v>
      </c>
      <c r="M261" s="129">
        <v>31901.02</v>
      </c>
      <c r="N261" s="129">
        <v>5.0</v>
      </c>
      <c r="O261" s="129">
        <v>3.0</v>
      </c>
      <c r="P261" s="129">
        <v>58.0</v>
      </c>
      <c r="Q261" s="129">
        <v>43.0</v>
      </c>
      <c r="R261" s="129">
        <v>23.0</v>
      </c>
      <c r="S261" s="129">
        <v>18.0</v>
      </c>
      <c r="T261" s="129">
        <v>66.0</v>
      </c>
      <c r="U261" s="129">
        <v>34.0</v>
      </c>
      <c r="V261" s="129">
        <v>27.0</v>
      </c>
      <c r="W261" s="129">
        <v>19.52</v>
      </c>
      <c r="X261" s="129">
        <v>24.47</v>
      </c>
      <c r="Y261" s="129">
        <v>3.0</v>
      </c>
      <c r="Z261" s="129">
        <v>1.0</v>
      </c>
      <c r="AA261" s="129">
        <v>2.0</v>
      </c>
      <c r="AB261" s="129">
        <v>5.0</v>
      </c>
      <c r="AC261" s="129">
        <v>4.0</v>
      </c>
      <c r="AD261" s="129">
        <v>3.65</v>
      </c>
      <c r="AE261" s="129">
        <v>101.0</v>
      </c>
      <c r="AF261" s="129">
        <v>2.0</v>
      </c>
      <c r="AG261" s="129">
        <v>1.0</v>
      </c>
      <c r="AH261" s="129">
        <v>2.0</v>
      </c>
      <c r="AI261" s="129">
        <v>4.0</v>
      </c>
      <c r="AJ261" s="129">
        <v>3.0</v>
      </c>
      <c r="AK261" s="129">
        <v>3.0</v>
      </c>
      <c r="AL261" s="130">
        <v>45496.78643179398</v>
      </c>
      <c r="AM261" s="131">
        <v>1172389.74</v>
      </c>
      <c r="AN261" s="131">
        <v>943744.17</v>
      </c>
      <c r="AO261" s="124"/>
      <c r="AP261" s="124"/>
    </row>
    <row r="262">
      <c r="A262" s="129">
        <v>482.0</v>
      </c>
      <c r="B262" s="14" t="s">
        <v>42</v>
      </c>
      <c r="C262" s="14" t="s">
        <v>32</v>
      </c>
      <c r="D262" s="14" t="s">
        <v>106</v>
      </c>
      <c r="E262" s="14" t="s">
        <v>107</v>
      </c>
      <c r="F262" s="15" t="s">
        <v>108</v>
      </c>
      <c r="G262" s="15" t="s">
        <v>46</v>
      </c>
      <c r="H262" s="18" t="s">
        <v>1026</v>
      </c>
      <c r="I262" s="18" t="s">
        <v>1027</v>
      </c>
      <c r="J262" s="129">
        <v>1105252.32</v>
      </c>
      <c r="K262" s="129">
        <v>1036254.0</v>
      </c>
      <c r="L262" s="129">
        <v>36667.63</v>
      </c>
      <c r="M262" s="129">
        <v>35351.15</v>
      </c>
      <c r="N262" s="129">
        <v>4.0</v>
      </c>
      <c r="O262" s="129">
        <v>2.0</v>
      </c>
      <c r="P262" s="129">
        <v>106.0</v>
      </c>
      <c r="Q262" s="129">
        <v>66.0</v>
      </c>
      <c r="R262" s="129">
        <v>35.0</v>
      </c>
      <c r="S262" s="129">
        <v>24.0</v>
      </c>
      <c r="T262" s="129">
        <v>100.0</v>
      </c>
      <c r="U262" s="129">
        <v>60.0</v>
      </c>
      <c r="V262" s="129">
        <v>45.0</v>
      </c>
      <c r="W262" s="129">
        <v>3.72</v>
      </c>
      <c r="X262" s="129">
        <v>6.66</v>
      </c>
      <c r="Y262" s="129">
        <v>4.0</v>
      </c>
      <c r="Z262" s="129">
        <v>2.0</v>
      </c>
      <c r="AA262" s="129">
        <v>3.0</v>
      </c>
      <c r="AB262" s="129">
        <v>1.0</v>
      </c>
      <c r="AC262" s="129">
        <v>1.0</v>
      </c>
      <c r="AD262" s="129">
        <v>1.65</v>
      </c>
      <c r="AE262" s="129">
        <v>362.0</v>
      </c>
      <c r="AF262" s="129">
        <v>3.0</v>
      </c>
      <c r="AG262" s="129">
        <v>2.0</v>
      </c>
      <c r="AH262" s="129">
        <v>2.0</v>
      </c>
      <c r="AI262" s="129">
        <v>1.0</v>
      </c>
      <c r="AJ262" s="129">
        <v>1.0</v>
      </c>
      <c r="AK262" s="129">
        <v>1.0</v>
      </c>
      <c r="AL262" s="130">
        <v>45496.78643179398</v>
      </c>
      <c r="AM262" s="131">
        <v>1109974.32</v>
      </c>
      <c r="AN262" s="131">
        <v>1036686.51</v>
      </c>
      <c r="AO262" s="124"/>
      <c r="AP262" s="124"/>
    </row>
    <row r="263">
      <c r="A263" s="129">
        <v>729.0</v>
      </c>
      <c r="B263" s="14" t="s">
        <v>42</v>
      </c>
      <c r="C263" s="14" t="s">
        <v>32</v>
      </c>
      <c r="D263" s="14" t="s">
        <v>106</v>
      </c>
      <c r="E263" s="14" t="s">
        <v>107</v>
      </c>
      <c r="F263" s="15" t="s">
        <v>108</v>
      </c>
      <c r="G263" s="15" t="s">
        <v>46</v>
      </c>
      <c r="H263" s="18" t="s">
        <v>1026</v>
      </c>
      <c r="I263" s="18" t="s">
        <v>1027</v>
      </c>
      <c r="J263" s="129">
        <v>1963998.75</v>
      </c>
      <c r="K263" s="129">
        <v>1527500.4</v>
      </c>
      <c r="L263" s="129">
        <v>51522.86</v>
      </c>
      <c r="M263" s="129">
        <v>40460.78</v>
      </c>
      <c r="N263" s="129">
        <v>4.0</v>
      </c>
      <c r="O263" s="14" t="s">
        <v>41</v>
      </c>
      <c r="P263" s="129">
        <v>41.0</v>
      </c>
      <c r="Q263" s="129">
        <v>38.0</v>
      </c>
      <c r="R263" s="129">
        <v>52.0</v>
      </c>
      <c r="S263" s="129">
        <v>22.0</v>
      </c>
      <c r="T263" s="14" t="s">
        <v>41</v>
      </c>
      <c r="U263" s="129">
        <v>7.0</v>
      </c>
      <c r="V263" s="129">
        <v>136.0</v>
      </c>
      <c r="W263" s="129">
        <v>27.34</v>
      </c>
      <c r="X263" s="129">
        <v>28.58</v>
      </c>
      <c r="Y263" s="14" t="s">
        <v>41</v>
      </c>
      <c r="Z263" s="129">
        <v>1.0</v>
      </c>
      <c r="AA263" s="129">
        <v>5.0</v>
      </c>
      <c r="AB263" s="129">
        <v>5.0</v>
      </c>
      <c r="AC263" s="129">
        <v>4.0</v>
      </c>
      <c r="AD263" s="129">
        <v>4.1</v>
      </c>
      <c r="AE263" s="129">
        <v>44.0</v>
      </c>
      <c r="AF263" s="14" t="s">
        <v>41</v>
      </c>
      <c r="AG263" s="129">
        <v>1.0</v>
      </c>
      <c r="AH263" s="129">
        <v>4.0</v>
      </c>
      <c r="AI263" s="129">
        <v>4.0</v>
      </c>
      <c r="AJ263" s="129">
        <v>3.0</v>
      </c>
      <c r="AK263" s="129">
        <v>4.0</v>
      </c>
      <c r="AL263" s="130">
        <v>45496.78643179398</v>
      </c>
      <c r="AM263" s="131">
        <v>1964669.63</v>
      </c>
      <c r="AN263" s="131">
        <v>1528497.38</v>
      </c>
      <c r="AO263" s="124"/>
      <c r="AP263" s="124"/>
    </row>
    <row r="264">
      <c r="A264" s="129">
        <v>755.0</v>
      </c>
      <c r="B264" s="14" t="s">
        <v>42</v>
      </c>
      <c r="C264" s="14" t="s">
        <v>32</v>
      </c>
      <c r="D264" s="14" t="s">
        <v>106</v>
      </c>
      <c r="E264" s="14" t="s">
        <v>107</v>
      </c>
      <c r="F264" s="15" t="s">
        <v>108</v>
      </c>
      <c r="G264" s="15" t="s">
        <v>46</v>
      </c>
      <c r="H264" s="18" t="s">
        <v>1026</v>
      </c>
      <c r="I264" s="18" t="s">
        <v>1027</v>
      </c>
      <c r="J264" s="129">
        <v>1583587.27</v>
      </c>
      <c r="K264" s="129">
        <v>1671236.0</v>
      </c>
      <c r="L264" s="129">
        <v>55134.27</v>
      </c>
      <c r="M264" s="129">
        <v>60066.84</v>
      </c>
      <c r="N264" s="129">
        <v>60.0</v>
      </c>
      <c r="O264" s="129">
        <v>37.0</v>
      </c>
      <c r="P264" s="129">
        <v>68.0</v>
      </c>
      <c r="Q264" s="129">
        <v>66.0</v>
      </c>
      <c r="R264" s="129">
        <v>88.0</v>
      </c>
      <c r="S264" s="129">
        <v>72.0</v>
      </c>
      <c r="T264" s="129">
        <v>62.0</v>
      </c>
      <c r="U264" s="129">
        <v>3.0</v>
      </c>
      <c r="V264" s="129">
        <v>22.0</v>
      </c>
      <c r="W264" s="129">
        <v>-8.21</v>
      </c>
      <c r="X264" s="129">
        <v>-5.24</v>
      </c>
      <c r="Y264" s="129">
        <v>3.0</v>
      </c>
      <c r="Z264" s="129">
        <v>1.0</v>
      </c>
      <c r="AA264" s="129">
        <v>2.0</v>
      </c>
      <c r="AB264" s="129">
        <v>1.0</v>
      </c>
      <c r="AC264" s="129">
        <v>1.0</v>
      </c>
      <c r="AD264" s="129">
        <v>1.3</v>
      </c>
      <c r="AE264" s="129">
        <v>442.0</v>
      </c>
      <c r="AF264" s="129">
        <v>2.0</v>
      </c>
      <c r="AG264" s="129">
        <v>1.0</v>
      </c>
      <c r="AH264" s="129">
        <v>2.0</v>
      </c>
      <c r="AI264" s="129">
        <v>1.0</v>
      </c>
      <c r="AJ264" s="129">
        <v>1.0</v>
      </c>
      <c r="AK264" s="129">
        <v>1.0</v>
      </c>
      <c r="AL264" s="130">
        <v>45496.78643179398</v>
      </c>
      <c r="AM264" s="131">
        <v>1584513.45</v>
      </c>
      <c r="AN264" s="131">
        <v>1671338.16</v>
      </c>
      <c r="AO264" s="124"/>
      <c r="AP264" s="124"/>
    </row>
    <row r="265">
      <c r="A265" s="129">
        <v>773.0</v>
      </c>
      <c r="B265" s="14" t="s">
        <v>122</v>
      </c>
      <c r="C265" s="14" t="s">
        <v>992</v>
      </c>
      <c r="D265" s="14" t="s">
        <v>106</v>
      </c>
      <c r="E265" s="14" t="s">
        <v>107</v>
      </c>
      <c r="F265" s="15" t="s">
        <v>108</v>
      </c>
      <c r="G265" s="15" t="s">
        <v>46</v>
      </c>
      <c r="H265" s="18" t="s">
        <v>1026</v>
      </c>
      <c r="I265" s="18" t="s">
        <v>1027</v>
      </c>
      <c r="J265" s="129">
        <v>392492.7</v>
      </c>
      <c r="K265" s="129">
        <v>464323.4</v>
      </c>
      <c r="L265" s="129">
        <v>13671.0</v>
      </c>
      <c r="M265" s="129">
        <v>17636.15</v>
      </c>
      <c r="N265" s="129">
        <v>2.0</v>
      </c>
      <c r="O265" s="129">
        <v>12.0</v>
      </c>
      <c r="P265" s="129">
        <v>14.0</v>
      </c>
      <c r="Q265" s="129">
        <v>22.0</v>
      </c>
      <c r="R265" s="129">
        <v>8.0</v>
      </c>
      <c r="S265" s="129">
        <v>20.0</v>
      </c>
      <c r="T265" s="129">
        <v>-83.0</v>
      </c>
      <c r="U265" s="129">
        <v>-36.0</v>
      </c>
      <c r="V265" s="129">
        <v>-60.0</v>
      </c>
      <c r="W265" s="129">
        <v>-22.48</v>
      </c>
      <c r="X265" s="129">
        <v>-15.47</v>
      </c>
      <c r="Y265" s="129">
        <v>1.0</v>
      </c>
      <c r="Z265" s="129">
        <v>1.0</v>
      </c>
      <c r="AA265" s="129">
        <v>1.0</v>
      </c>
      <c r="AB265" s="129">
        <v>1.0</v>
      </c>
      <c r="AC265" s="129">
        <v>1.0</v>
      </c>
      <c r="AD265" s="129">
        <v>1.0</v>
      </c>
      <c r="AE265" s="129">
        <v>536.0</v>
      </c>
      <c r="AF265" s="129">
        <v>1.0</v>
      </c>
      <c r="AG265" s="129">
        <v>1.0</v>
      </c>
      <c r="AH265" s="129">
        <v>1.0</v>
      </c>
      <c r="AI265" s="129">
        <v>1.0</v>
      </c>
      <c r="AJ265" s="129">
        <v>1.0</v>
      </c>
      <c r="AK265" s="129">
        <v>1.0</v>
      </c>
      <c r="AL265" s="130">
        <v>45496.78643179398</v>
      </c>
      <c r="AM265" s="131">
        <v>390721.57</v>
      </c>
      <c r="AN265" s="131">
        <v>464323.03</v>
      </c>
      <c r="AO265" s="124"/>
      <c r="AP265" s="124"/>
    </row>
    <row r="266">
      <c r="A266" s="129">
        <v>539.0</v>
      </c>
      <c r="B266" s="14" t="s">
        <v>47</v>
      </c>
      <c r="C266" s="14" t="s">
        <v>32</v>
      </c>
      <c r="D266" s="14" t="s">
        <v>226</v>
      </c>
      <c r="E266" s="14" t="s">
        <v>512</v>
      </c>
      <c r="F266" s="15" t="s">
        <v>513</v>
      </c>
      <c r="G266" s="15" t="s">
        <v>59</v>
      </c>
      <c r="H266" s="18" t="s">
        <v>1026</v>
      </c>
      <c r="I266" s="18" t="s">
        <v>1027</v>
      </c>
      <c r="J266" s="129">
        <v>709714.25</v>
      </c>
      <c r="K266" s="129">
        <v>652497.6</v>
      </c>
      <c r="L266" s="129">
        <v>20642.25</v>
      </c>
      <c r="M266" s="129">
        <v>19969.83</v>
      </c>
      <c r="N266" s="129">
        <v>6.0</v>
      </c>
      <c r="O266" s="129">
        <v>27.0</v>
      </c>
      <c r="P266" s="129">
        <v>22.0</v>
      </c>
      <c r="Q266" s="129">
        <v>12.0</v>
      </c>
      <c r="R266" s="129">
        <v>23.0</v>
      </c>
      <c r="S266" s="129">
        <v>28.0</v>
      </c>
      <c r="T266" s="129">
        <v>-77.0</v>
      </c>
      <c r="U266" s="129">
        <v>83.0</v>
      </c>
      <c r="V266" s="129">
        <v>-17.0</v>
      </c>
      <c r="W266" s="129">
        <v>3.37</v>
      </c>
      <c r="X266" s="129">
        <v>8.77</v>
      </c>
      <c r="Y266" s="129">
        <v>1.0</v>
      </c>
      <c r="Z266" s="129">
        <v>2.0</v>
      </c>
      <c r="AA266" s="129">
        <v>1.0</v>
      </c>
      <c r="AB266" s="129">
        <v>1.0</v>
      </c>
      <c r="AC266" s="129">
        <v>2.0</v>
      </c>
      <c r="AD266" s="129">
        <v>1.35</v>
      </c>
      <c r="AE266" s="129">
        <v>428.0</v>
      </c>
      <c r="AF266" s="129">
        <v>1.0</v>
      </c>
      <c r="AG266" s="129">
        <v>2.0</v>
      </c>
      <c r="AH266" s="129">
        <v>1.0</v>
      </c>
      <c r="AI266" s="129">
        <v>1.0</v>
      </c>
      <c r="AJ266" s="129">
        <v>2.0</v>
      </c>
      <c r="AK266" s="129">
        <v>1.0</v>
      </c>
      <c r="AL266" s="130">
        <v>45496.78643179398</v>
      </c>
      <c r="AM266" s="131">
        <v>703252.75</v>
      </c>
      <c r="AN266" s="131">
        <v>652703.25</v>
      </c>
      <c r="AO266" s="124"/>
      <c r="AP266" s="124"/>
    </row>
    <row r="267">
      <c r="A267" s="129">
        <v>632.0</v>
      </c>
      <c r="B267" s="14" t="s">
        <v>63</v>
      </c>
      <c r="C267" s="14" t="s">
        <v>32</v>
      </c>
      <c r="D267" s="14" t="s">
        <v>587</v>
      </c>
      <c r="E267" s="14" t="s">
        <v>588</v>
      </c>
      <c r="F267" s="15" t="s">
        <v>88</v>
      </c>
      <c r="G267" s="15" t="s">
        <v>59</v>
      </c>
      <c r="H267" s="18" t="s">
        <v>1026</v>
      </c>
      <c r="I267" s="18" t="s">
        <v>1027</v>
      </c>
      <c r="J267" s="129">
        <v>547598.27</v>
      </c>
      <c r="K267" s="129">
        <v>1072999.4</v>
      </c>
      <c r="L267" s="129">
        <v>14792.0</v>
      </c>
      <c r="M267" s="129">
        <v>29778.25</v>
      </c>
      <c r="N267" s="14" t="s">
        <v>41</v>
      </c>
      <c r="O267" s="14" t="s">
        <v>41</v>
      </c>
      <c r="P267" s="129">
        <v>5.0</v>
      </c>
      <c r="Q267" s="129">
        <v>21.0</v>
      </c>
      <c r="R267" s="129">
        <v>19.0</v>
      </c>
      <c r="S267" s="129">
        <v>7.0</v>
      </c>
      <c r="T267" s="14" t="s">
        <v>41</v>
      </c>
      <c r="U267" s="129">
        <v>-76.0</v>
      </c>
      <c r="V267" s="129">
        <v>171.0</v>
      </c>
      <c r="W267" s="129">
        <v>-50.33</v>
      </c>
      <c r="X267" s="129">
        <v>-48.97</v>
      </c>
      <c r="Y267" s="14" t="s">
        <v>41</v>
      </c>
      <c r="Z267" s="129">
        <v>1.0</v>
      </c>
      <c r="AA267" s="129">
        <v>5.0</v>
      </c>
      <c r="AB267" s="129">
        <v>1.0</v>
      </c>
      <c r="AC267" s="129">
        <v>1.0</v>
      </c>
      <c r="AD267" s="129">
        <v>1.75</v>
      </c>
      <c r="AE267" s="129">
        <v>343.0</v>
      </c>
      <c r="AF267" s="14" t="s">
        <v>41</v>
      </c>
      <c r="AG267" s="129">
        <v>1.0</v>
      </c>
      <c r="AH267" s="129">
        <v>4.0</v>
      </c>
      <c r="AI267" s="129">
        <v>1.0</v>
      </c>
      <c r="AJ267" s="129">
        <v>1.0</v>
      </c>
      <c r="AK267" s="129">
        <v>1.0</v>
      </c>
      <c r="AL267" s="130">
        <v>45496.78643179398</v>
      </c>
      <c r="AM267" s="131">
        <v>547977.52</v>
      </c>
      <c r="AN267" s="131">
        <v>1073308.6</v>
      </c>
      <c r="AO267" s="124"/>
      <c r="AP267" s="124"/>
    </row>
    <row r="268">
      <c r="A268" s="129">
        <v>533.0</v>
      </c>
      <c r="B268" s="14" t="s">
        <v>42</v>
      </c>
      <c r="C268" s="14" t="s">
        <v>32</v>
      </c>
      <c r="D268" s="14" t="s">
        <v>337</v>
      </c>
      <c r="E268" s="14" t="s">
        <v>507</v>
      </c>
      <c r="F268" s="15" t="s">
        <v>108</v>
      </c>
      <c r="G268" s="15" t="s">
        <v>46</v>
      </c>
      <c r="H268" s="18" t="s">
        <v>1026</v>
      </c>
      <c r="I268" s="18" t="s">
        <v>1027</v>
      </c>
      <c r="J268" s="129">
        <v>1330298.13</v>
      </c>
      <c r="K268" s="129">
        <v>1126156.6</v>
      </c>
      <c r="L268" s="129">
        <v>39328.34</v>
      </c>
      <c r="M268" s="129">
        <v>36786.95</v>
      </c>
      <c r="N268" s="129">
        <v>57.0</v>
      </c>
      <c r="O268" s="129">
        <v>13.0</v>
      </c>
      <c r="P268" s="129">
        <v>60.0</v>
      </c>
      <c r="Q268" s="129">
        <v>52.0</v>
      </c>
      <c r="R268" s="129">
        <v>56.0</v>
      </c>
      <c r="S268" s="129">
        <v>56.0</v>
      </c>
      <c r="T268" s="129">
        <v>338.0</v>
      </c>
      <c r="U268" s="129">
        <v>15.0</v>
      </c>
      <c r="V268" s="129">
        <v>0.0</v>
      </c>
      <c r="W268" s="129">
        <v>6.91</v>
      </c>
      <c r="X268" s="129">
        <v>18.13</v>
      </c>
      <c r="Y268" s="129">
        <v>5.0</v>
      </c>
      <c r="Z268" s="129">
        <v>1.0</v>
      </c>
      <c r="AA268" s="129">
        <v>1.0</v>
      </c>
      <c r="AB268" s="129">
        <v>2.0</v>
      </c>
      <c r="AC268" s="129">
        <v>3.0</v>
      </c>
      <c r="AD268" s="129">
        <v>2.1</v>
      </c>
      <c r="AE268" s="129">
        <v>288.0</v>
      </c>
      <c r="AF268" s="129">
        <v>4.0</v>
      </c>
      <c r="AG268" s="129">
        <v>1.0</v>
      </c>
      <c r="AH268" s="129">
        <v>1.0</v>
      </c>
      <c r="AI268" s="129">
        <v>1.0</v>
      </c>
      <c r="AJ268" s="129">
        <v>2.0</v>
      </c>
      <c r="AK268" s="129">
        <v>2.0</v>
      </c>
      <c r="AL268" s="130">
        <v>45496.78643179398</v>
      </c>
      <c r="AM268" s="131">
        <v>1243678.38</v>
      </c>
      <c r="AN268" s="131">
        <v>1126005.07</v>
      </c>
      <c r="AO268" s="124"/>
      <c r="AP268" s="124"/>
    </row>
    <row r="269">
      <c r="A269" s="129">
        <v>806.0</v>
      </c>
      <c r="B269" s="14" t="s">
        <v>47</v>
      </c>
      <c r="C269" s="14" t="s">
        <v>32</v>
      </c>
      <c r="D269" s="14" t="s">
        <v>724</v>
      </c>
      <c r="E269" s="14" t="s">
        <v>725</v>
      </c>
      <c r="F269" s="15" t="s">
        <v>88</v>
      </c>
      <c r="G269" s="15" t="s">
        <v>59</v>
      </c>
      <c r="H269" s="18" t="s">
        <v>1026</v>
      </c>
      <c r="I269" s="18" t="s">
        <v>1027</v>
      </c>
      <c r="J269" s="129">
        <v>1226964.86</v>
      </c>
      <c r="K269" s="129">
        <v>848869.0</v>
      </c>
      <c r="L269" s="129">
        <v>33894.29</v>
      </c>
      <c r="M269" s="129">
        <v>23233.09</v>
      </c>
      <c r="N269" s="129">
        <v>11.0</v>
      </c>
      <c r="O269" s="129">
        <v>8.0</v>
      </c>
      <c r="P269" s="129">
        <v>31.0</v>
      </c>
      <c r="Q269" s="129">
        <v>25.0</v>
      </c>
      <c r="R269" s="129">
        <v>40.0</v>
      </c>
      <c r="S269" s="129">
        <v>28.0</v>
      </c>
      <c r="T269" s="129">
        <v>37.0</v>
      </c>
      <c r="U269" s="129">
        <v>24.0</v>
      </c>
      <c r="V269" s="129">
        <v>42.0</v>
      </c>
      <c r="W269" s="129">
        <v>45.89</v>
      </c>
      <c r="X269" s="129">
        <v>44.54</v>
      </c>
      <c r="Y269" s="129">
        <v>2.0</v>
      </c>
      <c r="Z269" s="129">
        <v>1.0</v>
      </c>
      <c r="AA269" s="129">
        <v>3.0</v>
      </c>
      <c r="AB269" s="129">
        <v>5.0</v>
      </c>
      <c r="AC269" s="129">
        <v>5.0</v>
      </c>
      <c r="AD269" s="129">
        <v>4.05</v>
      </c>
      <c r="AE269" s="129">
        <v>47.0</v>
      </c>
      <c r="AF269" s="129">
        <v>2.0</v>
      </c>
      <c r="AG269" s="129">
        <v>1.0</v>
      </c>
      <c r="AH269" s="129">
        <v>2.0</v>
      </c>
      <c r="AI269" s="129">
        <v>4.0</v>
      </c>
      <c r="AJ269" s="129">
        <v>4.0</v>
      </c>
      <c r="AK269" s="129">
        <v>4.0</v>
      </c>
      <c r="AL269" s="130">
        <v>45496.78643179398</v>
      </c>
      <c r="AM269" s="131">
        <v>1227163.36</v>
      </c>
      <c r="AN269" s="131">
        <v>848935.06</v>
      </c>
      <c r="AO269" s="124"/>
      <c r="AP269" s="124"/>
    </row>
    <row r="270">
      <c r="A270" s="129">
        <v>846.0</v>
      </c>
      <c r="B270" s="14" t="s">
        <v>42</v>
      </c>
      <c r="C270" s="14" t="s">
        <v>32</v>
      </c>
      <c r="D270" s="14" t="s">
        <v>707</v>
      </c>
      <c r="E270" s="14" t="s">
        <v>725</v>
      </c>
      <c r="F270" s="15" t="s">
        <v>108</v>
      </c>
      <c r="G270" s="15" t="s">
        <v>46</v>
      </c>
      <c r="H270" s="18" t="s">
        <v>1026</v>
      </c>
      <c r="I270" s="18" t="s">
        <v>1027</v>
      </c>
      <c r="J270" s="129">
        <v>780942.55</v>
      </c>
      <c r="K270" s="129">
        <v>488064.6</v>
      </c>
      <c r="L270" s="129">
        <v>24134.75</v>
      </c>
      <c r="M270" s="129">
        <v>17155.5</v>
      </c>
      <c r="N270" s="129">
        <v>21.0</v>
      </c>
      <c r="O270" s="129">
        <v>23.0</v>
      </c>
      <c r="P270" s="129">
        <v>21.0</v>
      </c>
      <c r="Q270" s="129">
        <v>10.0</v>
      </c>
      <c r="R270" s="129">
        <v>39.0</v>
      </c>
      <c r="S270" s="129">
        <v>42.0</v>
      </c>
      <c r="T270" s="129">
        <v>-8.0</v>
      </c>
      <c r="U270" s="129">
        <v>110.0</v>
      </c>
      <c r="V270" s="129">
        <v>-7.0</v>
      </c>
      <c r="W270" s="129">
        <v>40.68</v>
      </c>
      <c r="X270" s="129">
        <v>60.01</v>
      </c>
      <c r="Y270" s="129">
        <v>1.0</v>
      </c>
      <c r="Z270" s="129">
        <v>2.0</v>
      </c>
      <c r="AA270" s="129">
        <v>1.0</v>
      </c>
      <c r="AB270" s="129">
        <v>5.0</v>
      </c>
      <c r="AC270" s="129">
        <v>5.0</v>
      </c>
      <c r="AD270" s="129">
        <v>3.7</v>
      </c>
      <c r="AE270" s="129">
        <v>94.0</v>
      </c>
      <c r="AF270" s="129">
        <v>1.0</v>
      </c>
      <c r="AG270" s="129">
        <v>2.0</v>
      </c>
      <c r="AH270" s="129">
        <v>1.0</v>
      </c>
      <c r="AI270" s="129">
        <v>4.0</v>
      </c>
      <c r="AJ270" s="129">
        <v>4.0</v>
      </c>
      <c r="AK270" s="129">
        <v>3.0</v>
      </c>
      <c r="AL270" s="130">
        <v>45496.78643179398</v>
      </c>
      <c r="AM270" s="131">
        <v>730438.51</v>
      </c>
      <c r="AN270" s="131">
        <v>488879.42</v>
      </c>
      <c r="AO270" s="124"/>
      <c r="AP270" s="124"/>
    </row>
    <row r="271">
      <c r="A271" s="129">
        <v>396.0</v>
      </c>
      <c r="B271" s="132"/>
      <c r="C271" s="14" t="s">
        <v>32</v>
      </c>
      <c r="D271" s="14" t="s">
        <v>401</v>
      </c>
      <c r="E271" s="14" t="s">
        <v>402</v>
      </c>
      <c r="F271" s="15" t="s">
        <v>403</v>
      </c>
      <c r="G271" s="15" t="s">
        <v>46</v>
      </c>
      <c r="H271" s="18" t="s">
        <v>1026</v>
      </c>
      <c r="I271" s="18" t="s">
        <v>1027</v>
      </c>
      <c r="J271" s="129">
        <v>1921104.06</v>
      </c>
      <c r="K271" s="129">
        <v>1908370.4</v>
      </c>
      <c r="L271" s="129">
        <v>77461.37</v>
      </c>
      <c r="M271" s="129">
        <v>82585.35</v>
      </c>
      <c r="N271" s="129">
        <v>57.0</v>
      </c>
      <c r="O271" s="129">
        <v>64.0</v>
      </c>
      <c r="P271" s="129">
        <v>31.0</v>
      </c>
      <c r="Q271" s="129">
        <v>58.0</v>
      </c>
      <c r="R271" s="129">
        <v>44.0</v>
      </c>
      <c r="S271" s="129">
        <v>71.0</v>
      </c>
      <c r="T271" s="129">
        <v>-10.0</v>
      </c>
      <c r="U271" s="129">
        <v>-46.0</v>
      </c>
      <c r="V271" s="129">
        <v>-38.0</v>
      </c>
      <c r="W271" s="129">
        <v>-6.2</v>
      </c>
      <c r="X271" s="129">
        <v>0.67</v>
      </c>
      <c r="Y271" s="129">
        <v>1.0</v>
      </c>
      <c r="Z271" s="129">
        <v>1.0</v>
      </c>
      <c r="AA271" s="129">
        <v>1.0</v>
      </c>
      <c r="AB271" s="129">
        <v>1.0</v>
      </c>
      <c r="AC271" s="129">
        <v>1.0</v>
      </c>
      <c r="AD271" s="129">
        <v>1.0</v>
      </c>
      <c r="AE271" s="129">
        <v>610.0</v>
      </c>
      <c r="AF271" s="129">
        <v>1.0</v>
      </c>
      <c r="AG271" s="129">
        <v>1.0</v>
      </c>
      <c r="AH271" s="129">
        <v>1.0</v>
      </c>
      <c r="AI271" s="129">
        <v>1.0</v>
      </c>
      <c r="AJ271" s="129">
        <v>1.0</v>
      </c>
      <c r="AK271" s="129">
        <v>1.0</v>
      </c>
      <c r="AL271" s="130">
        <v>45496.78643179398</v>
      </c>
      <c r="AM271" s="131">
        <v>1920670.73</v>
      </c>
      <c r="AN271" s="131">
        <v>1909209.98</v>
      </c>
      <c r="AO271" s="124"/>
      <c r="AP271" s="124"/>
    </row>
    <row r="272">
      <c r="A272" s="128">
        <v>473.0</v>
      </c>
      <c r="B272" s="11" t="s">
        <v>414</v>
      </c>
      <c r="C272" s="11" t="s">
        <v>992</v>
      </c>
      <c r="D272" s="11" t="s">
        <v>290</v>
      </c>
      <c r="E272" s="14" t="s">
        <v>1019</v>
      </c>
      <c r="F272" s="15" t="s">
        <v>243</v>
      </c>
      <c r="G272" s="15" t="s">
        <v>101</v>
      </c>
      <c r="H272" s="18" t="s">
        <v>1026</v>
      </c>
      <c r="I272" s="18" t="s">
        <v>1027</v>
      </c>
      <c r="J272" s="129">
        <v>647922.91</v>
      </c>
      <c r="K272" s="129">
        <v>1165625.68</v>
      </c>
      <c r="L272" s="129">
        <v>17974.25</v>
      </c>
      <c r="M272" s="129">
        <v>33408.17</v>
      </c>
      <c r="N272" s="129">
        <v>14.0</v>
      </c>
      <c r="O272" s="129">
        <v>6.0</v>
      </c>
      <c r="P272" s="128">
        <v>91.0</v>
      </c>
      <c r="Q272" s="128">
        <v>109.0</v>
      </c>
      <c r="R272" s="128">
        <v>157.0</v>
      </c>
      <c r="S272" s="128">
        <v>285.0</v>
      </c>
      <c r="T272" s="128">
        <v>133.0</v>
      </c>
      <c r="U272" s="128">
        <v>-16.0</v>
      </c>
      <c r="V272" s="128">
        <v>-44.0</v>
      </c>
      <c r="W272" s="128">
        <v>-46.2</v>
      </c>
      <c r="X272" s="128">
        <v>-44.41</v>
      </c>
      <c r="Y272" s="128">
        <v>5.0</v>
      </c>
      <c r="Z272" s="128">
        <v>1.0</v>
      </c>
      <c r="AA272" s="128">
        <v>1.0</v>
      </c>
      <c r="AB272" s="128">
        <v>1.0</v>
      </c>
      <c r="AC272" s="128">
        <v>1.0</v>
      </c>
      <c r="AD272" s="128">
        <v>1.4</v>
      </c>
      <c r="AE272" s="128">
        <v>407.0</v>
      </c>
      <c r="AF272" s="128">
        <v>4.0</v>
      </c>
      <c r="AG272" s="128">
        <v>1.0</v>
      </c>
      <c r="AH272" s="128">
        <v>1.0</v>
      </c>
      <c r="AI272" s="128">
        <v>1.0</v>
      </c>
      <c r="AJ272" s="128">
        <v>1.0</v>
      </c>
      <c r="AK272" s="128">
        <v>1.0</v>
      </c>
      <c r="AL272" s="130">
        <v>45496.78643179398</v>
      </c>
      <c r="AM272" s="131">
        <v>646171.2</v>
      </c>
      <c r="AN272" s="131">
        <v>1159616.92</v>
      </c>
      <c r="AO272" s="124"/>
      <c r="AP272" s="124"/>
    </row>
    <row r="273">
      <c r="A273" s="129">
        <v>171.0</v>
      </c>
      <c r="B273" s="14" t="s">
        <v>42</v>
      </c>
      <c r="C273" s="14" t="s">
        <v>32</v>
      </c>
      <c r="D273" s="14" t="s">
        <v>91</v>
      </c>
      <c r="E273" s="14" t="s">
        <v>167</v>
      </c>
      <c r="F273" s="15" t="s">
        <v>108</v>
      </c>
      <c r="G273" s="15" t="s">
        <v>46</v>
      </c>
      <c r="H273" s="18" t="s">
        <v>1026</v>
      </c>
      <c r="I273" s="18" t="s">
        <v>1027</v>
      </c>
      <c r="J273" s="129">
        <v>1364770.64</v>
      </c>
      <c r="K273" s="129">
        <v>1240089.4</v>
      </c>
      <c r="L273" s="129">
        <v>48034.5</v>
      </c>
      <c r="M273" s="129">
        <v>46367.5</v>
      </c>
      <c r="N273" s="129">
        <v>72.0</v>
      </c>
      <c r="O273" s="129">
        <v>86.0</v>
      </c>
      <c r="P273" s="129">
        <v>77.0</v>
      </c>
      <c r="Q273" s="129">
        <v>118.0</v>
      </c>
      <c r="R273" s="129">
        <v>48.0</v>
      </c>
      <c r="S273" s="129">
        <v>65.0</v>
      </c>
      <c r="T273" s="129">
        <v>-16.0</v>
      </c>
      <c r="U273" s="129">
        <v>-34.0</v>
      </c>
      <c r="V273" s="129">
        <v>-26.0</v>
      </c>
      <c r="W273" s="129">
        <v>3.6</v>
      </c>
      <c r="X273" s="129">
        <v>10.05</v>
      </c>
      <c r="Y273" s="129">
        <v>1.0</v>
      </c>
      <c r="Z273" s="129">
        <v>1.0</v>
      </c>
      <c r="AA273" s="129">
        <v>1.0</v>
      </c>
      <c r="AB273" s="129">
        <v>1.0</v>
      </c>
      <c r="AC273" s="129">
        <v>2.0</v>
      </c>
      <c r="AD273" s="129">
        <v>1.25</v>
      </c>
      <c r="AE273" s="129">
        <v>451.0</v>
      </c>
      <c r="AF273" s="129">
        <v>1.0</v>
      </c>
      <c r="AG273" s="129">
        <v>1.0</v>
      </c>
      <c r="AH273" s="129">
        <v>1.0</v>
      </c>
      <c r="AI273" s="129">
        <v>1.0</v>
      </c>
      <c r="AJ273" s="129">
        <v>2.0</v>
      </c>
      <c r="AK273" s="129">
        <v>1.0</v>
      </c>
      <c r="AL273" s="130">
        <v>45496.78643179398</v>
      </c>
      <c r="AM273" s="131">
        <v>1339629.07</v>
      </c>
      <c r="AN273" s="131">
        <v>1254411.26</v>
      </c>
      <c r="AO273" s="124"/>
      <c r="AP273" s="124"/>
    </row>
    <row r="274">
      <c r="A274" s="129">
        <v>183.0</v>
      </c>
      <c r="B274" s="14" t="s">
        <v>42</v>
      </c>
      <c r="C274" s="14" t="s">
        <v>32</v>
      </c>
      <c r="D274" s="14" t="s">
        <v>91</v>
      </c>
      <c r="E274" s="14" t="s">
        <v>167</v>
      </c>
      <c r="F274" s="15" t="s">
        <v>108</v>
      </c>
      <c r="G274" s="15" t="s">
        <v>46</v>
      </c>
      <c r="H274" s="18" t="s">
        <v>1026</v>
      </c>
      <c r="I274" s="18" t="s">
        <v>1027</v>
      </c>
      <c r="J274" s="129">
        <v>3347895.26</v>
      </c>
      <c r="K274" s="129">
        <v>2984206.2</v>
      </c>
      <c r="L274" s="129">
        <v>114496.63</v>
      </c>
      <c r="M274" s="129">
        <v>101939.25</v>
      </c>
      <c r="N274" s="129">
        <v>58.0</v>
      </c>
      <c r="O274" s="129">
        <v>111.0</v>
      </c>
      <c r="P274" s="129">
        <v>123.0</v>
      </c>
      <c r="Q274" s="129">
        <v>107.0</v>
      </c>
      <c r="R274" s="129">
        <v>94.0</v>
      </c>
      <c r="S274" s="129">
        <v>100.0</v>
      </c>
      <c r="T274" s="129">
        <v>-47.0</v>
      </c>
      <c r="U274" s="129">
        <v>14.0</v>
      </c>
      <c r="V274" s="129">
        <v>-6.0</v>
      </c>
      <c r="W274" s="129">
        <v>12.32</v>
      </c>
      <c r="X274" s="129">
        <v>12.19</v>
      </c>
      <c r="Y274" s="129">
        <v>1.0</v>
      </c>
      <c r="Z274" s="129">
        <v>1.0</v>
      </c>
      <c r="AA274" s="129">
        <v>1.0</v>
      </c>
      <c r="AB274" s="129">
        <v>3.0</v>
      </c>
      <c r="AC274" s="129">
        <v>2.0</v>
      </c>
      <c r="AD274" s="129">
        <v>2.05</v>
      </c>
      <c r="AE274" s="129">
        <v>294.0</v>
      </c>
      <c r="AF274" s="129">
        <v>1.0</v>
      </c>
      <c r="AG274" s="129">
        <v>1.0</v>
      </c>
      <c r="AH274" s="129">
        <v>1.0</v>
      </c>
      <c r="AI274" s="129">
        <v>2.0</v>
      </c>
      <c r="AJ274" s="129">
        <v>2.0</v>
      </c>
      <c r="AK274" s="129">
        <v>2.0</v>
      </c>
      <c r="AL274" s="130">
        <v>45496.78643179398</v>
      </c>
      <c r="AM274" s="131">
        <v>3330472.74</v>
      </c>
      <c r="AN274" s="131">
        <v>2937392.1</v>
      </c>
      <c r="AO274" s="124"/>
      <c r="AP274" s="124"/>
    </row>
    <row r="275">
      <c r="A275" s="129">
        <v>188.0</v>
      </c>
      <c r="B275" s="14" t="s">
        <v>42</v>
      </c>
      <c r="C275" s="14" t="s">
        <v>32</v>
      </c>
      <c r="D275" s="14" t="s">
        <v>91</v>
      </c>
      <c r="E275" s="14" t="s">
        <v>167</v>
      </c>
      <c r="F275" s="15" t="s">
        <v>52</v>
      </c>
      <c r="G275" s="15" t="s">
        <v>46</v>
      </c>
      <c r="H275" s="18" t="s">
        <v>1026</v>
      </c>
      <c r="I275" s="18" t="s">
        <v>1027</v>
      </c>
      <c r="J275" s="129">
        <v>976553.83</v>
      </c>
      <c r="K275" s="129">
        <v>727679.8</v>
      </c>
      <c r="L275" s="129">
        <v>29837.75</v>
      </c>
      <c r="M275" s="129">
        <v>24837.83</v>
      </c>
      <c r="N275" s="129">
        <v>56.0</v>
      </c>
      <c r="O275" s="129">
        <v>16.0</v>
      </c>
      <c r="P275" s="129">
        <v>28.0</v>
      </c>
      <c r="Q275" s="129">
        <v>25.0</v>
      </c>
      <c r="R275" s="129">
        <v>50.0</v>
      </c>
      <c r="S275" s="129">
        <v>41.0</v>
      </c>
      <c r="T275" s="129">
        <v>250.0</v>
      </c>
      <c r="U275" s="129">
        <v>12.0</v>
      </c>
      <c r="V275" s="129">
        <v>21.0</v>
      </c>
      <c r="W275" s="129">
        <v>20.13</v>
      </c>
      <c r="X275" s="129">
        <v>34.2</v>
      </c>
      <c r="Y275" s="129">
        <v>5.0</v>
      </c>
      <c r="Z275" s="129">
        <v>1.0</v>
      </c>
      <c r="AA275" s="129">
        <v>2.0</v>
      </c>
      <c r="AB275" s="129">
        <v>5.0</v>
      </c>
      <c r="AC275" s="129">
        <v>5.0</v>
      </c>
      <c r="AD275" s="129">
        <v>4.0</v>
      </c>
      <c r="AE275" s="129">
        <v>53.0</v>
      </c>
      <c r="AF275" s="129">
        <v>4.0</v>
      </c>
      <c r="AG275" s="129">
        <v>1.0</v>
      </c>
      <c r="AH275" s="129">
        <v>2.0</v>
      </c>
      <c r="AI275" s="129">
        <v>4.0</v>
      </c>
      <c r="AJ275" s="129">
        <v>4.0</v>
      </c>
      <c r="AK275" s="129">
        <v>4.0</v>
      </c>
      <c r="AL275" s="130">
        <v>45496.78643179398</v>
      </c>
      <c r="AM275" s="131">
        <v>919304.28</v>
      </c>
      <c r="AN275" s="131">
        <v>726670.42</v>
      </c>
      <c r="AO275" s="124"/>
      <c r="AP275" s="124"/>
    </row>
    <row r="276">
      <c r="A276" s="128">
        <v>410.0</v>
      </c>
      <c r="B276" s="11" t="s">
        <v>42</v>
      </c>
      <c r="C276" s="11" t="s">
        <v>32</v>
      </c>
      <c r="D276" s="11" t="s">
        <v>91</v>
      </c>
      <c r="E276" s="14" t="s">
        <v>167</v>
      </c>
      <c r="F276" s="15" t="s">
        <v>108</v>
      </c>
      <c r="G276" s="15" t="s">
        <v>46</v>
      </c>
      <c r="H276" s="18" t="s">
        <v>1026</v>
      </c>
      <c r="I276" s="18" t="s">
        <v>1027</v>
      </c>
      <c r="J276" s="129">
        <v>876458.47</v>
      </c>
      <c r="K276" s="129">
        <v>875628.4</v>
      </c>
      <c r="L276" s="129">
        <v>31613.5</v>
      </c>
      <c r="M276" s="129">
        <v>32269.5</v>
      </c>
      <c r="N276" s="129">
        <v>14.0</v>
      </c>
      <c r="O276" s="129">
        <v>31.0</v>
      </c>
      <c r="P276" s="129">
        <v>41.0</v>
      </c>
      <c r="Q276" s="128">
        <v>32.0</v>
      </c>
      <c r="R276" s="128">
        <v>21.0</v>
      </c>
      <c r="S276" s="128">
        <v>23.0</v>
      </c>
      <c r="T276" s="128">
        <v>-54.0</v>
      </c>
      <c r="U276" s="128">
        <v>28.0</v>
      </c>
      <c r="V276" s="128">
        <v>-8.0</v>
      </c>
      <c r="W276" s="128">
        <v>-2.03</v>
      </c>
      <c r="X276" s="128">
        <v>0.09</v>
      </c>
      <c r="Y276" s="128">
        <v>1.0</v>
      </c>
      <c r="Z276" s="128">
        <v>1.0</v>
      </c>
      <c r="AA276" s="128">
        <v>1.0</v>
      </c>
      <c r="AB276" s="128">
        <v>1.0</v>
      </c>
      <c r="AC276" s="128">
        <v>1.0</v>
      </c>
      <c r="AD276" s="128">
        <v>1.0</v>
      </c>
      <c r="AE276" s="128">
        <v>571.0</v>
      </c>
      <c r="AF276" s="128">
        <v>1.0</v>
      </c>
      <c r="AG276" s="128">
        <v>1.0</v>
      </c>
      <c r="AH276" s="128">
        <v>1.0</v>
      </c>
      <c r="AI276" s="128">
        <v>1.0</v>
      </c>
      <c r="AJ276" s="128">
        <v>1.0</v>
      </c>
      <c r="AK276" s="128">
        <v>1.0</v>
      </c>
      <c r="AL276" s="130">
        <v>45496.78643179398</v>
      </c>
      <c r="AM276" s="131">
        <v>913412.6</v>
      </c>
      <c r="AN276" s="131">
        <v>909139.4</v>
      </c>
      <c r="AO276" s="124"/>
      <c r="AP276" s="124"/>
    </row>
    <row r="277">
      <c r="A277" s="128">
        <v>388.0</v>
      </c>
      <c r="B277" s="11" t="s">
        <v>122</v>
      </c>
      <c r="C277" s="11" t="s">
        <v>32</v>
      </c>
      <c r="D277" s="11" t="s">
        <v>359</v>
      </c>
      <c r="E277" s="14" t="s">
        <v>392</v>
      </c>
      <c r="F277" s="15" t="s">
        <v>70</v>
      </c>
      <c r="G277" s="15" t="s">
        <v>36</v>
      </c>
      <c r="H277" s="18" t="s">
        <v>1026</v>
      </c>
      <c r="I277" s="18" t="s">
        <v>1027</v>
      </c>
      <c r="J277" s="129">
        <v>866496.13</v>
      </c>
      <c r="K277" s="129">
        <v>901683.8</v>
      </c>
      <c r="L277" s="129">
        <v>29516.31</v>
      </c>
      <c r="M277" s="129">
        <v>30667.2</v>
      </c>
      <c r="N277" s="129">
        <v>44.0</v>
      </c>
      <c r="O277" s="129">
        <v>52.0</v>
      </c>
      <c r="P277" s="129">
        <v>21.0</v>
      </c>
      <c r="Q277" s="128">
        <v>21.0</v>
      </c>
      <c r="R277" s="128">
        <v>36.0</v>
      </c>
      <c r="S277" s="128">
        <v>21.0</v>
      </c>
      <c r="T277" s="128">
        <v>-15.0</v>
      </c>
      <c r="U277" s="128">
        <v>0.0</v>
      </c>
      <c r="V277" s="128">
        <v>71.0</v>
      </c>
      <c r="W277" s="128">
        <v>-3.75</v>
      </c>
      <c r="X277" s="128">
        <v>-3.9</v>
      </c>
      <c r="Y277" s="128">
        <v>1.0</v>
      </c>
      <c r="Z277" s="128">
        <v>1.0</v>
      </c>
      <c r="AA277" s="128">
        <v>4.0</v>
      </c>
      <c r="AB277" s="128">
        <v>1.0</v>
      </c>
      <c r="AC277" s="128">
        <v>1.0</v>
      </c>
      <c r="AD277" s="128">
        <v>1.6</v>
      </c>
      <c r="AE277" s="128">
        <v>375.0</v>
      </c>
      <c r="AF277" s="128">
        <v>1.0</v>
      </c>
      <c r="AG277" s="128">
        <v>1.0</v>
      </c>
      <c r="AH277" s="128">
        <v>3.0</v>
      </c>
      <c r="AI277" s="128">
        <v>1.0</v>
      </c>
      <c r="AJ277" s="128">
        <v>1.0</v>
      </c>
      <c r="AK277" s="128">
        <v>1.0</v>
      </c>
      <c r="AL277" s="130">
        <v>45496.78643179398</v>
      </c>
      <c r="AM277" s="131">
        <v>908013.81</v>
      </c>
      <c r="AN277" s="131">
        <v>910687.83</v>
      </c>
      <c r="AO277" s="124"/>
      <c r="AP277" s="124"/>
    </row>
    <row r="278">
      <c r="A278" s="129">
        <v>599.0</v>
      </c>
      <c r="B278" s="14" t="s">
        <v>122</v>
      </c>
      <c r="C278" s="14" t="s">
        <v>32</v>
      </c>
      <c r="D278" s="14" t="s">
        <v>359</v>
      </c>
      <c r="E278" s="14" t="s">
        <v>392</v>
      </c>
      <c r="F278" s="15" t="s">
        <v>70</v>
      </c>
      <c r="G278" s="15" t="s">
        <v>36</v>
      </c>
      <c r="H278" s="18" t="s">
        <v>1026</v>
      </c>
      <c r="I278" s="18" t="s">
        <v>1027</v>
      </c>
      <c r="J278" s="129">
        <v>582083.64</v>
      </c>
      <c r="K278" s="129">
        <v>576386.4</v>
      </c>
      <c r="L278" s="129">
        <v>17462.34</v>
      </c>
      <c r="M278" s="129">
        <v>18824.0</v>
      </c>
      <c r="N278" s="129">
        <v>38.0</v>
      </c>
      <c r="O278" s="129">
        <v>37.0</v>
      </c>
      <c r="P278" s="129">
        <v>16.0</v>
      </c>
      <c r="Q278" s="129">
        <v>16.0</v>
      </c>
      <c r="R278" s="129">
        <v>23.0</v>
      </c>
      <c r="S278" s="129">
        <v>28.0</v>
      </c>
      <c r="T278" s="129">
        <v>2.0</v>
      </c>
      <c r="U278" s="129">
        <v>0.0</v>
      </c>
      <c r="V278" s="129">
        <v>-17.0</v>
      </c>
      <c r="W278" s="129">
        <v>-7.23</v>
      </c>
      <c r="X278" s="129">
        <v>0.99</v>
      </c>
      <c r="Y278" s="129">
        <v>1.0</v>
      </c>
      <c r="Z278" s="129">
        <v>1.0</v>
      </c>
      <c r="AA278" s="129">
        <v>1.0</v>
      </c>
      <c r="AB278" s="129">
        <v>1.0</v>
      </c>
      <c r="AC278" s="129">
        <v>1.0</v>
      </c>
      <c r="AD278" s="129">
        <v>1.0</v>
      </c>
      <c r="AE278" s="129">
        <v>542.0</v>
      </c>
      <c r="AF278" s="129">
        <v>1.0</v>
      </c>
      <c r="AG278" s="129">
        <v>1.0</v>
      </c>
      <c r="AH278" s="129">
        <v>1.0</v>
      </c>
      <c r="AI278" s="129">
        <v>1.0</v>
      </c>
      <c r="AJ278" s="129">
        <v>1.0</v>
      </c>
      <c r="AK278" s="129">
        <v>1.0</v>
      </c>
      <c r="AL278" s="130">
        <v>45496.78643179398</v>
      </c>
      <c r="AM278" s="131">
        <v>540607.96</v>
      </c>
      <c r="AN278" s="131">
        <v>568288.9</v>
      </c>
      <c r="AO278" s="124"/>
      <c r="AP278" s="124"/>
    </row>
    <row r="279">
      <c r="A279" s="129">
        <v>200.0</v>
      </c>
      <c r="B279" s="14" t="s">
        <v>122</v>
      </c>
      <c r="C279" s="14" t="s">
        <v>32</v>
      </c>
      <c r="D279" s="14" t="s">
        <v>199</v>
      </c>
      <c r="E279" s="14" t="s">
        <v>200</v>
      </c>
      <c r="F279" s="15" t="s">
        <v>159</v>
      </c>
      <c r="G279" s="15" t="s">
        <v>46</v>
      </c>
      <c r="H279" s="18" t="s">
        <v>1026</v>
      </c>
      <c r="I279" s="18" t="s">
        <v>1027</v>
      </c>
      <c r="J279" s="129">
        <v>561126.5</v>
      </c>
      <c r="K279" s="129">
        <v>503946.0</v>
      </c>
      <c r="L279" s="129">
        <v>21857.75</v>
      </c>
      <c r="M279" s="129">
        <v>23048.75</v>
      </c>
      <c r="N279" s="14" t="s">
        <v>41</v>
      </c>
      <c r="O279" s="14" t="s">
        <v>41</v>
      </c>
      <c r="P279" s="129">
        <v>31.0</v>
      </c>
      <c r="Q279" s="129">
        <v>16.0</v>
      </c>
      <c r="R279" s="129">
        <v>13.0</v>
      </c>
      <c r="S279" s="129">
        <v>19.0</v>
      </c>
      <c r="T279" s="14" t="s">
        <v>41</v>
      </c>
      <c r="U279" s="129">
        <v>93.0</v>
      </c>
      <c r="V279" s="129">
        <v>-31.0</v>
      </c>
      <c r="W279" s="129">
        <v>-5.17</v>
      </c>
      <c r="X279" s="129">
        <v>11.35</v>
      </c>
      <c r="Y279" s="14" t="s">
        <v>41</v>
      </c>
      <c r="Z279" s="129">
        <v>2.0</v>
      </c>
      <c r="AA279" s="129">
        <v>1.0</v>
      </c>
      <c r="AB279" s="129">
        <v>1.0</v>
      </c>
      <c r="AC279" s="129">
        <v>2.0</v>
      </c>
      <c r="AD279" s="129">
        <v>1.3</v>
      </c>
      <c r="AE279" s="129">
        <v>436.0</v>
      </c>
      <c r="AF279" s="14" t="s">
        <v>41</v>
      </c>
      <c r="AG279" s="129">
        <v>2.0</v>
      </c>
      <c r="AH279" s="129">
        <v>1.0</v>
      </c>
      <c r="AI279" s="129">
        <v>1.0</v>
      </c>
      <c r="AJ279" s="129">
        <v>2.0</v>
      </c>
      <c r="AK279" s="129">
        <v>1.0</v>
      </c>
      <c r="AL279" s="130">
        <v>45496.78643179398</v>
      </c>
      <c r="AM279" s="131">
        <v>561485.5</v>
      </c>
      <c r="AN279" s="131">
        <v>504729.04</v>
      </c>
      <c r="AO279" s="124"/>
      <c r="AP279" s="124"/>
    </row>
    <row r="280">
      <c r="A280" s="129">
        <v>469.0</v>
      </c>
      <c r="B280" s="132"/>
      <c r="C280" s="14" t="s">
        <v>32</v>
      </c>
      <c r="D280" s="14" t="s">
        <v>459</v>
      </c>
      <c r="E280" s="14" t="s">
        <v>460</v>
      </c>
      <c r="F280" s="15" t="s">
        <v>121</v>
      </c>
      <c r="G280" s="15" t="s">
        <v>36</v>
      </c>
      <c r="H280" s="18" t="s">
        <v>1026</v>
      </c>
      <c r="I280" s="18" t="s">
        <v>1027</v>
      </c>
      <c r="J280" s="129">
        <v>2259944.94</v>
      </c>
      <c r="K280" s="129">
        <v>1079071.2</v>
      </c>
      <c r="L280" s="129">
        <v>69880.82</v>
      </c>
      <c r="M280" s="129">
        <v>43594.46</v>
      </c>
      <c r="N280" s="129">
        <v>34.0</v>
      </c>
      <c r="O280" s="129">
        <v>62.0</v>
      </c>
      <c r="P280" s="129">
        <v>73.0</v>
      </c>
      <c r="Q280" s="129">
        <v>77.0</v>
      </c>
      <c r="R280" s="129">
        <v>30.0</v>
      </c>
      <c r="S280" s="129">
        <v>26.0</v>
      </c>
      <c r="T280" s="129">
        <v>-45.0</v>
      </c>
      <c r="U280" s="129">
        <v>-5.0</v>
      </c>
      <c r="V280" s="129">
        <v>15.0</v>
      </c>
      <c r="W280" s="129">
        <v>60.3</v>
      </c>
      <c r="X280" s="129">
        <v>109.43</v>
      </c>
      <c r="Y280" s="129">
        <v>1.0</v>
      </c>
      <c r="Z280" s="129">
        <v>1.0</v>
      </c>
      <c r="AA280" s="129">
        <v>1.0</v>
      </c>
      <c r="AB280" s="129">
        <v>5.0</v>
      </c>
      <c r="AC280" s="129">
        <v>5.0</v>
      </c>
      <c r="AD280" s="129">
        <v>3.6</v>
      </c>
      <c r="AE280" s="129">
        <v>131.0</v>
      </c>
      <c r="AF280" s="129">
        <v>1.0</v>
      </c>
      <c r="AG280" s="129">
        <v>1.0</v>
      </c>
      <c r="AH280" s="129">
        <v>1.0</v>
      </c>
      <c r="AI280" s="129">
        <v>4.0</v>
      </c>
      <c r="AJ280" s="129">
        <v>4.0</v>
      </c>
      <c r="AK280" s="129">
        <v>3.0</v>
      </c>
      <c r="AL280" s="130">
        <v>45496.78643179398</v>
      </c>
      <c r="AM280" s="131">
        <v>2281091.85</v>
      </c>
      <c r="AN280" s="131">
        <v>1074009.31</v>
      </c>
      <c r="AO280" s="124"/>
      <c r="AP280" s="124"/>
    </row>
    <row r="281">
      <c r="A281" s="129">
        <v>807.0</v>
      </c>
      <c r="B281" s="14" t="s">
        <v>63</v>
      </c>
      <c r="C281" s="14" t="s">
        <v>32</v>
      </c>
      <c r="D281" s="14" t="s">
        <v>726</v>
      </c>
      <c r="E281" s="14" t="s">
        <v>727</v>
      </c>
      <c r="F281" s="15" t="s">
        <v>73</v>
      </c>
      <c r="G281" s="15" t="s">
        <v>36</v>
      </c>
      <c r="H281" s="18" t="s">
        <v>1026</v>
      </c>
      <c r="I281" s="18" t="s">
        <v>1027</v>
      </c>
      <c r="J281" s="129">
        <v>1301720.49</v>
      </c>
      <c r="K281" s="129">
        <v>1165937.8</v>
      </c>
      <c r="L281" s="129">
        <v>48962.36</v>
      </c>
      <c r="M281" s="129">
        <v>44461.68</v>
      </c>
      <c r="N281" s="129">
        <v>16.0</v>
      </c>
      <c r="O281" s="14" t="s">
        <v>41</v>
      </c>
      <c r="P281" s="129">
        <v>43.0</v>
      </c>
      <c r="Q281" s="129">
        <v>51.0</v>
      </c>
      <c r="R281" s="129">
        <v>37.0</v>
      </c>
      <c r="S281" s="129">
        <v>40.0</v>
      </c>
      <c r="T281" s="14" t="s">
        <v>41</v>
      </c>
      <c r="U281" s="129">
        <v>-15.0</v>
      </c>
      <c r="V281" s="129">
        <v>-7.0</v>
      </c>
      <c r="W281" s="129">
        <v>10.12</v>
      </c>
      <c r="X281" s="129">
        <v>11.65</v>
      </c>
      <c r="Y281" s="14" t="s">
        <v>41</v>
      </c>
      <c r="Z281" s="129">
        <v>1.0</v>
      </c>
      <c r="AA281" s="129">
        <v>1.0</v>
      </c>
      <c r="AB281" s="129">
        <v>3.0</v>
      </c>
      <c r="AC281" s="129">
        <v>2.0</v>
      </c>
      <c r="AD281" s="129">
        <v>2.0</v>
      </c>
      <c r="AE281" s="129">
        <v>314.0</v>
      </c>
      <c r="AF281" s="14" t="s">
        <v>41</v>
      </c>
      <c r="AG281" s="129">
        <v>1.0</v>
      </c>
      <c r="AH281" s="129">
        <v>1.0</v>
      </c>
      <c r="AI281" s="129">
        <v>2.0</v>
      </c>
      <c r="AJ281" s="129">
        <v>2.0</v>
      </c>
      <c r="AK281" s="129">
        <v>2.0</v>
      </c>
      <c r="AL281" s="130">
        <v>45496.78643179398</v>
      </c>
      <c r="AM281" s="131">
        <v>1279470.85</v>
      </c>
      <c r="AN281" s="131">
        <v>1137501.91</v>
      </c>
      <c r="AO281" s="124"/>
      <c r="AP281" s="124"/>
    </row>
    <row r="282">
      <c r="A282" s="129">
        <v>216.0</v>
      </c>
      <c r="B282" s="14" t="s">
        <v>63</v>
      </c>
      <c r="C282" s="14" t="s">
        <v>32</v>
      </c>
      <c r="D282" s="14" t="s">
        <v>218</v>
      </c>
      <c r="E282" s="14" t="s">
        <v>219</v>
      </c>
      <c r="F282" s="15" t="s">
        <v>220</v>
      </c>
      <c r="G282" s="15" t="s">
        <v>59</v>
      </c>
      <c r="H282" s="18" t="s">
        <v>1026</v>
      </c>
      <c r="I282" s="18" t="s">
        <v>1027</v>
      </c>
      <c r="J282" s="129">
        <v>903536.22</v>
      </c>
      <c r="K282" s="129">
        <v>809774.8</v>
      </c>
      <c r="L282" s="129">
        <v>28251.36</v>
      </c>
      <c r="M282" s="129">
        <v>30608.54</v>
      </c>
      <c r="N282" s="129">
        <v>7.0</v>
      </c>
      <c r="O282" s="129">
        <v>12.0</v>
      </c>
      <c r="P282" s="129">
        <v>31.0</v>
      </c>
      <c r="Q282" s="129">
        <v>30.0</v>
      </c>
      <c r="R282" s="129">
        <v>38.0</v>
      </c>
      <c r="S282" s="129">
        <v>29.0</v>
      </c>
      <c r="T282" s="129">
        <v>-41.0</v>
      </c>
      <c r="U282" s="129">
        <v>3.0</v>
      </c>
      <c r="V282" s="129">
        <v>31.0</v>
      </c>
      <c r="W282" s="129">
        <v>-7.7</v>
      </c>
      <c r="X282" s="129">
        <v>11.58</v>
      </c>
      <c r="Y282" s="129">
        <v>1.0</v>
      </c>
      <c r="Z282" s="129">
        <v>1.0</v>
      </c>
      <c r="AA282" s="129">
        <v>2.0</v>
      </c>
      <c r="AB282" s="129">
        <v>1.0</v>
      </c>
      <c r="AC282" s="129">
        <v>2.0</v>
      </c>
      <c r="AD282" s="129">
        <v>1.45</v>
      </c>
      <c r="AE282" s="129">
        <v>395.0</v>
      </c>
      <c r="AF282" s="129">
        <v>1.0</v>
      </c>
      <c r="AG282" s="129">
        <v>1.0</v>
      </c>
      <c r="AH282" s="129">
        <v>2.0</v>
      </c>
      <c r="AI282" s="129">
        <v>1.0</v>
      </c>
      <c r="AJ282" s="129">
        <v>2.0</v>
      </c>
      <c r="AK282" s="129">
        <v>1.0</v>
      </c>
      <c r="AL282" s="130">
        <v>45496.78643179398</v>
      </c>
      <c r="AM282" s="131">
        <v>907644.97</v>
      </c>
      <c r="AN282" s="131">
        <v>811631.83</v>
      </c>
      <c r="AO282" s="124"/>
      <c r="AP282" s="124"/>
    </row>
    <row r="283">
      <c r="A283" s="129">
        <v>441.0</v>
      </c>
      <c r="B283" s="14" t="s">
        <v>97</v>
      </c>
      <c r="C283" s="14" t="s">
        <v>32</v>
      </c>
      <c r="D283" s="14" t="s">
        <v>441</v>
      </c>
      <c r="E283" s="14" t="s">
        <v>442</v>
      </c>
      <c r="F283" s="15" t="s">
        <v>223</v>
      </c>
      <c r="G283" s="15" t="s">
        <v>101</v>
      </c>
      <c r="H283" s="18" t="s">
        <v>1026</v>
      </c>
      <c r="I283" s="18" t="s">
        <v>1027</v>
      </c>
      <c r="J283" s="129">
        <v>1095563.17</v>
      </c>
      <c r="K283" s="129">
        <v>936943.8</v>
      </c>
      <c r="L283" s="129">
        <v>30550.51</v>
      </c>
      <c r="M283" s="129">
        <v>27299.36</v>
      </c>
      <c r="N283" s="14" t="s">
        <v>41</v>
      </c>
      <c r="O283" s="129">
        <v>6.0</v>
      </c>
      <c r="P283" s="129">
        <v>9.0</v>
      </c>
      <c r="Q283" s="129">
        <v>13.0</v>
      </c>
      <c r="R283" s="129">
        <v>45.0</v>
      </c>
      <c r="S283" s="129">
        <v>43.0</v>
      </c>
      <c r="T283" s="14" t="s">
        <v>41</v>
      </c>
      <c r="U283" s="129">
        <v>-30.0</v>
      </c>
      <c r="V283" s="129">
        <v>4.0</v>
      </c>
      <c r="W283" s="129">
        <v>11.91</v>
      </c>
      <c r="X283" s="129">
        <v>16.93</v>
      </c>
      <c r="Y283" s="14" t="s">
        <v>41</v>
      </c>
      <c r="Z283" s="129">
        <v>1.0</v>
      </c>
      <c r="AA283" s="129">
        <v>1.0</v>
      </c>
      <c r="AB283" s="129">
        <v>3.0</v>
      </c>
      <c r="AC283" s="129">
        <v>3.0</v>
      </c>
      <c r="AD283" s="129">
        <v>2.25</v>
      </c>
      <c r="AE283" s="129">
        <v>271.0</v>
      </c>
      <c r="AF283" s="14" t="s">
        <v>41</v>
      </c>
      <c r="AG283" s="129">
        <v>1.0</v>
      </c>
      <c r="AH283" s="129">
        <v>1.0</v>
      </c>
      <c r="AI283" s="129">
        <v>2.0</v>
      </c>
      <c r="AJ283" s="129">
        <v>2.0</v>
      </c>
      <c r="AK283" s="129">
        <v>2.0</v>
      </c>
      <c r="AL283" s="130">
        <v>45496.78643179398</v>
      </c>
      <c r="AM283" s="131">
        <v>1103031.15</v>
      </c>
      <c r="AN283" s="131">
        <v>943729.04</v>
      </c>
      <c r="AO283" s="124"/>
      <c r="AP283" s="124"/>
    </row>
    <row r="284">
      <c r="A284" s="129">
        <v>841.0</v>
      </c>
      <c r="B284" s="14" t="s">
        <v>97</v>
      </c>
      <c r="C284" s="14" t="s">
        <v>32</v>
      </c>
      <c r="D284" s="14" t="s">
        <v>155</v>
      </c>
      <c r="E284" s="14" t="s">
        <v>442</v>
      </c>
      <c r="F284" s="15" t="s">
        <v>243</v>
      </c>
      <c r="G284" s="15" t="s">
        <v>101</v>
      </c>
      <c r="H284" s="18" t="s">
        <v>1026</v>
      </c>
      <c r="I284" s="18" t="s">
        <v>1027</v>
      </c>
      <c r="J284" s="129">
        <v>337361.42</v>
      </c>
      <c r="K284" s="129">
        <v>379532.8</v>
      </c>
      <c r="L284" s="129">
        <v>9723.0</v>
      </c>
      <c r="M284" s="129">
        <v>11801.7</v>
      </c>
      <c r="N284" s="14" t="s">
        <v>41</v>
      </c>
      <c r="O284" s="14" t="s">
        <v>41</v>
      </c>
      <c r="P284" s="129">
        <v>16.0</v>
      </c>
      <c r="Q284" s="129">
        <v>10.0</v>
      </c>
      <c r="R284" s="129">
        <v>18.0</v>
      </c>
      <c r="S284" s="129">
        <v>12.0</v>
      </c>
      <c r="T284" s="14" t="s">
        <v>41</v>
      </c>
      <c r="U284" s="129">
        <v>60.0</v>
      </c>
      <c r="V284" s="129">
        <v>50.0</v>
      </c>
      <c r="W284" s="129">
        <v>-17.61</v>
      </c>
      <c r="X284" s="129">
        <v>-11.11</v>
      </c>
      <c r="Y284" s="14" t="s">
        <v>41</v>
      </c>
      <c r="Z284" s="129">
        <v>2.0</v>
      </c>
      <c r="AA284" s="129">
        <v>3.0</v>
      </c>
      <c r="AB284" s="129">
        <v>1.0</v>
      </c>
      <c r="AC284" s="129">
        <v>1.0</v>
      </c>
      <c r="AD284" s="129">
        <v>1.45</v>
      </c>
      <c r="AE284" s="129">
        <v>392.0</v>
      </c>
      <c r="AF284" s="14" t="s">
        <v>41</v>
      </c>
      <c r="AG284" s="129">
        <v>2.0</v>
      </c>
      <c r="AH284" s="129">
        <v>2.0</v>
      </c>
      <c r="AI284" s="129">
        <v>1.0</v>
      </c>
      <c r="AJ284" s="129">
        <v>1.0</v>
      </c>
      <c r="AK284" s="129">
        <v>1.0</v>
      </c>
      <c r="AL284" s="130">
        <v>45496.78643179398</v>
      </c>
      <c r="AM284" s="131">
        <v>337760.04</v>
      </c>
      <c r="AN284" s="131">
        <v>379532.35</v>
      </c>
      <c r="AO284" s="124"/>
      <c r="AP284" s="124"/>
    </row>
    <row r="285">
      <c r="A285" s="129">
        <v>122.0</v>
      </c>
      <c r="B285" s="14" t="s">
        <v>42</v>
      </c>
      <c r="C285" s="14" t="s">
        <v>32</v>
      </c>
      <c r="D285" s="14" t="s">
        <v>82</v>
      </c>
      <c r="E285" s="14" t="s">
        <v>83</v>
      </c>
      <c r="F285" s="15" t="s">
        <v>45</v>
      </c>
      <c r="G285" s="15" t="s">
        <v>46</v>
      </c>
      <c r="H285" s="18" t="s">
        <v>1026</v>
      </c>
      <c r="I285" s="18" t="s">
        <v>1027</v>
      </c>
      <c r="J285" s="129">
        <v>1322800.28</v>
      </c>
      <c r="K285" s="129">
        <v>1365518.4</v>
      </c>
      <c r="L285" s="129">
        <v>40540.7</v>
      </c>
      <c r="M285" s="129">
        <v>49126.68</v>
      </c>
      <c r="N285" s="14" t="s">
        <v>41</v>
      </c>
      <c r="O285" s="14" t="s">
        <v>41</v>
      </c>
      <c r="P285" s="129">
        <v>23.0</v>
      </c>
      <c r="Q285" s="129">
        <v>29.0</v>
      </c>
      <c r="R285" s="129">
        <v>42.0</v>
      </c>
      <c r="S285" s="129">
        <v>31.0</v>
      </c>
      <c r="T285" s="14" t="s">
        <v>41</v>
      </c>
      <c r="U285" s="129">
        <v>-20.0</v>
      </c>
      <c r="V285" s="129">
        <v>35.0</v>
      </c>
      <c r="W285" s="129">
        <v>-17.48</v>
      </c>
      <c r="X285" s="129">
        <v>-3.13</v>
      </c>
      <c r="Y285" s="14" t="s">
        <v>41</v>
      </c>
      <c r="Z285" s="129">
        <v>1.0</v>
      </c>
      <c r="AA285" s="129">
        <v>2.0</v>
      </c>
      <c r="AB285" s="129">
        <v>1.0</v>
      </c>
      <c r="AC285" s="129">
        <v>1.0</v>
      </c>
      <c r="AD285" s="129">
        <v>1.15</v>
      </c>
      <c r="AE285" s="129">
        <v>504.0</v>
      </c>
      <c r="AF285" s="14" t="s">
        <v>41</v>
      </c>
      <c r="AG285" s="129">
        <v>1.0</v>
      </c>
      <c r="AH285" s="129">
        <v>2.0</v>
      </c>
      <c r="AI285" s="129">
        <v>1.0</v>
      </c>
      <c r="AJ285" s="129">
        <v>1.0</v>
      </c>
      <c r="AK285" s="129">
        <v>1.0</v>
      </c>
      <c r="AL285" s="130">
        <v>45496.78643179398</v>
      </c>
      <c r="AM285" s="131">
        <v>1323239.28</v>
      </c>
      <c r="AN285" s="131">
        <v>1366739.55</v>
      </c>
      <c r="AO285" s="124"/>
      <c r="AP285" s="124"/>
    </row>
    <row r="286">
      <c r="A286" s="129">
        <v>468.0</v>
      </c>
      <c r="B286" s="14" t="s">
        <v>60</v>
      </c>
      <c r="C286" s="14" t="s">
        <v>32</v>
      </c>
      <c r="D286" s="14" t="s">
        <v>457</v>
      </c>
      <c r="E286" s="14" t="s">
        <v>458</v>
      </c>
      <c r="F286" s="15" t="s">
        <v>81</v>
      </c>
      <c r="G286" s="15" t="s">
        <v>36</v>
      </c>
      <c r="H286" s="18" t="s">
        <v>1026</v>
      </c>
      <c r="I286" s="18" t="s">
        <v>1027</v>
      </c>
      <c r="J286" s="129">
        <v>905449.54</v>
      </c>
      <c r="K286" s="129">
        <v>698794.8</v>
      </c>
      <c r="L286" s="129">
        <v>25174.51</v>
      </c>
      <c r="M286" s="129">
        <v>20115.66</v>
      </c>
      <c r="N286" s="129">
        <v>3.0</v>
      </c>
      <c r="O286" s="129">
        <v>9.0</v>
      </c>
      <c r="P286" s="129">
        <v>19.0</v>
      </c>
      <c r="Q286" s="129">
        <v>28.0</v>
      </c>
      <c r="R286" s="129">
        <v>29.0</v>
      </c>
      <c r="S286" s="129">
        <v>29.0</v>
      </c>
      <c r="T286" s="129">
        <v>-66.0</v>
      </c>
      <c r="U286" s="129">
        <v>-32.0</v>
      </c>
      <c r="V286" s="129">
        <v>0.0</v>
      </c>
      <c r="W286" s="129">
        <v>25.15</v>
      </c>
      <c r="X286" s="129">
        <v>29.57</v>
      </c>
      <c r="Y286" s="129">
        <v>1.0</v>
      </c>
      <c r="Z286" s="129">
        <v>1.0</v>
      </c>
      <c r="AA286" s="129">
        <v>1.0</v>
      </c>
      <c r="AB286" s="129">
        <v>5.0</v>
      </c>
      <c r="AC286" s="129">
        <v>4.0</v>
      </c>
      <c r="AD286" s="129">
        <v>3.35</v>
      </c>
      <c r="AE286" s="129">
        <v>156.0</v>
      </c>
      <c r="AF286" s="129">
        <v>1.0</v>
      </c>
      <c r="AG286" s="129">
        <v>1.0</v>
      </c>
      <c r="AH286" s="129">
        <v>1.0</v>
      </c>
      <c r="AI286" s="129">
        <v>4.0</v>
      </c>
      <c r="AJ286" s="129">
        <v>3.0</v>
      </c>
      <c r="AK286" s="129">
        <v>3.0</v>
      </c>
      <c r="AL286" s="130">
        <v>45496.78643179398</v>
      </c>
      <c r="AM286" s="131">
        <v>905502.04</v>
      </c>
      <c r="AN286" s="131">
        <v>699004.32</v>
      </c>
      <c r="AO286" s="124"/>
      <c r="AP286" s="124"/>
    </row>
    <row r="287">
      <c r="A287" s="129">
        <v>199.0</v>
      </c>
      <c r="B287" s="14" t="s">
        <v>63</v>
      </c>
      <c r="C287" s="14" t="s">
        <v>32</v>
      </c>
      <c r="D287" s="14" t="s">
        <v>150</v>
      </c>
      <c r="E287" s="14" t="s">
        <v>198</v>
      </c>
      <c r="F287" s="15" t="s">
        <v>35</v>
      </c>
      <c r="G287" s="15" t="s">
        <v>36</v>
      </c>
      <c r="H287" s="18" t="s">
        <v>1026</v>
      </c>
      <c r="I287" s="18" t="s">
        <v>1027</v>
      </c>
      <c r="J287" s="129">
        <v>664861.58</v>
      </c>
      <c r="K287" s="129">
        <v>837310.2</v>
      </c>
      <c r="L287" s="129">
        <v>19430.27</v>
      </c>
      <c r="M287" s="129">
        <v>25759.57</v>
      </c>
      <c r="N287" s="129">
        <v>2.0</v>
      </c>
      <c r="O287" s="14" t="s">
        <v>41</v>
      </c>
      <c r="P287" s="129">
        <v>12.0</v>
      </c>
      <c r="Q287" s="129">
        <v>13.0</v>
      </c>
      <c r="R287" s="129">
        <v>19.0</v>
      </c>
      <c r="S287" s="129">
        <v>26.0</v>
      </c>
      <c r="T287" s="14" t="s">
        <v>41</v>
      </c>
      <c r="U287" s="129">
        <v>-7.0</v>
      </c>
      <c r="V287" s="129">
        <v>-26.0</v>
      </c>
      <c r="W287" s="129">
        <v>-24.57</v>
      </c>
      <c r="X287" s="129">
        <v>-20.6</v>
      </c>
      <c r="Y287" s="14" t="s">
        <v>41</v>
      </c>
      <c r="Z287" s="129">
        <v>1.0</v>
      </c>
      <c r="AA287" s="129">
        <v>1.0</v>
      </c>
      <c r="AB287" s="129">
        <v>1.0</v>
      </c>
      <c r="AC287" s="129">
        <v>1.0</v>
      </c>
      <c r="AD287" s="129">
        <v>0.95</v>
      </c>
      <c r="AE287" s="129">
        <v>628.0</v>
      </c>
      <c r="AF287" s="14" t="s">
        <v>41</v>
      </c>
      <c r="AG287" s="129">
        <v>1.0</v>
      </c>
      <c r="AH287" s="129">
        <v>1.0</v>
      </c>
      <c r="AI287" s="129">
        <v>1.0</v>
      </c>
      <c r="AJ287" s="129">
        <v>1.0</v>
      </c>
      <c r="AK287" s="129">
        <v>1.0</v>
      </c>
      <c r="AL287" s="130">
        <v>45496.78643179398</v>
      </c>
      <c r="AM287" s="131">
        <v>664963.58</v>
      </c>
      <c r="AN287" s="131">
        <v>837775.91</v>
      </c>
      <c r="AO287" s="124"/>
      <c r="AP287" s="124"/>
    </row>
    <row r="288">
      <c r="A288" s="129">
        <v>162.0</v>
      </c>
      <c r="B288" s="132"/>
      <c r="C288" s="14" t="s">
        <v>32</v>
      </c>
      <c r="D288" s="14" t="s">
        <v>155</v>
      </c>
      <c r="E288" s="14" t="s">
        <v>156</v>
      </c>
      <c r="F288" s="15" t="s">
        <v>93</v>
      </c>
      <c r="G288" s="15" t="s">
        <v>46</v>
      </c>
      <c r="H288" s="18" t="s">
        <v>1026</v>
      </c>
      <c r="I288" s="18" t="s">
        <v>1027</v>
      </c>
      <c r="J288" s="129">
        <v>1408259.05</v>
      </c>
      <c r="K288" s="129">
        <v>1172703.8</v>
      </c>
      <c r="L288" s="129">
        <v>48386.44</v>
      </c>
      <c r="M288" s="129">
        <v>46078.16</v>
      </c>
      <c r="N288" s="129">
        <v>22.0</v>
      </c>
      <c r="O288" s="129">
        <v>13.0</v>
      </c>
      <c r="P288" s="129">
        <v>46.0</v>
      </c>
      <c r="Q288" s="129">
        <v>30.0</v>
      </c>
      <c r="R288" s="129">
        <v>51.0</v>
      </c>
      <c r="S288" s="129">
        <v>27.0</v>
      </c>
      <c r="T288" s="129">
        <v>69.0</v>
      </c>
      <c r="U288" s="129">
        <v>53.0</v>
      </c>
      <c r="V288" s="129">
        <v>88.0</v>
      </c>
      <c r="W288" s="129">
        <v>5.01</v>
      </c>
      <c r="X288" s="129">
        <v>20.09</v>
      </c>
      <c r="Y288" s="129">
        <v>3.0</v>
      </c>
      <c r="Z288" s="129">
        <v>1.0</v>
      </c>
      <c r="AA288" s="129">
        <v>5.0</v>
      </c>
      <c r="AB288" s="129">
        <v>2.0</v>
      </c>
      <c r="AC288" s="129">
        <v>3.0</v>
      </c>
      <c r="AD288" s="129">
        <v>2.8</v>
      </c>
      <c r="AE288" s="129">
        <v>200.0</v>
      </c>
      <c r="AF288" s="129">
        <v>2.0</v>
      </c>
      <c r="AG288" s="129">
        <v>1.0</v>
      </c>
      <c r="AH288" s="129">
        <v>4.0</v>
      </c>
      <c r="AI288" s="129">
        <v>1.0</v>
      </c>
      <c r="AJ288" s="129">
        <v>2.0</v>
      </c>
      <c r="AK288" s="129">
        <v>3.0</v>
      </c>
      <c r="AL288" s="130">
        <v>45496.78643179398</v>
      </c>
      <c r="AM288" s="131">
        <v>1384014.43</v>
      </c>
      <c r="AN288" s="131">
        <v>1176365.85</v>
      </c>
      <c r="AO288" s="124"/>
      <c r="AP288" s="124"/>
    </row>
    <row r="289">
      <c r="A289" s="129">
        <v>244.0</v>
      </c>
      <c r="B289" s="14" t="s">
        <v>97</v>
      </c>
      <c r="C289" s="14" t="s">
        <v>32</v>
      </c>
      <c r="D289" s="14" t="s">
        <v>138</v>
      </c>
      <c r="E289" s="14" t="s">
        <v>244</v>
      </c>
      <c r="F289" s="15" t="s">
        <v>223</v>
      </c>
      <c r="G289" s="15" t="s">
        <v>101</v>
      </c>
      <c r="H289" s="18" t="s">
        <v>1026</v>
      </c>
      <c r="I289" s="18" t="s">
        <v>1027</v>
      </c>
      <c r="J289" s="129">
        <v>1739318.14</v>
      </c>
      <c r="K289" s="129">
        <v>1579675.0</v>
      </c>
      <c r="L289" s="129">
        <v>48136.6</v>
      </c>
      <c r="M289" s="129">
        <v>43978.5</v>
      </c>
      <c r="N289" s="129">
        <v>22.0</v>
      </c>
      <c r="O289" s="129">
        <v>3.0</v>
      </c>
      <c r="P289" s="129">
        <v>97.0</v>
      </c>
      <c r="Q289" s="129">
        <v>71.0</v>
      </c>
      <c r="R289" s="129">
        <v>36.0</v>
      </c>
      <c r="S289" s="129">
        <v>37.0</v>
      </c>
      <c r="T289" s="129">
        <v>633.0</v>
      </c>
      <c r="U289" s="129">
        <v>36.0</v>
      </c>
      <c r="V289" s="129">
        <v>-2.0</v>
      </c>
      <c r="W289" s="129">
        <v>9.45</v>
      </c>
      <c r="X289" s="129">
        <v>10.11</v>
      </c>
      <c r="Y289" s="129">
        <v>5.0</v>
      </c>
      <c r="Z289" s="129">
        <v>1.0</v>
      </c>
      <c r="AA289" s="129">
        <v>1.0</v>
      </c>
      <c r="AB289" s="129">
        <v>3.0</v>
      </c>
      <c r="AC289" s="129">
        <v>2.0</v>
      </c>
      <c r="AD289" s="129">
        <v>2.25</v>
      </c>
      <c r="AE289" s="129">
        <v>273.0</v>
      </c>
      <c r="AF289" s="129">
        <v>4.0</v>
      </c>
      <c r="AG289" s="129">
        <v>1.0</v>
      </c>
      <c r="AH289" s="129">
        <v>1.0</v>
      </c>
      <c r="AI289" s="129">
        <v>2.0</v>
      </c>
      <c r="AJ289" s="129">
        <v>2.0</v>
      </c>
      <c r="AK289" s="129">
        <v>2.0</v>
      </c>
      <c r="AL289" s="130">
        <v>45496.78643179398</v>
      </c>
      <c r="AM289" s="131">
        <v>1736171.14</v>
      </c>
      <c r="AN289" s="131">
        <v>1583913.63</v>
      </c>
      <c r="AO289" s="124"/>
      <c r="AP289" s="124"/>
    </row>
    <row r="290">
      <c r="A290" s="129">
        <v>334.0</v>
      </c>
      <c r="B290" s="14" t="s">
        <v>97</v>
      </c>
      <c r="C290" s="14" t="s">
        <v>32</v>
      </c>
      <c r="D290" s="14" t="s">
        <v>138</v>
      </c>
      <c r="E290" s="14" t="s">
        <v>244</v>
      </c>
      <c r="F290" s="15" t="s">
        <v>223</v>
      </c>
      <c r="G290" s="15" t="s">
        <v>101</v>
      </c>
      <c r="H290" s="18" t="s">
        <v>1026</v>
      </c>
      <c r="I290" s="18" t="s">
        <v>1027</v>
      </c>
      <c r="J290" s="129">
        <v>1366721.63</v>
      </c>
      <c r="K290" s="129">
        <v>1677849.6</v>
      </c>
      <c r="L290" s="129">
        <v>38035.55</v>
      </c>
      <c r="M290" s="129">
        <v>46471.0</v>
      </c>
      <c r="N290" s="129">
        <v>18.0</v>
      </c>
      <c r="O290" s="129">
        <v>6.0</v>
      </c>
      <c r="P290" s="129">
        <v>89.0</v>
      </c>
      <c r="Q290" s="129">
        <v>46.0</v>
      </c>
      <c r="R290" s="129">
        <v>39.0</v>
      </c>
      <c r="S290" s="129">
        <v>35.0</v>
      </c>
      <c r="T290" s="129">
        <v>200.0</v>
      </c>
      <c r="U290" s="129">
        <v>93.0</v>
      </c>
      <c r="V290" s="129">
        <v>11.0</v>
      </c>
      <c r="W290" s="129">
        <v>-18.15</v>
      </c>
      <c r="X290" s="129">
        <v>-18.54</v>
      </c>
      <c r="Y290" s="129">
        <v>5.0</v>
      </c>
      <c r="Z290" s="129">
        <v>2.0</v>
      </c>
      <c r="AA290" s="129">
        <v>1.0</v>
      </c>
      <c r="AB290" s="129">
        <v>1.0</v>
      </c>
      <c r="AC290" s="129">
        <v>1.0</v>
      </c>
      <c r="AD290" s="129">
        <v>1.3</v>
      </c>
      <c r="AE290" s="129">
        <v>441.0</v>
      </c>
      <c r="AF290" s="129">
        <v>4.0</v>
      </c>
      <c r="AG290" s="129">
        <v>2.0</v>
      </c>
      <c r="AH290" s="129">
        <v>1.0</v>
      </c>
      <c r="AI290" s="129">
        <v>1.0</v>
      </c>
      <c r="AJ290" s="129">
        <v>1.0</v>
      </c>
      <c r="AK290" s="129">
        <v>1.0</v>
      </c>
      <c r="AL290" s="130">
        <v>45496.78643179398</v>
      </c>
      <c r="AM290" s="131">
        <v>1370010.38</v>
      </c>
      <c r="AN290" s="131">
        <v>1677290.99</v>
      </c>
      <c r="AO290" s="124"/>
      <c r="AP290" s="124"/>
    </row>
    <row r="291">
      <c r="A291" s="129">
        <v>205.0</v>
      </c>
      <c r="B291" s="14" t="s">
        <v>63</v>
      </c>
      <c r="C291" s="14" t="s">
        <v>32</v>
      </c>
      <c r="D291" s="14" t="s">
        <v>205</v>
      </c>
      <c r="E291" s="14" t="s">
        <v>206</v>
      </c>
      <c r="F291" s="15" t="s">
        <v>55</v>
      </c>
      <c r="G291" s="15" t="s">
        <v>36</v>
      </c>
      <c r="H291" s="18" t="s">
        <v>1026</v>
      </c>
      <c r="I291" s="18" t="s">
        <v>1027</v>
      </c>
      <c r="J291" s="129">
        <v>3152671.39</v>
      </c>
      <c r="K291" s="129">
        <v>3197895.2</v>
      </c>
      <c r="L291" s="129">
        <v>136417.98</v>
      </c>
      <c r="M291" s="129">
        <v>151571.44</v>
      </c>
      <c r="N291" s="129">
        <v>63.0</v>
      </c>
      <c r="O291" s="129">
        <v>89.0</v>
      </c>
      <c r="P291" s="129">
        <v>59.0</v>
      </c>
      <c r="Q291" s="129">
        <v>64.0</v>
      </c>
      <c r="R291" s="129">
        <v>72.0</v>
      </c>
      <c r="S291" s="129">
        <v>62.0</v>
      </c>
      <c r="T291" s="129">
        <v>-29.0</v>
      </c>
      <c r="U291" s="129">
        <v>-7.0</v>
      </c>
      <c r="V291" s="129">
        <v>16.0</v>
      </c>
      <c r="W291" s="129">
        <v>-10.0</v>
      </c>
      <c r="X291" s="129">
        <v>-1.41</v>
      </c>
      <c r="Y291" s="129">
        <v>1.0</v>
      </c>
      <c r="Z291" s="129">
        <v>1.0</v>
      </c>
      <c r="AA291" s="129">
        <v>1.0</v>
      </c>
      <c r="AB291" s="129">
        <v>1.0</v>
      </c>
      <c r="AC291" s="129">
        <v>1.0</v>
      </c>
      <c r="AD291" s="129">
        <v>1.0</v>
      </c>
      <c r="AE291" s="129">
        <v>618.0</v>
      </c>
      <c r="AF291" s="129">
        <v>1.0</v>
      </c>
      <c r="AG291" s="129">
        <v>1.0</v>
      </c>
      <c r="AH291" s="129">
        <v>1.0</v>
      </c>
      <c r="AI291" s="129">
        <v>1.0</v>
      </c>
      <c r="AJ291" s="129">
        <v>1.0</v>
      </c>
      <c r="AK291" s="129">
        <v>1.0</v>
      </c>
      <c r="AL291" s="130">
        <v>45496.78643179398</v>
      </c>
      <c r="AM291" s="131">
        <v>3153996.85</v>
      </c>
      <c r="AN291" s="131">
        <v>3212720.68</v>
      </c>
      <c r="AO291" s="124"/>
      <c r="AP291" s="124"/>
    </row>
    <row r="292">
      <c r="A292" s="129">
        <v>402.0</v>
      </c>
      <c r="B292" s="14" t="s">
        <v>63</v>
      </c>
      <c r="C292" s="14" t="s">
        <v>32</v>
      </c>
      <c r="D292" s="14" t="s">
        <v>205</v>
      </c>
      <c r="E292" s="14" t="s">
        <v>206</v>
      </c>
      <c r="F292" s="15" t="s">
        <v>55</v>
      </c>
      <c r="G292" s="15" t="s">
        <v>36</v>
      </c>
      <c r="H292" s="18" t="s">
        <v>1026</v>
      </c>
      <c r="I292" s="18" t="s">
        <v>1027</v>
      </c>
      <c r="J292" s="129">
        <v>954290.78</v>
      </c>
      <c r="K292" s="129">
        <v>684673.6</v>
      </c>
      <c r="L292" s="129">
        <v>30804.68</v>
      </c>
      <c r="M292" s="129">
        <v>24583.46</v>
      </c>
      <c r="N292" s="129">
        <v>26.0</v>
      </c>
      <c r="O292" s="129">
        <v>9.0</v>
      </c>
      <c r="P292" s="129">
        <v>43.0</v>
      </c>
      <c r="Q292" s="129">
        <v>34.0</v>
      </c>
      <c r="R292" s="129">
        <v>34.0</v>
      </c>
      <c r="S292" s="129">
        <v>21.0</v>
      </c>
      <c r="T292" s="129">
        <v>188.0</v>
      </c>
      <c r="U292" s="129">
        <v>26.0</v>
      </c>
      <c r="V292" s="129">
        <v>61.0</v>
      </c>
      <c r="W292" s="129">
        <v>25.31</v>
      </c>
      <c r="X292" s="129">
        <v>39.38</v>
      </c>
      <c r="Y292" s="129">
        <v>5.0</v>
      </c>
      <c r="Z292" s="129">
        <v>1.0</v>
      </c>
      <c r="AA292" s="129">
        <v>4.0</v>
      </c>
      <c r="AB292" s="129">
        <v>5.0</v>
      </c>
      <c r="AC292" s="129">
        <v>5.0</v>
      </c>
      <c r="AD292" s="129">
        <v>4.4</v>
      </c>
      <c r="AE292" s="129">
        <v>22.0</v>
      </c>
      <c r="AF292" s="129">
        <v>4.0</v>
      </c>
      <c r="AG292" s="129">
        <v>1.0</v>
      </c>
      <c r="AH292" s="129">
        <v>3.0</v>
      </c>
      <c r="AI292" s="129">
        <v>4.0</v>
      </c>
      <c r="AJ292" s="129">
        <v>4.0</v>
      </c>
      <c r="AK292" s="129">
        <v>4.0</v>
      </c>
      <c r="AL292" s="130">
        <v>45496.78643179398</v>
      </c>
      <c r="AM292" s="131">
        <v>954532.53</v>
      </c>
      <c r="AN292" s="131">
        <v>709150.41</v>
      </c>
      <c r="AO292" s="124"/>
      <c r="AP292" s="124"/>
    </row>
    <row r="293">
      <c r="A293" s="129">
        <v>458.0</v>
      </c>
      <c r="B293" s="14" t="s">
        <v>63</v>
      </c>
      <c r="C293" s="14" t="s">
        <v>32</v>
      </c>
      <c r="D293" s="14" t="s">
        <v>205</v>
      </c>
      <c r="E293" s="14" t="s">
        <v>206</v>
      </c>
      <c r="F293" s="15" t="s">
        <v>55</v>
      </c>
      <c r="G293" s="15" t="s">
        <v>36</v>
      </c>
      <c r="H293" s="18" t="s">
        <v>1026</v>
      </c>
      <c r="I293" s="18" t="s">
        <v>1027</v>
      </c>
      <c r="J293" s="129">
        <v>754767.34</v>
      </c>
      <c r="K293" s="129">
        <v>367410.0</v>
      </c>
      <c r="L293" s="129">
        <v>23004.17</v>
      </c>
      <c r="M293" s="129">
        <v>11271.82</v>
      </c>
      <c r="N293" s="129">
        <v>49.0</v>
      </c>
      <c r="O293" s="129">
        <v>15.0</v>
      </c>
      <c r="P293" s="129">
        <v>52.0</v>
      </c>
      <c r="Q293" s="129">
        <v>12.0</v>
      </c>
      <c r="R293" s="129">
        <v>40.0</v>
      </c>
      <c r="S293" s="129">
        <v>21.0</v>
      </c>
      <c r="T293" s="129">
        <v>226.0</v>
      </c>
      <c r="U293" s="129">
        <v>333.0</v>
      </c>
      <c r="V293" s="129">
        <v>90.0</v>
      </c>
      <c r="W293" s="129">
        <v>104.09</v>
      </c>
      <c r="X293" s="129">
        <v>105.43</v>
      </c>
      <c r="Y293" s="129">
        <v>5.0</v>
      </c>
      <c r="Z293" s="129">
        <v>5.0</v>
      </c>
      <c r="AA293" s="129">
        <v>5.0</v>
      </c>
      <c r="AB293" s="129">
        <v>5.0</v>
      </c>
      <c r="AC293" s="129">
        <v>5.0</v>
      </c>
      <c r="AD293" s="129">
        <v>5.0</v>
      </c>
      <c r="AE293" s="129">
        <v>1.0</v>
      </c>
      <c r="AF293" s="129">
        <v>4.0</v>
      </c>
      <c r="AG293" s="129">
        <v>4.0</v>
      </c>
      <c r="AH293" s="129">
        <v>4.0</v>
      </c>
      <c r="AI293" s="129">
        <v>4.0</v>
      </c>
      <c r="AJ293" s="129">
        <v>4.0</v>
      </c>
      <c r="AK293" s="129">
        <v>4.0</v>
      </c>
      <c r="AL293" s="130">
        <v>45496.78643179398</v>
      </c>
      <c r="AM293" s="131">
        <v>755469.34</v>
      </c>
      <c r="AN293" s="131">
        <v>358079.12</v>
      </c>
      <c r="AO293" s="124"/>
      <c r="AP293" s="124"/>
    </row>
    <row r="294">
      <c r="A294" s="129">
        <v>856.0</v>
      </c>
      <c r="B294" s="14" t="s">
        <v>60</v>
      </c>
      <c r="C294" s="14" t="s">
        <v>32</v>
      </c>
      <c r="D294" s="14" t="s">
        <v>755</v>
      </c>
      <c r="E294" s="14" t="s">
        <v>756</v>
      </c>
      <c r="F294" s="15" t="s">
        <v>140</v>
      </c>
      <c r="G294" s="15" t="s">
        <v>36</v>
      </c>
      <c r="H294" s="18" t="s">
        <v>1026</v>
      </c>
      <c r="I294" s="18" t="s">
        <v>1027</v>
      </c>
      <c r="J294" s="129">
        <v>491522.89</v>
      </c>
      <c r="K294" s="129">
        <v>248278.4</v>
      </c>
      <c r="L294" s="129">
        <v>12072.65</v>
      </c>
      <c r="M294" s="129">
        <v>6382.13</v>
      </c>
      <c r="N294" s="129">
        <v>5.0</v>
      </c>
      <c r="O294" s="129">
        <v>2.0</v>
      </c>
      <c r="P294" s="129">
        <v>25.0</v>
      </c>
      <c r="Q294" s="129">
        <v>20.0</v>
      </c>
      <c r="R294" s="129">
        <v>28.0</v>
      </c>
      <c r="S294" s="129">
        <v>22.0</v>
      </c>
      <c r="T294" s="129">
        <v>150.0</v>
      </c>
      <c r="U294" s="129">
        <v>25.0</v>
      </c>
      <c r="V294" s="129">
        <v>27.0</v>
      </c>
      <c r="W294" s="129">
        <v>89.16</v>
      </c>
      <c r="X294" s="129">
        <v>97.97</v>
      </c>
      <c r="Y294" s="129">
        <v>5.0</v>
      </c>
      <c r="Z294" s="129">
        <v>1.0</v>
      </c>
      <c r="AA294" s="129">
        <v>2.0</v>
      </c>
      <c r="AB294" s="129">
        <v>5.0</v>
      </c>
      <c r="AC294" s="129">
        <v>5.0</v>
      </c>
      <c r="AD294" s="129">
        <v>4.0</v>
      </c>
      <c r="AE294" s="129">
        <v>49.0</v>
      </c>
      <c r="AF294" s="129">
        <v>4.0</v>
      </c>
      <c r="AG294" s="129">
        <v>1.0</v>
      </c>
      <c r="AH294" s="129">
        <v>2.0</v>
      </c>
      <c r="AI294" s="129">
        <v>4.0</v>
      </c>
      <c r="AJ294" s="129">
        <v>4.0</v>
      </c>
      <c r="AK294" s="129">
        <v>4.0</v>
      </c>
      <c r="AL294" s="130">
        <v>45496.78643179398</v>
      </c>
      <c r="AM294" s="131">
        <v>491707.25</v>
      </c>
      <c r="AN294" s="131">
        <v>248234.21</v>
      </c>
      <c r="AO294" s="124"/>
      <c r="AP294" s="124"/>
    </row>
    <row r="295">
      <c r="A295" s="129">
        <v>660.0</v>
      </c>
      <c r="B295" s="132"/>
      <c r="C295" s="14" t="s">
        <v>32</v>
      </c>
      <c r="D295" s="14" t="s">
        <v>71</v>
      </c>
      <c r="E295" s="14" t="s">
        <v>610</v>
      </c>
      <c r="F295" s="15" t="s">
        <v>121</v>
      </c>
      <c r="G295" s="15" t="s">
        <v>36</v>
      </c>
      <c r="H295" s="18" t="s">
        <v>1026</v>
      </c>
      <c r="I295" s="18" t="s">
        <v>1027</v>
      </c>
      <c r="J295" s="129">
        <v>1130459.82</v>
      </c>
      <c r="K295" s="129">
        <v>760616.4</v>
      </c>
      <c r="L295" s="129">
        <v>34656.38</v>
      </c>
      <c r="M295" s="129">
        <v>26733.16</v>
      </c>
      <c r="N295" s="129">
        <v>39.0</v>
      </c>
      <c r="O295" s="129">
        <v>49.0</v>
      </c>
      <c r="P295" s="129">
        <v>28.0</v>
      </c>
      <c r="Q295" s="129">
        <v>40.0</v>
      </c>
      <c r="R295" s="129">
        <v>19.0</v>
      </c>
      <c r="S295" s="129">
        <v>29.0</v>
      </c>
      <c r="T295" s="129">
        <v>-20.0</v>
      </c>
      <c r="U295" s="129">
        <v>-30.0</v>
      </c>
      <c r="V295" s="129">
        <v>-34.0</v>
      </c>
      <c r="W295" s="129">
        <v>29.64</v>
      </c>
      <c r="X295" s="129">
        <v>48.62</v>
      </c>
      <c r="Y295" s="129">
        <v>1.0</v>
      </c>
      <c r="Z295" s="129">
        <v>1.0</v>
      </c>
      <c r="AA295" s="129">
        <v>1.0</v>
      </c>
      <c r="AB295" s="129">
        <v>5.0</v>
      </c>
      <c r="AC295" s="129">
        <v>5.0</v>
      </c>
      <c r="AD295" s="129">
        <v>3.6</v>
      </c>
      <c r="AE295" s="129">
        <v>116.0</v>
      </c>
      <c r="AF295" s="129">
        <v>1.0</v>
      </c>
      <c r="AG295" s="129">
        <v>1.0</v>
      </c>
      <c r="AH295" s="129">
        <v>1.0</v>
      </c>
      <c r="AI295" s="129">
        <v>4.0</v>
      </c>
      <c r="AJ295" s="129">
        <v>4.0</v>
      </c>
      <c r="AK295" s="129">
        <v>3.0</v>
      </c>
      <c r="AL295" s="130">
        <v>45496.78643179398</v>
      </c>
      <c r="AM295" s="131">
        <v>1132231.03</v>
      </c>
      <c r="AN295" s="131">
        <v>761119.7</v>
      </c>
      <c r="AO295" s="124"/>
      <c r="AP295" s="124"/>
    </row>
    <row r="296">
      <c r="A296" s="129">
        <v>705.0</v>
      </c>
      <c r="B296" s="132"/>
      <c r="C296" s="14" t="s">
        <v>32</v>
      </c>
      <c r="D296" s="14" t="s">
        <v>71</v>
      </c>
      <c r="E296" s="14" t="s">
        <v>610</v>
      </c>
      <c r="F296" s="15" t="s">
        <v>121</v>
      </c>
      <c r="G296" s="15" t="s">
        <v>36</v>
      </c>
      <c r="H296" s="18" t="s">
        <v>1026</v>
      </c>
      <c r="I296" s="18" t="s">
        <v>1027</v>
      </c>
      <c r="J296" s="129">
        <v>1627742.73</v>
      </c>
      <c r="K296" s="129">
        <v>926263.4</v>
      </c>
      <c r="L296" s="129">
        <v>49840.0</v>
      </c>
      <c r="M296" s="129">
        <v>37053.35</v>
      </c>
      <c r="N296" s="129">
        <v>12.0</v>
      </c>
      <c r="O296" s="129">
        <v>14.0</v>
      </c>
      <c r="P296" s="129">
        <v>61.0</v>
      </c>
      <c r="Q296" s="129">
        <v>45.0</v>
      </c>
      <c r="R296" s="129">
        <v>46.0</v>
      </c>
      <c r="S296" s="129">
        <v>38.0</v>
      </c>
      <c r="T296" s="129">
        <v>-14.0</v>
      </c>
      <c r="U296" s="129">
        <v>35.0</v>
      </c>
      <c r="V296" s="129">
        <v>21.0</v>
      </c>
      <c r="W296" s="129">
        <v>34.51</v>
      </c>
      <c r="X296" s="129">
        <v>75.73</v>
      </c>
      <c r="Y296" s="129">
        <v>1.0</v>
      </c>
      <c r="Z296" s="129">
        <v>1.0</v>
      </c>
      <c r="AA296" s="129">
        <v>2.0</v>
      </c>
      <c r="AB296" s="129">
        <v>5.0</v>
      </c>
      <c r="AC296" s="129">
        <v>5.0</v>
      </c>
      <c r="AD296" s="129">
        <v>3.8</v>
      </c>
      <c r="AE296" s="129">
        <v>82.0</v>
      </c>
      <c r="AF296" s="129">
        <v>1.0</v>
      </c>
      <c r="AG296" s="129">
        <v>1.0</v>
      </c>
      <c r="AH296" s="129">
        <v>2.0</v>
      </c>
      <c r="AI296" s="129">
        <v>4.0</v>
      </c>
      <c r="AJ296" s="129">
        <v>4.0</v>
      </c>
      <c r="AK296" s="129">
        <v>3.0</v>
      </c>
      <c r="AL296" s="130">
        <v>45496.78643179398</v>
      </c>
      <c r="AM296" s="131">
        <v>1633986.26</v>
      </c>
      <c r="AN296" s="131">
        <v>925874.44</v>
      </c>
      <c r="AO296" s="124"/>
      <c r="AP296" s="124"/>
    </row>
    <row r="297">
      <c r="A297" s="129">
        <v>316.0</v>
      </c>
      <c r="B297" s="14" t="s">
        <v>97</v>
      </c>
      <c r="C297" s="14" t="s">
        <v>32</v>
      </c>
      <c r="D297" s="14" t="s">
        <v>329</v>
      </c>
      <c r="E297" s="14" t="s">
        <v>330</v>
      </c>
      <c r="F297" s="15" t="s">
        <v>100</v>
      </c>
      <c r="G297" s="15" t="s">
        <v>101</v>
      </c>
      <c r="H297" s="18" t="s">
        <v>1026</v>
      </c>
      <c r="I297" s="18" t="s">
        <v>1027</v>
      </c>
      <c r="J297" s="129">
        <v>765054.88</v>
      </c>
      <c r="K297" s="129">
        <v>848440.2</v>
      </c>
      <c r="L297" s="129">
        <v>22173.5</v>
      </c>
      <c r="M297" s="129">
        <v>26441.25</v>
      </c>
      <c r="N297" s="129">
        <v>16.0</v>
      </c>
      <c r="O297" s="129">
        <v>11.0</v>
      </c>
      <c r="P297" s="129">
        <v>10.0</v>
      </c>
      <c r="Q297" s="129">
        <v>28.0</v>
      </c>
      <c r="R297" s="129">
        <v>32.0</v>
      </c>
      <c r="S297" s="129">
        <v>26.0</v>
      </c>
      <c r="T297" s="129">
        <v>45.0</v>
      </c>
      <c r="U297" s="129">
        <v>-64.0</v>
      </c>
      <c r="V297" s="129">
        <v>23.0</v>
      </c>
      <c r="W297" s="129">
        <v>-16.14</v>
      </c>
      <c r="X297" s="129">
        <v>-9.83</v>
      </c>
      <c r="Y297" s="129">
        <v>2.0</v>
      </c>
      <c r="Z297" s="129">
        <v>1.0</v>
      </c>
      <c r="AA297" s="129">
        <v>2.0</v>
      </c>
      <c r="AB297" s="129">
        <v>1.0</v>
      </c>
      <c r="AC297" s="129">
        <v>1.0</v>
      </c>
      <c r="AD297" s="129">
        <v>1.25</v>
      </c>
      <c r="AE297" s="129">
        <v>446.0</v>
      </c>
      <c r="AF297" s="129">
        <v>2.0</v>
      </c>
      <c r="AG297" s="129">
        <v>1.0</v>
      </c>
      <c r="AH297" s="129">
        <v>2.0</v>
      </c>
      <c r="AI297" s="129">
        <v>1.0</v>
      </c>
      <c r="AJ297" s="129">
        <v>1.0</v>
      </c>
      <c r="AK297" s="129">
        <v>1.0</v>
      </c>
      <c r="AL297" s="130">
        <v>45496.78643179398</v>
      </c>
      <c r="AM297" s="131">
        <v>764813.88</v>
      </c>
      <c r="AN297" s="131">
        <v>848485.01</v>
      </c>
      <c r="AO297" s="124"/>
      <c r="AP297" s="124"/>
    </row>
    <row r="298">
      <c r="A298" s="129">
        <v>279.0</v>
      </c>
      <c r="B298" s="14" t="s">
        <v>63</v>
      </c>
      <c r="C298" s="14" t="s">
        <v>32</v>
      </c>
      <c r="D298" s="14" t="s">
        <v>281</v>
      </c>
      <c r="E298" s="14" t="s">
        <v>282</v>
      </c>
      <c r="F298" s="15" t="s">
        <v>220</v>
      </c>
      <c r="G298" s="15" t="s">
        <v>59</v>
      </c>
      <c r="H298" s="18" t="s">
        <v>1026</v>
      </c>
      <c r="I298" s="18" t="s">
        <v>1027</v>
      </c>
      <c r="J298" s="129">
        <v>660800.85</v>
      </c>
      <c r="K298" s="129">
        <v>304050.6</v>
      </c>
      <c r="L298" s="129">
        <v>22468.76</v>
      </c>
      <c r="M298" s="129">
        <v>12468.02</v>
      </c>
      <c r="N298" s="14" t="s">
        <v>41</v>
      </c>
      <c r="O298" s="14" t="s">
        <v>41</v>
      </c>
      <c r="P298" s="129">
        <v>20.0</v>
      </c>
      <c r="Q298" s="129">
        <v>7.0</v>
      </c>
      <c r="R298" s="129">
        <v>18.0</v>
      </c>
      <c r="S298" s="129">
        <v>11.0</v>
      </c>
      <c r="T298" s="14" t="s">
        <v>41</v>
      </c>
      <c r="U298" s="129">
        <v>185.0</v>
      </c>
      <c r="V298" s="129">
        <v>63.0</v>
      </c>
      <c r="W298" s="129">
        <v>80.21</v>
      </c>
      <c r="X298" s="129">
        <v>117.33</v>
      </c>
      <c r="Y298" s="14" t="s">
        <v>41</v>
      </c>
      <c r="Z298" s="129">
        <v>4.0</v>
      </c>
      <c r="AA298" s="129">
        <v>4.0</v>
      </c>
      <c r="AB298" s="129">
        <v>5.0</v>
      </c>
      <c r="AC298" s="129">
        <v>5.0</v>
      </c>
      <c r="AD298" s="129">
        <v>4.45</v>
      </c>
      <c r="AE298" s="129">
        <v>17.0</v>
      </c>
      <c r="AF298" s="14" t="s">
        <v>41</v>
      </c>
      <c r="AG298" s="129">
        <v>3.0</v>
      </c>
      <c r="AH298" s="129">
        <v>3.0</v>
      </c>
      <c r="AI298" s="129">
        <v>4.0</v>
      </c>
      <c r="AJ298" s="129">
        <v>4.0</v>
      </c>
      <c r="AK298" s="129">
        <v>4.0</v>
      </c>
      <c r="AL298" s="130">
        <v>45496.78643179398</v>
      </c>
      <c r="AM298" s="131">
        <v>660852.35</v>
      </c>
      <c r="AN298" s="131">
        <v>304487.56</v>
      </c>
      <c r="AO298" s="124"/>
      <c r="AP298" s="124"/>
    </row>
    <row r="299">
      <c r="A299" s="129">
        <v>138.0</v>
      </c>
      <c r="B299" s="14" t="s">
        <v>47</v>
      </c>
      <c r="C299" s="14" t="s">
        <v>32</v>
      </c>
      <c r="D299" s="14" t="s">
        <v>113</v>
      </c>
      <c r="E299" s="14" t="s">
        <v>114</v>
      </c>
      <c r="F299" s="15" t="s">
        <v>115</v>
      </c>
      <c r="G299" s="15" t="s">
        <v>59</v>
      </c>
      <c r="H299" s="18" t="s">
        <v>1026</v>
      </c>
      <c r="I299" s="18" t="s">
        <v>1027</v>
      </c>
      <c r="J299" s="129">
        <v>1636893.34</v>
      </c>
      <c r="K299" s="129">
        <v>1419343.8</v>
      </c>
      <c r="L299" s="129">
        <v>58742.42</v>
      </c>
      <c r="M299" s="129">
        <v>54472.39</v>
      </c>
      <c r="N299" s="129">
        <v>1.0</v>
      </c>
      <c r="O299" s="14" t="s">
        <v>41</v>
      </c>
      <c r="P299" s="129">
        <v>60.0</v>
      </c>
      <c r="Q299" s="129">
        <v>50.0</v>
      </c>
      <c r="R299" s="129">
        <v>35.0</v>
      </c>
      <c r="S299" s="129">
        <v>32.0</v>
      </c>
      <c r="T299" s="14" t="s">
        <v>41</v>
      </c>
      <c r="U299" s="129">
        <v>20.0</v>
      </c>
      <c r="V299" s="129">
        <v>9.0</v>
      </c>
      <c r="W299" s="129">
        <v>7.84</v>
      </c>
      <c r="X299" s="129">
        <v>15.33</v>
      </c>
      <c r="Y299" s="14" t="s">
        <v>41</v>
      </c>
      <c r="Z299" s="129">
        <v>1.0</v>
      </c>
      <c r="AA299" s="129">
        <v>1.0</v>
      </c>
      <c r="AB299" s="129">
        <v>2.0</v>
      </c>
      <c r="AC299" s="129">
        <v>3.0</v>
      </c>
      <c r="AD299" s="129">
        <v>1.85</v>
      </c>
      <c r="AE299" s="129">
        <v>331.0</v>
      </c>
      <c r="AF299" s="14" t="s">
        <v>41</v>
      </c>
      <c r="AG299" s="129">
        <v>1.0</v>
      </c>
      <c r="AH299" s="129">
        <v>1.0</v>
      </c>
      <c r="AI299" s="129">
        <v>1.0</v>
      </c>
      <c r="AJ299" s="129">
        <v>2.0</v>
      </c>
      <c r="AK299" s="129">
        <v>2.0</v>
      </c>
      <c r="AL299" s="130">
        <v>45496.78643179398</v>
      </c>
      <c r="AM299" s="131">
        <v>1618186.05</v>
      </c>
      <c r="AN299" s="131">
        <v>1420556.16</v>
      </c>
      <c r="AO299" s="124"/>
      <c r="AP299" s="124"/>
    </row>
    <row r="300">
      <c r="A300" s="129">
        <v>227.0</v>
      </c>
      <c r="B300" s="132"/>
      <c r="C300" s="14" t="s">
        <v>32</v>
      </c>
      <c r="D300" s="14" t="s">
        <v>226</v>
      </c>
      <c r="E300" s="14" t="s">
        <v>227</v>
      </c>
      <c r="F300" s="15" t="s">
        <v>228</v>
      </c>
      <c r="G300" s="15" t="s">
        <v>36</v>
      </c>
      <c r="H300" s="18" t="s">
        <v>1026</v>
      </c>
      <c r="I300" s="18" t="s">
        <v>1027</v>
      </c>
      <c r="J300" s="129">
        <v>1306715.68</v>
      </c>
      <c r="K300" s="129">
        <v>1199435.2</v>
      </c>
      <c r="L300" s="129">
        <v>34652.25</v>
      </c>
      <c r="M300" s="129">
        <v>31652.5</v>
      </c>
      <c r="N300" s="129">
        <v>5.0</v>
      </c>
      <c r="O300" s="129">
        <v>4.0</v>
      </c>
      <c r="P300" s="129">
        <v>27.0</v>
      </c>
      <c r="Q300" s="129">
        <v>14.0</v>
      </c>
      <c r="R300" s="129">
        <v>10.0</v>
      </c>
      <c r="S300" s="129">
        <v>4.0</v>
      </c>
      <c r="T300" s="129">
        <v>25.0</v>
      </c>
      <c r="U300" s="129">
        <v>92.0</v>
      </c>
      <c r="V300" s="129">
        <v>150.0</v>
      </c>
      <c r="W300" s="129">
        <v>9.48</v>
      </c>
      <c r="X300" s="129">
        <v>8.94</v>
      </c>
      <c r="Y300" s="129">
        <v>1.0</v>
      </c>
      <c r="Z300" s="129">
        <v>2.0</v>
      </c>
      <c r="AA300" s="129">
        <v>5.0</v>
      </c>
      <c r="AB300" s="129">
        <v>3.0</v>
      </c>
      <c r="AC300" s="129">
        <v>2.0</v>
      </c>
      <c r="AD300" s="129">
        <v>2.95</v>
      </c>
      <c r="AE300" s="129">
        <v>184.0</v>
      </c>
      <c r="AF300" s="129">
        <v>1.0</v>
      </c>
      <c r="AG300" s="129">
        <v>2.0</v>
      </c>
      <c r="AH300" s="129">
        <v>4.0</v>
      </c>
      <c r="AI300" s="129">
        <v>2.0</v>
      </c>
      <c r="AJ300" s="129">
        <v>2.0</v>
      </c>
      <c r="AK300" s="129">
        <v>3.0</v>
      </c>
      <c r="AL300" s="130">
        <v>45496.78643179398</v>
      </c>
      <c r="AM300" s="131">
        <v>1307147.68</v>
      </c>
      <c r="AN300" s="131">
        <v>1200120.38</v>
      </c>
      <c r="AO300" s="124"/>
      <c r="AP300" s="124"/>
    </row>
    <row r="301">
      <c r="A301" s="129">
        <v>600.0</v>
      </c>
      <c r="B301" s="14" t="s">
        <v>97</v>
      </c>
      <c r="C301" s="14" t="s">
        <v>32</v>
      </c>
      <c r="D301" s="14" t="s">
        <v>546</v>
      </c>
      <c r="E301" s="14" t="s">
        <v>203</v>
      </c>
      <c r="F301" s="15" t="s">
        <v>243</v>
      </c>
      <c r="G301" s="15" t="s">
        <v>101</v>
      </c>
      <c r="H301" s="18" t="s">
        <v>1026</v>
      </c>
      <c r="I301" s="18" t="s">
        <v>1027</v>
      </c>
      <c r="J301" s="129">
        <v>621931.19</v>
      </c>
      <c r="K301" s="129">
        <v>519919.6</v>
      </c>
      <c r="L301" s="129">
        <v>21208.82</v>
      </c>
      <c r="M301" s="129">
        <v>17688.4</v>
      </c>
      <c r="N301" s="129">
        <v>11.0</v>
      </c>
      <c r="O301" s="129">
        <v>11.0</v>
      </c>
      <c r="P301" s="129">
        <v>38.0</v>
      </c>
      <c r="Q301" s="129">
        <v>15.0</v>
      </c>
      <c r="R301" s="129">
        <v>28.0</v>
      </c>
      <c r="S301" s="129">
        <v>17.0</v>
      </c>
      <c r="T301" s="129">
        <v>0.0</v>
      </c>
      <c r="U301" s="129">
        <v>153.0</v>
      </c>
      <c r="V301" s="129">
        <v>64.0</v>
      </c>
      <c r="W301" s="129">
        <v>19.9</v>
      </c>
      <c r="X301" s="129">
        <v>19.62</v>
      </c>
      <c r="Y301" s="129">
        <v>1.0</v>
      </c>
      <c r="Z301" s="129">
        <v>3.0</v>
      </c>
      <c r="AA301" s="129">
        <v>4.0</v>
      </c>
      <c r="AB301" s="129">
        <v>5.0</v>
      </c>
      <c r="AC301" s="129">
        <v>3.0</v>
      </c>
      <c r="AD301" s="129">
        <v>3.9</v>
      </c>
      <c r="AE301" s="129">
        <v>64.0</v>
      </c>
      <c r="AF301" s="129">
        <v>1.0</v>
      </c>
      <c r="AG301" s="129">
        <v>2.0</v>
      </c>
      <c r="AH301" s="129">
        <v>3.0</v>
      </c>
      <c r="AI301" s="129">
        <v>4.0</v>
      </c>
      <c r="AJ301" s="129">
        <v>2.0</v>
      </c>
      <c r="AK301" s="129">
        <v>4.0</v>
      </c>
      <c r="AL301" s="130">
        <v>45496.78643179398</v>
      </c>
      <c r="AM301" s="131">
        <v>621932.19</v>
      </c>
      <c r="AN301" s="131">
        <v>519785.26</v>
      </c>
      <c r="AO301" s="124"/>
      <c r="AP301" s="124"/>
    </row>
    <row r="302">
      <c r="A302" s="129">
        <v>103.0</v>
      </c>
      <c r="B302" s="14" t="s">
        <v>42</v>
      </c>
      <c r="C302" s="14" t="s">
        <v>32</v>
      </c>
      <c r="D302" s="14" t="s">
        <v>43</v>
      </c>
      <c r="E302" s="14" t="s">
        <v>44</v>
      </c>
      <c r="F302" s="15" t="s">
        <v>45</v>
      </c>
      <c r="G302" s="15" t="s">
        <v>46</v>
      </c>
      <c r="H302" s="18" t="s">
        <v>1026</v>
      </c>
      <c r="I302" s="18" t="s">
        <v>1027</v>
      </c>
      <c r="J302" s="129">
        <v>1812252.15</v>
      </c>
      <c r="K302" s="129">
        <v>1526999.8</v>
      </c>
      <c r="L302" s="129">
        <v>56096.46</v>
      </c>
      <c r="M302" s="129">
        <v>49548.39</v>
      </c>
      <c r="N302" s="129">
        <v>52.0</v>
      </c>
      <c r="O302" s="129">
        <v>31.0</v>
      </c>
      <c r="P302" s="129">
        <v>60.0</v>
      </c>
      <c r="Q302" s="129">
        <v>32.0</v>
      </c>
      <c r="R302" s="129">
        <v>69.0</v>
      </c>
      <c r="S302" s="129">
        <v>49.0</v>
      </c>
      <c r="T302" s="129">
        <v>67.0</v>
      </c>
      <c r="U302" s="129">
        <v>87.0</v>
      </c>
      <c r="V302" s="129">
        <v>40.0</v>
      </c>
      <c r="W302" s="129">
        <v>13.22</v>
      </c>
      <c r="X302" s="129">
        <v>18.68</v>
      </c>
      <c r="Y302" s="129">
        <v>3.0</v>
      </c>
      <c r="Z302" s="129">
        <v>2.0</v>
      </c>
      <c r="AA302" s="129">
        <v>3.0</v>
      </c>
      <c r="AB302" s="129">
        <v>3.0</v>
      </c>
      <c r="AC302" s="129">
        <v>3.0</v>
      </c>
      <c r="AD302" s="129">
        <v>2.9</v>
      </c>
      <c r="AE302" s="129">
        <v>190.0</v>
      </c>
      <c r="AF302" s="129">
        <v>2.0</v>
      </c>
      <c r="AG302" s="129">
        <v>2.0</v>
      </c>
      <c r="AH302" s="129">
        <v>2.0</v>
      </c>
      <c r="AI302" s="129">
        <v>2.0</v>
      </c>
      <c r="AJ302" s="129">
        <v>2.0</v>
      </c>
      <c r="AK302" s="129">
        <v>3.0</v>
      </c>
      <c r="AL302" s="130">
        <v>45496.78643179398</v>
      </c>
      <c r="AM302" s="131">
        <v>1813102.65</v>
      </c>
      <c r="AN302" s="131">
        <v>1527819.7</v>
      </c>
      <c r="AO302" s="124"/>
      <c r="AP302" s="124"/>
    </row>
    <row r="303">
      <c r="A303" s="129">
        <v>3026.0</v>
      </c>
      <c r="B303" s="14" t="s">
        <v>31</v>
      </c>
      <c r="C303" s="14" t="s">
        <v>32</v>
      </c>
      <c r="D303" s="14" t="s">
        <v>798</v>
      </c>
      <c r="E303" s="14" t="s">
        <v>799</v>
      </c>
      <c r="F303" s="15" t="s">
        <v>776</v>
      </c>
      <c r="G303" s="15" t="s">
        <v>772</v>
      </c>
      <c r="H303" s="18" t="s">
        <v>1026</v>
      </c>
      <c r="I303" s="18" t="s">
        <v>1027</v>
      </c>
      <c r="J303" s="129">
        <v>3669265.85</v>
      </c>
      <c r="K303" s="129">
        <v>2352000.0</v>
      </c>
      <c r="L303" s="129">
        <v>102699.54</v>
      </c>
      <c r="M303" s="129">
        <v>69728.8</v>
      </c>
      <c r="N303" s="129">
        <v>71.0</v>
      </c>
      <c r="O303" s="129">
        <v>59.0</v>
      </c>
      <c r="P303" s="129">
        <v>64.0</v>
      </c>
      <c r="Q303" s="129">
        <v>53.0</v>
      </c>
      <c r="R303" s="129">
        <v>83.0</v>
      </c>
      <c r="S303" s="129">
        <v>60.0</v>
      </c>
      <c r="T303" s="129">
        <v>20.0</v>
      </c>
      <c r="U303" s="129">
        <v>20.0</v>
      </c>
      <c r="V303" s="129">
        <v>38.0</v>
      </c>
      <c r="W303" s="129">
        <v>47.28</v>
      </c>
      <c r="X303" s="129">
        <v>56.01</v>
      </c>
      <c r="Y303" s="129">
        <v>1.0</v>
      </c>
      <c r="Z303" s="129">
        <v>1.0</v>
      </c>
      <c r="AA303" s="129">
        <v>2.0</v>
      </c>
      <c r="AB303" s="129">
        <v>5.0</v>
      </c>
      <c r="AC303" s="129">
        <v>5.0</v>
      </c>
      <c r="AD303" s="129">
        <v>3.8</v>
      </c>
      <c r="AE303" s="129">
        <v>85.0</v>
      </c>
      <c r="AF303" s="129">
        <v>1.0</v>
      </c>
      <c r="AG303" s="129">
        <v>1.0</v>
      </c>
      <c r="AH303" s="129">
        <v>2.0</v>
      </c>
      <c r="AI303" s="129">
        <v>4.0</v>
      </c>
      <c r="AJ303" s="129">
        <v>4.0</v>
      </c>
      <c r="AK303" s="129">
        <v>3.0</v>
      </c>
      <c r="AL303" s="130">
        <v>45496.78643179398</v>
      </c>
      <c r="AM303" s="131">
        <v>3669803.95</v>
      </c>
      <c r="AN303" s="131">
        <v>2375240.05</v>
      </c>
      <c r="AO303" s="124"/>
      <c r="AP303" s="124"/>
    </row>
    <row r="304">
      <c r="A304" s="129">
        <v>3054.0</v>
      </c>
      <c r="B304" s="14" t="s">
        <v>31</v>
      </c>
      <c r="C304" s="14" t="s">
        <v>32</v>
      </c>
      <c r="D304" s="14" t="s">
        <v>798</v>
      </c>
      <c r="E304" s="14" t="s">
        <v>799</v>
      </c>
      <c r="F304" s="15" t="s">
        <v>776</v>
      </c>
      <c r="G304" s="15" t="s">
        <v>772</v>
      </c>
      <c r="H304" s="18" t="s">
        <v>1026</v>
      </c>
      <c r="I304" s="18" t="s">
        <v>1027</v>
      </c>
      <c r="J304" s="129">
        <v>503038.31</v>
      </c>
      <c r="K304" s="129">
        <v>342219.2</v>
      </c>
      <c r="L304" s="129">
        <v>14184.25</v>
      </c>
      <c r="M304" s="129">
        <v>9658.25</v>
      </c>
      <c r="N304" s="129">
        <v>15.0</v>
      </c>
      <c r="O304" s="129">
        <v>17.0</v>
      </c>
      <c r="P304" s="129">
        <v>20.0</v>
      </c>
      <c r="Q304" s="129">
        <v>29.0</v>
      </c>
      <c r="R304" s="129">
        <v>28.0</v>
      </c>
      <c r="S304" s="129">
        <v>24.0</v>
      </c>
      <c r="T304" s="129">
        <v>-11.0</v>
      </c>
      <c r="U304" s="129">
        <v>-31.0</v>
      </c>
      <c r="V304" s="129">
        <v>16.0</v>
      </c>
      <c r="W304" s="129">
        <v>46.86</v>
      </c>
      <c r="X304" s="129">
        <v>46.99</v>
      </c>
      <c r="Y304" s="129">
        <v>1.0</v>
      </c>
      <c r="Z304" s="129">
        <v>1.0</v>
      </c>
      <c r="AA304" s="129">
        <v>1.0</v>
      </c>
      <c r="AB304" s="129">
        <v>5.0</v>
      </c>
      <c r="AC304" s="129">
        <v>5.0</v>
      </c>
      <c r="AD304" s="129">
        <v>3.6</v>
      </c>
      <c r="AE304" s="129">
        <v>107.0</v>
      </c>
      <c r="AF304" s="129">
        <v>1.0</v>
      </c>
      <c r="AG304" s="129">
        <v>1.0</v>
      </c>
      <c r="AH304" s="129">
        <v>1.0</v>
      </c>
      <c r="AI304" s="129">
        <v>4.0</v>
      </c>
      <c r="AJ304" s="129">
        <v>4.0</v>
      </c>
      <c r="AK304" s="129">
        <v>3.0</v>
      </c>
      <c r="AL304" s="130">
        <v>45496.78643179398</v>
      </c>
      <c r="AM304" s="131">
        <v>503871.38</v>
      </c>
      <c r="AN304" s="131">
        <v>343843.86</v>
      </c>
      <c r="AO304" s="124"/>
      <c r="AP304" s="124"/>
    </row>
    <row r="305">
      <c r="A305" s="129">
        <v>320.0</v>
      </c>
      <c r="B305" s="14" t="s">
        <v>60</v>
      </c>
      <c r="C305" s="14" t="s">
        <v>32</v>
      </c>
      <c r="D305" s="14" t="s">
        <v>331</v>
      </c>
      <c r="E305" s="14" t="s">
        <v>332</v>
      </c>
      <c r="F305" s="15" t="s">
        <v>88</v>
      </c>
      <c r="G305" s="15" t="s">
        <v>59</v>
      </c>
      <c r="H305" s="18" t="s">
        <v>1026</v>
      </c>
      <c r="I305" s="18" t="s">
        <v>1027</v>
      </c>
      <c r="J305" s="129">
        <v>1166006.62</v>
      </c>
      <c r="K305" s="129">
        <v>1065933.4</v>
      </c>
      <c r="L305" s="129">
        <v>31026.74</v>
      </c>
      <c r="M305" s="129">
        <v>29618.7</v>
      </c>
      <c r="N305" s="129">
        <v>35.0</v>
      </c>
      <c r="O305" s="129">
        <v>21.0</v>
      </c>
      <c r="P305" s="129">
        <v>42.0</v>
      </c>
      <c r="Q305" s="129">
        <v>41.0</v>
      </c>
      <c r="R305" s="129">
        <v>45.0</v>
      </c>
      <c r="S305" s="129">
        <v>37.0</v>
      </c>
      <c r="T305" s="129">
        <v>66.0</v>
      </c>
      <c r="U305" s="129">
        <v>2.0</v>
      </c>
      <c r="V305" s="129">
        <v>21.0</v>
      </c>
      <c r="W305" s="129">
        <v>4.75</v>
      </c>
      <c r="X305" s="129">
        <v>9.39</v>
      </c>
      <c r="Y305" s="129">
        <v>3.0</v>
      </c>
      <c r="Z305" s="129">
        <v>1.0</v>
      </c>
      <c r="AA305" s="129">
        <v>2.0</v>
      </c>
      <c r="AB305" s="129">
        <v>2.0</v>
      </c>
      <c r="AC305" s="129">
        <v>2.0</v>
      </c>
      <c r="AD305" s="129">
        <v>1.95</v>
      </c>
      <c r="AE305" s="129">
        <v>320.0</v>
      </c>
      <c r="AF305" s="129">
        <v>2.0</v>
      </c>
      <c r="AG305" s="129">
        <v>1.0</v>
      </c>
      <c r="AH305" s="129">
        <v>2.0</v>
      </c>
      <c r="AI305" s="129">
        <v>1.0</v>
      </c>
      <c r="AJ305" s="129">
        <v>2.0</v>
      </c>
      <c r="AK305" s="129">
        <v>2.0</v>
      </c>
      <c r="AL305" s="130">
        <v>45496.78643179398</v>
      </c>
      <c r="AM305" s="131">
        <v>1167384.45</v>
      </c>
      <c r="AN305" s="131">
        <v>1072233.19</v>
      </c>
      <c r="AO305" s="124"/>
      <c r="AP305" s="124"/>
    </row>
    <row r="306">
      <c r="A306" s="129">
        <v>385.0</v>
      </c>
      <c r="B306" s="14" t="s">
        <v>60</v>
      </c>
      <c r="C306" s="14" t="s">
        <v>32</v>
      </c>
      <c r="D306" s="14" t="s">
        <v>331</v>
      </c>
      <c r="E306" s="14" t="s">
        <v>332</v>
      </c>
      <c r="F306" s="15" t="s">
        <v>88</v>
      </c>
      <c r="G306" s="15" t="s">
        <v>59</v>
      </c>
      <c r="H306" s="18" t="s">
        <v>1026</v>
      </c>
      <c r="I306" s="18" t="s">
        <v>1027</v>
      </c>
      <c r="J306" s="129">
        <v>1516145.62</v>
      </c>
      <c r="K306" s="129">
        <v>1353544.6</v>
      </c>
      <c r="L306" s="129">
        <v>40230.89</v>
      </c>
      <c r="M306" s="129">
        <v>36204.96</v>
      </c>
      <c r="N306" s="129">
        <v>56.0</v>
      </c>
      <c r="O306" s="129">
        <v>65.0</v>
      </c>
      <c r="P306" s="129">
        <v>24.0</v>
      </c>
      <c r="Q306" s="129">
        <v>17.0</v>
      </c>
      <c r="R306" s="129">
        <v>69.0</v>
      </c>
      <c r="S306" s="129">
        <v>79.0</v>
      </c>
      <c r="T306" s="129">
        <v>-13.0</v>
      </c>
      <c r="U306" s="129">
        <v>41.0</v>
      </c>
      <c r="V306" s="129">
        <v>-12.0</v>
      </c>
      <c r="W306" s="129">
        <v>11.12</v>
      </c>
      <c r="X306" s="129">
        <v>12.01</v>
      </c>
      <c r="Y306" s="129">
        <v>1.0</v>
      </c>
      <c r="Z306" s="129">
        <v>1.0</v>
      </c>
      <c r="AA306" s="129">
        <v>1.0</v>
      </c>
      <c r="AB306" s="129">
        <v>3.0</v>
      </c>
      <c r="AC306" s="129">
        <v>2.0</v>
      </c>
      <c r="AD306" s="129">
        <v>2.05</v>
      </c>
      <c r="AE306" s="129">
        <v>291.0</v>
      </c>
      <c r="AF306" s="129">
        <v>1.0</v>
      </c>
      <c r="AG306" s="129">
        <v>1.0</v>
      </c>
      <c r="AH306" s="129">
        <v>1.0</v>
      </c>
      <c r="AI306" s="129">
        <v>2.0</v>
      </c>
      <c r="AJ306" s="129">
        <v>2.0</v>
      </c>
      <c r="AK306" s="129">
        <v>2.0</v>
      </c>
      <c r="AL306" s="130">
        <v>45496.78643179398</v>
      </c>
      <c r="AM306" s="131">
        <v>1521252.33</v>
      </c>
      <c r="AN306" s="131">
        <v>1357795.99</v>
      </c>
      <c r="AO306" s="124"/>
      <c r="AP306" s="124"/>
    </row>
    <row r="307">
      <c r="A307" s="129">
        <v>504.0</v>
      </c>
      <c r="B307" s="14" t="s">
        <v>97</v>
      </c>
      <c r="C307" s="14" t="s">
        <v>32</v>
      </c>
      <c r="D307" s="14" t="s">
        <v>486</v>
      </c>
      <c r="E307" s="14" t="s">
        <v>332</v>
      </c>
      <c r="F307" s="15" t="s">
        <v>223</v>
      </c>
      <c r="G307" s="15" t="s">
        <v>101</v>
      </c>
      <c r="H307" s="18" t="s">
        <v>1026</v>
      </c>
      <c r="I307" s="18" t="s">
        <v>1027</v>
      </c>
      <c r="J307" s="129">
        <v>1478201.63</v>
      </c>
      <c r="K307" s="129">
        <v>1376505.6</v>
      </c>
      <c r="L307" s="129">
        <v>46375.88</v>
      </c>
      <c r="M307" s="129">
        <v>44766.17</v>
      </c>
      <c r="N307" s="129">
        <v>1.0</v>
      </c>
      <c r="O307" s="14" t="s">
        <v>41</v>
      </c>
      <c r="P307" s="129">
        <v>9.0</v>
      </c>
      <c r="Q307" s="129">
        <v>13.0</v>
      </c>
      <c r="R307" s="129">
        <v>5.0</v>
      </c>
      <c r="S307" s="129">
        <v>14.0</v>
      </c>
      <c r="T307" s="14" t="s">
        <v>41</v>
      </c>
      <c r="U307" s="129">
        <v>-30.0</v>
      </c>
      <c r="V307" s="129">
        <v>-64.0</v>
      </c>
      <c r="W307" s="129">
        <v>3.6</v>
      </c>
      <c r="X307" s="129">
        <v>7.39</v>
      </c>
      <c r="Y307" s="14" t="s">
        <v>41</v>
      </c>
      <c r="Z307" s="129">
        <v>1.0</v>
      </c>
      <c r="AA307" s="129">
        <v>1.0</v>
      </c>
      <c r="AB307" s="129">
        <v>1.0</v>
      </c>
      <c r="AC307" s="129">
        <v>2.0</v>
      </c>
      <c r="AD307" s="129">
        <v>1.2</v>
      </c>
      <c r="AE307" s="129">
        <v>492.0</v>
      </c>
      <c r="AF307" s="14" t="s">
        <v>41</v>
      </c>
      <c r="AG307" s="129">
        <v>1.0</v>
      </c>
      <c r="AH307" s="129">
        <v>1.0</v>
      </c>
      <c r="AI307" s="129">
        <v>1.0</v>
      </c>
      <c r="AJ307" s="129">
        <v>2.0</v>
      </c>
      <c r="AK307" s="129">
        <v>1.0</v>
      </c>
      <c r="AL307" s="130">
        <v>45496.78643179398</v>
      </c>
      <c r="AM307" s="131">
        <v>1478531.53</v>
      </c>
      <c r="AN307" s="131">
        <v>1377860.24</v>
      </c>
      <c r="AO307" s="124"/>
      <c r="AP307" s="124"/>
    </row>
    <row r="308">
      <c r="A308" s="129">
        <v>3014.0</v>
      </c>
      <c r="B308" s="14" t="s">
        <v>31</v>
      </c>
      <c r="C308" s="14" t="s">
        <v>32</v>
      </c>
      <c r="D308" s="14" t="s">
        <v>74</v>
      </c>
      <c r="E308" s="14" t="s">
        <v>332</v>
      </c>
      <c r="F308" s="15" t="s">
        <v>776</v>
      </c>
      <c r="G308" s="15" t="s">
        <v>772</v>
      </c>
      <c r="H308" s="18" t="s">
        <v>1026</v>
      </c>
      <c r="I308" s="18" t="s">
        <v>1027</v>
      </c>
      <c r="J308" s="129">
        <v>2929381.62</v>
      </c>
      <c r="K308" s="129">
        <v>2716166.8</v>
      </c>
      <c r="L308" s="129">
        <v>88126.33</v>
      </c>
      <c r="M308" s="129">
        <v>82463.12</v>
      </c>
      <c r="N308" s="129">
        <v>150.0</v>
      </c>
      <c r="O308" s="129">
        <v>123.0</v>
      </c>
      <c r="P308" s="129">
        <v>45.0</v>
      </c>
      <c r="Q308" s="129">
        <v>68.0</v>
      </c>
      <c r="R308" s="129">
        <v>182.0</v>
      </c>
      <c r="S308" s="129">
        <v>151.0</v>
      </c>
      <c r="T308" s="129">
        <v>21.0</v>
      </c>
      <c r="U308" s="129">
        <v>-33.0</v>
      </c>
      <c r="V308" s="129">
        <v>20.0</v>
      </c>
      <c r="W308" s="129">
        <v>6.87</v>
      </c>
      <c r="X308" s="129">
        <v>7.85</v>
      </c>
      <c r="Y308" s="129">
        <v>1.0</v>
      </c>
      <c r="Z308" s="129">
        <v>1.0</v>
      </c>
      <c r="AA308" s="129">
        <v>2.0</v>
      </c>
      <c r="AB308" s="129">
        <v>2.0</v>
      </c>
      <c r="AC308" s="129">
        <v>2.0</v>
      </c>
      <c r="AD308" s="129">
        <v>1.85</v>
      </c>
      <c r="AE308" s="129">
        <v>332.0</v>
      </c>
      <c r="AF308" s="129">
        <v>1.0</v>
      </c>
      <c r="AG308" s="129">
        <v>1.0</v>
      </c>
      <c r="AH308" s="129">
        <v>2.0</v>
      </c>
      <c r="AI308" s="129">
        <v>1.0</v>
      </c>
      <c r="AJ308" s="129">
        <v>2.0</v>
      </c>
      <c r="AK308" s="129">
        <v>2.0</v>
      </c>
      <c r="AL308" s="130">
        <v>45496.78643179398</v>
      </c>
      <c r="AM308" s="131">
        <v>2929011.33</v>
      </c>
      <c r="AN308" s="131">
        <v>2718526.34</v>
      </c>
      <c r="AO308" s="124"/>
      <c r="AP308" s="124"/>
    </row>
    <row r="309">
      <c r="A309" s="129">
        <v>707.0</v>
      </c>
      <c r="B309" s="14" t="s">
        <v>60</v>
      </c>
      <c r="C309" s="14" t="s">
        <v>32</v>
      </c>
      <c r="D309" s="14" t="s">
        <v>641</v>
      </c>
      <c r="E309" s="14" t="s">
        <v>642</v>
      </c>
      <c r="F309" s="15" t="s">
        <v>643</v>
      </c>
      <c r="G309" s="15" t="s">
        <v>59</v>
      </c>
      <c r="H309" s="18" t="s">
        <v>1026</v>
      </c>
      <c r="I309" s="18" t="s">
        <v>1027</v>
      </c>
      <c r="J309" s="129">
        <v>1002815.73</v>
      </c>
      <c r="K309" s="129">
        <v>1037020.4</v>
      </c>
      <c r="L309" s="129">
        <v>27822.81</v>
      </c>
      <c r="M309" s="129">
        <v>30837.68</v>
      </c>
      <c r="N309" s="129">
        <v>6.0</v>
      </c>
      <c r="O309" s="14" t="s">
        <v>41</v>
      </c>
      <c r="P309" s="129">
        <v>51.0</v>
      </c>
      <c r="Q309" s="129">
        <v>50.0</v>
      </c>
      <c r="R309" s="129">
        <v>42.0</v>
      </c>
      <c r="S309" s="129">
        <v>52.0</v>
      </c>
      <c r="T309" s="14" t="s">
        <v>41</v>
      </c>
      <c r="U309" s="129">
        <v>2.0</v>
      </c>
      <c r="V309" s="129">
        <v>-19.0</v>
      </c>
      <c r="W309" s="129">
        <v>-9.78</v>
      </c>
      <c r="X309" s="129">
        <v>-3.3</v>
      </c>
      <c r="Y309" s="14" t="s">
        <v>41</v>
      </c>
      <c r="Z309" s="129">
        <v>1.0</v>
      </c>
      <c r="AA309" s="129">
        <v>1.0</v>
      </c>
      <c r="AB309" s="129">
        <v>1.0</v>
      </c>
      <c r="AC309" s="129">
        <v>1.0</v>
      </c>
      <c r="AD309" s="129">
        <v>0.95</v>
      </c>
      <c r="AE309" s="129">
        <v>634.0</v>
      </c>
      <c r="AF309" s="14" t="s">
        <v>41</v>
      </c>
      <c r="AG309" s="129">
        <v>1.0</v>
      </c>
      <c r="AH309" s="129">
        <v>1.0</v>
      </c>
      <c r="AI309" s="129">
        <v>1.0</v>
      </c>
      <c r="AJ309" s="129">
        <v>1.0</v>
      </c>
      <c r="AK309" s="129">
        <v>1.0</v>
      </c>
      <c r="AL309" s="130">
        <v>45496.78643179398</v>
      </c>
      <c r="AM309" s="131">
        <v>1003343.73</v>
      </c>
      <c r="AN309" s="131">
        <v>1037559.91</v>
      </c>
      <c r="AO309" s="124"/>
      <c r="AP309" s="124"/>
    </row>
    <row r="310">
      <c r="A310" s="129">
        <v>124.0</v>
      </c>
      <c r="B310" s="14" t="s">
        <v>31</v>
      </c>
      <c r="C310" s="14" t="s">
        <v>32</v>
      </c>
      <c r="D310" s="14" t="s">
        <v>393</v>
      </c>
      <c r="E310" s="14" t="s">
        <v>418</v>
      </c>
      <c r="F310" s="15" t="s">
        <v>70</v>
      </c>
      <c r="G310" s="15" t="s">
        <v>36</v>
      </c>
      <c r="H310" s="18" t="s">
        <v>1026</v>
      </c>
      <c r="I310" s="18" t="s">
        <v>1027</v>
      </c>
      <c r="J310" s="129">
        <v>672342.12</v>
      </c>
      <c r="K310" s="129">
        <v>445755.4</v>
      </c>
      <c r="L310" s="129">
        <v>18235.77</v>
      </c>
      <c r="M310" s="129">
        <v>13086.07</v>
      </c>
      <c r="N310" s="129">
        <v>3.0</v>
      </c>
      <c r="O310" s="129">
        <v>7.0</v>
      </c>
      <c r="P310" s="129">
        <v>30.0</v>
      </c>
      <c r="Q310" s="129">
        <v>46.0</v>
      </c>
      <c r="R310" s="129">
        <v>13.0</v>
      </c>
      <c r="S310" s="129">
        <v>17.0</v>
      </c>
      <c r="T310" s="129">
        <v>-57.0</v>
      </c>
      <c r="U310" s="129">
        <v>-34.0</v>
      </c>
      <c r="V310" s="129">
        <v>-23.0</v>
      </c>
      <c r="W310" s="129">
        <v>39.35</v>
      </c>
      <c r="X310" s="129">
        <v>50.83</v>
      </c>
      <c r="Y310" s="129">
        <v>1.0</v>
      </c>
      <c r="Z310" s="129">
        <v>1.0</v>
      </c>
      <c r="AA310" s="129">
        <v>1.0</v>
      </c>
      <c r="AB310" s="129">
        <v>5.0</v>
      </c>
      <c r="AC310" s="129">
        <v>5.0</v>
      </c>
      <c r="AD310" s="129">
        <v>3.6</v>
      </c>
      <c r="AE310" s="129">
        <v>108.0</v>
      </c>
      <c r="AF310" s="129">
        <v>1.0</v>
      </c>
      <c r="AG310" s="129">
        <v>1.0</v>
      </c>
      <c r="AH310" s="129">
        <v>1.0</v>
      </c>
      <c r="AI310" s="129">
        <v>4.0</v>
      </c>
      <c r="AJ310" s="129">
        <v>4.0</v>
      </c>
      <c r="AK310" s="129">
        <v>3.0</v>
      </c>
      <c r="AL310" s="130">
        <v>45496.78643179398</v>
      </c>
      <c r="AM310" s="131">
        <v>671692.12</v>
      </c>
      <c r="AN310" s="131">
        <v>444289.38</v>
      </c>
      <c r="AO310" s="124"/>
      <c r="AP310" s="124"/>
    </row>
    <row r="311">
      <c r="A311" s="129">
        <v>132.0</v>
      </c>
      <c r="B311" s="14" t="s">
        <v>31</v>
      </c>
      <c r="C311" s="14" t="s">
        <v>32</v>
      </c>
      <c r="D311" s="14" t="s">
        <v>393</v>
      </c>
      <c r="E311" s="14" t="s">
        <v>418</v>
      </c>
      <c r="F311" s="15" t="s">
        <v>70</v>
      </c>
      <c r="G311" s="15" t="s">
        <v>36</v>
      </c>
      <c r="H311" s="18" t="s">
        <v>1026</v>
      </c>
      <c r="I311" s="18" t="s">
        <v>1027</v>
      </c>
      <c r="J311" s="129">
        <v>1370643.72</v>
      </c>
      <c r="K311" s="129">
        <v>1299180.4</v>
      </c>
      <c r="L311" s="129">
        <v>39601.68</v>
      </c>
      <c r="M311" s="129">
        <v>39734.35</v>
      </c>
      <c r="N311" s="129">
        <v>7.0</v>
      </c>
      <c r="O311" s="129">
        <v>12.0</v>
      </c>
      <c r="P311" s="129">
        <v>48.0</v>
      </c>
      <c r="Q311" s="129">
        <v>71.0</v>
      </c>
      <c r="R311" s="129">
        <v>25.0</v>
      </c>
      <c r="S311" s="129">
        <v>23.0</v>
      </c>
      <c r="T311" s="129">
        <v>-41.0</v>
      </c>
      <c r="U311" s="129">
        <v>-32.0</v>
      </c>
      <c r="V311" s="129">
        <v>8.0</v>
      </c>
      <c r="W311" s="129">
        <v>-0.33</v>
      </c>
      <c r="X311" s="129">
        <v>5.5</v>
      </c>
      <c r="Y311" s="129">
        <v>1.0</v>
      </c>
      <c r="Z311" s="129">
        <v>1.0</v>
      </c>
      <c r="AA311" s="129">
        <v>1.0</v>
      </c>
      <c r="AB311" s="129">
        <v>1.0</v>
      </c>
      <c r="AC311" s="129">
        <v>1.0</v>
      </c>
      <c r="AD311" s="129">
        <v>1.0</v>
      </c>
      <c r="AE311" s="129">
        <v>585.0</v>
      </c>
      <c r="AF311" s="129">
        <v>1.0</v>
      </c>
      <c r="AG311" s="129">
        <v>1.0</v>
      </c>
      <c r="AH311" s="129">
        <v>1.0</v>
      </c>
      <c r="AI311" s="129">
        <v>1.0</v>
      </c>
      <c r="AJ311" s="129">
        <v>1.0</v>
      </c>
      <c r="AK311" s="129">
        <v>1.0</v>
      </c>
      <c r="AL311" s="130">
        <v>45496.78643179398</v>
      </c>
      <c r="AM311" s="131">
        <v>1368836.85</v>
      </c>
      <c r="AN311" s="131">
        <v>1297119.15</v>
      </c>
      <c r="AO311" s="124"/>
      <c r="AP311" s="124"/>
    </row>
    <row r="312">
      <c r="A312" s="129">
        <v>417.0</v>
      </c>
      <c r="B312" s="14" t="s">
        <v>31</v>
      </c>
      <c r="C312" s="14" t="s">
        <v>32</v>
      </c>
      <c r="D312" s="14" t="s">
        <v>393</v>
      </c>
      <c r="E312" s="14" t="s">
        <v>418</v>
      </c>
      <c r="F312" s="15" t="s">
        <v>88</v>
      </c>
      <c r="G312" s="15" t="s">
        <v>59</v>
      </c>
      <c r="H312" s="18" t="s">
        <v>1026</v>
      </c>
      <c r="I312" s="18" t="s">
        <v>1027</v>
      </c>
      <c r="J312" s="129">
        <v>562990.96</v>
      </c>
      <c r="K312" s="129">
        <v>478969.8</v>
      </c>
      <c r="L312" s="129">
        <v>17121.6</v>
      </c>
      <c r="M312" s="129">
        <v>15140.7</v>
      </c>
      <c r="N312" s="129">
        <v>4.0</v>
      </c>
      <c r="O312" s="129">
        <v>50.0</v>
      </c>
      <c r="P312" s="129">
        <v>29.0</v>
      </c>
      <c r="Q312" s="129">
        <v>22.0</v>
      </c>
      <c r="R312" s="129">
        <v>14.0</v>
      </c>
      <c r="S312" s="129">
        <v>2.0</v>
      </c>
      <c r="T312" s="129">
        <v>-92.0</v>
      </c>
      <c r="U312" s="129">
        <v>31.0</v>
      </c>
      <c r="V312" s="129">
        <v>600.0</v>
      </c>
      <c r="W312" s="129">
        <v>13.08</v>
      </c>
      <c r="X312" s="129">
        <v>17.54</v>
      </c>
      <c r="Y312" s="129">
        <v>1.0</v>
      </c>
      <c r="Z312" s="129">
        <v>1.0</v>
      </c>
      <c r="AA312" s="129">
        <v>5.0</v>
      </c>
      <c r="AB312" s="129">
        <v>3.0</v>
      </c>
      <c r="AC312" s="129">
        <v>3.0</v>
      </c>
      <c r="AD312" s="129">
        <v>3.1</v>
      </c>
      <c r="AE312" s="129">
        <v>175.0</v>
      </c>
      <c r="AF312" s="129">
        <v>1.0</v>
      </c>
      <c r="AG312" s="129">
        <v>1.0</v>
      </c>
      <c r="AH312" s="129">
        <v>4.0</v>
      </c>
      <c r="AI312" s="129">
        <v>2.0</v>
      </c>
      <c r="AJ312" s="129">
        <v>2.0</v>
      </c>
      <c r="AK312" s="129">
        <v>3.0</v>
      </c>
      <c r="AL312" s="130">
        <v>45496.78643179398</v>
      </c>
      <c r="AM312" s="131">
        <v>600176.65</v>
      </c>
      <c r="AN312" s="131">
        <v>536768.48</v>
      </c>
      <c r="AO312" s="124"/>
      <c r="AP312" s="124"/>
    </row>
    <row r="313">
      <c r="A313" s="129">
        <v>488.0</v>
      </c>
      <c r="B313" s="14" t="s">
        <v>1020</v>
      </c>
      <c r="C313" s="14" t="s">
        <v>992</v>
      </c>
      <c r="D313" s="14" t="s">
        <v>393</v>
      </c>
      <c r="E313" s="14" t="s">
        <v>418</v>
      </c>
      <c r="F313" s="15" t="s">
        <v>88</v>
      </c>
      <c r="G313" s="15" t="s">
        <v>59</v>
      </c>
      <c r="H313" s="18" t="s">
        <v>1026</v>
      </c>
      <c r="I313" s="18" t="s">
        <v>1027</v>
      </c>
      <c r="J313" s="129">
        <v>1033669.34</v>
      </c>
      <c r="K313" s="129">
        <v>810591.6</v>
      </c>
      <c r="L313" s="129">
        <v>8230.06</v>
      </c>
      <c r="M313" s="129">
        <v>4276.98</v>
      </c>
      <c r="N313" s="129">
        <v>1.0</v>
      </c>
      <c r="O313" s="129">
        <v>4.0</v>
      </c>
      <c r="P313" s="129">
        <v>60.0</v>
      </c>
      <c r="Q313" s="129">
        <v>25.0</v>
      </c>
      <c r="R313" s="129">
        <v>67.0</v>
      </c>
      <c r="S313" s="129">
        <v>45.0</v>
      </c>
      <c r="T313" s="129">
        <v>-75.0</v>
      </c>
      <c r="U313" s="129">
        <v>140.0</v>
      </c>
      <c r="V313" s="129">
        <v>48.0</v>
      </c>
      <c r="W313" s="129">
        <v>92.43</v>
      </c>
      <c r="X313" s="129">
        <v>27.52</v>
      </c>
      <c r="Y313" s="129">
        <v>1.0</v>
      </c>
      <c r="Z313" s="129">
        <v>3.0</v>
      </c>
      <c r="AA313" s="129">
        <v>3.0</v>
      </c>
      <c r="AB313" s="129">
        <v>5.0</v>
      </c>
      <c r="AC313" s="129">
        <v>4.0</v>
      </c>
      <c r="AD313" s="129">
        <v>3.85</v>
      </c>
      <c r="AE313" s="129">
        <v>67.0</v>
      </c>
      <c r="AF313" s="129">
        <v>1.0</v>
      </c>
      <c r="AG313" s="129">
        <v>2.0</v>
      </c>
      <c r="AH313" s="129">
        <v>2.0</v>
      </c>
      <c r="AI313" s="129">
        <v>4.0</v>
      </c>
      <c r="AJ313" s="129">
        <v>3.0</v>
      </c>
      <c r="AK313" s="129">
        <v>4.0</v>
      </c>
      <c r="AL313" s="130">
        <v>45496.78643179398</v>
      </c>
      <c r="AM313" s="131">
        <v>298038.83</v>
      </c>
      <c r="AN313" s="131">
        <v>151317.61</v>
      </c>
      <c r="AO313" s="124"/>
      <c r="AP313" s="124"/>
    </row>
    <row r="314">
      <c r="A314" s="129">
        <v>523.0</v>
      </c>
      <c r="B314" s="14" t="s">
        <v>1020</v>
      </c>
      <c r="C314" s="14" t="s">
        <v>992</v>
      </c>
      <c r="D314" s="14" t="s">
        <v>393</v>
      </c>
      <c r="E314" s="14" t="s">
        <v>418</v>
      </c>
      <c r="F314" s="15" t="s">
        <v>88</v>
      </c>
      <c r="G314" s="15" t="s">
        <v>59</v>
      </c>
      <c r="H314" s="18" t="s">
        <v>1026</v>
      </c>
      <c r="I314" s="18" t="s">
        <v>1027</v>
      </c>
      <c r="J314" s="129">
        <v>1544123.55</v>
      </c>
      <c r="K314" s="129">
        <v>1057792.0</v>
      </c>
      <c r="L314" s="129">
        <v>26424.38</v>
      </c>
      <c r="M314" s="129">
        <v>16758.68</v>
      </c>
      <c r="N314" s="129">
        <v>1.0</v>
      </c>
      <c r="O314" s="129">
        <v>3.0</v>
      </c>
      <c r="P314" s="129">
        <v>60.0</v>
      </c>
      <c r="Q314" s="129">
        <v>51.0</v>
      </c>
      <c r="R314" s="129">
        <v>121.0</v>
      </c>
      <c r="S314" s="129">
        <v>98.0</v>
      </c>
      <c r="T314" s="129">
        <v>-66.0</v>
      </c>
      <c r="U314" s="129">
        <v>17.0</v>
      </c>
      <c r="V314" s="129">
        <v>23.0</v>
      </c>
      <c r="W314" s="129">
        <v>57.68</v>
      </c>
      <c r="X314" s="129">
        <v>45.98</v>
      </c>
      <c r="Y314" s="129">
        <v>1.0</v>
      </c>
      <c r="Z314" s="129">
        <v>1.0</v>
      </c>
      <c r="AA314" s="129">
        <v>2.0</v>
      </c>
      <c r="AB314" s="129">
        <v>5.0</v>
      </c>
      <c r="AC314" s="129">
        <v>5.0</v>
      </c>
      <c r="AD314" s="129">
        <v>3.85</v>
      </c>
      <c r="AE314" s="129">
        <v>69.0</v>
      </c>
      <c r="AF314" s="129">
        <v>1.0</v>
      </c>
      <c r="AG314" s="129">
        <v>1.0</v>
      </c>
      <c r="AH314" s="129">
        <v>2.0</v>
      </c>
      <c r="AI314" s="129">
        <v>4.0</v>
      </c>
      <c r="AJ314" s="129">
        <v>4.0</v>
      </c>
      <c r="AK314" s="129">
        <v>4.0</v>
      </c>
      <c r="AL314" s="130">
        <v>45496.78643179398</v>
      </c>
      <c r="AM314" s="131">
        <v>1005085.46</v>
      </c>
      <c r="AN314" s="131">
        <v>627809.97</v>
      </c>
      <c r="AO314" s="124"/>
      <c r="AP314" s="124"/>
    </row>
    <row r="315">
      <c r="A315" s="129">
        <v>550.0</v>
      </c>
      <c r="B315" s="14" t="s">
        <v>31</v>
      </c>
      <c r="C315" s="14" t="s">
        <v>32</v>
      </c>
      <c r="D315" s="14" t="s">
        <v>393</v>
      </c>
      <c r="E315" s="14" t="s">
        <v>418</v>
      </c>
      <c r="F315" s="15" t="s">
        <v>70</v>
      </c>
      <c r="G315" s="15" t="s">
        <v>36</v>
      </c>
      <c r="H315" s="18" t="s">
        <v>1026</v>
      </c>
      <c r="I315" s="18" t="s">
        <v>1027</v>
      </c>
      <c r="J315" s="129">
        <v>2911795.14</v>
      </c>
      <c r="K315" s="129">
        <v>2524101.8</v>
      </c>
      <c r="L315" s="129">
        <v>83877.14</v>
      </c>
      <c r="M315" s="129">
        <v>81611.85</v>
      </c>
      <c r="N315" s="129">
        <v>32.0</v>
      </c>
      <c r="O315" s="129">
        <v>58.0</v>
      </c>
      <c r="P315" s="129">
        <v>42.0</v>
      </c>
      <c r="Q315" s="129">
        <v>42.0</v>
      </c>
      <c r="R315" s="129">
        <v>78.0</v>
      </c>
      <c r="S315" s="129">
        <v>64.0</v>
      </c>
      <c r="T315" s="129">
        <v>-44.0</v>
      </c>
      <c r="U315" s="129">
        <v>0.0</v>
      </c>
      <c r="V315" s="129">
        <v>21.0</v>
      </c>
      <c r="W315" s="129">
        <v>2.78</v>
      </c>
      <c r="X315" s="129">
        <v>15.36</v>
      </c>
      <c r="Y315" s="129">
        <v>1.0</v>
      </c>
      <c r="Z315" s="129">
        <v>1.0</v>
      </c>
      <c r="AA315" s="129">
        <v>2.0</v>
      </c>
      <c r="AB315" s="129">
        <v>1.0</v>
      </c>
      <c r="AC315" s="129">
        <v>3.0</v>
      </c>
      <c r="AD315" s="129">
        <v>1.7</v>
      </c>
      <c r="AE315" s="129">
        <v>359.0</v>
      </c>
      <c r="AF315" s="129">
        <v>1.0</v>
      </c>
      <c r="AG315" s="129">
        <v>1.0</v>
      </c>
      <c r="AH315" s="129">
        <v>2.0</v>
      </c>
      <c r="AI315" s="129">
        <v>1.0</v>
      </c>
      <c r="AJ315" s="129">
        <v>2.0</v>
      </c>
      <c r="AK315" s="129">
        <v>1.0</v>
      </c>
      <c r="AL315" s="130">
        <v>45496.78643179398</v>
      </c>
      <c r="AM315" s="131">
        <v>2906481.62</v>
      </c>
      <c r="AN315" s="131">
        <v>2517348.74</v>
      </c>
      <c r="AO315" s="124"/>
      <c r="AP315" s="124"/>
    </row>
    <row r="316">
      <c r="A316" s="129">
        <v>815.0</v>
      </c>
      <c r="B316" s="14" t="s">
        <v>31</v>
      </c>
      <c r="C316" s="14" t="s">
        <v>32</v>
      </c>
      <c r="D316" s="14" t="s">
        <v>393</v>
      </c>
      <c r="E316" s="14" t="s">
        <v>418</v>
      </c>
      <c r="F316" s="15" t="s">
        <v>88</v>
      </c>
      <c r="G316" s="15" t="s">
        <v>59</v>
      </c>
      <c r="H316" s="18" t="s">
        <v>1026</v>
      </c>
      <c r="I316" s="18" t="s">
        <v>1027</v>
      </c>
      <c r="J316" s="129">
        <v>145864.76</v>
      </c>
      <c r="K316" s="129">
        <v>249350.4</v>
      </c>
      <c r="L316" s="129">
        <v>4114.83</v>
      </c>
      <c r="M316" s="129">
        <v>7326.41</v>
      </c>
      <c r="N316" s="129">
        <v>2.0</v>
      </c>
      <c r="O316" s="14" t="s">
        <v>41</v>
      </c>
      <c r="P316" s="129">
        <v>18.0</v>
      </c>
      <c r="Q316" s="129">
        <v>9.0</v>
      </c>
      <c r="R316" s="129">
        <v>11.0</v>
      </c>
      <c r="S316" s="129">
        <v>9.0</v>
      </c>
      <c r="T316" s="14" t="s">
        <v>41</v>
      </c>
      <c r="U316" s="129">
        <v>100.0</v>
      </c>
      <c r="V316" s="129">
        <v>22.0</v>
      </c>
      <c r="W316" s="129">
        <v>-43.84</v>
      </c>
      <c r="X316" s="129">
        <v>-41.5</v>
      </c>
      <c r="Y316" s="14" t="s">
        <v>41</v>
      </c>
      <c r="Z316" s="129">
        <v>2.0</v>
      </c>
      <c r="AA316" s="129">
        <v>2.0</v>
      </c>
      <c r="AB316" s="129">
        <v>1.0</v>
      </c>
      <c r="AC316" s="129">
        <v>1.0</v>
      </c>
      <c r="AD316" s="129">
        <v>1.25</v>
      </c>
      <c r="AE316" s="129">
        <v>444.0</v>
      </c>
      <c r="AF316" s="14" t="s">
        <v>41</v>
      </c>
      <c r="AG316" s="129">
        <v>2.0</v>
      </c>
      <c r="AH316" s="129">
        <v>2.0</v>
      </c>
      <c r="AI316" s="129">
        <v>1.0</v>
      </c>
      <c r="AJ316" s="129">
        <v>1.0</v>
      </c>
      <c r="AK316" s="129">
        <v>1.0</v>
      </c>
      <c r="AL316" s="130">
        <v>45496.78643179398</v>
      </c>
      <c r="AM316" s="131">
        <v>145668.14</v>
      </c>
      <c r="AN316" s="131">
        <v>250120.99</v>
      </c>
      <c r="AO316" s="124"/>
      <c r="AP316" s="124"/>
    </row>
    <row r="317">
      <c r="A317" s="129">
        <v>821.0</v>
      </c>
      <c r="B317" s="14" t="s">
        <v>1020</v>
      </c>
      <c r="C317" s="14" t="s">
        <v>992</v>
      </c>
      <c r="D317" s="14" t="s">
        <v>393</v>
      </c>
      <c r="E317" s="14" t="s">
        <v>418</v>
      </c>
      <c r="F317" s="15" t="s">
        <v>88</v>
      </c>
      <c r="G317" s="15" t="s">
        <v>59</v>
      </c>
      <c r="H317" s="18" t="s">
        <v>1026</v>
      </c>
      <c r="I317" s="18" t="s">
        <v>1027</v>
      </c>
      <c r="J317" s="129">
        <v>175583.75</v>
      </c>
      <c r="K317" s="129">
        <v>262685.0</v>
      </c>
      <c r="L317" s="129">
        <v>4779.04</v>
      </c>
      <c r="M317" s="129">
        <v>7352.42</v>
      </c>
      <c r="N317" s="14" t="s">
        <v>41</v>
      </c>
      <c r="O317" s="129">
        <v>4.0</v>
      </c>
      <c r="P317" s="129">
        <v>29.0</v>
      </c>
      <c r="Q317" s="129">
        <v>7.0</v>
      </c>
      <c r="R317" s="129">
        <v>79.0</v>
      </c>
      <c r="S317" s="129">
        <v>11.0</v>
      </c>
      <c r="T317" s="14" t="s">
        <v>41</v>
      </c>
      <c r="U317" s="129">
        <v>314.0</v>
      </c>
      <c r="V317" s="129">
        <v>618.0</v>
      </c>
      <c r="W317" s="129">
        <v>-35.0</v>
      </c>
      <c r="X317" s="129">
        <v>-33.16</v>
      </c>
      <c r="Y317" s="14" t="s">
        <v>41</v>
      </c>
      <c r="Z317" s="129">
        <v>5.0</v>
      </c>
      <c r="AA317" s="129">
        <v>5.0</v>
      </c>
      <c r="AB317" s="129">
        <v>1.0</v>
      </c>
      <c r="AC317" s="129">
        <v>1.0</v>
      </c>
      <c r="AD317" s="129">
        <v>1.9</v>
      </c>
      <c r="AE317" s="129">
        <v>322.0</v>
      </c>
      <c r="AF317" s="14" t="s">
        <v>41</v>
      </c>
      <c r="AG317" s="129">
        <v>4.0</v>
      </c>
      <c r="AH317" s="129">
        <v>4.0</v>
      </c>
      <c r="AI317" s="129">
        <v>1.0</v>
      </c>
      <c r="AJ317" s="129">
        <v>1.0</v>
      </c>
      <c r="AK317" s="129">
        <v>2.0</v>
      </c>
      <c r="AL317" s="130">
        <v>45496.78643179398</v>
      </c>
      <c r="AM317" s="131">
        <v>175065.75</v>
      </c>
      <c r="AN317" s="131">
        <v>262684.85</v>
      </c>
      <c r="AO317" s="124"/>
      <c r="AP317" s="124"/>
    </row>
    <row r="318">
      <c r="A318" s="129">
        <v>832.0</v>
      </c>
      <c r="B318" s="14" t="s">
        <v>414</v>
      </c>
      <c r="C318" s="14" t="s">
        <v>992</v>
      </c>
      <c r="D318" s="14" t="s">
        <v>393</v>
      </c>
      <c r="E318" s="14" t="s">
        <v>418</v>
      </c>
      <c r="F318" s="15" t="s">
        <v>88</v>
      </c>
      <c r="G318" s="15" t="s">
        <v>59</v>
      </c>
      <c r="H318" s="18" t="s">
        <v>1026</v>
      </c>
      <c r="I318" s="18" t="s">
        <v>1027</v>
      </c>
      <c r="J318" s="129">
        <v>672252.91</v>
      </c>
      <c r="K318" s="129">
        <v>421870.0</v>
      </c>
      <c r="L318" s="129">
        <v>17422.77</v>
      </c>
      <c r="M318" s="129">
        <v>13875.31</v>
      </c>
      <c r="N318" s="129">
        <v>1.0</v>
      </c>
      <c r="O318" s="129">
        <v>4.0</v>
      </c>
      <c r="P318" s="129">
        <v>81.0</v>
      </c>
      <c r="Q318" s="129">
        <v>23.0</v>
      </c>
      <c r="R318" s="129">
        <v>120.0</v>
      </c>
      <c r="S318" s="129">
        <v>19.0</v>
      </c>
      <c r="T318" s="129">
        <v>-75.0</v>
      </c>
      <c r="U318" s="129">
        <v>252.0</v>
      </c>
      <c r="V318" s="129">
        <v>531.0</v>
      </c>
      <c r="W318" s="129">
        <v>25.57</v>
      </c>
      <c r="X318" s="129">
        <v>59.35</v>
      </c>
      <c r="Y318" s="129">
        <v>1.0</v>
      </c>
      <c r="Z318" s="129">
        <v>5.0</v>
      </c>
      <c r="AA318" s="129">
        <v>5.0</v>
      </c>
      <c r="AB318" s="129">
        <v>5.0</v>
      </c>
      <c r="AC318" s="129">
        <v>5.0</v>
      </c>
      <c r="AD318" s="129">
        <v>4.6</v>
      </c>
      <c r="AE318" s="129">
        <v>5.0</v>
      </c>
      <c r="AF318" s="129">
        <v>1.0</v>
      </c>
      <c r="AG318" s="129">
        <v>4.0</v>
      </c>
      <c r="AH318" s="129">
        <v>4.0</v>
      </c>
      <c r="AI318" s="129">
        <v>4.0</v>
      </c>
      <c r="AJ318" s="129">
        <v>4.0</v>
      </c>
      <c r="AK318" s="129">
        <v>4.0</v>
      </c>
      <c r="AL318" s="130">
        <v>45496.78643179398</v>
      </c>
      <c r="AM318" s="131">
        <v>644271.27</v>
      </c>
      <c r="AN318" s="131">
        <v>418894.4</v>
      </c>
      <c r="AO318" s="124"/>
      <c r="AP318" s="124"/>
    </row>
    <row r="319">
      <c r="A319" s="129">
        <v>3005.0</v>
      </c>
      <c r="B319" s="14" t="s">
        <v>47</v>
      </c>
      <c r="C319" s="14" t="s">
        <v>32</v>
      </c>
      <c r="D319" s="14" t="s">
        <v>757</v>
      </c>
      <c r="E319" s="14" t="s">
        <v>777</v>
      </c>
      <c r="F319" s="15" t="s">
        <v>771</v>
      </c>
      <c r="G319" s="15" t="s">
        <v>772</v>
      </c>
      <c r="H319" s="18" t="s">
        <v>1026</v>
      </c>
      <c r="I319" s="18" t="s">
        <v>1027</v>
      </c>
      <c r="J319" s="129">
        <v>795702.35</v>
      </c>
      <c r="K319" s="129">
        <v>1098841.0</v>
      </c>
      <c r="L319" s="129">
        <v>18305.91</v>
      </c>
      <c r="M319" s="129">
        <v>26670.5</v>
      </c>
      <c r="N319" s="129">
        <v>22.0</v>
      </c>
      <c r="O319" s="129">
        <v>34.0</v>
      </c>
      <c r="P319" s="129">
        <v>29.0</v>
      </c>
      <c r="Q319" s="129">
        <v>43.0</v>
      </c>
      <c r="R319" s="129">
        <v>37.0</v>
      </c>
      <c r="S319" s="129">
        <v>29.0</v>
      </c>
      <c r="T319" s="129">
        <v>-35.0</v>
      </c>
      <c r="U319" s="129">
        <v>-32.0</v>
      </c>
      <c r="V319" s="129">
        <v>27.0</v>
      </c>
      <c r="W319" s="129">
        <v>-31.36</v>
      </c>
      <c r="X319" s="129">
        <v>-27.59</v>
      </c>
      <c r="Y319" s="129">
        <v>1.0</v>
      </c>
      <c r="Z319" s="129">
        <v>1.0</v>
      </c>
      <c r="AA319" s="129">
        <v>2.0</v>
      </c>
      <c r="AB319" s="129">
        <v>1.0</v>
      </c>
      <c r="AC319" s="129">
        <v>1.0</v>
      </c>
      <c r="AD319" s="129">
        <v>1.2</v>
      </c>
      <c r="AE319" s="129">
        <v>463.0</v>
      </c>
      <c r="AF319" s="129">
        <v>1.0</v>
      </c>
      <c r="AG319" s="129">
        <v>1.0</v>
      </c>
      <c r="AH319" s="129">
        <v>2.0</v>
      </c>
      <c r="AI319" s="129">
        <v>1.0</v>
      </c>
      <c r="AJ319" s="129">
        <v>1.0</v>
      </c>
      <c r="AK319" s="129">
        <v>1.0</v>
      </c>
      <c r="AL319" s="130">
        <v>45496.78643179398</v>
      </c>
      <c r="AM319" s="131">
        <v>795173.85</v>
      </c>
      <c r="AN319" s="131">
        <v>1095163.22</v>
      </c>
      <c r="AO319" s="124"/>
      <c r="AP319" s="124"/>
    </row>
    <row r="320">
      <c r="A320" s="128">
        <v>688.0</v>
      </c>
      <c r="B320" s="11" t="s">
        <v>97</v>
      </c>
      <c r="C320" s="11" t="s">
        <v>32</v>
      </c>
      <c r="D320" s="11" t="s">
        <v>625</v>
      </c>
      <c r="E320" s="14" t="s">
        <v>626</v>
      </c>
      <c r="F320" s="15" t="s">
        <v>243</v>
      </c>
      <c r="G320" s="15" t="s">
        <v>101</v>
      </c>
      <c r="H320" s="18" t="s">
        <v>1026</v>
      </c>
      <c r="I320" s="18" t="s">
        <v>1027</v>
      </c>
      <c r="J320" s="129">
        <v>965595.08</v>
      </c>
      <c r="K320" s="129">
        <v>930862.6</v>
      </c>
      <c r="L320" s="129">
        <v>27821.37</v>
      </c>
      <c r="M320" s="129">
        <v>27284.5</v>
      </c>
      <c r="N320" s="14" t="s">
        <v>41</v>
      </c>
      <c r="O320" s="14" t="s">
        <v>41</v>
      </c>
      <c r="P320" s="129">
        <v>27.0</v>
      </c>
      <c r="Q320" s="128">
        <v>18.0</v>
      </c>
      <c r="R320" s="128">
        <v>31.0</v>
      </c>
      <c r="S320" s="128">
        <v>38.0</v>
      </c>
      <c r="T320" s="11" t="s">
        <v>41</v>
      </c>
      <c r="U320" s="128">
        <v>50.0</v>
      </c>
      <c r="V320" s="128">
        <v>-18.0</v>
      </c>
      <c r="W320" s="128">
        <v>1.97</v>
      </c>
      <c r="X320" s="128">
        <v>3.73</v>
      </c>
      <c r="Y320" s="11" t="s">
        <v>41</v>
      </c>
      <c r="Z320" s="128">
        <v>1.0</v>
      </c>
      <c r="AA320" s="128">
        <v>1.0</v>
      </c>
      <c r="AB320" s="128">
        <v>1.0</v>
      </c>
      <c r="AC320" s="128">
        <v>1.0</v>
      </c>
      <c r="AD320" s="128">
        <v>0.95</v>
      </c>
      <c r="AE320" s="128">
        <v>633.0</v>
      </c>
      <c r="AF320" s="11" t="s">
        <v>41</v>
      </c>
      <c r="AG320" s="128">
        <v>1.0</v>
      </c>
      <c r="AH320" s="128">
        <v>1.0</v>
      </c>
      <c r="AI320" s="128">
        <v>1.0</v>
      </c>
      <c r="AJ320" s="128">
        <v>1.0</v>
      </c>
      <c r="AK320" s="128">
        <v>1.0</v>
      </c>
      <c r="AL320" s="130">
        <v>45496.78643179398</v>
      </c>
      <c r="AM320" s="131">
        <v>965975.62</v>
      </c>
      <c r="AN320" s="131">
        <v>931394.14</v>
      </c>
      <c r="AO320" s="124"/>
      <c r="AP320" s="124"/>
    </row>
    <row r="321">
      <c r="A321" s="129">
        <v>3002.0</v>
      </c>
      <c r="B321" s="14" t="s">
        <v>31</v>
      </c>
      <c r="C321" s="14" t="s">
        <v>32</v>
      </c>
      <c r="D321" s="14" t="s">
        <v>769</v>
      </c>
      <c r="E321" s="14" t="s">
        <v>770</v>
      </c>
      <c r="F321" s="15" t="s">
        <v>771</v>
      </c>
      <c r="G321" s="15" t="s">
        <v>772</v>
      </c>
      <c r="H321" s="18" t="s">
        <v>1026</v>
      </c>
      <c r="I321" s="18" t="s">
        <v>1027</v>
      </c>
      <c r="J321" s="129">
        <v>426925.34</v>
      </c>
      <c r="K321" s="129">
        <v>357224.0</v>
      </c>
      <c r="L321" s="129">
        <v>10688.5</v>
      </c>
      <c r="M321" s="129">
        <v>9000.5</v>
      </c>
      <c r="N321" s="14" t="s">
        <v>41</v>
      </c>
      <c r="O321" s="14" t="s">
        <v>41</v>
      </c>
      <c r="P321" s="129">
        <v>7.0</v>
      </c>
      <c r="Q321" s="129">
        <v>13.0</v>
      </c>
      <c r="R321" s="129">
        <v>25.0</v>
      </c>
      <c r="S321" s="129">
        <v>8.0</v>
      </c>
      <c r="T321" s="14" t="s">
        <v>41</v>
      </c>
      <c r="U321" s="129">
        <v>-46.0</v>
      </c>
      <c r="V321" s="129">
        <v>212.0</v>
      </c>
      <c r="W321" s="129">
        <v>18.75</v>
      </c>
      <c r="X321" s="129">
        <v>19.51</v>
      </c>
      <c r="Y321" s="14" t="s">
        <v>41</v>
      </c>
      <c r="Z321" s="129">
        <v>1.0</v>
      </c>
      <c r="AA321" s="129">
        <v>5.0</v>
      </c>
      <c r="AB321" s="129">
        <v>5.0</v>
      </c>
      <c r="AC321" s="129">
        <v>3.0</v>
      </c>
      <c r="AD321" s="129">
        <v>3.85</v>
      </c>
      <c r="AE321" s="129">
        <v>68.0</v>
      </c>
      <c r="AF321" s="14" t="s">
        <v>41</v>
      </c>
      <c r="AG321" s="129">
        <v>1.0</v>
      </c>
      <c r="AH321" s="129">
        <v>4.0</v>
      </c>
      <c r="AI321" s="129">
        <v>4.0</v>
      </c>
      <c r="AJ321" s="129">
        <v>2.0</v>
      </c>
      <c r="AK321" s="129">
        <v>4.0</v>
      </c>
      <c r="AL321" s="130">
        <v>45496.78643179398</v>
      </c>
      <c r="AM321" s="131">
        <v>427176.34</v>
      </c>
      <c r="AN321" s="131">
        <v>357366.86</v>
      </c>
      <c r="AO321" s="124"/>
      <c r="AP321" s="124"/>
    </row>
    <row r="322">
      <c r="A322" s="129">
        <v>242.0</v>
      </c>
      <c r="B322" s="14" t="s">
        <v>42</v>
      </c>
      <c r="C322" s="14" t="s">
        <v>32</v>
      </c>
      <c r="D322" s="14" t="s">
        <v>241</v>
      </c>
      <c r="E322" s="14" t="s">
        <v>242</v>
      </c>
      <c r="F322" s="15" t="s">
        <v>243</v>
      </c>
      <c r="G322" s="15" t="s">
        <v>101</v>
      </c>
      <c r="H322" s="18" t="s">
        <v>1026</v>
      </c>
      <c r="I322" s="18" t="s">
        <v>1027</v>
      </c>
      <c r="J322" s="129">
        <v>2493218.6</v>
      </c>
      <c r="K322" s="129">
        <v>1545771.0</v>
      </c>
      <c r="L322" s="129">
        <v>68473.48</v>
      </c>
      <c r="M322" s="129">
        <v>48795.07</v>
      </c>
      <c r="N322" s="129">
        <v>112.0</v>
      </c>
      <c r="O322" s="129">
        <v>78.0</v>
      </c>
      <c r="P322" s="129">
        <v>80.0</v>
      </c>
      <c r="Q322" s="129">
        <v>48.0</v>
      </c>
      <c r="R322" s="129">
        <v>106.0</v>
      </c>
      <c r="S322" s="129">
        <v>68.0</v>
      </c>
      <c r="T322" s="129">
        <v>43.0</v>
      </c>
      <c r="U322" s="129">
        <v>66.0</v>
      </c>
      <c r="V322" s="129">
        <v>55.0</v>
      </c>
      <c r="W322" s="129">
        <v>40.33</v>
      </c>
      <c r="X322" s="129">
        <v>61.29</v>
      </c>
      <c r="Y322" s="129">
        <v>2.0</v>
      </c>
      <c r="Z322" s="129">
        <v>2.0</v>
      </c>
      <c r="AA322" s="129">
        <v>3.0</v>
      </c>
      <c r="AB322" s="129">
        <v>5.0</v>
      </c>
      <c r="AC322" s="129">
        <v>5.0</v>
      </c>
      <c r="AD322" s="129">
        <v>4.15</v>
      </c>
      <c r="AE322" s="129">
        <v>40.0</v>
      </c>
      <c r="AF322" s="129">
        <v>2.0</v>
      </c>
      <c r="AG322" s="129">
        <v>2.0</v>
      </c>
      <c r="AH322" s="129">
        <v>2.0</v>
      </c>
      <c r="AI322" s="129">
        <v>4.0</v>
      </c>
      <c r="AJ322" s="129">
        <v>4.0</v>
      </c>
      <c r="AK322" s="129">
        <v>4.0</v>
      </c>
      <c r="AL322" s="130">
        <v>45496.78643179398</v>
      </c>
      <c r="AM322" s="131">
        <v>2484967.6</v>
      </c>
      <c r="AN322" s="131">
        <v>1545485.63</v>
      </c>
      <c r="AO322" s="124"/>
      <c r="AP322" s="124"/>
    </row>
    <row r="323">
      <c r="A323" s="129">
        <v>491.0</v>
      </c>
      <c r="B323" s="14" t="s">
        <v>42</v>
      </c>
      <c r="C323" s="14" t="s">
        <v>32</v>
      </c>
      <c r="D323" s="14" t="s">
        <v>241</v>
      </c>
      <c r="E323" s="14" t="s">
        <v>242</v>
      </c>
      <c r="F323" s="15" t="s">
        <v>243</v>
      </c>
      <c r="G323" s="15" t="s">
        <v>101</v>
      </c>
      <c r="H323" s="18" t="s">
        <v>1026</v>
      </c>
      <c r="I323" s="18" t="s">
        <v>1027</v>
      </c>
      <c r="J323" s="129">
        <v>524636.63</v>
      </c>
      <c r="K323" s="129">
        <v>700336.4</v>
      </c>
      <c r="L323" s="129">
        <v>16898.25</v>
      </c>
      <c r="M323" s="129">
        <v>24798.0</v>
      </c>
      <c r="N323" s="129">
        <v>12.0</v>
      </c>
      <c r="O323" s="129">
        <v>1.0</v>
      </c>
      <c r="P323" s="129">
        <v>31.0</v>
      </c>
      <c r="Q323" s="129">
        <v>27.0</v>
      </c>
      <c r="R323" s="129">
        <v>29.0</v>
      </c>
      <c r="S323" s="129">
        <v>27.0</v>
      </c>
      <c r="T323" s="129">
        <v>1100.0</v>
      </c>
      <c r="U323" s="129">
        <v>14.0</v>
      </c>
      <c r="V323" s="129">
        <v>7.0</v>
      </c>
      <c r="W323" s="129">
        <v>-31.86</v>
      </c>
      <c r="X323" s="129">
        <v>-25.09</v>
      </c>
      <c r="Y323" s="129">
        <v>5.0</v>
      </c>
      <c r="Z323" s="129">
        <v>1.0</v>
      </c>
      <c r="AA323" s="129">
        <v>1.0</v>
      </c>
      <c r="AB323" s="129">
        <v>1.0</v>
      </c>
      <c r="AC323" s="129">
        <v>1.0</v>
      </c>
      <c r="AD323" s="129">
        <v>1.2</v>
      </c>
      <c r="AE323" s="129">
        <v>462.0</v>
      </c>
      <c r="AF323" s="129">
        <v>4.0</v>
      </c>
      <c r="AG323" s="129">
        <v>1.0</v>
      </c>
      <c r="AH323" s="129">
        <v>1.0</v>
      </c>
      <c r="AI323" s="129">
        <v>1.0</v>
      </c>
      <c r="AJ323" s="129">
        <v>1.0</v>
      </c>
      <c r="AK323" s="129">
        <v>1.0</v>
      </c>
      <c r="AL323" s="130">
        <v>45496.78643179398</v>
      </c>
      <c r="AM323" s="131">
        <v>524572.03</v>
      </c>
      <c r="AN323" s="131">
        <v>704902.8</v>
      </c>
      <c r="AO323" s="124"/>
      <c r="AP323" s="124"/>
    </row>
    <row r="324">
      <c r="A324" s="129">
        <v>625.0</v>
      </c>
      <c r="B324" s="132"/>
      <c r="C324" s="14" t="s">
        <v>32</v>
      </c>
      <c r="D324" s="14" t="s">
        <v>582</v>
      </c>
      <c r="E324" s="14" t="s">
        <v>242</v>
      </c>
      <c r="F324" s="15" t="s">
        <v>70</v>
      </c>
      <c r="G324" s="15" t="s">
        <v>36</v>
      </c>
      <c r="H324" s="18" t="s">
        <v>1026</v>
      </c>
      <c r="I324" s="18" t="s">
        <v>1027</v>
      </c>
      <c r="J324" s="129">
        <v>971738.69</v>
      </c>
      <c r="K324" s="129">
        <v>659940.0</v>
      </c>
      <c r="L324" s="129">
        <v>27560.03</v>
      </c>
      <c r="M324" s="129">
        <v>22454.34</v>
      </c>
      <c r="N324" s="129">
        <v>11.0</v>
      </c>
      <c r="O324" s="129">
        <v>1.0</v>
      </c>
      <c r="P324" s="129">
        <v>13.0</v>
      </c>
      <c r="Q324" s="129">
        <v>13.0</v>
      </c>
      <c r="R324" s="129">
        <v>42.0</v>
      </c>
      <c r="S324" s="129">
        <v>20.0</v>
      </c>
      <c r="T324" s="129">
        <v>1000.0</v>
      </c>
      <c r="U324" s="129">
        <v>0.0</v>
      </c>
      <c r="V324" s="129">
        <v>110.0</v>
      </c>
      <c r="W324" s="129">
        <v>22.74</v>
      </c>
      <c r="X324" s="129">
        <v>47.25</v>
      </c>
      <c r="Y324" s="129">
        <v>5.0</v>
      </c>
      <c r="Z324" s="129">
        <v>1.0</v>
      </c>
      <c r="AA324" s="129">
        <v>5.0</v>
      </c>
      <c r="AB324" s="129">
        <v>5.0</v>
      </c>
      <c r="AC324" s="129">
        <v>5.0</v>
      </c>
      <c r="AD324" s="129">
        <v>4.6</v>
      </c>
      <c r="AE324" s="129">
        <v>8.0</v>
      </c>
      <c r="AF324" s="129">
        <v>4.0</v>
      </c>
      <c r="AG324" s="129">
        <v>1.0</v>
      </c>
      <c r="AH324" s="129">
        <v>4.0</v>
      </c>
      <c r="AI324" s="129">
        <v>4.0</v>
      </c>
      <c r="AJ324" s="129">
        <v>4.0</v>
      </c>
      <c r="AK324" s="129">
        <v>4.0</v>
      </c>
      <c r="AL324" s="130">
        <v>45496.78643179398</v>
      </c>
      <c r="AM324" s="131">
        <v>971694.17</v>
      </c>
      <c r="AN324" s="131">
        <v>660060.35</v>
      </c>
      <c r="AO324" s="124"/>
      <c r="AP324" s="124"/>
    </row>
    <row r="325">
      <c r="A325" s="129">
        <v>724.0</v>
      </c>
      <c r="B325" s="14" t="s">
        <v>42</v>
      </c>
      <c r="C325" s="14" t="s">
        <v>32</v>
      </c>
      <c r="D325" s="14" t="s">
        <v>241</v>
      </c>
      <c r="E325" s="14" t="s">
        <v>242</v>
      </c>
      <c r="F325" s="15" t="s">
        <v>243</v>
      </c>
      <c r="G325" s="15" t="s">
        <v>101</v>
      </c>
      <c r="H325" s="18" t="s">
        <v>1026</v>
      </c>
      <c r="I325" s="18" t="s">
        <v>1027</v>
      </c>
      <c r="J325" s="129">
        <v>997433.15</v>
      </c>
      <c r="K325" s="129">
        <v>795194.2</v>
      </c>
      <c r="L325" s="129">
        <v>29241.51</v>
      </c>
      <c r="M325" s="129">
        <v>25483.0</v>
      </c>
      <c r="N325" s="129">
        <v>31.0</v>
      </c>
      <c r="O325" s="129">
        <v>31.0</v>
      </c>
      <c r="P325" s="129">
        <v>58.0</v>
      </c>
      <c r="Q325" s="129">
        <v>15.0</v>
      </c>
      <c r="R325" s="129">
        <v>47.0</v>
      </c>
      <c r="S325" s="129">
        <v>30.0</v>
      </c>
      <c r="T325" s="129">
        <v>0.0</v>
      </c>
      <c r="U325" s="129">
        <v>286.0</v>
      </c>
      <c r="V325" s="129">
        <v>56.0</v>
      </c>
      <c r="W325" s="129">
        <v>14.75</v>
      </c>
      <c r="X325" s="129">
        <v>25.43</v>
      </c>
      <c r="Y325" s="129">
        <v>1.0</v>
      </c>
      <c r="Z325" s="129">
        <v>5.0</v>
      </c>
      <c r="AA325" s="129">
        <v>3.0</v>
      </c>
      <c r="AB325" s="129">
        <v>4.0</v>
      </c>
      <c r="AC325" s="129">
        <v>4.0</v>
      </c>
      <c r="AD325" s="129">
        <v>3.75</v>
      </c>
      <c r="AE325" s="129">
        <v>87.0</v>
      </c>
      <c r="AF325" s="129">
        <v>1.0</v>
      </c>
      <c r="AG325" s="129">
        <v>4.0</v>
      </c>
      <c r="AH325" s="129">
        <v>2.0</v>
      </c>
      <c r="AI325" s="129">
        <v>3.0</v>
      </c>
      <c r="AJ325" s="129">
        <v>3.0</v>
      </c>
      <c r="AK325" s="129">
        <v>3.0</v>
      </c>
      <c r="AL325" s="130">
        <v>45496.78643179398</v>
      </c>
      <c r="AM325" s="131">
        <v>997982.85</v>
      </c>
      <c r="AN325" s="131">
        <v>795326.93</v>
      </c>
      <c r="AO325" s="124"/>
      <c r="AP325" s="124"/>
    </row>
    <row r="326">
      <c r="A326" s="129">
        <v>240.0</v>
      </c>
      <c r="B326" s="14" t="s">
        <v>42</v>
      </c>
      <c r="C326" s="14" t="s">
        <v>32</v>
      </c>
      <c r="D326" s="14" t="s">
        <v>690</v>
      </c>
      <c r="E326" s="14" t="s">
        <v>1010</v>
      </c>
      <c r="F326" s="15" t="s">
        <v>52</v>
      </c>
      <c r="G326" s="15" t="s">
        <v>46</v>
      </c>
      <c r="H326" s="18" t="s">
        <v>1026</v>
      </c>
      <c r="I326" s="18" t="s">
        <v>1027</v>
      </c>
      <c r="J326" s="129">
        <v>443420.75</v>
      </c>
      <c r="K326" s="129">
        <v>368550.0</v>
      </c>
      <c r="L326" s="129">
        <v>15492.58</v>
      </c>
      <c r="M326" s="129">
        <v>13364.49</v>
      </c>
      <c r="N326" s="14" t="s">
        <v>41</v>
      </c>
      <c r="O326" s="14" t="s">
        <v>41</v>
      </c>
      <c r="P326" s="129">
        <v>15.0</v>
      </c>
      <c r="Q326" s="129">
        <v>17.0</v>
      </c>
      <c r="R326" s="129">
        <v>14.0</v>
      </c>
      <c r="S326" s="129">
        <v>18.0</v>
      </c>
      <c r="T326" s="14" t="s">
        <v>41</v>
      </c>
      <c r="U326" s="129">
        <v>-11.0</v>
      </c>
      <c r="V326" s="129">
        <v>-22.0</v>
      </c>
      <c r="W326" s="129">
        <v>15.92</v>
      </c>
      <c r="X326" s="129">
        <v>20.31</v>
      </c>
      <c r="Y326" s="14" t="s">
        <v>41</v>
      </c>
      <c r="Z326" s="129">
        <v>1.0</v>
      </c>
      <c r="AA326" s="129">
        <v>1.0</v>
      </c>
      <c r="AB326" s="129">
        <v>4.0</v>
      </c>
      <c r="AC326" s="129">
        <v>3.0</v>
      </c>
      <c r="AD326" s="129">
        <v>2.65</v>
      </c>
      <c r="AE326" s="129">
        <v>214.0</v>
      </c>
      <c r="AF326" s="14" t="s">
        <v>41</v>
      </c>
      <c r="AG326" s="129">
        <v>1.0</v>
      </c>
      <c r="AH326" s="129">
        <v>1.0</v>
      </c>
      <c r="AI326" s="129">
        <v>3.0</v>
      </c>
      <c r="AJ326" s="129">
        <v>2.0</v>
      </c>
      <c r="AK326" s="129">
        <v>2.0</v>
      </c>
      <c r="AL326" s="130">
        <v>45496.78643179398</v>
      </c>
      <c r="AM326" s="131">
        <v>443710.75</v>
      </c>
      <c r="AN326" s="131">
        <v>368555.5</v>
      </c>
      <c r="AO326" s="124"/>
      <c r="AP326" s="124"/>
    </row>
    <row r="327">
      <c r="A327" s="129">
        <v>145.0</v>
      </c>
      <c r="B327" s="14" t="s">
        <v>60</v>
      </c>
      <c r="C327" s="14" t="s">
        <v>32</v>
      </c>
      <c r="D327" s="14" t="s">
        <v>127</v>
      </c>
      <c r="E327" s="14" t="s">
        <v>128</v>
      </c>
      <c r="F327" s="15" t="s">
        <v>55</v>
      </c>
      <c r="G327" s="15" t="s">
        <v>36</v>
      </c>
      <c r="H327" s="18" t="s">
        <v>1026</v>
      </c>
      <c r="I327" s="18" t="s">
        <v>1027</v>
      </c>
      <c r="J327" s="129">
        <v>814603.25</v>
      </c>
      <c r="K327" s="129">
        <v>788819.0</v>
      </c>
      <c r="L327" s="129">
        <v>24205.5</v>
      </c>
      <c r="M327" s="129">
        <v>24461.27</v>
      </c>
      <c r="N327" s="129">
        <v>9.0</v>
      </c>
      <c r="O327" s="129">
        <v>10.0</v>
      </c>
      <c r="P327" s="129">
        <v>46.0</v>
      </c>
      <c r="Q327" s="129">
        <v>41.0</v>
      </c>
      <c r="R327" s="129">
        <v>20.0</v>
      </c>
      <c r="S327" s="129">
        <v>31.0</v>
      </c>
      <c r="T327" s="129">
        <v>-10.0</v>
      </c>
      <c r="U327" s="129">
        <v>12.0</v>
      </c>
      <c r="V327" s="129">
        <v>-35.0</v>
      </c>
      <c r="W327" s="129">
        <v>-1.05</v>
      </c>
      <c r="X327" s="129">
        <v>3.27</v>
      </c>
      <c r="Y327" s="129">
        <v>1.0</v>
      </c>
      <c r="Z327" s="129">
        <v>1.0</v>
      </c>
      <c r="AA327" s="129">
        <v>1.0</v>
      </c>
      <c r="AB327" s="129">
        <v>1.0</v>
      </c>
      <c r="AC327" s="129">
        <v>1.0</v>
      </c>
      <c r="AD327" s="129">
        <v>1.0</v>
      </c>
      <c r="AE327" s="129">
        <v>558.0</v>
      </c>
      <c r="AF327" s="129">
        <v>1.0</v>
      </c>
      <c r="AG327" s="129">
        <v>1.0</v>
      </c>
      <c r="AH327" s="129">
        <v>1.0</v>
      </c>
      <c r="AI327" s="129">
        <v>1.0</v>
      </c>
      <c r="AJ327" s="129">
        <v>1.0</v>
      </c>
      <c r="AK327" s="129">
        <v>1.0</v>
      </c>
      <c r="AL327" s="130">
        <v>45496.78643179398</v>
      </c>
      <c r="AM327" s="131">
        <v>782723.51</v>
      </c>
      <c r="AN327" s="131">
        <v>775173.64</v>
      </c>
      <c r="AO327" s="124"/>
      <c r="AP327" s="124"/>
    </row>
    <row r="328">
      <c r="A328" s="129">
        <v>426.0</v>
      </c>
      <c r="B328" s="14" t="s">
        <v>60</v>
      </c>
      <c r="C328" s="14" t="s">
        <v>32</v>
      </c>
      <c r="D328" s="14" t="s">
        <v>127</v>
      </c>
      <c r="E328" s="14" t="s">
        <v>128</v>
      </c>
      <c r="F328" s="15" t="s">
        <v>55</v>
      </c>
      <c r="G328" s="15" t="s">
        <v>36</v>
      </c>
      <c r="H328" s="18" t="s">
        <v>1026</v>
      </c>
      <c r="I328" s="18" t="s">
        <v>1027</v>
      </c>
      <c r="J328" s="129">
        <v>1578027.58</v>
      </c>
      <c r="K328" s="129">
        <v>1014963.0</v>
      </c>
      <c r="L328" s="129">
        <v>52413.22</v>
      </c>
      <c r="M328" s="129">
        <v>36620.28</v>
      </c>
      <c r="N328" s="129">
        <v>17.0</v>
      </c>
      <c r="O328" s="129">
        <v>34.0</v>
      </c>
      <c r="P328" s="129">
        <v>75.0</v>
      </c>
      <c r="Q328" s="129">
        <v>73.0</v>
      </c>
      <c r="R328" s="129">
        <v>34.0</v>
      </c>
      <c r="S328" s="129">
        <v>31.0</v>
      </c>
      <c r="T328" s="129">
        <v>-50.0</v>
      </c>
      <c r="U328" s="129">
        <v>2.0</v>
      </c>
      <c r="V328" s="129">
        <v>9.0</v>
      </c>
      <c r="W328" s="129">
        <v>43.13</v>
      </c>
      <c r="X328" s="129">
        <v>55.48</v>
      </c>
      <c r="Y328" s="129">
        <v>1.0</v>
      </c>
      <c r="Z328" s="129">
        <v>1.0</v>
      </c>
      <c r="AA328" s="129">
        <v>1.0</v>
      </c>
      <c r="AB328" s="129">
        <v>5.0</v>
      </c>
      <c r="AC328" s="129">
        <v>5.0</v>
      </c>
      <c r="AD328" s="129">
        <v>3.6</v>
      </c>
      <c r="AE328" s="129">
        <v>129.0</v>
      </c>
      <c r="AF328" s="129">
        <v>1.0</v>
      </c>
      <c r="AG328" s="129">
        <v>1.0</v>
      </c>
      <c r="AH328" s="129">
        <v>1.0</v>
      </c>
      <c r="AI328" s="129">
        <v>4.0</v>
      </c>
      <c r="AJ328" s="129">
        <v>4.0</v>
      </c>
      <c r="AK328" s="129">
        <v>3.0</v>
      </c>
      <c r="AL328" s="130">
        <v>45496.78643179398</v>
      </c>
      <c r="AM328" s="131">
        <v>1610398.01</v>
      </c>
      <c r="AN328" s="131">
        <v>1038585.73</v>
      </c>
      <c r="AO328" s="124"/>
      <c r="AP328" s="124"/>
    </row>
    <row r="329">
      <c r="A329" s="129">
        <v>576.0</v>
      </c>
      <c r="B329" s="14" t="s">
        <v>97</v>
      </c>
      <c r="C329" s="14" t="s">
        <v>32</v>
      </c>
      <c r="D329" s="14" t="s">
        <v>542</v>
      </c>
      <c r="E329" s="14" t="s">
        <v>543</v>
      </c>
      <c r="F329" s="15" t="s">
        <v>243</v>
      </c>
      <c r="G329" s="15" t="s">
        <v>101</v>
      </c>
      <c r="H329" s="18" t="s">
        <v>1026</v>
      </c>
      <c r="I329" s="18" t="s">
        <v>1027</v>
      </c>
      <c r="J329" s="129">
        <v>1029232.16</v>
      </c>
      <c r="K329" s="129">
        <v>806858.8</v>
      </c>
      <c r="L329" s="129">
        <v>30890.13</v>
      </c>
      <c r="M329" s="129">
        <v>27183.1</v>
      </c>
      <c r="N329" s="129">
        <v>36.0</v>
      </c>
      <c r="O329" s="129">
        <v>23.0</v>
      </c>
      <c r="P329" s="129">
        <v>28.0</v>
      </c>
      <c r="Q329" s="129">
        <v>23.0</v>
      </c>
      <c r="R329" s="129">
        <v>47.0</v>
      </c>
      <c r="S329" s="129">
        <v>41.0</v>
      </c>
      <c r="T329" s="129">
        <v>56.0</v>
      </c>
      <c r="U329" s="129">
        <v>21.0</v>
      </c>
      <c r="V329" s="129">
        <v>14.0</v>
      </c>
      <c r="W329" s="129">
        <v>13.64</v>
      </c>
      <c r="X329" s="129">
        <v>27.56</v>
      </c>
      <c r="Y329" s="129">
        <v>2.0</v>
      </c>
      <c r="Z329" s="129">
        <v>1.0</v>
      </c>
      <c r="AA329" s="129">
        <v>1.0</v>
      </c>
      <c r="AB329" s="129">
        <v>3.0</v>
      </c>
      <c r="AC329" s="129">
        <v>4.0</v>
      </c>
      <c r="AD329" s="129">
        <v>2.6</v>
      </c>
      <c r="AE329" s="129">
        <v>219.0</v>
      </c>
      <c r="AF329" s="129">
        <v>2.0</v>
      </c>
      <c r="AG329" s="129">
        <v>1.0</v>
      </c>
      <c r="AH329" s="129">
        <v>1.0</v>
      </c>
      <c r="AI329" s="129">
        <v>2.0</v>
      </c>
      <c r="AJ329" s="129">
        <v>3.0</v>
      </c>
      <c r="AK329" s="129">
        <v>2.0</v>
      </c>
      <c r="AL329" s="130">
        <v>45496.78643179398</v>
      </c>
      <c r="AM329" s="131">
        <v>1029226.16</v>
      </c>
      <c r="AN329" s="131">
        <v>807129.11</v>
      </c>
      <c r="AO329" s="124"/>
      <c r="AP329" s="124"/>
    </row>
    <row r="330">
      <c r="A330" s="129">
        <v>740.0</v>
      </c>
      <c r="B330" s="14" t="s">
        <v>42</v>
      </c>
      <c r="C330" s="14" t="s">
        <v>32</v>
      </c>
      <c r="D330" s="14" t="s">
        <v>670</v>
      </c>
      <c r="E330" s="14" t="s">
        <v>671</v>
      </c>
      <c r="F330" s="15" t="s">
        <v>275</v>
      </c>
      <c r="G330" s="15" t="s">
        <v>46</v>
      </c>
      <c r="H330" s="18" t="s">
        <v>1026</v>
      </c>
      <c r="I330" s="18" t="s">
        <v>1027</v>
      </c>
      <c r="J330" s="129">
        <v>3009525.55</v>
      </c>
      <c r="K330" s="129">
        <v>2692427.66</v>
      </c>
      <c r="L330" s="129">
        <v>122618.46</v>
      </c>
      <c r="M330" s="129">
        <v>112423.15</v>
      </c>
      <c r="N330" s="129">
        <v>21.0</v>
      </c>
      <c r="O330" s="129">
        <v>50.0</v>
      </c>
      <c r="P330" s="129">
        <v>86.0</v>
      </c>
      <c r="Q330" s="129">
        <v>79.0</v>
      </c>
      <c r="R330" s="129">
        <v>82.0</v>
      </c>
      <c r="S330" s="129">
        <v>98.0</v>
      </c>
      <c r="T330" s="129">
        <v>-58.0</v>
      </c>
      <c r="U330" s="129">
        <v>8.0</v>
      </c>
      <c r="V330" s="129">
        <v>-16.0</v>
      </c>
      <c r="W330" s="129">
        <v>9.07</v>
      </c>
      <c r="X330" s="129">
        <v>11.78</v>
      </c>
      <c r="Y330" s="129">
        <v>1.0</v>
      </c>
      <c r="Z330" s="129">
        <v>1.0</v>
      </c>
      <c r="AA330" s="129">
        <v>1.0</v>
      </c>
      <c r="AB330" s="129">
        <v>3.0</v>
      </c>
      <c r="AC330" s="129">
        <v>2.0</v>
      </c>
      <c r="AD330" s="129">
        <v>2.05</v>
      </c>
      <c r="AE330" s="129">
        <v>295.0</v>
      </c>
      <c r="AF330" s="129">
        <v>1.0</v>
      </c>
      <c r="AG330" s="129">
        <v>1.0</v>
      </c>
      <c r="AH330" s="129">
        <v>1.0</v>
      </c>
      <c r="AI330" s="129">
        <v>2.0</v>
      </c>
      <c r="AJ330" s="129">
        <v>2.0</v>
      </c>
      <c r="AK330" s="129">
        <v>2.0</v>
      </c>
      <c r="AL330" s="130">
        <v>45496.78643179398</v>
      </c>
      <c r="AM330" s="131">
        <v>3980942.45</v>
      </c>
      <c r="AN330" s="131">
        <v>3509605.97</v>
      </c>
      <c r="AO330" s="124"/>
      <c r="AP330" s="124"/>
    </row>
    <row r="331">
      <c r="A331" s="129">
        <v>833.0</v>
      </c>
      <c r="B331" s="14" t="s">
        <v>42</v>
      </c>
      <c r="C331" s="14" t="s">
        <v>32</v>
      </c>
      <c r="D331" s="14" t="s">
        <v>670</v>
      </c>
      <c r="E331" s="14" t="s">
        <v>671</v>
      </c>
      <c r="F331" s="15" t="s">
        <v>275</v>
      </c>
      <c r="G331" s="15" t="s">
        <v>46</v>
      </c>
      <c r="H331" s="18" t="s">
        <v>1026</v>
      </c>
      <c r="I331" s="18" t="s">
        <v>1027</v>
      </c>
      <c r="J331" s="129">
        <v>952137.81</v>
      </c>
      <c r="K331" s="129">
        <v>1184863.75</v>
      </c>
      <c r="L331" s="129">
        <v>35962.19</v>
      </c>
      <c r="M331" s="129">
        <v>46705.33</v>
      </c>
      <c r="N331" s="14" t="s">
        <v>41</v>
      </c>
      <c r="O331" s="129">
        <v>33.0</v>
      </c>
      <c r="P331" s="129">
        <v>38.0</v>
      </c>
      <c r="Q331" s="129">
        <v>56.0</v>
      </c>
      <c r="R331" s="129">
        <v>38.0</v>
      </c>
      <c r="S331" s="129">
        <v>59.0</v>
      </c>
      <c r="T331" s="14" t="s">
        <v>41</v>
      </c>
      <c r="U331" s="129">
        <v>-32.0</v>
      </c>
      <c r="V331" s="129">
        <v>-35.0</v>
      </c>
      <c r="W331" s="129">
        <v>-23.0</v>
      </c>
      <c r="X331" s="129">
        <v>-19.64</v>
      </c>
      <c r="Y331" s="14" t="s">
        <v>41</v>
      </c>
      <c r="Z331" s="129">
        <v>1.0</v>
      </c>
      <c r="AA331" s="129">
        <v>1.0</v>
      </c>
      <c r="AB331" s="129">
        <v>1.0</v>
      </c>
      <c r="AC331" s="129">
        <v>1.0</v>
      </c>
      <c r="AD331" s="129">
        <v>0.95</v>
      </c>
      <c r="AE331" s="129">
        <v>641.0</v>
      </c>
      <c r="AF331" s="14" t="s">
        <v>41</v>
      </c>
      <c r="AG331" s="129">
        <v>1.0</v>
      </c>
      <c r="AH331" s="129">
        <v>1.0</v>
      </c>
      <c r="AI331" s="129">
        <v>1.0</v>
      </c>
      <c r="AJ331" s="129">
        <v>1.0</v>
      </c>
      <c r="AK331" s="129">
        <v>1.0</v>
      </c>
      <c r="AL331" s="130">
        <v>45496.78643179398</v>
      </c>
      <c r="AM331" s="131">
        <v>1064445.39</v>
      </c>
      <c r="AN331" s="131">
        <v>1211870.9</v>
      </c>
      <c r="AO331" s="124"/>
      <c r="AP331" s="124"/>
    </row>
    <row r="332">
      <c r="A332" s="129">
        <v>855.0</v>
      </c>
      <c r="B332" s="14" t="s">
        <v>42</v>
      </c>
      <c r="C332" s="14" t="s">
        <v>32</v>
      </c>
      <c r="D332" s="14" t="s">
        <v>670</v>
      </c>
      <c r="E332" s="14" t="s">
        <v>671</v>
      </c>
      <c r="F332" s="15" t="s">
        <v>275</v>
      </c>
      <c r="G332" s="15" t="s">
        <v>46</v>
      </c>
      <c r="H332" s="18" t="s">
        <v>1026</v>
      </c>
      <c r="I332" s="18" t="s">
        <v>1027</v>
      </c>
      <c r="J332" s="129">
        <v>968265.12</v>
      </c>
      <c r="K332" s="129">
        <v>725326.68</v>
      </c>
      <c r="L332" s="129">
        <v>41273.25</v>
      </c>
      <c r="M332" s="129">
        <v>31275.15</v>
      </c>
      <c r="N332" s="14" t="s">
        <v>41</v>
      </c>
      <c r="O332" s="129">
        <v>6.0</v>
      </c>
      <c r="P332" s="129">
        <v>58.0</v>
      </c>
      <c r="Q332" s="129">
        <v>64.0</v>
      </c>
      <c r="R332" s="129">
        <v>45.0</v>
      </c>
      <c r="S332" s="129">
        <v>34.0</v>
      </c>
      <c r="T332" s="14" t="s">
        <v>41</v>
      </c>
      <c r="U332" s="129">
        <v>-9.0</v>
      </c>
      <c r="V332" s="129">
        <v>32.0</v>
      </c>
      <c r="W332" s="129">
        <v>31.97</v>
      </c>
      <c r="X332" s="129">
        <v>33.49</v>
      </c>
      <c r="Y332" s="14" t="s">
        <v>41</v>
      </c>
      <c r="Z332" s="129">
        <v>1.0</v>
      </c>
      <c r="AA332" s="129">
        <v>2.0</v>
      </c>
      <c r="AB332" s="129">
        <v>5.0</v>
      </c>
      <c r="AC332" s="129">
        <v>5.0</v>
      </c>
      <c r="AD332" s="129">
        <v>3.75</v>
      </c>
      <c r="AE332" s="129">
        <v>89.0</v>
      </c>
      <c r="AF332" s="14" t="s">
        <v>41</v>
      </c>
      <c r="AG332" s="129">
        <v>1.0</v>
      </c>
      <c r="AH332" s="129">
        <v>2.0</v>
      </c>
      <c r="AI332" s="129">
        <v>4.0</v>
      </c>
      <c r="AJ332" s="129">
        <v>4.0</v>
      </c>
      <c r="AK332" s="129">
        <v>3.0</v>
      </c>
      <c r="AL332" s="130">
        <v>45496.78643179398</v>
      </c>
      <c r="AM332" s="131">
        <v>1173299.37</v>
      </c>
      <c r="AN332" s="131">
        <v>762523.93</v>
      </c>
      <c r="AO332" s="124"/>
      <c r="AP332" s="124"/>
    </row>
    <row r="333">
      <c r="A333" s="129">
        <v>239.0</v>
      </c>
      <c r="B333" s="14" t="s">
        <v>42</v>
      </c>
      <c r="C333" s="14" t="s">
        <v>32</v>
      </c>
      <c r="D333" s="14" t="s">
        <v>129</v>
      </c>
      <c r="E333" s="14" t="s">
        <v>239</v>
      </c>
      <c r="F333" s="15" t="s">
        <v>108</v>
      </c>
      <c r="G333" s="15" t="s">
        <v>46</v>
      </c>
      <c r="H333" s="18" t="s">
        <v>1026</v>
      </c>
      <c r="I333" s="18" t="s">
        <v>1027</v>
      </c>
      <c r="J333" s="129">
        <v>1643552.13</v>
      </c>
      <c r="K333" s="129">
        <v>1338360.6</v>
      </c>
      <c r="L333" s="129">
        <v>47801.6</v>
      </c>
      <c r="M333" s="129">
        <v>42054.7</v>
      </c>
      <c r="N333" s="14" t="s">
        <v>41</v>
      </c>
      <c r="O333" s="14" t="s">
        <v>41</v>
      </c>
      <c r="P333" s="129">
        <v>28.0</v>
      </c>
      <c r="Q333" s="129">
        <v>35.0</v>
      </c>
      <c r="R333" s="129">
        <v>40.0</v>
      </c>
      <c r="S333" s="129">
        <v>42.0</v>
      </c>
      <c r="T333" s="14" t="s">
        <v>41</v>
      </c>
      <c r="U333" s="129">
        <v>-20.0</v>
      </c>
      <c r="V333" s="129">
        <v>-4.0</v>
      </c>
      <c r="W333" s="129">
        <v>13.67</v>
      </c>
      <c r="X333" s="129">
        <v>22.8</v>
      </c>
      <c r="Y333" s="14" t="s">
        <v>41</v>
      </c>
      <c r="Z333" s="129">
        <v>1.0</v>
      </c>
      <c r="AA333" s="129">
        <v>1.0</v>
      </c>
      <c r="AB333" s="129">
        <v>3.0</v>
      </c>
      <c r="AC333" s="129">
        <v>4.0</v>
      </c>
      <c r="AD333" s="129">
        <v>2.5</v>
      </c>
      <c r="AE333" s="129">
        <v>233.0</v>
      </c>
      <c r="AF333" s="14" t="s">
        <v>41</v>
      </c>
      <c r="AG333" s="129">
        <v>1.0</v>
      </c>
      <c r="AH333" s="129">
        <v>1.0</v>
      </c>
      <c r="AI333" s="129">
        <v>2.0</v>
      </c>
      <c r="AJ333" s="129">
        <v>3.0</v>
      </c>
      <c r="AK333" s="129">
        <v>2.0</v>
      </c>
      <c r="AL333" s="130">
        <v>45496.78643179398</v>
      </c>
      <c r="AM333" s="131">
        <v>1644479.62</v>
      </c>
      <c r="AN333" s="131">
        <v>1339629.37</v>
      </c>
      <c r="AO333" s="124"/>
      <c r="AP333" s="124"/>
    </row>
    <row r="334">
      <c r="A334" s="129">
        <v>566.0</v>
      </c>
      <c r="B334" s="14" t="s">
        <v>60</v>
      </c>
      <c r="C334" s="14" t="s">
        <v>32</v>
      </c>
      <c r="D334" s="14" t="s">
        <v>536</v>
      </c>
      <c r="E334" s="14" t="s">
        <v>239</v>
      </c>
      <c r="F334" s="15" t="s">
        <v>58</v>
      </c>
      <c r="G334" s="15" t="s">
        <v>59</v>
      </c>
      <c r="H334" s="18" t="s">
        <v>1026</v>
      </c>
      <c r="I334" s="18" t="s">
        <v>1027</v>
      </c>
      <c r="J334" s="129">
        <v>460896.09</v>
      </c>
      <c r="K334" s="129">
        <v>595319.6</v>
      </c>
      <c r="L334" s="129">
        <v>14882.25</v>
      </c>
      <c r="M334" s="129">
        <v>19894.75</v>
      </c>
      <c r="N334" s="14" t="s">
        <v>41</v>
      </c>
      <c r="O334" s="129">
        <v>2.0</v>
      </c>
      <c r="P334" s="129">
        <v>13.0</v>
      </c>
      <c r="Q334" s="129">
        <v>22.0</v>
      </c>
      <c r="R334" s="129">
        <v>10.0</v>
      </c>
      <c r="S334" s="129">
        <v>5.0</v>
      </c>
      <c r="T334" s="14" t="s">
        <v>41</v>
      </c>
      <c r="U334" s="129">
        <v>-40.0</v>
      </c>
      <c r="V334" s="129">
        <v>100.0</v>
      </c>
      <c r="W334" s="129">
        <v>-25.2</v>
      </c>
      <c r="X334" s="129">
        <v>-22.58</v>
      </c>
      <c r="Y334" s="14" t="s">
        <v>41</v>
      </c>
      <c r="Z334" s="129">
        <v>1.0</v>
      </c>
      <c r="AA334" s="129">
        <v>5.0</v>
      </c>
      <c r="AB334" s="129">
        <v>1.0</v>
      </c>
      <c r="AC334" s="129">
        <v>1.0</v>
      </c>
      <c r="AD334" s="129">
        <v>1.75</v>
      </c>
      <c r="AE334" s="129">
        <v>344.0</v>
      </c>
      <c r="AF334" s="14" t="s">
        <v>41</v>
      </c>
      <c r="AG334" s="129">
        <v>1.0</v>
      </c>
      <c r="AH334" s="129">
        <v>4.0</v>
      </c>
      <c r="AI334" s="129">
        <v>1.0</v>
      </c>
      <c r="AJ334" s="129">
        <v>1.0</v>
      </c>
      <c r="AK334" s="129">
        <v>1.0</v>
      </c>
      <c r="AL334" s="130">
        <v>45496.78643179398</v>
      </c>
      <c r="AM334" s="131">
        <v>460886.09</v>
      </c>
      <c r="AN334" s="131">
        <v>596062.25</v>
      </c>
      <c r="AO334" s="124"/>
      <c r="AP334" s="124"/>
    </row>
    <row r="335">
      <c r="A335" s="129">
        <v>3053.0</v>
      </c>
      <c r="B335" s="14" t="s">
        <v>31</v>
      </c>
      <c r="C335" s="14" t="s">
        <v>32</v>
      </c>
      <c r="D335" s="14" t="s">
        <v>825</v>
      </c>
      <c r="E335" s="14" t="s">
        <v>239</v>
      </c>
      <c r="F335" s="15" t="s">
        <v>771</v>
      </c>
      <c r="G335" s="15" t="s">
        <v>772</v>
      </c>
      <c r="H335" s="18" t="s">
        <v>1026</v>
      </c>
      <c r="I335" s="18" t="s">
        <v>1027</v>
      </c>
      <c r="J335" s="129">
        <v>807634.52</v>
      </c>
      <c r="K335" s="129">
        <v>626029.6</v>
      </c>
      <c r="L335" s="129">
        <v>19482.25</v>
      </c>
      <c r="M335" s="129">
        <v>14196.4</v>
      </c>
      <c r="N335" s="14" t="s">
        <v>41</v>
      </c>
      <c r="O335" s="129">
        <v>7.0</v>
      </c>
      <c r="P335" s="129">
        <v>8.0</v>
      </c>
      <c r="Q335" s="129">
        <v>30.0</v>
      </c>
      <c r="R335" s="129">
        <v>13.0</v>
      </c>
      <c r="S335" s="129">
        <v>22.0</v>
      </c>
      <c r="T335" s="14" t="s">
        <v>41</v>
      </c>
      <c r="U335" s="129">
        <v>-73.0</v>
      </c>
      <c r="V335" s="129">
        <v>-40.0</v>
      </c>
      <c r="W335" s="129">
        <v>37.23</v>
      </c>
      <c r="X335" s="129">
        <v>29.01</v>
      </c>
      <c r="Y335" s="14" t="s">
        <v>41</v>
      </c>
      <c r="Z335" s="129">
        <v>1.0</v>
      </c>
      <c r="AA335" s="129">
        <v>1.0</v>
      </c>
      <c r="AB335" s="129">
        <v>5.0</v>
      </c>
      <c r="AC335" s="129">
        <v>4.0</v>
      </c>
      <c r="AD335" s="129">
        <v>3.3</v>
      </c>
      <c r="AE335" s="129">
        <v>163.0</v>
      </c>
      <c r="AF335" s="14" t="s">
        <v>41</v>
      </c>
      <c r="AG335" s="129">
        <v>1.0</v>
      </c>
      <c r="AH335" s="129">
        <v>1.0</v>
      </c>
      <c r="AI335" s="129">
        <v>4.0</v>
      </c>
      <c r="AJ335" s="129">
        <v>3.0</v>
      </c>
      <c r="AK335" s="129">
        <v>3.0</v>
      </c>
      <c r="AL335" s="130">
        <v>45496.78643179398</v>
      </c>
      <c r="AM335" s="131">
        <v>809263.02</v>
      </c>
      <c r="AN335" s="131">
        <v>625291.51</v>
      </c>
      <c r="AO335" s="124"/>
      <c r="AP335" s="124"/>
    </row>
    <row r="336">
      <c r="A336" s="129">
        <v>290.0</v>
      </c>
      <c r="B336" s="14" t="s">
        <v>47</v>
      </c>
      <c r="C336" s="14" t="s">
        <v>32</v>
      </c>
      <c r="D336" s="14" t="s">
        <v>89</v>
      </c>
      <c r="E336" s="14" t="s">
        <v>298</v>
      </c>
      <c r="F336" s="15" t="s">
        <v>220</v>
      </c>
      <c r="G336" s="15" t="s">
        <v>59</v>
      </c>
      <c r="H336" s="18" t="s">
        <v>1026</v>
      </c>
      <c r="I336" s="18" t="s">
        <v>1027</v>
      </c>
      <c r="J336" s="129">
        <v>970502.58</v>
      </c>
      <c r="K336" s="129">
        <v>1288459.6</v>
      </c>
      <c r="L336" s="129">
        <v>40365.25</v>
      </c>
      <c r="M336" s="129">
        <v>54240.25</v>
      </c>
      <c r="N336" s="14" t="s">
        <v>41</v>
      </c>
      <c r="O336" s="14" t="s">
        <v>41</v>
      </c>
      <c r="P336" s="129">
        <v>28.0</v>
      </c>
      <c r="Q336" s="129">
        <v>31.0</v>
      </c>
      <c r="R336" s="129">
        <v>21.0</v>
      </c>
      <c r="S336" s="129">
        <v>16.0</v>
      </c>
      <c r="T336" s="14" t="s">
        <v>41</v>
      </c>
      <c r="U336" s="129">
        <v>-9.0</v>
      </c>
      <c r="V336" s="129">
        <v>31.0</v>
      </c>
      <c r="W336" s="129">
        <v>-25.58</v>
      </c>
      <c r="X336" s="129">
        <v>-24.68</v>
      </c>
      <c r="Y336" s="14" t="s">
        <v>41</v>
      </c>
      <c r="Z336" s="129">
        <v>1.0</v>
      </c>
      <c r="AA336" s="129">
        <v>2.0</v>
      </c>
      <c r="AB336" s="129">
        <v>1.0</v>
      </c>
      <c r="AC336" s="129">
        <v>1.0</v>
      </c>
      <c r="AD336" s="129">
        <v>1.15</v>
      </c>
      <c r="AE336" s="129">
        <v>503.0</v>
      </c>
      <c r="AF336" s="14" t="s">
        <v>41</v>
      </c>
      <c r="AG336" s="129">
        <v>1.0</v>
      </c>
      <c r="AH336" s="129">
        <v>2.0</v>
      </c>
      <c r="AI336" s="129">
        <v>1.0</v>
      </c>
      <c r="AJ336" s="129">
        <v>1.0</v>
      </c>
      <c r="AK336" s="129">
        <v>1.0</v>
      </c>
      <c r="AL336" s="130">
        <v>45496.78643179398</v>
      </c>
      <c r="AM336" s="131">
        <v>970719.46</v>
      </c>
      <c r="AN336" s="131">
        <v>1288807.7</v>
      </c>
      <c r="AO336" s="124"/>
      <c r="AP336" s="124"/>
    </row>
    <row r="337">
      <c r="A337" s="129">
        <v>637.0</v>
      </c>
      <c r="B337" s="14" t="s">
        <v>63</v>
      </c>
      <c r="C337" s="14" t="s">
        <v>32</v>
      </c>
      <c r="D337" s="14" t="s">
        <v>593</v>
      </c>
      <c r="E337" s="14" t="s">
        <v>594</v>
      </c>
      <c r="F337" s="15" t="s">
        <v>595</v>
      </c>
      <c r="G337" s="15" t="s">
        <v>59</v>
      </c>
      <c r="H337" s="18" t="s">
        <v>1026</v>
      </c>
      <c r="I337" s="18" t="s">
        <v>1027</v>
      </c>
      <c r="J337" s="129">
        <v>2254752.51</v>
      </c>
      <c r="K337" s="129">
        <v>1632711.0</v>
      </c>
      <c r="L337" s="129">
        <v>57992.0</v>
      </c>
      <c r="M337" s="129">
        <v>45526.33</v>
      </c>
      <c r="N337" s="129">
        <v>30.0</v>
      </c>
      <c r="O337" s="129">
        <v>16.0</v>
      </c>
      <c r="P337" s="129">
        <v>87.0</v>
      </c>
      <c r="Q337" s="129">
        <v>41.0</v>
      </c>
      <c r="R337" s="129">
        <v>41.0</v>
      </c>
      <c r="S337" s="129">
        <v>38.0</v>
      </c>
      <c r="T337" s="129">
        <v>87.0</v>
      </c>
      <c r="U337" s="129">
        <v>112.0</v>
      </c>
      <c r="V337" s="129">
        <v>7.0</v>
      </c>
      <c r="W337" s="129">
        <v>27.38</v>
      </c>
      <c r="X337" s="129">
        <v>38.1</v>
      </c>
      <c r="Y337" s="129">
        <v>3.0</v>
      </c>
      <c r="Z337" s="129">
        <v>2.0</v>
      </c>
      <c r="AA337" s="129">
        <v>1.0</v>
      </c>
      <c r="AB337" s="129">
        <v>5.0</v>
      </c>
      <c r="AC337" s="129">
        <v>5.0</v>
      </c>
      <c r="AD337" s="129">
        <v>3.8</v>
      </c>
      <c r="AE337" s="129">
        <v>83.0</v>
      </c>
      <c r="AF337" s="129">
        <v>2.0</v>
      </c>
      <c r="AG337" s="129">
        <v>2.0</v>
      </c>
      <c r="AH337" s="129">
        <v>1.0</v>
      </c>
      <c r="AI337" s="129">
        <v>4.0</v>
      </c>
      <c r="AJ337" s="129">
        <v>4.0</v>
      </c>
      <c r="AK337" s="129">
        <v>3.0</v>
      </c>
      <c r="AL337" s="130">
        <v>45496.78643179398</v>
      </c>
      <c r="AM337" s="131">
        <v>2254465.28</v>
      </c>
      <c r="AN337" s="131">
        <v>1633700.94</v>
      </c>
      <c r="AO337" s="124"/>
      <c r="AP337" s="124"/>
    </row>
    <row r="338">
      <c r="A338" s="128">
        <v>390.0</v>
      </c>
      <c r="B338" s="11" t="s">
        <v>42</v>
      </c>
      <c r="C338" s="11" t="s">
        <v>32</v>
      </c>
      <c r="D338" s="11" t="s">
        <v>393</v>
      </c>
      <c r="E338" s="14" t="s">
        <v>394</v>
      </c>
      <c r="F338" s="15" t="s">
        <v>121</v>
      </c>
      <c r="G338" s="15" t="s">
        <v>36</v>
      </c>
      <c r="H338" s="18" t="s">
        <v>1026</v>
      </c>
      <c r="I338" s="18" t="s">
        <v>1027</v>
      </c>
      <c r="J338" s="129">
        <v>1522290.12</v>
      </c>
      <c r="K338" s="129">
        <v>1251163.4</v>
      </c>
      <c r="L338" s="129">
        <v>47836.5</v>
      </c>
      <c r="M338" s="129">
        <v>46014.25</v>
      </c>
      <c r="N338" s="129">
        <v>10.0</v>
      </c>
      <c r="O338" s="129">
        <v>17.0</v>
      </c>
      <c r="P338" s="129">
        <v>36.0</v>
      </c>
      <c r="Q338" s="128">
        <v>38.0</v>
      </c>
      <c r="R338" s="128">
        <v>23.0</v>
      </c>
      <c r="S338" s="128">
        <v>19.0</v>
      </c>
      <c r="T338" s="128">
        <v>-41.0</v>
      </c>
      <c r="U338" s="128">
        <v>-5.0</v>
      </c>
      <c r="V338" s="128">
        <v>21.0</v>
      </c>
      <c r="W338" s="128">
        <v>3.96</v>
      </c>
      <c r="X338" s="128">
        <v>21.67</v>
      </c>
      <c r="Y338" s="128">
        <v>1.0</v>
      </c>
      <c r="Z338" s="128">
        <v>1.0</v>
      </c>
      <c r="AA338" s="128">
        <v>2.0</v>
      </c>
      <c r="AB338" s="128">
        <v>1.0</v>
      </c>
      <c r="AC338" s="128">
        <v>3.0</v>
      </c>
      <c r="AD338" s="128">
        <v>1.7</v>
      </c>
      <c r="AE338" s="128">
        <v>358.0</v>
      </c>
      <c r="AF338" s="128">
        <v>1.0</v>
      </c>
      <c r="AG338" s="128">
        <v>1.0</v>
      </c>
      <c r="AH338" s="128">
        <v>2.0</v>
      </c>
      <c r="AI338" s="128">
        <v>1.0</v>
      </c>
      <c r="AJ338" s="128">
        <v>2.0</v>
      </c>
      <c r="AK338" s="128">
        <v>1.0</v>
      </c>
      <c r="AL338" s="130">
        <v>45496.78643179398</v>
      </c>
      <c r="AM338" s="131">
        <v>1522129.36</v>
      </c>
      <c r="AN338" s="131">
        <v>1251174.41</v>
      </c>
      <c r="AO338" s="124"/>
      <c r="AP338" s="124"/>
    </row>
    <row r="339">
      <c r="A339" s="129">
        <v>461.0</v>
      </c>
      <c r="B339" s="14" t="s">
        <v>42</v>
      </c>
      <c r="C339" s="14" t="s">
        <v>32</v>
      </c>
      <c r="D339" s="14" t="s">
        <v>393</v>
      </c>
      <c r="E339" s="14" t="s">
        <v>394</v>
      </c>
      <c r="F339" s="15" t="s">
        <v>121</v>
      </c>
      <c r="G339" s="15" t="s">
        <v>36</v>
      </c>
      <c r="H339" s="18" t="s">
        <v>1026</v>
      </c>
      <c r="I339" s="18" t="s">
        <v>1027</v>
      </c>
      <c r="J339" s="129">
        <v>1221003.45</v>
      </c>
      <c r="K339" s="129">
        <v>968836.0</v>
      </c>
      <c r="L339" s="129">
        <v>37661.25</v>
      </c>
      <c r="M339" s="129">
        <v>35576.25</v>
      </c>
      <c r="N339" s="129">
        <v>31.0</v>
      </c>
      <c r="O339" s="129">
        <v>36.0</v>
      </c>
      <c r="P339" s="129">
        <v>28.0</v>
      </c>
      <c r="Q339" s="129">
        <v>24.0</v>
      </c>
      <c r="R339" s="129">
        <v>20.0</v>
      </c>
      <c r="S339" s="129">
        <v>33.0</v>
      </c>
      <c r="T339" s="129">
        <v>-13.0</v>
      </c>
      <c r="U339" s="129">
        <v>16.0</v>
      </c>
      <c r="V339" s="129">
        <v>-39.0</v>
      </c>
      <c r="W339" s="129">
        <v>5.86</v>
      </c>
      <c r="X339" s="129">
        <v>26.03</v>
      </c>
      <c r="Y339" s="129">
        <v>1.0</v>
      </c>
      <c r="Z339" s="129">
        <v>1.0</v>
      </c>
      <c r="AA339" s="129">
        <v>1.0</v>
      </c>
      <c r="AB339" s="129">
        <v>2.0</v>
      </c>
      <c r="AC339" s="129">
        <v>4.0</v>
      </c>
      <c r="AD339" s="129">
        <v>2.15</v>
      </c>
      <c r="AE339" s="129">
        <v>283.0</v>
      </c>
      <c r="AF339" s="129">
        <v>1.0</v>
      </c>
      <c r="AG339" s="129">
        <v>1.0</v>
      </c>
      <c r="AH339" s="129">
        <v>1.0</v>
      </c>
      <c r="AI339" s="129">
        <v>1.0</v>
      </c>
      <c r="AJ339" s="129">
        <v>3.0</v>
      </c>
      <c r="AK339" s="129">
        <v>2.0</v>
      </c>
      <c r="AL339" s="130">
        <v>45496.78643179398</v>
      </c>
      <c r="AM339" s="131">
        <v>1220831.85</v>
      </c>
      <c r="AN339" s="131">
        <v>968695.86</v>
      </c>
      <c r="AO339" s="124"/>
      <c r="AP339" s="124"/>
    </row>
    <row r="340">
      <c r="A340" s="129">
        <v>638.0</v>
      </c>
      <c r="B340" s="132"/>
      <c r="C340" s="14" t="s">
        <v>32</v>
      </c>
      <c r="D340" s="14" t="s">
        <v>393</v>
      </c>
      <c r="E340" s="14" t="s">
        <v>394</v>
      </c>
      <c r="F340" s="15" t="s">
        <v>121</v>
      </c>
      <c r="G340" s="15" t="s">
        <v>36</v>
      </c>
      <c r="H340" s="18" t="s">
        <v>1026</v>
      </c>
      <c r="I340" s="18" t="s">
        <v>1027</v>
      </c>
      <c r="J340" s="129">
        <v>1185411.48</v>
      </c>
      <c r="K340" s="129">
        <v>825169.4</v>
      </c>
      <c r="L340" s="129">
        <v>36828.98</v>
      </c>
      <c r="M340" s="129">
        <v>33701.42</v>
      </c>
      <c r="N340" s="129">
        <v>11.0</v>
      </c>
      <c r="O340" s="129">
        <v>25.0</v>
      </c>
      <c r="P340" s="129">
        <v>25.0</v>
      </c>
      <c r="Q340" s="129">
        <v>42.0</v>
      </c>
      <c r="R340" s="129">
        <v>16.0</v>
      </c>
      <c r="S340" s="129">
        <v>28.0</v>
      </c>
      <c r="T340" s="129">
        <v>-56.0</v>
      </c>
      <c r="U340" s="129">
        <v>-40.0</v>
      </c>
      <c r="V340" s="129">
        <v>-42.0</v>
      </c>
      <c r="W340" s="129">
        <v>9.28</v>
      </c>
      <c r="X340" s="129">
        <v>43.66</v>
      </c>
      <c r="Y340" s="129">
        <v>1.0</v>
      </c>
      <c r="Z340" s="129">
        <v>1.0</v>
      </c>
      <c r="AA340" s="129">
        <v>1.0</v>
      </c>
      <c r="AB340" s="129">
        <v>3.0</v>
      </c>
      <c r="AC340" s="129">
        <v>5.0</v>
      </c>
      <c r="AD340" s="129">
        <v>2.8</v>
      </c>
      <c r="AE340" s="129">
        <v>198.0</v>
      </c>
      <c r="AF340" s="129">
        <v>1.0</v>
      </c>
      <c r="AG340" s="129">
        <v>1.0</v>
      </c>
      <c r="AH340" s="129">
        <v>1.0</v>
      </c>
      <c r="AI340" s="129">
        <v>2.0</v>
      </c>
      <c r="AJ340" s="129">
        <v>4.0</v>
      </c>
      <c r="AK340" s="129">
        <v>3.0</v>
      </c>
      <c r="AL340" s="130">
        <v>45496.78643179398</v>
      </c>
      <c r="AM340" s="131">
        <v>1178540.66</v>
      </c>
      <c r="AN340" s="131">
        <v>828773.03</v>
      </c>
      <c r="AO340" s="124"/>
      <c r="AP340" s="124"/>
    </row>
    <row r="341">
      <c r="A341" s="129">
        <v>708.0</v>
      </c>
      <c r="B341" s="14" t="s">
        <v>42</v>
      </c>
      <c r="C341" s="14" t="s">
        <v>32</v>
      </c>
      <c r="D341" s="14" t="s">
        <v>393</v>
      </c>
      <c r="E341" s="14" t="s">
        <v>394</v>
      </c>
      <c r="F341" s="15" t="s">
        <v>121</v>
      </c>
      <c r="G341" s="15" t="s">
        <v>36</v>
      </c>
      <c r="H341" s="18" t="s">
        <v>1026</v>
      </c>
      <c r="I341" s="18" t="s">
        <v>1027</v>
      </c>
      <c r="J341" s="129">
        <v>535134.38</v>
      </c>
      <c r="K341" s="129">
        <v>422669.8</v>
      </c>
      <c r="L341" s="129">
        <v>16032.0</v>
      </c>
      <c r="M341" s="129">
        <v>14032.75</v>
      </c>
      <c r="N341" s="129">
        <v>19.0</v>
      </c>
      <c r="O341" s="129">
        <v>5.0</v>
      </c>
      <c r="P341" s="129">
        <v>32.0</v>
      </c>
      <c r="Q341" s="129">
        <v>12.0</v>
      </c>
      <c r="R341" s="129">
        <v>19.0</v>
      </c>
      <c r="S341" s="129">
        <v>14.0</v>
      </c>
      <c r="T341" s="129">
        <v>280.0</v>
      </c>
      <c r="U341" s="129">
        <v>166.0</v>
      </c>
      <c r="V341" s="129">
        <v>35.0</v>
      </c>
      <c r="W341" s="129">
        <v>14.25</v>
      </c>
      <c r="X341" s="129">
        <v>26.61</v>
      </c>
      <c r="Y341" s="129">
        <v>5.0</v>
      </c>
      <c r="Z341" s="129">
        <v>3.0</v>
      </c>
      <c r="AA341" s="129">
        <v>2.0</v>
      </c>
      <c r="AB341" s="129">
        <v>4.0</v>
      </c>
      <c r="AC341" s="129">
        <v>4.0</v>
      </c>
      <c r="AD341" s="129">
        <v>3.55</v>
      </c>
      <c r="AE341" s="129">
        <v>135.0</v>
      </c>
      <c r="AF341" s="129">
        <v>4.0</v>
      </c>
      <c r="AG341" s="129">
        <v>2.0</v>
      </c>
      <c r="AH341" s="129">
        <v>2.0</v>
      </c>
      <c r="AI341" s="129">
        <v>3.0</v>
      </c>
      <c r="AJ341" s="129">
        <v>3.0</v>
      </c>
      <c r="AK341" s="129">
        <v>3.0</v>
      </c>
      <c r="AL341" s="130">
        <v>45496.78643179398</v>
      </c>
      <c r="AM341" s="131">
        <v>535195.63</v>
      </c>
      <c r="AN341" s="131">
        <v>422694.75</v>
      </c>
      <c r="AO341" s="124"/>
      <c r="AP341" s="124"/>
    </row>
    <row r="342">
      <c r="A342" s="129">
        <v>750.0</v>
      </c>
      <c r="B342" s="14" t="s">
        <v>42</v>
      </c>
      <c r="C342" s="14" t="s">
        <v>32</v>
      </c>
      <c r="D342" s="14" t="s">
        <v>393</v>
      </c>
      <c r="E342" s="14" t="s">
        <v>394</v>
      </c>
      <c r="F342" s="15" t="s">
        <v>121</v>
      </c>
      <c r="G342" s="15" t="s">
        <v>36</v>
      </c>
      <c r="H342" s="18" t="s">
        <v>1026</v>
      </c>
      <c r="I342" s="18" t="s">
        <v>1027</v>
      </c>
      <c r="J342" s="129">
        <v>1061811.97</v>
      </c>
      <c r="K342" s="129">
        <v>783683.6</v>
      </c>
      <c r="L342" s="129">
        <v>32283.92</v>
      </c>
      <c r="M342" s="129">
        <v>29682.15</v>
      </c>
      <c r="N342" s="129">
        <v>17.0</v>
      </c>
      <c r="O342" s="129">
        <v>4.0</v>
      </c>
      <c r="P342" s="129">
        <v>56.0</v>
      </c>
      <c r="Q342" s="129">
        <v>40.0</v>
      </c>
      <c r="R342" s="129">
        <v>40.0</v>
      </c>
      <c r="S342" s="129">
        <v>23.0</v>
      </c>
      <c r="T342" s="129">
        <v>325.0</v>
      </c>
      <c r="U342" s="129">
        <v>40.0</v>
      </c>
      <c r="V342" s="129">
        <v>73.0</v>
      </c>
      <c r="W342" s="129">
        <v>8.77</v>
      </c>
      <c r="X342" s="129">
        <v>35.49</v>
      </c>
      <c r="Y342" s="129">
        <v>5.0</v>
      </c>
      <c r="Z342" s="129">
        <v>1.0</v>
      </c>
      <c r="AA342" s="129">
        <v>4.0</v>
      </c>
      <c r="AB342" s="129">
        <v>3.0</v>
      </c>
      <c r="AC342" s="129">
        <v>5.0</v>
      </c>
      <c r="AD342" s="129">
        <v>3.6</v>
      </c>
      <c r="AE342" s="129">
        <v>115.0</v>
      </c>
      <c r="AF342" s="129">
        <v>4.0</v>
      </c>
      <c r="AG342" s="129">
        <v>1.0</v>
      </c>
      <c r="AH342" s="129">
        <v>3.0</v>
      </c>
      <c r="AI342" s="129">
        <v>2.0</v>
      </c>
      <c r="AJ342" s="129">
        <v>4.0</v>
      </c>
      <c r="AK342" s="129">
        <v>3.0</v>
      </c>
      <c r="AL342" s="130">
        <v>45496.78643179398</v>
      </c>
      <c r="AM342" s="131">
        <v>1061708.85</v>
      </c>
      <c r="AN342" s="131">
        <v>783883.44</v>
      </c>
      <c r="AO342" s="124"/>
      <c r="AP342" s="124"/>
    </row>
    <row r="343">
      <c r="A343" s="129">
        <v>804.0</v>
      </c>
      <c r="B343" s="14" t="s">
        <v>42</v>
      </c>
      <c r="C343" s="14" t="s">
        <v>32</v>
      </c>
      <c r="D343" s="14" t="s">
        <v>393</v>
      </c>
      <c r="E343" s="14" t="s">
        <v>394</v>
      </c>
      <c r="F343" s="15" t="s">
        <v>121</v>
      </c>
      <c r="G343" s="15" t="s">
        <v>36</v>
      </c>
      <c r="H343" s="18" t="s">
        <v>1026</v>
      </c>
      <c r="I343" s="18" t="s">
        <v>1027</v>
      </c>
      <c r="J343" s="129">
        <v>1505709.25</v>
      </c>
      <c r="K343" s="129">
        <v>746023.4</v>
      </c>
      <c r="L343" s="129">
        <v>45867.52</v>
      </c>
      <c r="M343" s="129">
        <v>29410.0</v>
      </c>
      <c r="N343" s="129">
        <v>6.0</v>
      </c>
      <c r="O343" s="129">
        <v>27.0</v>
      </c>
      <c r="P343" s="129">
        <v>38.0</v>
      </c>
      <c r="Q343" s="129">
        <v>49.0</v>
      </c>
      <c r="R343" s="129">
        <v>24.0</v>
      </c>
      <c r="S343" s="129">
        <v>28.0</v>
      </c>
      <c r="T343" s="129">
        <v>-77.0</v>
      </c>
      <c r="U343" s="129">
        <v>-22.0</v>
      </c>
      <c r="V343" s="129">
        <v>-14.0</v>
      </c>
      <c r="W343" s="129">
        <v>55.96</v>
      </c>
      <c r="X343" s="129">
        <v>101.83</v>
      </c>
      <c r="Y343" s="129">
        <v>1.0</v>
      </c>
      <c r="Z343" s="129">
        <v>1.0</v>
      </c>
      <c r="AA343" s="129">
        <v>1.0</v>
      </c>
      <c r="AB343" s="129">
        <v>5.0</v>
      </c>
      <c r="AC343" s="129">
        <v>5.0</v>
      </c>
      <c r="AD343" s="129">
        <v>3.6</v>
      </c>
      <c r="AE343" s="129">
        <v>125.0</v>
      </c>
      <c r="AF343" s="129">
        <v>1.0</v>
      </c>
      <c r="AG343" s="129">
        <v>1.0</v>
      </c>
      <c r="AH343" s="129">
        <v>1.0</v>
      </c>
      <c r="AI343" s="129">
        <v>4.0</v>
      </c>
      <c r="AJ343" s="129">
        <v>4.0</v>
      </c>
      <c r="AK343" s="129">
        <v>3.0</v>
      </c>
      <c r="AL343" s="130">
        <v>45496.78643179398</v>
      </c>
      <c r="AM343" s="131">
        <v>1506086.92</v>
      </c>
      <c r="AN343" s="131">
        <v>746230.43</v>
      </c>
      <c r="AO343" s="124"/>
      <c r="AP343" s="124"/>
    </row>
    <row r="344">
      <c r="A344" s="129">
        <v>301.0</v>
      </c>
      <c r="B344" s="14" t="s">
        <v>60</v>
      </c>
      <c r="C344" s="14" t="s">
        <v>32</v>
      </c>
      <c r="D344" s="14" t="s">
        <v>138</v>
      </c>
      <c r="E344" s="14" t="s">
        <v>311</v>
      </c>
      <c r="F344" s="15" t="s">
        <v>88</v>
      </c>
      <c r="G344" s="15" t="s">
        <v>59</v>
      </c>
      <c r="H344" s="18" t="s">
        <v>1026</v>
      </c>
      <c r="I344" s="18" t="s">
        <v>1027</v>
      </c>
      <c r="J344" s="129">
        <v>1441123.04</v>
      </c>
      <c r="K344" s="129">
        <v>1282191.8</v>
      </c>
      <c r="L344" s="129">
        <v>41010.63</v>
      </c>
      <c r="M344" s="129">
        <v>35440.12</v>
      </c>
      <c r="N344" s="129">
        <v>11.0</v>
      </c>
      <c r="O344" s="129">
        <v>17.0</v>
      </c>
      <c r="P344" s="129">
        <v>34.0</v>
      </c>
      <c r="Q344" s="129">
        <v>52.0</v>
      </c>
      <c r="R344" s="129">
        <v>41.0</v>
      </c>
      <c r="S344" s="129">
        <v>42.0</v>
      </c>
      <c r="T344" s="129">
        <v>-35.0</v>
      </c>
      <c r="U344" s="129">
        <v>-34.0</v>
      </c>
      <c r="V344" s="129">
        <v>-2.0</v>
      </c>
      <c r="W344" s="129">
        <v>15.72</v>
      </c>
      <c r="X344" s="129">
        <v>12.4</v>
      </c>
      <c r="Y344" s="129">
        <v>1.0</v>
      </c>
      <c r="Z344" s="129">
        <v>1.0</v>
      </c>
      <c r="AA344" s="129">
        <v>1.0</v>
      </c>
      <c r="AB344" s="129">
        <v>4.0</v>
      </c>
      <c r="AC344" s="129">
        <v>2.0</v>
      </c>
      <c r="AD344" s="129">
        <v>2.45</v>
      </c>
      <c r="AE344" s="129">
        <v>238.0</v>
      </c>
      <c r="AF344" s="129">
        <v>1.0</v>
      </c>
      <c r="AG344" s="129">
        <v>1.0</v>
      </c>
      <c r="AH344" s="129">
        <v>1.0</v>
      </c>
      <c r="AI344" s="129">
        <v>3.0</v>
      </c>
      <c r="AJ344" s="129">
        <v>2.0</v>
      </c>
      <c r="AK344" s="129">
        <v>2.0</v>
      </c>
      <c r="AL344" s="130">
        <v>45496.78643179398</v>
      </c>
      <c r="AM344" s="131">
        <v>1431721.33</v>
      </c>
      <c r="AN344" s="131">
        <v>1279763.16</v>
      </c>
      <c r="AO344" s="124"/>
      <c r="AP344" s="124"/>
    </row>
    <row r="345">
      <c r="A345" s="129">
        <v>208.0</v>
      </c>
      <c r="B345" s="132"/>
      <c r="C345" s="14" t="s">
        <v>32</v>
      </c>
      <c r="D345" s="14" t="s">
        <v>210</v>
      </c>
      <c r="E345" s="14" t="s">
        <v>211</v>
      </c>
      <c r="F345" s="15" t="s">
        <v>70</v>
      </c>
      <c r="G345" s="15" t="s">
        <v>36</v>
      </c>
      <c r="H345" s="18" t="s">
        <v>1026</v>
      </c>
      <c r="I345" s="18" t="s">
        <v>1027</v>
      </c>
      <c r="J345" s="129">
        <v>392355.03</v>
      </c>
      <c r="K345" s="129">
        <v>578324.4</v>
      </c>
      <c r="L345" s="129">
        <v>14945.72</v>
      </c>
      <c r="M345" s="129">
        <v>20340.79</v>
      </c>
      <c r="N345" s="129">
        <v>3.0</v>
      </c>
      <c r="O345" s="129">
        <v>13.0</v>
      </c>
      <c r="P345" s="129">
        <v>16.0</v>
      </c>
      <c r="Q345" s="129">
        <v>24.0</v>
      </c>
      <c r="R345" s="129">
        <v>6.0</v>
      </c>
      <c r="S345" s="129">
        <v>16.0</v>
      </c>
      <c r="T345" s="129">
        <v>-76.0</v>
      </c>
      <c r="U345" s="129">
        <v>-33.0</v>
      </c>
      <c r="V345" s="129">
        <v>-62.0</v>
      </c>
      <c r="W345" s="129">
        <v>-26.52</v>
      </c>
      <c r="X345" s="129">
        <v>-32.16</v>
      </c>
      <c r="Y345" s="129">
        <v>1.0</v>
      </c>
      <c r="Z345" s="129">
        <v>1.0</v>
      </c>
      <c r="AA345" s="129">
        <v>1.0</v>
      </c>
      <c r="AB345" s="129">
        <v>1.0</v>
      </c>
      <c r="AC345" s="129">
        <v>1.0</v>
      </c>
      <c r="AD345" s="129">
        <v>1.0</v>
      </c>
      <c r="AE345" s="129">
        <v>537.0</v>
      </c>
      <c r="AF345" s="129">
        <v>1.0</v>
      </c>
      <c r="AG345" s="129">
        <v>1.0</v>
      </c>
      <c r="AH345" s="129">
        <v>1.0</v>
      </c>
      <c r="AI345" s="129">
        <v>1.0</v>
      </c>
      <c r="AJ345" s="129">
        <v>1.0</v>
      </c>
      <c r="AK345" s="129">
        <v>1.0</v>
      </c>
      <c r="AL345" s="130">
        <v>45496.78643179398</v>
      </c>
      <c r="AM345" s="131">
        <v>406713.54</v>
      </c>
      <c r="AN345" s="131">
        <v>530654.0</v>
      </c>
      <c r="AO345" s="124"/>
      <c r="AP345" s="124"/>
    </row>
    <row r="346">
      <c r="A346" s="129">
        <v>423.0</v>
      </c>
      <c r="B346" s="132"/>
      <c r="C346" s="14" t="s">
        <v>32</v>
      </c>
      <c r="D346" s="14" t="s">
        <v>210</v>
      </c>
      <c r="E346" s="14" t="s">
        <v>211</v>
      </c>
      <c r="F346" s="15" t="s">
        <v>70</v>
      </c>
      <c r="G346" s="15" t="s">
        <v>36</v>
      </c>
      <c r="H346" s="18" t="s">
        <v>1026</v>
      </c>
      <c r="I346" s="18" t="s">
        <v>1027</v>
      </c>
      <c r="J346" s="129">
        <v>784449.74</v>
      </c>
      <c r="K346" s="129">
        <v>819166.8</v>
      </c>
      <c r="L346" s="129">
        <v>27068.93</v>
      </c>
      <c r="M346" s="129">
        <v>32680.03</v>
      </c>
      <c r="N346" s="129">
        <v>12.0</v>
      </c>
      <c r="O346" s="129">
        <v>5.0</v>
      </c>
      <c r="P346" s="129">
        <v>43.0</v>
      </c>
      <c r="Q346" s="129">
        <v>36.0</v>
      </c>
      <c r="R346" s="129">
        <v>27.0</v>
      </c>
      <c r="S346" s="129">
        <v>20.0</v>
      </c>
      <c r="T346" s="129">
        <v>140.0</v>
      </c>
      <c r="U346" s="129">
        <v>19.0</v>
      </c>
      <c r="V346" s="129">
        <v>35.0</v>
      </c>
      <c r="W346" s="129">
        <v>-17.17</v>
      </c>
      <c r="X346" s="129">
        <v>-4.24</v>
      </c>
      <c r="Y346" s="129">
        <v>5.0</v>
      </c>
      <c r="Z346" s="129">
        <v>1.0</v>
      </c>
      <c r="AA346" s="129">
        <v>2.0</v>
      </c>
      <c r="AB346" s="129">
        <v>1.0</v>
      </c>
      <c r="AC346" s="129">
        <v>1.0</v>
      </c>
      <c r="AD346" s="129">
        <v>1.4</v>
      </c>
      <c r="AE346" s="129">
        <v>412.0</v>
      </c>
      <c r="AF346" s="129">
        <v>4.0</v>
      </c>
      <c r="AG346" s="129">
        <v>1.0</v>
      </c>
      <c r="AH346" s="129">
        <v>2.0</v>
      </c>
      <c r="AI346" s="129">
        <v>1.0</v>
      </c>
      <c r="AJ346" s="129">
        <v>1.0</v>
      </c>
      <c r="AK346" s="129">
        <v>1.0</v>
      </c>
      <c r="AL346" s="130">
        <v>45496.78643179398</v>
      </c>
      <c r="AM346" s="131">
        <v>771066.01</v>
      </c>
      <c r="AN346" s="131">
        <v>867134.3</v>
      </c>
      <c r="AO346" s="124"/>
      <c r="AP346" s="124"/>
    </row>
    <row r="347">
      <c r="A347" s="129">
        <v>111.0</v>
      </c>
      <c r="B347" s="14" t="s">
        <v>63</v>
      </c>
      <c r="C347" s="14" t="s">
        <v>32</v>
      </c>
      <c r="D347" s="14" t="s">
        <v>64</v>
      </c>
      <c r="E347" s="14" t="s">
        <v>65</v>
      </c>
      <c r="F347" s="15" t="s">
        <v>66</v>
      </c>
      <c r="G347" s="15" t="s">
        <v>59</v>
      </c>
      <c r="H347" s="18" t="s">
        <v>1026</v>
      </c>
      <c r="I347" s="18" t="s">
        <v>1027</v>
      </c>
      <c r="J347" s="129">
        <v>1631880.44</v>
      </c>
      <c r="K347" s="129">
        <v>1768908.4</v>
      </c>
      <c r="L347" s="129">
        <v>46970.95</v>
      </c>
      <c r="M347" s="129">
        <v>56060.92</v>
      </c>
      <c r="N347" s="129">
        <v>17.0</v>
      </c>
      <c r="O347" s="129">
        <v>22.0</v>
      </c>
      <c r="P347" s="129">
        <v>45.0</v>
      </c>
      <c r="Q347" s="129">
        <v>82.0</v>
      </c>
      <c r="R347" s="129">
        <v>31.0</v>
      </c>
      <c r="S347" s="129">
        <v>39.0</v>
      </c>
      <c r="T347" s="129">
        <v>-22.0</v>
      </c>
      <c r="U347" s="129">
        <v>-45.0</v>
      </c>
      <c r="V347" s="129">
        <v>-20.0</v>
      </c>
      <c r="W347" s="129">
        <v>-16.21</v>
      </c>
      <c r="X347" s="129">
        <v>-7.75</v>
      </c>
      <c r="Y347" s="129">
        <v>1.0</v>
      </c>
      <c r="Z347" s="129">
        <v>1.0</v>
      </c>
      <c r="AA347" s="129">
        <v>1.0</v>
      </c>
      <c r="AB347" s="129">
        <v>1.0</v>
      </c>
      <c r="AC347" s="129">
        <v>1.0</v>
      </c>
      <c r="AD347" s="129">
        <v>1.0</v>
      </c>
      <c r="AE347" s="129">
        <v>593.0</v>
      </c>
      <c r="AF347" s="129">
        <v>1.0</v>
      </c>
      <c r="AG347" s="129">
        <v>1.0</v>
      </c>
      <c r="AH347" s="129">
        <v>1.0</v>
      </c>
      <c r="AI347" s="129">
        <v>1.0</v>
      </c>
      <c r="AJ347" s="129">
        <v>1.0</v>
      </c>
      <c r="AK347" s="129">
        <v>1.0</v>
      </c>
      <c r="AL347" s="130">
        <v>45496.78643179398</v>
      </c>
      <c r="AM347" s="131">
        <v>1636438.7</v>
      </c>
      <c r="AN347" s="131">
        <v>1771603.15</v>
      </c>
      <c r="AO347" s="124"/>
      <c r="AP347" s="124"/>
    </row>
    <row r="348">
      <c r="A348" s="129">
        <v>259.0</v>
      </c>
      <c r="B348" s="14" t="s">
        <v>97</v>
      </c>
      <c r="C348" s="14" t="s">
        <v>32</v>
      </c>
      <c r="D348" s="14" t="s">
        <v>262</v>
      </c>
      <c r="E348" s="14" t="s">
        <v>263</v>
      </c>
      <c r="F348" s="15" t="s">
        <v>108</v>
      </c>
      <c r="G348" s="15" t="s">
        <v>46</v>
      </c>
      <c r="H348" s="18" t="s">
        <v>1026</v>
      </c>
      <c r="I348" s="18" t="s">
        <v>1027</v>
      </c>
      <c r="J348" s="129">
        <v>1248652.95</v>
      </c>
      <c r="K348" s="129">
        <v>968903.0</v>
      </c>
      <c r="L348" s="129">
        <v>35662.0</v>
      </c>
      <c r="M348" s="129">
        <v>30270.75</v>
      </c>
      <c r="N348" s="129">
        <v>2.0</v>
      </c>
      <c r="O348" s="129">
        <v>6.0</v>
      </c>
      <c r="P348" s="129">
        <v>28.0</v>
      </c>
      <c r="Q348" s="129">
        <v>37.0</v>
      </c>
      <c r="R348" s="129">
        <v>17.0</v>
      </c>
      <c r="S348" s="129">
        <v>30.0</v>
      </c>
      <c r="T348" s="129">
        <v>-66.0</v>
      </c>
      <c r="U348" s="129">
        <v>-24.0</v>
      </c>
      <c r="V348" s="129">
        <v>-43.0</v>
      </c>
      <c r="W348" s="129">
        <v>17.81</v>
      </c>
      <c r="X348" s="129">
        <v>28.87</v>
      </c>
      <c r="Y348" s="129">
        <v>1.0</v>
      </c>
      <c r="Z348" s="129">
        <v>1.0</v>
      </c>
      <c r="AA348" s="129">
        <v>1.0</v>
      </c>
      <c r="AB348" s="129">
        <v>4.0</v>
      </c>
      <c r="AC348" s="129">
        <v>4.0</v>
      </c>
      <c r="AD348" s="129">
        <v>2.95</v>
      </c>
      <c r="AE348" s="129">
        <v>185.0</v>
      </c>
      <c r="AF348" s="129">
        <v>1.0</v>
      </c>
      <c r="AG348" s="129">
        <v>1.0</v>
      </c>
      <c r="AH348" s="129">
        <v>1.0</v>
      </c>
      <c r="AI348" s="129">
        <v>3.0</v>
      </c>
      <c r="AJ348" s="129">
        <v>3.0</v>
      </c>
      <c r="AK348" s="129">
        <v>3.0</v>
      </c>
      <c r="AL348" s="130">
        <v>45496.78643179398</v>
      </c>
      <c r="AM348" s="131">
        <v>1249746.95</v>
      </c>
      <c r="AN348" s="131">
        <v>969339.96</v>
      </c>
      <c r="AO348" s="124"/>
      <c r="AP348" s="124"/>
    </row>
    <row r="349">
      <c r="A349" s="129">
        <v>443.0</v>
      </c>
      <c r="B349" s="14" t="s">
        <v>97</v>
      </c>
      <c r="C349" s="14" t="s">
        <v>32</v>
      </c>
      <c r="D349" s="14" t="s">
        <v>443</v>
      </c>
      <c r="E349" s="14" t="s">
        <v>263</v>
      </c>
      <c r="F349" s="15" t="s">
        <v>243</v>
      </c>
      <c r="G349" s="15" t="s">
        <v>101</v>
      </c>
      <c r="H349" s="18" t="s">
        <v>1026</v>
      </c>
      <c r="I349" s="18" t="s">
        <v>1027</v>
      </c>
      <c r="J349" s="129">
        <v>1610762.24</v>
      </c>
      <c r="K349" s="129">
        <v>1339193.2</v>
      </c>
      <c r="L349" s="129">
        <v>46753.88</v>
      </c>
      <c r="M349" s="129">
        <v>53869.65</v>
      </c>
      <c r="N349" s="129">
        <v>51.0</v>
      </c>
      <c r="O349" s="129">
        <v>48.0</v>
      </c>
      <c r="P349" s="129">
        <v>32.0</v>
      </c>
      <c r="Q349" s="129">
        <v>61.0</v>
      </c>
      <c r="R349" s="129">
        <v>40.0</v>
      </c>
      <c r="S349" s="129">
        <v>45.0</v>
      </c>
      <c r="T349" s="129">
        <v>6.0</v>
      </c>
      <c r="U349" s="129">
        <v>-47.0</v>
      </c>
      <c r="V349" s="129">
        <v>-11.0</v>
      </c>
      <c r="W349" s="129">
        <v>-13.21</v>
      </c>
      <c r="X349" s="129">
        <v>20.28</v>
      </c>
      <c r="Y349" s="129">
        <v>1.0</v>
      </c>
      <c r="Z349" s="129">
        <v>1.0</v>
      </c>
      <c r="AA349" s="129">
        <v>1.0</v>
      </c>
      <c r="AB349" s="129">
        <v>1.0</v>
      </c>
      <c r="AC349" s="129">
        <v>3.0</v>
      </c>
      <c r="AD349" s="129">
        <v>1.5</v>
      </c>
      <c r="AE349" s="129">
        <v>389.0</v>
      </c>
      <c r="AF349" s="129">
        <v>1.0</v>
      </c>
      <c r="AG349" s="129">
        <v>1.0</v>
      </c>
      <c r="AH349" s="129">
        <v>1.0</v>
      </c>
      <c r="AI349" s="129">
        <v>1.0</v>
      </c>
      <c r="AJ349" s="129">
        <v>2.0</v>
      </c>
      <c r="AK349" s="129">
        <v>1.0</v>
      </c>
      <c r="AL349" s="130">
        <v>45496.78643179398</v>
      </c>
      <c r="AM349" s="131">
        <v>1609998.66</v>
      </c>
      <c r="AN349" s="131">
        <v>1562367.9</v>
      </c>
      <c r="AO349" s="124"/>
      <c r="AP349" s="124"/>
    </row>
    <row r="350">
      <c r="A350" s="129">
        <v>190.0</v>
      </c>
      <c r="B350" s="14" t="s">
        <v>60</v>
      </c>
      <c r="C350" s="14" t="s">
        <v>32</v>
      </c>
      <c r="D350" s="14" t="s">
        <v>186</v>
      </c>
      <c r="E350" s="14" t="s">
        <v>187</v>
      </c>
      <c r="F350" s="15" t="s">
        <v>88</v>
      </c>
      <c r="G350" s="15" t="s">
        <v>59</v>
      </c>
      <c r="H350" s="18" t="s">
        <v>1026</v>
      </c>
      <c r="I350" s="18" t="s">
        <v>1027</v>
      </c>
      <c r="J350" s="129">
        <v>1008188.34</v>
      </c>
      <c r="K350" s="129">
        <v>1031477.6</v>
      </c>
      <c r="L350" s="129">
        <v>24976.61</v>
      </c>
      <c r="M350" s="129">
        <v>26475.35</v>
      </c>
      <c r="N350" s="129">
        <v>11.0</v>
      </c>
      <c r="O350" s="129">
        <v>9.0</v>
      </c>
      <c r="P350" s="129">
        <v>28.0</v>
      </c>
      <c r="Q350" s="129">
        <v>31.0</v>
      </c>
      <c r="R350" s="129">
        <v>17.0</v>
      </c>
      <c r="S350" s="129">
        <v>19.0</v>
      </c>
      <c r="T350" s="129">
        <v>22.0</v>
      </c>
      <c r="U350" s="129">
        <v>-9.0</v>
      </c>
      <c r="V350" s="129">
        <v>-10.0</v>
      </c>
      <c r="W350" s="129">
        <v>-5.66</v>
      </c>
      <c r="X350" s="129">
        <v>-2.26</v>
      </c>
      <c r="Y350" s="129">
        <v>1.0</v>
      </c>
      <c r="Z350" s="129">
        <v>1.0</v>
      </c>
      <c r="AA350" s="129">
        <v>1.0</v>
      </c>
      <c r="AB350" s="129">
        <v>1.0</v>
      </c>
      <c r="AC350" s="129">
        <v>1.0</v>
      </c>
      <c r="AD350" s="129">
        <v>1.0</v>
      </c>
      <c r="AE350" s="129">
        <v>561.0</v>
      </c>
      <c r="AF350" s="129">
        <v>1.0</v>
      </c>
      <c r="AG350" s="129">
        <v>1.0</v>
      </c>
      <c r="AH350" s="129">
        <v>1.0</v>
      </c>
      <c r="AI350" s="129">
        <v>1.0</v>
      </c>
      <c r="AJ350" s="129">
        <v>1.0</v>
      </c>
      <c r="AK350" s="129">
        <v>1.0</v>
      </c>
      <c r="AL350" s="130">
        <v>45496.78643179398</v>
      </c>
      <c r="AM350" s="131">
        <v>1008283.25</v>
      </c>
      <c r="AN350" s="131">
        <v>1031132.21</v>
      </c>
      <c r="AO350" s="124"/>
      <c r="AP350" s="124"/>
    </row>
    <row r="351">
      <c r="A351" s="129">
        <v>713.0</v>
      </c>
      <c r="B351" s="14" t="s">
        <v>97</v>
      </c>
      <c r="C351" s="14" t="s">
        <v>32</v>
      </c>
      <c r="D351" s="14" t="s">
        <v>646</v>
      </c>
      <c r="E351" s="14" t="s">
        <v>647</v>
      </c>
      <c r="F351" s="15" t="s">
        <v>154</v>
      </c>
      <c r="G351" s="15" t="s">
        <v>101</v>
      </c>
      <c r="H351" s="18" t="s">
        <v>1026</v>
      </c>
      <c r="I351" s="18" t="s">
        <v>1027</v>
      </c>
      <c r="J351" s="129">
        <v>1317584.27</v>
      </c>
      <c r="K351" s="129">
        <v>1338751.8</v>
      </c>
      <c r="L351" s="129">
        <v>37301.93</v>
      </c>
      <c r="M351" s="129">
        <v>39942.52</v>
      </c>
      <c r="N351" s="129">
        <v>25.0</v>
      </c>
      <c r="O351" s="129">
        <v>37.0</v>
      </c>
      <c r="P351" s="129">
        <v>47.0</v>
      </c>
      <c r="Q351" s="129">
        <v>21.0</v>
      </c>
      <c r="R351" s="129">
        <v>44.0</v>
      </c>
      <c r="S351" s="129">
        <v>22.0</v>
      </c>
      <c r="T351" s="129">
        <v>-32.0</v>
      </c>
      <c r="U351" s="129">
        <v>123.0</v>
      </c>
      <c r="V351" s="129">
        <v>100.0</v>
      </c>
      <c r="W351" s="129">
        <v>-6.61</v>
      </c>
      <c r="X351" s="129">
        <v>-1.58</v>
      </c>
      <c r="Y351" s="129">
        <v>1.0</v>
      </c>
      <c r="Z351" s="129">
        <v>3.0</v>
      </c>
      <c r="AA351" s="129">
        <v>5.0</v>
      </c>
      <c r="AB351" s="129">
        <v>1.0</v>
      </c>
      <c r="AC351" s="129">
        <v>1.0</v>
      </c>
      <c r="AD351" s="129">
        <v>2.0</v>
      </c>
      <c r="AE351" s="129">
        <v>313.0</v>
      </c>
      <c r="AF351" s="129">
        <v>1.0</v>
      </c>
      <c r="AG351" s="129">
        <v>2.0</v>
      </c>
      <c r="AH351" s="129">
        <v>4.0</v>
      </c>
      <c r="AI351" s="129">
        <v>1.0</v>
      </c>
      <c r="AJ351" s="129">
        <v>1.0</v>
      </c>
      <c r="AK351" s="129">
        <v>2.0</v>
      </c>
      <c r="AL351" s="130">
        <v>45496.78643179398</v>
      </c>
      <c r="AM351" s="131">
        <v>1317836.58</v>
      </c>
      <c r="AN351" s="131">
        <v>1339218.65</v>
      </c>
      <c r="AO351" s="124"/>
      <c r="AP351" s="124"/>
    </row>
    <row r="352">
      <c r="A352" s="129">
        <v>294.0</v>
      </c>
      <c r="B352" s="14" t="s">
        <v>47</v>
      </c>
      <c r="C352" s="14" t="s">
        <v>32</v>
      </c>
      <c r="D352" s="14" t="s">
        <v>91</v>
      </c>
      <c r="E352" s="14" t="s">
        <v>302</v>
      </c>
      <c r="F352" s="15" t="s">
        <v>137</v>
      </c>
      <c r="G352" s="15" t="s">
        <v>36</v>
      </c>
      <c r="H352" s="18" t="s">
        <v>1026</v>
      </c>
      <c r="I352" s="18" t="s">
        <v>1027</v>
      </c>
      <c r="J352" s="129">
        <v>795769.19</v>
      </c>
      <c r="K352" s="129">
        <v>834427.2</v>
      </c>
      <c r="L352" s="129">
        <v>21733.86</v>
      </c>
      <c r="M352" s="129">
        <v>24232.37</v>
      </c>
      <c r="N352" s="14" t="s">
        <v>41</v>
      </c>
      <c r="O352" s="14" t="s">
        <v>41</v>
      </c>
      <c r="P352" s="129">
        <v>67.0</v>
      </c>
      <c r="Q352" s="129">
        <v>45.0</v>
      </c>
      <c r="R352" s="129">
        <v>32.0</v>
      </c>
      <c r="S352" s="129">
        <v>33.0</v>
      </c>
      <c r="T352" s="14" t="s">
        <v>41</v>
      </c>
      <c r="U352" s="129">
        <v>48.0</v>
      </c>
      <c r="V352" s="129">
        <v>-3.0</v>
      </c>
      <c r="W352" s="129">
        <v>-10.31</v>
      </c>
      <c r="X352" s="129">
        <v>-4.63</v>
      </c>
      <c r="Y352" s="14" t="s">
        <v>41</v>
      </c>
      <c r="Z352" s="129">
        <v>1.0</v>
      </c>
      <c r="AA352" s="129">
        <v>1.0</v>
      </c>
      <c r="AB352" s="129">
        <v>1.0</v>
      </c>
      <c r="AC352" s="129">
        <v>1.0</v>
      </c>
      <c r="AD352" s="129">
        <v>0.95</v>
      </c>
      <c r="AE352" s="129">
        <v>630.0</v>
      </c>
      <c r="AF352" s="14" t="s">
        <v>41</v>
      </c>
      <c r="AG352" s="129">
        <v>1.0</v>
      </c>
      <c r="AH352" s="129">
        <v>1.0</v>
      </c>
      <c r="AI352" s="129">
        <v>1.0</v>
      </c>
      <c r="AJ352" s="129">
        <v>1.0</v>
      </c>
      <c r="AK352" s="129">
        <v>1.0</v>
      </c>
      <c r="AL352" s="130">
        <v>45496.78643179398</v>
      </c>
      <c r="AM352" s="131">
        <v>771931.92</v>
      </c>
      <c r="AN352" s="131">
        <v>835598.97</v>
      </c>
      <c r="AO352" s="124"/>
      <c r="AP352" s="124"/>
    </row>
    <row r="353">
      <c r="A353" s="129">
        <v>359.0</v>
      </c>
      <c r="B353" s="14" t="s">
        <v>47</v>
      </c>
      <c r="C353" s="14" t="s">
        <v>32</v>
      </c>
      <c r="D353" s="14" t="s">
        <v>91</v>
      </c>
      <c r="E353" s="14" t="s">
        <v>302</v>
      </c>
      <c r="F353" s="15" t="s">
        <v>137</v>
      </c>
      <c r="G353" s="15" t="s">
        <v>36</v>
      </c>
      <c r="H353" s="18" t="s">
        <v>1026</v>
      </c>
      <c r="I353" s="18" t="s">
        <v>1027</v>
      </c>
      <c r="J353" s="129">
        <v>722567.76</v>
      </c>
      <c r="K353" s="129">
        <v>574325.0</v>
      </c>
      <c r="L353" s="129">
        <v>19872.62</v>
      </c>
      <c r="M353" s="129">
        <v>17033.2</v>
      </c>
      <c r="N353" s="14" t="s">
        <v>41</v>
      </c>
      <c r="O353" s="14" t="s">
        <v>41</v>
      </c>
      <c r="P353" s="129">
        <v>44.0</v>
      </c>
      <c r="Q353" s="129">
        <v>31.0</v>
      </c>
      <c r="R353" s="129">
        <v>30.0</v>
      </c>
      <c r="S353" s="129">
        <v>35.0</v>
      </c>
      <c r="T353" s="14" t="s">
        <v>41</v>
      </c>
      <c r="U353" s="129">
        <v>41.0</v>
      </c>
      <c r="V353" s="129">
        <v>-14.0</v>
      </c>
      <c r="W353" s="129">
        <v>16.67</v>
      </c>
      <c r="X353" s="129">
        <v>25.81</v>
      </c>
      <c r="Y353" s="14" t="s">
        <v>41</v>
      </c>
      <c r="Z353" s="129">
        <v>1.0</v>
      </c>
      <c r="AA353" s="129">
        <v>1.0</v>
      </c>
      <c r="AB353" s="129">
        <v>4.0</v>
      </c>
      <c r="AC353" s="129">
        <v>4.0</v>
      </c>
      <c r="AD353" s="129">
        <v>2.9</v>
      </c>
      <c r="AE353" s="129">
        <v>188.0</v>
      </c>
      <c r="AF353" s="14" t="s">
        <v>41</v>
      </c>
      <c r="AG353" s="129">
        <v>1.0</v>
      </c>
      <c r="AH353" s="129">
        <v>1.0</v>
      </c>
      <c r="AI353" s="129">
        <v>3.0</v>
      </c>
      <c r="AJ353" s="129">
        <v>3.0</v>
      </c>
      <c r="AK353" s="129">
        <v>3.0</v>
      </c>
      <c r="AL353" s="130">
        <v>45496.78643179398</v>
      </c>
      <c r="AM353" s="131">
        <v>696812.77</v>
      </c>
      <c r="AN353" s="131">
        <v>575083.78</v>
      </c>
      <c r="AO353" s="124"/>
      <c r="AP353" s="124"/>
    </row>
    <row r="354">
      <c r="A354" s="129">
        <v>483.0</v>
      </c>
      <c r="B354" s="14" t="s">
        <v>97</v>
      </c>
      <c r="C354" s="14" t="s">
        <v>32</v>
      </c>
      <c r="D354" s="14" t="s">
        <v>61</v>
      </c>
      <c r="E354" s="14" t="s">
        <v>468</v>
      </c>
      <c r="F354" s="15" t="s">
        <v>469</v>
      </c>
      <c r="G354" s="15" t="s">
        <v>101</v>
      </c>
      <c r="H354" s="18" t="s">
        <v>1026</v>
      </c>
      <c r="I354" s="18" t="s">
        <v>1027</v>
      </c>
      <c r="J354" s="129">
        <v>1762181.8</v>
      </c>
      <c r="K354" s="129">
        <v>1404872.0</v>
      </c>
      <c r="L354" s="129">
        <v>44267.49</v>
      </c>
      <c r="M354" s="129">
        <v>37256.22</v>
      </c>
      <c r="N354" s="14" t="s">
        <v>41</v>
      </c>
      <c r="O354" s="14" t="s">
        <v>41</v>
      </c>
      <c r="P354" s="129">
        <v>37.0</v>
      </c>
      <c r="Q354" s="129">
        <v>44.0</v>
      </c>
      <c r="R354" s="129">
        <v>33.0</v>
      </c>
      <c r="S354" s="129">
        <v>29.0</v>
      </c>
      <c r="T354" s="14" t="s">
        <v>41</v>
      </c>
      <c r="U354" s="129">
        <v>-15.0</v>
      </c>
      <c r="V354" s="129">
        <v>13.0</v>
      </c>
      <c r="W354" s="129">
        <v>18.82</v>
      </c>
      <c r="X354" s="129">
        <v>25.43</v>
      </c>
      <c r="Y354" s="14" t="s">
        <v>41</v>
      </c>
      <c r="Z354" s="129">
        <v>1.0</v>
      </c>
      <c r="AA354" s="129">
        <v>1.0</v>
      </c>
      <c r="AB354" s="129">
        <v>5.0</v>
      </c>
      <c r="AC354" s="129">
        <v>4.0</v>
      </c>
      <c r="AD354" s="129">
        <v>3.3</v>
      </c>
      <c r="AE354" s="129">
        <v>167.0</v>
      </c>
      <c r="AF354" s="14" t="s">
        <v>41</v>
      </c>
      <c r="AG354" s="129">
        <v>1.0</v>
      </c>
      <c r="AH354" s="129">
        <v>1.0</v>
      </c>
      <c r="AI354" s="129">
        <v>4.0</v>
      </c>
      <c r="AJ354" s="129">
        <v>3.0</v>
      </c>
      <c r="AK354" s="129">
        <v>3.0</v>
      </c>
      <c r="AL354" s="130">
        <v>45496.78643179398</v>
      </c>
      <c r="AM354" s="131">
        <v>1762871.05</v>
      </c>
      <c r="AN354" s="131">
        <v>1405420.25</v>
      </c>
      <c r="AO354" s="124"/>
      <c r="AP354" s="124"/>
    </row>
    <row r="355">
      <c r="A355" s="129">
        <v>236.0</v>
      </c>
      <c r="B355" s="14" t="s">
        <v>97</v>
      </c>
      <c r="C355" s="14" t="s">
        <v>32</v>
      </c>
      <c r="D355" s="14" t="s">
        <v>237</v>
      </c>
      <c r="E355" s="14" t="s">
        <v>238</v>
      </c>
      <c r="F355" s="15" t="s">
        <v>223</v>
      </c>
      <c r="G355" s="15" t="s">
        <v>101</v>
      </c>
      <c r="H355" s="18" t="s">
        <v>1026</v>
      </c>
      <c r="I355" s="18" t="s">
        <v>1027</v>
      </c>
      <c r="J355" s="129">
        <v>1318410.83</v>
      </c>
      <c r="K355" s="129">
        <v>1160634.8</v>
      </c>
      <c r="L355" s="129">
        <v>56070.1</v>
      </c>
      <c r="M355" s="129">
        <v>36742.74</v>
      </c>
      <c r="N355" s="14" t="s">
        <v>41</v>
      </c>
      <c r="O355" s="14" t="s">
        <v>41</v>
      </c>
      <c r="P355" s="129">
        <v>55.0</v>
      </c>
      <c r="Q355" s="129">
        <v>81.0</v>
      </c>
      <c r="R355" s="129">
        <v>31.0</v>
      </c>
      <c r="S355" s="129">
        <v>30.0</v>
      </c>
      <c r="T355" s="14" t="s">
        <v>41</v>
      </c>
      <c r="U355" s="129">
        <v>-32.0</v>
      </c>
      <c r="V355" s="129">
        <v>3.0</v>
      </c>
      <c r="W355" s="129">
        <v>52.6</v>
      </c>
      <c r="X355" s="129">
        <v>13.59</v>
      </c>
      <c r="Y355" s="14" t="s">
        <v>41</v>
      </c>
      <c r="Z355" s="129">
        <v>1.0</v>
      </c>
      <c r="AA355" s="129">
        <v>1.0</v>
      </c>
      <c r="AB355" s="129">
        <v>5.0</v>
      </c>
      <c r="AC355" s="129">
        <v>3.0</v>
      </c>
      <c r="AD355" s="129">
        <v>3.05</v>
      </c>
      <c r="AE355" s="129">
        <v>181.0</v>
      </c>
      <c r="AF355" s="14" t="s">
        <v>41</v>
      </c>
      <c r="AG355" s="129">
        <v>1.0</v>
      </c>
      <c r="AH355" s="129">
        <v>1.0</v>
      </c>
      <c r="AI355" s="129">
        <v>4.0</v>
      </c>
      <c r="AJ355" s="129">
        <v>2.0</v>
      </c>
      <c r="AK355" s="129">
        <v>3.0</v>
      </c>
      <c r="AL355" s="130">
        <v>45496.78643179398</v>
      </c>
      <c r="AM355" s="131">
        <v>1938576.05</v>
      </c>
      <c r="AN355" s="131">
        <v>1235759.22</v>
      </c>
      <c r="AO355" s="124"/>
      <c r="AP355" s="124"/>
    </row>
    <row r="356">
      <c r="A356" s="129">
        <v>379.0</v>
      </c>
      <c r="B356" s="14" t="s">
        <v>97</v>
      </c>
      <c r="C356" s="14" t="s">
        <v>32</v>
      </c>
      <c r="D356" s="14" t="s">
        <v>237</v>
      </c>
      <c r="E356" s="14" t="s">
        <v>238</v>
      </c>
      <c r="F356" s="15" t="s">
        <v>223</v>
      </c>
      <c r="G356" s="15" t="s">
        <v>101</v>
      </c>
      <c r="H356" s="18" t="s">
        <v>1026</v>
      </c>
      <c r="I356" s="18" t="s">
        <v>1027</v>
      </c>
      <c r="J356" s="129">
        <v>1680560.0</v>
      </c>
      <c r="K356" s="129">
        <v>965984.8</v>
      </c>
      <c r="L356" s="129">
        <v>30675.87</v>
      </c>
      <c r="M356" s="129">
        <v>29055.26</v>
      </c>
      <c r="N356" s="14" t="s">
        <v>41</v>
      </c>
      <c r="O356" s="14" t="s">
        <v>41</v>
      </c>
      <c r="P356" s="129">
        <v>39.0</v>
      </c>
      <c r="Q356" s="129">
        <v>53.0</v>
      </c>
      <c r="R356" s="129">
        <v>21.0</v>
      </c>
      <c r="S356" s="129">
        <v>16.0</v>
      </c>
      <c r="T356" s="14" t="s">
        <v>41</v>
      </c>
      <c r="U356" s="129">
        <v>-26.0</v>
      </c>
      <c r="V356" s="129">
        <v>31.0</v>
      </c>
      <c r="W356" s="129">
        <v>5.58</v>
      </c>
      <c r="X356" s="129">
        <v>73.97</v>
      </c>
      <c r="Y356" s="14" t="s">
        <v>41</v>
      </c>
      <c r="Z356" s="129">
        <v>1.0</v>
      </c>
      <c r="AA356" s="129">
        <v>2.0</v>
      </c>
      <c r="AB356" s="129">
        <v>2.0</v>
      </c>
      <c r="AC356" s="129">
        <v>5.0</v>
      </c>
      <c r="AD356" s="129">
        <v>2.55</v>
      </c>
      <c r="AE356" s="129">
        <v>225.0</v>
      </c>
      <c r="AF356" s="14" t="s">
        <v>41</v>
      </c>
      <c r="AG356" s="129">
        <v>1.0</v>
      </c>
      <c r="AH356" s="129">
        <v>2.0</v>
      </c>
      <c r="AI356" s="129">
        <v>1.0</v>
      </c>
      <c r="AJ356" s="129">
        <v>4.0</v>
      </c>
      <c r="AK356" s="129">
        <v>2.0</v>
      </c>
      <c r="AL356" s="130">
        <v>45496.78643179398</v>
      </c>
      <c r="AM356" s="131">
        <v>1063872.09</v>
      </c>
      <c r="AN356" s="131">
        <v>890701.96</v>
      </c>
      <c r="AO356" s="124"/>
      <c r="AP356" s="124"/>
    </row>
    <row r="357">
      <c r="A357" s="129">
        <v>106.0</v>
      </c>
      <c r="B357" s="14" t="s">
        <v>414</v>
      </c>
      <c r="C357" s="14" t="s">
        <v>992</v>
      </c>
      <c r="D357" s="14" t="s">
        <v>415</v>
      </c>
      <c r="E357" s="14" t="s">
        <v>416</v>
      </c>
      <c r="F357" s="15" t="s">
        <v>45</v>
      </c>
      <c r="G357" s="15" t="s">
        <v>46</v>
      </c>
      <c r="H357" s="18" t="s">
        <v>1026</v>
      </c>
      <c r="I357" s="18" t="s">
        <v>1027</v>
      </c>
      <c r="J357" s="129">
        <v>2512670.31</v>
      </c>
      <c r="K357" s="129">
        <v>1444409.14</v>
      </c>
      <c r="L357" s="129">
        <v>72025.89</v>
      </c>
      <c r="M357" s="129">
        <v>44840.93</v>
      </c>
      <c r="N357" s="129">
        <v>43.0</v>
      </c>
      <c r="O357" s="129">
        <v>10.0</v>
      </c>
      <c r="P357" s="129">
        <v>115.0</v>
      </c>
      <c r="Q357" s="129">
        <v>89.0</v>
      </c>
      <c r="R357" s="129">
        <v>478.0</v>
      </c>
      <c r="S357" s="129">
        <v>362.0</v>
      </c>
      <c r="T357" s="129">
        <v>330.0</v>
      </c>
      <c r="U357" s="129">
        <v>29.0</v>
      </c>
      <c r="V357" s="129">
        <v>32.0</v>
      </c>
      <c r="W357" s="129">
        <v>60.63</v>
      </c>
      <c r="X357" s="129">
        <v>73.96</v>
      </c>
      <c r="Y357" s="129">
        <v>5.0</v>
      </c>
      <c r="Z357" s="129">
        <v>1.0</v>
      </c>
      <c r="AA357" s="129">
        <v>2.0</v>
      </c>
      <c r="AB357" s="129">
        <v>5.0</v>
      </c>
      <c r="AC357" s="129">
        <v>5.0</v>
      </c>
      <c r="AD357" s="129">
        <v>4.25</v>
      </c>
      <c r="AE357" s="129">
        <v>33.0</v>
      </c>
      <c r="AF357" s="129">
        <v>4.0</v>
      </c>
      <c r="AG357" s="129">
        <v>1.0</v>
      </c>
      <c r="AH357" s="129">
        <v>2.0</v>
      </c>
      <c r="AI357" s="129">
        <v>4.0</v>
      </c>
      <c r="AJ357" s="129">
        <v>4.0</v>
      </c>
      <c r="AK357" s="129">
        <v>4.0</v>
      </c>
      <c r="AL357" s="130">
        <v>45496.78643179398</v>
      </c>
      <c r="AM357" s="131">
        <v>2509845.69</v>
      </c>
      <c r="AN357" s="131">
        <v>1448890.96</v>
      </c>
      <c r="AO357" s="124"/>
      <c r="AP357" s="124"/>
    </row>
    <row r="358">
      <c r="A358" s="128">
        <v>409.0</v>
      </c>
      <c r="B358" s="11" t="s">
        <v>414</v>
      </c>
      <c r="C358" s="11" t="s">
        <v>32</v>
      </c>
      <c r="D358" s="11" t="s">
        <v>415</v>
      </c>
      <c r="E358" s="14" t="s">
        <v>416</v>
      </c>
      <c r="F358" s="15" t="s">
        <v>220</v>
      </c>
      <c r="G358" s="15" t="s">
        <v>59</v>
      </c>
      <c r="H358" s="18" t="s">
        <v>1026</v>
      </c>
      <c r="I358" s="18" t="s">
        <v>1027</v>
      </c>
      <c r="J358" s="129">
        <v>340865.91</v>
      </c>
      <c r="K358" s="129">
        <v>470209.2</v>
      </c>
      <c r="L358" s="129">
        <v>10644.51</v>
      </c>
      <c r="M358" s="129">
        <v>18401.75</v>
      </c>
      <c r="N358" s="129">
        <v>7.0</v>
      </c>
      <c r="O358" s="129">
        <v>1.0</v>
      </c>
      <c r="P358" s="129">
        <v>27.0</v>
      </c>
      <c r="Q358" s="128">
        <v>25.0</v>
      </c>
      <c r="R358" s="128">
        <v>10.0</v>
      </c>
      <c r="S358" s="128">
        <v>18.0</v>
      </c>
      <c r="T358" s="128">
        <v>600.0</v>
      </c>
      <c r="U358" s="128">
        <v>8.0</v>
      </c>
      <c r="V358" s="128">
        <v>-44.0</v>
      </c>
      <c r="W358" s="128">
        <v>-42.15</v>
      </c>
      <c r="X358" s="128">
        <v>-27.51</v>
      </c>
      <c r="Y358" s="128">
        <v>5.0</v>
      </c>
      <c r="Z358" s="128">
        <v>1.0</v>
      </c>
      <c r="AA358" s="128">
        <v>1.0</v>
      </c>
      <c r="AB358" s="128">
        <v>1.0</v>
      </c>
      <c r="AC358" s="128">
        <v>1.0</v>
      </c>
      <c r="AD358" s="128">
        <v>1.2</v>
      </c>
      <c r="AE358" s="128">
        <v>457.0</v>
      </c>
      <c r="AF358" s="128">
        <v>4.0</v>
      </c>
      <c r="AG358" s="128">
        <v>1.0</v>
      </c>
      <c r="AH358" s="128">
        <v>1.0</v>
      </c>
      <c r="AI358" s="128">
        <v>1.0</v>
      </c>
      <c r="AJ358" s="128">
        <v>1.0</v>
      </c>
      <c r="AK358" s="128">
        <v>1.0</v>
      </c>
      <c r="AL358" s="130">
        <v>45496.78643179398</v>
      </c>
      <c r="AM358" s="131">
        <v>341794.2</v>
      </c>
      <c r="AN358" s="131">
        <v>470247.88</v>
      </c>
      <c r="AO358" s="124"/>
      <c r="AP358" s="124"/>
    </row>
    <row r="359">
      <c r="A359" s="129">
        <v>574.0</v>
      </c>
      <c r="B359" s="14" t="s">
        <v>97</v>
      </c>
      <c r="C359" s="14" t="s">
        <v>32</v>
      </c>
      <c r="D359" s="14" t="s">
        <v>415</v>
      </c>
      <c r="E359" s="14" t="s">
        <v>416</v>
      </c>
      <c r="F359" s="15" t="s">
        <v>45</v>
      </c>
      <c r="G359" s="15" t="s">
        <v>46</v>
      </c>
      <c r="H359" s="18" t="s">
        <v>1026</v>
      </c>
      <c r="I359" s="18" t="s">
        <v>1027</v>
      </c>
      <c r="J359" s="129">
        <v>861663.98</v>
      </c>
      <c r="K359" s="129">
        <v>636453.4</v>
      </c>
      <c r="L359" s="129">
        <v>29520.96</v>
      </c>
      <c r="M359" s="129">
        <v>23524.49</v>
      </c>
      <c r="N359" s="129">
        <v>25.0</v>
      </c>
      <c r="O359" s="129">
        <v>27.0</v>
      </c>
      <c r="P359" s="129">
        <v>75.0</v>
      </c>
      <c r="Q359" s="129">
        <v>53.0</v>
      </c>
      <c r="R359" s="129">
        <v>22.0</v>
      </c>
      <c r="S359" s="129">
        <v>28.0</v>
      </c>
      <c r="T359" s="129">
        <v>-7.0</v>
      </c>
      <c r="U359" s="129">
        <v>41.0</v>
      </c>
      <c r="V359" s="129">
        <v>-21.0</v>
      </c>
      <c r="W359" s="129">
        <v>25.49</v>
      </c>
      <c r="X359" s="129">
        <v>35.39</v>
      </c>
      <c r="Y359" s="129">
        <v>1.0</v>
      </c>
      <c r="Z359" s="129">
        <v>1.0</v>
      </c>
      <c r="AA359" s="129">
        <v>1.0</v>
      </c>
      <c r="AB359" s="129">
        <v>5.0</v>
      </c>
      <c r="AC359" s="129">
        <v>5.0</v>
      </c>
      <c r="AD359" s="129">
        <v>3.6</v>
      </c>
      <c r="AE359" s="129">
        <v>113.0</v>
      </c>
      <c r="AF359" s="129">
        <v>1.0</v>
      </c>
      <c r="AG359" s="129">
        <v>1.0</v>
      </c>
      <c r="AH359" s="129">
        <v>1.0</v>
      </c>
      <c r="AI359" s="129">
        <v>4.0</v>
      </c>
      <c r="AJ359" s="129">
        <v>4.0</v>
      </c>
      <c r="AK359" s="129">
        <v>3.0</v>
      </c>
      <c r="AL359" s="130">
        <v>45496.78643179398</v>
      </c>
      <c r="AM359" s="131">
        <v>861954.81</v>
      </c>
      <c r="AN359" s="131">
        <v>636518.01</v>
      </c>
      <c r="AO359" s="124"/>
      <c r="AP359" s="124"/>
    </row>
    <row r="360">
      <c r="A360" s="129">
        <v>397.0</v>
      </c>
      <c r="B360" s="14" t="s">
        <v>63</v>
      </c>
      <c r="C360" s="14" t="s">
        <v>32</v>
      </c>
      <c r="D360" s="14" t="s">
        <v>371</v>
      </c>
      <c r="E360" s="14" t="s">
        <v>404</v>
      </c>
      <c r="F360" s="15" t="s">
        <v>66</v>
      </c>
      <c r="G360" s="15" t="s">
        <v>59</v>
      </c>
      <c r="H360" s="18" t="s">
        <v>1026</v>
      </c>
      <c r="I360" s="18" t="s">
        <v>1027</v>
      </c>
      <c r="J360" s="129">
        <v>2031065.53</v>
      </c>
      <c r="K360" s="129">
        <v>2161716.8</v>
      </c>
      <c r="L360" s="129">
        <v>47626.35</v>
      </c>
      <c r="M360" s="129">
        <v>52443.74</v>
      </c>
      <c r="N360" s="129">
        <v>59.0</v>
      </c>
      <c r="O360" s="129">
        <v>48.0</v>
      </c>
      <c r="P360" s="129">
        <v>40.0</v>
      </c>
      <c r="Q360" s="129">
        <v>51.0</v>
      </c>
      <c r="R360" s="129">
        <v>61.0</v>
      </c>
      <c r="S360" s="129">
        <v>51.0</v>
      </c>
      <c r="T360" s="129">
        <v>22.0</v>
      </c>
      <c r="U360" s="129">
        <v>-21.0</v>
      </c>
      <c r="V360" s="129">
        <v>19.0</v>
      </c>
      <c r="W360" s="129">
        <v>-9.19</v>
      </c>
      <c r="X360" s="129">
        <v>-6.04</v>
      </c>
      <c r="Y360" s="129">
        <v>1.0</v>
      </c>
      <c r="Z360" s="129">
        <v>1.0</v>
      </c>
      <c r="AA360" s="129">
        <v>1.0</v>
      </c>
      <c r="AB360" s="129">
        <v>1.0</v>
      </c>
      <c r="AC360" s="129">
        <v>1.0</v>
      </c>
      <c r="AD360" s="129">
        <v>1.0</v>
      </c>
      <c r="AE360" s="129">
        <v>594.0</v>
      </c>
      <c r="AF360" s="129">
        <v>1.0</v>
      </c>
      <c r="AG360" s="129">
        <v>1.0</v>
      </c>
      <c r="AH360" s="129">
        <v>1.0</v>
      </c>
      <c r="AI360" s="129">
        <v>1.0</v>
      </c>
      <c r="AJ360" s="129">
        <v>1.0</v>
      </c>
      <c r="AK360" s="129">
        <v>1.0</v>
      </c>
      <c r="AL360" s="130">
        <v>45496.78643179398</v>
      </c>
      <c r="AM360" s="131">
        <v>2031946.54</v>
      </c>
      <c r="AN360" s="131">
        <v>2162108.38</v>
      </c>
      <c r="AO360" s="124"/>
      <c r="AP360" s="124"/>
    </row>
    <row r="361">
      <c r="A361" s="129">
        <v>673.0</v>
      </c>
      <c r="B361" s="14" t="s">
        <v>122</v>
      </c>
      <c r="C361" s="14" t="s">
        <v>32</v>
      </c>
      <c r="D361" s="14" t="s">
        <v>510</v>
      </c>
      <c r="E361" s="14" t="s">
        <v>619</v>
      </c>
      <c r="F361" s="15" t="s">
        <v>143</v>
      </c>
      <c r="G361" s="15" t="s">
        <v>101</v>
      </c>
      <c r="H361" s="18" t="s">
        <v>1026</v>
      </c>
      <c r="I361" s="18" t="s">
        <v>1027</v>
      </c>
      <c r="J361" s="129">
        <v>1075804.96</v>
      </c>
      <c r="K361" s="129">
        <v>893649.0</v>
      </c>
      <c r="L361" s="129">
        <v>28044.83</v>
      </c>
      <c r="M361" s="129">
        <v>25644.08</v>
      </c>
      <c r="N361" s="14" t="s">
        <v>41</v>
      </c>
      <c r="O361" s="14" t="s">
        <v>41</v>
      </c>
      <c r="P361" s="129">
        <v>26.0</v>
      </c>
      <c r="Q361" s="129">
        <v>22.0</v>
      </c>
      <c r="R361" s="129">
        <v>11.0</v>
      </c>
      <c r="S361" s="129">
        <v>12.0</v>
      </c>
      <c r="T361" s="14" t="s">
        <v>41</v>
      </c>
      <c r="U361" s="129">
        <v>18.0</v>
      </c>
      <c r="V361" s="129">
        <v>-8.0</v>
      </c>
      <c r="W361" s="129">
        <v>9.36</v>
      </c>
      <c r="X361" s="129">
        <v>20.38</v>
      </c>
      <c r="Y361" s="14" t="s">
        <v>41</v>
      </c>
      <c r="Z361" s="129">
        <v>1.0</v>
      </c>
      <c r="AA361" s="129">
        <v>1.0</v>
      </c>
      <c r="AB361" s="129">
        <v>3.0</v>
      </c>
      <c r="AC361" s="129">
        <v>3.0</v>
      </c>
      <c r="AD361" s="129">
        <v>2.25</v>
      </c>
      <c r="AE361" s="129">
        <v>270.0</v>
      </c>
      <c r="AF361" s="14" t="s">
        <v>41</v>
      </c>
      <c r="AG361" s="129">
        <v>1.0</v>
      </c>
      <c r="AH361" s="129">
        <v>1.0</v>
      </c>
      <c r="AI361" s="129">
        <v>2.0</v>
      </c>
      <c r="AJ361" s="129">
        <v>2.0</v>
      </c>
      <c r="AK361" s="129">
        <v>2.0</v>
      </c>
      <c r="AL361" s="130">
        <v>45496.78643179398</v>
      </c>
      <c r="AM361" s="131">
        <v>1075916.96</v>
      </c>
      <c r="AN361" s="131">
        <v>893435.6</v>
      </c>
      <c r="AO361" s="124"/>
      <c r="AP361" s="124"/>
    </row>
    <row r="362">
      <c r="A362" s="129">
        <v>771.0</v>
      </c>
      <c r="B362" s="14" t="s">
        <v>122</v>
      </c>
      <c r="C362" s="14" t="s">
        <v>32</v>
      </c>
      <c r="D362" s="14" t="s">
        <v>692</v>
      </c>
      <c r="E362" s="14" t="s">
        <v>693</v>
      </c>
      <c r="F362" s="15" t="s">
        <v>45</v>
      </c>
      <c r="G362" s="15" t="s">
        <v>46</v>
      </c>
      <c r="H362" s="18" t="s">
        <v>1026</v>
      </c>
      <c r="I362" s="18" t="s">
        <v>1027</v>
      </c>
      <c r="J362" s="129">
        <v>831911.35</v>
      </c>
      <c r="K362" s="129">
        <v>735317.8</v>
      </c>
      <c r="L362" s="129">
        <v>28766.25</v>
      </c>
      <c r="M362" s="129">
        <v>28127.5</v>
      </c>
      <c r="N362" s="14" t="s">
        <v>41</v>
      </c>
      <c r="O362" s="14" t="s">
        <v>41</v>
      </c>
      <c r="P362" s="129">
        <v>23.0</v>
      </c>
      <c r="Q362" s="129">
        <v>18.0</v>
      </c>
      <c r="R362" s="129">
        <v>30.0</v>
      </c>
      <c r="S362" s="129">
        <v>30.0</v>
      </c>
      <c r="T362" s="14" t="s">
        <v>41</v>
      </c>
      <c r="U362" s="129">
        <v>27.0</v>
      </c>
      <c r="V362" s="129">
        <v>0.0</v>
      </c>
      <c r="W362" s="129">
        <v>2.27</v>
      </c>
      <c r="X362" s="129">
        <v>13.14</v>
      </c>
      <c r="Y362" s="14" t="s">
        <v>41</v>
      </c>
      <c r="Z362" s="129">
        <v>1.0</v>
      </c>
      <c r="AA362" s="129">
        <v>1.0</v>
      </c>
      <c r="AB362" s="129">
        <v>1.0</v>
      </c>
      <c r="AC362" s="129">
        <v>3.0</v>
      </c>
      <c r="AD362" s="129">
        <v>1.45</v>
      </c>
      <c r="AE362" s="129">
        <v>396.0</v>
      </c>
      <c r="AF362" s="14" t="s">
        <v>41</v>
      </c>
      <c r="AG362" s="129">
        <v>1.0</v>
      </c>
      <c r="AH362" s="129">
        <v>1.0</v>
      </c>
      <c r="AI362" s="129">
        <v>1.0</v>
      </c>
      <c r="AJ362" s="129">
        <v>2.0</v>
      </c>
      <c r="AK362" s="129">
        <v>1.0</v>
      </c>
      <c r="AL362" s="130">
        <v>45496.78643179398</v>
      </c>
      <c r="AM362" s="131">
        <v>831911.35</v>
      </c>
      <c r="AN362" s="131">
        <v>735467.61</v>
      </c>
      <c r="AO362" s="124"/>
      <c r="AP362" s="124"/>
    </row>
    <row r="363">
      <c r="A363" s="129">
        <v>697.0</v>
      </c>
      <c r="B363" s="14" t="s">
        <v>97</v>
      </c>
      <c r="C363" s="14" t="s">
        <v>32</v>
      </c>
      <c r="D363" s="14" t="s">
        <v>635</v>
      </c>
      <c r="E363" s="14" t="s">
        <v>636</v>
      </c>
      <c r="F363" s="15" t="s">
        <v>223</v>
      </c>
      <c r="G363" s="15" t="s">
        <v>101</v>
      </c>
      <c r="H363" s="18" t="s">
        <v>1026</v>
      </c>
      <c r="I363" s="18" t="s">
        <v>1027</v>
      </c>
      <c r="J363" s="129">
        <v>1079563.0</v>
      </c>
      <c r="K363" s="129">
        <v>1075574.6</v>
      </c>
      <c r="L363" s="129">
        <v>31361.05</v>
      </c>
      <c r="M363" s="129">
        <v>33331.74</v>
      </c>
      <c r="N363" s="129">
        <v>23.0</v>
      </c>
      <c r="O363" s="129">
        <v>18.0</v>
      </c>
      <c r="P363" s="129">
        <v>16.0</v>
      </c>
      <c r="Q363" s="129">
        <v>28.0</v>
      </c>
      <c r="R363" s="129">
        <v>17.0</v>
      </c>
      <c r="S363" s="129">
        <v>26.0</v>
      </c>
      <c r="T363" s="129">
        <v>27.0</v>
      </c>
      <c r="U363" s="129">
        <v>-42.0</v>
      </c>
      <c r="V363" s="129">
        <v>-34.0</v>
      </c>
      <c r="W363" s="129">
        <v>-5.91</v>
      </c>
      <c r="X363" s="129">
        <v>0.37</v>
      </c>
      <c r="Y363" s="129">
        <v>1.0</v>
      </c>
      <c r="Z363" s="129">
        <v>1.0</v>
      </c>
      <c r="AA363" s="129">
        <v>1.0</v>
      </c>
      <c r="AB363" s="129">
        <v>1.0</v>
      </c>
      <c r="AC363" s="129">
        <v>1.0</v>
      </c>
      <c r="AD363" s="129">
        <v>1.0</v>
      </c>
      <c r="AE363" s="129">
        <v>570.0</v>
      </c>
      <c r="AF363" s="129">
        <v>1.0</v>
      </c>
      <c r="AG363" s="129">
        <v>1.0</v>
      </c>
      <c r="AH363" s="129">
        <v>1.0</v>
      </c>
      <c r="AI363" s="129">
        <v>1.0</v>
      </c>
      <c r="AJ363" s="129">
        <v>1.0</v>
      </c>
      <c r="AK363" s="129">
        <v>1.0</v>
      </c>
      <c r="AL363" s="130">
        <v>45496.78643179398</v>
      </c>
      <c r="AM363" s="131">
        <v>1080928.48</v>
      </c>
      <c r="AN363" s="131">
        <v>1077984.85</v>
      </c>
      <c r="AO363" s="124"/>
      <c r="AP363" s="124"/>
    </row>
    <row r="364">
      <c r="A364" s="129">
        <v>719.0</v>
      </c>
      <c r="B364" s="132"/>
      <c r="C364" s="14" t="s">
        <v>32</v>
      </c>
      <c r="D364" s="14" t="s">
        <v>654</v>
      </c>
      <c r="E364" s="14" t="s">
        <v>655</v>
      </c>
      <c r="F364" s="15" t="s">
        <v>93</v>
      </c>
      <c r="G364" s="15" t="s">
        <v>46</v>
      </c>
      <c r="H364" s="18" t="s">
        <v>1026</v>
      </c>
      <c r="I364" s="18" t="s">
        <v>1027</v>
      </c>
      <c r="J364" s="129">
        <v>1419480.75</v>
      </c>
      <c r="K364" s="129">
        <v>971899.0</v>
      </c>
      <c r="L364" s="129">
        <v>50780.16</v>
      </c>
      <c r="M364" s="129">
        <v>36614.25</v>
      </c>
      <c r="N364" s="129">
        <v>53.0</v>
      </c>
      <c r="O364" s="129">
        <v>43.0</v>
      </c>
      <c r="P364" s="129">
        <v>46.0</v>
      </c>
      <c r="Q364" s="129">
        <v>30.0</v>
      </c>
      <c r="R364" s="129">
        <v>47.0</v>
      </c>
      <c r="S364" s="129">
        <v>41.0</v>
      </c>
      <c r="T364" s="129">
        <v>23.0</v>
      </c>
      <c r="U364" s="129">
        <v>53.0</v>
      </c>
      <c r="V364" s="129">
        <v>14.0</v>
      </c>
      <c r="W364" s="129">
        <v>38.69</v>
      </c>
      <c r="X364" s="129">
        <v>46.05</v>
      </c>
      <c r="Y364" s="129">
        <v>1.0</v>
      </c>
      <c r="Z364" s="129">
        <v>1.0</v>
      </c>
      <c r="AA364" s="129">
        <v>1.0</v>
      </c>
      <c r="AB364" s="129">
        <v>5.0</v>
      </c>
      <c r="AC364" s="129">
        <v>5.0</v>
      </c>
      <c r="AD364" s="129">
        <v>3.6</v>
      </c>
      <c r="AE364" s="129">
        <v>126.0</v>
      </c>
      <c r="AF364" s="129">
        <v>1.0</v>
      </c>
      <c r="AG364" s="129">
        <v>1.0</v>
      </c>
      <c r="AH364" s="129">
        <v>1.0</v>
      </c>
      <c r="AI364" s="129">
        <v>4.0</v>
      </c>
      <c r="AJ364" s="129">
        <v>4.0</v>
      </c>
      <c r="AK364" s="129">
        <v>3.0</v>
      </c>
      <c r="AL364" s="130">
        <v>45496.78643179398</v>
      </c>
      <c r="AM364" s="131">
        <v>1419882.75</v>
      </c>
      <c r="AN364" s="131">
        <v>972840.88</v>
      </c>
      <c r="AO364" s="124"/>
      <c r="AP364" s="124"/>
    </row>
    <row r="365">
      <c r="A365" s="128">
        <v>310.0</v>
      </c>
      <c r="B365" s="11" t="s">
        <v>42</v>
      </c>
      <c r="C365" s="11" t="s">
        <v>32</v>
      </c>
      <c r="D365" s="11" t="s">
        <v>321</v>
      </c>
      <c r="E365" s="14" t="s">
        <v>322</v>
      </c>
      <c r="F365" s="15" t="s">
        <v>243</v>
      </c>
      <c r="G365" s="15" t="s">
        <v>101</v>
      </c>
      <c r="H365" s="18" t="s">
        <v>1026</v>
      </c>
      <c r="I365" s="18" t="s">
        <v>1027</v>
      </c>
      <c r="J365" s="129">
        <v>2060949.04</v>
      </c>
      <c r="K365" s="129">
        <v>2072671.8</v>
      </c>
      <c r="L365" s="129">
        <v>56830.25</v>
      </c>
      <c r="M365" s="129">
        <v>66069.0</v>
      </c>
      <c r="N365" s="129">
        <v>47.0</v>
      </c>
      <c r="O365" s="129">
        <v>64.0</v>
      </c>
      <c r="P365" s="129">
        <v>45.0</v>
      </c>
      <c r="Q365" s="128">
        <v>60.0</v>
      </c>
      <c r="R365" s="128">
        <v>43.0</v>
      </c>
      <c r="S365" s="128">
        <v>52.0</v>
      </c>
      <c r="T365" s="128">
        <v>-26.0</v>
      </c>
      <c r="U365" s="128">
        <v>-25.0</v>
      </c>
      <c r="V365" s="128">
        <v>-17.0</v>
      </c>
      <c r="W365" s="128">
        <v>-13.98</v>
      </c>
      <c r="X365" s="128">
        <v>-0.57</v>
      </c>
      <c r="Y365" s="128">
        <v>1.0</v>
      </c>
      <c r="Z365" s="128">
        <v>1.0</v>
      </c>
      <c r="AA365" s="128">
        <v>1.0</v>
      </c>
      <c r="AB365" s="128">
        <v>1.0</v>
      </c>
      <c r="AC365" s="128">
        <v>1.0</v>
      </c>
      <c r="AD365" s="128">
        <v>1.0</v>
      </c>
      <c r="AE365" s="128">
        <v>602.0</v>
      </c>
      <c r="AF365" s="128">
        <v>1.0</v>
      </c>
      <c r="AG365" s="128">
        <v>1.0</v>
      </c>
      <c r="AH365" s="128">
        <v>1.0</v>
      </c>
      <c r="AI365" s="128">
        <v>1.0</v>
      </c>
      <c r="AJ365" s="128">
        <v>1.0</v>
      </c>
      <c r="AK365" s="128">
        <v>1.0</v>
      </c>
      <c r="AL365" s="130">
        <v>45496.78643179398</v>
      </c>
      <c r="AM365" s="131">
        <v>2060944.04</v>
      </c>
      <c r="AN365" s="131">
        <v>2072092.48</v>
      </c>
      <c r="AO365" s="124"/>
      <c r="AP365" s="124"/>
    </row>
    <row r="366">
      <c r="A366" s="129">
        <v>793.0</v>
      </c>
      <c r="B366" s="14" t="s">
        <v>42</v>
      </c>
      <c r="C366" s="14" t="s">
        <v>32</v>
      </c>
      <c r="D366" s="14" t="s">
        <v>50</v>
      </c>
      <c r="E366" s="14" t="s">
        <v>322</v>
      </c>
      <c r="F366" s="15" t="s">
        <v>243</v>
      </c>
      <c r="G366" s="15" t="s">
        <v>101</v>
      </c>
      <c r="H366" s="18" t="s">
        <v>1026</v>
      </c>
      <c r="I366" s="18" t="s">
        <v>1027</v>
      </c>
      <c r="J366" s="129">
        <v>1641083.53</v>
      </c>
      <c r="K366" s="129">
        <v>1376869.6</v>
      </c>
      <c r="L366" s="129">
        <v>74455.12</v>
      </c>
      <c r="M366" s="129">
        <v>63662.88</v>
      </c>
      <c r="N366" s="129">
        <v>34.0</v>
      </c>
      <c r="O366" s="129">
        <v>36.0</v>
      </c>
      <c r="P366" s="129">
        <v>46.0</v>
      </c>
      <c r="Q366" s="129">
        <v>45.0</v>
      </c>
      <c r="R366" s="129">
        <v>45.0</v>
      </c>
      <c r="S366" s="129">
        <v>23.0</v>
      </c>
      <c r="T366" s="129">
        <v>-5.0</v>
      </c>
      <c r="U366" s="129">
        <v>2.0</v>
      </c>
      <c r="V366" s="129">
        <v>95.0</v>
      </c>
      <c r="W366" s="129">
        <v>16.95</v>
      </c>
      <c r="X366" s="129">
        <v>19.19</v>
      </c>
      <c r="Y366" s="129">
        <v>1.0</v>
      </c>
      <c r="Z366" s="129">
        <v>1.0</v>
      </c>
      <c r="AA366" s="129">
        <v>5.0</v>
      </c>
      <c r="AB366" s="129">
        <v>4.0</v>
      </c>
      <c r="AC366" s="129">
        <v>3.0</v>
      </c>
      <c r="AD366" s="129">
        <v>3.5</v>
      </c>
      <c r="AE366" s="129">
        <v>144.0</v>
      </c>
      <c r="AF366" s="129">
        <v>1.0</v>
      </c>
      <c r="AG366" s="129">
        <v>1.0</v>
      </c>
      <c r="AH366" s="129">
        <v>4.0</v>
      </c>
      <c r="AI366" s="129">
        <v>3.0</v>
      </c>
      <c r="AJ366" s="129">
        <v>2.0</v>
      </c>
      <c r="AK366" s="129">
        <v>3.0</v>
      </c>
      <c r="AL366" s="130">
        <v>45496.78643179398</v>
      </c>
      <c r="AM366" s="131">
        <v>1613008.1</v>
      </c>
      <c r="AN366" s="131">
        <v>1358486.78</v>
      </c>
      <c r="AO366" s="124"/>
      <c r="AP366" s="124"/>
    </row>
    <row r="367">
      <c r="A367" s="129">
        <v>834.0</v>
      </c>
      <c r="B367" s="14" t="s">
        <v>42</v>
      </c>
      <c r="C367" s="14" t="s">
        <v>32</v>
      </c>
      <c r="D367" s="14" t="s">
        <v>50</v>
      </c>
      <c r="E367" s="14" t="s">
        <v>322</v>
      </c>
      <c r="F367" s="15" t="s">
        <v>665</v>
      </c>
      <c r="G367" s="15" t="s">
        <v>46</v>
      </c>
      <c r="H367" s="18" t="s">
        <v>1026</v>
      </c>
      <c r="I367" s="18" t="s">
        <v>1027</v>
      </c>
      <c r="J367" s="129">
        <v>580324.45</v>
      </c>
      <c r="K367" s="129">
        <v>601834.6</v>
      </c>
      <c r="L367" s="129">
        <v>17496.13</v>
      </c>
      <c r="M367" s="129">
        <v>20206.0</v>
      </c>
      <c r="N367" s="129">
        <v>20.0</v>
      </c>
      <c r="O367" s="129">
        <v>21.0</v>
      </c>
      <c r="P367" s="129">
        <v>22.0</v>
      </c>
      <c r="Q367" s="129">
        <v>28.0</v>
      </c>
      <c r="R367" s="129">
        <v>23.0</v>
      </c>
      <c r="S367" s="129">
        <v>21.0</v>
      </c>
      <c r="T367" s="129">
        <v>-4.0</v>
      </c>
      <c r="U367" s="129">
        <v>-21.0</v>
      </c>
      <c r="V367" s="129">
        <v>9.0</v>
      </c>
      <c r="W367" s="129">
        <v>-13.41</v>
      </c>
      <c r="X367" s="129">
        <v>-3.57</v>
      </c>
      <c r="Y367" s="129">
        <v>1.0</v>
      </c>
      <c r="Z367" s="129">
        <v>1.0</v>
      </c>
      <c r="AA367" s="129">
        <v>1.0</v>
      </c>
      <c r="AB367" s="129">
        <v>1.0</v>
      </c>
      <c r="AC367" s="129">
        <v>1.0</v>
      </c>
      <c r="AD367" s="129">
        <v>1.0</v>
      </c>
      <c r="AE367" s="129">
        <v>543.0</v>
      </c>
      <c r="AF367" s="129">
        <v>1.0</v>
      </c>
      <c r="AG367" s="129">
        <v>1.0</v>
      </c>
      <c r="AH367" s="129">
        <v>1.0</v>
      </c>
      <c r="AI367" s="129">
        <v>1.0</v>
      </c>
      <c r="AJ367" s="129">
        <v>1.0</v>
      </c>
      <c r="AK367" s="129">
        <v>1.0</v>
      </c>
      <c r="AL367" s="130">
        <v>45496.78643179398</v>
      </c>
      <c r="AM367" s="131">
        <v>580585.88</v>
      </c>
      <c r="AN367" s="131">
        <v>601596.03</v>
      </c>
      <c r="AO367" s="124"/>
      <c r="AP367" s="124"/>
    </row>
    <row r="368">
      <c r="A368" s="129">
        <v>3039.0</v>
      </c>
      <c r="B368" s="14" t="s">
        <v>31</v>
      </c>
      <c r="C368" s="14" t="s">
        <v>32</v>
      </c>
      <c r="D368" s="14" t="s">
        <v>811</v>
      </c>
      <c r="E368" s="14" t="s">
        <v>812</v>
      </c>
      <c r="F368" s="15" t="s">
        <v>771</v>
      </c>
      <c r="G368" s="15" t="s">
        <v>772</v>
      </c>
      <c r="H368" s="18" t="s">
        <v>1026</v>
      </c>
      <c r="I368" s="18" t="s">
        <v>1027</v>
      </c>
      <c r="J368" s="129">
        <v>2135872.44</v>
      </c>
      <c r="K368" s="129">
        <v>1790126.8</v>
      </c>
      <c r="L368" s="129">
        <v>49907.72</v>
      </c>
      <c r="M368" s="129">
        <v>43103.08</v>
      </c>
      <c r="N368" s="129">
        <v>22.0</v>
      </c>
      <c r="O368" s="129">
        <v>52.0</v>
      </c>
      <c r="P368" s="129">
        <v>72.0</v>
      </c>
      <c r="Q368" s="129">
        <v>52.0</v>
      </c>
      <c r="R368" s="129">
        <v>63.0</v>
      </c>
      <c r="S368" s="129">
        <v>58.0</v>
      </c>
      <c r="T368" s="129">
        <v>-57.0</v>
      </c>
      <c r="U368" s="129">
        <v>38.0</v>
      </c>
      <c r="V368" s="129">
        <v>8.0</v>
      </c>
      <c r="W368" s="129">
        <v>15.79</v>
      </c>
      <c r="X368" s="129">
        <v>19.31</v>
      </c>
      <c r="Y368" s="129">
        <v>1.0</v>
      </c>
      <c r="Z368" s="129">
        <v>1.0</v>
      </c>
      <c r="AA368" s="129">
        <v>1.0</v>
      </c>
      <c r="AB368" s="129">
        <v>4.0</v>
      </c>
      <c r="AC368" s="129">
        <v>3.0</v>
      </c>
      <c r="AD368" s="129">
        <v>2.7</v>
      </c>
      <c r="AE368" s="129">
        <v>213.0</v>
      </c>
      <c r="AF368" s="129">
        <v>1.0</v>
      </c>
      <c r="AG368" s="129">
        <v>1.0</v>
      </c>
      <c r="AH368" s="129">
        <v>1.0</v>
      </c>
      <c r="AI368" s="129">
        <v>3.0</v>
      </c>
      <c r="AJ368" s="129">
        <v>2.0</v>
      </c>
      <c r="AK368" s="129">
        <v>2.0</v>
      </c>
      <c r="AL368" s="130">
        <v>45496.78643179398</v>
      </c>
      <c r="AM368" s="131">
        <v>2138584.03</v>
      </c>
      <c r="AN368" s="131">
        <v>1789588.93</v>
      </c>
      <c r="AO368" s="124"/>
      <c r="AP368" s="124"/>
    </row>
    <row r="369">
      <c r="A369" s="129">
        <v>517.0</v>
      </c>
      <c r="B369" s="14" t="s">
        <v>42</v>
      </c>
      <c r="C369" s="14" t="s">
        <v>32</v>
      </c>
      <c r="D369" s="14" t="s">
        <v>135</v>
      </c>
      <c r="E369" s="14" t="s">
        <v>494</v>
      </c>
      <c r="F369" s="15" t="s">
        <v>243</v>
      </c>
      <c r="G369" s="15" t="s">
        <v>101</v>
      </c>
      <c r="H369" s="18" t="s">
        <v>1026</v>
      </c>
      <c r="I369" s="18" t="s">
        <v>1027</v>
      </c>
      <c r="J369" s="129">
        <v>2670246.54</v>
      </c>
      <c r="K369" s="129">
        <v>2345862.2</v>
      </c>
      <c r="L369" s="129">
        <v>80932.0</v>
      </c>
      <c r="M369" s="129">
        <v>72049.75</v>
      </c>
      <c r="N369" s="129">
        <v>110.0</v>
      </c>
      <c r="O369" s="129">
        <v>71.0</v>
      </c>
      <c r="P369" s="129">
        <v>28.0</v>
      </c>
      <c r="Q369" s="129">
        <v>23.0</v>
      </c>
      <c r="R369" s="129">
        <v>42.0</v>
      </c>
      <c r="S369" s="129">
        <v>38.0</v>
      </c>
      <c r="T369" s="129">
        <v>54.0</v>
      </c>
      <c r="U369" s="129">
        <v>21.0</v>
      </c>
      <c r="V369" s="129">
        <v>10.0</v>
      </c>
      <c r="W369" s="129">
        <v>12.33</v>
      </c>
      <c r="X369" s="129">
        <v>13.83</v>
      </c>
      <c r="Y369" s="129">
        <v>2.0</v>
      </c>
      <c r="Z369" s="129">
        <v>1.0</v>
      </c>
      <c r="AA369" s="129">
        <v>1.0</v>
      </c>
      <c r="AB369" s="129">
        <v>3.0</v>
      </c>
      <c r="AC369" s="129">
        <v>3.0</v>
      </c>
      <c r="AD369" s="129">
        <v>2.35</v>
      </c>
      <c r="AE369" s="129">
        <v>251.0</v>
      </c>
      <c r="AF369" s="129">
        <v>2.0</v>
      </c>
      <c r="AG369" s="129">
        <v>1.0</v>
      </c>
      <c r="AH369" s="129">
        <v>1.0</v>
      </c>
      <c r="AI369" s="129">
        <v>2.0</v>
      </c>
      <c r="AJ369" s="129">
        <v>2.0</v>
      </c>
      <c r="AK369" s="129">
        <v>2.0</v>
      </c>
      <c r="AL369" s="130">
        <v>45496.78643179398</v>
      </c>
      <c r="AM369" s="131">
        <v>2670400.79</v>
      </c>
      <c r="AN369" s="131">
        <v>2345236.64</v>
      </c>
      <c r="AO369" s="124"/>
      <c r="AP369" s="124"/>
    </row>
    <row r="370">
      <c r="A370" s="128">
        <v>700.0</v>
      </c>
      <c r="B370" s="11" t="s">
        <v>1001</v>
      </c>
      <c r="C370" s="11" t="s">
        <v>992</v>
      </c>
      <c r="D370" s="11" t="s">
        <v>135</v>
      </c>
      <c r="E370" s="14" t="s">
        <v>494</v>
      </c>
      <c r="F370" s="15" t="s">
        <v>243</v>
      </c>
      <c r="G370" s="15" t="s">
        <v>101</v>
      </c>
      <c r="H370" s="18" t="s">
        <v>1026</v>
      </c>
      <c r="I370" s="18" t="s">
        <v>1027</v>
      </c>
      <c r="J370" s="129">
        <v>383785.76</v>
      </c>
      <c r="K370" s="129">
        <v>404518.2</v>
      </c>
      <c r="L370" s="129">
        <v>11374.67</v>
      </c>
      <c r="M370" s="129">
        <v>13057.2</v>
      </c>
      <c r="N370" s="129">
        <v>10.0</v>
      </c>
      <c r="O370" s="129">
        <v>11.0</v>
      </c>
      <c r="P370" s="129">
        <v>68.0</v>
      </c>
      <c r="Q370" s="128">
        <v>23.0</v>
      </c>
      <c r="R370" s="128">
        <v>125.0</v>
      </c>
      <c r="S370" s="128">
        <v>11.0</v>
      </c>
      <c r="T370" s="128">
        <v>-9.0</v>
      </c>
      <c r="U370" s="128">
        <v>195.0</v>
      </c>
      <c r="V370" s="128">
        <v>1036.0</v>
      </c>
      <c r="W370" s="128">
        <v>-12.89</v>
      </c>
      <c r="X370" s="128">
        <v>-5.13</v>
      </c>
      <c r="Y370" s="128">
        <v>1.0</v>
      </c>
      <c r="Z370" s="128">
        <v>4.0</v>
      </c>
      <c r="AA370" s="128">
        <v>5.0</v>
      </c>
      <c r="AB370" s="128">
        <v>1.0</v>
      </c>
      <c r="AC370" s="128">
        <v>1.0</v>
      </c>
      <c r="AD370" s="128">
        <v>2.0</v>
      </c>
      <c r="AE370" s="128">
        <v>297.0</v>
      </c>
      <c r="AF370" s="128">
        <v>1.0</v>
      </c>
      <c r="AG370" s="128">
        <v>3.0</v>
      </c>
      <c r="AH370" s="128">
        <v>4.0</v>
      </c>
      <c r="AI370" s="128">
        <v>1.0</v>
      </c>
      <c r="AJ370" s="128">
        <v>1.0</v>
      </c>
      <c r="AK370" s="128">
        <v>2.0</v>
      </c>
      <c r="AL370" s="130">
        <v>45496.78643179398</v>
      </c>
      <c r="AM370" s="131">
        <v>382801.08</v>
      </c>
      <c r="AN370" s="131">
        <v>404486.0</v>
      </c>
      <c r="AO370" s="124"/>
      <c r="AP370" s="124"/>
    </row>
    <row r="371">
      <c r="A371" s="129">
        <v>3043.0</v>
      </c>
      <c r="B371" s="14" t="s">
        <v>47</v>
      </c>
      <c r="C371" s="14" t="s">
        <v>32</v>
      </c>
      <c r="D371" s="14" t="s">
        <v>816</v>
      </c>
      <c r="E371" s="14" t="s">
        <v>817</v>
      </c>
      <c r="F371" s="15" t="s">
        <v>776</v>
      </c>
      <c r="G371" s="15" t="s">
        <v>772</v>
      </c>
      <c r="H371" s="18" t="s">
        <v>1026</v>
      </c>
      <c r="I371" s="18" t="s">
        <v>1027</v>
      </c>
      <c r="J371" s="129">
        <v>895393.11</v>
      </c>
      <c r="K371" s="129">
        <v>757614.6</v>
      </c>
      <c r="L371" s="129">
        <v>25956.75</v>
      </c>
      <c r="M371" s="129">
        <v>21655.25</v>
      </c>
      <c r="N371" s="14" t="s">
        <v>41</v>
      </c>
      <c r="O371" s="129">
        <v>8.0</v>
      </c>
      <c r="P371" s="129">
        <v>25.0</v>
      </c>
      <c r="Q371" s="129">
        <v>20.0</v>
      </c>
      <c r="R371" s="129">
        <v>21.0</v>
      </c>
      <c r="S371" s="129">
        <v>13.0</v>
      </c>
      <c r="T371" s="14" t="s">
        <v>41</v>
      </c>
      <c r="U371" s="129">
        <v>25.0</v>
      </c>
      <c r="V371" s="129">
        <v>61.0</v>
      </c>
      <c r="W371" s="129">
        <v>19.86</v>
      </c>
      <c r="X371" s="129">
        <v>18.19</v>
      </c>
      <c r="Y371" s="14" t="s">
        <v>41</v>
      </c>
      <c r="Z371" s="129">
        <v>1.0</v>
      </c>
      <c r="AA371" s="129">
        <v>4.0</v>
      </c>
      <c r="AB371" s="129">
        <v>5.0</v>
      </c>
      <c r="AC371" s="129">
        <v>3.0</v>
      </c>
      <c r="AD371" s="129">
        <v>3.65</v>
      </c>
      <c r="AE371" s="129">
        <v>99.0</v>
      </c>
      <c r="AF371" s="14" t="s">
        <v>41</v>
      </c>
      <c r="AG371" s="129">
        <v>1.0</v>
      </c>
      <c r="AH371" s="129">
        <v>3.0</v>
      </c>
      <c r="AI371" s="129">
        <v>4.0</v>
      </c>
      <c r="AJ371" s="129">
        <v>2.0</v>
      </c>
      <c r="AK371" s="129">
        <v>3.0</v>
      </c>
      <c r="AL371" s="130">
        <v>45496.78643179398</v>
      </c>
      <c r="AM371" s="131">
        <v>898130.96</v>
      </c>
      <c r="AN371" s="131">
        <v>757670.17</v>
      </c>
      <c r="AO371" s="124"/>
      <c r="AP371" s="124"/>
    </row>
    <row r="372">
      <c r="A372" s="129">
        <v>547.0</v>
      </c>
      <c r="B372" s="14" t="s">
        <v>97</v>
      </c>
      <c r="C372" s="14" t="s">
        <v>32</v>
      </c>
      <c r="D372" s="14" t="s">
        <v>522</v>
      </c>
      <c r="E372" s="14" t="s">
        <v>523</v>
      </c>
      <c r="F372" s="15" t="s">
        <v>223</v>
      </c>
      <c r="G372" s="15" t="s">
        <v>101</v>
      </c>
      <c r="H372" s="18" t="s">
        <v>1026</v>
      </c>
      <c r="I372" s="18" t="s">
        <v>1027</v>
      </c>
      <c r="J372" s="129">
        <v>4481458.2</v>
      </c>
      <c r="K372" s="129">
        <v>3689494.4</v>
      </c>
      <c r="L372" s="129">
        <v>115193.58</v>
      </c>
      <c r="M372" s="129">
        <v>107258.18</v>
      </c>
      <c r="N372" s="129">
        <v>4.0</v>
      </c>
      <c r="O372" s="14" t="s">
        <v>41</v>
      </c>
      <c r="P372" s="129">
        <v>100.0</v>
      </c>
      <c r="Q372" s="129">
        <v>108.0</v>
      </c>
      <c r="R372" s="129">
        <v>116.0</v>
      </c>
      <c r="S372" s="129">
        <v>107.0</v>
      </c>
      <c r="T372" s="14" t="s">
        <v>41</v>
      </c>
      <c r="U372" s="129">
        <v>-7.0</v>
      </c>
      <c r="V372" s="129">
        <v>8.0</v>
      </c>
      <c r="W372" s="129">
        <v>7.4</v>
      </c>
      <c r="X372" s="129">
        <v>21.47</v>
      </c>
      <c r="Y372" s="14" t="s">
        <v>41</v>
      </c>
      <c r="Z372" s="129">
        <v>1.0</v>
      </c>
      <c r="AA372" s="129">
        <v>1.0</v>
      </c>
      <c r="AB372" s="129">
        <v>2.0</v>
      </c>
      <c r="AC372" s="129">
        <v>3.0</v>
      </c>
      <c r="AD372" s="129">
        <v>1.85</v>
      </c>
      <c r="AE372" s="129">
        <v>333.0</v>
      </c>
      <c r="AF372" s="14" t="s">
        <v>41</v>
      </c>
      <c r="AG372" s="129">
        <v>1.0</v>
      </c>
      <c r="AH372" s="129">
        <v>1.0</v>
      </c>
      <c r="AI372" s="129">
        <v>1.0</v>
      </c>
      <c r="AJ372" s="129">
        <v>2.0</v>
      </c>
      <c r="AK372" s="129">
        <v>2.0</v>
      </c>
      <c r="AL372" s="130">
        <v>45496.78643179398</v>
      </c>
      <c r="AM372" s="131">
        <v>4481792.89</v>
      </c>
      <c r="AN372" s="131">
        <v>3675101.37</v>
      </c>
      <c r="AO372" s="124"/>
      <c r="AP372" s="124"/>
    </row>
    <row r="373">
      <c r="A373" s="129">
        <v>384.0</v>
      </c>
      <c r="B373" s="14" t="s">
        <v>47</v>
      </c>
      <c r="C373" s="14" t="s">
        <v>32</v>
      </c>
      <c r="D373" s="14" t="s">
        <v>226</v>
      </c>
      <c r="E373" s="14" t="s">
        <v>389</v>
      </c>
      <c r="F373" s="15" t="s">
        <v>343</v>
      </c>
      <c r="G373" s="15" t="s">
        <v>46</v>
      </c>
      <c r="H373" s="18" t="s">
        <v>1026</v>
      </c>
      <c r="I373" s="18" t="s">
        <v>1027</v>
      </c>
      <c r="J373" s="129">
        <v>722522.71</v>
      </c>
      <c r="K373" s="129">
        <v>678325.8</v>
      </c>
      <c r="L373" s="129">
        <v>30174.0</v>
      </c>
      <c r="M373" s="129">
        <v>31841.09</v>
      </c>
      <c r="N373" s="14" t="s">
        <v>41</v>
      </c>
      <c r="O373" s="129">
        <v>4.0</v>
      </c>
      <c r="P373" s="129">
        <v>17.0</v>
      </c>
      <c r="Q373" s="129">
        <v>31.0</v>
      </c>
      <c r="R373" s="129">
        <v>21.0</v>
      </c>
      <c r="S373" s="129">
        <v>32.0</v>
      </c>
      <c r="T373" s="14" t="s">
        <v>41</v>
      </c>
      <c r="U373" s="129">
        <v>-45.0</v>
      </c>
      <c r="V373" s="129">
        <v>-34.0</v>
      </c>
      <c r="W373" s="129">
        <v>-5.24</v>
      </c>
      <c r="X373" s="129">
        <v>6.52</v>
      </c>
      <c r="Y373" s="14" t="s">
        <v>41</v>
      </c>
      <c r="Z373" s="129">
        <v>1.0</v>
      </c>
      <c r="AA373" s="129">
        <v>1.0</v>
      </c>
      <c r="AB373" s="129">
        <v>1.0</v>
      </c>
      <c r="AC373" s="129">
        <v>1.0</v>
      </c>
      <c r="AD373" s="129">
        <v>0.95</v>
      </c>
      <c r="AE373" s="129">
        <v>637.0</v>
      </c>
      <c r="AF373" s="14" t="s">
        <v>41</v>
      </c>
      <c r="AG373" s="129">
        <v>1.0</v>
      </c>
      <c r="AH373" s="129">
        <v>1.0</v>
      </c>
      <c r="AI373" s="129">
        <v>1.0</v>
      </c>
      <c r="AJ373" s="129">
        <v>1.0</v>
      </c>
      <c r="AK373" s="129">
        <v>1.0</v>
      </c>
      <c r="AL373" s="130">
        <v>45496.78643179398</v>
      </c>
      <c r="AM373" s="131">
        <v>723635.3</v>
      </c>
      <c r="AN373" s="131">
        <v>691127.32</v>
      </c>
      <c r="AO373" s="124"/>
      <c r="AP373" s="124"/>
    </row>
    <row r="374">
      <c r="A374" s="129">
        <v>685.0</v>
      </c>
      <c r="B374" s="14" t="s">
        <v>60</v>
      </c>
      <c r="C374" s="14" t="s">
        <v>32</v>
      </c>
      <c r="D374" s="14" t="s">
        <v>623</v>
      </c>
      <c r="E374" s="14" t="s">
        <v>624</v>
      </c>
      <c r="F374" s="15" t="s">
        <v>220</v>
      </c>
      <c r="G374" s="15" t="s">
        <v>59</v>
      </c>
      <c r="H374" s="18" t="s">
        <v>1026</v>
      </c>
      <c r="I374" s="18" t="s">
        <v>1027</v>
      </c>
      <c r="J374" s="129">
        <v>1766196.58</v>
      </c>
      <c r="K374" s="129">
        <v>951487.2</v>
      </c>
      <c r="L374" s="129">
        <v>47836.5</v>
      </c>
      <c r="M374" s="129">
        <v>33625.04</v>
      </c>
      <c r="N374" s="129">
        <v>27.0</v>
      </c>
      <c r="O374" s="129">
        <v>1.0</v>
      </c>
      <c r="P374" s="129">
        <v>62.0</v>
      </c>
      <c r="Q374" s="129">
        <v>50.0</v>
      </c>
      <c r="R374" s="129">
        <v>48.0</v>
      </c>
      <c r="S374" s="129">
        <v>49.0</v>
      </c>
      <c r="T374" s="129">
        <v>2600.0</v>
      </c>
      <c r="U374" s="129">
        <v>24.0</v>
      </c>
      <c r="V374" s="129">
        <v>-2.0</v>
      </c>
      <c r="W374" s="129">
        <v>42.26</v>
      </c>
      <c r="X374" s="129">
        <v>85.62</v>
      </c>
      <c r="Y374" s="129">
        <v>5.0</v>
      </c>
      <c r="Z374" s="129">
        <v>1.0</v>
      </c>
      <c r="AA374" s="129">
        <v>1.0</v>
      </c>
      <c r="AB374" s="129">
        <v>5.0</v>
      </c>
      <c r="AC374" s="129">
        <v>5.0</v>
      </c>
      <c r="AD374" s="129">
        <v>3.8</v>
      </c>
      <c r="AE374" s="129">
        <v>81.0</v>
      </c>
      <c r="AF374" s="129">
        <v>4.0</v>
      </c>
      <c r="AG374" s="129">
        <v>1.0</v>
      </c>
      <c r="AH374" s="129">
        <v>1.0</v>
      </c>
      <c r="AI374" s="129">
        <v>4.0</v>
      </c>
      <c r="AJ374" s="129">
        <v>4.0</v>
      </c>
      <c r="AK374" s="129">
        <v>3.0</v>
      </c>
      <c r="AL374" s="130">
        <v>45496.78643179398</v>
      </c>
      <c r="AM374" s="131">
        <v>1766519.96</v>
      </c>
      <c r="AN374" s="131">
        <v>952160.99</v>
      </c>
      <c r="AO374" s="124"/>
      <c r="AP374" s="124"/>
    </row>
    <row r="375">
      <c r="A375" s="129">
        <v>578.0</v>
      </c>
      <c r="B375" s="14" t="s">
        <v>42</v>
      </c>
      <c r="C375" s="14" t="s">
        <v>32</v>
      </c>
      <c r="D375" s="14" t="s">
        <v>138</v>
      </c>
      <c r="E375" s="14" t="s">
        <v>544</v>
      </c>
      <c r="F375" s="15" t="s">
        <v>45</v>
      </c>
      <c r="G375" s="15" t="s">
        <v>46</v>
      </c>
      <c r="H375" s="18" t="s">
        <v>1026</v>
      </c>
      <c r="I375" s="18" t="s">
        <v>1027</v>
      </c>
      <c r="J375" s="129">
        <v>3073897.9</v>
      </c>
      <c r="K375" s="129">
        <v>2984453.6</v>
      </c>
      <c r="L375" s="129">
        <v>105723.84</v>
      </c>
      <c r="M375" s="129">
        <v>113871.86</v>
      </c>
      <c r="N375" s="129">
        <v>14.0</v>
      </c>
      <c r="O375" s="129">
        <v>14.0</v>
      </c>
      <c r="P375" s="129">
        <v>69.0</v>
      </c>
      <c r="Q375" s="129">
        <v>92.0</v>
      </c>
      <c r="R375" s="129">
        <v>75.0</v>
      </c>
      <c r="S375" s="129">
        <v>67.0</v>
      </c>
      <c r="T375" s="129">
        <v>0.0</v>
      </c>
      <c r="U375" s="129">
        <v>-25.0</v>
      </c>
      <c r="V375" s="129">
        <v>11.0</v>
      </c>
      <c r="W375" s="129">
        <v>-7.16</v>
      </c>
      <c r="X375" s="129">
        <v>3.0</v>
      </c>
      <c r="Y375" s="129">
        <v>1.0</v>
      </c>
      <c r="Z375" s="129">
        <v>1.0</v>
      </c>
      <c r="AA375" s="129">
        <v>1.0</v>
      </c>
      <c r="AB375" s="129">
        <v>1.0</v>
      </c>
      <c r="AC375" s="129">
        <v>1.0</v>
      </c>
      <c r="AD375" s="129">
        <v>1.0</v>
      </c>
      <c r="AE375" s="129">
        <v>615.0</v>
      </c>
      <c r="AF375" s="129">
        <v>1.0</v>
      </c>
      <c r="AG375" s="129">
        <v>1.0</v>
      </c>
      <c r="AH375" s="129">
        <v>1.0</v>
      </c>
      <c r="AI375" s="129">
        <v>1.0</v>
      </c>
      <c r="AJ375" s="129">
        <v>1.0</v>
      </c>
      <c r="AK375" s="129">
        <v>1.0</v>
      </c>
      <c r="AL375" s="130">
        <v>45496.78643179398</v>
      </c>
      <c r="AM375" s="131">
        <v>3066760.83</v>
      </c>
      <c r="AN375" s="131">
        <v>2970240.37</v>
      </c>
      <c r="AO375" s="124"/>
      <c r="AP375" s="124"/>
    </row>
    <row r="376">
      <c r="A376" s="129">
        <v>549.0</v>
      </c>
      <c r="B376" s="14" t="s">
        <v>97</v>
      </c>
      <c r="C376" s="14" t="s">
        <v>32</v>
      </c>
      <c r="D376" s="14" t="s">
        <v>91</v>
      </c>
      <c r="E376" s="14" t="s">
        <v>1021</v>
      </c>
      <c r="F376" s="15" t="s">
        <v>243</v>
      </c>
      <c r="G376" s="15" t="s">
        <v>101</v>
      </c>
      <c r="H376" s="18" t="s">
        <v>1026</v>
      </c>
      <c r="I376" s="18" t="s">
        <v>1027</v>
      </c>
      <c r="J376" s="129">
        <v>1385863.09</v>
      </c>
      <c r="K376" s="129">
        <v>1026603.0</v>
      </c>
      <c r="L376" s="129">
        <v>38825.17</v>
      </c>
      <c r="M376" s="129">
        <v>30097.75</v>
      </c>
      <c r="N376" s="14" t="s">
        <v>41</v>
      </c>
      <c r="O376" s="14" t="s">
        <v>41</v>
      </c>
      <c r="P376" s="129">
        <v>24.0</v>
      </c>
      <c r="Q376" s="129">
        <v>22.0</v>
      </c>
      <c r="R376" s="129">
        <v>52.0</v>
      </c>
      <c r="S376" s="129">
        <v>25.0</v>
      </c>
      <c r="T376" s="14" t="s">
        <v>41</v>
      </c>
      <c r="U376" s="129">
        <v>9.0</v>
      </c>
      <c r="V376" s="129">
        <v>108.0</v>
      </c>
      <c r="W376" s="129">
        <v>29.0</v>
      </c>
      <c r="X376" s="129">
        <v>35.0</v>
      </c>
      <c r="Y376" s="14" t="s">
        <v>41</v>
      </c>
      <c r="Z376" s="129">
        <v>1.0</v>
      </c>
      <c r="AA376" s="129">
        <v>5.0</v>
      </c>
      <c r="AB376" s="129">
        <v>5.0</v>
      </c>
      <c r="AC376" s="129">
        <v>5.0</v>
      </c>
      <c r="AD376" s="129">
        <v>4.35</v>
      </c>
      <c r="AE376" s="129">
        <v>27.0</v>
      </c>
      <c r="AF376" s="14" t="s">
        <v>41</v>
      </c>
      <c r="AG376" s="129">
        <v>1.0</v>
      </c>
      <c r="AH376" s="129">
        <v>4.0</v>
      </c>
      <c r="AI376" s="129">
        <v>4.0</v>
      </c>
      <c r="AJ376" s="129">
        <v>4.0</v>
      </c>
      <c r="AK376" s="129">
        <v>4.0</v>
      </c>
      <c r="AL376" s="130">
        <v>45496.78643179398</v>
      </c>
      <c r="AM376" s="131">
        <v>1387505.53</v>
      </c>
      <c r="AN376" s="131">
        <v>1029505.87</v>
      </c>
      <c r="AO376" s="124"/>
      <c r="AP376" s="124"/>
    </row>
    <row r="377">
      <c r="A377" s="129">
        <v>3004.0</v>
      </c>
      <c r="B377" s="14" t="s">
        <v>31</v>
      </c>
      <c r="C377" s="14" t="s">
        <v>32</v>
      </c>
      <c r="D377" s="14" t="s">
        <v>774</v>
      </c>
      <c r="E377" s="14" t="s">
        <v>775</v>
      </c>
      <c r="F377" s="15" t="s">
        <v>776</v>
      </c>
      <c r="G377" s="15" t="s">
        <v>772</v>
      </c>
      <c r="H377" s="18" t="s">
        <v>1026</v>
      </c>
      <c r="I377" s="18" t="s">
        <v>1027</v>
      </c>
      <c r="J377" s="129">
        <v>1300195.19</v>
      </c>
      <c r="K377" s="129">
        <v>1112042.8</v>
      </c>
      <c r="L377" s="129">
        <v>41490.67</v>
      </c>
      <c r="M377" s="129">
        <v>36631.52</v>
      </c>
      <c r="N377" s="129">
        <v>20.0</v>
      </c>
      <c r="O377" s="129">
        <v>13.0</v>
      </c>
      <c r="P377" s="129">
        <v>13.0</v>
      </c>
      <c r="Q377" s="129">
        <v>25.0</v>
      </c>
      <c r="R377" s="129">
        <v>36.0</v>
      </c>
      <c r="S377" s="129">
        <v>22.0</v>
      </c>
      <c r="T377" s="129">
        <v>53.0</v>
      </c>
      <c r="U377" s="129">
        <v>-48.0</v>
      </c>
      <c r="V377" s="129">
        <v>63.0</v>
      </c>
      <c r="W377" s="129">
        <v>13.26</v>
      </c>
      <c r="X377" s="129">
        <v>16.92</v>
      </c>
      <c r="Y377" s="129">
        <v>2.0</v>
      </c>
      <c r="Z377" s="129">
        <v>1.0</v>
      </c>
      <c r="AA377" s="129">
        <v>4.0</v>
      </c>
      <c r="AB377" s="129">
        <v>3.0</v>
      </c>
      <c r="AC377" s="129">
        <v>3.0</v>
      </c>
      <c r="AD377" s="129">
        <v>2.95</v>
      </c>
      <c r="AE377" s="129">
        <v>187.0</v>
      </c>
      <c r="AF377" s="129">
        <v>2.0</v>
      </c>
      <c r="AG377" s="129">
        <v>1.0</v>
      </c>
      <c r="AH377" s="129">
        <v>3.0</v>
      </c>
      <c r="AI377" s="129">
        <v>2.0</v>
      </c>
      <c r="AJ377" s="129">
        <v>2.0</v>
      </c>
      <c r="AK377" s="129">
        <v>3.0</v>
      </c>
      <c r="AL377" s="130">
        <v>45496.78643179398</v>
      </c>
      <c r="AM377" s="131">
        <v>1300439.05</v>
      </c>
      <c r="AN377" s="131">
        <v>1112364.38</v>
      </c>
      <c r="AO377" s="124"/>
      <c r="AP377" s="124"/>
    </row>
    <row r="378">
      <c r="A378" s="129">
        <v>212.0</v>
      </c>
      <c r="B378" s="14" t="s">
        <v>60</v>
      </c>
      <c r="C378" s="14" t="s">
        <v>32</v>
      </c>
      <c r="D378" s="14" t="s">
        <v>213</v>
      </c>
      <c r="E378" s="14" t="s">
        <v>214</v>
      </c>
      <c r="F378" s="15" t="s">
        <v>118</v>
      </c>
      <c r="G378" s="15" t="s">
        <v>59</v>
      </c>
      <c r="H378" s="18" t="s">
        <v>1026</v>
      </c>
      <c r="I378" s="18" t="s">
        <v>1027</v>
      </c>
      <c r="J378" s="129">
        <v>2522039.13</v>
      </c>
      <c r="K378" s="129">
        <v>2194023.2</v>
      </c>
      <c r="L378" s="129">
        <v>62057.25</v>
      </c>
      <c r="M378" s="129">
        <v>54984.5</v>
      </c>
      <c r="N378" s="129">
        <v>63.0</v>
      </c>
      <c r="O378" s="129">
        <v>22.0</v>
      </c>
      <c r="P378" s="129">
        <v>64.0</v>
      </c>
      <c r="Q378" s="129">
        <v>30.0</v>
      </c>
      <c r="R378" s="129">
        <v>67.0</v>
      </c>
      <c r="S378" s="129">
        <v>60.0</v>
      </c>
      <c r="T378" s="129">
        <v>186.0</v>
      </c>
      <c r="U378" s="129">
        <v>113.0</v>
      </c>
      <c r="V378" s="129">
        <v>11.0</v>
      </c>
      <c r="W378" s="129">
        <v>12.86</v>
      </c>
      <c r="X378" s="129">
        <v>14.95</v>
      </c>
      <c r="Y378" s="129">
        <v>5.0</v>
      </c>
      <c r="Z378" s="129">
        <v>2.0</v>
      </c>
      <c r="AA378" s="129">
        <v>1.0</v>
      </c>
      <c r="AB378" s="129">
        <v>3.0</v>
      </c>
      <c r="AC378" s="129">
        <v>3.0</v>
      </c>
      <c r="AD378" s="129">
        <v>2.6</v>
      </c>
      <c r="AE378" s="129">
        <v>220.0</v>
      </c>
      <c r="AF378" s="129">
        <v>4.0</v>
      </c>
      <c r="AG378" s="129">
        <v>2.0</v>
      </c>
      <c r="AH378" s="129">
        <v>1.0</v>
      </c>
      <c r="AI378" s="129">
        <v>2.0</v>
      </c>
      <c r="AJ378" s="129">
        <v>2.0</v>
      </c>
      <c r="AK378" s="129">
        <v>2.0</v>
      </c>
      <c r="AL378" s="130">
        <v>45496.78643179398</v>
      </c>
      <c r="AM378" s="131">
        <v>2514257.2</v>
      </c>
      <c r="AN378" s="131">
        <v>2193903.01</v>
      </c>
      <c r="AO378" s="124"/>
      <c r="AP378" s="124"/>
    </row>
    <row r="379">
      <c r="A379" s="129">
        <v>606.0</v>
      </c>
      <c r="B379" s="14" t="s">
        <v>60</v>
      </c>
      <c r="C379" s="14" t="s">
        <v>32</v>
      </c>
      <c r="D379" s="14" t="s">
        <v>567</v>
      </c>
      <c r="E379" s="14" t="s">
        <v>214</v>
      </c>
      <c r="F379" s="15" t="s">
        <v>118</v>
      </c>
      <c r="G379" s="15" t="s">
        <v>59</v>
      </c>
      <c r="H379" s="18" t="s">
        <v>1026</v>
      </c>
      <c r="I379" s="18" t="s">
        <v>1027</v>
      </c>
      <c r="J379" s="129">
        <v>3721231.59</v>
      </c>
      <c r="K379" s="129">
        <v>3654822.0</v>
      </c>
      <c r="L379" s="129">
        <v>97822.77</v>
      </c>
      <c r="M379" s="129">
        <v>96313.75</v>
      </c>
      <c r="N379" s="129">
        <v>111.0</v>
      </c>
      <c r="O379" s="129">
        <v>134.0</v>
      </c>
      <c r="P379" s="129">
        <v>88.0</v>
      </c>
      <c r="Q379" s="129">
        <v>73.0</v>
      </c>
      <c r="R379" s="129">
        <v>61.0</v>
      </c>
      <c r="S379" s="129">
        <v>57.0</v>
      </c>
      <c r="T379" s="129">
        <v>-17.0</v>
      </c>
      <c r="U379" s="129">
        <v>20.0</v>
      </c>
      <c r="V379" s="129">
        <v>7.0</v>
      </c>
      <c r="W379" s="129">
        <v>1.57</v>
      </c>
      <c r="X379" s="129">
        <v>1.82</v>
      </c>
      <c r="Y379" s="129">
        <v>1.0</v>
      </c>
      <c r="Z379" s="129">
        <v>1.0</v>
      </c>
      <c r="AA379" s="129">
        <v>1.0</v>
      </c>
      <c r="AB379" s="129">
        <v>1.0</v>
      </c>
      <c r="AC379" s="129">
        <v>1.0</v>
      </c>
      <c r="AD379" s="129">
        <v>1.0</v>
      </c>
      <c r="AE379" s="129">
        <v>614.0</v>
      </c>
      <c r="AF379" s="129">
        <v>1.0</v>
      </c>
      <c r="AG379" s="129">
        <v>1.0</v>
      </c>
      <c r="AH379" s="129">
        <v>1.0</v>
      </c>
      <c r="AI379" s="129">
        <v>1.0</v>
      </c>
      <c r="AJ379" s="129">
        <v>1.0</v>
      </c>
      <c r="AK379" s="129">
        <v>1.0</v>
      </c>
      <c r="AL379" s="130">
        <v>45496.78643179398</v>
      </c>
      <c r="AM379" s="131">
        <v>3714506.46</v>
      </c>
      <c r="AN379" s="131">
        <v>3641648.59</v>
      </c>
      <c r="AO379" s="124"/>
      <c r="AP379" s="124"/>
    </row>
    <row r="380">
      <c r="A380" s="129">
        <v>3036.0</v>
      </c>
      <c r="B380" s="14" t="s">
        <v>47</v>
      </c>
      <c r="C380" s="14" t="s">
        <v>32</v>
      </c>
      <c r="D380" s="14" t="s">
        <v>237</v>
      </c>
      <c r="E380" s="14" t="s">
        <v>809</v>
      </c>
      <c r="F380" s="15" t="s">
        <v>776</v>
      </c>
      <c r="G380" s="15" t="s">
        <v>772</v>
      </c>
      <c r="H380" s="18" t="s">
        <v>1026</v>
      </c>
      <c r="I380" s="18" t="s">
        <v>1027</v>
      </c>
      <c r="J380" s="129">
        <v>553756.09</v>
      </c>
      <c r="K380" s="129">
        <v>887132.0</v>
      </c>
      <c r="L380" s="129">
        <v>15121.0</v>
      </c>
      <c r="M380" s="129">
        <v>25678.0</v>
      </c>
      <c r="N380" s="129">
        <v>2.0</v>
      </c>
      <c r="O380" s="129">
        <v>4.0</v>
      </c>
      <c r="P380" s="129">
        <v>17.0</v>
      </c>
      <c r="Q380" s="129">
        <v>11.0</v>
      </c>
      <c r="R380" s="129">
        <v>12.0</v>
      </c>
      <c r="S380" s="129">
        <v>14.0</v>
      </c>
      <c r="T380" s="129">
        <v>-50.0</v>
      </c>
      <c r="U380" s="129">
        <v>54.0</v>
      </c>
      <c r="V380" s="129">
        <v>-14.0</v>
      </c>
      <c r="W380" s="129">
        <v>-41.11</v>
      </c>
      <c r="X380" s="129">
        <v>-37.58</v>
      </c>
      <c r="Y380" s="129">
        <v>1.0</v>
      </c>
      <c r="Z380" s="129">
        <v>1.0</v>
      </c>
      <c r="AA380" s="129">
        <v>1.0</v>
      </c>
      <c r="AB380" s="129">
        <v>1.0</v>
      </c>
      <c r="AC380" s="129">
        <v>1.0</v>
      </c>
      <c r="AD380" s="129">
        <v>1.0</v>
      </c>
      <c r="AE380" s="129">
        <v>539.0</v>
      </c>
      <c r="AF380" s="129">
        <v>1.0</v>
      </c>
      <c r="AG380" s="129">
        <v>1.0</v>
      </c>
      <c r="AH380" s="129">
        <v>1.0</v>
      </c>
      <c r="AI380" s="129">
        <v>1.0</v>
      </c>
      <c r="AJ380" s="129">
        <v>1.0</v>
      </c>
      <c r="AK380" s="129">
        <v>1.0</v>
      </c>
      <c r="AL380" s="130">
        <v>45496.78643179398</v>
      </c>
      <c r="AM380" s="131">
        <v>554917.84</v>
      </c>
      <c r="AN380" s="131">
        <v>896214.62</v>
      </c>
      <c r="AO380" s="124"/>
      <c r="AP380" s="124"/>
    </row>
    <row r="381">
      <c r="A381" s="129">
        <v>365.0</v>
      </c>
      <c r="B381" s="14" t="s">
        <v>63</v>
      </c>
      <c r="C381" s="14" t="s">
        <v>32</v>
      </c>
      <c r="D381" s="14" t="s">
        <v>371</v>
      </c>
      <c r="E381" s="14" t="s">
        <v>372</v>
      </c>
      <c r="F381" s="15" t="s">
        <v>66</v>
      </c>
      <c r="G381" s="15" t="s">
        <v>59</v>
      </c>
      <c r="H381" s="18" t="s">
        <v>1026</v>
      </c>
      <c r="I381" s="18" t="s">
        <v>1027</v>
      </c>
      <c r="J381" s="129">
        <v>2747941.59</v>
      </c>
      <c r="K381" s="129">
        <v>2107318.6</v>
      </c>
      <c r="L381" s="129">
        <v>64751.75</v>
      </c>
      <c r="M381" s="129">
        <v>55602.0</v>
      </c>
      <c r="N381" s="129">
        <v>125.0</v>
      </c>
      <c r="O381" s="14" t="s">
        <v>41</v>
      </c>
      <c r="P381" s="129">
        <v>65.0</v>
      </c>
      <c r="Q381" s="129">
        <v>50.0</v>
      </c>
      <c r="R381" s="129">
        <v>86.0</v>
      </c>
      <c r="S381" s="129">
        <v>79.0</v>
      </c>
      <c r="T381" s="14" t="s">
        <v>41</v>
      </c>
      <c r="U381" s="129">
        <v>30.0</v>
      </c>
      <c r="V381" s="129">
        <v>8.0</v>
      </c>
      <c r="W381" s="129">
        <v>16.46</v>
      </c>
      <c r="X381" s="129">
        <v>30.4</v>
      </c>
      <c r="Y381" s="14" t="s">
        <v>41</v>
      </c>
      <c r="Z381" s="129">
        <v>1.0</v>
      </c>
      <c r="AA381" s="129">
        <v>1.0</v>
      </c>
      <c r="AB381" s="129">
        <v>4.0</v>
      </c>
      <c r="AC381" s="129">
        <v>5.0</v>
      </c>
      <c r="AD381" s="129">
        <v>3.15</v>
      </c>
      <c r="AE381" s="129">
        <v>173.0</v>
      </c>
      <c r="AF381" s="14" t="s">
        <v>41</v>
      </c>
      <c r="AG381" s="129">
        <v>1.0</v>
      </c>
      <c r="AH381" s="129">
        <v>1.0</v>
      </c>
      <c r="AI381" s="129">
        <v>3.0</v>
      </c>
      <c r="AJ381" s="129">
        <v>4.0</v>
      </c>
      <c r="AK381" s="129">
        <v>3.0</v>
      </c>
      <c r="AL381" s="130">
        <v>45496.78643179398</v>
      </c>
      <c r="AM381" s="131">
        <v>2739261.79</v>
      </c>
      <c r="AN381" s="131">
        <v>2093188.79</v>
      </c>
      <c r="AO381" s="124"/>
      <c r="AP381" s="124"/>
    </row>
    <row r="382">
      <c r="A382" s="129">
        <v>630.0</v>
      </c>
      <c r="B382" s="14" t="s">
        <v>31</v>
      </c>
      <c r="C382" s="14" t="s">
        <v>32</v>
      </c>
      <c r="D382" s="14" t="s">
        <v>249</v>
      </c>
      <c r="E382" s="14" t="s">
        <v>372</v>
      </c>
      <c r="F382" s="15" t="s">
        <v>586</v>
      </c>
      <c r="G382" s="15" t="s">
        <v>59</v>
      </c>
      <c r="H382" s="18" t="s">
        <v>1026</v>
      </c>
      <c r="I382" s="18" t="s">
        <v>1027</v>
      </c>
      <c r="J382" s="129">
        <v>3250834.05</v>
      </c>
      <c r="K382" s="129">
        <v>2936245.2</v>
      </c>
      <c r="L382" s="129">
        <v>94868.22</v>
      </c>
      <c r="M382" s="129">
        <v>86198.43</v>
      </c>
      <c r="N382" s="129">
        <v>45.0</v>
      </c>
      <c r="O382" s="129">
        <v>41.0</v>
      </c>
      <c r="P382" s="129">
        <v>56.0</v>
      </c>
      <c r="Q382" s="129">
        <v>69.0</v>
      </c>
      <c r="R382" s="129">
        <v>74.0</v>
      </c>
      <c r="S382" s="129">
        <v>95.0</v>
      </c>
      <c r="T382" s="129">
        <v>9.0</v>
      </c>
      <c r="U382" s="129">
        <v>-18.0</v>
      </c>
      <c r="V382" s="129">
        <v>-22.0</v>
      </c>
      <c r="W382" s="129">
        <v>10.06</v>
      </c>
      <c r="X382" s="129">
        <v>10.71</v>
      </c>
      <c r="Y382" s="129">
        <v>1.0</v>
      </c>
      <c r="Z382" s="129">
        <v>1.0</v>
      </c>
      <c r="AA382" s="129">
        <v>1.0</v>
      </c>
      <c r="AB382" s="129">
        <v>3.0</v>
      </c>
      <c r="AC382" s="129">
        <v>2.0</v>
      </c>
      <c r="AD382" s="129">
        <v>2.05</v>
      </c>
      <c r="AE382" s="129">
        <v>293.0</v>
      </c>
      <c r="AF382" s="129">
        <v>1.0</v>
      </c>
      <c r="AG382" s="129">
        <v>1.0</v>
      </c>
      <c r="AH382" s="129">
        <v>1.0</v>
      </c>
      <c r="AI382" s="129">
        <v>2.0</v>
      </c>
      <c r="AJ382" s="129">
        <v>2.0</v>
      </c>
      <c r="AK382" s="129">
        <v>2.0</v>
      </c>
      <c r="AL382" s="130">
        <v>45496.78643179398</v>
      </c>
      <c r="AM382" s="131">
        <v>3253018.43</v>
      </c>
      <c r="AN382" s="131">
        <v>2934632.62</v>
      </c>
      <c r="AO382" s="124"/>
      <c r="AP382" s="124"/>
    </row>
    <row r="383">
      <c r="A383" s="129">
        <v>561.0</v>
      </c>
      <c r="B383" s="14" t="s">
        <v>97</v>
      </c>
      <c r="C383" s="14" t="s">
        <v>32</v>
      </c>
      <c r="D383" s="14" t="s">
        <v>503</v>
      </c>
      <c r="E383" s="14" t="s">
        <v>534</v>
      </c>
      <c r="F383" s="15" t="s">
        <v>100</v>
      </c>
      <c r="G383" s="15" t="s">
        <v>101</v>
      </c>
      <c r="H383" s="18" t="s">
        <v>1026</v>
      </c>
      <c r="I383" s="18" t="s">
        <v>1027</v>
      </c>
      <c r="J383" s="129">
        <v>1574236.12</v>
      </c>
      <c r="K383" s="129">
        <v>1663872.0</v>
      </c>
      <c r="L383" s="129">
        <v>42746.58</v>
      </c>
      <c r="M383" s="129">
        <v>48323.73</v>
      </c>
      <c r="N383" s="129">
        <v>46.0</v>
      </c>
      <c r="O383" s="129">
        <v>39.0</v>
      </c>
      <c r="P383" s="129">
        <v>21.0</v>
      </c>
      <c r="Q383" s="129">
        <v>11.0</v>
      </c>
      <c r="R383" s="129">
        <v>50.0</v>
      </c>
      <c r="S383" s="129">
        <v>43.0</v>
      </c>
      <c r="T383" s="129">
        <v>17.0</v>
      </c>
      <c r="U383" s="129">
        <v>90.0</v>
      </c>
      <c r="V383" s="129">
        <v>16.0</v>
      </c>
      <c r="W383" s="129">
        <v>-11.54</v>
      </c>
      <c r="X383" s="129">
        <v>-5.39</v>
      </c>
      <c r="Y383" s="129">
        <v>1.0</v>
      </c>
      <c r="Z383" s="129">
        <v>2.0</v>
      </c>
      <c r="AA383" s="129">
        <v>1.0</v>
      </c>
      <c r="AB383" s="129">
        <v>1.0</v>
      </c>
      <c r="AC383" s="129">
        <v>1.0</v>
      </c>
      <c r="AD383" s="129">
        <v>1.1</v>
      </c>
      <c r="AE383" s="129">
        <v>517.0</v>
      </c>
      <c r="AF383" s="129">
        <v>1.0</v>
      </c>
      <c r="AG383" s="129">
        <v>2.0</v>
      </c>
      <c r="AH383" s="129">
        <v>1.0</v>
      </c>
      <c r="AI383" s="129">
        <v>1.0</v>
      </c>
      <c r="AJ383" s="129">
        <v>1.0</v>
      </c>
      <c r="AK383" s="129">
        <v>1.0</v>
      </c>
      <c r="AL383" s="130">
        <v>45496.78643179398</v>
      </c>
      <c r="AM383" s="131">
        <v>1574622.12</v>
      </c>
      <c r="AN383" s="131">
        <v>1662345.3</v>
      </c>
      <c r="AO383" s="124"/>
      <c r="AP383" s="124"/>
    </row>
    <row r="384">
      <c r="A384" s="129">
        <v>751.0</v>
      </c>
      <c r="B384" s="14" t="s">
        <v>47</v>
      </c>
      <c r="C384" s="14" t="s">
        <v>32</v>
      </c>
      <c r="D384" s="14" t="s">
        <v>677</v>
      </c>
      <c r="E384" s="14" t="s">
        <v>534</v>
      </c>
      <c r="F384" s="15" t="s">
        <v>513</v>
      </c>
      <c r="G384" s="15" t="s">
        <v>59</v>
      </c>
      <c r="H384" s="18" t="s">
        <v>1026</v>
      </c>
      <c r="I384" s="18" t="s">
        <v>1027</v>
      </c>
      <c r="J384" s="129">
        <v>1162619.13</v>
      </c>
      <c r="K384" s="129">
        <v>986065.6</v>
      </c>
      <c r="L384" s="129">
        <v>27690.42</v>
      </c>
      <c r="M384" s="129">
        <v>24324.83</v>
      </c>
      <c r="N384" s="129">
        <v>36.0</v>
      </c>
      <c r="O384" s="129">
        <v>33.0</v>
      </c>
      <c r="P384" s="129">
        <v>22.0</v>
      </c>
      <c r="Q384" s="129">
        <v>19.0</v>
      </c>
      <c r="R384" s="129">
        <v>51.0</v>
      </c>
      <c r="S384" s="129">
        <v>37.0</v>
      </c>
      <c r="T384" s="129">
        <v>9.0</v>
      </c>
      <c r="U384" s="129">
        <v>15.0</v>
      </c>
      <c r="V384" s="129">
        <v>37.0</v>
      </c>
      <c r="W384" s="129">
        <v>13.84</v>
      </c>
      <c r="X384" s="129">
        <v>17.9</v>
      </c>
      <c r="Y384" s="129">
        <v>1.0</v>
      </c>
      <c r="Z384" s="129">
        <v>1.0</v>
      </c>
      <c r="AA384" s="129">
        <v>2.0</v>
      </c>
      <c r="AB384" s="129">
        <v>3.0</v>
      </c>
      <c r="AC384" s="129">
        <v>3.0</v>
      </c>
      <c r="AD384" s="129">
        <v>2.5</v>
      </c>
      <c r="AE384" s="129">
        <v>229.0</v>
      </c>
      <c r="AF384" s="129">
        <v>1.0</v>
      </c>
      <c r="AG384" s="129">
        <v>1.0</v>
      </c>
      <c r="AH384" s="129">
        <v>2.0</v>
      </c>
      <c r="AI384" s="129">
        <v>2.0</v>
      </c>
      <c r="AJ384" s="129">
        <v>2.0</v>
      </c>
      <c r="AK384" s="129">
        <v>2.0</v>
      </c>
      <c r="AL384" s="130">
        <v>45496.78643179398</v>
      </c>
      <c r="AM384" s="131">
        <v>1164246.82</v>
      </c>
      <c r="AN384" s="131">
        <v>988562.28</v>
      </c>
      <c r="AO384" s="124"/>
      <c r="AP384" s="124"/>
    </row>
    <row r="385">
      <c r="A385" s="129">
        <v>494.0</v>
      </c>
      <c r="B385" s="14" t="s">
        <v>97</v>
      </c>
      <c r="C385" s="14" t="s">
        <v>32</v>
      </c>
      <c r="D385" s="14" t="s">
        <v>44</v>
      </c>
      <c r="E385" s="14" t="s">
        <v>479</v>
      </c>
      <c r="F385" s="15" t="s">
        <v>243</v>
      </c>
      <c r="G385" s="15" t="s">
        <v>101</v>
      </c>
      <c r="H385" s="18" t="s">
        <v>1026</v>
      </c>
      <c r="I385" s="18" t="s">
        <v>1027</v>
      </c>
      <c r="J385" s="129">
        <v>928981.59</v>
      </c>
      <c r="K385" s="129">
        <v>864867.4</v>
      </c>
      <c r="L385" s="129">
        <v>30230.5</v>
      </c>
      <c r="M385" s="129">
        <v>30929.0</v>
      </c>
      <c r="N385" s="129">
        <v>90.0</v>
      </c>
      <c r="O385" s="129">
        <v>67.0</v>
      </c>
      <c r="P385" s="129">
        <v>31.0</v>
      </c>
      <c r="Q385" s="129">
        <v>30.0</v>
      </c>
      <c r="R385" s="129">
        <v>37.0</v>
      </c>
      <c r="S385" s="129">
        <v>35.0</v>
      </c>
      <c r="T385" s="129">
        <v>34.0</v>
      </c>
      <c r="U385" s="129">
        <v>3.0</v>
      </c>
      <c r="V385" s="129">
        <v>5.0</v>
      </c>
      <c r="W385" s="129">
        <v>-2.26</v>
      </c>
      <c r="X385" s="129">
        <v>7.41</v>
      </c>
      <c r="Y385" s="129">
        <v>2.0</v>
      </c>
      <c r="Z385" s="129">
        <v>1.0</v>
      </c>
      <c r="AA385" s="129">
        <v>1.0</v>
      </c>
      <c r="AB385" s="129">
        <v>1.0</v>
      </c>
      <c r="AC385" s="129">
        <v>2.0</v>
      </c>
      <c r="AD385" s="129">
        <v>1.3</v>
      </c>
      <c r="AE385" s="129">
        <v>439.0</v>
      </c>
      <c r="AF385" s="129">
        <v>2.0</v>
      </c>
      <c r="AG385" s="129">
        <v>1.0</v>
      </c>
      <c r="AH385" s="129">
        <v>1.0</v>
      </c>
      <c r="AI385" s="129">
        <v>1.0</v>
      </c>
      <c r="AJ385" s="129">
        <v>2.0</v>
      </c>
      <c r="AK385" s="129">
        <v>1.0</v>
      </c>
      <c r="AL385" s="130">
        <v>45496.78643179398</v>
      </c>
      <c r="AM385" s="131">
        <v>928904.85</v>
      </c>
      <c r="AN385" s="131">
        <v>865514.67</v>
      </c>
      <c r="AO385" s="124"/>
      <c r="AP385" s="124"/>
    </row>
    <row r="386">
      <c r="A386" s="129">
        <v>185.0</v>
      </c>
      <c r="B386" s="14" t="s">
        <v>47</v>
      </c>
      <c r="C386" s="14" t="s">
        <v>32</v>
      </c>
      <c r="D386" s="14" t="s">
        <v>182</v>
      </c>
      <c r="E386" s="14" t="s">
        <v>183</v>
      </c>
      <c r="F386" s="15" t="s">
        <v>115</v>
      </c>
      <c r="G386" s="15" t="s">
        <v>59</v>
      </c>
      <c r="H386" s="18" t="s">
        <v>1026</v>
      </c>
      <c r="I386" s="18" t="s">
        <v>1027</v>
      </c>
      <c r="J386" s="129">
        <v>1758690.63</v>
      </c>
      <c r="K386" s="129">
        <v>1568462.8</v>
      </c>
      <c r="L386" s="129">
        <v>54033.5</v>
      </c>
      <c r="M386" s="129">
        <v>56912.25</v>
      </c>
      <c r="N386" s="129">
        <v>19.0</v>
      </c>
      <c r="O386" s="129">
        <v>19.0</v>
      </c>
      <c r="P386" s="129">
        <v>36.0</v>
      </c>
      <c r="Q386" s="129">
        <v>31.0</v>
      </c>
      <c r="R386" s="129">
        <v>27.0</v>
      </c>
      <c r="S386" s="129">
        <v>30.0</v>
      </c>
      <c r="T386" s="129">
        <v>0.0</v>
      </c>
      <c r="U386" s="129">
        <v>16.0</v>
      </c>
      <c r="V386" s="129">
        <v>-10.0</v>
      </c>
      <c r="W386" s="129">
        <v>-5.06</v>
      </c>
      <c r="X386" s="129">
        <v>12.13</v>
      </c>
      <c r="Y386" s="129">
        <v>1.0</v>
      </c>
      <c r="Z386" s="129">
        <v>1.0</v>
      </c>
      <c r="AA386" s="129">
        <v>1.0</v>
      </c>
      <c r="AB386" s="129">
        <v>1.0</v>
      </c>
      <c r="AC386" s="129">
        <v>2.0</v>
      </c>
      <c r="AD386" s="129">
        <v>1.25</v>
      </c>
      <c r="AE386" s="129">
        <v>454.0</v>
      </c>
      <c r="AF386" s="129">
        <v>1.0</v>
      </c>
      <c r="AG386" s="129">
        <v>1.0</v>
      </c>
      <c r="AH386" s="129">
        <v>1.0</v>
      </c>
      <c r="AI386" s="129">
        <v>1.0</v>
      </c>
      <c r="AJ386" s="129">
        <v>2.0</v>
      </c>
      <c r="AK386" s="129">
        <v>1.0</v>
      </c>
      <c r="AL386" s="130">
        <v>45496.78643179398</v>
      </c>
      <c r="AM386" s="131">
        <v>1744636.67</v>
      </c>
      <c r="AN386" s="131">
        <v>1568595.13</v>
      </c>
      <c r="AO386" s="124"/>
      <c r="AP386" s="124"/>
    </row>
    <row r="387">
      <c r="A387" s="129">
        <v>716.0</v>
      </c>
      <c r="B387" s="14" t="s">
        <v>42</v>
      </c>
      <c r="C387" s="14" t="s">
        <v>32</v>
      </c>
      <c r="D387" s="14" t="s">
        <v>650</v>
      </c>
      <c r="E387" s="14" t="s">
        <v>651</v>
      </c>
      <c r="F387" s="15" t="s">
        <v>270</v>
      </c>
      <c r="G387" s="15" t="s">
        <v>46</v>
      </c>
      <c r="H387" s="18" t="s">
        <v>1026</v>
      </c>
      <c r="I387" s="18" t="s">
        <v>1027</v>
      </c>
      <c r="J387" s="129">
        <v>1627684.16</v>
      </c>
      <c r="K387" s="129">
        <v>1477632.4</v>
      </c>
      <c r="L387" s="129">
        <v>61618.09</v>
      </c>
      <c r="M387" s="129">
        <v>60697.18</v>
      </c>
      <c r="N387" s="129">
        <v>70.0</v>
      </c>
      <c r="O387" s="129">
        <v>56.0</v>
      </c>
      <c r="P387" s="129">
        <v>25.0</v>
      </c>
      <c r="Q387" s="129">
        <v>28.0</v>
      </c>
      <c r="R387" s="129">
        <v>40.0</v>
      </c>
      <c r="S387" s="129">
        <v>38.0</v>
      </c>
      <c r="T387" s="129">
        <v>25.0</v>
      </c>
      <c r="U387" s="129">
        <v>-10.0</v>
      </c>
      <c r="V387" s="129">
        <v>5.0</v>
      </c>
      <c r="W387" s="129">
        <v>1.52</v>
      </c>
      <c r="X387" s="129">
        <v>10.15</v>
      </c>
      <c r="Y387" s="129">
        <v>1.0</v>
      </c>
      <c r="Z387" s="129">
        <v>1.0</v>
      </c>
      <c r="AA387" s="129">
        <v>1.0</v>
      </c>
      <c r="AB387" s="129">
        <v>1.0</v>
      </c>
      <c r="AC387" s="129">
        <v>2.0</v>
      </c>
      <c r="AD387" s="129">
        <v>1.25</v>
      </c>
      <c r="AE387" s="129">
        <v>455.0</v>
      </c>
      <c r="AF387" s="129">
        <v>1.0</v>
      </c>
      <c r="AG387" s="129">
        <v>1.0</v>
      </c>
      <c r="AH387" s="129">
        <v>1.0</v>
      </c>
      <c r="AI387" s="129">
        <v>1.0</v>
      </c>
      <c r="AJ387" s="129">
        <v>2.0</v>
      </c>
      <c r="AK387" s="129">
        <v>1.0</v>
      </c>
      <c r="AL387" s="130">
        <v>45496.78643179398</v>
      </c>
      <c r="AM387" s="131">
        <v>1607632.16</v>
      </c>
      <c r="AN387" s="131">
        <v>1477526.5</v>
      </c>
      <c r="AO387" s="124"/>
      <c r="AP387" s="124"/>
    </row>
    <row r="388">
      <c r="A388" s="129">
        <v>330.0</v>
      </c>
      <c r="B388" s="14" t="s">
        <v>1001</v>
      </c>
      <c r="C388" s="14" t="s">
        <v>992</v>
      </c>
      <c r="D388" s="14" t="s">
        <v>484</v>
      </c>
      <c r="E388" s="14" t="s">
        <v>1017</v>
      </c>
      <c r="F388" s="15" t="s">
        <v>270</v>
      </c>
      <c r="G388" s="15" t="s">
        <v>46</v>
      </c>
      <c r="H388" s="18" t="s">
        <v>1026</v>
      </c>
      <c r="I388" s="18" t="s">
        <v>1027</v>
      </c>
      <c r="J388" s="129">
        <v>492627.9</v>
      </c>
      <c r="K388" s="129">
        <v>598635.8</v>
      </c>
      <c r="L388" s="129">
        <v>14358.17</v>
      </c>
      <c r="M388" s="129">
        <v>23664.43</v>
      </c>
      <c r="N388" s="129">
        <v>10.0</v>
      </c>
      <c r="O388" s="129">
        <v>47.0</v>
      </c>
      <c r="P388" s="129">
        <v>68.0</v>
      </c>
      <c r="Q388" s="129">
        <v>74.0</v>
      </c>
      <c r="R388" s="129">
        <v>171.0</v>
      </c>
      <c r="S388" s="129">
        <v>48.0</v>
      </c>
      <c r="T388" s="129">
        <v>-78.0</v>
      </c>
      <c r="U388" s="129">
        <v>-8.0</v>
      </c>
      <c r="V388" s="129">
        <v>256.0</v>
      </c>
      <c r="W388" s="129">
        <v>-39.33</v>
      </c>
      <c r="X388" s="129">
        <v>-17.71</v>
      </c>
      <c r="Y388" s="129">
        <v>1.0</v>
      </c>
      <c r="Z388" s="129">
        <v>1.0</v>
      </c>
      <c r="AA388" s="129">
        <v>5.0</v>
      </c>
      <c r="AB388" s="129">
        <v>1.0</v>
      </c>
      <c r="AC388" s="129">
        <v>1.0</v>
      </c>
      <c r="AD388" s="129">
        <v>2.0</v>
      </c>
      <c r="AE388" s="129">
        <v>299.0</v>
      </c>
      <c r="AF388" s="129">
        <v>1.0</v>
      </c>
      <c r="AG388" s="129">
        <v>1.0</v>
      </c>
      <c r="AH388" s="129">
        <v>4.0</v>
      </c>
      <c r="AI388" s="129">
        <v>1.0</v>
      </c>
      <c r="AJ388" s="129">
        <v>1.0</v>
      </c>
      <c r="AK388" s="129">
        <v>2.0</v>
      </c>
      <c r="AL388" s="130">
        <v>45496.78643179398</v>
      </c>
      <c r="AM388" s="131">
        <v>440072.77</v>
      </c>
      <c r="AN388" s="131">
        <v>593664.12</v>
      </c>
      <c r="AO388" s="124"/>
      <c r="AP388" s="124"/>
    </row>
    <row r="389">
      <c r="A389" s="129">
        <v>768.0</v>
      </c>
      <c r="B389" s="14" t="s">
        <v>122</v>
      </c>
      <c r="C389" s="14" t="s">
        <v>992</v>
      </c>
      <c r="D389" s="14" t="s">
        <v>484</v>
      </c>
      <c r="E389" s="14" t="s">
        <v>1017</v>
      </c>
      <c r="F389" s="15" t="s">
        <v>270</v>
      </c>
      <c r="G389" s="15" t="s">
        <v>46</v>
      </c>
      <c r="H389" s="18" t="s">
        <v>1026</v>
      </c>
      <c r="I389" s="18" t="s">
        <v>1027</v>
      </c>
      <c r="J389" s="129">
        <v>854396.36</v>
      </c>
      <c r="K389" s="129">
        <v>1359513.2</v>
      </c>
      <c r="L389" s="129">
        <v>24544.16</v>
      </c>
      <c r="M389" s="129">
        <v>52992.73</v>
      </c>
      <c r="N389" s="129">
        <v>11.0</v>
      </c>
      <c r="O389" s="129">
        <v>61.0</v>
      </c>
      <c r="P389" s="129">
        <v>81.0</v>
      </c>
      <c r="Q389" s="129">
        <v>53.0</v>
      </c>
      <c r="R389" s="129">
        <v>181.0</v>
      </c>
      <c r="S389" s="129">
        <v>35.0</v>
      </c>
      <c r="T389" s="129">
        <v>-81.0</v>
      </c>
      <c r="U389" s="129">
        <v>52.0</v>
      </c>
      <c r="V389" s="129">
        <v>417.0</v>
      </c>
      <c r="W389" s="129">
        <v>-53.68</v>
      </c>
      <c r="X389" s="129">
        <v>-37.15</v>
      </c>
      <c r="Y389" s="129">
        <v>1.0</v>
      </c>
      <c r="Z389" s="129">
        <v>1.0</v>
      </c>
      <c r="AA389" s="129">
        <v>5.0</v>
      </c>
      <c r="AB389" s="129">
        <v>1.0</v>
      </c>
      <c r="AC389" s="129">
        <v>1.0</v>
      </c>
      <c r="AD389" s="129">
        <v>2.0</v>
      </c>
      <c r="AE389" s="129">
        <v>306.0</v>
      </c>
      <c r="AF389" s="129">
        <v>1.0</v>
      </c>
      <c r="AG389" s="129">
        <v>1.0</v>
      </c>
      <c r="AH389" s="129">
        <v>4.0</v>
      </c>
      <c r="AI389" s="129">
        <v>1.0</v>
      </c>
      <c r="AJ389" s="129">
        <v>1.0</v>
      </c>
      <c r="AK389" s="129">
        <v>2.0</v>
      </c>
      <c r="AL389" s="130">
        <v>45496.78643179398</v>
      </c>
      <c r="AM389" s="131">
        <v>763038.42</v>
      </c>
      <c r="AN389" s="131">
        <v>1365369.5</v>
      </c>
      <c r="AO389" s="124"/>
      <c r="AP389" s="124"/>
    </row>
    <row r="390">
      <c r="A390" s="129">
        <v>144.0</v>
      </c>
      <c r="B390" s="14" t="s">
        <v>47</v>
      </c>
      <c r="C390" s="14" t="s">
        <v>32</v>
      </c>
      <c r="D390" s="14" t="s">
        <v>125</v>
      </c>
      <c r="E390" s="14" t="s">
        <v>126</v>
      </c>
      <c r="F390" s="15" t="s">
        <v>115</v>
      </c>
      <c r="G390" s="15" t="s">
        <v>59</v>
      </c>
      <c r="H390" s="18" t="s">
        <v>1026</v>
      </c>
      <c r="I390" s="18" t="s">
        <v>1027</v>
      </c>
      <c r="J390" s="129">
        <v>957299.27</v>
      </c>
      <c r="K390" s="129">
        <v>1122479.8</v>
      </c>
      <c r="L390" s="129">
        <v>31740.18</v>
      </c>
      <c r="M390" s="129">
        <v>36992.79</v>
      </c>
      <c r="N390" s="14" t="s">
        <v>41</v>
      </c>
      <c r="O390" s="129">
        <v>3.0</v>
      </c>
      <c r="P390" s="129">
        <v>25.0</v>
      </c>
      <c r="Q390" s="129">
        <v>17.0</v>
      </c>
      <c r="R390" s="129">
        <v>35.0</v>
      </c>
      <c r="S390" s="129">
        <v>32.0</v>
      </c>
      <c r="T390" s="14" t="s">
        <v>41</v>
      </c>
      <c r="U390" s="129">
        <v>47.0</v>
      </c>
      <c r="V390" s="129">
        <v>9.0</v>
      </c>
      <c r="W390" s="129">
        <v>-14.2</v>
      </c>
      <c r="X390" s="129">
        <v>-14.72</v>
      </c>
      <c r="Y390" s="14" t="s">
        <v>41</v>
      </c>
      <c r="Z390" s="129">
        <v>1.0</v>
      </c>
      <c r="AA390" s="129">
        <v>1.0</v>
      </c>
      <c r="AB390" s="129">
        <v>1.0</v>
      </c>
      <c r="AC390" s="129">
        <v>1.0</v>
      </c>
      <c r="AD390" s="129">
        <v>0.95</v>
      </c>
      <c r="AE390" s="129">
        <v>638.0</v>
      </c>
      <c r="AF390" s="14" t="s">
        <v>41</v>
      </c>
      <c r="AG390" s="129">
        <v>1.0</v>
      </c>
      <c r="AH390" s="129">
        <v>1.0</v>
      </c>
      <c r="AI390" s="129">
        <v>1.0</v>
      </c>
      <c r="AJ390" s="129">
        <v>1.0</v>
      </c>
      <c r="AK390" s="129">
        <v>1.0</v>
      </c>
      <c r="AL390" s="130">
        <v>45496.78643179398</v>
      </c>
      <c r="AM390" s="131">
        <v>955730.08</v>
      </c>
      <c r="AN390" s="131">
        <v>1115798.36</v>
      </c>
      <c r="AO390" s="124"/>
      <c r="AP390" s="124"/>
    </row>
    <row r="391">
      <c r="A391" s="128">
        <v>307.0</v>
      </c>
      <c r="B391" s="11" t="s">
        <v>97</v>
      </c>
      <c r="C391" s="11" t="s">
        <v>32</v>
      </c>
      <c r="D391" s="11" t="s">
        <v>317</v>
      </c>
      <c r="E391" s="14" t="s">
        <v>318</v>
      </c>
      <c r="F391" s="15" t="s">
        <v>154</v>
      </c>
      <c r="G391" s="15" t="s">
        <v>101</v>
      </c>
      <c r="H391" s="18" t="s">
        <v>1026</v>
      </c>
      <c r="I391" s="18" t="s">
        <v>1027</v>
      </c>
      <c r="J391" s="129">
        <v>1192648.16</v>
      </c>
      <c r="K391" s="129">
        <v>1199948.4</v>
      </c>
      <c r="L391" s="129">
        <v>37771.5</v>
      </c>
      <c r="M391" s="129">
        <v>40689.25</v>
      </c>
      <c r="N391" s="129">
        <v>16.0</v>
      </c>
      <c r="O391" s="129">
        <v>23.0</v>
      </c>
      <c r="P391" s="129">
        <v>20.0</v>
      </c>
      <c r="Q391" s="128">
        <v>22.0</v>
      </c>
      <c r="R391" s="128">
        <v>28.0</v>
      </c>
      <c r="S391" s="128">
        <v>32.0</v>
      </c>
      <c r="T391" s="128">
        <v>-30.0</v>
      </c>
      <c r="U391" s="128">
        <v>-9.0</v>
      </c>
      <c r="V391" s="128">
        <v>-12.0</v>
      </c>
      <c r="W391" s="128">
        <v>-7.17</v>
      </c>
      <c r="X391" s="128">
        <v>-0.61</v>
      </c>
      <c r="Y391" s="128">
        <v>1.0</v>
      </c>
      <c r="Z391" s="128">
        <v>1.0</v>
      </c>
      <c r="AA391" s="128">
        <v>1.0</v>
      </c>
      <c r="AB391" s="128">
        <v>1.0</v>
      </c>
      <c r="AC391" s="128">
        <v>1.0</v>
      </c>
      <c r="AD391" s="128">
        <v>1.0</v>
      </c>
      <c r="AE391" s="128">
        <v>583.0</v>
      </c>
      <c r="AF391" s="128">
        <v>1.0</v>
      </c>
      <c r="AG391" s="128">
        <v>1.0</v>
      </c>
      <c r="AH391" s="128">
        <v>1.0</v>
      </c>
      <c r="AI391" s="128">
        <v>1.0</v>
      </c>
      <c r="AJ391" s="128">
        <v>1.0</v>
      </c>
      <c r="AK391" s="128">
        <v>1.0</v>
      </c>
      <c r="AL391" s="130">
        <v>45496.78643179398</v>
      </c>
      <c r="AM391" s="131">
        <v>1181845.16</v>
      </c>
      <c r="AN391" s="131">
        <v>1200329.31</v>
      </c>
      <c r="AO391" s="124"/>
      <c r="AP391" s="124"/>
    </row>
    <row r="392">
      <c r="A392" s="129">
        <v>403.0</v>
      </c>
      <c r="B392" s="14" t="s">
        <v>97</v>
      </c>
      <c r="C392" s="14" t="s">
        <v>32</v>
      </c>
      <c r="D392" s="14" t="s">
        <v>409</v>
      </c>
      <c r="E392" s="14" t="s">
        <v>410</v>
      </c>
      <c r="F392" s="15" t="s">
        <v>209</v>
      </c>
      <c r="G392" s="15" t="s">
        <v>101</v>
      </c>
      <c r="H392" s="18" t="s">
        <v>1026</v>
      </c>
      <c r="I392" s="18" t="s">
        <v>1027</v>
      </c>
      <c r="J392" s="129">
        <v>969187.15</v>
      </c>
      <c r="K392" s="129">
        <v>886323.6</v>
      </c>
      <c r="L392" s="129">
        <v>27767.48</v>
      </c>
      <c r="M392" s="129">
        <v>27138.89</v>
      </c>
      <c r="N392" s="129">
        <v>5.0</v>
      </c>
      <c r="O392" s="129">
        <v>1.0</v>
      </c>
      <c r="P392" s="129">
        <v>13.0</v>
      </c>
      <c r="Q392" s="129">
        <v>24.0</v>
      </c>
      <c r="R392" s="129">
        <v>21.0</v>
      </c>
      <c r="S392" s="129">
        <v>41.0</v>
      </c>
      <c r="T392" s="129">
        <v>400.0</v>
      </c>
      <c r="U392" s="129">
        <v>-45.0</v>
      </c>
      <c r="V392" s="129">
        <v>-48.0</v>
      </c>
      <c r="W392" s="129">
        <v>2.32</v>
      </c>
      <c r="X392" s="129">
        <v>9.35</v>
      </c>
      <c r="Y392" s="129">
        <v>5.0</v>
      </c>
      <c r="Z392" s="129">
        <v>1.0</v>
      </c>
      <c r="AA392" s="129">
        <v>1.0</v>
      </c>
      <c r="AB392" s="129">
        <v>1.0</v>
      </c>
      <c r="AC392" s="129">
        <v>2.0</v>
      </c>
      <c r="AD392" s="129">
        <v>1.45</v>
      </c>
      <c r="AE392" s="129">
        <v>394.0</v>
      </c>
      <c r="AF392" s="129">
        <v>4.0</v>
      </c>
      <c r="AG392" s="129">
        <v>1.0</v>
      </c>
      <c r="AH392" s="129">
        <v>1.0</v>
      </c>
      <c r="AI392" s="129">
        <v>1.0</v>
      </c>
      <c r="AJ392" s="129">
        <v>2.0</v>
      </c>
      <c r="AK392" s="129">
        <v>1.0</v>
      </c>
      <c r="AL392" s="130">
        <v>45496.78643179398</v>
      </c>
      <c r="AM392" s="131">
        <v>969468.42</v>
      </c>
      <c r="AN392" s="131">
        <v>890486.36</v>
      </c>
      <c r="AO392" s="124"/>
      <c r="AP392" s="124"/>
    </row>
    <row r="393">
      <c r="A393" s="129">
        <v>640.0</v>
      </c>
      <c r="B393" s="14" t="s">
        <v>97</v>
      </c>
      <c r="C393" s="14" t="s">
        <v>32</v>
      </c>
      <c r="D393" s="14" t="s">
        <v>409</v>
      </c>
      <c r="E393" s="14" t="s">
        <v>410</v>
      </c>
      <c r="F393" s="15" t="s">
        <v>209</v>
      </c>
      <c r="G393" s="15" t="s">
        <v>101</v>
      </c>
      <c r="H393" s="18" t="s">
        <v>1026</v>
      </c>
      <c r="I393" s="18" t="s">
        <v>1027</v>
      </c>
      <c r="J393" s="129">
        <v>865900.08</v>
      </c>
      <c r="K393" s="129">
        <v>795366.0</v>
      </c>
      <c r="L393" s="129">
        <v>24623.36</v>
      </c>
      <c r="M393" s="129">
        <v>24950.44</v>
      </c>
      <c r="N393" s="129">
        <v>1.0</v>
      </c>
      <c r="O393" s="129">
        <v>5.0</v>
      </c>
      <c r="P393" s="129">
        <v>9.0</v>
      </c>
      <c r="Q393" s="129">
        <v>27.0</v>
      </c>
      <c r="R393" s="129">
        <v>11.0</v>
      </c>
      <c r="S393" s="129">
        <v>17.0</v>
      </c>
      <c r="T393" s="129">
        <v>-80.0</v>
      </c>
      <c r="U393" s="129">
        <v>-66.0</v>
      </c>
      <c r="V393" s="129">
        <v>-35.0</v>
      </c>
      <c r="W393" s="129">
        <v>-1.31</v>
      </c>
      <c r="X393" s="129">
        <v>8.87</v>
      </c>
      <c r="Y393" s="129">
        <v>1.0</v>
      </c>
      <c r="Z393" s="129">
        <v>1.0</v>
      </c>
      <c r="AA393" s="129">
        <v>1.0</v>
      </c>
      <c r="AB393" s="129">
        <v>1.0</v>
      </c>
      <c r="AC393" s="129">
        <v>2.0</v>
      </c>
      <c r="AD393" s="129">
        <v>1.25</v>
      </c>
      <c r="AE393" s="129">
        <v>447.0</v>
      </c>
      <c r="AF393" s="129">
        <v>1.0</v>
      </c>
      <c r="AG393" s="129">
        <v>1.0</v>
      </c>
      <c r="AH393" s="129">
        <v>1.0</v>
      </c>
      <c r="AI393" s="129">
        <v>1.0</v>
      </c>
      <c r="AJ393" s="129">
        <v>2.0</v>
      </c>
      <c r="AK393" s="129">
        <v>1.0</v>
      </c>
      <c r="AL393" s="130">
        <v>45496.78643179398</v>
      </c>
      <c r="AM393" s="131">
        <v>866434.21</v>
      </c>
      <c r="AN393" s="131">
        <v>792089.06</v>
      </c>
      <c r="AO393" s="124"/>
      <c r="AP393" s="124"/>
    </row>
    <row r="394">
      <c r="A394" s="129">
        <v>3008.0</v>
      </c>
      <c r="B394" s="14" t="s">
        <v>31</v>
      </c>
      <c r="C394" s="14" t="s">
        <v>32</v>
      </c>
      <c r="D394" s="14" t="s">
        <v>781</v>
      </c>
      <c r="E394" s="14" t="s">
        <v>782</v>
      </c>
      <c r="F394" s="15" t="s">
        <v>783</v>
      </c>
      <c r="G394" s="15" t="s">
        <v>772</v>
      </c>
      <c r="H394" s="18" t="s">
        <v>1026</v>
      </c>
      <c r="I394" s="18" t="s">
        <v>1027</v>
      </c>
      <c r="J394" s="129">
        <v>3270257.52</v>
      </c>
      <c r="K394" s="129">
        <v>3020283.8</v>
      </c>
      <c r="L394" s="129">
        <v>93901.0</v>
      </c>
      <c r="M394" s="129">
        <v>89146.46</v>
      </c>
      <c r="N394" s="129">
        <v>134.0</v>
      </c>
      <c r="O394" s="129">
        <v>69.0</v>
      </c>
      <c r="P394" s="129">
        <v>107.0</v>
      </c>
      <c r="Q394" s="129">
        <v>111.0</v>
      </c>
      <c r="R394" s="129">
        <v>147.0</v>
      </c>
      <c r="S394" s="129">
        <v>100.0</v>
      </c>
      <c r="T394" s="129">
        <v>94.0</v>
      </c>
      <c r="U394" s="129">
        <v>-3.0</v>
      </c>
      <c r="V394" s="129">
        <v>47.0</v>
      </c>
      <c r="W394" s="129">
        <v>5.33</v>
      </c>
      <c r="X394" s="129">
        <v>8.28</v>
      </c>
      <c r="Y394" s="129">
        <v>4.0</v>
      </c>
      <c r="Z394" s="129">
        <v>1.0</v>
      </c>
      <c r="AA394" s="129">
        <v>3.0</v>
      </c>
      <c r="AB394" s="129">
        <v>2.0</v>
      </c>
      <c r="AC394" s="129">
        <v>2.0</v>
      </c>
      <c r="AD394" s="129">
        <v>2.2</v>
      </c>
      <c r="AE394" s="129">
        <v>282.0</v>
      </c>
      <c r="AF394" s="129">
        <v>3.0</v>
      </c>
      <c r="AG394" s="129">
        <v>1.0</v>
      </c>
      <c r="AH394" s="129">
        <v>2.0</v>
      </c>
      <c r="AI394" s="129">
        <v>1.0</v>
      </c>
      <c r="AJ394" s="129">
        <v>2.0</v>
      </c>
      <c r="AK394" s="129">
        <v>2.0</v>
      </c>
      <c r="AL394" s="130">
        <v>45496.78643179398</v>
      </c>
      <c r="AM394" s="131">
        <v>3271963.47</v>
      </c>
      <c r="AN394" s="131">
        <v>3021684.12</v>
      </c>
      <c r="AO394" s="124"/>
      <c r="AP394" s="124"/>
    </row>
    <row r="395">
      <c r="A395" s="129">
        <v>647.0</v>
      </c>
      <c r="B395" s="14" t="s">
        <v>97</v>
      </c>
      <c r="C395" s="14" t="s">
        <v>32</v>
      </c>
      <c r="D395" s="14" t="s">
        <v>249</v>
      </c>
      <c r="E395" s="14" t="s">
        <v>599</v>
      </c>
      <c r="F395" s="15" t="s">
        <v>45</v>
      </c>
      <c r="G395" s="15" t="s">
        <v>46</v>
      </c>
      <c r="H395" s="18" t="s">
        <v>1026</v>
      </c>
      <c r="I395" s="18" t="s">
        <v>1027</v>
      </c>
      <c r="J395" s="129">
        <v>2354999.72</v>
      </c>
      <c r="K395" s="129">
        <v>2255783.8</v>
      </c>
      <c r="L395" s="129">
        <v>85839.79</v>
      </c>
      <c r="M395" s="129">
        <v>87397.06</v>
      </c>
      <c r="N395" s="129">
        <v>10.0</v>
      </c>
      <c r="O395" s="129">
        <v>30.0</v>
      </c>
      <c r="P395" s="129">
        <v>98.0</v>
      </c>
      <c r="Q395" s="129">
        <v>91.0</v>
      </c>
      <c r="R395" s="129">
        <v>43.0</v>
      </c>
      <c r="S395" s="129">
        <v>49.0</v>
      </c>
      <c r="T395" s="129">
        <v>-66.0</v>
      </c>
      <c r="U395" s="129">
        <v>7.0</v>
      </c>
      <c r="V395" s="129">
        <v>-12.0</v>
      </c>
      <c r="W395" s="129">
        <v>-1.78</v>
      </c>
      <c r="X395" s="129">
        <v>4.4</v>
      </c>
      <c r="Y395" s="129">
        <v>1.0</v>
      </c>
      <c r="Z395" s="129">
        <v>1.0</v>
      </c>
      <c r="AA395" s="129">
        <v>1.0</v>
      </c>
      <c r="AB395" s="129">
        <v>1.0</v>
      </c>
      <c r="AC395" s="129">
        <v>1.0</v>
      </c>
      <c r="AD395" s="129">
        <v>1.0</v>
      </c>
      <c r="AE395" s="129">
        <v>612.0</v>
      </c>
      <c r="AF395" s="129">
        <v>1.0</v>
      </c>
      <c r="AG395" s="129">
        <v>1.0</v>
      </c>
      <c r="AH395" s="129">
        <v>1.0</v>
      </c>
      <c r="AI395" s="129">
        <v>1.0</v>
      </c>
      <c r="AJ395" s="129">
        <v>1.0</v>
      </c>
      <c r="AK395" s="129">
        <v>1.0</v>
      </c>
      <c r="AL395" s="130">
        <v>45496.78643179398</v>
      </c>
      <c r="AM395" s="131">
        <v>2355115.43</v>
      </c>
      <c r="AN395" s="131">
        <v>2255754.92</v>
      </c>
      <c r="AO395" s="124"/>
      <c r="AP395" s="124"/>
    </row>
    <row r="396">
      <c r="A396" s="129">
        <v>835.0</v>
      </c>
      <c r="B396" s="14" t="s">
        <v>97</v>
      </c>
      <c r="C396" s="14" t="s">
        <v>32</v>
      </c>
      <c r="D396" s="14" t="s">
        <v>249</v>
      </c>
      <c r="E396" s="14" t="s">
        <v>599</v>
      </c>
      <c r="F396" s="15" t="s">
        <v>45</v>
      </c>
      <c r="G396" s="15" t="s">
        <v>46</v>
      </c>
      <c r="H396" s="18" t="s">
        <v>1026</v>
      </c>
      <c r="I396" s="18" t="s">
        <v>1027</v>
      </c>
      <c r="J396" s="129">
        <v>580673.2</v>
      </c>
      <c r="K396" s="129">
        <v>443854.0</v>
      </c>
      <c r="L396" s="129">
        <v>20178.67</v>
      </c>
      <c r="M396" s="129">
        <v>16314.25</v>
      </c>
      <c r="N396" s="129">
        <v>10.0</v>
      </c>
      <c r="O396" s="129">
        <v>9.0</v>
      </c>
      <c r="P396" s="129">
        <v>53.0</v>
      </c>
      <c r="Q396" s="129">
        <v>41.0</v>
      </c>
      <c r="R396" s="129">
        <v>20.0</v>
      </c>
      <c r="S396" s="129">
        <v>21.0</v>
      </c>
      <c r="T396" s="129">
        <v>11.0</v>
      </c>
      <c r="U396" s="129">
        <v>29.0</v>
      </c>
      <c r="V396" s="129">
        <v>-4.0</v>
      </c>
      <c r="W396" s="129">
        <v>23.69</v>
      </c>
      <c r="X396" s="129">
        <v>30.83</v>
      </c>
      <c r="Y396" s="129">
        <v>1.0</v>
      </c>
      <c r="Z396" s="129">
        <v>1.0</v>
      </c>
      <c r="AA396" s="129">
        <v>1.0</v>
      </c>
      <c r="AB396" s="129">
        <v>5.0</v>
      </c>
      <c r="AC396" s="129">
        <v>5.0</v>
      </c>
      <c r="AD396" s="129">
        <v>3.6</v>
      </c>
      <c r="AE396" s="129">
        <v>109.0</v>
      </c>
      <c r="AF396" s="129">
        <v>1.0</v>
      </c>
      <c r="AG396" s="129">
        <v>1.0</v>
      </c>
      <c r="AH396" s="129">
        <v>1.0</v>
      </c>
      <c r="AI396" s="129">
        <v>4.0</v>
      </c>
      <c r="AJ396" s="129">
        <v>4.0</v>
      </c>
      <c r="AK396" s="129">
        <v>3.0</v>
      </c>
      <c r="AL396" s="130">
        <v>45496.78643179398</v>
      </c>
      <c r="AM396" s="131">
        <v>580489.0</v>
      </c>
      <c r="AN396" s="131">
        <v>443969.77</v>
      </c>
      <c r="AO396" s="124"/>
      <c r="AP396" s="124"/>
    </row>
    <row r="397">
      <c r="A397" s="129">
        <v>355.0</v>
      </c>
      <c r="B397" s="14" t="s">
        <v>63</v>
      </c>
      <c r="C397" s="14" t="s">
        <v>32</v>
      </c>
      <c r="D397" s="14" t="s">
        <v>50</v>
      </c>
      <c r="E397" s="14" t="s">
        <v>365</v>
      </c>
      <c r="F397" s="15" t="s">
        <v>366</v>
      </c>
      <c r="G397" s="15" t="s">
        <v>46</v>
      </c>
      <c r="H397" s="18" t="s">
        <v>1026</v>
      </c>
      <c r="I397" s="18" t="s">
        <v>1027</v>
      </c>
      <c r="J397" s="129">
        <v>2211720.63</v>
      </c>
      <c r="K397" s="129">
        <v>2116918.0</v>
      </c>
      <c r="L397" s="129">
        <v>85881.07</v>
      </c>
      <c r="M397" s="129">
        <v>94663.3</v>
      </c>
      <c r="N397" s="129">
        <v>253.0</v>
      </c>
      <c r="O397" s="129">
        <v>9.0</v>
      </c>
      <c r="P397" s="129">
        <v>118.0</v>
      </c>
      <c r="Q397" s="129">
        <v>137.0</v>
      </c>
      <c r="R397" s="129">
        <v>117.0</v>
      </c>
      <c r="S397" s="129">
        <v>107.0</v>
      </c>
      <c r="T397" s="129">
        <v>2711.0</v>
      </c>
      <c r="U397" s="129">
        <v>-13.0</v>
      </c>
      <c r="V397" s="129">
        <v>9.0</v>
      </c>
      <c r="W397" s="129">
        <v>-9.28</v>
      </c>
      <c r="X397" s="129">
        <v>4.48</v>
      </c>
      <c r="Y397" s="129">
        <v>5.0</v>
      </c>
      <c r="Z397" s="129">
        <v>1.0</v>
      </c>
      <c r="AA397" s="129">
        <v>1.0</v>
      </c>
      <c r="AB397" s="129">
        <v>1.0</v>
      </c>
      <c r="AC397" s="129">
        <v>1.0</v>
      </c>
      <c r="AD397" s="129">
        <v>1.2</v>
      </c>
      <c r="AE397" s="129">
        <v>494.0</v>
      </c>
      <c r="AF397" s="129">
        <v>4.0</v>
      </c>
      <c r="AG397" s="129">
        <v>1.0</v>
      </c>
      <c r="AH397" s="129">
        <v>1.0</v>
      </c>
      <c r="AI397" s="129">
        <v>1.0</v>
      </c>
      <c r="AJ397" s="129">
        <v>1.0</v>
      </c>
      <c r="AK397" s="129">
        <v>1.0</v>
      </c>
      <c r="AL397" s="130">
        <v>45496.78643179398</v>
      </c>
      <c r="AM397" s="131">
        <v>2211617.78</v>
      </c>
      <c r="AN397" s="131">
        <v>2116971.75</v>
      </c>
      <c r="AO397" s="124"/>
      <c r="AP397" s="124"/>
    </row>
    <row r="398">
      <c r="A398" s="129">
        <v>375.0</v>
      </c>
      <c r="B398" s="14" t="s">
        <v>63</v>
      </c>
      <c r="C398" s="14" t="s">
        <v>32</v>
      </c>
      <c r="D398" s="14" t="s">
        <v>50</v>
      </c>
      <c r="E398" s="14" t="s">
        <v>365</v>
      </c>
      <c r="F398" s="15" t="s">
        <v>366</v>
      </c>
      <c r="G398" s="15" t="s">
        <v>46</v>
      </c>
      <c r="H398" s="18" t="s">
        <v>1026</v>
      </c>
      <c r="I398" s="18" t="s">
        <v>1027</v>
      </c>
      <c r="J398" s="129">
        <v>706210.45</v>
      </c>
      <c r="K398" s="129">
        <v>926049.4</v>
      </c>
      <c r="L398" s="129">
        <v>25779.45</v>
      </c>
      <c r="M398" s="129">
        <v>33569.43</v>
      </c>
      <c r="N398" s="129">
        <v>27.0</v>
      </c>
      <c r="O398" s="129">
        <v>7.0</v>
      </c>
      <c r="P398" s="129">
        <v>47.0</v>
      </c>
      <c r="Q398" s="129">
        <v>83.0</v>
      </c>
      <c r="R398" s="129">
        <v>34.0</v>
      </c>
      <c r="S398" s="129">
        <v>26.0</v>
      </c>
      <c r="T398" s="129">
        <v>285.0</v>
      </c>
      <c r="U398" s="129">
        <v>-43.0</v>
      </c>
      <c r="V398" s="129">
        <v>30.0</v>
      </c>
      <c r="W398" s="129">
        <v>-23.21</v>
      </c>
      <c r="X398" s="129">
        <v>-23.74</v>
      </c>
      <c r="Y398" s="129">
        <v>5.0</v>
      </c>
      <c r="Z398" s="129">
        <v>1.0</v>
      </c>
      <c r="AA398" s="129">
        <v>2.0</v>
      </c>
      <c r="AB398" s="129">
        <v>1.0</v>
      </c>
      <c r="AC398" s="129">
        <v>1.0</v>
      </c>
      <c r="AD398" s="129">
        <v>1.4</v>
      </c>
      <c r="AE398" s="129">
        <v>410.0</v>
      </c>
      <c r="AF398" s="129">
        <v>4.0</v>
      </c>
      <c r="AG398" s="129">
        <v>1.0</v>
      </c>
      <c r="AH398" s="129">
        <v>2.0</v>
      </c>
      <c r="AI398" s="129">
        <v>1.0</v>
      </c>
      <c r="AJ398" s="129">
        <v>1.0</v>
      </c>
      <c r="AK398" s="129">
        <v>1.0</v>
      </c>
      <c r="AL398" s="130">
        <v>45496.78643179398</v>
      </c>
      <c r="AM398" s="131">
        <v>706000.45</v>
      </c>
      <c r="AN398" s="131">
        <v>965476.53</v>
      </c>
      <c r="AO398" s="124"/>
      <c r="AP398" s="124"/>
    </row>
    <row r="399">
      <c r="A399" s="129">
        <v>853.0</v>
      </c>
      <c r="B399" s="14" t="s">
        <v>63</v>
      </c>
      <c r="C399" s="14" t="s">
        <v>32</v>
      </c>
      <c r="D399" s="14" t="s">
        <v>50</v>
      </c>
      <c r="E399" s="14" t="s">
        <v>365</v>
      </c>
      <c r="F399" s="15" t="s">
        <v>366</v>
      </c>
      <c r="G399" s="15" t="s">
        <v>46</v>
      </c>
      <c r="H399" s="18" t="s">
        <v>1026</v>
      </c>
      <c r="I399" s="18" t="s">
        <v>1027</v>
      </c>
      <c r="J399" s="129">
        <v>710346.82</v>
      </c>
      <c r="K399" s="129">
        <v>611835.8</v>
      </c>
      <c r="L399" s="129">
        <v>22679.94</v>
      </c>
      <c r="M399" s="129">
        <v>19183.78</v>
      </c>
      <c r="N399" s="129">
        <v>14.0</v>
      </c>
      <c r="O399" s="129">
        <v>5.0</v>
      </c>
      <c r="P399" s="129">
        <v>34.0</v>
      </c>
      <c r="Q399" s="129">
        <v>46.0</v>
      </c>
      <c r="R399" s="129">
        <v>24.0</v>
      </c>
      <c r="S399" s="129">
        <v>30.0</v>
      </c>
      <c r="T399" s="129">
        <v>180.0</v>
      </c>
      <c r="U399" s="129">
        <v>-26.0</v>
      </c>
      <c r="V399" s="129">
        <v>-20.0</v>
      </c>
      <c r="W399" s="129">
        <v>18.22</v>
      </c>
      <c r="X399" s="129">
        <v>16.1</v>
      </c>
      <c r="Y399" s="129">
        <v>5.0</v>
      </c>
      <c r="Z399" s="129">
        <v>1.0</v>
      </c>
      <c r="AA399" s="129">
        <v>1.0</v>
      </c>
      <c r="AB399" s="129">
        <v>5.0</v>
      </c>
      <c r="AC399" s="129">
        <v>3.0</v>
      </c>
      <c r="AD399" s="129">
        <v>3.3</v>
      </c>
      <c r="AE399" s="129">
        <v>165.0</v>
      </c>
      <c r="AF399" s="129">
        <v>4.0</v>
      </c>
      <c r="AG399" s="129">
        <v>1.0</v>
      </c>
      <c r="AH399" s="129">
        <v>1.0</v>
      </c>
      <c r="AI399" s="129">
        <v>4.0</v>
      </c>
      <c r="AJ399" s="129">
        <v>2.0</v>
      </c>
      <c r="AK399" s="129">
        <v>3.0</v>
      </c>
      <c r="AL399" s="130">
        <v>45496.78643179398</v>
      </c>
      <c r="AM399" s="131">
        <v>709529.89</v>
      </c>
      <c r="AN399" s="131">
        <v>572144.98</v>
      </c>
      <c r="AO399" s="124"/>
      <c r="AP399" s="124"/>
    </row>
    <row r="400">
      <c r="A400" s="129">
        <v>532.0</v>
      </c>
      <c r="B400" s="14" t="s">
        <v>122</v>
      </c>
      <c r="C400" s="14" t="s">
        <v>32</v>
      </c>
      <c r="D400" s="14" t="s">
        <v>505</v>
      </c>
      <c r="E400" s="14" t="s">
        <v>506</v>
      </c>
      <c r="F400" s="15" t="s">
        <v>185</v>
      </c>
      <c r="G400" s="15" t="s">
        <v>46</v>
      </c>
      <c r="H400" s="18" t="s">
        <v>1026</v>
      </c>
      <c r="I400" s="18" t="s">
        <v>1027</v>
      </c>
      <c r="J400" s="129">
        <v>1393246.25</v>
      </c>
      <c r="K400" s="129">
        <v>1551698.8</v>
      </c>
      <c r="L400" s="129">
        <v>41780.25</v>
      </c>
      <c r="M400" s="129">
        <v>51496.75</v>
      </c>
      <c r="N400" s="129">
        <v>7.0</v>
      </c>
      <c r="O400" s="129">
        <v>2.0</v>
      </c>
      <c r="P400" s="129">
        <v>41.0</v>
      </c>
      <c r="Q400" s="129">
        <v>49.0</v>
      </c>
      <c r="R400" s="129">
        <v>25.0</v>
      </c>
      <c r="S400" s="129">
        <v>19.0</v>
      </c>
      <c r="T400" s="129">
        <v>250.0</v>
      </c>
      <c r="U400" s="129">
        <v>-16.0</v>
      </c>
      <c r="V400" s="129">
        <v>31.0</v>
      </c>
      <c r="W400" s="129">
        <v>-18.87</v>
      </c>
      <c r="X400" s="129">
        <v>-10.21</v>
      </c>
      <c r="Y400" s="129">
        <v>5.0</v>
      </c>
      <c r="Z400" s="129">
        <v>1.0</v>
      </c>
      <c r="AA400" s="129">
        <v>2.0</v>
      </c>
      <c r="AB400" s="129">
        <v>1.0</v>
      </c>
      <c r="AC400" s="129">
        <v>1.0</v>
      </c>
      <c r="AD400" s="129">
        <v>1.4</v>
      </c>
      <c r="AE400" s="129">
        <v>417.0</v>
      </c>
      <c r="AF400" s="129">
        <v>4.0</v>
      </c>
      <c r="AG400" s="129">
        <v>1.0</v>
      </c>
      <c r="AH400" s="129">
        <v>2.0</v>
      </c>
      <c r="AI400" s="129">
        <v>1.0</v>
      </c>
      <c r="AJ400" s="129">
        <v>1.0</v>
      </c>
      <c r="AK400" s="129">
        <v>1.0</v>
      </c>
      <c r="AL400" s="130">
        <v>45496.78643179398</v>
      </c>
      <c r="AM400" s="131">
        <v>1393038.5</v>
      </c>
      <c r="AN400" s="131">
        <v>1551698.28</v>
      </c>
      <c r="AO400" s="124"/>
      <c r="AP400" s="124"/>
    </row>
    <row r="401">
      <c r="A401" s="129">
        <v>456.0</v>
      </c>
      <c r="B401" s="14" t="s">
        <v>122</v>
      </c>
      <c r="C401" s="14" t="s">
        <v>32</v>
      </c>
      <c r="D401" s="14" t="s">
        <v>454</v>
      </c>
      <c r="E401" s="14" t="s">
        <v>455</v>
      </c>
      <c r="F401" s="15" t="s">
        <v>243</v>
      </c>
      <c r="G401" s="15" t="s">
        <v>101</v>
      </c>
      <c r="H401" s="18" t="s">
        <v>1026</v>
      </c>
      <c r="I401" s="18" t="s">
        <v>1027</v>
      </c>
      <c r="J401" s="129">
        <v>756355.07</v>
      </c>
      <c r="K401" s="129">
        <v>514779.0</v>
      </c>
      <c r="L401" s="129">
        <v>23414.06</v>
      </c>
      <c r="M401" s="129">
        <v>18293.92</v>
      </c>
      <c r="N401" s="129">
        <v>17.0</v>
      </c>
      <c r="O401" s="129">
        <v>22.0</v>
      </c>
      <c r="P401" s="129">
        <v>52.0</v>
      </c>
      <c r="Q401" s="129">
        <v>33.0</v>
      </c>
      <c r="R401" s="129">
        <v>21.0</v>
      </c>
      <c r="S401" s="129">
        <v>19.0</v>
      </c>
      <c r="T401" s="129">
        <v>-22.0</v>
      </c>
      <c r="U401" s="129">
        <v>57.0</v>
      </c>
      <c r="V401" s="129">
        <v>10.0</v>
      </c>
      <c r="W401" s="129">
        <v>27.99</v>
      </c>
      <c r="X401" s="129">
        <v>46.93</v>
      </c>
      <c r="Y401" s="129">
        <v>1.0</v>
      </c>
      <c r="Z401" s="129">
        <v>1.0</v>
      </c>
      <c r="AA401" s="129">
        <v>1.0</v>
      </c>
      <c r="AB401" s="129">
        <v>5.0</v>
      </c>
      <c r="AC401" s="129">
        <v>5.0</v>
      </c>
      <c r="AD401" s="129">
        <v>3.6</v>
      </c>
      <c r="AE401" s="129">
        <v>111.0</v>
      </c>
      <c r="AF401" s="129">
        <v>1.0</v>
      </c>
      <c r="AG401" s="129">
        <v>1.0</v>
      </c>
      <c r="AH401" s="129">
        <v>1.0</v>
      </c>
      <c r="AI401" s="129">
        <v>4.0</v>
      </c>
      <c r="AJ401" s="129">
        <v>4.0</v>
      </c>
      <c r="AK401" s="129">
        <v>3.0</v>
      </c>
      <c r="AL401" s="130">
        <v>45496.78643179398</v>
      </c>
      <c r="AM401" s="131">
        <v>710382.94</v>
      </c>
      <c r="AN401" s="131">
        <v>525118.24</v>
      </c>
      <c r="AO401" s="124"/>
      <c r="AP401" s="124"/>
    </row>
    <row r="402">
      <c r="A402" s="129">
        <v>691.0</v>
      </c>
      <c r="B402" s="14" t="s">
        <v>122</v>
      </c>
      <c r="C402" s="14" t="s">
        <v>32</v>
      </c>
      <c r="D402" s="14" t="s">
        <v>454</v>
      </c>
      <c r="E402" s="14" t="s">
        <v>455</v>
      </c>
      <c r="F402" s="15" t="s">
        <v>243</v>
      </c>
      <c r="G402" s="15" t="s">
        <v>101</v>
      </c>
      <c r="H402" s="18" t="s">
        <v>1026</v>
      </c>
      <c r="I402" s="18" t="s">
        <v>1027</v>
      </c>
      <c r="J402" s="129">
        <v>426456.83</v>
      </c>
      <c r="K402" s="129">
        <v>477148.4</v>
      </c>
      <c r="L402" s="129">
        <v>13012.58</v>
      </c>
      <c r="M402" s="129">
        <v>15972.83</v>
      </c>
      <c r="N402" s="129">
        <v>8.0</v>
      </c>
      <c r="O402" s="129">
        <v>14.0</v>
      </c>
      <c r="P402" s="129">
        <v>28.0</v>
      </c>
      <c r="Q402" s="129">
        <v>24.0</v>
      </c>
      <c r="R402" s="129">
        <v>21.0</v>
      </c>
      <c r="S402" s="129">
        <v>19.0</v>
      </c>
      <c r="T402" s="129">
        <v>-42.0</v>
      </c>
      <c r="U402" s="129">
        <v>16.0</v>
      </c>
      <c r="V402" s="129">
        <v>10.0</v>
      </c>
      <c r="W402" s="129">
        <v>-18.53</v>
      </c>
      <c r="X402" s="129">
        <v>-10.62</v>
      </c>
      <c r="Y402" s="129">
        <v>1.0</v>
      </c>
      <c r="Z402" s="129">
        <v>1.0</v>
      </c>
      <c r="AA402" s="129">
        <v>1.0</v>
      </c>
      <c r="AB402" s="129">
        <v>1.0</v>
      </c>
      <c r="AC402" s="129">
        <v>1.0</v>
      </c>
      <c r="AD402" s="129">
        <v>1.0</v>
      </c>
      <c r="AE402" s="129">
        <v>535.0</v>
      </c>
      <c r="AF402" s="129">
        <v>1.0</v>
      </c>
      <c r="AG402" s="129">
        <v>1.0</v>
      </c>
      <c r="AH402" s="129">
        <v>1.0</v>
      </c>
      <c r="AI402" s="129">
        <v>1.0</v>
      </c>
      <c r="AJ402" s="129">
        <v>1.0</v>
      </c>
      <c r="AK402" s="129">
        <v>1.0</v>
      </c>
      <c r="AL402" s="130">
        <v>45496.78643179398</v>
      </c>
      <c r="AM402" s="131">
        <v>401490.32</v>
      </c>
      <c r="AN402" s="131">
        <v>467130.23</v>
      </c>
      <c r="AO402" s="124"/>
      <c r="AP402" s="124"/>
    </row>
    <row r="403">
      <c r="A403" s="129">
        <v>437.0</v>
      </c>
      <c r="B403" s="14" t="s">
        <v>97</v>
      </c>
      <c r="C403" s="14" t="s">
        <v>32</v>
      </c>
      <c r="D403" s="14" t="s">
        <v>435</v>
      </c>
      <c r="E403" s="14" t="s">
        <v>436</v>
      </c>
      <c r="F403" s="15" t="s">
        <v>243</v>
      </c>
      <c r="G403" s="15" t="s">
        <v>101</v>
      </c>
      <c r="H403" s="18" t="s">
        <v>1026</v>
      </c>
      <c r="I403" s="18" t="s">
        <v>1027</v>
      </c>
      <c r="J403" s="129">
        <v>1512439.19</v>
      </c>
      <c r="K403" s="129">
        <v>1439602.8</v>
      </c>
      <c r="L403" s="129">
        <v>44489.75</v>
      </c>
      <c r="M403" s="129">
        <v>44303.1</v>
      </c>
      <c r="N403" s="129">
        <v>17.0</v>
      </c>
      <c r="O403" s="129">
        <v>16.0</v>
      </c>
      <c r="P403" s="129">
        <v>25.0</v>
      </c>
      <c r="Q403" s="129">
        <v>28.0</v>
      </c>
      <c r="R403" s="129">
        <v>37.0</v>
      </c>
      <c r="S403" s="129">
        <v>29.0</v>
      </c>
      <c r="T403" s="129">
        <v>6.0</v>
      </c>
      <c r="U403" s="129">
        <v>-10.0</v>
      </c>
      <c r="V403" s="129">
        <v>27.0</v>
      </c>
      <c r="W403" s="129">
        <v>0.42</v>
      </c>
      <c r="X403" s="129">
        <v>5.06</v>
      </c>
      <c r="Y403" s="129">
        <v>1.0</v>
      </c>
      <c r="Z403" s="129">
        <v>1.0</v>
      </c>
      <c r="AA403" s="129">
        <v>2.0</v>
      </c>
      <c r="AB403" s="129">
        <v>1.0</v>
      </c>
      <c r="AC403" s="129">
        <v>1.0</v>
      </c>
      <c r="AD403" s="129">
        <v>1.2</v>
      </c>
      <c r="AE403" s="129">
        <v>490.0</v>
      </c>
      <c r="AF403" s="129">
        <v>1.0</v>
      </c>
      <c r="AG403" s="129">
        <v>1.0</v>
      </c>
      <c r="AH403" s="129">
        <v>2.0</v>
      </c>
      <c r="AI403" s="129">
        <v>1.0</v>
      </c>
      <c r="AJ403" s="129">
        <v>1.0</v>
      </c>
      <c r="AK403" s="129">
        <v>1.0</v>
      </c>
      <c r="AL403" s="130">
        <v>45496.78643179398</v>
      </c>
      <c r="AM403" s="131">
        <v>1569092.41</v>
      </c>
      <c r="AN403" s="131">
        <v>1440424.38</v>
      </c>
      <c r="AO403" s="124"/>
      <c r="AP403" s="124"/>
    </row>
    <row r="404">
      <c r="A404" s="129">
        <v>692.0</v>
      </c>
      <c r="B404" s="14" t="s">
        <v>122</v>
      </c>
      <c r="C404" s="14" t="s">
        <v>32</v>
      </c>
      <c r="D404" s="14" t="s">
        <v>631</v>
      </c>
      <c r="E404" s="14" t="s">
        <v>632</v>
      </c>
      <c r="F404" s="15" t="s">
        <v>93</v>
      </c>
      <c r="G404" s="15" t="s">
        <v>46</v>
      </c>
      <c r="H404" s="18" t="s">
        <v>1026</v>
      </c>
      <c r="I404" s="18" t="s">
        <v>1027</v>
      </c>
      <c r="J404" s="129">
        <v>1219441.64</v>
      </c>
      <c r="K404" s="129">
        <v>1300731.8</v>
      </c>
      <c r="L404" s="129">
        <v>41035.65</v>
      </c>
      <c r="M404" s="129">
        <v>47930.07</v>
      </c>
      <c r="N404" s="129">
        <v>10.0</v>
      </c>
      <c r="O404" s="129">
        <v>9.0</v>
      </c>
      <c r="P404" s="129">
        <v>22.0</v>
      </c>
      <c r="Q404" s="129">
        <v>21.0</v>
      </c>
      <c r="R404" s="129">
        <v>28.0</v>
      </c>
      <c r="S404" s="129">
        <v>19.0</v>
      </c>
      <c r="T404" s="129">
        <v>11.0</v>
      </c>
      <c r="U404" s="129">
        <v>4.0</v>
      </c>
      <c r="V404" s="129">
        <v>47.0</v>
      </c>
      <c r="W404" s="129">
        <v>-14.38</v>
      </c>
      <c r="X404" s="129">
        <v>-6.25</v>
      </c>
      <c r="Y404" s="129">
        <v>1.0</v>
      </c>
      <c r="Z404" s="129">
        <v>1.0</v>
      </c>
      <c r="AA404" s="129">
        <v>3.0</v>
      </c>
      <c r="AB404" s="129">
        <v>1.0</v>
      </c>
      <c r="AC404" s="129">
        <v>1.0</v>
      </c>
      <c r="AD404" s="129">
        <v>1.4</v>
      </c>
      <c r="AE404" s="129">
        <v>416.0</v>
      </c>
      <c r="AF404" s="129">
        <v>1.0</v>
      </c>
      <c r="AG404" s="129">
        <v>1.0</v>
      </c>
      <c r="AH404" s="129">
        <v>2.0</v>
      </c>
      <c r="AI404" s="129">
        <v>1.0</v>
      </c>
      <c r="AJ404" s="129">
        <v>1.0</v>
      </c>
      <c r="AK404" s="129">
        <v>1.0</v>
      </c>
      <c r="AL404" s="130">
        <v>45496.78643179398</v>
      </c>
      <c r="AM404" s="131">
        <v>1154923.25</v>
      </c>
      <c r="AN404" s="131">
        <v>1301624.25</v>
      </c>
      <c r="AO404" s="124"/>
      <c r="AP404" s="124"/>
    </row>
    <row r="405">
      <c r="A405" s="129">
        <v>802.0</v>
      </c>
      <c r="B405" s="14" t="s">
        <v>122</v>
      </c>
      <c r="C405" s="14" t="s">
        <v>32</v>
      </c>
      <c r="D405" s="14" t="s">
        <v>129</v>
      </c>
      <c r="E405" s="14" t="s">
        <v>720</v>
      </c>
      <c r="F405" s="15" t="s">
        <v>121</v>
      </c>
      <c r="G405" s="15" t="s">
        <v>36</v>
      </c>
      <c r="H405" s="18" t="s">
        <v>1026</v>
      </c>
      <c r="I405" s="18" t="s">
        <v>1027</v>
      </c>
      <c r="J405" s="129">
        <v>804786.27</v>
      </c>
      <c r="K405" s="129">
        <v>582229.8</v>
      </c>
      <c r="L405" s="129">
        <v>24422.45</v>
      </c>
      <c r="M405" s="129">
        <v>19448.84</v>
      </c>
      <c r="N405" s="129">
        <v>34.0</v>
      </c>
      <c r="O405" s="129">
        <v>33.0</v>
      </c>
      <c r="P405" s="129">
        <v>31.0</v>
      </c>
      <c r="Q405" s="129">
        <v>17.0</v>
      </c>
      <c r="R405" s="129">
        <v>35.0</v>
      </c>
      <c r="S405" s="129">
        <v>35.0</v>
      </c>
      <c r="T405" s="129">
        <v>3.0</v>
      </c>
      <c r="U405" s="129">
        <v>82.0</v>
      </c>
      <c r="V405" s="129">
        <v>0.0</v>
      </c>
      <c r="W405" s="129">
        <v>25.57</v>
      </c>
      <c r="X405" s="129">
        <v>38.22</v>
      </c>
      <c r="Y405" s="129">
        <v>1.0</v>
      </c>
      <c r="Z405" s="129">
        <v>2.0</v>
      </c>
      <c r="AA405" s="129">
        <v>1.0</v>
      </c>
      <c r="AB405" s="129">
        <v>5.0</v>
      </c>
      <c r="AC405" s="129">
        <v>5.0</v>
      </c>
      <c r="AD405" s="129">
        <v>3.7</v>
      </c>
      <c r="AE405" s="129">
        <v>95.0</v>
      </c>
      <c r="AF405" s="129">
        <v>1.0</v>
      </c>
      <c r="AG405" s="129">
        <v>2.0</v>
      </c>
      <c r="AH405" s="129">
        <v>1.0</v>
      </c>
      <c r="AI405" s="129">
        <v>4.0</v>
      </c>
      <c r="AJ405" s="129">
        <v>4.0</v>
      </c>
      <c r="AK405" s="129">
        <v>3.0</v>
      </c>
      <c r="AL405" s="130">
        <v>45496.78643179398</v>
      </c>
      <c r="AM405" s="131">
        <v>804400.81</v>
      </c>
      <c r="AN405" s="131">
        <v>582867.28</v>
      </c>
      <c r="AO405" s="124"/>
      <c r="AP405" s="124"/>
    </row>
    <row r="406">
      <c r="A406" s="129">
        <v>182.0</v>
      </c>
      <c r="B406" s="14" t="s">
        <v>47</v>
      </c>
      <c r="C406" s="14" t="s">
        <v>32</v>
      </c>
      <c r="D406" s="14" t="s">
        <v>180</v>
      </c>
      <c r="E406" s="14" t="s">
        <v>181</v>
      </c>
      <c r="F406" s="15" t="s">
        <v>88</v>
      </c>
      <c r="G406" s="15" t="s">
        <v>59</v>
      </c>
      <c r="H406" s="18" t="s">
        <v>1026</v>
      </c>
      <c r="I406" s="18" t="s">
        <v>1027</v>
      </c>
      <c r="J406" s="129">
        <v>469708.1</v>
      </c>
      <c r="K406" s="129">
        <v>534790.0</v>
      </c>
      <c r="L406" s="129">
        <v>12933.04</v>
      </c>
      <c r="M406" s="129">
        <v>14543.35</v>
      </c>
      <c r="N406" s="14" t="s">
        <v>41</v>
      </c>
      <c r="O406" s="14" t="s">
        <v>41</v>
      </c>
      <c r="P406" s="129">
        <v>3.0</v>
      </c>
      <c r="Q406" s="129">
        <v>11.0</v>
      </c>
      <c r="R406" s="129">
        <v>24.0</v>
      </c>
      <c r="S406" s="129">
        <v>17.0</v>
      </c>
      <c r="T406" s="14" t="s">
        <v>41</v>
      </c>
      <c r="U406" s="129">
        <v>-72.0</v>
      </c>
      <c r="V406" s="129">
        <v>41.0</v>
      </c>
      <c r="W406" s="129">
        <v>-11.07</v>
      </c>
      <c r="X406" s="129">
        <v>-12.17</v>
      </c>
      <c r="Y406" s="14" t="s">
        <v>41</v>
      </c>
      <c r="Z406" s="129">
        <v>1.0</v>
      </c>
      <c r="AA406" s="129">
        <v>3.0</v>
      </c>
      <c r="AB406" s="129">
        <v>1.0</v>
      </c>
      <c r="AC406" s="129">
        <v>1.0</v>
      </c>
      <c r="AD406" s="129">
        <v>1.35</v>
      </c>
      <c r="AE406" s="129">
        <v>425.0</v>
      </c>
      <c r="AF406" s="14" t="s">
        <v>41</v>
      </c>
      <c r="AG406" s="129">
        <v>1.0</v>
      </c>
      <c r="AH406" s="129">
        <v>2.0</v>
      </c>
      <c r="AI406" s="129">
        <v>1.0</v>
      </c>
      <c r="AJ406" s="129">
        <v>1.0</v>
      </c>
      <c r="AK406" s="129">
        <v>1.0</v>
      </c>
      <c r="AL406" s="130">
        <v>45496.78643179398</v>
      </c>
      <c r="AM406" s="131">
        <v>469731.1</v>
      </c>
      <c r="AN406" s="131">
        <v>534994.86</v>
      </c>
      <c r="AO406" s="124"/>
      <c r="AP406" s="124"/>
    </row>
    <row r="407">
      <c r="A407" s="129">
        <v>830.0</v>
      </c>
      <c r="B407" s="14" t="s">
        <v>31</v>
      </c>
      <c r="C407" s="14" t="s">
        <v>32</v>
      </c>
      <c r="D407" s="14" t="s">
        <v>448</v>
      </c>
      <c r="E407" s="14" t="s">
        <v>739</v>
      </c>
      <c r="F407" s="15" t="s">
        <v>76</v>
      </c>
      <c r="G407" s="15" t="s">
        <v>59</v>
      </c>
      <c r="H407" s="18" t="s">
        <v>1026</v>
      </c>
      <c r="I407" s="18" t="s">
        <v>1027</v>
      </c>
      <c r="J407" s="129">
        <v>1188646.85</v>
      </c>
      <c r="K407" s="129">
        <v>870872.2</v>
      </c>
      <c r="L407" s="129">
        <v>31630.62</v>
      </c>
      <c r="M407" s="129">
        <v>24902.27</v>
      </c>
      <c r="N407" s="129">
        <v>16.0</v>
      </c>
      <c r="O407" s="129">
        <v>5.0</v>
      </c>
      <c r="P407" s="129">
        <v>44.0</v>
      </c>
      <c r="Q407" s="129">
        <v>32.0</v>
      </c>
      <c r="R407" s="129">
        <v>42.0</v>
      </c>
      <c r="S407" s="129">
        <v>36.0</v>
      </c>
      <c r="T407" s="129">
        <v>220.0</v>
      </c>
      <c r="U407" s="129">
        <v>37.0</v>
      </c>
      <c r="V407" s="129">
        <v>16.0</v>
      </c>
      <c r="W407" s="129">
        <v>27.02</v>
      </c>
      <c r="X407" s="129">
        <v>36.49</v>
      </c>
      <c r="Y407" s="129">
        <v>5.0</v>
      </c>
      <c r="Z407" s="129">
        <v>1.0</v>
      </c>
      <c r="AA407" s="129">
        <v>1.0</v>
      </c>
      <c r="AB407" s="129">
        <v>5.0</v>
      </c>
      <c r="AC407" s="129">
        <v>5.0</v>
      </c>
      <c r="AD407" s="129">
        <v>3.8</v>
      </c>
      <c r="AE407" s="129">
        <v>76.0</v>
      </c>
      <c r="AF407" s="129">
        <v>4.0</v>
      </c>
      <c r="AG407" s="129">
        <v>1.0</v>
      </c>
      <c r="AH407" s="129">
        <v>1.0</v>
      </c>
      <c r="AI407" s="129">
        <v>4.0</v>
      </c>
      <c r="AJ407" s="129">
        <v>4.0</v>
      </c>
      <c r="AK407" s="129">
        <v>3.0</v>
      </c>
      <c r="AL407" s="130">
        <v>45496.78643179398</v>
      </c>
      <c r="AM407" s="131">
        <v>1158816.47</v>
      </c>
      <c r="AN407" s="131">
        <v>852558.44</v>
      </c>
      <c r="AO407" s="124"/>
      <c r="AP407" s="124"/>
    </row>
    <row r="408">
      <c r="A408" s="129">
        <v>383.0</v>
      </c>
      <c r="B408" s="14" t="s">
        <v>414</v>
      </c>
      <c r="C408" s="14" t="s">
        <v>992</v>
      </c>
      <c r="D408" s="14" t="s">
        <v>371</v>
      </c>
      <c r="E408" s="14" t="s">
        <v>1018</v>
      </c>
      <c r="F408" s="15" t="s">
        <v>55</v>
      </c>
      <c r="G408" s="15" t="s">
        <v>36</v>
      </c>
      <c r="H408" s="18" t="s">
        <v>1026</v>
      </c>
      <c r="I408" s="18" t="s">
        <v>1027</v>
      </c>
      <c r="J408" s="129">
        <v>1631991.31</v>
      </c>
      <c r="K408" s="129">
        <v>1964514.55</v>
      </c>
      <c r="L408" s="129">
        <v>42921.07</v>
      </c>
      <c r="M408" s="129">
        <v>53481.51</v>
      </c>
      <c r="N408" s="129">
        <v>39.0</v>
      </c>
      <c r="O408" s="129">
        <v>26.0</v>
      </c>
      <c r="P408" s="129">
        <v>100.0</v>
      </c>
      <c r="Q408" s="129">
        <v>101.0</v>
      </c>
      <c r="R408" s="129">
        <v>257.0</v>
      </c>
      <c r="S408" s="129">
        <v>286.0</v>
      </c>
      <c r="T408" s="129">
        <v>50.0</v>
      </c>
      <c r="U408" s="129">
        <v>0.0</v>
      </c>
      <c r="V408" s="129">
        <v>-10.0</v>
      </c>
      <c r="W408" s="129">
        <v>-19.75</v>
      </c>
      <c r="X408" s="129">
        <v>-16.93</v>
      </c>
      <c r="Y408" s="129">
        <v>2.0</v>
      </c>
      <c r="Z408" s="129">
        <v>1.0</v>
      </c>
      <c r="AA408" s="129">
        <v>1.0</v>
      </c>
      <c r="AB408" s="129">
        <v>1.0</v>
      </c>
      <c r="AC408" s="129">
        <v>1.0</v>
      </c>
      <c r="AD408" s="129">
        <v>1.1</v>
      </c>
      <c r="AE408" s="129">
        <v>518.0</v>
      </c>
      <c r="AF408" s="129">
        <v>2.0</v>
      </c>
      <c r="AG408" s="129">
        <v>1.0</v>
      </c>
      <c r="AH408" s="129">
        <v>1.0</v>
      </c>
      <c r="AI408" s="129">
        <v>1.0</v>
      </c>
      <c r="AJ408" s="129">
        <v>1.0</v>
      </c>
      <c r="AK408" s="129">
        <v>1.0</v>
      </c>
      <c r="AL408" s="130">
        <v>45496.78643179398</v>
      </c>
      <c r="AM408" s="131">
        <v>1634059.89</v>
      </c>
      <c r="AN408" s="131">
        <v>1961353.33</v>
      </c>
      <c r="AO408" s="124"/>
      <c r="AP408" s="124"/>
    </row>
    <row r="409">
      <c r="A409" s="129">
        <v>420.0</v>
      </c>
      <c r="B409" s="14" t="s">
        <v>414</v>
      </c>
      <c r="C409" s="14" t="s">
        <v>992</v>
      </c>
      <c r="D409" s="14" t="s">
        <v>371</v>
      </c>
      <c r="E409" s="14" t="s">
        <v>1018</v>
      </c>
      <c r="F409" s="15" t="s">
        <v>55</v>
      </c>
      <c r="G409" s="15" t="s">
        <v>36</v>
      </c>
      <c r="H409" s="18" t="s">
        <v>1026</v>
      </c>
      <c r="I409" s="18" t="s">
        <v>1027</v>
      </c>
      <c r="J409" s="129">
        <v>639401.95</v>
      </c>
      <c r="K409" s="129">
        <v>688392.19</v>
      </c>
      <c r="L409" s="129">
        <v>17714.04</v>
      </c>
      <c r="M409" s="129">
        <v>20199.67</v>
      </c>
      <c r="N409" s="129">
        <v>16.0</v>
      </c>
      <c r="O409" s="129">
        <v>12.0</v>
      </c>
      <c r="P409" s="129">
        <v>78.0</v>
      </c>
      <c r="Q409" s="129">
        <v>76.0</v>
      </c>
      <c r="R409" s="129">
        <v>116.0</v>
      </c>
      <c r="S409" s="129">
        <v>142.0</v>
      </c>
      <c r="T409" s="129">
        <v>33.0</v>
      </c>
      <c r="U409" s="129">
        <v>2.0</v>
      </c>
      <c r="V409" s="129">
        <v>-18.0</v>
      </c>
      <c r="W409" s="129">
        <v>-12.31</v>
      </c>
      <c r="X409" s="129">
        <v>-7.12</v>
      </c>
      <c r="Y409" s="129">
        <v>2.0</v>
      </c>
      <c r="Z409" s="129">
        <v>1.0</v>
      </c>
      <c r="AA409" s="129">
        <v>1.0</v>
      </c>
      <c r="AB409" s="129">
        <v>1.0</v>
      </c>
      <c r="AC409" s="129">
        <v>1.0</v>
      </c>
      <c r="AD409" s="129">
        <v>1.1</v>
      </c>
      <c r="AE409" s="129">
        <v>508.0</v>
      </c>
      <c r="AF409" s="129">
        <v>2.0</v>
      </c>
      <c r="AG409" s="129">
        <v>1.0</v>
      </c>
      <c r="AH409" s="129">
        <v>1.0</v>
      </c>
      <c r="AI409" s="129">
        <v>1.0</v>
      </c>
      <c r="AJ409" s="129">
        <v>1.0</v>
      </c>
      <c r="AK409" s="129">
        <v>1.0</v>
      </c>
      <c r="AL409" s="130">
        <v>45496.78643179398</v>
      </c>
      <c r="AM409" s="131">
        <v>639249.49</v>
      </c>
      <c r="AN409" s="131">
        <v>695373.1</v>
      </c>
      <c r="AO409" s="124"/>
      <c r="AP409" s="124"/>
    </row>
    <row r="410">
      <c r="A410" s="129">
        <v>470.0</v>
      </c>
      <c r="B410" s="14" t="s">
        <v>414</v>
      </c>
      <c r="C410" s="14" t="s">
        <v>992</v>
      </c>
      <c r="D410" s="14" t="s">
        <v>371</v>
      </c>
      <c r="E410" s="14" t="s">
        <v>1018</v>
      </c>
      <c r="F410" s="15" t="s">
        <v>55</v>
      </c>
      <c r="G410" s="15" t="s">
        <v>36</v>
      </c>
      <c r="H410" s="18" t="s">
        <v>1026</v>
      </c>
      <c r="I410" s="18" t="s">
        <v>1027</v>
      </c>
      <c r="J410" s="129">
        <v>1384731.71</v>
      </c>
      <c r="K410" s="129">
        <v>1134625.31</v>
      </c>
      <c r="L410" s="129">
        <v>36859.25</v>
      </c>
      <c r="M410" s="129">
        <v>31612.27</v>
      </c>
      <c r="N410" s="129">
        <v>25.0</v>
      </c>
      <c r="O410" s="129">
        <v>35.0</v>
      </c>
      <c r="P410" s="129">
        <v>103.0</v>
      </c>
      <c r="Q410" s="129">
        <v>114.0</v>
      </c>
      <c r="R410" s="129">
        <v>185.0</v>
      </c>
      <c r="S410" s="129">
        <v>178.0</v>
      </c>
      <c r="T410" s="129">
        <v>-28.0</v>
      </c>
      <c r="U410" s="129">
        <v>-9.0</v>
      </c>
      <c r="V410" s="129">
        <v>3.0</v>
      </c>
      <c r="W410" s="129">
        <v>16.6</v>
      </c>
      <c r="X410" s="129">
        <v>22.04</v>
      </c>
      <c r="Y410" s="129">
        <v>1.0</v>
      </c>
      <c r="Z410" s="129">
        <v>1.0</v>
      </c>
      <c r="AA410" s="129">
        <v>1.0</v>
      </c>
      <c r="AB410" s="129">
        <v>4.0</v>
      </c>
      <c r="AC410" s="129">
        <v>4.0</v>
      </c>
      <c r="AD410" s="129">
        <v>2.95</v>
      </c>
      <c r="AE410" s="129">
        <v>186.0</v>
      </c>
      <c r="AF410" s="129">
        <v>1.0</v>
      </c>
      <c r="AG410" s="129">
        <v>1.0</v>
      </c>
      <c r="AH410" s="129">
        <v>1.0</v>
      </c>
      <c r="AI410" s="129">
        <v>3.0</v>
      </c>
      <c r="AJ410" s="129">
        <v>3.0</v>
      </c>
      <c r="AK410" s="129">
        <v>3.0</v>
      </c>
      <c r="AL410" s="130">
        <v>45496.78643179398</v>
      </c>
      <c r="AM410" s="131">
        <v>1388079.52</v>
      </c>
      <c r="AN410" s="131">
        <v>1138176.84</v>
      </c>
      <c r="AO410" s="124"/>
      <c r="AP410" s="124"/>
    </row>
    <row r="411">
      <c r="A411" s="129">
        <v>797.0</v>
      </c>
      <c r="B411" s="14" t="s">
        <v>60</v>
      </c>
      <c r="C411" s="14" t="s">
        <v>32</v>
      </c>
      <c r="D411" s="14" t="s">
        <v>715</v>
      </c>
      <c r="E411" s="14" t="s">
        <v>716</v>
      </c>
      <c r="F411" s="15" t="s">
        <v>660</v>
      </c>
      <c r="G411" s="15" t="s">
        <v>59</v>
      </c>
      <c r="H411" s="18" t="s">
        <v>1026</v>
      </c>
      <c r="I411" s="18" t="s">
        <v>1027</v>
      </c>
      <c r="J411" s="129">
        <v>578836.06</v>
      </c>
      <c r="K411" s="129">
        <v>626785.8</v>
      </c>
      <c r="L411" s="129">
        <v>12775.25</v>
      </c>
      <c r="M411" s="129">
        <v>14473.25</v>
      </c>
      <c r="N411" s="129">
        <v>7.0</v>
      </c>
      <c r="O411" s="129">
        <v>2.0</v>
      </c>
      <c r="P411" s="129">
        <v>17.0</v>
      </c>
      <c r="Q411" s="129">
        <v>17.0</v>
      </c>
      <c r="R411" s="129">
        <v>32.0</v>
      </c>
      <c r="S411" s="129">
        <v>11.0</v>
      </c>
      <c r="T411" s="129">
        <v>250.0</v>
      </c>
      <c r="U411" s="129">
        <v>0.0</v>
      </c>
      <c r="V411" s="129">
        <v>190.0</v>
      </c>
      <c r="W411" s="129">
        <v>-11.73</v>
      </c>
      <c r="X411" s="129">
        <v>-7.65</v>
      </c>
      <c r="Y411" s="129">
        <v>5.0</v>
      </c>
      <c r="Z411" s="129">
        <v>1.0</v>
      </c>
      <c r="AA411" s="129">
        <v>5.0</v>
      </c>
      <c r="AB411" s="129">
        <v>1.0</v>
      </c>
      <c r="AC411" s="129">
        <v>1.0</v>
      </c>
      <c r="AD411" s="129">
        <v>2.0</v>
      </c>
      <c r="AE411" s="129">
        <v>298.0</v>
      </c>
      <c r="AF411" s="129">
        <v>4.0</v>
      </c>
      <c r="AG411" s="129">
        <v>1.0</v>
      </c>
      <c r="AH411" s="129">
        <v>4.0</v>
      </c>
      <c r="AI411" s="129">
        <v>1.0</v>
      </c>
      <c r="AJ411" s="129">
        <v>1.0</v>
      </c>
      <c r="AK411" s="129">
        <v>2.0</v>
      </c>
      <c r="AL411" s="130">
        <v>45496.78643179398</v>
      </c>
      <c r="AM411" s="131">
        <v>576652.06</v>
      </c>
      <c r="AN411" s="131">
        <v>625960.9</v>
      </c>
      <c r="AO411" s="124"/>
      <c r="AP411" s="124"/>
    </row>
    <row r="412">
      <c r="A412" s="129">
        <v>430.0</v>
      </c>
      <c r="B412" s="132"/>
      <c r="C412" s="14" t="s">
        <v>32</v>
      </c>
      <c r="D412" s="14" t="s">
        <v>427</v>
      </c>
      <c r="E412" s="14" t="s">
        <v>371</v>
      </c>
      <c r="F412" s="15" t="s">
        <v>228</v>
      </c>
      <c r="G412" s="15" t="s">
        <v>36</v>
      </c>
      <c r="H412" s="18" t="s">
        <v>1026</v>
      </c>
      <c r="I412" s="18" t="s">
        <v>1027</v>
      </c>
      <c r="J412" s="129">
        <v>1642853.31</v>
      </c>
      <c r="K412" s="129">
        <v>2067000.4</v>
      </c>
      <c r="L412" s="129">
        <v>70595.04</v>
      </c>
      <c r="M412" s="129">
        <v>100452.38</v>
      </c>
      <c r="N412" s="129">
        <v>140.0</v>
      </c>
      <c r="O412" s="129">
        <v>189.0</v>
      </c>
      <c r="P412" s="129">
        <v>79.0</v>
      </c>
      <c r="Q412" s="129">
        <v>106.0</v>
      </c>
      <c r="R412" s="129">
        <v>87.0</v>
      </c>
      <c r="S412" s="129">
        <v>139.0</v>
      </c>
      <c r="T412" s="129">
        <v>-25.0</v>
      </c>
      <c r="U412" s="129">
        <v>-25.0</v>
      </c>
      <c r="V412" s="129">
        <v>-37.0</v>
      </c>
      <c r="W412" s="129">
        <v>-29.72</v>
      </c>
      <c r="X412" s="129">
        <v>-20.52</v>
      </c>
      <c r="Y412" s="129">
        <v>1.0</v>
      </c>
      <c r="Z412" s="129">
        <v>1.0</v>
      </c>
      <c r="AA412" s="129">
        <v>1.0</v>
      </c>
      <c r="AB412" s="129">
        <v>1.0</v>
      </c>
      <c r="AC412" s="129">
        <v>1.0</v>
      </c>
      <c r="AD412" s="129">
        <v>1.0</v>
      </c>
      <c r="AE412" s="129">
        <v>608.0</v>
      </c>
      <c r="AF412" s="129">
        <v>1.0</v>
      </c>
      <c r="AG412" s="129">
        <v>1.0</v>
      </c>
      <c r="AH412" s="129">
        <v>1.0</v>
      </c>
      <c r="AI412" s="129">
        <v>1.0</v>
      </c>
      <c r="AJ412" s="129">
        <v>1.0</v>
      </c>
      <c r="AK412" s="129">
        <v>1.0</v>
      </c>
      <c r="AL412" s="130">
        <v>45496.78643179398</v>
      </c>
      <c r="AM412" s="131">
        <v>1623271.31</v>
      </c>
      <c r="AN412" s="131">
        <v>2063335.38</v>
      </c>
      <c r="AO412" s="124"/>
      <c r="AP412" s="124"/>
    </row>
    <row r="413">
      <c r="A413" s="129">
        <v>535.0</v>
      </c>
      <c r="B413" s="132"/>
      <c r="C413" s="14" t="s">
        <v>32</v>
      </c>
      <c r="D413" s="14" t="s">
        <v>427</v>
      </c>
      <c r="E413" s="14" t="s">
        <v>371</v>
      </c>
      <c r="F413" s="15" t="s">
        <v>228</v>
      </c>
      <c r="G413" s="15" t="s">
        <v>36</v>
      </c>
      <c r="H413" s="18" t="s">
        <v>1026</v>
      </c>
      <c r="I413" s="18" t="s">
        <v>1027</v>
      </c>
      <c r="J413" s="129">
        <v>765380.76</v>
      </c>
      <c r="K413" s="129">
        <v>941866.8</v>
      </c>
      <c r="L413" s="129">
        <v>22301.36</v>
      </c>
      <c r="M413" s="129">
        <v>29221.34</v>
      </c>
      <c r="N413" s="129">
        <v>2.0</v>
      </c>
      <c r="O413" s="129">
        <v>21.0</v>
      </c>
      <c r="P413" s="129">
        <v>21.0</v>
      </c>
      <c r="Q413" s="129">
        <v>18.0</v>
      </c>
      <c r="R413" s="129">
        <v>27.0</v>
      </c>
      <c r="S413" s="129">
        <v>38.0</v>
      </c>
      <c r="T413" s="129">
        <v>-90.0</v>
      </c>
      <c r="U413" s="129">
        <v>16.0</v>
      </c>
      <c r="V413" s="129">
        <v>-28.0</v>
      </c>
      <c r="W413" s="129">
        <v>-23.68</v>
      </c>
      <c r="X413" s="129">
        <v>-18.74</v>
      </c>
      <c r="Y413" s="129">
        <v>1.0</v>
      </c>
      <c r="Z413" s="129">
        <v>1.0</v>
      </c>
      <c r="AA413" s="129">
        <v>1.0</v>
      </c>
      <c r="AB413" s="129">
        <v>1.0</v>
      </c>
      <c r="AC413" s="129">
        <v>1.0</v>
      </c>
      <c r="AD413" s="129">
        <v>1.0</v>
      </c>
      <c r="AE413" s="129">
        <v>556.0</v>
      </c>
      <c r="AF413" s="129">
        <v>1.0</v>
      </c>
      <c r="AG413" s="129">
        <v>1.0</v>
      </c>
      <c r="AH413" s="129">
        <v>1.0</v>
      </c>
      <c r="AI413" s="129">
        <v>1.0</v>
      </c>
      <c r="AJ413" s="129">
        <v>1.0</v>
      </c>
      <c r="AK413" s="129">
        <v>1.0</v>
      </c>
      <c r="AL413" s="130">
        <v>45496.78643179398</v>
      </c>
      <c r="AM413" s="131">
        <v>765524.26</v>
      </c>
      <c r="AN413" s="131">
        <v>942242.51</v>
      </c>
      <c r="AO413" s="124"/>
      <c r="AP413" s="124"/>
    </row>
    <row r="414">
      <c r="A414" s="129">
        <v>193.0</v>
      </c>
      <c r="B414" s="14" t="s">
        <v>42</v>
      </c>
      <c r="C414" s="14" t="s">
        <v>32</v>
      </c>
      <c r="D414" s="14" t="s">
        <v>190</v>
      </c>
      <c r="E414" s="14" t="s">
        <v>191</v>
      </c>
      <c r="F414" s="15" t="s">
        <v>108</v>
      </c>
      <c r="G414" s="15" t="s">
        <v>46</v>
      </c>
      <c r="H414" s="18" t="s">
        <v>1026</v>
      </c>
      <c r="I414" s="18" t="s">
        <v>1027</v>
      </c>
      <c r="J414" s="129">
        <v>1096346.43</v>
      </c>
      <c r="K414" s="129">
        <v>1343843.8</v>
      </c>
      <c r="L414" s="129">
        <v>32984.35</v>
      </c>
      <c r="M414" s="129">
        <v>38933.67</v>
      </c>
      <c r="N414" s="129">
        <v>17.0</v>
      </c>
      <c r="O414" s="129">
        <v>10.0</v>
      </c>
      <c r="P414" s="129">
        <v>56.0</v>
      </c>
      <c r="Q414" s="129">
        <v>38.0</v>
      </c>
      <c r="R414" s="129">
        <v>38.0</v>
      </c>
      <c r="S414" s="129">
        <v>38.0</v>
      </c>
      <c r="T414" s="129">
        <v>70.0</v>
      </c>
      <c r="U414" s="129">
        <v>47.0</v>
      </c>
      <c r="V414" s="129">
        <v>0.0</v>
      </c>
      <c r="W414" s="129">
        <v>-15.28</v>
      </c>
      <c r="X414" s="129">
        <v>-18.42</v>
      </c>
      <c r="Y414" s="129">
        <v>3.0</v>
      </c>
      <c r="Z414" s="129">
        <v>1.0</v>
      </c>
      <c r="AA414" s="129">
        <v>1.0</v>
      </c>
      <c r="AB414" s="129">
        <v>1.0</v>
      </c>
      <c r="AC414" s="129">
        <v>1.0</v>
      </c>
      <c r="AD414" s="129">
        <v>1.1</v>
      </c>
      <c r="AE414" s="129">
        <v>515.0</v>
      </c>
      <c r="AF414" s="129">
        <v>2.0</v>
      </c>
      <c r="AG414" s="129">
        <v>1.0</v>
      </c>
      <c r="AH414" s="129">
        <v>1.0</v>
      </c>
      <c r="AI414" s="129">
        <v>1.0</v>
      </c>
      <c r="AJ414" s="129">
        <v>1.0</v>
      </c>
      <c r="AK414" s="129">
        <v>1.0</v>
      </c>
      <c r="AL414" s="130">
        <v>45496.78643179398</v>
      </c>
      <c r="AM414" s="131">
        <v>1082434.66</v>
      </c>
      <c r="AN414" s="131">
        <v>1343704.06</v>
      </c>
      <c r="AO414" s="124"/>
      <c r="AP414" s="124"/>
    </row>
    <row r="415">
      <c r="A415" s="129">
        <v>565.0</v>
      </c>
      <c r="B415" s="14" t="s">
        <v>63</v>
      </c>
      <c r="C415" s="14" t="s">
        <v>32</v>
      </c>
      <c r="D415" s="14" t="s">
        <v>535</v>
      </c>
      <c r="E415" s="14" t="s">
        <v>191</v>
      </c>
      <c r="F415" s="15" t="s">
        <v>40</v>
      </c>
      <c r="G415" s="15" t="s">
        <v>36</v>
      </c>
      <c r="H415" s="18" t="s">
        <v>1026</v>
      </c>
      <c r="I415" s="18" t="s">
        <v>1027</v>
      </c>
      <c r="J415" s="129">
        <v>608685.02</v>
      </c>
      <c r="K415" s="129">
        <v>757100.4</v>
      </c>
      <c r="L415" s="129">
        <v>21839.5</v>
      </c>
      <c r="M415" s="129">
        <v>30876.5</v>
      </c>
      <c r="N415" s="129">
        <v>27.0</v>
      </c>
      <c r="O415" s="129">
        <v>15.0</v>
      </c>
      <c r="P415" s="129">
        <v>4.0</v>
      </c>
      <c r="Q415" s="129">
        <v>14.0</v>
      </c>
      <c r="R415" s="129">
        <v>28.0</v>
      </c>
      <c r="S415" s="129">
        <v>20.0</v>
      </c>
      <c r="T415" s="129">
        <v>80.0</v>
      </c>
      <c r="U415" s="129">
        <v>-71.0</v>
      </c>
      <c r="V415" s="129">
        <v>40.0</v>
      </c>
      <c r="W415" s="129">
        <v>-29.27</v>
      </c>
      <c r="X415" s="129">
        <v>-19.6</v>
      </c>
      <c r="Y415" s="129">
        <v>3.0</v>
      </c>
      <c r="Z415" s="129">
        <v>1.0</v>
      </c>
      <c r="AA415" s="129">
        <v>3.0</v>
      </c>
      <c r="AB415" s="129">
        <v>1.0</v>
      </c>
      <c r="AC415" s="129">
        <v>1.0</v>
      </c>
      <c r="AD415" s="129">
        <v>1.5</v>
      </c>
      <c r="AE415" s="129">
        <v>385.0</v>
      </c>
      <c r="AF415" s="129">
        <v>2.0</v>
      </c>
      <c r="AG415" s="129">
        <v>1.0</v>
      </c>
      <c r="AH415" s="129">
        <v>2.0</v>
      </c>
      <c r="AI415" s="129">
        <v>1.0</v>
      </c>
      <c r="AJ415" s="129">
        <v>1.0</v>
      </c>
      <c r="AK415" s="129">
        <v>1.0</v>
      </c>
      <c r="AL415" s="130">
        <v>45496.78643179398</v>
      </c>
      <c r="AM415" s="131">
        <v>609183.02</v>
      </c>
      <c r="AN415" s="131">
        <v>757354.25</v>
      </c>
      <c r="AO415" s="124"/>
      <c r="AP415" s="124"/>
    </row>
    <row r="416">
      <c r="A416" s="129">
        <v>582.0</v>
      </c>
      <c r="B416" s="14" t="s">
        <v>60</v>
      </c>
      <c r="C416" s="14" t="s">
        <v>32</v>
      </c>
      <c r="D416" s="14" t="s">
        <v>548</v>
      </c>
      <c r="E416" s="14" t="s">
        <v>549</v>
      </c>
      <c r="F416" s="15" t="s">
        <v>220</v>
      </c>
      <c r="G416" s="15" t="s">
        <v>59</v>
      </c>
      <c r="H416" s="18" t="s">
        <v>1026</v>
      </c>
      <c r="I416" s="18" t="s">
        <v>1027</v>
      </c>
      <c r="J416" s="129">
        <v>1001556.38</v>
      </c>
      <c r="K416" s="129">
        <v>979317.2</v>
      </c>
      <c r="L416" s="129">
        <v>34645.25</v>
      </c>
      <c r="M416" s="129">
        <v>35591.75</v>
      </c>
      <c r="N416" s="129">
        <v>14.0</v>
      </c>
      <c r="O416" s="129">
        <v>22.0</v>
      </c>
      <c r="P416" s="129">
        <v>25.0</v>
      </c>
      <c r="Q416" s="129">
        <v>27.0</v>
      </c>
      <c r="R416" s="129">
        <v>32.0</v>
      </c>
      <c r="S416" s="129">
        <v>39.0</v>
      </c>
      <c r="T416" s="129">
        <v>-36.0</v>
      </c>
      <c r="U416" s="129">
        <v>-7.0</v>
      </c>
      <c r="V416" s="129">
        <v>-17.0</v>
      </c>
      <c r="W416" s="129">
        <v>-2.66</v>
      </c>
      <c r="X416" s="129">
        <v>2.27</v>
      </c>
      <c r="Y416" s="129">
        <v>1.0</v>
      </c>
      <c r="Z416" s="129">
        <v>1.0</v>
      </c>
      <c r="AA416" s="129">
        <v>1.0</v>
      </c>
      <c r="AB416" s="129">
        <v>1.0</v>
      </c>
      <c r="AC416" s="129">
        <v>1.0</v>
      </c>
      <c r="AD416" s="129">
        <v>1.0</v>
      </c>
      <c r="AE416" s="129">
        <v>579.0</v>
      </c>
      <c r="AF416" s="129">
        <v>1.0</v>
      </c>
      <c r="AG416" s="129">
        <v>1.0</v>
      </c>
      <c r="AH416" s="129">
        <v>1.0</v>
      </c>
      <c r="AI416" s="129">
        <v>1.0</v>
      </c>
      <c r="AJ416" s="129">
        <v>1.0</v>
      </c>
      <c r="AK416" s="129">
        <v>1.0</v>
      </c>
      <c r="AL416" s="130">
        <v>45496.78643179398</v>
      </c>
      <c r="AM416" s="131">
        <v>993561.06</v>
      </c>
      <c r="AN416" s="131">
        <v>979274.86</v>
      </c>
      <c r="AO416" s="124"/>
      <c r="AP416" s="124"/>
    </row>
    <row r="417">
      <c r="A417" s="129">
        <v>260.0</v>
      </c>
      <c r="B417" s="14" t="s">
        <v>97</v>
      </c>
      <c r="C417" s="14" t="s">
        <v>32</v>
      </c>
      <c r="D417" s="14" t="s">
        <v>264</v>
      </c>
      <c r="E417" s="14" t="s">
        <v>265</v>
      </c>
      <c r="F417" s="15" t="s">
        <v>143</v>
      </c>
      <c r="G417" s="15" t="s">
        <v>101</v>
      </c>
      <c r="H417" s="18" t="s">
        <v>1026</v>
      </c>
      <c r="I417" s="18" t="s">
        <v>1027</v>
      </c>
      <c r="J417" s="129">
        <v>1512763.88</v>
      </c>
      <c r="K417" s="129">
        <v>2029899.6</v>
      </c>
      <c r="L417" s="129">
        <v>36319.67</v>
      </c>
      <c r="M417" s="129">
        <v>54448.61</v>
      </c>
      <c r="N417" s="129">
        <v>65.0</v>
      </c>
      <c r="O417" s="129">
        <v>46.0</v>
      </c>
      <c r="P417" s="129">
        <v>39.0</v>
      </c>
      <c r="Q417" s="129">
        <v>53.0</v>
      </c>
      <c r="R417" s="129">
        <v>46.0</v>
      </c>
      <c r="S417" s="129">
        <v>43.0</v>
      </c>
      <c r="T417" s="129">
        <v>41.0</v>
      </c>
      <c r="U417" s="129">
        <v>-26.0</v>
      </c>
      <c r="V417" s="129">
        <v>6.0</v>
      </c>
      <c r="W417" s="129">
        <v>-33.3</v>
      </c>
      <c r="X417" s="129">
        <v>-25.48</v>
      </c>
      <c r="Y417" s="129">
        <v>2.0</v>
      </c>
      <c r="Z417" s="129">
        <v>1.0</v>
      </c>
      <c r="AA417" s="129">
        <v>1.0</v>
      </c>
      <c r="AB417" s="129">
        <v>1.0</v>
      </c>
      <c r="AC417" s="129">
        <v>1.0</v>
      </c>
      <c r="AD417" s="129">
        <v>1.05</v>
      </c>
      <c r="AE417" s="129">
        <v>528.0</v>
      </c>
      <c r="AF417" s="129">
        <v>2.0</v>
      </c>
      <c r="AG417" s="129">
        <v>1.0</v>
      </c>
      <c r="AH417" s="129">
        <v>1.0</v>
      </c>
      <c r="AI417" s="129">
        <v>1.0</v>
      </c>
      <c r="AJ417" s="129">
        <v>1.0</v>
      </c>
      <c r="AK417" s="129">
        <v>1.0</v>
      </c>
      <c r="AL417" s="130">
        <v>45496.78643179398</v>
      </c>
      <c r="AM417" s="131">
        <v>1463282.59</v>
      </c>
      <c r="AN417" s="131">
        <v>2035554.2</v>
      </c>
      <c r="AO417" s="124"/>
      <c r="AP417" s="124"/>
    </row>
    <row r="418">
      <c r="A418" s="129">
        <v>735.0</v>
      </c>
      <c r="B418" s="14" t="s">
        <v>97</v>
      </c>
      <c r="C418" s="14" t="s">
        <v>32</v>
      </c>
      <c r="D418" s="14" t="s">
        <v>667</v>
      </c>
      <c r="E418" s="14" t="s">
        <v>668</v>
      </c>
      <c r="F418" s="15" t="s">
        <v>209</v>
      </c>
      <c r="G418" s="15" t="s">
        <v>101</v>
      </c>
      <c r="H418" s="18" t="s">
        <v>1026</v>
      </c>
      <c r="I418" s="18" t="s">
        <v>1027</v>
      </c>
      <c r="J418" s="129">
        <v>934088.37</v>
      </c>
      <c r="K418" s="129">
        <v>854352.6</v>
      </c>
      <c r="L418" s="129">
        <v>25165.44</v>
      </c>
      <c r="M418" s="129">
        <v>25074.93</v>
      </c>
      <c r="N418" s="129">
        <v>3.0</v>
      </c>
      <c r="O418" s="14" t="s">
        <v>41</v>
      </c>
      <c r="P418" s="129">
        <v>11.0</v>
      </c>
      <c r="Q418" s="129">
        <v>19.0</v>
      </c>
      <c r="R418" s="129">
        <v>14.0</v>
      </c>
      <c r="S418" s="129">
        <v>16.0</v>
      </c>
      <c r="T418" s="14" t="s">
        <v>41</v>
      </c>
      <c r="U418" s="129">
        <v>-42.0</v>
      </c>
      <c r="V418" s="129">
        <v>-12.0</v>
      </c>
      <c r="W418" s="129">
        <v>0.36</v>
      </c>
      <c r="X418" s="129">
        <v>9.33</v>
      </c>
      <c r="Y418" s="14" t="s">
        <v>41</v>
      </c>
      <c r="Z418" s="129">
        <v>1.0</v>
      </c>
      <c r="AA418" s="129">
        <v>1.0</v>
      </c>
      <c r="AB418" s="129">
        <v>1.0</v>
      </c>
      <c r="AC418" s="129">
        <v>2.0</v>
      </c>
      <c r="AD418" s="129">
        <v>1.2</v>
      </c>
      <c r="AE418" s="129">
        <v>471.0</v>
      </c>
      <c r="AF418" s="14" t="s">
        <v>41</v>
      </c>
      <c r="AG418" s="129">
        <v>1.0</v>
      </c>
      <c r="AH418" s="129">
        <v>1.0</v>
      </c>
      <c r="AI418" s="129">
        <v>1.0</v>
      </c>
      <c r="AJ418" s="129">
        <v>2.0</v>
      </c>
      <c r="AK418" s="129">
        <v>1.0</v>
      </c>
      <c r="AL418" s="130">
        <v>45496.78643179398</v>
      </c>
      <c r="AM418" s="131">
        <v>934062.37</v>
      </c>
      <c r="AN418" s="131">
        <v>854297.43</v>
      </c>
      <c r="AO418" s="124"/>
      <c r="AP418" s="124"/>
    </row>
    <row r="419">
      <c r="A419" s="129">
        <v>3052.0</v>
      </c>
      <c r="B419" s="14" t="s">
        <v>31</v>
      </c>
      <c r="C419" s="14" t="s">
        <v>32</v>
      </c>
      <c r="D419" s="14" t="s">
        <v>823</v>
      </c>
      <c r="E419" s="14" t="s">
        <v>824</v>
      </c>
      <c r="F419" s="15" t="s">
        <v>776</v>
      </c>
      <c r="G419" s="15" t="s">
        <v>772</v>
      </c>
      <c r="H419" s="18" t="s">
        <v>1026</v>
      </c>
      <c r="I419" s="18" t="s">
        <v>1027</v>
      </c>
      <c r="J419" s="129">
        <v>846207.96</v>
      </c>
      <c r="K419" s="129">
        <v>466847.2</v>
      </c>
      <c r="L419" s="129">
        <v>24326.75</v>
      </c>
      <c r="M419" s="129">
        <v>13495.08</v>
      </c>
      <c r="N419" s="129">
        <v>37.0</v>
      </c>
      <c r="O419" s="129">
        <v>11.0</v>
      </c>
      <c r="P419" s="129">
        <v>18.0</v>
      </c>
      <c r="Q419" s="129">
        <v>11.0</v>
      </c>
      <c r="R419" s="129">
        <v>39.0</v>
      </c>
      <c r="S419" s="129">
        <v>12.0</v>
      </c>
      <c r="T419" s="129">
        <v>236.0</v>
      </c>
      <c r="U419" s="129">
        <v>63.0</v>
      </c>
      <c r="V419" s="129">
        <v>225.0</v>
      </c>
      <c r="W419" s="129">
        <v>80.26</v>
      </c>
      <c r="X419" s="129">
        <v>81.26</v>
      </c>
      <c r="Y419" s="129">
        <v>5.0</v>
      </c>
      <c r="Z419" s="129">
        <v>2.0</v>
      </c>
      <c r="AA419" s="129">
        <v>5.0</v>
      </c>
      <c r="AB419" s="129">
        <v>5.0</v>
      </c>
      <c r="AC419" s="129">
        <v>5.0</v>
      </c>
      <c r="AD419" s="129">
        <v>4.7</v>
      </c>
      <c r="AE419" s="129">
        <v>3.0</v>
      </c>
      <c r="AF419" s="129">
        <v>4.0</v>
      </c>
      <c r="AG419" s="129">
        <v>2.0</v>
      </c>
      <c r="AH419" s="129">
        <v>4.0</v>
      </c>
      <c r="AI419" s="129">
        <v>4.0</v>
      </c>
      <c r="AJ419" s="129">
        <v>4.0</v>
      </c>
      <c r="AK419" s="129">
        <v>4.0</v>
      </c>
      <c r="AL419" s="130">
        <v>45496.78643179398</v>
      </c>
      <c r="AM419" s="131">
        <v>849142.11</v>
      </c>
      <c r="AN419" s="131">
        <v>468060.65</v>
      </c>
      <c r="AO419" s="124"/>
      <c r="AP419" s="124"/>
    </row>
    <row r="420">
      <c r="A420" s="129">
        <v>3003.0</v>
      </c>
      <c r="B420" s="14" t="s">
        <v>31</v>
      </c>
      <c r="C420" s="14" t="s">
        <v>32</v>
      </c>
      <c r="D420" s="14" t="s">
        <v>475</v>
      </c>
      <c r="E420" s="14" t="s">
        <v>773</v>
      </c>
      <c r="F420" s="15" t="s">
        <v>771</v>
      </c>
      <c r="G420" s="15" t="s">
        <v>772</v>
      </c>
      <c r="H420" s="18" t="s">
        <v>1026</v>
      </c>
      <c r="I420" s="18" t="s">
        <v>1027</v>
      </c>
      <c r="J420" s="129">
        <v>933830.0</v>
      </c>
      <c r="K420" s="129">
        <v>725128.4</v>
      </c>
      <c r="L420" s="129">
        <v>22143.25</v>
      </c>
      <c r="M420" s="129">
        <v>18207.33</v>
      </c>
      <c r="N420" s="129">
        <v>14.0</v>
      </c>
      <c r="O420" s="129">
        <v>6.0</v>
      </c>
      <c r="P420" s="129">
        <v>5.0</v>
      </c>
      <c r="Q420" s="129">
        <v>14.0</v>
      </c>
      <c r="R420" s="129">
        <v>31.0</v>
      </c>
      <c r="S420" s="129">
        <v>14.0</v>
      </c>
      <c r="T420" s="129">
        <v>133.0</v>
      </c>
      <c r="U420" s="129">
        <v>-64.0</v>
      </c>
      <c r="V420" s="129">
        <v>121.0</v>
      </c>
      <c r="W420" s="129">
        <v>21.62</v>
      </c>
      <c r="X420" s="129">
        <v>28.78</v>
      </c>
      <c r="Y420" s="129">
        <v>5.0</v>
      </c>
      <c r="Z420" s="129">
        <v>1.0</v>
      </c>
      <c r="AA420" s="129">
        <v>5.0</v>
      </c>
      <c r="AB420" s="129">
        <v>5.0</v>
      </c>
      <c r="AC420" s="129">
        <v>4.0</v>
      </c>
      <c r="AD420" s="129">
        <v>4.35</v>
      </c>
      <c r="AE420" s="129">
        <v>26.0</v>
      </c>
      <c r="AF420" s="129">
        <v>4.0</v>
      </c>
      <c r="AG420" s="129">
        <v>1.0</v>
      </c>
      <c r="AH420" s="129">
        <v>4.0</v>
      </c>
      <c r="AI420" s="129">
        <v>4.0</v>
      </c>
      <c r="AJ420" s="129">
        <v>3.0</v>
      </c>
      <c r="AK420" s="129">
        <v>4.0</v>
      </c>
      <c r="AL420" s="130">
        <v>45496.78643179398</v>
      </c>
      <c r="AM420" s="131">
        <v>934555.5</v>
      </c>
      <c r="AN420" s="131">
        <v>725592.26</v>
      </c>
      <c r="AO420" s="124"/>
      <c r="AP420" s="124"/>
    </row>
    <row r="421">
      <c r="A421" s="129">
        <v>838.0</v>
      </c>
      <c r="B421" s="14" t="s">
        <v>47</v>
      </c>
      <c r="C421" s="14" t="s">
        <v>32</v>
      </c>
      <c r="D421" s="14" t="s">
        <v>74</v>
      </c>
      <c r="E421" s="14" t="s">
        <v>745</v>
      </c>
      <c r="F421" s="15" t="s">
        <v>96</v>
      </c>
      <c r="G421" s="15" t="s">
        <v>59</v>
      </c>
      <c r="H421" s="18" t="s">
        <v>1026</v>
      </c>
      <c r="I421" s="18" t="s">
        <v>1027</v>
      </c>
      <c r="J421" s="129">
        <v>1826759.03</v>
      </c>
      <c r="K421" s="129">
        <v>1443092.2</v>
      </c>
      <c r="L421" s="129">
        <v>40575.26</v>
      </c>
      <c r="M421" s="129">
        <v>35931.14</v>
      </c>
      <c r="N421" s="129">
        <v>13.0</v>
      </c>
      <c r="O421" s="14" t="s">
        <v>41</v>
      </c>
      <c r="P421" s="129">
        <v>52.0</v>
      </c>
      <c r="Q421" s="129">
        <v>72.0</v>
      </c>
      <c r="R421" s="129">
        <v>26.0</v>
      </c>
      <c r="S421" s="129">
        <v>31.0</v>
      </c>
      <c r="T421" s="14" t="s">
        <v>41</v>
      </c>
      <c r="U421" s="129">
        <v>-27.0</v>
      </c>
      <c r="V421" s="129">
        <v>-16.0</v>
      </c>
      <c r="W421" s="129">
        <v>12.93</v>
      </c>
      <c r="X421" s="129">
        <v>26.59</v>
      </c>
      <c r="Y421" s="14" t="s">
        <v>41</v>
      </c>
      <c r="Z421" s="129">
        <v>1.0</v>
      </c>
      <c r="AA421" s="129">
        <v>1.0</v>
      </c>
      <c r="AB421" s="129">
        <v>3.0</v>
      </c>
      <c r="AC421" s="129">
        <v>4.0</v>
      </c>
      <c r="AD421" s="129">
        <v>2.5</v>
      </c>
      <c r="AE421" s="129">
        <v>230.0</v>
      </c>
      <c r="AF421" s="14" t="s">
        <v>41</v>
      </c>
      <c r="AG421" s="129">
        <v>1.0</v>
      </c>
      <c r="AH421" s="129">
        <v>1.0</v>
      </c>
      <c r="AI421" s="129">
        <v>2.0</v>
      </c>
      <c r="AJ421" s="129">
        <v>3.0</v>
      </c>
      <c r="AK421" s="129">
        <v>2.0</v>
      </c>
      <c r="AL421" s="130">
        <v>45496.78643179398</v>
      </c>
      <c r="AM421" s="131">
        <v>1792087.13</v>
      </c>
      <c r="AN421" s="131">
        <v>1444099.72</v>
      </c>
      <c r="AO421" s="124"/>
      <c r="AP421" s="124"/>
    </row>
    <row r="422">
      <c r="A422" s="129">
        <v>823.0</v>
      </c>
      <c r="B422" s="14" t="s">
        <v>47</v>
      </c>
      <c r="C422" s="14" t="s">
        <v>32</v>
      </c>
      <c r="D422" s="14" t="s">
        <v>734</v>
      </c>
      <c r="E422" s="14" t="s">
        <v>735</v>
      </c>
      <c r="F422" s="15" t="s">
        <v>220</v>
      </c>
      <c r="G422" s="15" t="s">
        <v>59</v>
      </c>
      <c r="H422" s="18" t="s">
        <v>1026</v>
      </c>
      <c r="I422" s="18" t="s">
        <v>1027</v>
      </c>
      <c r="J422" s="129">
        <v>772990.37</v>
      </c>
      <c r="K422" s="129">
        <v>656978.2</v>
      </c>
      <c r="L422" s="129">
        <v>21158.29</v>
      </c>
      <c r="M422" s="129">
        <v>19739.19</v>
      </c>
      <c r="N422" s="129">
        <v>12.0</v>
      </c>
      <c r="O422" s="129">
        <v>24.0</v>
      </c>
      <c r="P422" s="129">
        <v>26.0</v>
      </c>
      <c r="Q422" s="129">
        <v>12.0</v>
      </c>
      <c r="R422" s="129">
        <v>26.0</v>
      </c>
      <c r="S422" s="129">
        <v>26.0</v>
      </c>
      <c r="T422" s="129">
        <v>-50.0</v>
      </c>
      <c r="U422" s="129">
        <v>116.0</v>
      </c>
      <c r="V422" s="129">
        <v>0.0</v>
      </c>
      <c r="W422" s="129">
        <v>7.19</v>
      </c>
      <c r="X422" s="129">
        <v>17.66</v>
      </c>
      <c r="Y422" s="129">
        <v>1.0</v>
      </c>
      <c r="Z422" s="129">
        <v>2.0</v>
      </c>
      <c r="AA422" s="129">
        <v>1.0</v>
      </c>
      <c r="AB422" s="129">
        <v>2.0</v>
      </c>
      <c r="AC422" s="129">
        <v>3.0</v>
      </c>
      <c r="AD422" s="129">
        <v>2.0</v>
      </c>
      <c r="AE422" s="129">
        <v>304.0</v>
      </c>
      <c r="AF422" s="129">
        <v>1.0</v>
      </c>
      <c r="AG422" s="129">
        <v>2.0</v>
      </c>
      <c r="AH422" s="129">
        <v>1.0</v>
      </c>
      <c r="AI422" s="129">
        <v>1.0</v>
      </c>
      <c r="AJ422" s="129">
        <v>2.0</v>
      </c>
      <c r="AK422" s="129">
        <v>2.0</v>
      </c>
      <c r="AL422" s="130">
        <v>45496.78643179398</v>
      </c>
      <c r="AM422" s="131">
        <v>773933.87</v>
      </c>
      <c r="AN422" s="131">
        <v>659545.02</v>
      </c>
      <c r="AO422" s="124"/>
      <c r="AP422" s="124"/>
    </row>
    <row r="423">
      <c r="A423" s="129">
        <v>718.0</v>
      </c>
      <c r="B423" s="14" t="s">
        <v>60</v>
      </c>
      <c r="C423" s="14" t="s">
        <v>32</v>
      </c>
      <c r="D423" s="14" t="s">
        <v>104</v>
      </c>
      <c r="E423" s="14" t="s">
        <v>653</v>
      </c>
      <c r="F423" s="15" t="s">
        <v>55</v>
      </c>
      <c r="G423" s="15" t="s">
        <v>36</v>
      </c>
      <c r="H423" s="18" t="s">
        <v>1026</v>
      </c>
      <c r="I423" s="18" t="s">
        <v>1027</v>
      </c>
      <c r="J423" s="129">
        <v>576859.0</v>
      </c>
      <c r="K423" s="129">
        <v>557158.2</v>
      </c>
      <c r="L423" s="129">
        <v>18866.01</v>
      </c>
      <c r="M423" s="129">
        <v>18714.16</v>
      </c>
      <c r="N423" s="129">
        <v>21.0</v>
      </c>
      <c r="O423" s="129">
        <v>23.0</v>
      </c>
      <c r="P423" s="129">
        <v>18.0</v>
      </c>
      <c r="Q423" s="129">
        <v>19.0</v>
      </c>
      <c r="R423" s="129">
        <v>23.0</v>
      </c>
      <c r="S423" s="129">
        <v>27.0</v>
      </c>
      <c r="T423" s="129">
        <v>-8.0</v>
      </c>
      <c r="U423" s="129">
        <v>-5.0</v>
      </c>
      <c r="V423" s="129">
        <v>-14.0</v>
      </c>
      <c r="W423" s="129">
        <v>0.81</v>
      </c>
      <c r="X423" s="129">
        <v>3.54</v>
      </c>
      <c r="Y423" s="129">
        <v>1.0</v>
      </c>
      <c r="Z423" s="129">
        <v>1.0</v>
      </c>
      <c r="AA423" s="129">
        <v>1.0</v>
      </c>
      <c r="AB423" s="129">
        <v>1.0</v>
      </c>
      <c r="AC423" s="129">
        <v>1.0</v>
      </c>
      <c r="AD423" s="129">
        <v>1.0</v>
      </c>
      <c r="AE423" s="129">
        <v>548.0</v>
      </c>
      <c r="AF423" s="129">
        <v>1.0</v>
      </c>
      <c r="AG423" s="129">
        <v>1.0</v>
      </c>
      <c r="AH423" s="129">
        <v>1.0</v>
      </c>
      <c r="AI423" s="129">
        <v>1.0</v>
      </c>
      <c r="AJ423" s="129">
        <v>1.0</v>
      </c>
      <c r="AK423" s="129">
        <v>1.0</v>
      </c>
      <c r="AL423" s="130">
        <v>45496.78643179398</v>
      </c>
      <c r="AM423" s="131">
        <v>577457.0</v>
      </c>
      <c r="AN423" s="131">
        <v>557004.8</v>
      </c>
      <c r="AO423" s="124"/>
      <c r="AP423" s="124"/>
    </row>
    <row r="424">
      <c r="A424" s="129">
        <v>257.0</v>
      </c>
      <c r="B424" s="132"/>
      <c r="C424" s="14" t="s">
        <v>32</v>
      </c>
      <c r="D424" s="14" t="s">
        <v>259</v>
      </c>
      <c r="E424" s="14" t="s">
        <v>260</v>
      </c>
      <c r="F424" s="15" t="s">
        <v>70</v>
      </c>
      <c r="G424" s="15" t="s">
        <v>36</v>
      </c>
      <c r="H424" s="18" t="s">
        <v>1026</v>
      </c>
      <c r="I424" s="18" t="s">
        <v>1027</v>
      </c>
      <c r="J424" s="129">
        <v>851140.26</v>
      </c>
      <c r="K424" s="129">
        <v>947882.8</v>
      </c>
      <c r="L424" s="129">
        <v>28035.82</v>
      </c>
      <c r="M424" s="129">
        <v>34123.02</v>
      </c>
      <c r="N424" s="129">
        <v>39.0</v>
      </c>
      <c r="O424" s="129">
        <v>57.0</v>
      </c>
      <c r="P424" s="129">
        <v>80.0</v>
      </c>
      <c r="Q424" s="129">
        <v>30.0</v>
      </c>
      <c r="R424" s="129">
        <v>40.0</v>
      </c>
      <c r="S424" s="129">
        <v>23.0</v>
      </c>
      <c r="T424" s="129">
        <v>-31.0</v>
      </c>
      <c r="U424" s="129">
        <v>166.0</v>
      </c>
      <c r="V424" s="129">
        <v>73.0</v>
      </c>
      <c r="W424" s="129">
        <v>-17.84</v>
      </c>
      <c r="X424" s="129">
        <v>-10.21</v>
      </c>
      <c r="Y424" s="129">
        <v>1.0</v>
      </c>
      <c r="Z424" s="129">
        <v>3.0</v>
      </c>
      <c r="AA424" s="129">
        <v>4.0</v>
      </c>
      <c r="AB424" s="129">
        <v>1.0</v>
      </c>
      <c r="AC424" s="129">
        <v>1.0</v>
      </c>
      <c r="AD424" s="129">
        <v>1.8</v>
      </c>
      <c r="AE424" s="129">
        <v>336.0</v>
      </c>
      <c r="AF424" s="129">
        <v>1.0</v>
      </c>
      <c r="AG424" s="129">
        <v>2.0</v>
      </c>
      <c r="AH424" s="129">
        <v>3.0</v>
      </c>
      <c r="AI424" s="129">
        <v>1.0</v>
      </c>
      <c r="AJ424" s="129">
        <v>1.0</v>
      </c>
      <c r="AK424" s="129">
        <v>2.0</v>
      </c>
      <c r="AL424" s="130">
        <v>45496.78643179398</v>
      </c>
      <c r="AM424" s="131">
        <v>834867.2</v>
      </c>
      <c r="AN424" s="131">
        <v>949165.84</v>
      </c>
      <c r="AO424" s="124"/>
      <c r="AP424" s="124"/>
    </row>
    <row r="425">
      <c r="A425" s="128">
        <v>306.0</v>
      </c>
      <c r="B425" s="27"/>
      <c r="C425" s="11" t="s">
        <v>32</v>
      </c>
      <c r="D425" s="11" t="s">
        <v>259</v>
      </c>
      <c r="E425" s="14" t="s">
        <v>260</v>
      </c>
      <c r="F425" s="15" t="s">
        <v>70</v>
      </c>
      <c r="G425" s="15" t="s">
        <v>36</v>
      </c>
      <c r="H425" s="18" t="s">
        <v>1026</v>
      </c>
      <c r="I425" s="18" t="s">
        <v>1027</v>
      </c>
      <c r="J425" s="129">
        <v>790640.21</v>
      </c>
      <c r="K425" s="129">
        <v>800024.6</v>
      </c>
      <c r="L425" s="129">
        <v>27405.33</v>
      </c>
      <c r="M425" s="129">
        <v>29137.78</v>
      </c>
      <c r="N425" s="129">
        <v>44.0</v>
      </c>
      <c r="O425" s="129">
        <v>39.0</v>
      </c>
      <c r="P425" s="129">
        <v>48.0</v>
      </c>
      <c r="Q425" s="128">
        <v>41.0</v>
      </c>
      <c r="R425" s="128">
        <v>45.0</v>
      </c>
      <c r="S425" s="128">
        <v>28.0</v>
      </c>
      <c r="T425" s="128">
        <v>12.0</v>
      </c>
      <c r="U425" s="128">
        <v>17.0</v>
      </c>
      <c r="V425" s="128">
        <v>60.0</v>
      </c>
      <c r="W425" s="128">
        <v>-5.95</v>
      </c>
      <c r="X425" s="128">
        <v>-1.17</v>
      </c>
      <c r="Y425" s="128">
        <v>1.0</v>
      </c>
      <c r="Z425" s="128">
        <v>1.0</v>
      </c>
      <c r="AA425" s="128">
        <v>4.0</v>
      </c>
      <c r="AB425" s="128">
        <v>1.0</v>
      </c>
      <c r="AC425" s="128">
        <v>1.0</v>
      </c>
      <c r="AD425" s="128">
        <v>1.6</v>
      </c>
      <c r="AE425" s="128">
        <v>374.0</v>
      </c>
      <c r="AF425" s="128">
        <v>1.0</v>
      </c>
      <c r="AG425" s="128">
        <v>1.0</v>
      </c>
      <c r="AH425" s="128">
        <v>3.0</v>
      </c>
      <c r="AI425" s="128">
        <v>1.0</v>
      </c>
      <c r="AJ425" s="128">
        <v>1.0</v>
      </c>
      <c r="AK425" s="128">
        <v>1.0</v>
      </c>
      <c r="AL425" s="130">
        <v>45496.78643179398</v>
      </c>
      <c r="AM425" s="131">
        <v>807366.46</v>
      </c>
      <c r="AN425" s="131">
        <v>799541.79</v>
      </c>
      <c r="AO425" s="124"/>
      <c r="AP425" s="124"/>
    </row>
    <row r="426">
      <c r="A426" s="129">
        <v>661.0</v>
      </c>
      <c r="B426" s="14" t="s">
        <v>31</v>
      </c>
      <c r="C426" s="14" t="s">
        <v>32</v>
      </c>
      <c r="D426" s="14" t="s">
        <v>611</v>
      </c>
      <c r="E426" s="14" t="s">
        <v>612</v>
      </c>
      <c r="F426" s="15" t="s">
        <v>366</v>
      </c>
      <c r="G426" s="15" t="s">
        <v>46</v>
      </c>
      <c r="H426" s="18" t="s">
        <v>1026</v>
      </c>
      <c r="I426" s="18" t="s">
        <v>1027</v>
      </c>
      <c r="J426" s="129">
        <v>1861756.57</v>
      </c>
      <c r="K426" s="129">
        <v>1992071.8</v>
      </c>
      <c r="L426" s="129">
        <v>71010.4</v>
      </c>
      <c r="M426" s="129">
        <v>75782.5</v>
      </c>
      <c r="N426" s="129">
        <v>162.0</v>
      </c>
      <c r="O426" s="129">
        <v>46.0</v>
      </c>
      <c r="P426" s="129">
        <v>59.0</v>
      </c>
      <c r="Q426" s="129">
        <v>49.0</v>
      </c>
      <c r="R426" s="129">
        <v>107.0</v>
      </c>
      <c r="S426" s="129">
        <v>68.0</v>
      </c>
      <c r="T426" s="129">
        <v>252.0</v>
      </c>
      <c r="U426" s="129">
        <v>20.0</v>
      </c>
      <c r="V426" s="129">
        <v>57.0</v>
      </c>
      <c r="W426" s="129">
        <v>-6.3</v>
      </c>
      <c r="X426" s="129">
        <v>-6.54</v>
      </c>
      <c r="Y426" s="129">
        <v>5.0</v>
      </c>
      <c r="Z426" s="129">
        <v>1.0</v>
      </c>
      <c r="AA426" s="129">
        <v>3.0</v>
      </c>
      <c r="AB426" s="129">
        <v>1.0</v>
      </c>
      <c r="AC426" s="129">
        <v>1.0</v>
      </c>
      <c r="AD426" s="129">
        <v>1.6</v>
      </c>
      <c r="AE426" s="129">
        <v>377.0</v>
      </c>
      <c r="AF426" s="129">
        <v>4.0</v>
      </c>
      <c r="AG426" s="129">
        <v>1.0</v>
      </c>
      <c r="AH426" s="129">
        <v>2.0</v>
      </c>
      <c r="AI426" s="129">
        <v>1.0</v>
      </c>
      <c r="AJ426" s="129">
        <v>1.0</v>
      </c>
      <c r="AK426" s="129">
        <v>1.0</v>
      </c>
      <c r="AL426" s="130">
        <v>45496.78643179398</v>
      </c>
      <c r="AM426" s="131">
        <v>1861866.15</v>
      </c>
      <c r="AN426" s="131">
        <v>1998879.54</v>
      </c>
      <c r="AO426" s="124"/>
      <c r="AP426" s="124"/>
    </row>
    <row r="427">
      <c r="A427" s="129">
        <v>849.0</v>
      </c>
      <c r="B427" s="14" t="s">
        <v>42</v>
      </c>
      <c r="C427" s="14" t="s">
        <v>32</v>
      </c>
      <c r="D427" s="14" t="s">
        <v>751</v>
      </c>
      <c r="E427" s="14" t="s">
        <v>612</v>
      </c>
      <c r="F427" s="15" t="s">
        <v>45</v>
      </c>
      <c r="G427" s="15" t="s">
        <v>46</v>
      </c>
      <c r="H427" s="18" t="s">
        <v>1026</v>
      </c>
      <c r="I427" s="18" t="s">
        <v>1027</v>
      </c>
      <c r="J427" s="129">
        <v>189384.65</v>
      </c>
      <c r="K427" s="129">
        <v>171358.0</v>
      </c>
      <c r="L427" s="129">
        <v>6584.67</v>
      </c>
      <c r="M427" s="129">
        <v>6755.44</v>
      </c>
      <c r="N427" s="14" t="s">
        <v>41</v>
      </c>
      <c r="O427" s="14" t="s">
        <v>41</v>
      </c>
      <c r="P427" s="129">
        <v>5.0</v>
      </c>
      <c r="Q427" s="129">
        <v>3.0</v>
      </c>
      <c r="R427" s="129">
        <v>7.0</v>
      </c>
      <c r="S427" s="129">
        <v>1.0</v>
      </c>
      <c r="T427" s="14" t="s">
        <v>41</v>
      </c>
      <c r="U427" s="129">
        <v>66.0</v>
      </c>
      <c r="V427" s="129">
        <v>600.0</v>
      </c>
      <c r="W427" s="129">
        <v>-2.53</v>
      </c>
      <c r="X427" s="129">
        <v>10.52</v>
      </c>
      <c r="Y427" s="14" t="s">
        <v>41</v>
      </c>
      <c r="Z427" s="129">
        <v>2.0</v>
      </c>
      <c r="AA427" s="129">
        <v>5.0</v>
      </c>
      <c r="AB427" s="129">
        <v>1.0</v>
      </c>
      <c r="AC427" s="129">
        <v>2.0</v>
      </c>
      <c r="AD427" s="129">
        <v>2.1</v>
      </c>
      <c r="AE427" s="129">
        <v>284.0</v>
      </c>
      <c r="AF427" s="14" t="s">
        <v>41</v>
      </c>
      <c r="AG427" s="129">
        <v>2.0</v>
      </c>
      <c r="AH427" s="129">
        <v>4.0</v>
      </c>
      <c r="AI427" s="129">
        <v>1.0</v>
      </c>
      <c r="AJ427" s="129">
        <v>2.0</v>
      </c>
      <c r="AK427" s="129">
        <v>2.0</v>
      </c>
      <c r="AL427" s="130">
        <v>45496.78643179398</v>
      </c>
      <c r="AM427" s="131">
        <v>189384.65</v>
      </c>
      <c r="AN427" s="131">
        <v>171645.98</v>
      </c>
      <c r="AO427" s="124"/>
      <c r="AP427" s="124"/>
    </row>
    <row r="428">
      <c r="A428" s="129">
        <v>810.0</v>
      </c>
      <c r="B428" s="14" t="s">
        <v>1001</v>
      </c>
      <c r="C428" s="14" t="s">
        <v>992</v>
      </c>
      <c r="D428" s="14" t="s">
        <v>1024</v>
      </c>
      <c r="E428" s="14" t="s">
        <v>1025</v>
      </c>
      <c r="F428" s="15" t="s">
        <v>243</v>
      </c>
      <c r="G428" s="15" t="s">
        <v>101</v>
      </c>
      <c r="H428" s="18" t="s">
        <v>1026</v>
      </c>
      <c r="I428" s="18" t="s">
        <v>1027</v>
      </c>
      <c r="J428" s="129">
        <v>593693.49</v>
      </c>
      <c r="K428" s="129">
        <v>805637.26</v>
      </c>
      <c r="L428" s="129">
        <v>16717.41</v>
      </c>
      <c r="M428" s="129">
        <v>23113.4</v>
      </c>
      <c r="N428" s="129">
        <v>5.0</v>
      </c>
      <c r="O428" s="129">
        <v>2.0</v>
      </c>
      <c r="P428" s="129">
        <v>99.0</v>
      </c>
      <c r="Q428" s="129">
        <v>94.0</v>
      </c>
      <c r="R428" s="129">
        <v>124.0</v>
      </c>
      <c r="S428" s="129">
        <v>145.0</v>
      </c>
      <c r="T428" s="129">
        <v>150.0</v>
      </c>
      <c r="U428" s="129">
        <v>5.0</v>
      </c>
      <c r="V428" s="129">
        <v>-14.0</v>
      </c>
      <c r="W428" s="129">
        <v>-27.67</v>
      </c>
      <c r="X428" s="129">
        <v>-26.31</v>
      </c>
      <c r="Y428" s="129">
        <v>5.0</v>
      </c>
      <c r="Z428" s="129">
        <v>1.0</v>
      </c>
      <c r="AA428" s="129">
        <v>1.0</v>
      </c>
      <c r="AB428" s="129">
        <v>1.0</v>
      </c>
      <c r="AC428" s="129">
        <v>1.0</v>
      </c>
      <c r="AD428" s="129">
        <v>1.4</v>
      </c>
      <c r="AE428" s="129">
        <v>406.0</v>
      </c>
      <c r="AF428" s="129">
        <v>4.0</v>
      </c>
      <c r="AG428" s="129">
        <v>1.0</v>
      </c>
      <c r="AH428" s="129">
        <v>1.0</v>
      </c>
      <c r="AI428" s="129">
        <v>1.0</v>
      </c>
      <c r="AJ428" s="129">
        <v>1.0</v>
      </c>
      <c r="AK428" s="129">
        <v>1.0</v>
      </c>
      <c r="AL428" s="130">
        <v>45496.78643179398</v>
      </c>
      <c r="AM428" s="131">
        <v>594710.45</v>
      </c>
      <c r="AN428" s="131">
        <v>804214.97</v>
      </c>
      <c r="AO428" s="124"/>
      <c r="AP428" s="124"/>
    </row>
    <row r="429">
      <c r="A429" s="129">
        <v>554.0</v>
      </c>
      <c r="B429" s="14" t="s">
        <v>122</v>
      </c>
      <c r="C429" s="14" t="s">
        <v>32</v>
      </c>
      <c r="D429" s="14" t="s">
        <v>503</v>
      </c>
      <c r="E429" s="14" t="s">
        <v>529</v>
      </c>
      <c r="F429" s="15" t="s">
        <v>243</v>
      </c>
      <c r="G429" s="15" t="s">
        <v>101</v>
      </c>
      <c r="H429" s="18" t="s">
        <v>1026</v>
      </c>
      <c r="I429" s="18" t="s">
        <v>1027</v>
      </c>
      <c r="J429" s="129">
        <v>252583.5</v>
      </c>
      <c r="K429" s="129">
        <v>420668.6</v>
      </c>
      <c r="L429" s="129">
        <v>7350.25</v>
      </c>
      <c r="M429" s="129">
        <v>15680.5</v>
      </c>
      <c r="N429" s="14" t="s">
        <v>41</v>
      </c>
      <c r="O429" s="14" t="s">
        <v>41</v>
      </c>
      <c r="P429" s="129">
        <v>2.0</v>
      </c>
      <c r="Q429" s="129">
        <v>3.0</v>
      </c>
      <c r="R429" s="129">
        <v>8.0</v>
      </c>
      <c r="S429" s="129">
        <v>5.0</v>
      </c>
      <c r="T429" s="14" t="s">
        <v>41</v>
      </c>
      <c r="U429" s="129">
        <v>-33.0</v>
      </c>
      <c r="V429" s="129">
        <v>60.0</v>
      </c>
      <c r="W429" s="129">
        <v>-53.12</v>
      </c>
      <c r="X429" s="129">
        <v>-39.96</v>
      </c>
      <c r="Y429" s="14" t="s">
        <v>41</v>
      </c>
      <c r="Z429" s="129">
        <v>1.0</v>
      </c>
      <c r="AA429" s="129">
        <v>4.0</v>
      </c>
      <c r="AB429" s="129">
        <v>1.0</v>
      </c>
      <c r="AC429" s="129">
        <v>1.0</v>
      </c>
      <c r="AD429" s="129">
        <v>1.55</v>
      </c>
      <c r="AE429" s="129">
        <v>378.0</v>
      </c>
      <c r="AF429" s="14" t="s">
        <v>41</v>
      </c>
      <c r="AG429" s="129">
        <v>1.0</v>
      </c>
      <c r="AH429" s="129">
        <v>3.0</v>
      </c>
      <c r="AI429" s="129">
        <v>1.0</v>
      </c>
      <c r="AJ429" s="129">
        <v>1.0</v>
      </c>
      <c r="AK429" s="129">
        <v>1.0</v>
      </c>
      <c r="AL429" s="130">
        <v>45496.78643179398</v>
      </c>
      <c r="AM429" s="131">
        <v>242888.5</v>
      </c>
      <c r="AN429" s="131">
        <v>477927.5</v>
      </c>
      <c r="AO429" s="124"/>
      <c r="AP429" s="124"/>
    </row>
    <row r="430">
      <c r="A430" s="129">
        <v>371.0</v>
      </c>
      <c r="B430" s="14" t="s">
        <v>42</v>
      </c>
      <c r="C430" s="14" t="s">
        <v>32</v>
      </c>
      <c r="D430" s="14" t="s">
        <v>150</v>
      </c>
      <c r="E430" s="14" t="s">
        <v>381</v>
      </c>
      <c r="F430" s="15" t="s">
        <v>108</v>
      </c>
      <c r="G430" s="15" t="s">
        <v>46</v>
      </c>
      <c r="H430" s="18" t="s">
        <v>1026</v>
      </c>
      <c r="I430" s="18" t="s">
        <v>1027</v>
      </c>
      <c r="J430" s="129">
        <v>1552029.23</v>
      </c>
      <c r="K430" s="129">
        <v>1416053.2</v>
      </c>
      <c r="L430" s="129">
        <v>51650.75</v>
      </c>
      <c r="M430" s="129">
        <v>48329.58</v>
      </c>
      <c r="N430" s="129">
        <v>55.0</v>
      </c>
      <c r="O430" s="129">
        <v>6.0</v>
      </c>
      <c r="P430" s="129">
        <v>36.0</v>
      </c>
      <c r="Q430" s="129">
        <v>43.0</v>
      </c>
      <c r="R430" s="129">
        <v>93.0</v>
      </c>
      <c r="S430" s="129">
        <v>75.0</v>
      </c>
      <c r="T430" s="129">
        <v>816.0</v>
      </c>
      <c r="U430" s="129">
        <v>-16.0</v>
      </c>
      <c r="V430" s="129">
        <v>24.0</v>
      </c>
      <c r="W430" s="129">
        <v>6.87</v>
      </c>
      <c r="X430" s="129">
        <v>9.6</v>
      </c>
      <c r="Y430" s="129">
        <v>5.0</v>
      </c>
      <c r="Z430" s="129">
        <v>1.0</v>
      </c>
      <c r="AA430" s="129">
        <v>2.0</v>
      </c>
      <c r="AB430" s="129">
        <v>2.0</v>
      </c>
      <c r="AC430" s="129">
        <v>2.0</v>
      </c>
      <c r="AD430" s="129">
        <v>2.05</v>
      </c>
      <c r="AE430" s="129">
        <v>292.0</v>
      </c>
      <c r="AF430" s="129">
        <v>4.0</v>
      </c>
      <c r="AG430" s="129">
        <v>1.0</v>
      </c>
      <c r="AH430" s="129">
        <v>2.0</v>
      </c>
      <c r="AI430" s="129">
        <v>1.0</v>
      </c>
      <c r="AJ430" s="129">
        <v>2.0</v>
      </c>
      <c r="AK430" s="129">
        <v>2.0</v>
      </c>
      <c r="AL430" s="130">
        <v>45496.78643179398</v>
      </c>
      <c r="AM430" s="131">
        <v>1552950.08</v>
      </c>
      <c r="AN430" s="131">
        <v>1416523.92</v>
      </c>
      <c r="AO430" s="124"/>
      <c r="AP430" s="124"/>
    </row>
    <row r="431">
      <c r="A431" s="129">
        <v>382.0</v>
      </c>
      <c r="B431" s="14" t="s">
        <v>47</v>
      </c>
      <c r="C431" s="14" t="s">
        <v>32</v>
      </c>
      <c r="D431" s="14" t="s">
        <v>388</v>
      </c>
      <c r="E431" s="14" t="s">
        <v>381</v>
      </c>
      <c r="F431" s="15" t="s">
        <v>220</v>
      </c>
      <c r="G431" s="15" t="s">
        <v>59</v>
      </c>
      <c r="H431" s="18" t="s">
        <v>1026</v>
      </c>
      <c r="I431" s="18" t="s">
        <v>1027</v>
      </c>
      <c r="J431" s="129">
        <v>584644.32</v>
      </c>
      <c r="K431" s="129">
        <v>452617.6</v>
      </c>
      <c r="L431" s="129">
        <v>19601.79</v>
      </c>
      <c r="M431" s="129">
        <v>15005.45</v>
      </c>
      <c r="N431" s="14" t="s">
        <v>41</v>
      </c>
      <c r="O431" s="14" t="s">
        <v>41</v>
      </c>
      <c r="P431" s="129">
        <v>32.0</v>
      </c>
      <c r="Q431" s="129">
        <v>23.0</v>
      </c>
      <c r="R431" s="129">
        <v>22.0</v>
      </c>
      <c r="S431" s="129">
        <v>22.0</v>
      </c>
      <c r="T431" s="14" t="s">
        <v>41</v>
      </c>
      <c r="U431" s="129">
        <v>39.0</v>
      </c>
      <c r="V431" s="129">
        <v>0.0</v>
      </c>
      <c r="W431" s="129">
        <v>30.63</v>
      </c>
      <c r="X431" s="129">
        <v>29.17</v>
      </c>
      <c r="Y431" s="14" t="s">
        <v>41</v>
      </c>
      <c r="Z431" s="129">
        <v>1.0</v>
      </c>
      <c r="AA431" s="129">
        <v>1.0</v>
      </c>
      <c r="AB431" s="129">
        <v>5.0</v>
      </c>
      <c r="AC431" s="129">
        <v>4.0</v>
      </c>
      <c r="AD431" s="129">
        <v>3.3</v>
      </c>
      <c r="AE431" s="129">
        <v>164.0</v>
      </c>
      <c r="AF431" s="14" t="s">
        <v>41</v>
      </c>
      <c r="AG431" s="129">
        <v>1.0</v>
      </c>
      <c r="AH431" s="129">
        <v>1.0</v>
      </c>
      <c r="AI431" s="129">
        <v>4.0</v>
      </c>
      <c r="AJ431" s="129">
        <v>3.0</v>
      </c>
      <c r="AK431" s="129">
        <v>3.0</v>
      </c>
      <c r="AL431" s="130">
        <v>45496.78643179398</v>
      </c>
      <c r="AM431" s="131">
        <v>585393.08</v>
      </c>
      <c r="AN431" s="131">
        <v>451503.46</v>
      </c>
      <c r="AO431" s="124"/>
      <c r="AP431" s="124"/>
    </row>
    <row r="432">
      <c r="A432" s="129">
        <v>181.0</v>
      </c>
      <c r="B432" s="14" t="s">
        <v>122</v>
      </c>
      <c r="C432" s="14" t="s">
        <v>32</v>
      </c>
      <c r="D432" s="14" t="s">
        <v>178</v>
      </c>
      <c r="E432" s="14" t="s">
        <v>179</v>
      </c>
      <c r="F432" s="15" t="s">
        <v>70</v>
      </c>
      <c r="G432" s="15" t="s">
        <v>36</v>
      </c>
      <c r="H432" s="18" t="s">
        <v>1026</v>
      </c>
      <c r="I432" s="18" t="s">
        <v>1027</v>
      </c>
      <c r="J432" s="129">
        <v>904612.51</v>
      </c>
      <c r="K432" s="129">
        <v>728259.0</v>
      </c>
      <c r="L432" s="129">
        <v>28941.06</v>
      </c>
      <c r="M432" s="129">
        <v>24499.52</v>
      </c>
      <c r="N432" s="129">
        <v>42.0</v>
      </c>
      <c r="O432" s="129">
        <v>34.0</v>
      </c>
      <c r="P432" s="129">
        <v>56.0</v>
      </c>
      <c r="Q432" s="129">
        <v>63.0</v>
      </c>
      <c r="R432" s="129">
        <v>33.0</v>
      </c>
      <c r="S432" s="129">
        <v>30.0</v>
      </c>
      <c r="T432" s="129">
        <v>23.0</v>
      </c>
      <c r="U432" s="129">
        <v>-11.0</v>
      </c>
      <c r="V432" s="129">
        <v>10.0</v>
      </c>
      <c r="W432" s="129">
        <v>18.13</v>
      </c>
      <c r="X432" s="129">
        <v>24.22</v>
      </c>
      <c r="Y432" s="129">
        <v>1.0</v>
      </c>
      <c r="Z432" s="129">
        <v>1.0</v>
      </c>
      <c r="AA432" s="129">
        <v>1.0</v>
      </c>
      <c r="AB432" s="129">
        <v>5.0</v>
      </c>
      <c r="AC432" s="129">
        <v>4.0</v>
      </c>
      <c r="AD432" s="129">
        <v>3.35</v>
      </c>
      <c r="AE432" s="129">
        <v>157.0</v>
      </c>
      <c r="AF432" s="129">
        <v>1.0</v>
      </c>
      <c r="AG432" s="129">
        <v>1.0</v>
      </c>
      <c r="AH432" s="129">
        <v>1.0</v>
      </c>
      <c r="AI432" s="129">
        <v>4.0</v>
      </c>
      <c r="AJ432" s="129">
        <v>3.0</v>
      </c>
      <c r="AK432" s="129">
        <v>3.0</v>
      </c>
      <c r="AL432" s="130">
        <v>45496.78643179398</v>
      </c>
      <c r="AM432" s="131">
        <v>905100.86</v>
      </c>
      <c r="AN432" s="131">
        <v>728740.0</v>
      </c>
      <c r="AO432" s="124"/>
      <c r="AP432" s="124"/>
    </row>
    <row r="433">
      <c r="A433" s="129">
        <v>309.0</v>
      </c>
      <c r="B433" s="14" t="s">
        <v>122</v>
      </c>
      <c r="C433" s="14" t="s">
        <v>32</v>
      </c>
      <c r="D433" s="14" t="s">
        <v>178</v>
      </c>
      <c r="E433" s="14" t="s">
        <v>179</v>
      </c>
      <c r="F433" s="15" t="s">
        <v>70</v>
      </c>
      <c r="G433" s="15" t="s">
        <v>36</v>
      </c>
      <c r="H433" s="18" t="s">
        <v>1026</v>
      </c>
      <c r="I433" s="18" t="s">
        <v>1027</v>
      </c>
      <c r="J433" s="129">
        <v>760108.3</v>
      </c>
      <c r="K433" s="129">
        <v>881200.6</v>
      </c>
      <c r="L433" s="129">
        <v>24801.53</v>
      </c>
      <c r="M433" s="129">
        <v>30365.95</v>
      </c>
      <c r="N433" s="129">
        <v>25.0</v>
      </c>
      <c r="O433" s="129">
        <v>36.0</v>
      </c>
      <c r="P433" s="129">
        <v>39.0</v>
      </c>
      <c r="Q433" s="129">
        <v>39.0</v>
      </c>
      <c r="R433" s="129">
        <v>28.0</v>
      </c>
      <c r="S433" s="129">
        <v>33.0</v>
      </c>
      <c r="T433" s="129">
        <v>-30.0</v>
      </c>
      <c r="U433" s="129">
        <v>0.0</v>
      </c>
      <c r="V433" s="129">
        <v>-15.0</v>
      </c>
      <c r="W433" s="129">
        <v>-18.32</v>
      </c>
      <c r="X433" s="129">
        <v>-13.74</v>
      </c>
      <c r="Y433" s="129">
        <v>1.0</v>
      </c>
      <c r="Z433" s="129">
        <v>1.0</v>
      </c>
      <c r="AA433" s="129">
        <v>1.0</v>
      </c>
      <c r="AB433" s="129">
        <v>1.0</v>
      </c>
      <c r="AC433" s="129">
        <v>1.0</v>
      </c>
      <c r="AD433" s="129">
        <v>1.0</v>
      </c>
      <c r="AE433" s="129">
        <v>560.0</v>
      </c>
      <c r="AF433" s="129">
        <v>1.0</v>
      </c>
      <c r="AG433" s="129">
        <v>1.0</v>
      </c>
      <c r="AH433" s="129">
        <v>1.0</v>
      </c>
      <c r="AI433" s="129">
        <v>1.0</v>
      </c>
      <c r="AJ433" s="129">
        <v>1.0</v>
      </c>
      <c r="AK433" s="129">
        <v>1.0</v>
      </c>
      <c r="AL433" s="130">
        <v>45496.78643179398</v>
      </c>
      <c r="AM433" s="131">
        <v>760083.25</v>
      </c>
      <c r="AN433" s="131">
        <v>881296.95</v>
      </c>
      <c r="AO433" s="124"/>
      <c r="AP433" s="124"/>
    </row>
    <row r="434">
      <c r="A434" s="129">
        <v>546.0</v>
      </c>
      <c r="B434" s="132"/>
      <c r="C434" s="14" t="s">
        <v>32</v>
      </c>
      <c r="D434" s="14" t="s">
        <v>393</v>
      </c>
      <c r="E434" s="14" t="s">
        <v>179</v>
      </c>
      <c r="F434" s="15" t="s">
        <v>228</v>
      </c>
      <c r="G434" s="15" t="s">
        <v>36</v>
      </c>
      <c r="H434" s="18" t="s">
        <v>1026</v>
      </c>
      <c r="I434" s="18" t="s">
        <v>1027</v>
      </c>
      <c r="J434" s="129">
        <v>1142201.86</v>
      </c>
      <c r="K434" s="129">
        <v>1320581.8</v>
      </c>
      <c r="L434" s="129">
        <v>34412.73</v>
      </c>
      <c r="M434" s="129">
        <v>40580.58</v>
      </c>
      <c r="N434" s="129">
        <v>1.0</v>
      </c>
      <c r="O434" s="129">
        <v>1.0</v>
      </c>
      <c r="P434" s="129">
        <v>24.0</v>
      </c>
      <c r="Q434" s="129">
        <v>53.0</v>
      </c>
      <c r="R434" s="129">
        <v>22.0</v>
      </c>
      <c r="S434" s="129">
        <v>40.0</v>
      </c>
      <c r="T434" s="129">
        <v>0.0</v>
      </c>
      <c r="U434" s="129">
        <v>-54.0</v>
      </c>
      <c r="V434" s="129">
        <v>-45.0</v>
      </c>
      <c r="W434" s="129">
        <v>-15.2</v>
      </c>
      <c r="X434" s="129">
        <v>-13.51</v>
      </c>
      <c r="Y434" s="129">
        <v>1.0</v>
      </c>
      <c r="Z434" s="129">
        <v>1.0</v>
      </c>
      <c r="AA434" s="129">
        <v>1.0</v>
      </c>
      <c r="AB434" s="129">
        <v>1.0</v>
      </c>
      <c r="AC434" s="129">
        <v>1.0</v>
      </c>
      <c r="AD434" s="129">
        <v>1.0</v>
      </c>
      <c r="AE434" s="129">
        <v>577.0</v>
      </c>
      <c r="AF434" s="129">
        <v>1.0</v>
      </c>
      <c r="AG434" s="129">
        <v>1.0</v>
      </c>
      <c r="AH434" s="129">
        <v>1.0</v>
      </c>
      <c r="AI434" s="129">
        <v>1.0</v>
      </c>
      <c r="AJ434" s="129">
        <v>1.0</v>
      </c>
      <c r="AK434" s="129">
        <v>1.0</v>
      </c>
      <c r="AL434" s="130">
        <v>45496.78643179398</v>
      </c>
      <c r="AM434" s="131">
        <v>1143136.86</v>
      </c>
      <c r="AN434" s="131">
        <v>1322494.38</v>
      </c>
      <c r="AO434" s="124"/>
      <c r="AP434" s="124"/>
    </row>
    <row r="435">
      <c r="A435" s="129">
        <v>712.0</v>
      </c>
      <c r="B435" s="132"/>
      <c r="C435" s="14" t="s">
        <v>32</v>
      </c>
      <c r="D435" s="14" t="s">
        <v>644</v>
      </c>
      <c r="E435" s="14" t="s">
        <v>645</v>
      </c>
      <c r="F435" s="15" t="s">
        <v>185</v>
      </c>
      <c r="G435" s="15" t="s">
        <v>46</v>
      </c>
      <c r="H435" s="18" t="s">
        <v>1026</v>
      </c>
      <c r="I435" s="18" t="s">
        <v>1027</v>
      </c>
      <c r="J435" s="129">
        <v>1172692.84</v>
      </c>
      <c r="K435" s="129">
        <v>1001453.6</v>
      </c>
      <c r="L435" s="129">
        <v>39152.21</v>
      </c>
      <c r="M435" s="129">
        <v>35224.71</v>
      </c>
      <c r="N435" s="129">
        <v>11.0</v>
      </c>
      <c r="O435" s="129">
        <v>19.0</v>
      </c>
      <c r="P435" s="129">
        <v>38.0</v>
      </c>
      <c r="Q435" s="129">
        <v>23.0</v>
      </c>
      <c r="R435" s="129">
        <v>27.0</v>
      </c>
      <c r="S435" s="129">
        <v>32.0</v>
      </c>
      <c r="T435" s="129">
        <v>-42.0</v>
      </c>
      <c r="U435" s="129">
        <v>65.0</v>
      </c>
      <c r="V435" s="129">
        <v>-15.0</v>
      </c>
      <c r="W435" s="129">
        <v>11.15</v>
      </c>
      <c r="X435" s="129">
        <v>17.1</v>
      </c>
      <c r="Y435" s="129">
        <v>1.0</v>
      </c>
      <c r="Z435" s="129">
        <v>2.0</v>
      </c>
      <c r="AA435" s="129">
        <v>1.0</v>
      </c>
      <c r="AB435" s="129">
        <v>3.0</v>
      </c>
      <c r="AC435" s="129">
        <v>3.0</v>
      </c>
      <c r="AD435" s="129">
        <v>2.4</v>
      </c>
      <c r="AE435" s="129">
        <v>247.0</v>
      </c>
      <c r="AF435" s="129">
        <v>1.0</v>
      </c>
      <c r="AG435" s="129">
        <v>2.0</v>
      </c>
      <c r="AH435" s="129">
        <v>1.0</v>
      </c>
      <c r="AI435" s="129">
        <v>2.0</v>
      </c>
      <c r="AJ435" s="129">
        <v>2.0</v>
      </c>
      <c r="AK435" s="129">
        <v>2.0</v>
      </c>
      <c r="AL435" s="130">
        <v>45496.78643179398</v>
      </c>
      <c r="AM435" s="131">
        <v>1172956.68</v>
      </c>
      <c r="AN435" s="131">
        <v>1001592.26</v>
      </c>
      <c r="AO435" s="124"/>
      <c r="AP435" s="124"/>
    </row>
    <row r="436">
      <c r="A436" s="129">
        <v>296.0</v>
      </c>
      <c r="B436" s="132"/>
      <c r="C436" s="14" t="s">
        <v>32</v>
      </c>
      <c r="D436" s="14" t="s">
        <v>303</v>
      </c>
      <c r="E436" s="14" t="s">
        <v>304</v>
      </c>
      <c r="F436" s="15" t="s">
        <v>121</v>
      </c>
      <c r="G436" s="15" t="s">
        <v>36</v>
      </c>
      <c r="H436" s="18" t="s">
        <v>1026</v>
      </c>
      <c r="I436" s="18" t="s">
        <v>1027</v>
      </c>
      <c r="J436" s="129">
        <v>1113810.06</v>
      </c>
      <c r="K436" s="129">
        <v>1203242.2</v>
      </c>
      <c r="L436" s="129">
        <v>34239.85</v>
      </c>
      <c r="M436" s="129">
        <v>39415.47</v>
      </c>
      <c r="N436" s="129">
        <v>61.0</v>
      </c>
      <c r="O436" s="129">
        <v>7.0</v>
      </c>
      <c r="P436" s="129">
        <v>49.0</v>
      </c>
      <c r="Q436" s="129">
        <v>42.0</v>
      </c>
      <c r="R436" s="129">
        <v>64.0</v>
      </c>
      <c r="S436" s="129">
        <v>23.0</v>
      </c>
      <c r="T436" s="129">
        <v>771.0</v>
      </c>
      <c r="U436" s="129">
        <v>16.0</v>
      </c>
      <c r="V436" s="129">
        <v>178.0</v>
      </c>
      <c r="W436" s="129">
        <v>-13.13</v>
      </c>
      <c r="X436" s="129">
        <v>-7.43</v>
      </c>
      <c r="Y436" s="129">
        <v>5.0</v>
      </c>
      <c r="Z436" s="129">
        <v>1.0</v>
      </c>
      <c r="AA436" s="129">
        <v>5.0</v>
      </c>
      <c r="AB436" s="129">
        <v>1.0</v>
      </c>
      <c r="AC436" s="129">
        <v>1.0</v>
      </c>
      <c r="AD436" s="129">
        <v>2.0</v>
      </c>
      <c r="AE436" s="129">
        <v>311.0</v>
      </c>
      <c r="AF436" s="129">
        <v>4.0</v>
      </c>
      <c r="AG436" s="129">
        <v>1.0</v>
      </c>
      <c r="AH436" s="129">
        <v>4.0</v>
      </c>
      <c r="AI436" s="129">
        <v>1.0</v>
      </c>
      <c r="AJ436" s="129">
        <v>1.0</v>
      </c>
      <c r="AK436" s="129">
        <v>2.0</v>
      </c>
      <c r="AL436" s="130">
        <v>45496.78643179398</v>
      </c>
      <c r="AM436" s="131">
        <v>1114409.18</v>
      </c>
      <c r="AN436" s="131">
        <v>1203026.09</v>
      </c>
      <c r="AO436" s="124"/>
      <c r="AP436" s="124"/>
    </row>
    <row r="437">
      <c r="A437" s="129">
        <v>580.0</v>
      </c>
      <c r="B437" s="14" t="s">
        <v>97</v>
      </c>
      <c r="C437" s="14" t="s">
        <v>32</v>
      </c>
      <c r="D437" s="14" t="s">
        <v>546</v>
      </c>
      <c r="E437" s="14" t="s">
        <v>547</v>
      </c>
      <c r="F437" s="15" t="s">
        <v>243</v>
      </c>
      <c r="G437" s="15" t="s">
        <v>101</v>
      </c>
      <c r="H437" s="18" t="s">
        <v>1026</v>
      </c>
      <c r="I437" s="18" t="s">
        <v>1027</v>
      </c>
      <c r="J437" s="129">
        <v>993917.89</v>
      </c>
      <c r="K437" s="129">
        <v>674253.4</v>
      </c>
      <c r="L437" s="129">
        <v>35328.5</v>
      </c>
      <c r="M437" s="129">
        <v>25053.48</v>
      </c>
      <c r="N437" s="129">
        <v>4.0</v>
      </c>
      <c r="O437" s="14" t="s">
        <v>41</v>
      </c>
      <c r="P437" s="129">
        <v>27.0</v>
      </c>
      <c r="Q437" s="129">
        <v>16.0</v>
      </c>
      <c r="R437" s="129">
        <v>16.0</v>
      </c>
      <c r="S437" s="129">
        <v>24.0</v>
      </c>
      <c r="T437" s="14" t="s">
        <v>41</v>
      </c>
      <c r="U437" s="129">
        <v>68.0</v>
      </c>
      <c r="V437" s="129">
        <v>-33.0</v>
      </c>
      <c r="W437" s="129">
        <v>41.01</v>
      </c>
      <c r="X437" s="129">
        <v>47.41</v>
      </c>
      <c r="Y437" s="14" t="s">
        <v>41</v>
      </c>
      <c r="Z437" s="129">
        <v>2.0</v>
      </c>
      <c r="AA437" s="129">
        <v>1.0</v>
      </c>
      <c r="AB437" s="129">
        <v>5.0</v>
      </c>
      <c r="AC437" s="129">
        <v>5.0</v>
      </c>
      <c r="AD437" s="129">
        <v>3.65</v>
      </c>
      <c r="AE437" s="129">
        <v>100.0</v>
      </c>
      <c r="AF437" s="14" t="s">
        <v>41</v>
      </c>
      <c r="AG437" s="129">
        <v>2.0</v>
      </c>
      <c r="AH437" s="129">
        <v>1.0</v>
      </c>
      <c r="AI437" s="129">
        <v>4.0</v>
      </c>
      <c r="AJ437" s="129">
        <v>4.0</v>
      </c>
      <c r="AK437" s="129">
        <v>3.0</v>
      </c>
      <c r="AL437" s="130">
        <v>45496.78643179398</v>
      </c>
      <c r="AM437" s="131">
        <v>986138.39</v>
      </c>
      <c r="AN437" s="131">
        <v>669204.64</v>
      </c>
      <c r="AO437" s="124"/>
      <c r="AP437" s="124"/>
    </row>
    <row r="438">
      <c r="A438" s="129">
        <v>270.0</v>
      </c>
      <c r="B438" s="132"/>
      <c r="C438" s="14" t="s">
        <v>32</v>
      </c>
      <c r="D438" s="14" t="s">
        <v>276</v>
      </c>
      <c r="E438" s="14" t="s">
        <v>277</v>
      </c>
      <c r="F438" s="15" t="s">
        <v>93</v>
      </c>
      <c r="G438" s="15" t="s">
        <v>46</v>
      </c>
      <c r="H438" s="18" t="s">
        <v>1026</v>
      </c>
      <c r="I438" s="18" t="s">
        <v>1027</v>
      </c>
      <c r="J438" s="129">
        <v>2554107.86</v>
      </c>
      <c r="K438" s="129">
        <v>1890689.2</v>
      </c>
      <c r="L438" s="129">
        <v>71286.65</v>
      </c>
      <c r="M438" s="129">
        <v>61193.25</v>
      </c>
      <c r="N438" s="129">
        <v>68.0</v>
      </c>
      <c r="O438" s="129">
        <v>39.0</v>
      </c>
      <c r="P438" s="129">
        <v>38.0</v>
      </c>
      <c r="Q438" s="129">
        <v>24.0</v>
      </c>
      <c r="R438" s="129">
        <v>89.0</v>
      </c>
      <c r="S438" s="129">
        <v>79.0</v>
      </c>
      <c r="T438" s="129">
        <v>74.0</v>
      </c>
      <c r="U438" s="129">
        <v>58.0</v>
      </c>
      <c r="V438" s="129">
        <v>12.0</v>
      </c>
      <c r="W438" s="129">
        <v>16.49</v>
      </c>
      <c r="X438" s="129">
        <v>35.09</v>
      </c>
      <c r="Y438" s="129">
        <v>3.0</v>
      </c>
      <c r="Z438" s="129">
        <v>1.0</v>
      </c>
      <c r="AA438" s="129">
        <v>1.0</v>
      </c>
      <c r="AB438" s="129">
        <v>4.0</v>
      </c>
      <c r="AC438" s="129">
        <v>5.0</v>
      </c>
      <c r="AD438" s="129">
        <v>3.3</v>
      </c>
      <c r="AE438" s="129">
        <v>169.0</v>
      </c>
      <c r="AF438" s="129">
        <v>2.0</v>
      </c>
      <c r="AG438" s="129">
        <v>1.0</v>
      </c>
      <c r="AH438" s="129">
        <v>1.0</v>
      </c>
      <c r="AI438" s="129">
        <v>3.0</v>
      </c>
      <c r="AJ438" s="129">
        <v>4.0</v>
      </c>
      <c r="AK438" s="129">
        <v>3.0</v>
      </c>
      <c r="AL438" s="130">
        <v>45496.78643179398</v>
      </c>
      <c r="AM438" s="131">
        <v>2553949.59</v>
      </c>
      <c r="AN438" s="131">
        <v>1893067.27</v>
      </c>
      <c r="AO438" s="124"/>
      <c r="AP438" s="124"/>
    </row>
    <row r="439">
      <c r="A439" s="129">
        <v>130.0</v>
      </c>
      <c r="B439" s="14" t="s">
        <v>47</v>
      </c>
      <c r="C439" s="14" t="s">
        <v>32</v>
      </c>
      <c r="D439" s="14" t="s">
        <v>94</v>
      </c>
      <c r="E439" s="14" t="s">
        <v>95</v>
      </c>
      <c r="F439" s="15" t="s">
        <v>96</v>
      </c>
      <c r="G439" s="15" t="s">
        <v>59</v>
      </c>
      <c r="H439" s="18" t="s">
        <v>1026</v>
      </c>
      <c r="I439" s="18" t="s">
        <v>1027</v>
      </c>
      <c r="J439" s="129">
        <v>1236877.18</v>
      </c>
      <c r="K439" s="129">
        <v>1218078.2</v>
      </c>
      <c r="L439" s="129">
        <v>30378.5</v>
      </c>
      <c r="M439" s="129">
        <v>30027.5</v>
      </c>
      <c r="N439" s="129">
        <v>17.0</v>
      </c>
      <c r="O439" s="129">
        <v>2.0</v>
      </c>
      <c r="P439" s="129">
        <v>14.0</v>
      </c>
      <c r="Q439" s="129">
        <v>20.0</v>
      </c>
      <c r="R439" s="129">
        <v>24.0</v>
      </c>
      <c r="S439" s="129">
        <v>24.0</v>
      </c>
      <c r="T439" s="129">
        <v>750.0</v>
      </c>
      <c r="U439" s="129">
        <v>-30.0</v>
      </c>
      <c r="V439" s="129">
        <v>0.0</v>
      </c>
      <c r="W439" s="129">
        <v>1.17</v>
      </c>
      <c r="X439" s="129">
        <v>1.54</v>
      </c>
      <c r="Y439" s="129">
        <v>5.0</v>
      </c>
      <c r="Z439" s="129">
        <v>1.0</v>
      </c>
      <c r="AA439" s="129">
        <v>1.0</v>
      </c>
      <c r="AB439" s="129">
        <v>1.0</v>
      </c>
      <c r="AC439" s="129">
        <v>1.0</v>
      </c>
      <c r="AD439" s="129">
        <v>1.2</v>
      </c>
      <c r="AE439" s="129">
        <v>479.0</v>
      </c>
      <c r="AF439" s="129">
        <v>4.0</v>
      </c>
      <c r="AG439" s="129">
        <v>1.0</v>
      </c>
      <c r="AH439" s="129">
        <v>1.0</v>
      </c>
      <c r="AI439" s="129">
        <v>1.0</v>
      </c>
      <c r="AJ439" s="129">
        <v>1.0</v>
      </c>
      <c r="AK439" s="129">
        <v>1.0</v>
      </c>
      <c r="AL439" s="130">
        <v>45496.78643179398</v>
      </c>
      <c r="AM439" s="131">
        <v>1214330.93</v>
      </c>
      <c r="AN439" s="131">
        <v>1218496.7</v>
      </c>
      <c r="AO439" s="124"/>
      <c r="AP439" s="124"/>
    </row>
    <row r="440">
      <c r="A440" s="129">
        <v>590.0</v>
      </c>
      <c r="B440" s="14" t="s">
        <v>97</v>
      </c>
      <c r="C440" s="14" t="s">
        <v>32</v>
      </c>
      <c r="D440" s="14" t="s">
        <v>555</v>
      </c>
      <c r="E440" s="14" t="s">
        <v>556</v>
      </c>
      <c r="F440" s="15" t="s">
        <v>143</v>
      </c>
      <c r="G440" s="15" t="s">
        <v>101</v>
      </c>
      <c r="H440" s="18" t="s">
        <v>1026</v>
      </c>
      <c r="I440" s="18" t="s">
        <v>1027</v>
      </c>
      <c r="J440" s="129">
        <v>1297738.14</v>
      </c>
      <c r="K440" s="129">
        <v>1303887.4</v>
      </c>
      <c r="L440" s="129">
        <v>37758.08</v>
      </c>
      <c r="M440" s="129">
        <v>38050.5</v>
      </c>
      <c r="N440" s="129">
        <v>74.0</v>
      </c>
      <c r="O440" s="129">
        <v>70.0</v>
      </c>
      <c r="P440" s="129">
        <v>46.0</v>
      </c>
      <c r="Q440" s="129">
        <v>43.0</v>
      </c>
      <c r="R440" s="129">
        <v>67.0</v>
      </c>
      <c r="S440" s="129">
        <v>59.0</v>
      </c>
      <c r="T440" s="129">
        <v>5.0</v>
      </c>
      <c r="U440" s="129">
        <v>6.0</v>
      </c>
      <c r="V440" s="129">
        <v>13.0</v>
      </c>
      <c r="W440" s="129">
        <v>-0.77</v>
      </c>
      <c r="X440" s="129">
        <v>-0.47</v>
      </c>
      <c r="Y440" s="129">
        <v>1.0</v>
      </c>
      <c r="Z440" s="129">
        <v>1.0</v>
      </c>
      <c r="AA440" s="129">
        <v>1.0</v>
      </c>
      <c r="AB440" s="129">
        <v>1.0</v>
      </c>
      <c r="AC440" s="129">
        <v>1.0</v>
      </c>
      <c r="AD440" s="129">
        <v>1.0</v>
      </c>
      <c r="AE440" s="129">
        <v>582.0</v>
      </c>
      <c r="AF440" s="129">
        <v>1.0</v>
      </c>
      <c r="AG440" s="129">
        <v>1.0</v>
      </c>
      <c r="AH440" s="129">
        <v>1.0</v>
      </c>
      <c r="AI440" s="129">
        <v>1.0</v>
      </c>
      <c r="AJ440" s="129">
        <v>1.0</v>
      </c>
      <c r="AK440" s="129">
        <v>1.0</v>
      </c>
      <c r="AL440" s="130">
        <v>45496.78643179398</v>
      </c>
      <c r="AM440" s="131">
        <v>1300196.89</v>
      </c>
      <c r="AN440" s="131">
        <v>1304512.58</v>
      </c>
      <c r="AO440" s="124"/>
      <c r="AP440" s="124"/>
    </row>
    <row r="441">
      <c r="A441" s="129">
        <v>608.0</v>
      </c>
      <c r="B441" s="14" t="s">
        <v>97</v>
      </c>
      <c r="C441" s="14" t="s">
        <v>32</v>
      </c>
      <c r="D441" s="14" t="s">
        <v>393</v>
      </c>
      <c r="E441" s="14" t="s">
        <v>570</v>
      </c>
      <c r="F441" s="15" t="s">
        <v>451</v>
      </c>
      <c r="G441" s="15" t="s">
        <v>101</v>
      </c>
      <c r="H441" s="18" t="s">
        <v>1026</v>
      </c>
      <c r="I441" s="18" t="s">
        <v>1027</v>
      </c>
      <c r="J441" s="129">
        <v>1425295.0</v>
      </c>
      <c r="K441" s="129">
        <v>1368436.8</v>
      </c>
      <c r="L441" s="129">
        <v>41023.28</v>
      </c>
      <c r="M441" s="129">
        <v>41041.08</v>
      </c>
      <c r="N441" s="129">
        <v>64.0</v>
      </c>
      <c r="O441" s="129">
        <v>92.0</v>
      </c>
      <c r="P441" s="129">
        <v>39.0</v>
      </c>
      <c r="Q441" s="129">
        <v>29.0</v>
      </c>
      <c r="R441" s="129">
        <v>50.0</v>
      </c>
      <c r="S441" s="129">
        <v>38.0</v>
      </c>
      <c r="T441" s="129">
        <v>-30.0</v>
      </c>
      <c r="U441" s="129">
        <v>34.0</v>
      </c>
      <c r="V441" s="129">
        <v>31.0</v>
      </c>
      <c r="W441" s="129">
        <v>-0.04</v>
      </c>
      <c r="X441" s="129">
        <v>4.15</v>
      </c>
      <c r="Y441" s="129">
        <v>1.0</v>
      </c>
      <c r="Z441" s="129">
        <v>1.0</v>
      </c>
      <c r="AA441" s="129">
        <v>2.0</v>
      </c>
      <c r="AB441" s="129">
        <v>1.0</v>
      </c>
      <c r="AC441" s="129">
        <v>1.0</v>
      </c>
      <c r="AD441" s="129">
        <v>1.2</v>
      </c>
      <c r="AE441" s="129">
        <v>487.0</v>
      </c>
      <c r="AF441" s="129">
        <v>1.0</v>
      </c>
      <c r="AG441" s="129">
        <v>1.0</v>
      </c>
      <c r="AH441" s="129">
        <v>2.0</v>
      </c>
      <c r="AI441" s="129">
        <v>1.0</v>
      </c>
      <c r="AJ441" s="129">
        <v>1.0</v>
      </c>
      <c r="AK441" s="129">
        <v>1.0</v>
      </c>
      <c r="AL441" s="130">
        <v>45496.78643179398</v>
      </c>
      <c r="AM441" s="131">
        <v>1427095.25</v>
      </c>
      <c r="AN441" s="131">
        <v>1368293.06</v>
      </c>
      <c r="AO441" s="124"/>
      <c r="AP441" s="124"/>
    </row>
    <row r="442">
      <c r="A442" s="129">
        <v>560.0</v>
      </c>
      <c r="B442" s="132"/>
      <c r="C442" s="14" t="s">
        <v>32</v>
      </c>
      <c r="D442" s="14" t="s">
        <v>50</v>
      </c>
      <c r="E442" s="14" t="s">
        <v>533</v>
      </c>
      <c r="F442" s="15" t="s">
        <v>93</v>
      </c>
      <c r="G442" s="15" t="s">
        <v>46</v>
      </c>
      <c r="H442" s="18" t="s">
        <v>1026</v>
      </c>
      <c r="I442" s="18" t="s">
        <v>1027</v>
      </c>
      <c r="J442" s="129">
        <v>1382218.22</v>
      </c>
      <c r="K442" s="129">
        <v>973404.8</v>
      </c>
      <c r="L442" s="129">
        <v>44386.73</v>
      </c>
      <c r="M442" s="129">
        <v>36179.21</v>
      </c>
      <c r="N442" s="129">
        <v>85.0</v>
      </c>
      <c r="O442" s="129">
        <v>41.0</v>
      </c>
      <c r="P442" s="129">
        <v>69.0</v>
      </c>
      <c r="Q442" s="129">
        <v>57.0</v>
      </c>
      <c r="R442" s="129">
        <v>82.0</v>
      </c>
      <c r="S442" s="129">
        <v>34.0</v>
      </c>
      <c r="T442" s="129">
        <v>107.0</v>
      </c>
      <c r="U442" s="129">
        <v>21.0</v>
      </c>
      <c r="V442" s="129">
        <v>141.0</v>
      </c>
      <c r="W442" s="129">
        <v>22.69</v>
      </c>
      <c r="X442" s="129">
        <v>42.0</v>
      </c>
      <c r="Y442" s="129">
        <v>4.0</v>
      </c>
      <c r="Z442" s="129">
        <v>1.0</v>
      </c>
      <c r="AA442" s="129">
        <v>5.0</v>
      </c>
      <c r="AB442" s="129">
        <v>5.0</v>
      </c>
      <c r="AC442" s="129">
        <v>5.0</v>
      </c>
      <c r="AD442" s="129">
        <v>4.55</v>
      </c>
      <c r="AE442" s="129">
        <v>14.0</v>
      </c>
      <c r="AF442" s="129">
        <v>3.0</v>
      </c>
      <c r="AG442" s="129">
        <v>1.0</v>
      </c>
      <c r="AH442" s="129">
        <v>4.0</v>
      </c>
      <c r="AI442" s="129">
        <v>4.0</v>
      </c>
      <c r="AJ442" s="129">
        <v>4.0</v>
      </c>
      <c r="AK442" s="129">
        <v>4.0</v>
      </c>
      <c r="AL442" s="130">
        <v>45496.78643179398</v>
      </c>
      <c r="AM442" s="131">
        <v>1382645.09</v>
      </c>
      <c r="AN442" s="131">
        <v>973325.09</v>
      </c>
      <c r="AO442" s="124"/>
      <c r="AP442" s="124"/>
    </row>
    <row r="443">
      <c r="A443" s="129">
        <v>568.0</v>
      </c>
      <c r="B443" s="14" t="s">
        <v>122</v>
      </c>
      <c r="C443" s="14" t="s">
        <v>32</v>
      </c>
      <c r="D443" s="14" t="s">
        <v>415</v>
      </c>
      <c r="E443" s="14" t="s">
        <v>537</v>
      </c>
      <c r="F443" s="15" t="s">
        <v>209</v>
      </c>
      <c r="G443" s="15" t="s">
        <v>101</v>
      </c>
      <c r="H443" s="18" t="s">
        <v>1026</v>
      </c>
      <c r="I443" s="18" t="s">
        <v>1027</v>
      </c>
      <c r="J443" s="129">
        <v>681143.45</v>
      </c>
      <c r="K443" s="129">
        <v>525535.4</v>
      </c>
      <c r="L443" s="129">
        <v>43297.46</v>
      </c>
      <c r="M443" s="129">
        <v>17190.32</v>
      </c>
      <c r="N443" s="14" t="s">
        <v>41</v>
      </c>
      <c r="O443" s="14" t="s">
        <v>41</v>
      </c>
      <c r="P443" s="129">
        <v>17.0</v>
      </c>
      <c r="Q443" s="129">
        <v>20.0</v>
      </c>
      <c r="R443" s="129">
        <v>14.0</v>
      </c>
      <c r="S443" s="129">
        <v>12.0</v>
      </c>
      <c r="T443" s="14" t="s">
        <v>41</v>
      </c>
      <c r="U443" s="129">
        <v>-15.0</v>
      </c>
      <c r="V443" s="129">
        <v>16.0</v>
      </c>
      <c r="W443" s="129">
        <v>151.87</v>
      </c>
      <c r="X443" s="129">
        <v>29.61</v>
      </c>
      <c r="Y443" s="14" t="s">
        <v>41</v>
      </c>
      <c r="Z443" s="129">
        <v>1.0</v>
      </c>
      <c r="AA443" s="129">
        <v>1.0</v>
      </c>
      <c r="AB443" s="129">
        <v>5.0</v>
      </c>
      <c r="AC443" s="129">
        <v>4.0</v>
      </c>
      <c r="AD443" s="129">
        <v>3.3</v>
      </c>
      <c r="AE443" s="129">
        <v>166.0</v>
      </c>
      <c r="AF443" s="14" t="s">
        <v>41</v>
      </c>
      <c r="AG443" s="129">
        <v>1.0</v>
      </c>
      <c r="AH443" s="129">
        <v>1.0</v>
      </c>
      <c r="AI443" s="129">
        <v>4.0</v>
      </c>
      <c r="AJ443" s="129">
        <v>3.0</v>
      </c>
      <c r="AK443" s="129">
        <v>3.0</v>
      </c>
      <c r="AL443" s="130">
        <v>45496.78643179398</v>
      </c>
      <c r="AM443" s="131">
        <v>681143.45</v>
      </c>
      <c r="AN443" s="131">
        <v>526044.92</v>
      </c>
      <c r="AO443" s="124"/>
      <c r="AP443" s="124"/>
    </row>
    <row r="444">
      <c r="A444" s="129">
        <v>651.0</v>
      </c>
      <c r="B444" s="14" t="s">
        <v>122</v>
      </c>
      <c r="C444" s="14" t="s">
        <v>32</v>
      </c>
      <c r="D444" s="14" t="s">
        <v>415</v>
      </c>
      <c r="E444" s="14" t="s">
        <v>537</v>
      </c>
      <c r="F444" s="15" t="s">
        <v>209</v>
      </c>
      <c r="G444" s="15" t="s">
        <v>101</v>
      </c>
      <c r="H444" s="18" t="s">
        <v>1026</v>
      </c>
      <c r="I444" s="18" t="s">
        <v>1027</v>
      </c>
      <c r="J444" s="129">
        <v>277786.96</v>
      </c>
      <c r="K444" s="129">
        <v>435991.0</v>
      </c>
      <c r="L444" s="129">
        <v>16394.41</v>
      </c>
      <c r="M444" s="129">
        <v>14373.19</v>
      </c>
      <c r="N444" s="14" t="s">
        <v>41</v>
      </c>
      <c r="O444" s="14" t="s">
        <v>41</v>
      </c>
      <c r="P444" s="129">
        <v>19.0</v>
      </c>
      <c r="Q444" s="129">
        <v>14.0</v>
      </c>
      <c r="R444" s="129">
        <v>5.0</v>
      </c>
      <c r="S444" s="129">
        <v>4.0</v>
      </c>
      <c r="T444" s="14" t="s">
        <v>41</v>
      </c>
      <c r="U444" s="129">
        <v>35.0</v>
      </c>
      <c r="V444" s="129">
        <v>25.0</v>
      </c>
      <c r="W444" s="129">
        <v>14.06</v>
      </c>
      <c r="X444" s="129">
        <v>-36.29</v>
      </c>
      <c r="Y444" s="14" t="s">
        <v>41</v>
      </c>
      <c r="Z444" s="129">
        <v>1.0</v>
      </c>
      <c r="AA444" s="129">
        <v>2.0</v>
      </c>
      <c r="AB444" s="129">
        <v>4.0</v>
      </c>
      <c r="AC444" s="129">
        <v>1.0</v>
      </c>
      <c r="AD444" s="129">
        <v>2.35</v>
      </c>
      <c r="AE444" s="129">
        <v>249.0</v>
      </c>
      <c r="AF444" s="14" t="s">
        <v>41</v>
      </c>
      <c r="AG444" s="129">
        <v>1.0</v>
      </c>
      <c r="AH444" s="129">
        <v>2.0</v>
      </c>
      <c r="AI444" s="129">
        <v>3.0</v>
      </c>
      <c r="AJ444" s="129">
        <v>1.0</v>
      </c>
      <c r="AK444" s="129">
        <v>2.0</v>
      </c>
      <c r="AL444" s="130">
        <v>45496.78643179398</v>
      </c>
      <c r="AM444" s="131">
        <v>277930.96</v>
      </c>
      <c r="AN444" s="131">
        <v>436280.72</v>
      </c>
      <c r="AO444" s="124"/>
      <c r="AP444" s="124"/>
    </row>
    <row r="445">
      <c r="A445" s="128">
        <v>149.0</v>
      </c>
      <c r="B445" s="11" t="s">
        <v>31</v>
      </c>
      <c r="C445" s="11" t="s">
        <v>32</v>
      </c>
      <c r="D445" s="11" t="s">
        <v>135</v>
      </c>
      <c r="E445" s="14" t="s">
        <v>136</v>
      </c>
      <c r="F445" s="15" t="s">
        <v>137</v>
      </c>
      <c r="G445" s="15" t="s">
        <v>36</v>
      </c>
      <c r="H445" s="18" t="s">
        <v>1026</v>
      </c>
      <c r="I445" s="18" t="s">
        <v>1027</v>
      </c>
      <c r="J445" s="129">
        <v>4132019.29</v>
      </c>
      <c r="K445" s="129">
        <v>3988856.41</v>
      </c>
      <c r="L445" s="129">
        <v>141508.75</v>
      </c>
      <c r="M445" s="129">
        <v>144270.25</v>
      </c>
      <c r="N445" s="129">
        <v>107.0</v>
      </c>
      <c r="O445" s="129">
        <v>83.0</v>
      </c>
      <c r="P445" s="129">
        <v>64.0</v>
      </c>
      <c r="Q445" s="128">
        <v>40.0</v>
      </c>
      <c r="R445" s="128">
        <v>87.0</v>
      </c>
      <c r="S445" s="128">
        <v>70.0</v>
      </c>
      <c r="T445" s="128">
        <v>28.0</v>
      </c>
      <c r="U445" s="128">
        <v>60.0</v>
      </c>
      <c r="V445" s="128">
        <v>24.0</v>
      </c>
      <c r="W445" s="128">
        <v>-1.91</v>
      </c>
      <c r="X445" s="128">
        <v>3.59</v>
      </c>
      <c r="Y445" s="128">
        <v>1.0</v>
      </c>
      <c r="Z445" s="128">
        <v>2.0</v>
      </c>
      <c r="AA445" s="128">
        <v>2.0</v>
      </c>
      <c r="AB445" s="128">
        <v>1.0</v>
      </c>
      <c r="AC445" s="128">
        <v>1.0</v>
      </c>
      <c r="AD445" s="128">
        <v>1.3</v>
      </c>
      <c r="AE445" s="128">
        <v>443.0</v>
      </c>
      <c r="AF445" s="128">
        <v>1.0</v>
      </c>
      <c r="AG445" s="128">
        <v>2.0</v>
      </c>
      <c r="AH445" s="128">
        <v>2.0</v>
      </c>
      <c r="AI445" s="128">
        <v>1.0</v>
      </c>
      <c r="AJ445" s="128">
        <v>1.0</v>
      </c>
      <c r="AK445" s="128">
        <v>1.0</v>
      </c>
      <c r="AL445" s="130">
        <v>45496.78643179398</v>
      </c>
      <c r="AM445" s="131">
        <v>4101987.99</v>
      </c>
      <c r="AN445" s="131">
        <v>3981018.39</v>
      </c>
      <c r="AO445" s="124"/>
      <c r="AP445" s="124"/>
    </row>
    <row r="446">
      <c r="A446" s="129">
        <v>203.0</v>
      </c>
      <c r="B446" s="14" t="s">
        <v>31</v>
      </c>
      <c r="C446" s="14" t="s">
        <v>32</v>
      </c>
      <c r="D446" s="14" t="s">
        <v>135</v>
      </c>
      <c r="E446" s="14" t="s">
        <v>136</v>
      </c>
      <c r="F446" s="15" t="s">
        <v>137</v>
      </c>
      <c r="G446" s="15" t="s">
        <v>36</v>
      </c>
      <c r="H446" s="18" t="s">
        <v>1026</v>
      </c>
      <c r="I446" s="18" t="s">
        <v>1027</v>
      </c>
      <c r="J446" s="129">
        <v>3395043.04</v>
      </c>
      <c r="K446" s="129">
        <v>2989014.24</v>
      </c>
      <c r="L446" s="129">
        <v>105670.25</v>
      </c>
      <c r="M446" s="129">
        <v>96095.75</v>
      </c>
      <c r="N446" s="129">
        <v>89.0</v>
      </c>
      <c r="O446" s="129">
        <v>104.0</v>
      </c>
      <c r="P446" s="129">
        <v>62.0</v>
      </c>
      <c r="Q446" s="129">
        <v>46.0</v>
      </c>
      <c r="R446" s="129">
        <v>80.0</v>
      </c>
      <c r="S446" s="129">
        <v>76.0</v>
      </c>
      <c r="T446" s="129">
        <v>-14.0</v>
      </c>
      <c r="U446" s="129">
        <v>34.0</v>
      </c>
      <c r="V446" s="129">
        <v>5.0</v>
      </c>
      <c r="W446" s="129">
        <v>9.96</v>
      </c>
      <c r="X446" s="129">
        <v>13.58</v>
      </c>
      <c r="Y446" s="129">
        <v>1.0</v>
      </c>
      <c r="Z446" s="129">
        <v>1.0</v>
      </c>
      <c r="AA446" s="129">
        <v>1.0</v>
      </c>
      <c r="AB446" s="129">
        <v>3.0</v>
      </c>
      <c r="AC446" s="129">
        <v>3.0</v>
      </c>
      <c r="AD446" s="129">
        <v>2.3</v>
      </c>
      <c r="AE446" s="129">
        <v>268.0</v>
      </c>
      <c r="AF446" s="129">
        <v>1.0</v>
      </c>
      <c r="AG446" s="129">
        <v>1.0</v>
      </c>
      <c r="AH446" s="129">
        <v>1.0</v>
      </c>
      <c r="AI446" s="129">
        <v>2.0</v>
      </c>
      <c r="AJ446" s="129">
        <v>2.0</v>
      </c>
      <c r="AK446" s="129">
        <v>2.0</v>
      </c>
      <c r="AL446" s="130">
        <v>45496.78643179398</v>
      </c>
      <c r="AM446" s="131">
        <v>3386698.17</v>
      </c>
      <c r="AN446" s="131">
        <v>2984483.29</v>
      </c>
      <c r="AO446" s="124"/>
      <c r="AP446" s="124"/>
    </row>
    <row r="447">
      <c r="A447" s="129">
        <v>237.0</v>
      </c>
      <c r="B447" s="14" t="s">
        <v>31</v>
      </c>
      <c r="C447" s="14" t="s">
        <v>32</v>
      </c>
      <c r="D447" s="14" t="s">
        <v>135</v>
      </c>
      <c r="E447" s="14" t="s">
        <v>136</v>
      </c>
      <c r="F447" s="15" t="s">
        <v>93</v>
      </c>
      <c r="G447" s="15" t="s">
        <v>46</v>
      </c>
      <c r="H447" s="18" t="s">
        <v>1026</v>
      </c>
      <c r="I447" s="18" t="s">
        <v>1027</v>
      </c>
      <c r="J447" s="129">
        <v>1408736.16</v>
      </c>
      <c r="K447" s="129">
        <v>1380420.4</v>
      </c>
      <c r="L447" s="129">
        <v>45722.82</v>
      </c>
      <c r="M447" s="129">
        <v>44551.5</v>
      </c>
      <c r="N447" s="129">
        <v>29.0</v>
      </c>
      <c r="O447" s="129">
        <v>21.0</v>
      </c>
      <c r="P447" s="129">
        <v>42.0</v>
      </c>
      <c r="Q447" s="129">
        <v>52.0</v>
      </c>
      <c r="R447" s="129">
        <v>31.0</v>
      </c>
      <c r="S447" s="129">
        <v>29.0</v>
      </c>
      <c r="T447" s="129">
        <v>38.0</v>
      </c>
      <c r="U447" s="129">
        <v>-19.0</v>
      </c>
      <c r="V447" s="129">
        <v>6.0</v>
      </c>
      <c r="W447" s="129">
        <v>2.63</v>
      </c>
      <c r="X447" s="129">
        <v>2.05</v>
      </c>
      <c r="Y447" s="129">
        <v>2.0</v>
      </c>
      <c r="Z447" s="129">
        <v>1.0</v>
      </c>
      <c r="AA447" s="129">
        <v>1.0</v>
      </c>
      <c r="AB447" s="129">
        <v>1.0</v>
      </c>
      <c r="AC447" s="129">
        <v>1.0</v>
      </c>
      <c r="AD447" s="129">
        <v>1.05</v>
      </c>
      <c r="AE447" s="129">
        <v>529.0</v>
      </c>
      <c r="AF447" s="129">
        <v>2.0</v>
      </c>
      <c r="AG447" s="129">
        <v>1.0</v>
      </c>
      <c r="AH447" s="129">
        <v>1.0</v>
      </c>
      <c r="AI447" s="129">
        <v>1.0</v>
      </c>
      <c r="AJ447" s="129">
        <v>1.0</v>
      </c>
      <c r="AK447" s="129">
        <v>1.0</v>
      </c>
      <c r="AL447" s="130">
        <v>45496.78643179398</v>
      </c>
      <c r="AM447" s="131">
        <v>1405630.28</v>
      </c>
      <c r="AN447" s="131">
        <v>1373427.63</v>
      </c>
      <c r="AO447" s="124"/>
      <c r="AP447" s="124"/>
    </row>
    <row r="448">
      <c r="A448" s="129">
        <v>238.0</v>
      </c>
      <c r="B448" s="14" t="s">
        <v>31</v>
      </c>
      <c r="C448" s="14" t="s">
        <v>32</v>
      </c>
      <c r="D448" s="14" t="s">
        <v>135</v>
      </c>
      <c r="E448" s="14" t="s">
        <v>136</v>
      </c>
      <c r="F448" s="15" t="s">
        <v>137</v>
      </c>
      <c r="G448" s="15" t="s">
        <v>36</v>
      </c>
      <c r="H448" s="18" t="s">
        <v>1026</v>
      </c>
      <c r="I448" s="18" t="s">
        <v>1027</v>
      </c>
      <c r="J448" s="129">
        <v>1413069.28</v>
      </c>
      <c r="K448" s="129">
        <v>885232.61</v>
      </c>
      <c r="L448" s="129">
        <v>45891.26</v>
      </c>
      <c r="M448" s="129">
        <v>29794.75</v>
      </c>
      <c r="N448" s="129">
        <v>92.0</v>
      </c>
      <c r="O448" s="129">
        <v>91.0</v>
      </c>
      <c r="P448" s="129">
        <v>54.0</v>
      </c>
      <c r="Q448" s="129">
        <v>26.0</v>
      </c>
      <c r="R448" s="129">
        <v>50.0</v>
      </c>
      <c r="S448" s="129">
        <v>40.0</v>
      </c>
      <c r="T448" s="129">
        <v>1.0</v>
      </c>
      <c r="U448" s="129">
        <v>107.0</v>
      </c>
      <c r="V448" s="129">
        <v>25.0</v>
      </c>
      <c r="W448" s="129">
        <v>54.02</v>
      </c>
      <c r="X448" s="129">
        <v>59.63</v>
      </c>
      <c r="Y448" s="129">
        <v>1.0</v>
      </c>
      <c r="Z448" s="129">
        <v>2.0</v>
      </c>
      <c r="AA448" s="129">
        <v>2.0</v>
      </c>
      <c r="AB448" s="129">
        <v>5.0</v>
      </c>
      <c r="AC448" s="129">
        <v>5.0</v>
      </c>
      <c r="AD448" s="129">
        <v>3.9</v>
      </c>
      <c r="AE448" s="129">
        <v>66.0</v>
      </c>
      <c r="AF448" s="129">
        <v>1.0</v>
      </c>
      <c r="AG448" s="129">
        <v>2.0</v>
      </c>
      <c r="AH448" s="129">
        <v>2.0</v>
      </c>
      <c r="AI448" s="129">
        <v>4.0</v>
      </c>
      <c r="AJ448" s="129">
        <v>4.0</v>
      </c>
      <c r="AK448" s="129">
        <v>4.0</v>
      </c>
      <c r="AL448" s="130">
        <v>45496.78643179398</v>
      </c>
      <c r="AM448" s="131">
        <v>1419436.92</v>
      </c>
      <c r="AN448" s="131">
        <v>888856.6</v>
      </c>
      <c r="AO448" s="124"/>
      <c r="AP448" s="124"/>
    </row>
    <row r="449">
      <c r="A449" s="129">
        <v>363.0</v>
      </c>
      <c r="B449" s="14" t="s">
        <v>31</v>
      </c>
      <c r="C449" s="14" t="s">
        <v>32</v>
      </c>
      <c r="D449" s="14" t="s">
        <v>135</v>
      </c>
      <c r="E449" s="14" t="s">
        <v>136</v>
      </c>
      <c r="F449" s="15" t="s">
        <v>137</v>
      </c>
      <c r="G449" s="15" t="s">
        <v>36</v>
      </c>
      <c r="H449" s="18" t="s">
        <v>1026</v>
      </c>
      <c r="I449" s="18" t="s">
        <v>1027</v>
      </c>
      <c r="J449" s="129">
        <v>5319617.73</v>
      </c>
      <c r="K449" s="129">
        <v>4458143.13</v>
      </c>
      <c r="L449" s="129">
        <v>157960.5</v>
      </c>
      <c r="M449" s="129">
        <v>136900.5</v>
      </c>
      <c r="N449" s="129">
        <v>97.0</v>
      </c>
      <c r="O449" s="129">
        <v>94.0</v>
      </c>
      <c r="P449" s="129">
        <v>76.0</v>
      </c>
      <c r="Q449" s="129">
        <v>61.0</v>
      </c>
      <c r="R449" s="129">
        <v>54.0</v>
      </c>
      <c r="S449" s="129">
        <v>37.0</v>
      </c>
      <c r="T449" s="129">
        <v>3.0</v>
      </c>
      <c r="U449" s="129">
        <v>24.0</v>
      </c>
      <c r="V449" s="129">
        <v>45.0</v>
      </c>
      <c r="W449" s="129">
        <v>15.38</v>
      </c>
      <c r="X449" s="129">
        <v>19.32</v>
      </c>
      <c r="Y449" s="129">
        <v>1.0</v>
      </c>
      <c r="Z449" s="129">
        <v>1.0</v>
      </c>
      <c r="AA449" s="129">
        <v>3.0</v>
      </c>
      <c r="AB449" s="129">
        <v>4.0</v>
      </c>
      <c r="AC449" s="129">
        <v>3.0</v>
      </c>
      <c r="AD449" s="129">
        <v>3.1</v>
      </c>
      <c r="AE449" s="129">
        <v>178.0</v>
      </c>
      <c r="AF449" s="129">
        <v>1.0</v>
      </c>
      <c r="AG449" s="129">
        <v>1.0</v>
      </c>
      <c r="AH449" s="129">
        <v>2.0</v>
      </c>
      <c r="AI449" s="129">
        <v>3.0</v>
      </c>
      <c r="AJ449" s="129">
        <v>2.0</v>
      </c>
      <c r="AK449" s="129">
        <v>3.0</v>
      </c>
      <c r="AL449" s="130">
        <v>45496.78643179398</v>
      </c>
      <c r="AM449" s="131">
        <v>5305306.47</v>
      </c>
      <c r="AN449" s="131">
        <v>4453844.37</v>
      </c>
      <c r="AO449" s="124"/>
      <c r="AP449" s="124"/>
    </row>
    <row r="450">
      <c r="A450" s="129">
        <v>391.0</v>
      </c>
      <c r="B450" s="14" t="s">
        <v>31</v>
      </c>
      <c r="C450" s="14" t="s">
        <v>32</v>
      </c>
      <c r="D450" s="14" t="s">
        <v>135</v>
      </c>
      <c r="E450" s="14" t="s">
        <v>136</v>
      </c>
      <c r="F450" s="15" t="s">
        <v>137</v>
      </c>
      <c r="G450" s="15" t="s">
        <v>36</v>
      </c>
      <c r="H450" s="18" t="s">
        <v>1026</v>
      </c>
      <c r="I450" s="18" t="s">
        <v>1027</v>
      </c>
      <c r="J450" s="129">
        <v>1385953.91</v>
      </c>
      <c r="K450" s="129">
        <v>1303462.03</v>
      </c>
      <c r="L450" s="129">
        <v>41893.75</v>
      </c>
      <c r="M450" s="129">
        <v>40048.25</v>
      </c>
      <c r="N450" s="129">
        <v>35.0</v>
      </c>
      <c r="O450" s="129">
        <v>60.0</v>
      </c>
      <c r="P450" s="129">
        <v>17.0</v>
      </c>
      <c r="Q450" s="129">
        <v>37.0</v>
      </c>
      <c r="R450" s="129">
        <v>58.0</v>
      </c>
      <c r="S450" s="129">
        <v>37.0</v>
      </c>
      <c r="T450" s="129">
        <v>-41.0</v>
      </c>
      <c r="U450" s="129">
        <v>-54.0</v>
      </c>
      <c r="V450" s="129">
        <v>56.0</v>
      </c>
      <c r="W450" s="129">
        <v>4.61</v>
      </c>
      <c r="X450" s="129">
        <v>6.33</v>
      </c>
      <c r="Y450" s="129">
        <v>1.0</v>
      </c>
      <c r="Z450" s="129">
        <v>1.0</v>
      </c>
      <c r="AA450" s="129">
        <v>3.0</v>
      </c>
      <c r="AB450" s="129">
        <v>2.0</v>
      </c>
      <c r="AC450" s="129">
        <v>1.0</v>
      </c>
      <c r="AD450" s="129">
        <v>1.8</v>
      </c>
      <c r="AE450" s="129">
        <v>338.0</v>
      </c>
      <c r="AF450" s="129">
        <v>1.0</v>
      </c>
      <c r="AG450" s="129">
        <v>1.0</v>
      </c>
      <c r="AH450" s="129">
        <v>2.0</v>
      </c>
      <c r="AI450" s="129">
        <v>1.0</v>
      </c>
      <c r="AJ450" s="129">
        <v>1.0</v>
      </c>
      <c r="AK450" s="129">
        <v>2.0</v>
      </c>
      <c r="AL450" s="130">
        <v>45496.78643179398</v>
      </c>
      <c r="AM450" s="131">
        <v>1379805.8</v>
      </c>
      <c r="AN450" s="131">
        <v>1289040.41</v>
      </c>
      <c r="AO450" s="124"/>
      <c r="AP450" s="124"/>
    </row>
    <row r="451">
      <c r="A451" s="129">
        <v>427.0</v>
      </c>
      <c r="B451" s="14" t="s">
        <v>31</v>
      </c>
      <c r="C451" s="14" t="s">
        <v>32</v>
      </c>
      <c r="D451" s="14" t="s">
        <v>135</v>
      </c>
      <c r="E451" s="14" t="s">
        <v>136</v>
      </c>
      <c r="F451" s="15" t="s">
        <v>137</v>
      </c>
      <c r="G451" s="15" t="s">
        <v>36</v>
      </c>
      <c r="H451" s="18" t="s">
        <v>1026</v>
      </c>
      <c r="I451" s="18" t="s">
        <v>1027</v>
      </c>
      <c r="J451" s="129">
        <v>1139362.02</v>
      </c>
      <c r="K451" s="129">
        <v>836996.51</v>
      </c>
      <c r="L451" s="129">
        <v>37401.0</v>
      </c>
      <c r="M451" s="129">
        <v>33969.0</v>
      </c>
      <c r="N451" s="129">
        <v>69.0</v>
      </c>
      <c r="O451" s="129">
        <v>60.0</v>
      </c>
      <c r="P451" s="129">
        <v>50.0</v>
      </c>
      <c r="Q451" s="129">
        <v>54.0</v>
      </c>
      <c r="R451" s="129">
        <v>46.0</v>
      </c>
      <c r="S451" s="129">
        <v>49.0</v>
      </c>
      <c r="T451" s="129">
        <v>15.0</v>
      </c>
      <c r="U451" s="129">
        <v>-7.0</v>
      </c>
      <c r="V451" s="129">
        <v>-6.0</v>
      </c>
      <c r="W451" s="129">
        <v>10.1</v>
      </c>
      <c r="X451" s="129">
        <v>36.13</v>
      </c>
      <c r="Y451" s="129">
        <v>1.0</v>
      </c>
      <c r="Z451" s="129">
        <v>1.0</v>
      </c>
      <c r="AA451" s="129">
        <v>1.0</v>
      </c>
      <c r="AB451" s="129">
        <v>3.0</v>
      </c>
      <c r="AC451" s="129">
        <v>5.0</v>
      </c>
      <c r="AD451" s="129">
        <v>2.8</v>
      </c>
      <c r="AE451" s="129">
        <v>199.0</v>
      </c>
      <c r="AF451" s="129">
        <v>1.0</v>
      </c>
      <c r="AG451" s="129">
        <v>1.0</v>
      </c>
      <c r="AH451" s="129">
        <v>1.0</v>
      </c>
      <c r="AI451" s="129">
        <v>2.0</v>
      </c>
      <c r="AJ451" s="129">
        <v>4.0</v>
      </c>
      <c r="AK451" s="129">
        <v>3.0</v>
      </c>
      <c r="AL451" s="130">
        <v>45496.78643179398</v>
      </c>
      <c r="AM451" s="131">
        <v>1106570.5</v>
      </c>
      <c r="AN451" s="131">
        <v>980921.13</v>
      </c>
      <c r="AO451" s="124"/>
      <c r="AP451" s="124"/>
    </row>
    <row r="452">
      <c r="A452" s="129">
        <v>434.0</v>
      </c>
      <c r="B452" s="14" t="s">
        <v>31</v>
      </c>
      <c r="C452" s="14" t="s">
        <v>32</v>
      </c>
      <c r="D452" s="14" t="s">
        <v>135</v>
      </c>
      <c r="E452" s="14" t="s">
        <v>136</v>
      </c>
      <c r="F452" s="15" t="s">
        <v>275</v>
      </c>
      <c r="G452" s="15" t="s">
        <v>46</v>
      </c>
      <c r="H452" s="18" t="s">
        <v>1026</v>
      </c>
      <c r="I452" s="18" t="s">
        <v>1027</v>
      </c>
      <c r="J452" s="129">
        <v>1417868.79</v>
      </c>
      <c r="K452" s="129">
        <v>1379272.68</v>
      </c>
      <c r="L452" s="129">
        <v>52681.17</v>
      </c>
      <c r="M452" s="129">
        <v>57130.47</v>
      </c>
      <c r="N452" s="129">
        <v>69.0</v>
      </c>
      <c r="O452" s="129">
        <v>26.0</v>
      </c>
      <c r="P452" s="129">
        <v>52.0</v>
      </c>
      <c r="Q452" s="129">
        <v>43.0</v>
      </c>
      <c r="R452" s="129">
        <v>53.0</v>
      </c>
      <c r="S452" s="129">
        <v>38.0</v>
      </c>
      <c r="T452" s="129">
        <v>165.0</v>
      </c>
      <c r="U452" s="129">
        <v>20.0</v>
      </c>
      <c r="V452" s="129">
        <v>39.0</v>
      </c>
      <c r="W452" s="129">
        <v>-7.79</v>
      </c>
      <c r="X452" s="129">
        <v>2.8</v>
      </c>
      <c r="Y452" s="129">
        <v>5.0</v>
      </c>
      <c r="Z452" s="129">
        <v>1.0</v>
      </c>
      <c r="AA452" s="129">
        <v>2.0</v>
      </c>
      <c r="AB452" s="129">
        <v>1.0</v>
      </c>
      <c r="AC452" s="129">
        <v>1.0</v>
      </c>
      <c r="AD452" s="129">
        <v>1.4</v>
      </c>
      <c r="AE452" s="129">
        <v>420.0</v>
      </c>
      <c r="AF452" s="129">
        <v>4.0</v>
      </c>
      <c r="AG452" s="129">
        <v>1.0</v>
      </c>
      <c r="AH452" s="129">
        <v>2.0</v>
      </c>
      <c r="AI452" s="129">
        <v>1.0</v>
      </c>
      <c r="AJ452" s="129">
        <v>1.0</v>
      </c>
      <c r="AK452" s="129">
        <v>1.0</v>
      </c>
      <c r="AL452" s="130">
        <v>45496.78643179398</v>
      </c>
      <c r="AM452" s="131">
        <v>1413672.02</v>
      </c>
      <c r="AN452" s="131">
        <v>1365595.73</v>
      </c>
      <c r="AO452" s="124"/>
      <c r="AP452" s="124"/>
    </row>
    <row r="453">
      <c r="A453" s="129">
        <v>629.0</v>
      </c>
      <c r="B453" s="14" t="s">
        <v>31</v>
      </c>
      <c r="C453" s="14" t="s">
        <v>32</v>
      </c>
      <c r="D453" s="14" t="s">
        <v>135</v>
      </c>
      <c r="E453" s="14" t="s">
        <v>136</v>
      </c>
      <c r="F453" s="15" t="s">
        <v>275</v>
      </c>
      <c r="G453" s="15" t="s">
        <v>46</v>
      </c>
      <c r="H453" s="18" t="s">
        <v>1026</v>
      </c>
      <c r="I453" s="18" t="s">
        <v>1027</v>
      </c>
      <c r="J453" s="129">
        <v>947207.29</v>
      </c>
      <c r="K453" s="129">
        <v>665372.42</v>
      </c>
      <c r="L453" s="129">
        <v>30887.12</v>
      </c>
      <c r="M453" s="129">
        <v>21454.25</v>
      </c>
      <c r="N453" s="129">
        <v>36.0</v>
      </c>
      <c r="O453" s="129">
        <v>20.0</v>
      </c>
      <c r="P453" s="129">
        <v>73.0</v>
      </c>
      <c r="Q453" s="129">
        <v>45.0</v>
      </c>
      <c r="R453" s="129">
        <v>55.0</v>
      </c>
      <c r="S453" s="129">
        <v>31.0</v>
      </c>
      <c r="T453" s="129">
        <v>80.0</v>
      </c>
      <c r="U453" s="129">
        <v>62.0</v>
      </c>
      <c r="V453" s="129">
        <v>77.0</v>
      </c>
      <c r="W453" s="129">
        <v>43.97</v>
      </c>
      <c r="X453" s="129">
        <v>42.36</v>
      </c>
      <c r="Y453" s="129">
        <v>3.0</v>
      </c>
      <c r="Z453" s="129">
        <v>2.0</v>
      </c>
      <c r="AA453" s="129">
        <v>4.0</v>
      </c>
      <c r="AB453" s="129">
        <v>5.0</v>
      </c>
      <c r="AC453" s="129">
        <v>5.0</v>
      </c>
      <c r="AD453" s="129">
        <v>4.4</v>
      </c>
      <c r="AE453" s="129">
        <v>23.0</v>
      </c>
      <c r="AF453" s="129">
        <v>2.0</v>
      </c>
      <c r="AG453" s="129">
        <v>2.0</v>
      </c>
      <c r="AH453" s="129">
        <v>3.0</v>
      </c>
      <c r="AI453" s="129">
        <v>4.0</v>
      </c>
      <c r="AJ453" s="129">
        <v>4.0</v>
      </c>
      <c r="AK453" s="129">
        <v>4.0</v>
      </c>
      <c r="AL453" s="130">
        <v>45496.78643179398</v>
      </c>
      <c r="AM453" s="131">
        <v>940159.5</v>
      </c>
      <c r="AN453" s="131">
        <v>653790.17</v>
      </c>
      <c r="AO453" s="124"/>
      <c r="AP453" s="124"/>
    </row>
    <row r="454">
      <c r="A454" s="129">
        <v>668.0</v>
      </c>
      <c r="B454" s="14" t="s">
        <v>31</v>
      </c>
      <c r="C454" s="14" t="s">
        <v>32</v>
      </c>
      <c r="D454" s="14" t="s">
        <v>135</v>
      </c>
      <c r="E454" s="14" t="s">
        <v>136</v>
      </c>
      <c r="F454" s="15" t="s">
        <v>93</v>
      </c>
      <c r="G454" s="15" t="s">
        <v>46</v>
      </c>
      <c r="H454" s="18" t="s">
        <v>1026</v>
      </c>
      <c r="I454" s="18" t="s">
        <v>1027</v>
      </c>
      <c r="J454" s="129">
        <v>832913.44</v>
      </c>
      <c r="K454" s="129">
        <v>850765.01</v>
      </c>
      <c r="L454" s="129">
        <v>30739.67</v>
      </c>
      <c r="M454" s="129">
        <v>35909.75</v>
      </c>
      <c r="N454" s="129">
        <v>31.0</v>
      </c>
      <c r="O454" s="129">
        <v>50.0</v>
      </c>
      <c r="P454" s="129">
        <v>52.0</v>
      </c>
      <c r="Q454" s="129">
        <v>53.0</v>
      </c>
      <c r="R454" s="129">
        <v>24.0</v>
      </c>
      <c r="S454" s="129">
        <v>47.0</v>
      </c>
      <c r="T454" s="129">
        <v>-38.0</v>
      </c>
      <c r="U454" s="129">
        <v>-1.0</v>
      </c>
      <c r="V454" s="129">
        <v>-48.0</v>
      </c>
      <c r="W454" s="129">
        <v>-14.4</v>
      </c>
      <c r="X454" s="129">
        <v>-2.1</v>
      </c>
      <c r="Y454" s="129">
        <v>1.0</v>
      </c>
      <c r="Z454" s="129">
        <v>1.0</v>
      </c>
      <c r="AA454" s="129">
        <v>1.0</v>
      </c>
      <c r="AB454" s="129">
        <v>1.0</v>
      </c>
      <c r="AC454" s="129">
        <v>1.0</v>
      </c>
      <c r="AD454" s="129">
        <v>1.0</v>
      </c>
      <c r="AE454" s="129">
        <v>568.0</v>
      </c>
      <c r="AF454" s="129">
        <v>1.0</v>
      </c>
      <c r="AG454" s="129">
        <v>1.0</v>
      </c>
      <c r="AH454" s="129">
        <v>1.0</v>
      </c>
      <c r="AI454" s="129">
        <v>1.0</v>
      </c>
      <c r="AJ454" s="129">
        <v>1.0</v>
      </c>
      <c r="AK454" s="129">
        <v>1.0</v>
      </c>
      <c r="AL454" s="130">
        <v>45496.78643179398</v>
      </c>
      <c r="AM454" s="131">
        <v>829131.94</v>
      </c>
      <c r="AN454" s="131">
        <v>831736.62</v>
      </c>
      <c r="AO454" s="124"/>
      <c r="AP454" s="124"/>
    </row>
    <row r="455">
      <c r="A455" s="129">
        <v>772.0</v>
      </c>
      <c r="B455" s="14" t="s">
        <v>31</v>
      </c>
      <c r="C455" s="14" t="s">
        <v>32</v>
      </c>
      <c r="D455" s="14" t="s">
        <v>135</v>
      </c>
      <c r="E455" s="14" t="s">
        <v>136</v>
      </c>
      <c r="F455" s="15" t="s">
        <v>93</v>
      </c>
      <c r="G455" s="15" t="s">
        <v>46</v>
      </c>
      <c r="H455" s="18" t="s">
        <v>1026</v>
      </c>
      <c r="I455" s="18" t="s">
        <v>1027</v>
      </c>
      <c r="J455" s="129">
        <v>1062449.2</v>
      </c>
      <c r="K455" s="129">
        <v>937470.44</v>
      </c>
      <c r="L455" s="129">
        <v>35246.59</v>
      </c>
      <c r="M455" s="129">
        <v>30820.25</v>
      </c>
      <c r="N455" s="129">
        <v>51.0</v>
      </c>
      <c r="O455" s="129">
        <v>28.0</v>
      </c>
      <c r="P455" s="129">
        <v>56.0</v>
      </c>
      <c r="Q455" s="129">
        <v>22.0</v>
      </c>
      <c r="R455" s="129">
        <v>67.0</v>
      </c>
      <c r="S455" s="129">
        <v>47.0</v>
      </c>
      <c r="T455" s="129">
        <v>82.0</v>
      </c>
      <c r="U455" s="129">
        <v>154.0</v>
      </c>
      <c r="V455" s="129">
        <v>42.0</v>
      </c>
      <c r="W455" s="129">
        <v>14.36</v>
      </c>
      <c r="X455" s="129">
        <v>13.33</v>
      </c>
      <c r="Y455" s="129">
        <v>3.0</v>
      </c>
      <c r="Z455" s="129">
        <v>3.0</v>
      </c>
      <c r="AA455" s="129">
        <v>3.0</v>
      </c>
      <c r="AB455" s="129">
        <v>4.0</v>
      </c>
      <c r="AC455" s="129">
        <v>3.0</v>
      </c>
      <c r="AD455" s="129">
        <v>3.4</v>
      </c>
      <c r="AE455" s="129">
        <v>152.0</v>
      </c>
      <c r="AF455" s="129">
        <v>2.0</v>
      </c>
      <c r="AG455" s="129">
        <v>2.0</v>
      </c>
      <c r="AH455" s="129">
        <v>2.0</v>
      </c>
      <c r="AI455" s="129">
        <v>3.0</v>
      </c>
      <c r="AJ455" s="129">
        <v>2.0</v>
      </c>
      <c r="AK455" s="129">
        <v>3.0</v>
      </c>
      <c r="AL455" s="130">
        <v>45496.78643179398</v>
      </c>
      <c r="AM455" s="131">
        <v>1063432.4</v>
      </c>
      <c r="AN455" s="131">
        <v>924052.14</v>
      </c>
      <c r="AO455" s="124"/>
      <c r="AP455" s="124"/>
    </row>
    <row r="456">
      <c r="A456" s="129">
        <v>780.0</v>
      </c>
      <c r="B456" s="14" t="s">
        <v>31</v>
      </c>
      <c r="C456" s="14" t="s">
        <v>32</v>
      </c>
      <c r="D456" s="14" t="s">
        <v>135</v>
      </c>
      <c r="E456" s="14" t="s">
        <v>136</v>
      </c>
      <c r="F456" s="15" t="s">
        <v>159</v>
      </c>
      <c r="G456" s="15" t="s">
        <v>46</v>
      </c>
      <c r="H456" s="18" t="s">
        <v>1026</v>
      </c>
      <c r="I456" s="18" t="s">
        <v>1027</v>
      </c>
      <c r="J456" s="129">
        <v>658047.62</v>
      </c>
      <c r="K456" s="129">
        <v>463298.23</v>
      </c>
      <c r="L456" s="129">
        <v>27379.75</v>
      </c>
      <c r="M456" s="129">
        <v>20201.9</v>
      </c>
      <c r="N456" s="129">
        <v>12.0</v>
      </c>
      <c r="O456" s="129">
        <v>4.0</v>
      </c>
      <c r="P456" s="129">
        <v>65.0</v>
      </c>
      <c r="Q456" s="129">
        <v>55.0</v>
      </c>
      <c r="R456" s="129">
        <v>45.0</v>
      </c>
      <c r="S456" s="129">
        <v>31.0</v>
      </c>
      <c r="T456" s="129">
        <v>200.0</v>
      </c>
      <c r="U456" s="129">
        <v>18.0</v>
      </c>
      <c r="V456" s="129">
        <v>45.0</v>
      </c>
      <c r="W456" s="129">
        <v>35.53</v>
      </c>
      <c r="X456" s="129">
        <v>42.04</v>
      </c>
      <c r="Y456" s="129">
        <v>5.0</v>
      </c>
      <c r="Z456" s="129">
        <v>1.0</v>
      </c>
      <c r="AA456" s="129">
        <v>3.0</v>
      </c>
      <c r="AB456" s="129">
        <v>5.0</v>
      </c>
      <c r="AC456" s="129">
        <v>5.0</v>
      </c>
      <c r="AD456" s="129">
        <v>4.2</v>
      </c>
      <c r="AE456" s="129">
        <v>36.0</v>
      </c>
      <c r="AF456" s="129">
        <v>4.0</v>
      </c>
      <c r="AG456" s="129">
        <v>1.0</v>
      </c>
      <c r="AH456" s="129">
        <v>2.0</v>
      </c>
      <c r="AI456" s="129">
        <v>4.0</v>
      </c>
      <c r="AJ456" s="129">
        <v>4.0</v>
      </c>
      <c r="AK456" s="129">
        <v>4.0</v>
      </c>
      <c r="AL456" s="130">
        <v>45496.78643179398</v>
      </c>
      <c r="AM456" s="131">
        <v>651482.1</v>
      </c>
      <c r="AN456" s="131">
        <v>457445.23</v>
      </c>
      <c r="AO456" s="124"/>
      <c r="AP456" s="124"/>
    </row>
    <row r="457">
      <c r="A457" s="129">
        <v>827.0</v>
      </c>
      <c r="B457" s="14" t="s">
        <v>31</v>
      </c>
      <c r="C457" s="14" t="s">
        <v>32</v>
      </c>
      <c r="D457" s="14" t="s">
        <v>135</v>
      </c>
      <c r="E457" s="14" t="s">
        <v>136</v>
      </c>
      <c r="F457" s="15" t="s">
        <v>93</v>
      </c>
      <c r="G457" s="15" t="s">
        <v>46</v>
      </c>
      <c r="H457" s="18" t="s">
        <v>1026</v>
      </c>
      <c r="I457" s="18" t="s">
        <v>1027</v>
      </c>
      <c r="J457" s="129">
        <v>688657.61</v>
      </c>
      <c r="K457" s="129">
        <v>604035.55</v>
      </c>
      <c r="L457" s="129">
        <v>25047.75</v>
      </c>
      <c r="M457" s="129">
        <v>22149.25</v>
      </c>
      <c r="N457" s="129">
        <v>28.0</v>
      </c>
      <c r="O457" s="129">
        <v>51.0</v>
      </c>
      <c r="P457" s="129">
        <v>34.0</v>
      </c>
      <c r="Q457" s="129">
        <v>41.0</v>
      </c>
      <c r="R457" s="129">
        <v>22.0</v>
      </c>
      <c r="S457" s="129">
        <v>42.0</v>
      </c>
      <c r="T457" s="129">
        <v>-45.0</v>
      </c>
      <c r="U457" s="129">
        <v>-17.0</v>
      </c>
      <c r="V457" s="129">
        <v>-47.0</v>
      </c>
      <c r="W457" s="129">
        <v>13.09</v>
      </c>
      <c r="X457" s="129">
        <v>14.01</v>
      </c>
      <c r="Y457" s="129">
        <v>1.0</v>
      </c>
      <c r="Z457" s="129">
        <v>1.0</v>
      </c>
      <c r="AA457" s="129">
        <v>1.0</v>
      </c>
      <c r="AB457" s="129">
        <v>3.0</v>
      </c>
      <c r="AC457" s="129">
        <v>3.0</v>
      </c>
      <c r="AD457" s="129">
        <v>2.3</v>
      </c>
      <c r="AE457" s="129">
        <v>256.0</v>
      </c>
      <c r="AF457" s="129">
        <v>1.0</v>
      </c>
      <c r="AG457" s="129">
        <v>1.0</v>
      </c>
      <c r="AH457" s="129">
        <v>1.0</v>
      </c>
      <c r="AI457" s="129">
        <v>2.0</v>
      </c>
      <c r="AJ457" s="129">
        <v>2.0</v>
      </c>
      <c r="AK457" s="129">
        <v>2.0</v>
      </c>
      <c r="AL457" s="130">
        <v>45496.78643179398</v>
      </c>
      <c r="AM457" s="131">
        <v>705625.76</v>
      </c>
      <c r="AN457" s="131">
        <v>588857.62</v>
      </c>
      <c r="AO457" s="124"/>
      <c r="AP457" s="124"/>
    </row>
    <row r="458">
      <c r="A458" s="129">
        <v>850.0</v>
      </c>
      <c r="B458" s="14" t="s">
        <v>31</v>
      </c>
      <c r="C458" s="14" t="s">
        <v>32</v>
      </c>
      <c r="D458" s="14" t="s">
        <v>135</v>
      </c>
      <c r="E458" s="14" t="s">
        <v>136</v>
      </c>
      <c r="F458" s="15" t="s">
        <v>137</v>
      </c>
      <c r="G458" s="15" t="s">
        <v>36</v>
      </c>
      <c r="H458" s="18" t="s">
        <v>1026</v>
      </c>
      <c r="I458" s="18" t="s">
        <v>1027</v>
      </c>
      <c r="J458" s="129">
        <v>302728.05</v>
      </c>
      <c r="K458" s="129">
        <v>387763.94</v>
      </c>
      <c r="L458" s="129">
        <v>10280.0</v>
      </c>
      <c r="M458" s="129">
        <v>8235.25</v>
      </c>
      <c r="N458" s="129">
        <v>3.0</v>
      </c>
      <c r="O458" s="129">
        <v>7.0</v>
      </c>
      <c r="P458" s="129">
        <v>26.0</v>
      </c>
      <c r="Q458" s="129">
        <v>19.0</v>
      </c>
      <c r="R458" s="129">
        <v>17.0</v>
      </c>
      <c r="S458" s="129">
        <v>6.0</v>
      </c>
      <c r="T458" s="129">
        <v>-57.0</v>
      </c>
      <c r="U458" s="129">
        <v>36.0</v>
      </c>
      <c r="V458" s="129">
        <v>183.0</v>
      </c>
      <c r="W458" s="129">
        <v>24.83</v>
      </c>
      <c r="X458" s="129">
        <v>-21.93</v>
      </c>
      <c r="Y458" s="129">
        <v>1.0</v>
      </c>
      <c r="Z458" s="129">
        <v>1.0</v>
      </c>
      <c r="AA458" s="129">
        <v>5.0</v>
      </c>
      <c r="AB458" s="129">
        <v>5.0</v>
      </c>
      <c r="AC458" s="129">
        <v>1.0</v>
      </c>
      <c r="AD458" s="129">
        <v>3.4</v>
      </c>
      <c r="AE458" s="129">
        <v>149.0</v>
      </c>
      <c r="AF458" s="129">
        <v>1.0</v>
      </c>
      <c r="AG458" s="129">
        <v>1.0</v>
      </c>
      <c r="AH458" s="129">
        <v>4.0</v>
      </c>
      <c r="AI458" s="129">
        <v>4.0</v>
      </c>
      <c r="AJ458" s="129">
        <v>1.0</v>
      </c>
      <c r="AK458" s="129">
        <v>3.0</v>
      </c>
      <c r="AL458" s="130">
        <v>45496.78643179398</v>
      </c>
      <c r="AM458" s="131">
        <v>330410.19</v>
      </c>
      <c r="AN458" s="131">
        <v>237271.24</v>
      </c>
      <c r="AO458" s="124"/>
      <c r="AP458" s="124"/>
    </row>
    <row r="459">
      <c r="A459" s="129">
        <v>858.0</v>
      </c>
      <c r="B459" s="14" t="s">
        <v>31</v>
      </c>
      <c r="C459" s="14" t="s">
        <v>32</v>
      </c>
      <c r="D459" s="14" t="s">
        <v>135</v>
      </c>
      <c r="E459" s="14" t="s">
        <v>136</v>
      </c>
      <c r="F459" s="15" t="s">
        <v>137</v>
      </c>
      <c r="G459" s="15" t="s">
        <v>36</v>
      </c>
      <c r="H459" s="18" t="s">
        <v>1026</v>
      </c>
      <c r="I459" s="18" t="s">
        <v>1027</v>
      </c>
      <c r="J459" s="129">
        <v>826954.62</v>
      </c>
      <c r="K459" s="129">
        <v>391199.59</v>
      </c>
      <c r="L459" s="129">
        <v>27002.25</v>
      </c>
      <c r="M459" s="129">
        <v>13583.0</v>
      </c>
      <c r="N459" s="129">
        <v>81.0</v>
      </c>
      <c r="O459" s="129">
        <v>57.0</v>
      </c>
      <c r="P459" s="129">
        <v>38.0</v>
      </c>
      <c r="Q459" s="129">
        <v>34.0</v>
      </c>
      <c r="R459" s="129">
        <v>39.0</v>
      </c>
      <c r="S459" s="129">
        <v>24.0</v>
      </c>
      <c r="T459" s="129">
        <v>42.0</v>
      </c>
      <c r="U459" s="129">
        <v>11.0</v>
      </c>
      <c r="V459" s="129">
        <v>62.0</v>
      </c>
      <c r="W459" s="129">
        <v>98.79</v>
      </c>
      <c r="X459" s="129">
        <v>111.39</v>
      </c>
      <c r="Y459" s="129">
        <v>2.0</v>
      </c>
      <c r="Z459" s="129">
        <v>1.0</v>
      </c>
      <c r="AA459" s="129">
        <v>4.0</v>
      </c>
      <c r="AB459" s="129">
        <v>5.0</v>
      </c>
      <c r="AC459" s="129">
        <v>5.0</v>
      </c>
      <c r="AD459" s="129">
        <v>4.25</v>
      </c>
      <c r="AE459" s="129">
        <v>31.0</v>
      </c>
      <c r="AF459" s="129">
        <v>2.0</v>
      </c>
      <c r="AG459" s="129">
        <v>1.0</v>
      </c>
      <c r="AH459" s="129">
        <v>3.0</v>
      </c>
      <c r="AI459" s="129">
        <v>4.0</v>
      </c>
      <c r="AJ459" s="129">
        <v>4.0</v>
      </c>
      <c r="AK459" s="129">
        <v>4.0</v>
      </c>
      <c r="AL459" s="130">
        <v>45496.78643179398</v>
      </c>
      <c r="AM459" s="131">
        <v>795803.98</v>
      </c>
      <c r="AN459" s="131">
        <v>384199.86</v>
      </c>
      <c r="AO459" s="124"/>
      <c r="AP459" s="124"/>
    </row>
    <row r="460">
      <c r="A460" s="128">
        <v>152.0</v>
      </c>
      <c r="B460" s="11" t="s">
        <v>60</v>
      </c>
      <c r="C460" s="11" t="s">
        <v>32</v>
      </c>
      <c r="D460" s="11" t="s">
        <v>144</v>
      </c>
      <c r="E460" s="14" t="s">
        <v>145</v>
      </c>
      <c r="F460" s="15" t="s">
        <v>96</v>
      </c>
      <c r="G460" s="15" t="s">
        <v>59</v>
      </c>
      <c r="H460" s="18" t="s">
        <v>1026</v>
      </c>
      <c r="I460" s="18" t="s">
        <v>1027</v>
      </c>
      <c r="J460" s="129">
        <v>1058987.98</v>
      </c>
      <c r="K460" s="129">
        <v>1050691.8</v>
      </c>
      <c r="L460" s="129">
        <v>24268.74</v>
      </c>
      <c r="M460" s="129">
        <v>25704.05</v>
      </c>
      <c r="N460" s="129">
        <v>3.0</v>
      </c>
      <c r="O460" s="129">
        <v>9.0</v>
      </c>
      <c r="P460" s="129">
        <v>28.0</v>
      </c>
      <c r="Q460" s="128">
        <v>20.0</v>
      </c>
      <c r="R460" s="128">
        <v>23.0</v>
      </c>
      <c r="S460" s="128">
        <v>28.0</v>
      </c>
      <c r="T460" s="128">
        <v>-66.0</v>
      </c>
      <c r="U460" s="128">
        <v>40.0</v>
      </c>
      <c r="V460" s="128">
        <v>-17.0</v>
      </c>
      <c r="W460" s="128">
        <v>-5.58</v>
      </c>
      <c r="X460" s="128">
        <v>0.79</v>
      </c>
      <c r="Y460" s="128">
        <v>1.0</v>
      </c>
      <c r="Z460" s="128">
        <v>1.0</v>
      </c>
      <c r="AA460" s="128">
        <v>1.0</v>
      </c>
      <c r="AB460" s="128">
        <v>1.0</v>
      </c>
      <c r="AC460" s="128">
        <v>1.0</v>
      </c>
      <c r="AD460" s="128">
        <v>1.0</v>
      </c>
      <c r="AE460" s="128">
        <v>559.0</v>
      </c>
      <c r="AF460" s="128">
        <v>1.0</v>
      </c>
      <c r="AG460" s="128">
        <v>1.0</v>
      </c>
      <c r="AH460" s="128">
        <v>1.0</v>
      </c>
      <c r="AI460" s="128">
        <v>1.0</v>
      </c>
      <c r="AJ460" s="128">
        <v>1.0</v>
      </c>
      <c r="AK460" s="128">
        <v>1.0</v>
      </c>
      <c r="AL460" s="130">
        <v>45496.78643179398</v>
      </c>
      <c r="AM460" s="131">
        <v>1059550.67</v>
      </c>
      <c r="AN460" s="131">
        <v>1050720.67</v>
      </c>
      <c r="AO460" s="124"/>
      <c r="AP460" s="124"/>
    </row>
    <row r="461">
      <c r="A461" s="129">
        <v>405.0</v>
      </c>
      <c r="B461" s="14" t="s">
        <v>97</v>
      </c>
      <c r="C461" s="14" t="s">
        <v>32</v>
      </c>
      <c r="D461" s="14" t="s">
        <v>411</v>
      </c>
      <c r="E461" s="14" t="s">
        <v>145</v>
      </c>
      <c r="F461" s="15" t="s">
        <v>143</v>
      </c>
      <c r="G461" s="15" t="s">
        <v>101</v>
      </c>
      <c r="H461" s="18" t="s">
        <v>1026</v>
      </c>
      <c r="I461" s="18" t="s">
        <v>1027</v>
      </c>
      <c r="J461" s="129">
        <v>589528.8</v>
      </c>
      <c r="K461" s="129">
        <v>674346.2</v>
      </c>
      <c r="L461" s="129">
        <v>16078.21</v>
      </c>
      <c r="M461" s="129">
        <v>19333.25</v>
      </c>
      <c r="N461" s="129">
        <v>7.0</v>
      </c>
      <c r="O461" s="129">
        <v>13.0</v>
      </c>
      <c r="P461" s="129">
        <v>10.0</v>
      </c>
      <c r="Q461" s="129">
        <v>17.0</v>
      </c>
      <c r="R461" s="129">
        <v>16.0</v>
      </c>
      <c r="S461" s="129">
        <v>21.0</v>
      </c>
      <c r="T461" s="129">
        <v>-46.0</v>
      </c>
      <c r="U461" s="129">
        <v>-41.0</v>
      </c>
      <c r="V461" s="129">
        <v>-23.0</v>
      </c>
      <c r="W461" s="129">
        <v>-16.84</v>
      </c>
      <c r="X461" s="129">
        <v>-12.58</v>
      </c>
      <c r="Y461" s="129">
        <v>1.0</v>
      </c>
      <c r="Z461" s="129">
        <v>1.0</v>
      </c>
      <c r="AA461" s="129">
        <v>1.0</v>
      </c>
      <c r="AB461" s="129">
        <v>1.0</v>
      </c>
      <c r="AC461" s="129">
        <v>1.0</v>
      </c>
      <c r="AD461" s="129">
        <v>1.0</v>
      </c>
      <c r="AE461" s="129">
        <v>540.0</v>
      </c>
      <c r="AF461" s="129">
        <v>1.0</v>
      </c>
      <c r="AG461" s="129">
        <v>1.0</v>
      </c>
      <c r="AH461" s="129">
        <v>1.0</v>
      </c>
      <c r="AI461" s="129">
        <v>1.0</v>
      </c>
      <c r="AJ461" s="129">
        <v>1.0</v>
      </c>
      <c r="AK461" s="129">
        <v>1.0</v>
      </c>
      <c r="AL461" s="130">
        <v>45496.78643179398</v>
      </c>
      <c r="AM461" s="131">
        <v>590594.78</v>
      </c>
      <c r="AN461" s="131">
        <v>674346.25</v>
      </c>
      <c r="AO461" s="124"/>
      <c r="AP461" s="124"/>
    </row>
    <row r="462">
      <c r="A462" s="129">
        <v>616.0</v>
      </c>
      <c r="B462" s="14" t="s">
        <v>60</v>
      </c>
      <c r="C462" s="14" t="s">
        <v>32</v>
      </c>
      <c r="D462" s="14" t="s">
        <v>144</v>
      </c>
      <c r="E462" s="14" t="s">
        <v>145</v>
      </c>
      <c r="F462" s="15" t="s">
        <v>96</v>
      </c>
      <c r="G462" s="15" t="s">
        <v>59</v>
      </c>
      <c r="H462" s="18" t="s">
        <v>1026</v>
      </c>
      <c r="I462" s="18" t="s">
        <v>1027</v>
      </c>
      <c r="J462" s="129">
        <v>1614325.61</v>
      </c>
      <c r="K462" s="129">
        <v>1185138.8</v>
      </c>
      <c r="L462" s="129">
        <v>34421.98</v>
      </c>
      <c r="M462" s="129">
        <v>27428.02</v>
      </c>
      <c r="N462" s="14" t="s">
        <v>41</v>
      </c>
      <c r="O462" s="129">
        <v>16.0</v>
      </c>
      <c r="P462" s="129">
        <v>17.0</v>
      </c>
      <c r="Q462" s="129">
        <v>28.0</v>
      </c>
      <c r="R462" s="129">
        <v>15.0</v>
      </c>
      <c r="S462" s="129">
        <v>20.0</v>
      </c>
      <c r="T462" s="14" t="s">
        <v>41</v>
      </c>
      <c r="U462" s="129">
        <v>-39.0</v>
      </c>
      <c r="V462" s="129">
        <v>-25.0</v>
      </c>
      <c r="W462" s="129">
        <v>25.5</v>
      </c>
      <c r="X462" s="129">
        <v>36.21</v>
      </c>
      <c r="Y462" s="14" t="s">
        <v>41</v>
      </c>
      <c r="Z462" s="129">
        <v>1.0</v>
      </c>
      <c r="AA462" s="129">
        <v>1.0</v>
      </c>
      <c r="AB462" s="129">
        <v>5.0</v>
      </c>
      <c r="AC462" s="129">
        <v>5.0</v>
      </c>
      <c r="AD462" s="129">
        <v>3.55</v>
      </c>
      <c r="AE462" s="129">
        <v>139.0</v>
      </c>
      <c r="AF462" s="14" t="s">
        <v>41</v>
      </c>
      <c r="AG462" s="129">
        <v>1.0</v>
      </c>
      <c r="AH462" s="129">
        <v>1.0</v>
      </c>
      <c r="AI462" s="129">
        <v>4.0</v>
      </c>
      <c r="AJ462" s="129">
        <v>4.0</v>
      </c>
      <c r="AK462" s="129">
        <v>3.0</v>
      </c>
      <c r="AL462" s="130">
        <v>45496.78643179398</v>
      </c>
      <c r="AM462" s="131">
        <v>1615709.74</v>
      </c>
      <c r="AN462" s="131">
        <v>1184851.18</v>
      </c>
      <c r="AO462" s="124"/>
      <c r="AP462" s="124"/>
    </row>
    <row r="463">
      <c r="A463" s="129">
        <v>3016.0</v>
      </c>
      <c r="B463" s="14" t="s">
        <v>31</v>
      </c>
      <c r="C463" s="14" t="s">
        <v>32</v>
      </c>
      <c r="D463" s="14" t="s">
        <v>462</v>
      </c>
      <c r="E463" s="14" t="s">
        <v>790</v>
      </c>
      <c r="F463" s="15" t="s">
        <v>776</v>
      </c>
      <c r="G463" s="15" t="s">
        <v>772</v>
      </c>
      <c r="H463" s="18" t="s">
        <v>1026</v>
      </c>
      <c r="I463" s="18" t="s">
        <v>1027</v>
      </c>
      <c r="J463" s="129">
        <v>5335841.99</v>
      </c>
      <c r="K463" s="129">
        <v>5876747.4</v>
      </c>
      <c r="L463" s="129">
        <v>142152.53</v>
      </c>
      <c r="M463" s="129">
        <v>161759.95</v>
      </c>
      <c r="N463" s="129">
        <v>52.0</v>
      </c>
      <c r="O463" s="129">
        <v>3.0</v>
      </c>
      <c r="P463" s="129">
        <v>46.0</v>
      </c>
      <c r="Q463" s="129">
        <v>71.0</v>
      </c>
      <c r="R463" s="129">
        <v>81.0</v>
      </c>
      <c r="S463" s="129">
        <v>83.0</v>
      </c>
      <c r="T463" s="129">
        <v>1633.0</v>
      </c>
      <c r="U463" s="129">
        <v>-35.0</v>
      </c>
      <c r="V463" s="129">
        <v>-2.0</v>
      </c>
      <c r="W463" s="129">
        <v>-12.12</v>
      </c>
      <c r="X463" s="129">
        <v>-9.2</v>
      </c>
      <c r="Y463" s="129">
        <v>5.0</v>
      </c>
      <c r="Z463" s="129">
        <v>1.0</v>
      </c>
      <c r="AA463" s="129">
        <v>1.0</v>
      </c>
      <c r="AB463" s="129">
        <v>1.0</v>
      </c>
      <c r="AC463" s="129">
        <v>1.0</v>
      </c>
      <c r="AD463" s="129">
        <v>1.2</v>
      </c>
      <c r="AE463" s="129">
        <v>496.0</v>
      </c>
      <c r="AF463" s="129">
        <v>4.0</v>
      </c>
      <c r="AG463" s="129">
        <v>1.0</v>
      </c>
      <c r="AH463" s="129">
        <v>1.0</v>
      </c>
      <c r="AI463" s="129">
        <v>1.0</v>
      </c>
      <c r="AJ463" s="129">
        <v>1.0</v>
      </c>
      <c r="AK463" s="129">
        <v>1.0</v>
      </c>
      <c r="AL463" s="130">
        <v>45496.78643179398</v>
      </c>
      <c r="AM463" s="131">
        <v>5367321.47</v>
      </c>
      <c r="AN463" s="131">
        <v>5878000.1</v>
      </c>
      <c r="AO463" s="124"/>
      <c r="AP463" s="124"/>
    </row>
    <row r="464">
      <c r="A464" s="129">
        <v>613.0</v>
      </c>
      <c r="B464" s="14" t="s">
        <v>60</v>
      </c>
      <c r="C464" s="14" t="s">
        <v>32</v>
      </c>
      <c r="D464" s="14" t="s">
        <v>346</v>
      </c>
      <c r="E464" s="14" t="s">
        <v>575</v>
      </c>
      <c r="F464" s="15" t="s">
        <v>137</v>
      </c>
      <c r="G464" s="15" t="s">
        <v>36</v>
      </c>
      <c r="H464" s="18" t="s">
        <v>1026</v>
      </c>
      <c r="I464" s="18" t="s">
        <v>1027</v>
      </c>
      <c r="J464" s="129">
        <v>977975.25</v>
      </c>
      <c r="K464" s="129">
        <v>685066.0</v>
      </c>
      <c r="L464" s="129">
        <v>25609.37</v>
      </c>
      <c r="M464" s="129">
        <v>19802.5</v>
      </c>
      <c r="N464" s="14" t="s">
        <v>41</v>
      </c>
      <c r="O464" s="14" t="s">
        <v>41</v>
      </c>
      <c r="P464" s="129">
        <v>85.0</v>
      </c>
      <c r="Q464" s="129">
        <v>42.0</v>
      </c>
      <c r="R464" s="129">
        <v>54.0</v>
      </c>
      <c r="S464" s="129">
        <v>25.0</v>
      </c>
      <c r="T464" s="14" t="s">
        <v>41</v>
      </c>
      <c r="U464" s="129">
        <v>102.0</v>
      </c>
      <c r="V464" s="129">
        <v>116.0</v>
      </c>
      <c r="W464" s="129">
        <v>29.32</v>
      </c>
      <c r="X464" s="129">
        <v>42.76</v>
      </c>
      <c r="Y464" s="14" t="s">
        <v>41</v>
      </c>
      <c r="Z464" s="129">
        <v>2.0</v>
      </c>
      <c r="AA464" s="129">
        <v>5.0</v>
      </c>
      <c r="AB464" s="129">
        <v>5.0</v>
      </c>
      <c r="AC464" s="129">
        <v>5.0</v>
      </c>
      <c r="AD464" s="129">
        <v>4.45</v>
      </c>
      <c r="AE464" s="129">
        <v>18.0</v>
      </c>
      <c r="AF464" s="14" t="s">
        <v>41</v>
      </c>
      <c r="AG464" s="129">
        <v>2.0</v>
      </c>
      <c r="AH464" s="129">
        <v>4.0</v>
      </c>
      <c r="AI464" s="129">
        <v>4.0</v>
      </c>
      <c r="AJ464" s="129">
        <v>4.0</v>
      </c>
      <c r="AK464" s="129">
        <v>4.0</v>
      </c>
      <c r="AL464" s="130">
        <v>45496.78643179398</v>
      </c>
      <c r="AM464" s="131">
        <v>978006.25</v>
      </c>
      <c r="AN464" s="131">
        <v>684920.57</v>
      </c>
      <c r="AO464" s="124"/>
      <c r="AP464" s="124"/>
    </row>
    <row r="465">
      <c r="A465" s="129">
        <v>263.0</v>
      </c>
      <c r="B465" s="14" t="s">
        <v>1011</v>
      </c>
      <c r="C465" s="14" t="s">
        <v>992</v>
      </c>
      <c r="D465" s="14" t="s">
        <v>1012</v>
      </c>
      <c r="E465" s="14" t="s">
        <v>1013</v>
      </c>
      <c r="F465" s="15" t="s">
        <v>220</v>
      </c>
      <c r="G465" s="15" t="s">
        <v>59</v>
      </c>
      <c r="H465" s="18" t="s">
        <v>1026</v>
      </c>
      <c r="I465" s="18" t="s">
        <v>1027</v>
      </c>
      <c r="J465" s="129">
        <v>818224.71</v>
      </c>
      <c r="K465" s="129">
        <v>788942.2</v>
      </c>
      <c r="L465" s="129">
        <v>24835.07</v>
      </c>
      <c r="M465" s="129">
        <v>25664.95</v>
      </c>
      <c r="N465" s="129">
        <v>4.0</v>
      </c>
      <c r="O465" s="129">
        <v>10.0</v>
      </c>
      <c r="P465" s="129">
        <v>70.0</v>
      </c>
      <c r="Q465" s="129">
        <v>9.0</v>
      </c>
      <c r="R465" s="129">
        <v>147.0</v>
      </c>
      <c r="S465" s="129">
        <v>18.0</v>
      </c>
      <c r="T465" s="129">
        <v>-60.0</v>
      </c>
      <c r="U465" s="129">
        <v>677.0</v>
      </c>
      <c r="V465" s="129">
        <v>716.0</v>
      </c>
      <c r="W465" s="129">
        <v>-3.23</v>
      </c>
      <c r="X465" s="129">
        <v>3.71</v>
      </c>
      <c r="Y465" s="129">
        <v>1.0</v>
      </c>
      <c r="Z465" s="129">
        <v>5.0</v>
      </c>
      <c r="AA465" s="129">
        <v>5.0</v>
      </c>
      <c r="AB465" s="129">
        <v>1.0</v>
      </c>
      <c r="AC465" s="129">
        <v>1.0</v>
      </c>
      <c r="AD465" s="129">
        <v>2.0</v>
      </c>
      <c r="AE465" s="129">
        <v>307.0</v>
      </c>
      <c r="AF465" s="129">
        <v>1.0</v>
      </c>
      <c r="AG465" s="129">
        <v>4.0</v>
      </c>
      <c r="AH465" s="129">
        <v>4.0</v>
      </c>
      <c r="AI465" s="129">
        <v>1.0</v>
      </c>
      <c r="AJ465" s="129">
        <v>1.0</v>
      </c>
      <c r="AK465" s="129">
        <v>2.0</v>
      </c>
      <c r="AL465" s="130">
        <v>45496.78643179398</v>
      </c>
      <c r="AM465" s="131">
        <v>816559.41</v>
      </c>
      <c r="AN465" s="131">
        <v>788789.86</v>
      </c>
      <c r="AO465" s="124"/>
      <c r="AP465" s="124"/>
    </row>
    <row r="466">
      <c r="A466" s="129">
        <v>116.0</v>
      </c>
      <c r="B466" s="14" t="s">
        <v>42</v>
      </c>
      <c r="C466" s="14" t="s">
        <v>32</v>
      </c>
      <c r="D466" s="14" t="s">
        <v>77</v>
      </c>
      <c r="E466" s="14" t="s">
        <v>78</v>
      </c>
      <c r="F466" s="15" t="s">
        <v>70</v>
      </c>
      <c r="G466" s="15" t="s">
        <v>36</v>
      </c>
      <c r="H466" s="18" t="s">
        <v>1026</v>
      </c>
      <c r="I466" s="18" t="s">
        <v>1027</v>
      </c>
      <c r="J466" s="129">
        <v>2148397.62</v>
      </c>
      <c r="K466" s="129">
        <v>2034156.4</v>
      </c>
      <c r="L466" s="129">
        <v>68872.73</v>
      </c>
      <c r="M466" s="129">
        <v>64036.48</v>
      </c>
      <c r="N466" s="129">
        <v>98.0</v>
      </c>
      <c r="O466" s="129">
        <v>75.0</v>
      </c>
      <c r="P466" s="129">
        <v>107.0</v>
      </c>
      <c r="Q466" s="129">
        <v>74.0</v>
      </c>
      <c r="R466" s="129">
        <v>70.0</v>
      </c>
      <c r="S466" s="129">
        <v>53.0</v>
      </c>
      <c r="T466" s="129">
        <v>30.0</v>
      </c>
      <c r="U466" s="129">
        <v>44.0</v>
      </c>
      <c r="V466" s="129">
        <v>32.0</v>
      </c>
      <c r="W466" s="129">
        <v>7.55</v>
      </c>
      <c r="X466" s="129">
        <v>5.62</v>
      </c>
      <c r="Y466" s="129">
        <v>2.0</v>
      </c>
      <c r="Z466" s="129">
        <v>1.0</v>
      </c>
      <c r="AA466" s="129">
        <v>2.0</v>
      </c>
      <c r="AB466" s="129">
        <v>2.0</v>
      </c>
      <c r="AC466" s="129">
        <v>1.0</v>
      </c>
      <c r="AD466" s="129">
        <v>1.65</v>
      </c>
      <c r="AE466" s="129">
        <v>370.0</v>
      </c>
      <c r="AF466" s="129">
        <v>2.0</v>
      </c>
      <c r="AG466" s="129">
        <v>1.0</v>
      </c>
      <c r="AH466" s="129">
        <v>2.0</v>
      </c>
      <c r="AI466" s="129">
        <v>1.0</v>
      </c>
      <c r="AJ466" s="129">
        <v>1.0</v>
      </c>
      <c r="AK466" s="129">
        <v>1.0</v>
      </c>
      <c r="AL466" s="130">
        <v>45496.78643179398</v>
      </c>
      <c r="AM466" s="131">
        <v>2173658.48</v>
      </c>
      <c r="AN466" s="131">
        <v>2112095.62</v>
      </c>
      <c r="AO466" s="124"/>
      <c r="AP466" s="124"/>
    </row>
    <row r="467">
      <c r="A467" s="129">
        <v>243.0</v>
      </c>
      <c r="B467" s="14" t="s">
        <v>42</v>
      </c>
      <c r="C467" s="14" t="s">
        <v>32</v>
      </c>
      <c r="D467" s="14" t="s">
        <v>77</v>
      </c>
      <c r="E467" s="14" t="s">
        <v>78</v>
      </c>
      <c r="F467" s="15" t="s">
        <v>70</v>
      </c>
      <c r="G467" s="15" t="s">
        <v>36</v>
      </c>
      <c r="H467" s="18" t="s">
        <v>1026</v>
      </c>
      <c r="I467" s="18" t="s">
        <v>1027</v>
      </c>
      <c r="J467" s="129">
        <v>3049100.73</v>
      </c>
      <c r="K467" s="129">
        <v>2916054.4</v>
      </c>
      <c r="L467" s="129">
        <v>92608.91</v>
      </c>
      <c r="M467" s="129">
        <v>87868.1</v>
      </c>
      <c r="N467" s="129">
        <v>145.0</v>
      </c>
      <c r="O467" s="129">
        <v>155.0</v>
      </c>
      <c r="P467" s="129">
        <v>78.0</v>
      </c>
      <c r="Q467" s="129">
        <v>74.0</v>
      </c>
      <c r="R467" s="129">
        <v>161.0</v>
      </c>
      <c r="S467" s="129">
        <v>144.0</v>
      </c>
      <c r="T467" s="129">
        <v>-6.0</v>
      </c>
      <c r="U467" s="129">
        <v>5.0</v>
      </c>
      <c r="V467" s="129">
        <v>11.0</v>
      </c>
      <c r="W467" s="129">
        <v>5.4</v>
      </c>
      <c r="X467" s="129">
        <v>4.56</v>
      </c>
      <c r="Y467" s="129">
        <v>1.0</v>
      </c>
      <c r="Z467" s="129">
        <v>1.0</v>
      </c>
      <c r="AA467" s="129">
        <v>1.0</v>
      </c>
      <c r="AB467" s="129">
        <v>2.0</v>
      </c>
      <c r="AC467" s="129">
        <v>1.0</v>
      </c>
      <c r="AD467" s="129">
        <v>1.4</v>
      </c>
      <c r="AE467" s="129">
        <v>424.0</v>
      </c>
      <c r="AF467" s="129">
        <v>1.0</v>
      </c>
      <c r="AG467" s="129">
        <v>1.0</v>
      </c>
      <c r="AH467" s="129">
        <v>1.0</v>
      </c>
      <c r="AI467" s="129">
        <v>1.0</v>
      </c>
      <c r="AJ467" s="129">
        <v>1.0</v>
      </c>
      <c r="AK467" s="129">
        <v>1.0</v>
      </c>
      <c r="AL467" s="130">
        <v>45496.78643179398</v>
      </c>
      <c r="AM467" s="131">
        <v>3027408.22</v>
      </c>
      <c r="AN467" s="131">
        <v>2857735.85</v>
      </c>
      <c r="AO467" s="124"/>
      <c r="AP467" s="124"/>
    </row>
    <row r="468">
      <c r="A468" s="129">
        <v>522.0</v>
      </c>
      <c r="B468" s="14" t="s">
        <v>42</v>
      </c>
      <c r="C468" s="14" t="s">
        <v>32</v>
      </c>
      <c r="D468" s="14" t="s">
        <v>77</v>
      </c>
      <c r="E468" s="14" t="s">
        <v>78</v>
      </c>
      <c r="F468" s="15" t="s">
        <v>70</v>
      </c>
      <c r="G468" s="15" t="s">
        <v>36</v>
      </c>
      <c r="H468" s="18" t="s">
        <v>1026</v>
      </c>
      <c r="I468" s="18" t="s">
        <v>1027</v>
      </c>
      <c r="J468" s="129">
        <v>1216647.51</v>
      </c>
      <c r="K468" s="129">
        <v>928768.2</v>
      </c>
      <c r="L468" s="129">
        <v>37218.74</v>
      </c>
      <c r="M468" s="129">
        <v>28321.2</v>
      </c>
      <c r="N468" s="129">
        <v>67.0</v>
      </c>
      <c r="O468" s="129">
        <v>48.0</v>
      </c>
      <c r="P468" s="129">
        <v>58.0</v>
      </c>
      <c r="Q468" s="129">
        <v>66.0</v>
      </c>
      <c r="R468" s="129">
        <v>67.0</v>
      </c>
      <c r="S468" s="129">
        <v>53.0</v>
      </c>
      <c r="T468" s="129">
        <v>39.0</v>
      </c>
      <c r="U468" s="129">
        <v>-12.0</v>
      </c>
      <c r="V468" s="129">
        <v>26.0</v>
      </c>
      <c r="W468" s="129">
        <v>31.42</v>
      </c>
      <c r="X468" s="129">
        <v>31.0</v>
      </c>
      <c r="Y468" s="129">
        <v>2.0</v>
      </c>
      <c r="Z468" s="129">
        <v>1.0</v>
      </c>
      <c r="AA468" s="129">
        <v>2.0</v>
      </c>
      <c r="AB468" s="129">
        <v>5.0</v>
      </c>
      <c r="AC468" s="129">
        <v>5.0</v>
      </c>
      <c r="AD468" s="129">
        <v>3.85</v>
      </c>
      <c r="AE468" s="129">
        <v>71.0</v>
      </c>
      <c r="AF468" s="129">
        <v>2.0</v>
      </c>
      <c r="AG468" s="129">
        <v>1.0</v>
      </c>
      <c r="AH468" s="129">
        <v>2.0</v>
      </c>
      <c r="AI468" s="129">
        <v>4.0</v>
      </c>
      <c r="AJ468" s="129">
        <v>4.0</v>
      </c>
      <c r="AK468" s="129">
        <v>4.0</v>
      </c>
      <c r="AL468" s="130">
        <v>45496.78643179398</v>
      </c>
      <c r="AM468" s="131">
        <v>1206551.71</v>
      </c>
      <c r="AN468" s="131">
        <v>909778.94</v>
      </c>
      <c r="AO468" s="124"/>
      <c r="AP468" s="124"/>
    </row>
    <row r="469">
      <c r="A469" s="129">
        <v>690.0</v>
      </c>
      <c r="B469" s="132"/>
      <c r="C469" s="14" t="s">
        <v>32</v>
      </c>
      <c r="D469" s="14" t="s">
        <v>77</v>
      </c>
      <c r="E469" s="14" t="s">
        <v>78</v>
      </c>
      <c r="F469" s="15" t="s">
        <v>70</v>
      </c>
      <c r="G469" s="15" t="s">
        <v>36</v>
      </c>
      <c r="H469" s="18" t="s">
        <v>1026</v>
      </c>
      <c r="I469" s="18" t="s">
        <v>1027</v>
      </c>
      <c r="J469" s="129">
        <v>726864.61</v>
      </c>
      <c r="K469" s="129">
        <v>986624.8</v>
      </c>
      <c r="L469" s="129">
        <v>21584.0</v>
      </c>
      <c r="M469" s="129">
        <v>31120.82</v>
      </c>
      <c r="N469" s="129">
        <v>111.0</v>
      </c>
      <c r="O469" s="129">
        <v>99.0</v>
      </c>
      <c r="P469" s="129">
        <v>16.0</v>
      </c>
      <c r="Q469" s="129">
        <v>23.0</v>
      </c>
      <c r="R469" s="129">
        <v>30.0</v>
      </c>
      <c r="S469" s="129">
        <v>32.0</v>
      </c>
      <c r="T469" s="129">
        <v>12.0</v>
      </c>
      <c r="U469" s="129">
        <v>-30.0</v>
      </c>
      <c r="V469" s="129">
        <v>-6.0</v>
      </c>
      <c r="W469" s="129">
        <v>-30.64</v>
      </c>
      <c r="X469" s="129">
        <v>-26.33</v>
      </c>
      <c r="Y469" s="129">
        <v>1.0</v>
      </c>
      <c r="Z469" s="129">
        <v>1.0</v>
      </c>
      <c r="AA469" s="129">
        <v>1.0</v>
      </c>
      <c r="AB469" s="129">
        <v>1.0</v>
      </c>
      <c r="AC469" s="129">
        <v>1.0</v>
      </c>
      <c r="AD469" s="129">
        <v>1.0</v>
      </c>
      <c r="AE469" s="129">
        <v>553.0</v>
      </c>
      <c r="AF469" s="129">
        <v>1.0</v>
      </c>
      <c r="AG469" s="129">
        <v>1.0</v>
      </c>
      <c r="AH469" s="129">
        <v>1.0</v>
      </c>
      <c r="AI469" s="129">
        <v>1.0</v>
      </c>
      <c r="AJ469" s="129">
        <v>1.0</v>
      </c>
      <c r="AK469" s="129">
        <v>1.0</v>
      </c>
      <c r="AL469" s="130">
        <v>45496.78643179398</v>
      </c>
      <c r="AM469" s="131">
        <v>727124.97</v>
      </c>
      <c r="AN469" s="131">
        <v>988209.11</v>
      </c>
      <c r="AO469" s="124"/>
      <c r="AP469" s="124"/>
    </row>
    <row r="470">
      <c r="A470" s="129">
        <v>428.0</v>
      </c>
      <c r="B470" s="14" t="s">
        <v>122</v>
      </c>
      <c r="C470" s="14" t="s">
        <v>32</v>
      </c>
      <c r="D470" s="14" t="s">
        <v>268</v>
      </c>
      <c r="E470" s="14" t="s">
        <v>426</v>
      </c>
      <c r="F470" s="15" t="s">
        <v>93</v>
      </c>
      <c r="G470" s="15" t="s">
        <v>46</v>
      </c>
      <c r="H470" s="18" t="s">
        <v>1026</v>
      </c>
      <c r="I470" s="18" t="s">
        <v>1027</v>
      </c>
      <c r="J470" s="129">
        <v>434693.55</v>
      </c>
      <c r="K470" s="129">
        <v>487297.8</v>
      </c>
      <c r="L470" s="129">
        <v>14556.42</v>
      </c>
      <c r="M470" s="129">
        <v>17264.5</v>
      </c>
      <c r="N470" s="14" t="s">
        <v>41</v>
      </c>
      <c r="O470" s="129">
        <v>10.0</v>
      </c>
      <c r="P470" s="129">
        <v>12.0</v>
      </c>
      <c r="Q470" s="129">
        <v>20.0</v>
      </c>
      <c r="R470" s="129">
        <v>28.0</v>
      </c>
      <c r="S470" s="129">
        <v>37.0</v>
      </c>
      <c r="T470" s="14" t="s">
        <v>41</v>
      </c>
      <c r="U470" s="129">
        <v>-40.0</v>
      </c>
      <c r="V470" s="129">
        <v>-24.0</v>
      </c>
      <c r="W470" s="129">
        <v>-15.69</v>
      </c>
      <c r="X470" s="129">
        <v>-10.8</v>
      </c>
      <c r="Y470" s="14" t="s">
        <v>41</v>
      </c>
      <c r="Z470" s="129">
        <v>1.0</v>
      </c>
      <c r="AA470" s="129">
        <v>1.0</v>
      </c>
      <c r="AB470" s="129">
        <v>1.0</v>
      </c>
      <c r="AC470" s="129">
        <v>1.0</v>
      </c>
      <c r="AD470" s="129">
        <v>0.95</v>
      </c>
      <c r="AE470" s="129">
        <v>623.0</v>
      </c>
      <c r="AF470" s="14" t="s">
        <v>41</v>
      </c>
      <c r="AG470" s="129">
        <v>1.0</v>
      </c>
      <c r="AH470" s="129">
        <v>1.0</v>
      </c>
      <c r="AI470" s="129">
        <v>1.0</v>
      </c>
      <c r="AJ470" s="129">
        <v>1.0</v>
      </c>
      <c r="AK470" s="129">
        <v>1.0</v>
      </c>
      <c r="AL470" s="130">
        <v>45496.78643179398</v>
      </c>
      <c r="AM470" s="131">
        <v>434288.55</v>
      </c>
      <c r="AN470" s="131">
        <v>487347.27</v>
      </c>
      <c r="AO470" s="124"/>
      <c r="AP470" s="124"/>
    </row>
    <row r="471">
      <c r="A471" s="129">
        <v>500.0</v>
      </c>
      <c r="B471" s="14" t="s">
        <v>31</v>
      </c>
      <c r="C471" s="14" t="s">
        <v>32</v>
      </c>
      <c r="D471" s="14" t="s">
        <v>150</v>
      </c>
      <c r="E471" s="14" t="s">
        <v>483</v>
      </c>
      <c r="F471" s="15" t="s">
        <v>140</v>
      </c>
      <c r="G471" s="15" t="s">
        <v>36</v>
      </c>
      <c r="H471" s="18" t="s">
        <v>1026</v>
      </c>
      <c r="I471" s="18" t="s">
        <v>1027</v>
      </c>
      <c r="J471" s="129">
        <v>1907431.44</v>
      </c>
      <c r="K471" s="129">
        <v>1371044.4</v>
      </c>
      <c r="L471" s="129">
        <v>49002.65</v>
      </c>
      <c r="M471" s="129">
        <v>43231.83</v>
      </c>
      <c r="N471" s="129">
        <v>54.0</v>
      </c>
      <c r="O471" s="129">
        <v>41.0</v>
      </c>
      <c r="P471" s="129">
        <v>66.0</v>
      </c>
      <c r="Q471" s="129">
        <v>90.0</v>
      </c>
      <c r="R471" s="129">
        <v>82.0</v>
      </c>
      <c r="S471" s="129">
        <v>93.0</v>
      </c>
      <c r="T471" s="129">
        <v>31.0</v>
      </c>
      <c r="U471" s="129">
        <v>-26.0</v>
      </c>
      <c r="V471" s="129">
        <v>-11.0</v>
      </c>
      <c r="W471" s="129">
        <v>13.35</v>
      </c>
      <c r="X471" s="129">
        <v>39.12</v>
      </c>
      <c r="Y471" s="129">
        <v>2.0</v>
      </c>
      <c r="Z471" s="129">
        <v>1.0</v>
      </c>
      <c r="AA471" s="129">
        <v>1.0</v>
      </c>
      <c r="AB471" s="129">
        <v>3.0</v>
      </c>
      <c r="AC471" s="129">
        <v>5.0</v>
      </c>
      <c r="AD471" s="129">
        <v>2.85</v>
      </c>
      <c r="AE471" s="129">
        <v>195.0</v>
      </c>
      <c r="AF471" s="129">
        <v>2.0</v>
      </c>
      <c r="AG471" s="129">
        <v>1.0</v>
      </c>
      <c r="AH471" s="129">
        <v>1.0</v>
      </c>
      <c r="AI471" s="129">
        <v>2.0</v>
      </c>
      <c r="AJ471" s="129">
        <v>4.0</v>
      </c>
      <c r="AK471" s="129">
        <v>3.0</v>
      </c>
      <c r="AL471" s="130">
        <v>45496.78643179398</v>
      </c>
      <c r="AM471" s="131">
        <v>1908176.44</v>
      </c>
      <c r="AN471" s="131">
        <v>1545605.7</v>
      </c>
      <c r="AO471" s="124"/>
      <c r="AP471" s="124"/>
    </row>
    <row r="472">
      <c r="A472" s="129">
        <v>163.0</v>
      </c>
      <c r="B472" s="132"/>
      <c r="C472" s="14" t="s">
        <v>32</v>
      </c>
      <c r="D472" s="14" t="s">
        <v>157</v>
      </c>
      <c r="E472" s="14" t="s">
        <v>158</v>
      </c>
      <c r="F472" s="15" t="s">
        <v>159</v>
      </c>
      <c r="G472" s="15" t="s">
        <v>46</v>
      </c>
      <c r="H472" s="18" t="s">
        <v>1026</v>
      </c>
      <c r="I472" s="18" t="s">
        <v>1027</v>
      </c>
      <c r="J472" s="129">
        <v>1696820.5</v>
      </c>
      <c r="K472" s="129">
        <v>1647434.8</v>
      </c>
      <c r="L472" s="129">
        <v>60036.58</v>
      </c>
      <c r="M472" s="129">
        <v>64402.56</v>
      </c>
      <c r="N472" s="129">
        <v>10.0</v>
      </c>
      <c r="O472" s="129">
        <v>22.0</v>
      </c>
      <c r="P472" s="129">
        <v>46.0</v>
      </c>
      <c r="Q472" s="129">
        <v>43.0</v>
      </c>
      <c r="R472" s="129">
        <v>22.0</v>
      </c>
      <c r="S472" s="129">
        <v>23.0</v>
      </c>
      <c r="T472" s="129">
        <v>-54.0</v>
      </c>
      <c r="U472" s="129">
        <v>6.0</v>
      </c>
      <c r="V472" s="129">
        <v>-4.0</v>
      </c>
      <c r="W472" s="129">
        <v>-6.78</v>
      </c>
      <c r="X472" s="129">
        <v>3.0</v>
      </c>
      <c r="Y472" s="129">
        <v>1.0</v>
      </c>
      <c r="Z472" s="129">
        <v>1.0</v>
      </c>
      <c r="AA472" s="129">
        <v>1.0</v>
      </c>
      <c r="AB472" s="129">
        <v>1.0</v>
      </c>
      <c r="AC472" s="129">
        <v>1.0</v>
      </c>
      <c r="AD472" s="129">
        <v>1.0</v>
      </c>
      <c r="AE472" s="129">
        <v>603.0</v>
      </c>
      <c r="AF472" s="129">
        <v>1.0</v>
      </c>
      <c r="AG472" s="129">
        <v>1.0</v>
      </c>
      <c r="AH472" s="129">
        <v>1.0</v>
      </c>
      <c r="AI472" s="129">
        <v>1.0</v>
      </c>
      <c r="AJ472" s="129">
        <v>1.0</v>
      </c>
      <c r="AK472" s="129">
        <v>1.0</v>
      </c>
      <c r="AL472" s="130">
        <v>45496.78643179398</v>
      </c>
      <c r="AM472" s="131">
        <v>1696880.61</v>
      </c>
      <c r="AN472" s="131">
        <v>1636722.5</v>
      </c>
      <c r="AO472" s="124"/>
      <c r="AP472" s="124"/>
    </row>
    <row r="473">
      <c r="A473" s="129">
        <v>209.0</v>
      </c>
      <c r="B473" s="132"/>
      <c r="C473" s="14" t="s">
        <v>32</v>
      </c>
      <c r="D473" s="14" t="s">
        <v>157</v>
      </c>
      <c r="E473" s="14" t="s">
        <v>158</v>
      </c>
      <c r="F473" s="15" t="s">
        <v>159</v>
      </c>
      <c r="G473" s="15" t="s">
        <v>46</v>
      </c>
      <c r="H473" s="18" t="s">
        <v>1026</v>
      </c>
      <c r="I473" s="18" t="s">
        <v>1027</v>
      </c>
      <c r="J473" s="129">
        <v>1344480.38</v>
      </c>
      <c r="K473" s="129">
        <v>1238158.4</v>
      </c>
      <c r="L473" s="129">
        <v>48411.77</v>
      </c>
      <c r="M473" s="129">
        <v>48536.37</v>
      </c>
      <c r="N473" s="129">
        <v>13.0</v>
      </c>
      <c r="O473" s="129">
        <v>11.0</v>
      </c>
      <c r="P473" s="129">
        <v>44.0</v>
      </c>
      <c r="Q473" s="129">
        <v>42.0</v>
      </c>
      <c r="R473" s="129">
        <v>14.0</v>
      </c>
      <c r="S473" s="129">
        <v>14.0</v>
      </c>
      <c r="T473" s="129">
        <v>18.0</v>
      </c>
      <c r="U473" s="129">
        <v>4.0</v>
      </c>
      <c r="V473" s="129">
        <v>0.0</v>
      </c>
      <c r="W473" s="129">
        <v>-0.26</v>
      </c>
      <c r="X473" s="129">
        <v>8.59</v>
      </c>
      <c r="Y473" s="129">
        <v>1.0</v>
      </c>
      <c r="Z473" s="129">
        <v>1.0</v>
      </c>
      <c r="AA473" s="129">
        <v>1.0</v>
      </c>
      <c r="AB473" s="129">
        <v>1.0</v>
      </c>
      <c r="AC473" s="129">
        <v>2.0</v>
      </c>
      <c r="AD473" s="129">
        <v>1.25</v>
      </c>
      <c r="AE473" s="129">
        <v>452.0</v>
      </c>
      <c r="AF473" s="129">
        <v>1.0</v>
      </c>
      <c r="AG473" s="129">
        <v>1.0</v>
      </c>
      <c r="AH473" s="129">
        <v>1.0</v>
      </c>
      <c r="AI473" s="129">
        <v>1.0</v>
      </c>
      <c r="AJ473" s="129">
        <v>2.0</v>
      </c>
      <c r="AK473" s="129">
        <v>1.0</v>
      </c>
      <c r="AL473" s="130">
        <v>45496.78643179398</v>
      </c>
      <c r="AM473" s="131">
        <v>1345441.74</v>
      </c>
      <c r="AN473" s="131">
        <v>1249638.07</v>
      </c>
      <c r="AO473" s="124"/>
      <c r="AP473" s="124"/>
    </row>
    <row r="474">
      <c r="A474" s="129">
        <v>3009.0</v>
      </c>
      <c r="B474" s="14" t="s">
        <v>31</v>
      </c>
      <c r="C474" s="14" t="s">
        <v>32</v>
      </c>
      <c r="D474" s="14" t="s">
        <v>784</v>
      </c>
      <c r="E474" s="14" t="s">
        <v>785</v>
      </c>
      <c r="F474" s="15" t="s">
        <v>776</v>
      </c>
      <c r="G474" s="15" t="s">
        <v>772</v>
      </c>
      <c r="H474" s="18" t="s">
        <v>1026</v>
      </c>
      <c r="I474" s="18" t="s">
        <v>1027</v>
      </c>
      <c r="J474" s="129">
        <v>1534793.47</v>
      </c>
      <c r="K474" s="129">
        <v>1402720.0</v>
      </c>
      <c r="L474" s="129">
        <v>34812.5</v>
      </c>
      <c r="M474" s="129">
        <v>34605.14</v>
      </c>
      <c r="N474" s="129">
        <v>6.0</v>
      </c>
      <c r="O474" s="129">
        <v>9.0</v>
      </c>
      <c r="P474" s="129">
        <v>21.0</v>
      </c>
      <c r="Q474" s="129">
        <v>50.0</v>
      </c>
      <c r="R474" s="129">
        <v>94.0</v>
      </c>
      <c r="S474" s="129">
        <v>93.0</v>
      </c>
      <c r="T474" s="129">
        <v>-33.0</v>
      </c>
      <c r="U474" s="129">
        <v>-58.0</v>
      </c>
      <c r="V474" s="129">
        <v>1.0</v>
      </c>
      <c r="W474" s="129">
        <v>0.6</v>
      </c>
      <c r="X474" s="129">
        <v>9.42</v>
      </c>
      <c r="Y474" s="129">
        <v>1.0</v>
      </c>
      <c r="Z474" s="129">
        <v>1.0</v>
      </c>
      <c r="AA474" s="129">
        <v>1.0</v>
      </c>
      <c r="AB474" s="129">
        <v>1.0</v>
      </c>
      <c r="AC474" s="129">
        <v>2.0</v>
      </c>
      <c r="AD474" s="129">
        <v>1.25</v>
      </c>
      <c r="AE474" s="129">
        <v>448.0</v>
      </c>
      <c r="AF474" s="129">
        <v>1.0</v>
      </c>
      <c r="AG474" s="129">
        <v>1.0</v>
      </c>
      <c r="AH474" s="129">
        <v>1.0</v>
      </c>
      <c r="AI474" s="129">
        <v>1.0</v>
      </c>
      <c r="AJ474" s="129">
        <v>2.0</v>
      </c>
      <c r="AK474" s="129">
        <v>1.0</v>
      </c>
      <c r="AL474" s="130">
        <v>45496.78643179398</v>
      </c>
      <c r="AM474" s="131">
        <v>1535966.37</v>
      </c>
      <c r="AN474" s="131">
        <v>1401734.39</v>
      </c>
      <c r="AO474" s="124"/>
      <c r="AP474" s="124"/>
    </row>
    <row r="475">
      <c r="A475" s="129">
        <v>745.0</v>
      </c>
      <c r="B475" s="14" t="s">
        <v>60</v>
      </c>
      <c r="C475" s="14" t="s">
        <v>32</v>
      </c>
      <c r="D475" s="14" t="s">
        <v>106</v>
      </c>
      <c r="E475" s="14" t="s">
        <v>676</v>
      </c>
      <c r="F475" s="15" t="s">
        <v>58</v>
      </c>
      <c r="G475" s="15" t="s">
        <v>59</v>
      </c>
      <c r="H475" s="18" t="s">
        <v>1026</v>
      </c>
      <c r="I475" s="18" t="s">
        <v>1027</v>
      </c>
      <c r="J475" s="129">
        <v>1234591.16</v>
      </c>
      <c r="K475" s="129">
        <v>974021.4</v>
      </c>
      <c r="L475" s="129">
        <v>42710.35</v>
      </c>
      <c r="M475" s="129">
        <v>34774.25</v>
      </c>
      <c r="N475" s="129">
        <v>25.0</v>
      </c>
      <c r="O475" s="14" t="s">
        <v>41</v>
      </c>
      <c r="P475" s="129">
        <v>70.0</v>
      </c>
      <c r="Q475" s="129">
        <v>46.0</v>
      </c>
      <c r="R475" s="129">
        <v>39.0</v>
      </c>
      <c r="S475" s="129">
        <v>30.0</v>
      </c>
      <c r="T475" s="14" t="s">
        <v>41</v>
      </c>
      <c r="U475" s="129">
        <v>52.0</v>
      </c>
      <c r="V475" s="129">
        <v>30.0</v>
      </c>
      <c r="W475" s="129">
        <v>22.82</v>
      </c>
      <c r="X475" s="129">
        <v>26.75</v>
      </c>
      <c r="Y475" s="14" t="s">
        <v>41</v>
      </c>
      <c r="Z475" s="129">
        <v>1.0</v>
      </c>
      <c r="AA475" s="129">
        <v>2.0</v>
      </c>
      <c r="AB475" s="129">
        <v>5.0</v>
      </c>
      <c r="AC475" s="129">
        <v>4.0</v>
      </c>
      <c r="AD475" s="129">
        <v>3.5</v>
      </c>
      <c r="AE475" s="129">
        <v>143.0</v>
      </c>
      <c r="AF475" s="14" t="s">
        <v>41</v>
      </c>
      <c r="AG475" s="129">
        <v>1.0</v>
      </c>
      <c r="AH475" s="129">
        <v>2.0</v>
      </c>
      <c r="AI475" s="129">
        <v>4.0</v>
      </c>
      <c r="AJ475" s="129">
        <v>3.0</v>
      </c>
      <c r="AK475" s="129">
        <v>3.0</v>
      </c>
      <c r="AL475" s="130">
        <v>45496.78643179398</v>
      </c>
      <c r="AM475" s="131">
        <v>1345169.89</v>
      </c>
      <c r="AN475" s="131">
        <v>973863.09</v>
      </c>
      <c r="AO475" s="124"/>
      <c r="AP475" s="124"/>
    </row>
    <row r="476">
      <c r="A476" s="129">
        <v>534.0</v>
      </c>
      <c r="B476" s="14" t="s">
        <v>97</v>
      </c>
      <c r="C476" s="14" t="s">
        <v>32</v>
      </c>
      <c r="D476" s="14" t="s">
        <v>508</v>
      </c>
      <c r="E476" s="14" t="s">
        <v>509</v>
      </c>
      <c r="F476" s="15" t="s">
        <v>223</v>
      </c>
      <c r="G476" s="15" t="s">
        <v>101</v>
      </c>
      <c r="H476" s="18" t="s">
        <v>1026</v>
      </c>
      <c r="I476" s="18" t="s">
        <v>1027</v>
      </c>
      <c r="J476" s="129">
        <v>1225759.51</v>
      </c>
      <c r="K476" s="129">
        <v>993779.0</v>
      </c>
      <c r="L476" s="129">
        <v>29449.5</v>
      </c>
      <c r="M476" s="129">
        <v>26634.5</v>
      </c>
      <c r="N476" s="129">
        <v>53.0</v>
      </c>
      <c r="O476" s="129">
        <v>41.0</v>
      </c>
      <c r="P476" s="129">
        <v>24.0</v>
      </c>
      <c r="Q476" s="129">
        <v>22.0</v>
      </c>
      <c r="R476" s="129">
        <v>40.0</v>
      </c>
      <c r="S476" s="129">
        <v>37.0</v>
      </c>
      <c r="T476" s="129">
        <v>29.0</v>
      </c>
      <c r="U476" s="129">
        <v>9.0</v>
      </c>
      <c r="V476" s="129">
        <v>8.0</v>
      </c>
      <c r="W476" s="129">
        <v>10.57</v>
      </c>
      <c r="X476" s="129">
        <v>23.34</v>
      </c>
      <c r="Y476" s="129">
        <v>1.0</v>
      </c>
      <c r="Z476" s="129">
        <v>1.0</v>
      </c>
      <c r="AA476" s="129">
        <v>1.0</v>
      </c>
      <c r="AB476" s="129">
        <v>3.0</v>
      </c>
      <c r="AC476" s="129">
        <v>4.0</v>
      </c>
      <c r="AD476" s="129">
        <v>2.55</v>
      </c>
      <c r="AE476" s="129">
        <v>224.0</v>
      </c>
      <c r="AF476" s="129">
        <v>1.0</v>
      </c>
      <c r="AG476" s="129">
        <v>1.0</v>
      </c>
      <c r="AH476" s="129">
        <v>1.0</v>
      </c>
      <c r="AI476" s="129">
        <v>2.0</v>
      </c>
      <c r="AJ476" s="129">
        <v>3.0</v>
      </c>
      <c r="AK476" s="129">
        <v>2.0</v>
      </c>
      <c r="AL476" s="130">
        <v>45496.78643179398</v>
      </c>
      <c r="AM476" s="131">
        <v>1222546.01</v>
      </c>
      <c r="AN476" s="131">
        <v>994122.01</v>
      </c>
      <c r="AO476" s="124"/>
      <c r="AP476" s="124"/>
    </row>
    <row r="477">
      <c r="A477" s="129">
        <v>108.0</v>
      </c>
      <c r="B477" s="14" t="s">
        <v>31</v>
      </c>
      <c r="C477" s="14" t="s">
        <v>32</v>
      </c>
      <c r="D477" s="14" t="s">
        <v>53</v>
      </c>
      <c r="E477" s="14" t="s">
        <v>54</v>
      </c>
      <c r="F477" s="15" t="s">
        <v>55</v>
      </c>
      <c r="G477" s="15" t="s">
        <v>36</v>
      </c>
      <c r="H477" s="18" t="s">
        <v>1026</v>
      </c>
      <c r="I477" s="18" t="s">
        <v>1027</v>
      </c>
      <c r="J477" s="129">
        <v>951491.99</v>
      </c>
      <c r="K477" s="129">
        <v>1047814.8</v>
      </c>
      <c r="L477" s="129">
        <v>28570.82</v>
      </c>
      <c r="M477" s="129">
        <v>33941.33</v>
      </c>
      <c r="N477" s="129">
        <v>22.0</v>
      </c>
      <c r="O477" s="129">
        <v>11.0</v>
      </c>
      <c r="P477" s="129">
        <v>18.0</v>
      </c>
      <c r="Q477" s="129">
        <v>17.0</v>
      </c>
      <c r="R477" s="129">
        <v>45.0</v>
      </c>
      <c r="S477" s="129">
        <v>37.0</v>
      </c>
      <c r="T477" s="129">
        <v>100.0</v>
      </c>
      <c r="U477" s="129">
        <v>5.0</v>
      </c>
      <c r="V477" s="129">
        <v>21.0</v>
      </c>
      <c r="W477" s="129">
        <v>-15.82</v>
      </c>
      <c r="X477" s="129">
        <v>-9.19</v>
      </c>
      <c r="Y477" s="129">
        <v>4.0</v>
      </c>
      <c r="Z477" s="129">
        <v>1.0</v>
      </c>
      <c r="AA477" s="129">
        <v>2.0</v>
      </c>
      <c r="AB477" s="129">
        <v>1.0</v>
      </c>
      <c r="AC477" s="129">
        <v>1.0</v>
      </c>
      <c r="AD477" s="129">
        <v>1.35</v>
      </c>
      <c r="AE477" s="129">
        <v>431.0</v>
      </c>
      <c r="AF477" s="129">
        <v>3.0</v>
      </c>
      <c r="AG477" s="129">
        <v>1.0</v>
      </c>
      <c r="AH477" s="129">
        <v>2.0</v>
      </c>
      <c r="AI477" s="129">
        <v>1.0</v>
      </c>
      <c r="AJ477" s="129">
        <v>1.0</v>
      </c>
      <c r="AK477" s="129">
        <v>1.0</v>
      </c>
      <c r="AL477" s="130">
        <v>45496.78643179398</v>
      </c>
      <c r="AM477" s="131">
        <v>951909.49</v>
      </c>
      <c r="AN477" s="131">
        <v>1048257.78</v>
      </c>
      <c r="AO477" s="124"/>
      <c r="AP477" s="124"/>
    </row>
    <row r="478">
      <c r="A478" s="129">
        <v>799.0</v>
      </c>
      <c r="B478" s="14" t="s">
        <v>1020</v>
      </c>
      <c r="C478" s="14" t="s">
        <v>992</v>
      </c>
      <c r="D478" s="14" t="s">
        <v>681</v>
      </c>
      <c r="E478" s="14" t="s">
        <v>1022</v>
      </c>
      <c r="F478" s="15" t="s">
        <v>220</v>
      </c>
      <c r="G478" s="15" t="s">
        <v>59</v>
      </c>
      <c r="H478" s="18" t="s">
        <v>1026</v>
      </c>
      <c r="I478" s="18" t="s">
        <v>1027</v>
      </c>
      <c r="J478" s="129">
        <v>1043592.07</v>
      </c>
      <c r="K478" s="129">
        <v>762468.2</v>
      </c>
      <c r="L478" s="129">
        <v>39740.94</v>
      </c>
      <c r="M478" s="129">
        <v>34455.91</v>
      </c>
      <c r="N478" s="129">
        <v>1.0</v>
      </c>
      <c r="O478" s="14" t="s">
        <v>41</v>
      </c>
      <c r="P478" s="129">
        <v>65.0</v>
      </c>
      <c r="Q478" s="129">
        <v>33.0</v>
      </c>
      <c r="R478" s="129">
        <v>170.0</v>
      </c>
      <c r="S478" s="129">
        <v>15.0</v>
      </c>
      <c r="T478" s="14" t="s">
        <v>41</v>
      </c>
      <c r="U478" s="129">
        <v>96.0</v>
      </c>
      <c r="V478" s="129">
        <v>1033.0</v>
      </c>
      <c r="W478" s="129">
        <v>15.34</v>
      </c>
      <c r="X478" s="129">
        <v>36.87</v>
      </c>
      <c r="Y478" s="14" t="s">
        <v>41</v>
      </c>
      <c r="Z478" s="129">
        <v>2.0</v>
      </c>
      <c r="AA478" s="129">
        <v>5.0</v>
      </c>
      <c r="AB478" s="129">
        <v>4.0</v>
      </c>
      <c r="AC478" s="129">
        <v>5.0</v>
      </c>
      <c r="AD478" s="129">
        <v>4.1</v>
      </c>
      <c r="AE478" s="129">
        <v>42.0</v>
      </c>
      <c r="AF478" s="14" t="s">
        <v>41</v>
      </c>
      <c r="AG478" s="129">
        <v>2.0</v>
      </c>
      <c r="AH478" s="129">
        <v>4.0</v>
      </c>
      <c r="AI478" s="129">
        <v>3.0</v>
      </c>
      <c r="AJ478" s="129">
        <v>4.0</v>
      </c>
      <c r="AK478" s="129">
        <v>4.0</v>
      </c>
      <c r="AL478" s="130">
        <v>45496.78643179398</v>
      </c>
      <c r="AM478" s="131">
        <v>1036709.79</v>
      </c>
      <c r="AN478" s="131">
        <v>762489.26</v>
      </c>
      <c r="AO478" s="124"/>
      <c r="AP478" s="124"/>
    </row>
    <row r="479">
      <c r="A479" s="129">
        <v>438.0</v>
      </c>
      <c r="B479" s="14" t="s">
        <v>42</v>
      </c>
      <c r="C479" s="14" t="s">
        <v>32</v>
      </c>
      <c r="D479" s="14" t="s">
        <v>437</v>
      </c>
      <c r="E479" s="14" t="s">
        <v>438</v>
      </c>
      <c r="F479" s="15" t="s">
        <v>108</v>
      </c>
      <c r="G479" s="15" t="s">
        <v>46</v>
      </c>
      <c r="H479" s="18" t="s">
        <v>1026</v>
      </c>
      <c r="I479" s="18" t="s">
        <v>1027</v>
      </c>
      <c r="J479" s="129">
        <v>2060417.56</v>
      </c>
      <c r="K479" s="129">
        <v>2402979.2</v>
      </c>
      <c r="L479" s="129">
        <v>65360.75</v>
      </c>
      <c r="M479" s="129">
        <v>77920.25</v>
      </c>
      <c r="N479" s="129">
        <v>79.0</v>
      </c>
      <c r="O479" s="129">
        <v>45.0</v>
      </c>
      <c r="P479" s="129">
        <v>47.0</v>
      </c>
      <c r="Q479" s="129">
        <v>44.0</v>
      </c>
      <c r="R479" s="129">
        <v>67.0</v>
      </c>
      <c r="S479" s="129">
        <v>59.0</v>
      </c>
      <c r="T479" s="129">
        <v>75.0</v>
      </c>
      <c r="U479" s="129">
        <v>6.0</v>
      </c>
      <c r="V479" s="129">
        <v>13.0</v>
      </c>
      <c r="W479" s="129">
        <v>-16.12</v>
      </c>
      <c r="X479" s="129">
        <v>-14.26</v>
      </c>
      <c r="Y479" s="129">
        <v>3.0</v>
      </c>
      <c r="Z479" s="129">
        <v>1.0</v>
      </c>
      <c r="AA479" s="129">
        <v>1.0</v>
      </c>
      <c r="AB479" s="129">
        <v>1.0</v>
      </c>
      <c r="AC479" s="129">
        <v>1.0</v>
      </c>
      <c r="AD479" s="129">
        <v>1.1</v>
      </c>
      <c r="AE479" s="129">
        <v>521.0</v>
      </c>
      <c r="AF479" s="129">
        <v>2.0</v>
      </c>
      <c r="AG479" s="129">
        <v>1.0</v>
      </c>
      <c r="AH479" s="129">
        <v>1.0</v>
      </c>
      <c r="AI479" s="129">
        <v>1.0</v>
      </c>
      <c r="AJ479" s="129">
        <v>1.0</v>
      </c>
      <c r="AK479" s="129">
        <v>1.0</v>
      </c>
      <c r="AL479" s="130">
        <v>45496.78643179398</v>
      </c>
      <c r="AM479" s="131">
        <v>2045961.06</v>
      </c>
      <c r="AN479" s="131">
        <v>2403205.78</v>
      </c>
      <c r="AO479" s="124"/>
      <c r="AP479" s="124"/>
    </row>
    <row r="480">
      <c r="A480" s="129">
        <v>836.0</v>
      </c>
      <c r="B480" s="14" t="s">
        <v>60</v>
      </c>
      <c r="C480" s="14" t="s">
        <v>32</v>
      </c>
      <c r="D480" s="14" t="s">
        <v>742</v>
      </c>
      <c r="E480" s="14" t="s">
        <v>743</v>
      </c>
      <c r="F480" s="15" t="s">
        <v>118</v>
      </c>
      <c r="G480" s="15" t="s">
        <v>59</v>
      </c>
      <c r="H480" s="18" t="s">
        <v>1026</v>
      </c>
      <c r="I480" s="18" t="s">
        <v>1027</v>
      </c>
      <c r="J480" s="129">
        <v>1125527.62</v>
      </c>
      <c r="K480" s="129">
        <v>867037.0</v>
      </c>
      <c r="L480" s="129">
        <v>26342.77</v>
      </c>
      <c r="M480" s="129">
        <v>24371.99</v>
      </c>
      <c r="N480" s="129">
        <v>5.0</v>
      </c>
      <c r="O480" s="129">
        <v>5.0</v>
      </c>
      <c r="P480" s="129">
        <v>24.0</v>
      </c>
      <c r="Q480" s="129">
        <v>26.0</v>
      </c>
      <c r="R480" s="129">
        <v>30.0</v>
      </c>
      <c r="S480" s="129">
        <v>40.0</v>
      </c>
      <c r="T480" s="129">
        <v>0.0</v>
      </c>
      <c r="U480" s="129">
        <v>-7.0</v>
      </c>
      <c r="V480" s="129">
        <v>-25.0</v>
      </c>
      <c r="W480" s="129">
        <v>8.09</v>
      </c>
      <c r="X480" s="129">
        <v>29.81</v>
      </c>
      <c r="Y480" s="129">
        <v>1.0</v>
      </c>
      <c r="Z480" s="129">
        <v>1.0</v>
      </c>
      <c r="AA480" s="129">
        <v>1.0</v>
      </c>
      <c r="AB480" s="129">
        <v>3.0</v>
      </c>
      <c r="AC480" s="129">
        <v>4.0</v>
      </c>
      <c r="AD480" s="129">
        <v>2.55</v>
      </c>
      <c r="AE480" s="129">
        <v>223.0</v>
      </c>
      <c r="AF480" s="129">
        <v>1.0</v>
      </c>
      <c r="AG480" s="129">
        <v>1.0</v>
      </c>
      <c r="AH480" s="129">
        <v>1.0</v>
      </c>
      <c r="AI480" s="129">
        <v>2.0</v>
      </c>
      <c r="AJ480" s="129">
        <v>3.0</v>
      </c>
      <c r="AK480" s="129">
        <v>2.0</v>
      </c>
      <c r="AL480" s="130">
        <v>45496.78643179398</v>
      </c>
      <c r="AM480" s="131">
        <v>1124923.03</v>
      </c>
      <c r="AN480" s="131">
        <v>866458.67</v>
      </c>
      <c r="AO480" s="124"/>
      <c r="AP480" s="124"/>
    </row>
    <row r="481">
      <c r="A481" s="129">
        <v>521.0</v>
      </c>
      <c r="B481" s="14" t="s">
        <v>63</v>
      </c>
      <c r="C481" s="14" t="s">
        <v>32</v>
      </c>
      <c r="D481" s="14" t="s">
        <v>498</v>
      </c>
      <c r="E481" s="14" t="s">
        <v>499</v>
      </c>
      <c r="F481" s="15" t="s">
        <v>88</v>
      </c>
      <c r="G481" s="15" t="s">
        <v>59</v>
      </c>
      <c r="H481" s="18" t="s">
        <v>1026</v>
      </c>
      <c r="I481" s="18" t="s">
        <v>1027</v>
      </c>
      <c r="J481" s="129">
        <v>913553.67</v>
      </c>
      <c r="K481" s="129">
        <v>1021548.6</v>
      </c>
      <c r="L481" s="129">
        <v>16964.47</v>
      </c>
      <c r="M481" s="129">
        <v>19883.24</v>
      </c>
      <c r="N481" s="14" t="s">
        <v>41</v>
      </c>
      <c r="O481" s="14" t="s">
        <v>41</v>
      </c>
      <c r="P481" s="129">
        <v>5.0</v>
      </c>
      <c r="Q481" s="129">
        <v>13.0</v>
      </c>
      <c r="R481" s="129">
        <v>16.0</v>
      </c>
      <c r="S481" s="129">
        <v>17.0</v>
      </c>
      <c r="T481" s="14" t="s">
        <v>41</v>
      </c>
      <c r="U481" s="129">
        <v>-61.0</v>
      </c>
      <c r="V481" s="129">
        <v>-5.0</v>
      </c>
      <c r="W481" s="129">
        <v>-14.68</v>
      </c>
      <c r="X481" s="129">
        <v>-10.57</v>
      </c>
      <c r="Y481" s="14" t="s">
        <v>41</v>
      </c>
      <c r="Z481" s="129">
        <v>1.0</v>
      </c>
      <c r="AA481" s="129">
        <v>1.0</v>
      </c>
      <c r="AB481" s="129">
        <v>1.0</v>
      </c>
      <c r="AC481" s="129">
        <v>1.0</v>
      </c>
      <c r="AD481" s="129">
        <v>0.95</v>
      </c>
      <c r="AE481" s="129">
        <v>625.0</v>
      </c>
      <c r="AF481" s="14" t="s">
        <v>41</v>
      </c>
      <c r="AG481" s="129">
        <v>1.0</v>
      </c>
      <c r="AH481" s="129">
        <v>1.0</v>
      </c>
      <c r="AI481" s="129">
        <v>1.0</v>
      </c>
      <c r="AJ481" s="129">
        <v>1.0</v>
      </c>
      <c r="AK481" s="129">
        <v>1.0</v>
      </c>
      <c r="AL481" s="130">
        <v>45496.78643179398</v>
      </c>
      <c r="AM481" s="131">
        <v>912260.84</v>
      </c>
      <c r="AN481" s="131">
        <v>1022974.92</v>
      </c>
      <c r="AO481" s="124"/>
      <c r="AP481" s="124"/>
    </row>
    <row r="482">
      <c r="A482" s="129">
        <v>117.0</v>
      </c>
      <c r="B482" s="14" t="s">
        <v>60</v>
      </c>
      <c r="C482" s="14" t="s">
        <v>32</v>
      </c>
      <c r="D482" s="14" t="s">
        <v>79</v>
      </c>
      <c r="E482" s="14" t="s">
        <v>80</v>
      </c>
      <c r="F482" s="15" t="s">
        <v>81</v>
      </c>
      <c r="G482" s="15" t="s">
        <v>36</v>
      </c>
      <c r="H482" s="18" t="s">
        <v>1026</v>
      </c>
      <c r="I482" s="18" t="s">
        <v>1027</v>
      </c>
      <c r="J482" s="129">
        <v>548084.77</v>
      </c>
      <c r="K482" s="129">
        <v>471279.2</v>
      </c>
      <c r="L482" s="129">
        <v>14059.39</v>
      </c>
      <c r="M482" s="129">
        <v>14567.52</v>
      </c>
      <c r="N482" s="129">
        <v>41.0</v>
      </c>
      <c r="O482" s="129">
        <v>33.0</v>
      </c>
      <c r="P482" s="129">
        <v>31.0</v>
      </c>
      <c r="Q482" s="129">
        <v>35.0</v>
      </c>
      <c r="R482" s="129">
        <v>31.0</v>
      </c>
      <c r="S482" s="129">
        <v>18.0</v>
      </c>
      <c r="T482" s="129">
        <v>24.0</v>
      </c>
      <c r="U482" s="129">
        <v>-11.0</v>
      </c>
      <c r="V482" s="129">
        <v>72.0</v>
      </c>
      <c r="W482" s="129">
        <v>-3.49</v>
      </c>
      <c r="X482" s="129">
        <v>16.3</v>
      </c>
      <c r="Y482" s="129">
        <v>1.0</v>
      </c>
      <c r="Z482" s="129">
        <v>1.0</v>
      </c>
      <c r="AA482" s="129">
        <v>4.0</v>
      </c>
      <c r="AB482" s="129">
        <v>1.0</v>
      </c>
      <c r="AC482" s="129">
        <v>3.0</v>
      </c>
      <c r="AD482" s="129">
        <v>2.1</v>
      </c>
      <c r="AE482" s="129">
        <v>285.0</v>
      </c>
      <c r="AF482" s="129">
        <v>1.0</v>
      </c>
      <c r="AG482" s="129">
        <v>1.0</v>
      </c>
      <c r="AH482" s="129">
        <v>3.0</v>
      </c>
      <c r="AI482" s="129">
        <v>1.0</v>
      </c>
      <c r="AJ482" s="129">
        <v>2.0</v>
      </c>
      <c r="AK482" s="129">
        <v>2.0</v>
      </c>
      <c r="AL482" s="130">
        <v>45496.78643179398</v>
      </c>
      <c r="AM482" s="131">
        <v>536319.52</v>
      </c>
      <c r="AN482" s="131">
        <v>522546.58</v>
      </c>
      <c r="AO482" s="124"/>
      <c r="AP482" s="124"/>
    </row>
    <row r="483">
      <c r="A483" s="129">
        <v>497.0</v>
      </c>
      <c r="B483" s="14" t="s">
        <v>60</v>
      </c>
      <c r="C483" s="14" t="s">
        <v>32</v>
      </c>
      <c r="D483" s="14" t="s">
        <v>79</v>
      </c>
      <c r="E483" s="14" t="s">
        <v>80</v>
      </c>
      <c r="F483" s="15" t="s">
        <v>81</v>
      </c>
      <c r="G483" s="15" t="s">
        <v>36</v>
      </c>
      <c r="H483" s="18" t="s">
        <v>1026</v>
      </c>
      <c r="I483" s="18" t="s">
        <v>1027</v>
      </c>
      <c r="J483" s="129">
        <v>1332801.53</v>
      </c>
      <c r="K483" s="129">
        <v>1296515.8</v>
      </c>
      <c r="L483" s="129">
        <v>36497.53</v>
      </c>
      <c r="M483" s="129">
        <v>34385.37</v>
      </c>
      <c r="N483" s="129">
        <v>67.0</v>
      </c>
      <c r="O483" s="129">
        <v>78.0</v>
      </c>
      <c r="P483" s="129">
        <v>40.0</v>
      </c>
      <c r="Q483" s="129">
        <v>39.0</v>
      </c>
      <c r="R483" s="129">
        <v>33.0</v>
      </c>
      <c r="S483" s="129">
        <v>55.0</v>
      </c>
      <c r="T483" s="129">
        <v>-14.0</v>
      </c>
      <c r="U483" s="129">
        <v>2.0</v>
      </c>
      <c r="V483" s="129">
        <v>-40.0</v>
      </c>
      <c r="W483" s="129">
        <v>6.14</v>
      </c>
      <c r="X483" s="129">
        <v>2.8</v>
      </c>
      <c r="Y483" s="129">
        <v>1.0</v>
      </c>
      <c r="Z483" s="129">
        <v>1.0</v>
      </c>
      <c r="AA483" s="129">
        <v>1.0</v>
      </c>
      <c r="AB483" s="129">
        <v>2.0</v>
      </c>
      <c r="AC483" s="129">
        <v>1.0</v>
      </c>
      <c r="AD483" s="129">
        <v>1.4</v>
      </c>
      <c r="AE483" s="129">
        <v>415.0</v>
      </c>
      <c r="AF483" s="129">
        <v>1.0</v>
      </c>
      <c r="AG483" s="129">
        <v>1.0</v>
      </c>
      <c r="AH483" s="129">
        <v>1.0</v>
      </c>
      <c r="AI483" s="129">
        <v>1.0</v>
      </c>
      <c r="AJ483" s="129">
        <v>1.0</v>
      </c>
      <c r="AK483" s="129">
        <v>1.0</v>
      </c>
      <c r="AL483" s="130">
        <v>45496.78643179398</v>
      </c>
      <c r="AM483" s="131">
        <v>1346089.28</v>
      </c>
      <c r="AN483" s="131">
        <v>1246291.63</v>
      </c>
      <c r="AO483" s="124"/>
      <c r="AP483" s="124"/>
    </row>
    <row r="484">
      <c r="A484" s="129">
        <v>484.0</v>
      </c>
      <c r="B484" s="132"/>
      <c r="C484" s="14" t="s">
        <v>32</v>
      </c>
      <c r="D484" s="14" t="s">
        <v>470</v>
      </c>
      <c r="E484" s="14" t="s">
        <v>471</v>
      </c>
      <c r="F484" s="15" t="s">
        <v>70</v>
      </c>
      <c r="G484" s="15" t="s">
        <v>36</v>
      </c>
      <c r="H484" s="18" t="s">
        <v>1026</v>
      </c>
      <c r="I484" s="18" t="s">
        <v>1027</v>
      </c>
      <c r="J484" s="129">
        <v>1075236.89</v>
      </c>
      <c r="K484" s="129">
        <v>902997.0</v>
      </c>
      <c r="L484" s="129">
        <v>30395.75</v>
      </c>
      <c r="M484" s="129">
        <v>28575.75</v>
      </c>
      <c r="N484" s="129">
        <v>4.0</v>
      </c>
      <c r="O484" s="129">
        <v>4.0</v>
      </c>
      <c r="P484" s="129">
        <v>35.0</v>
      </c>
      <c r="Q484" s="129">
        <v>26.0</v>
      </c>
      <c r="R484" s="129">
        <v>23.0</v>
      </c>
      <c r="S484" s="129">
        <v>15.0</v>
      </c>
      <c r="T484" s="129">
        <v>0.0</v>
      </c>
      <c r="U484" s="129">
        <v>34.0</v>
      </c>
      <c r="V484" s="129">
        <v>53.0</v>
      </c>
      <c r="W484" s="129">
        <v>6.37</v>
      </c>
      <c r="X484" s="129">
        <v>19.07</v>
      </c>
      <c r="Y484" s="129">
        <v>1.0</v>
      </c>
      <c r="Z484" s="129">
        <v>1.0</v>
      </c>
      <c r="AA484" s="129">
        <v>3.0</v>
      </c>
      <c r="AB484" s="129">
        <v>2.0</v>
      </c>
      <c r="AC484" s="129">
        <v>3.0</v>
      </c>
      <c r="AD484" s="129">
        <v>2.3</v>
      </c>
      <c r="AE484" s="129">
        <v>258.0</v>
      </c>
      <c r="AF484" s="129">
        <v>1.0</v>
      </c>
      <c r="AG484" s="129">
        <v>1.0</v>
      </c>
      <c r="AH484" s="129">
        <v>2.0</v>
      </c>
      <c r="AI484" s="129">
        <v>1.0</v>
      </c>
      <c r="AJ484" s="129">
        <v>2.0</v>
      </c>
      <c r="AK484" s="129">
        <v>2.0</v>
      </c>
      <c r="AL484" s="130">
        <v>45496.78643179398</v>
      </c>
      <c r="AM484" s="131">
        <v>1075029.89</v>
      </c>
      <c r="AN484" s="131">
        <v>903871.31</v>
      </c>
      <c r="AO484" s="124"/>
      <c r="AP484" s="124"/>
    </row>
    <row r="485">
      <c r="A485" s="129">
        <v>275.0</v>
      </c>
      <c r="B485" s="14" t="s">
        <v>60</v>
      </c>
      <c r="C485" s="14" t="s">
        <v>32</v>
      </c>
      <c r="D485" s="14" t="s">
        <v>278</v>
      </c>
      <c r="E485" s="14" t="s">
        <v>279</v>
      </c>
      <c r="F485" s="15" t="s">
        <v>88</v>
      </c>
      <c r="G485" s="15" t="s">
        <v>59</v>
      </c>
      <c r="H485" s="18" t="s">
        <v>1026</v>
      </c>
      <c r="I485" s="18" t="s">
        <v>1027</v>
      </c>
      <c r="J485" s="129">
        <v>1916949.64</v>
      </c>
      <c r="K485" s="129">
        <v>2063607.6</v>
      </c>
      <c r="L485" s="129">
        <v>48223.93</v>
      </c>
      <c r="M485" s="129">
        <v>56637.01</v>
      </c>
      <c r="N485" s="129">
        <v>57.0</v>
      </c>
      <c r="O485" s="129">
        <v>43.0</v>
      </c>
      <c r="P485" s="129">
        <v>41.0</v>
      </c>
      <c r="Q485" s="129">
        <v>35.0</v>
      </c>
      <c r="R485" s="129">
        <v>51.0</v>
      </c>
      <c r="S485" s="129">
        <v>54.0</v>
      </c>
      <c r="T485" s="129">
        <v>32.0</v>
      </c>
      <c r="U485" s="129">
        <v>17.0</v>
      </c>
      <c r="V485" s="129">
        <v>-5.0</v>
      </c>
      <c r="W485" s="129">
        <v>-14.85</v>
      </c>
      <c r="X485" s="129">
        <v>-7.11</v>
      </c>
      <c r="Y485" s="129">
        <v>2.0</v>
      </c>
      <c r="Z485" s="129">
        <v>1.0</v>
      </c>
      <c r="AA485" s="129">
        <v>1.0</v>
      </c>
      <c r="AB485" s="129">
        <v>1.0</v>
      </c>
      <c r="AC485" s="129">
        <v>1.0</v>
      </c>
      <c r="AD485" s="129">
        <v>1.05</v>
      </c>
      <c r="AE485" s="129">
        <v>531.0</v>
      </c>
      <c r="AF485" s="129">
        <v>2.0</v>
      </c>
      <c r="AG485" s="129">
        <v>1.0</v>
      </c>
      <c r="AH485" s="129">
        <v>1.0</v>
      </c>
      <c r="AI485" s="129">
        <v>1.0</v>
      </c>
      <c r="AJ485" s="129">
        <v>1.0</v>
      </c>
      <c r="AK485" s="129">
        <v>1.0</v>
      </c>
      <c r="AL485" s="130">
        <v>45496.78643179398</v>
      </c>
      <c r="AM485" s="131">
        <v>1921424.84</v>
      </c>
      <c r="AN485" s="131">
        <v>2058956.3</v>
      </c>
      <c r="AO485" s="124"/>
      <c r="AP485" s="124"/>
    </row>
    <row r="486">
      <c r="A486" s="129">
        <v>516.0</v>
      </c>
      <c r="B486" s="14" t="s">
        <v>1001</v>
      </c>
      <c r="C486" s="14" t="s">
        <v>992</v>
      </c>
      <c r="D486" s="14" t="s">
        <v>278</v>
      </c>
      <c r="E486" s="14" t="s">
        <v>279</v>
      </c>
      <c r="F486" s="15" t="s">
        <v>88</v>
      </c>
      <c r="G486" s="15" t="s">
        <v>59</v>
      </c>
      <c r="H486" s="18" t="s">
        <v>1026</v>
      </c>
      <c r="I486" s="18" t="s">
        <v>1027</v>
      </c>
      <c r="J486" s="129">
        <v>556488.79</v>
      </c>
      <c r="K486" s="129">
        <v>618008.4</v>
      </c>
      <c r="L486" s="129">
        <v>15045.28</v>
      </c>
      <c r="M486" s="129">
        <v>18573.5</v>
      </c>
      <c r="N486" s="129">
        <v>4.0</v>
      </c>
      <c r="O486" s="129">
        <v>23.0</v>
      </c>
      <c r="P486" s="129">
        <v>95.0</v>
      </c>
      <c r="Q486" s="129">
        <v>3.0</v>
      </c>
      <c r="R486" s="129">
        <v>133.0</v>
      </c>
      <c r="S486" s="129">
        <v>18.0</v>
      </c>
      <c r="T486" s="129">
        <v>-82.0</v>
      </c>
      <c r="U486" s="129">
        <v>3066.0</v>
      </c>
      <c r="V486" s="129">
        <v>638.0</v>
      </c>
      <c r="W486" s="129">
        <v>-19.0</v>
      </c>
      <c r="X486" s="129">
        <v>-9.95</v>
      </c>
      <c r="Y486" s="129">
        <v>1.0</v>
      </c>
      <c r="Z486" s="129">
        <v>5.0</v>
      </c>
      <c r="AA486" s="129">
        <v>5.0</v>
      </c>
      <c r="AB486" s="129">
        <v>1.0</v>
      </c>
      <c r="AC486" s="129">
        <v>1.0</v>
      </c>
      <c r="AD486" s="129">
        <v>2.0</v>
      </c>
      <c r="AE486" s="129">
        <v>300.0</v>
      </c>
      <c r="AF486" s="129">
        <v>1.0</v>
      </c>
      <c r="AG486" s="129">
        <v>4.0</v>
      </c>
      <c r="AH486" s="129">
        <v>4.0</v>
      </c>
      <c r="AI486" s="129">
        <v>1.0</v>
      </c>
      <c r="AJ486" s="129">
        <v>1.0</v>
      </c>
      <c r="AK486" s="129">
        <v>2.0</v>
      </c>
      <c r="AL486" s="130">
        <v>45496.78643179398</v>
      </c>
      <c r="AM486" s="131">
        <v>522682.39</v>
      </c>
      <c r="AN486" s="131">
        <v>617912.49</v>
      </c>
      <c r="AO486" s="124"/>
      <c r="AP486" s="124"/>
    </row>
    <row r="487">
      <c r="A487" s="128">
        <v>150.0</v>
      </c>
      <c r="B487" s="11" t="s">
        <v>47</v>
      </c>
      <c r="C487" s="11" t="s">
        <v>32</v>
      </c>
      <c r="D487" s="11" t="s">
        <v>138</v>
      </c>
      <c r="E487" s="14" t="s">
        <v>139</v>
      </c>
      <c r="F487" s="15" t="s">
        <v>140</v>
      </c>
      <c r="G487" s="15" t="s">
        <v>36</v>
      </c>
      <c r="H487" s="18" t="s">
        <v>1026</v>
      </c>
      <c r="I487" s="18" t="s">
        <v>1027</v>
      </c>
      <c r="J487" s="129">
        <v>1016509.63</v>
      </c>
      <c r="K487" s="129">
        <v>876193.2</v>
      </c>
      <c r="L487" s="129">
        <v>28294.25</v>
      </c>
      <c r="M487" s="129">
        <v>24939.37</v>
      </c>
      <c r="N487" s="129">
        <v>90.0</v>
      </c>
      <c r="O487" s="129">
        <v>56.0</v>
      </c>
      <c r="P487" s="129">
        <v>102.0</v>
      </c>
      <c r="Q487" s="128">
        <v>88.0</v>
      </c>
      <c r="R487" s="128">
        <v>27.0</v>
      </c>
      <c r="S487" s="128">
        <v>39.0</v>
      </c>
      <c r="T487" s="128">
        <v>60.0</v>
      </c>
      <c r="U487" s="128">
        <v>15.0</v>
      </c>
      <c r="V487" s="128">
        <v>-30.0</v>
      </c>
      <c r="W487" s="128">
        <v>13.45</v>
      </c>
      <c r="X487" s="128">
        <v>16.01</v>
      </c>
      <c r="Y487" s="128">
        <v>3.0</v>
      </c>
      <c r="Z487" s="128">
        <v>1.0</v>
      </c>
      <c r="AA487" s="128">
        <v>1.0</v>
      </c>
      <c r="AB487" s="128">
        <v>3.0</v>
      </c>
      <c r="AC487" s="128">
        <v>3.0</v>
      </c>
      <c r="AD487" s="128">
        <v>2.4</v>
      </c>
      <c r="AE487" s="128">
        <v>245.0</v>
      </c>
      <c r="AF487" s="128">
        <v>2.0</v>
      </c>
      <c r="AG487" s="128">
        <v>1.0</v>
      </c>
      <c r="AH487" s="128">
        <v>1.0</v>
      </c>
      <c r="AI487" s="128">
        <v>2.0</v>
      </c>
      <c r="AJ487" s="128">
        <v>2.0</v>
      </c>
      <c r="AK487" s="128">
        <v>2.0</v>
      </c>
      <c r="AL487" s="130">
        <v>45496.78643179398</v>
      </c>
      <c r="AM487" s="131">
        <v>1048193.38</v>
      </c>
      <c r="AN487" s="131">
        <v>886624.63</v>
      </c>
      <c r="AO487" s="124"/>
      <c r="AP487" s="124"/>
    </row>
    <row r="488">
      <c r="A488" s="129">
        <v>161.0</v>
      </c>
      <c r="B488" s="14" t="s">
        <v>47</v>
      </c>
      <c r="C488" s="14" t="s">
        <v>32</v>
      </c>
      <c r="D488" s="14" t="s">
        <v>138</v>
      </c>
      <c r="E488" s="14" t="s">
        <v>139</v>
      </c>
      <c r="F488" s="15" t="s">
        <v>140</v>
      </c>
      <c r="G488" s="15" t="s">
        <v>36</v>
      </c>
      <c r="H488" s="18" t="s">
        <v>1026</v>
      </c>
      <c r="I488" s="18" t="s">
        <v>1027</v>
      </c>
      <c r="J488" s="129">
        <v>1444657.4</v>
      </c>
      <c r="K488" s="129">
        <v>1290811.6</v>
      </c>
      <c r="L488" s="129">
        <v>34013.0</v>
      </c>
      <c r="M488" s="129">
        <v>32660.04</v>
      </c>
      <c r="N488" s="129">
        <v>84.0</v>
      </c>
      <c r="O488" s="129">
        <v>66.0</v>
      </c>
      <c r="P488" s="129">
        <v>64.0</v>
      </c>
      <c r="Q488" s="129">
        <v>59.0</v>
      </c>
      <c r="R488" s="129">
        <v>42.0</v>
      </c>
      <c r="S488" s="129">
        <v>44.0</v>
      </c>
      <c r="T488" s="129">
        <v>27.0</v>
      </c>
      <c r="U488" s="129">
        <v>8.0</v>
      </c>
      <c r="V488" s="129">
        <v>-4.0</v>
      </c>
      <c r="W488" s="129">
        <v>4.14</v>
      </c>
      <c r="X488" s="129">
        <v>11.92</v>
      </c>
      <c r="Y488" s="129">
        <v>1.0</v>
      </c>
      <c r="Z488" s="129">
        <v>1.0</v>
      </c>
      <c r="AA488" s="129">
        <v>1.0</v>
      </c>
      <c r="AB488" s="129">
        <v>2.0</v>
      </c>
      <c r="AC488" s="129">
        <v>2.0</v>
      </c>
      <c r="AD488" s="129">
        <v>1.65</v>
      </c>
      <c r="AE488" s="129">
        <v>360.0</v>
      </c>
      <c r="AF488" s="129">
        <v>1.0</v>
      </c>
      <c r="AG488" s="129">
        <v>1.0</v>
      </c>
      <c r="AH488" s="129">
        <v>1.0</v>
      </c>
      <c r="AI488" s="129">
        <v>1.0</v>
      </c>
      <c r="AJ488" s="129">
        <v>2.0</v>
      </c>
      <c r="AK488" s="129">
        <v>1.0</v>
      </c>
      <c r="AL488" s="130">
        <v>45496.78643179398</v>
      </c>
      <c r="AM488" s="131">
        <v>1410896.9</v>
      </c>
      <c r="AN488" s="131">
        <v>1281871.88</v>
      </c>
      <c r="AO488" s="124"/>
      <c r="AP488" s="124"/>
    </row>
    <row r="489">
      <c r="A489" s="129">
        <v>246.0</v>
      </c>
      <c r="B489" s="14" t="s">
        <v>60</v>
      </c>
      <c r="C489" s="14" t="s">
        <v>32</v>
      </c>
      <c r="D489" s="14" t="s">
        <v>245</v>
      </c>
      <c r="E489" s="14" t="s">
        <v>246</v>
      </c>
      <c r="F489" s="15" t="s">
        <v>220</v>
      </c>
      <c r="G489" s="15" t="s">
        <v>59</v>
      </c>
      <c r="H489" s="18" t="s">
        <v>1026</v>
      </c>
      <c r="I489" s="18" t="s">
        <v>1027</v>
      </c>
      <c r="J489" s="129">
        <v>1521365.52</v>
      </c>
      <c r="K489" s="129">
        <v>1340897.4</v>
      </c>
      <c r="L489" s="129">
        <v>48700.59</v>
      </c>
      <c r="M489" s="129">
        <v>44005.4</v>
      </c>
      <c r="N489" s="129">
        <v>25.0</v>
      </c>
      <c r="O489" s="129">
        <v>15.0</v>
      </c>
      <c r="P489" s="129">
        <v>47.0</v>
      </c>
      <c r="Q489" s="129">
        <v>45.0</v>
      </c>
      <c r="R489" s="129">
        <v>47.0</v>
      </c>
      <c r="S489" s="129">
        <v>53.0</v>
      </c>
      <c r="T489" s="129">
        <v>66.0</v>
      </c>
      <c r="U489" s="129">
        <v>4.0</v>
      </c>
      <c r="V489" s="129">
        <v>-11.0</v>
      </c>
      <c r="W489" s="129">
        <v>10.67</v>
      </c>
      <c r="X489" s="129">
        <v>13.46</v>
      </c>
      <c r="Y489" s="129">
        <v>3.0</v>
      </c>
      <c r="Z489" s="129">
        <v>1.0</v>
      </c>
      <c r="AA489" s="129">
        <v>1.0</v>
      </c>
      <c r="AB489" s="129">
        <v>3.0</v>
      </c>
      <c r="AC489" s="129">
        <v>3.0</v>
      </c>
      <c r="AD489" s="129">
        <v>2.4</v>
      </c>
      <c r="AE489" s="129">
        <v>248.0</v>
      </c>
      <c r="AF489" s="129">
        <v>2.0</v>
      </c>
      <c r="AG489" s="129">
        <v>1.0</v>
      </c>
      <c r="AH489" s="129">
        <v>1.0</v>
      </c>
      <c r="AI489" s="129">
        <v>2.0</v>
      </c>
      <c r="AJ489" s="129">
        <v>2.0</v>
      </c>
      <c r="AK489" s="129">
        <v>2.0</v>
      </c>
      <c r="AL489" s="130">
        <v>45496.78643179398</v>
      </c>
      <c r="AM489" s="131">
        <v>1521354.02</v>
      </c>
      <c r="AN489" s="131">
        <v>1340384.46</v>
      </c>
      <c r="AO489" s="124"/>
      <c r="AP489" s="124"/>
    </row>
    <row r="490">
      <c r="A490" s="129">
        <v>226.0</v>
      </c>
      <c r="B490" s="14" t="s">
        <v>42</v>
      </c>
      <c r="C490" s="14" t="s">
        <v>32</v>
      </c>
      <c r="D490" s="14" t="s">
        <v>150</v>
      </c>
      <c r="E490" s="14" t="s">
        <v>225</v>
      </c>
      <c r="F490" s="15" t="s">
        <v>45</v>
      </c>
      <c r="G490" s="15" t="s">
        <v>46</v>
      </c>
      <c r="H490" s="18" t="s">
        <v>1026</v>
      </c>
      <c r="I490" s="18" t="s">
        <v>1027</v>
      </c>
      <c r="J490" s="129">
        <v>2654766.53</v>
      </c>
      <c r="K490" s="129">
        <v>2637704.0</v>
      </c>
      <c r="L490" s="129">
        <v>92382.5</v>
      </c>
      <c r="M490" s="129">
        <v>95331.25</v>
      </c>
      <c r="N490" s="129">
        <v>92.0</v>
      </c>
      <c r="O490" s="129">
        <v>150.0</v>
      </c>
      <c r="P490" s="129">
        <v>100.0</v>
      </c>
      <c r="Q490" s="129">
        <v>79.0</v>
      </c>
      <c r="R490" s="129">
        <v>109.0</v>
      </c>
      <c r="S490" s="129">
        <v>83.0</v>
      </c>
      <c r="T490" s="129">
        <v>-38.0</v>
      </c>
      <c r="U490" s="129">
        <v>26.0</v>
      </c>
      <c r="V490" s="129">
        <v>31.0</v>
      </c>
      <c r="W490" s="129">
        <v>-3.09</v>
      </c>
      <c r="X490" s="129">
        <v>0.65</v>
      </c>
      <c r="Y490" s="129">
        <v>1.0</v>
      </c>
      <c r="Z490" s="129">
        <v>1.0</v>
      </c>
      <c r="AA490" s="129">
        <v>2.0</v>
      </c>
      <c r="AB490" s="129">
        <v>1.0</v>
      </c>
      <c r="AC490" s="129">
        <v>1.0</v>
      </c>
      <c r="AD490" s="129">
        <v>1.2</v>
      </c>
      <c r="AE490" s="129">
        <v>495.0</v>
      </c>
      <c r="AF490" s="129">
        <v>1.0</v>
      </c>
      <c r="AG490" s="129">
        <v>1.0</v>
      </c>
      <c r="AH490" s="129">
        <v>2.0</v>
      </c>
      <c r="AI490" s="129">
        <v>1.0</v>
      </c>
      <c r="AJ490" s="129">
        <v>1.0</v>
      </c>
      <c r="AK490" s="129">
        <v>1.0</v>
      </c>
      <c r="AL490" s="130">
        <v>45496.78643179398</v>
      </c>
      <c r="AM490" s="131">
        <v>2656078.28</v>
      </c>
      <c r="AN490" s="131">
        <v>2635835.5</v>
      </c>
      <c r="AO490" s="124"/>
      <c r="AP490" s="124"/>
    </row>
    <row r="491">
      <c r="A491" s="128">
        <v>759.0</v>
      </c>
      <c r="B491" s="11" t="s">
        <v>42</v>
      </c>
      <c r="C491" s="11" t="s">
        <v>32</v>
      </c>
      <c r="D491" s="11" t="s">
        <v>150</v>
      </c>
      <c r="E491" s="14" t="s">
        <v>225</v>
      </c>
      <c r="F491" s="15" t="s">
        <v>45</v>
      </c>
      <c r="G491" s="15" t="s">
        <v>46</v>
      </c>
      <c r="H491" s="18" t="s">
        <v>1026</v>
      </c>
      <c r="I491" s="18" t="s">
        <v>1027</v>
      </c>
      <c r="J491" s="129">
        <v>997060.54</v>
      </c>
      <c r="K491" s="129">
        <v>878122.6</v>
      </c>
      <c r="L491" s="129">
        <v>37426.25</v>
      </c>
      <c r="M491" s="129">
        <v>33930.08</v>
      </c>
      <c r="N491" s="129">
        <v>2.0</v>
      </c>
      <c r="O491" s="129">
        <v>1.0</v>
      </c>
      <c r="P491" s="129">
        <v>49.0</v>
      </c>
      <c r="Q491" s="128">
        <v>16.0</v>
      </c>
      <c r="R491" s="128">
        <v>32.0</v>
      </c>
      <c r="S491" s="128">
        <v>28.0</v>
      </c>
      <c r="T491" s="128">
        <v>100.0</v>
      </c>
      <c r="U491" s="128">
        <v>206.0</v>
      </c>
      <c r="V491" s="128">
        <v>14.0</v>
      </c>
      <c r="W491" s="128">
        <v>10.3</v>
      </c>
      <c r="X491" s="128">
        <v>13.54</v>
      </c>
      <c r="Y491" s="128">
        <v>4.0</v>
      </c>
      <c r="Z491" s="128">
        <v>4.0</v>
      </c>
      <c r="AA491" s="128">
        <v>1.0</v>
      </c>
      <c r="AB491" s="128">
        <v>3.0</v>
      </c>
      <c r="AC491" s="128">
        <v>3.0</v>
      </c>
      <c r="AD491" s="128">
        <v>2.75</v>
      </c>
      <c r="AE491" s="128">
        <v>205.0</v>
      </c>
      <c r="AF491" s="128">
        <v>3.0</v>
      </c>
      <c r="AG491" s="128">
        <v>3.0</v>
      </c>
      <c r="AH491" s="128">
        <v>1.0</v>
      </c>
      <c r="AI491" s="128">
        <v>2.0</v>
      </c>
      <c r="AJ491" s="128">
        <v>2.0</v>
      </c>
      <c r="AK491" s="128">
        <v>2.0</v>
      </c>
      <c r="AL491" s="130">
        <v>45496.78643179398</v>
      </c>
      <c r="AM491" s="131">
        <v>996931.54</v>
      </c>
      <c r="AN491" s="131">
        <v>878181.13</v>
      </c>
      <c r="AO491" s="124"/>
      <c r="AP491" s="124"/>
    </row>
    <row r="492">
      <c r="A492" s="129">
        <v>767.0</v>
      </c>
      <c r="B492" s="14" t="s">
        <v>63</v>
      </c>
      <c r="C492" s="14" t="s">
        <v>32</v>
      </c>
      <c r="D492" s="14" t="s">
        <v>688</v>
      </c>
      <c r="E492" s="14" t="s">
        <v>689</v>
      </c>
      <c r="F492" s="15" t="s">
        <v>343</v>
      </c>
      <c r="G492" s="15" t="s">
        <v>46</v>
      </c>
      <c r="H492" s="18" t="s">
        <v>1026</v>
      </c>
      <c r="I492" s="18" t="s">
        <v>1027</v>
      </c>
      <c r="J492" s="129">
        <v>609346.79</v>
      </c>
      <c r="K492" s="129">
        <v>582001.8</v>
      </c>
      <c r="L492" s="129">
        <v>24377.08</v>
      </c>
      <c r="M492" s="129">
        <v>24018.76</v>
      </c>
      <c r="N492" s="14" t="s">
        <v>41</v>
      </c>
      <c r="O492" s="14" t="s">
        <v>41</v>
      </c>
      <c r="P492" s="129">
        <v>19.0</v>
      </c>
      <c r="Q492" s="129">
        <v>30.0</v>
      </c>
      <c r="R492" s="129">
        <v>12.0</v>
      </c>
      <c r="S492" s="129">
        <v>25.0</v>
      </c>
      <c r="T492" s="14" t="s">
        <v>41</v>
      </c>
      <c r="U492" s="129">
        <v>-36.0</v>
      </c>
      <c r="V492" s="129">
        <v>-52.0</v>
      </c>
      <c r="W492" s="129">
        <v>1.49</v>
      </c>
      <c r="X492" s="129">
        <v>4.7</v>
      </c>
      <c r="Y492" s="14" t="s">
        <v>41</v>
      </c>
      <c r="Z492" s="129">
        <v>1.0</v>
      </c>
      <c r="AA492" s="129">
        <v>1.0</v>
      </c>
      <c r="AB492" s="129">
        <v>1.0</v>
      </c>
      <c r="AC492" s="129">
        <v>1.0</v>
      </c>
      <c r="AD492" s="129">
        <v>0.95</v>
      </c>
      <c r="AE492" s="129">
        <v>631.0</v>
      </c>
      <c r="AF492" s="14" t="s">
        <v>41</v>
      </c>
      <c r="AG492" s="129">
        <v>1.0</v>
      </c>
      <c r="AH492" s="129">
        <v>1.0</v>
      </c>
      <c r="AI492" s="129">
        <v>1.0</v>
      </c>
      <c r="AJ492" s="129">
        <v>1.0</v>
      </c>
      <c r="AK492" s="129">
        <v>1.0</v>
      </c>
      <c r="AL492" s="130">
        <v>45496.78643179398</v>
      </c>
      <c r="AM492" s="131">
        <v>609543.08</v>
      </c>
      <c r="AN492" s="131">
        <v>583376.23</v>
      </c>
      <c r="AO492" s="124"/>
      <c r="AP492" s="124"/>
    </row>
    <row r="493">
      <c r="A493" s="129">
        <v>195.0</v>
      </c>
      <c r="B493" s="14" t="s">
        <v>47</v>
      </c>
      <c r="C493" s="14" t="s">
        <v>32</v>
      </c>
      <c r="D493" s="14" t="s">
        <v>193</v>
      </c>
      <c r="E493" s="14" t="s">
        <v>194</v>
      </c>
      <c r="F493" s="15" t="s">
        <v>76</v>
      </c>
      <c r="G493" s="15" t="s">
        <v>59</v>
      </c>
      <c r="H493" s="18" t="s">
        <v>1026</v>
      </c>
      <c r="I493" s="18" t="s">
        <v>1027</v>
      </c>
      <c r="J493" s="129">
        <v>2550311.38</v>
      </c>
      <c r="K493" s="129">
        <v>2399505.4</v>
      </c>
      <c r="L493" s="129">
        <v>73725.97</v>
      </c>
      <c r="M493" s="129">
        <v>74961.1</v>
      </c>
      <c r="N493" s="129">
        <v>69.0</v>
      </c>
      <c r="O493" s="129">
        <v>50.0</v>
      </c>
      <c r="P493" s="129">
        <v>90.0</v>
      </c>
      <c r="Q493" s="129">
        <v>92.0</v>
      </c>
      <c r="R493" s="129">
        <v>110.0</v>
      </c>
      <c r="S493" s="129">
        <v>101.0</v>
      </c>
      <c r="T493" s="129">
        <v>38.0</v>
      </c>
      <c r="U493" s="129">
        <v>-2.0</v>
      </c>
      <c r="V493" s="129">
        <v>8.0</v>
      </c>
      <c r="W493" s="129">
        <v>-1.65</v>
      </c>
      <c r="X493" s="129">
        <v>6.28</v>
      </c>
      <c r="Y493" s="129">
        <v>2.0</v>
      </c>
      <c r="Z493" s="129">
        <v>1.0</v>
      </c>
      <c r="AA493" s="129">
        <v>1.0</v>
      </c>
      <c r="AB493" s="129">
        <v>1.0</v>
      </c>
      <c r="AC493" s="129">
        <v>1.0</v>
      </c>
      <c r="AD493" s="129">
        <v>1.05</v>
      </c>
      <c r="AE493" s="129">
        <v>532.0</v>
      </c>
      <c r="AF493" s="129">
        <v>2.0</v>
      </c>
      <c r="AG493" s="129">
        <v>1.0</v>
      </c>
      <c r="AH493" s="129">
        <v>1.0</v>
      </c>
      <c r="AI493" s="129">
        <v>1.0</v>
      </c>
      <c r="AJ493" s="129">
        <v>1.0</v>
      </c>
      <c r="AK493" s="129">
        <v>1.0</v>
      </c>
      <c r="AL493" s="130">
        <v>45496.78643179398</v>
      </c>
      <c r="AM493" s="131">
        <v>2534271.38</v>
      </c>
      <c r="AN493" s="131">
        <v>2430080.47</v>
      </c>
      <c r="AO493" s="124"/>
      <c r="AP493" s="124"/>
    </row>
    <row r="494">
      <c r="A494" s="129">
        <v>202.0</v>
      </c>
      <c r="B494" s="14" t="s">
        <v>47</v>
      </c>
      <c r="C494" s="14" t="s">
        <v>32</v>
      </c>
      <c r="D494" s="14" t="s">
        <v>193</v>
      </c>
      <c r="E494" s="14" t="s">
        <v>194</v>
      </c>
      <c r="F494" s="15" t="s">
        <v>76</v>
      </c>
      <c r="G494" s="15" t="s">
        <v>59</v>
      </c>
      <c r="H494" s="18" t="s">
        <v>1026</v>
      </c>
      <c r="I494" s="18" t="s">
        <v>1027</v>
      </c>
      <c r="J494" s="129">
        <v>1879982.58</v>
      </c>
      <c r="K494" s="129">
        <v>1791869.6</v>
      </c>
      <c r="L494" s="129">
        <v>53776.61</v>
      </c>
      <c r="M494" s="129">
        <v>51790.4</v>
      </c>
      <c r="N494" s="129">
        <v>67.0</v>
      </c>
      <c r="O494" s="129">
        <v>29.0</v>
      </c>
      <c r="P494" s="129">
        <v>98.0</v>
      </c>
      <c r="Q494" s="129">
        <v>78.0</v>
      </c>
      <c r="R494" s="129">
        <v>74.0</v>
      </c>
      <c r="S494" s="129">
        <v>39.0</v>
      </c>
      <c r="T494" s="129">
        <v>131.0</v>
      </c>
      <c r="U494" s="129">
        <v>25.0</v>
      </c>
      <c r="V494" s="129">
        <v>89.0</v>
      </c>
      <c r="W494" s="129">
        <v>3.84</v>
      </c>
      <c r="X494" s="129">
        <v>4.92</v>
      </c>
      <c r="Y494" s="129">
        <v>5.0</v>
      </c>
      <c r="Z494" s="129">
        <v>1.0</v>
      </c>
      <c r="AA494" s="129">
        <v>5.0</v>
      </c>
      <c r="AB494" s="129">
        <v>1.0</v>
      </c>
      <c r="AC494" s="129">
        <v>1.0</v>
      </c>
      <c r="AD494" s="129">
        <v>2.0</v>
      </c>
      <c r="AE494" s="129">
        <v>315.0</v>
      </c>
      <c r="AF494" s="129">
        <v>4.0</v>
      </c>
      <c r="AG494" s="129">
        <v>1.0</v>
      </c>
      <c r="AH494" s="129">
        <v>4.0</v>
      </c>
      <c r="AI494" s="129">
        <v>1.0</v>
      </c>
      <c r="AJ494" s="129">
        <v>1.0</v>
      </c>
      <c r="AK494" s="129">
        <v>2.0</v>
      </c>
      <c r="AL494" s="130">
        <v>45496.78643179398</v>
      </c>
      <c r="AM494" s="131">
        <v>1864760.58</v>
      </c>
      <c r="AN494" s="131">
        <v>1699090.89</v>
      </c>
      <c r="AO494" s="124"/>
      <c r="AP494" s="124"/>
    </row>
    <row r="495">
      <c r="A495" s="129">
        <v>304.0</v>
      </c>
      <c r="B495" s="14" t="s">
        <v>60</v>
      </c>
      <c r="C495" s="14" t="s">
        <v>32</v>
      </c>
      <c r="D495" s="14" t="s">
        <v>315</v>
      </c>
      <c r="E495" s="14" t="s">
        <v>316</v>
      </c>
      <c r="F495" s="15" t="s">
        <v>88</v>
      </c>
      <c r="G495" s="15" t="s">
        <v>59</v>
      </c>
      <c r="H495" s="18" t="s">
        <v>1026</v>
      </c>
      <c r="I495" s="18" t="s">
        <v>1027</v>
      </c>
      <c r="J495" s="129">
        <v>983370.54</v>
      </c>
      <c r="K495" s="129">
        <v>611331.8</v>
      </c>
      <c r="L495" s="129">
        <v>24764.66</v>
      </c>
      <c r="M495" s="129">
        <v>18239.38</v>
      </c>
      <c r="N495" s="129">
        <v>71.0</v>
      </c>
      <c r="O495" s="129">
        <v>53.0</v>
      </c>
      <c r="P495" s="129">
        <v>61.0</v>
      </c>
      <c r="Q495" s="129">
        <v>47.0</v>
      </c>
      <c r="R495" s="129">
        <v>35.0</v>
      </c>
      <c r="S495" s="129">
        <v>22.0</v>
      </c>
      <c r="T495" s="129">
        <v>33.0</v>
      </c>
      <c r="U495" s="129">
        <v>29.0</v>
      </c>
      <c r="V495" s="129">
        <v>59.0</v>
      </c>
      <c r="W495" s="129">
        <v>35.78</v>
      </c>
      <c r="X495" s="129">
        <v>60.86</v>
      </c>
      <c r="Y495" s="129">
        <v>2.0</v>
      </c>
      <c r="Z495" s="129">
        <v>1.0</v>
      </c>
      <c r="AA495" s="129">
        <v>3.0</v>
      </c>
      <c r="AB495" s="129">
        <v>5.0</v>
      </c>
      <c r="AC495" s="129">
        <v>5.0</v>
      </c>
      <c r="AD495" s="129">
        <v>4.05</v>
      </c>
      <c r="AE495" s="129">
        <v>46.0</v>
      </c>
      <c r="AF495" s="129">
        <v>2.0</v>
      </c>
      <c r="AG495" s="129">
        <v>1.0</v>
      </c>
      <c r="AH495" s="129">
        <v>2.0</v>
      </c>
      <c r="AI495" s="129">
        <v>4.0</v>
      </c>
      <c r="AJ495" s="129">
        <v>4.0</v>
      </c>
      <c r="AK495" s="129">
        <v>4.0</v>
      </c>
      <c r="AL495" s="130">
        <v>45496.78643179398</v>
      </c>
      <c r="AM495" s="131">
        <v>947621.26</v>
      </c>
      <c r="AN495" s="131">
        <v>667636.05</v>
      </c>
      <c r="AO495" s="124"/>
      <c r="AP495" s="124"/>
    </row>
    <row r="496">
      <c r="A496" s="129">
        <v>393.0</v>
      </c>
      <c r="B496" s="14" t="s">
        <v>63</v>
      </c>
      <c r="C496" s="14" t="s">
        <v>32</v>
      </c>
      <c r="D496" s="14" t="s">
        <v>397</v>
      </c>
      <c r="E496" s="14" t="s">
        <v>398</v>
      </c>
      <c r="F496" s="15" t="s">
        <v>55</v>
      </c>
      <c r="G496" s="15" t="s">
        <v>36</v>
      </c>
      <c r="H496" s="18" t="s">
        <v>1026</v>
      </c>
      <c r="I496" s="18" t="s">
        <v>1027</v>
      </c>
      <c r="J496" s="129">
        <v>1933897.88</v>
      </c>
      <c r="K496" s="129">
        <v>1688260.0</v>
      </c>
      <c r="L496" s="129">
        <v>59221.27</v>
      </c>
      <c r="M496" s="129">
        <v>65359.9</v>
      </c>
      <c r="N496" s="129">
        <v>61.0</v>
      </c>
      <c r="O496" s="129">
        <v>94.0</v>
      </c>
      <c r="P496" s="129">
        <v>108.0</v>
      </c>
      <c r="Q496" s="129">
        <v>126.0</v>
      </c>
      <c r="R496" s="129">
        <v>65.0</v>
      </c>
      <c r="S496" s="129">
        <v>73.0</v>
      </c>
      <c r="T496" s="129">
        <v>-35.0</v>
      </c>
      <c r="U496" s="129">
        <v>-14.0</v>
      </c>
      <c r="V496" s="129">
        <v>-10.0</v>
      </c>
      <c r="W496" s="129">
        <v>-9.39</v>
      </c>
      <c r="X496" s="129">
        <v>14.55</v>
      </c>
      <c r="Y496" s="129">
        <v>1.0</v>
      </c>
      <c r="Z496" s="129">
        <v>1.0</v>
      </c>
      <c r="AA496" s="129">
        <v>1.0</v>
      </c>
      <c r="AB496" s="129">
        <v>1.0</v>
      </c>
      <c r="AC496" s="129">
        <v>3.0</v>
      </c>
      <c r="AD496" s="129">
        <v>1.5</v>
      </c>
      <c r="AE496" s="129">
        <v>390.0</v>
      </c>
      <c r="AF496" s="129">
        <v>1.0</v>
      </c>
      <c r="AG496" s="129">
        <v>1.0</v>
      </c>
      <c r="AH496" s="129">
        <v>1.0</v>
      </c>
      <c r="AI496" s="129">
        <v>1.0</v>
      </c>
      <c r="AJ496" s="129">
        <v>2.0</v>
      </c>
      <c r="AK496" s="129">
        <v>1.0</v>
      </c>
      <c r="AL496" s="130">
        <v>45496.78643179398</v>
      </c>
      <c r="AM496" s="131">
        <v>1937167.88</v>
      </c>
      <c r="AN496" s="131">
        <v>1911604.02</v>
      </c>
      <c r="AO496" s="124"/>
      <c r="AP496" s="124"/>
    </row>
    <row r="497">
      <c r="A497" s="129">
        <v>174.0</v>
      </c>
      <c r="B497" s="14" t="s">
        <v>97</v>
      </c>
      <c r="C497" s="14" t="s">
        <v>32</v>
      </c>
      <c r="D497" s="14" t="s">
        <v>171</v>
      </c>
      <c r="E497" s="14" t="s">
        <v>172</v>
      </c>
      <c r="F497" s="15" t="s">
        <v>108</v>
      </c>
      <c r="G497" s="15" t="s">
        <v>46</v>
      </c>
      <c r="H497" s="18" t="s">
        <v>1026</v>
      </c>
      <c r="I497" s="18" t="s">
        <v>1027</v>
      </c>
      <c r="J497" s="129">
        <v>2514340.53</v>
      </c>
      <c r="K497" s="129">
        <v>2331118.6</v>
      </c>
      <c r="L497" s="129">
        <v>79156.14</v>
      </c>
      <c r="M497" s="129">
        <v>79050.48</v>
      </c>
      <c r="N497" s="129">
        <v>53.0</v>
      </c>
      <c r="O497" s="129">
        <v>53.0</v>
      </c>
      <c r="P497" s="129">
        <v>99.0</v>
      </c>
      <c r="Q497" s="129">
        <v>116.0</v>
      </c>
      <c r="R497" s="129">
        <v>66.0</v>
      </c>
      <c r="S497" s="129">
        <v>54.0</v>
      </c>
      <c r="T497" s="129">
        <v>0.0</v>
      </c>
      <c r="U497" s="129">
        <v>-14.0</v>
      </c>
      <c r="V497" s="129">
        <v>22.0</v>
      </c>
      <c r="W497" s="129">
        <v>0.13</v>
      </c>
      <c r="X497" s="129">
        <v>7.86</v>
      </c>
      <c r="Y497" s="129">
        <v>1.0</v>
      </c>
      <c r="Z497" s="129">
        <v>1.0</v>
      </c>
      <c r="AA497" s="129">
        <v>2.0</v>
      </c>
      <c r="AB497" s="129">
        <v>1.0</v>
      </c>
      <c r="AC497" s="129">
        <v>2.0</v>
      </c>
      <c r="AD497" s="129">
        <v>1.45</v>
      </c>
      <c r="AE497" s="129">
        <v>403.0</v>
      </c>
      <c r="AF497" s="129">
        <v>1.0</v>
      </c>
      <c r="AG497" s="129">
        <v>1.0</v>
      </c>
      <c r="AH497" s="129">
        <v>2.0</v>
      </c>
      <c r="AI497" s="129">
        <v>1.0</v>
      </c>
      <c r="AJ497" s="129">
        <v>2.0</v>
      </c>
      <c r="AK497" s="129">
        <v>1.0</v>
      </c>
      <c r="AL497" s="130">
        <v>45496.78643179398</v>
      </c>
      <c r="AM497" s="131">
        <v>2510196.52</v>
      </c>
      <c r="AN497" s="131">
        <v>2330916.39</v>
      </c>
      <c r="AO497" s="124"/>
      <c r="AP497" s="124"/>
    </row>
    <row r="498">
      <c r="A498" s="129">
        <v>489.0</v>
      </c>
      <c r="B498" s="14" t="s">
        <v>97</v>
      </c>
      <c r="C498" s="14" t="s">
        <v>32</v>
      </c>
      <c r="D498" s="14" t="s">
        <v>171</v>
      </c>
      <c r="E498" s="14" t="s">
        <v>172</v>
      </c>
      <c r="F498" s="15" t="s">
        <v>108</v>
      </c>
      <c r="G498" s="15" t="s">
        <v>46</v>
      </c>
      <c r="H498" s="18" t="s">
        <v>1026</v>
      </c>
      <c r="I498" s="18" t="s">
        <v>1027</v>
      </c>
      <c r="J498" s="129">
        <v>615968.19</v>
      </c>
      <c r="K498" s="129">
        <v>523343.2</v>
      </c>
      <c r="L498" s="129">
        <v>20159.42</v>
      </c>
      <c r="M498" s="129">
        <v>16585.54</v>
      </c>
      <c r="N498" s="129">
        <v>28.0</v>
      </c>
      <c r="O498" s="129">
        <v>18.0</v>
      </c>
      <c r="P498" s="129">
        <v>104.0</v>
      </c>
      <c r="Q498" s="129">
        <v>28.0</v>
      </c>
      <c r="R498" s="129">
        <v>27.0</v>
      </c>
      <c r="S498" s="129">
        <v>17.0</v>
      </c>
      <c r="T498" s="129">
        <v>55.0</v>
      </c>
      <c r="U498" s="129">
        <v>271.0</v>
      </c>
      <c r="V498" s="129">
        <v>58.0</v>
      </c>
      <c r="W498" s="129">
        <v>21.55</v>
      </c>
      <c r="X498" s="129">
        <v>17.7</v>
      </c>
      <c r="Y498" s="129">
        <v>2.0</v>
      </c>
      <c r="Z498" s="129">
        <v>5.0</v>
      </c>
      <c r="AA498" s="129">
        <v>3.0</v>
      </c>
      <c r="AB498" s="129">
        <v>5.0</v>
      </c>
      <c r="AC498" s="129">
        <v>3.0</v>
      </c>
      <c r="AD498" s="129">
        <v>3.95</v>
      </c>
      <c r="AE498" s="129">
        <v>60.0</v>
      </c>
      <c r="AF498" s="129">
        <v>2.0</v>
      </c>
      <c r="AG498" s="129">
        <v>4.0</v>
      </c>
      <c r="AH498" s="129">
        <v>2.0</v>
      </c>
      <c r="AI498" s="129">
        <v>4.0</v>
      </c>
      <c r="AJ498" s="129">
        <v>2.0</v>
      </c>
      <c r="AK498" s="129">
        <v>4.0</v>
      </c>
      <c r="AL498" s="130">
        <v>45496.78643179398</v>
      </c>
      <c r="AM498" s="131">
        <v>614269.38</v>
      </c>
      <c r="AN498" s="131">
        <v>523397.21</v>
      </c>
      <c r="AO498" s="124"/>
      <c r="AP498" s="124"/>
    </row>
    <row r="499">
      <c r="A499" s="129">
        <v>643.0</v>
      </c>
      <c r="B499" s="14" t="s">
        <v>122</v>
      </c>
      <c r="C499" s="14" t="s">
        <v>32</v>
      </c>
      <c r="D499" s="14" t="s">
        <v>264</v>
      </c>
      <c r="E499" s="14" t="s">
        <v>597</v>
      </c>
      <c r="F499" s="15" t="s">
        <v>159</v>
      </c>
      <c r="G499" s="15" t="s">
        <v>46</v>
      </c>
      <c r="H499" s="18" t="s">
        <v>1026</v>
      </c>
      <c r="I499" s="18" t="s">
        <v>1027</v>
      </c>
      <c r="J499" s="129">
        <v>457891.83</v>
      </c>
      <c r="K499" s="129">
        <v>572126.2</v>
      </c>
      <c r="L499" s="129">
        <v>20496.5</v>
      </c>
      <c r="M499" s="129">
        <v>27554.25</v>
      </c>
      <c r="N499" s="14" t="s">
        <v>41</v>
      </c>
      <c r="O499" s="14" t="s">
        <v>41</v>
      </c>
      <c r="P499" s="129">
        <v>9.0</v>
      </c>
      <c r="Q499" s="129">
        <v>13.0</v>
      </c>
      <c r="R499" s="129">
        <v>11.0</v>
      </c>
      <c r="S499" s="129">
        <v>4.0</v>
      </c>
      <c r="T499" s="14" t="s">
        <v>41</v>
      </c>
      <c r="U499" s="129">
        <v>-30.0</v>
      </c>
      <c r="V499" s="129">
        <v>175.0</v>
      </c>
      <c r="W499" s="129">
        <v>-25.61</v>
      </c>
      <c r="X499" s="129">
        <v>-19.97</v>
      </c>
      <c r="Y499" s="14" t="s">
        <v>41</v>
      </c>
      <c r="Z499" s="129">
        <v>1.0</v>
      </c>
      <c r="AA499" s="129">
        <v>5.0</v>
      </c>
      <c r="AB499" s="129">
        <v>1.0</v>
      </c>
      <c r="AC499" s="129">
        <v>1.0</v>
      </c>
      <c r="AD499" s="129">
        <v>1.75</v>
      </c>
      <c r="AE499" s="129">
        <v>345.0</v>
      </c>
      <c r="AF499" s="14" t="s">
        <v>41</v>
      </c>
      <c r="AG499" s="129">
        <v>1.0</v>
      </c>
      <c r="AH499" s="129">
        <v>4.0</v>
      </c>
      <c r="AI499" s="129">
        <v>1.0</v>
      </c>
      <c r="AJ499" s="129">
        <v>1.0</v>
      </c>
      <c r="AK499" s="129">
        <v>1.0</v>
      </c>
      <c r="AL499" s="130">
        <v>45496.78643179398</v>
      </c>
      <c r="AM499" s="131">
        <v>457891.83</v>
      </c>
      <c r="AN499" s="131">
        <v>572188.84</v>
      </c>
      <c r="AO499" s="124"/>
      <c r="AP499" s="124"/>
    </row>
    <row r="500">
      <c r="A500" s="129">
        <v>288.0</v>
      </c>
      <c r="B500" s="14" t="s">
        <v>122</v>
      </c>
      <c r="C500" s="14" t="s">
        <v>32</v>
      </c>
      <c r="D500" s="14" t="s">
        <v>294</v>
      </c>
      <c r="E500" s="14" t="s">
        <v>295</v>
      </c>
      <c r="F500" s="15" t="s">
        <v>209</v>
      </c>
      <c r="G500" s="15" t="s">
        <v>101</v>
      </c>
      <c r="H500" s="18" t="s">
        <v>1026</v>
      </c>
      <c r="I500" s="18" t="s">
        <v>1027</v>
      </c>
      <c r="J500" s="129">
        <v>1122725.78</v>
      </c>
      <c r="K500" s="129">
        <v>949320.2</v>
      </c>
      <c r="L500" s="129">
        <v>30024.92</v>
      </c>
      <c r="M500" s="129">
        <v>28144.33</v>
      </c>
      <c r="N500" s="14" t="s">
        <v>41</v>
      </c>
      <c r="O500" s="129">
        <v>1.0</v>
      </c>
      <c r="P500" s="129">
        <v>24.0</v>
      </c>
      <c r="Q500" s="129">
        <v>17.0</v>
      </c>
      <c r="R500" s="129">
        <v>19.0</v>
      </c>
      <c r="S500" s="129">
        <v>17.0</v>
      </c>
      <c r="T500" s="14" t="s">
        <v>41</v>
      </c>
      <c r="U500" s="129">
        <v>41.0</v>
      </c>
      <c r="V500" s="129">
        <v>11.0</v>
      </c>
      <c r="W500" s="129">
        <v>6.68</v>
      </c>
      <c r="X500" s="129">
        <v>18.27</v>
      </c>
      <c r="Y500" s="14" t="s">
        <v>41</v>
      </c>
      <c r="Z500" s="129">
        <v>1.0</v>
      </c>
      <c r="AA500" s="129">
        <v>1.0</v>
      </c>
      <c r="AB500" s="129">
        <v>2.0</v>
      </c>
      <c r="AC500" s="129">
        <v>3.0</v>
      </c>
      <c r="AD500" s="129">
        <v>1.85</v>
      </c>
      <c r="AE500" s="129">
        <v>327.0</v>
      </c>
      <c r="AF500" s="14" t="s">
        <v>41</v>
      </c>
      <c r="AG500" s="129">
        <v>1.0</v>
      </c>
      <c r="AH500" s="129">
        <v>1.0</v>
      </c>
      <c r="AI500" s="129">
        <v>1.0</v>
      </c>
      <c r="AJ500" s="129">
        <v>2.0</v>
      </c>
      <c r="AK500" s="129">
        <v>2.0</v>
      </c>
      <c r="AL500" s="130">
        <v>45496.78643179398</v>
      </c>
      <c r="AM500" s="131">
        <v>1131795.28</v>
      </c>
      <c r="AN500" s="131">
        <v>950452.66</v>
      </c>
      <c r="AO500" s="124"/>
      <c r="AP500" s="124"/>
    </row>
    <row r="501">
      <c r="A501" s="129">
        <v>612.0</v>
      </c>
      <c r="B501" s="14" t="s">
        <v>42</v>
      </c>
      <c r="C501" s="14" t="s">
        <v>32</v>
      </c>
      <c r="D501" s="14" t="s">
        <v>573</v>
      </c>
      <c r="E501" s="14" t="s">
        <v>574</v>
      </c>
      <c r="F501" s="15" t="s">
        <v>108</v>
      </c>
      <c r="G501" s="15" t="s">
        <v>46</v>
      </c>
      <c r="H501" s="18" t="s">
        <v>1026</v>
      </c>
      <c r="I501" s="18" t="s">
        <v>1027</v>
      </c>
      <c r="J501" s="129">
        <v>876107.0</v>
      </c>
      <c r="K501" s="129">
        <v>578298.6</v>
      </c>
      <c r="L501" s="129">
        <v>26711.75</v>
      </c>
      <c r="M501" s="129">
        <v>19161.5</v>
      </c>
      <c r="N501" s="129">
        <v>10.0</v>
      </c>
      <c r="O501" s="129">
        <v>3.0</v>
      </c>
      <c r="P501" s="129">
        <v>45.0</v>
      </c>
      <c r="Q501" s="129">
        <v>29.0</v>
      </c>
      <c r="R501" s="129">
        <v>41.0</v>
      </c>
      <c r="S501" s="129">
        <v>20.0</v>
      </c>
      <c r="T501" s="129">
        <v>233.0</v>
      </c>
      <c r="U501" s="129">
        <v>55.0</v>
      </c>
      <c r="V501" s="129">
        <v>105.0</v>
      </c>
      <c r="W501" s="129">
        <v>39.4</v>
      </c>
      <c r="X501" s="129">
        <v>51.5</v>
      </c>
      <c r="Y501" s="129">
        <v>5.0</v>
      </c>
      <c r="Z501" s="129">
        <v>1.0</v>
      </c>
      <c r="AA501" s="129">
        <v>5.0</v>
      </c>
      <c r="AB501" s="129">
        <v>5.0</v>
      </c>
      <c r="AC501" s="129">
        <v>5.0</v>
      </c>
      <c r="AD501" s="129">
        <v>4.6</v>
      </c>
      <c r="AE501" s="129">
        <v>6.0</v>
      </c>
      <c r="AF501" s="129">
        <v>4.0</v>
      </c>
      <c r="AG501" s="129">
        <v>1.0</v>
      </c>
      <c r="AH501" s="129">
        <v>4.0</v>
      </c>
      <c r="AI501" s="129">
        <v>4.0</v>
      </c>
      <c r="AJ501" s="129">
        <v>4.0</v>
      </c>
      <c r="AK501" s="129">
        <v>4.0</v>
      </c>
      <c r="AL501" s="130">
        <v>45496.78643179398</v>
      </c>
      <c r="AM501" s="131">
        <v>876267.0</v>
      </c>
      <c r="AN501" s="131">
        <v>579066.25</v>
      </c>
      <c r="AO501" s="124"/>
      <c r="AP501" s="124"/>
    </row>
    <row r="502">
      <c r="A502" s="129">
        <v>671.0</v>
      </c>
      <c r="B502" s="14" t="s">
        <v>42</v>
      </c>
      <c r="C502" s="14" t="s">
        <v>32</v>
      </c>
      <c r="D502" s="14" t="s">
        <v>573</v>
      </c>
      <c r="E502" s="14" t="s">
        <v>574</v>
      </c>
      <c r="F502" s="15" t="s">
        <v>108</v>
      </c>
      <c r="G502" s="15" t="s">
        <v>46</v>
      </c>
      <c r="H502" s="18" t="s">
        <v>1026</v>
      </c>
      <c r="I502" s="18" t="s">
        <v>1027</v>
      </c>
      <c r="J502" s="129">
        <v>1476997.21</v>
      </c>
      <c r="K502" s="129">
        <v>1078208.6</v>
      </c>
      <c r="L502" s="129">
        <v>45363.5</v>
      </c>
      <c r="M502" s="129">
        <v>35995.92</v>
      </c>
      <c r="N502" s="129">
        <v>9.0</v>
      </c>
      <c r="O502" s="129">
        <v>24.0</v>
      </c>
      <c r="P502" s="129">
        <v>52.0</v>
      </c>
      <c r="Q502" s="129">
        <v>35.0</v>
      </c>
      <c r="R502" s="129">
        <v>52.0</v>
      </c>
      <c r="S502" s="129">
        <v>35.0</v>
      </c>
      <c r="T502" s="129">
        <v>-62.0</v>
      </c>
      <c r="U502" s="129">
        <v>48.0</v>
      </c>
      <c r="V502" s="129">
        <v>48.0</v>
      </c>
      <c r="W502" s="129">
        <v>26.02</v>
      </c>
      <c r="X502" s="129">
        <v>36.99</v>
      </c>
      <c r="Y502" s="129">
        <v>1.0</v>
      </c>
      <c r="Z502" s="129">
        <v>1.0</v>
      </c>
      <c r="AA502" s="129">
        <v>3.0</v>
      </c>
      <c r="AB502" s="129">
        <v>5.0</v>
      </c>
      <c r="AC502" s="129">
        <v>5.0</v>
      </c>
      <c r="AD502" s="129">
        <v>4.0</v>
      </c>
      <c r="AE502" s="129">
        <v>57.0</v>
      </c>
      <c r="AF502" s="129">
        <v>1.0</v>
      </c>
      <c r="AG502" s="129">
        <v>1.0</v>
      </c>
      <c r="AH502" s="129">
        <v>2.0</v>
      </c>
      <c r="AI502" s="129">
        <v>4.0</v>
      </c>
      <c r="AJ502" s="129">
        <v>4.0</v>
      </c>
      <c r="AK502" s="129">
        <v>4.0</v>
      </c>
      <c r="AL502" s="130">
        <v>45496.78643179398</v>
      </c>
      <c r="AM502" s="131">
        <v>1477322.21</v>
      </c>
      <c r="AN502" s="131">
        <v>1080531.23</v>
      </c>
      <c r="AO502" s="124"/>
      <c r="AP502" s="124"/>
    </row>
    <row r="503">
      <c r="A503" s="128">
        <v>339.0</v>
      </c>
      <c r="B503" s="11" t="s">
        <v>63</v>
      </c>
      <c r="C503" s="11" t="s">
        <v>32</v>
      </c>
      <c r="D503" s="11" t="s">
        <v>337</v>
      </c>
      <c r="E503" s="14" t="s">
        <v>348</v>
      </c>
      <c r="F503" s="15" t="s">
        <v>343</v>
      </c>
      <c r="G503" s="15" t="s">
        <v>46</v>
      </c>
      <c r="H503" s="18" t="s">
        <v>1026</v>
      </c>
      <c r="I503" s="18" t="s">
        <v>1027</v>
      </c>
      <c r="J503" s="129">
        <v>2634803.51</v>
      </c>
      <c r="K503" s="129">
        <v>2648490.8</v>
      </c>
      <c r="L503" s="129">
        <v>96951.25</v>
      </c>
      <c r="M503" s="129">
        <v>101197.75</v>
      </c>
      <c r="N503" s="129">
        <v>194.0</v>
      </c>
      <c r="O503" s="129">
        <v>188.0</v>
      </c>
      <c r="P503" s="129">
        <v>54.0</v>
      </c>
      <c r="Q503" s="128">
        <v>59.0</v>
      </c>
      <c r="R503" s="128">
        <v>81.0</v>
      </c>
      <c r="S503" s="128">
        <v>76.0</v>
      </c>
      <c r="T503" s="128">
        <v>3.0</v>
      </c>
      <c r="U503" s="128">
        <v>-8.0</v>
      </c>
      <c r="V503" s="128">
        <v>6.0</v>
      </c>
      <c r="W503" s="128">
        <v>-4.2</v>
      </c>
      <c r="X503" s="128">
        <v>-0.52</v>
      </c>
      <c r="Y503" s="128">
        <v>1.0</v>
      </c>
      <c r="Z503" s="128">
        <v>1.0</v>
      </c>
      <c r="AA503" s="128">
        <v>1.0</v>
      </c>
      <c r="AB503" s="128">
        <v>1.0</v>
      </c>
      <c r="AC503" s="128">
        <v>1.0</v>
      </c>
      <c r="AD503" s="128">
        <v>1.0</v>
      </c>
      <c r="AE503" s="128">
        <v>613.0</v>
      </c>
      <c r="AF503" s="128">
        <v>1.0</v>
      </c>
      <c r="AG503" s="128">
        <v>1.0</v>
      </c>
      <c r="AH503" s="128">
        <v>1.0</v>
      </c>
      <c r="AI503" s="128">
        <v>1.0</v>
      </c>
      <c r="AJ503" s="128">
        <v>1.0</v>
      </c>
      <c r="AK503" s="128">
        <v>1.0</v>
      </c>
      <c r="AL503" s="130">
        <v>45496.78643179398</v>
      </c>
      <c r="AM503" s="131">
        <v>2633799.4</v>
      </c>
      <c r="AN503" s="131">
        <v>2648917.13</v>
      </c>
      <c r="AO503" s="124"/>
      <c r="AP503" s="124"/>
    </row>
    <row r="504">
      <c r="A504" s="129">
        <v>220.0</v>
      </c>
      <c r="B504" s="14" t="s">
        <v>63</v>
      </c>
      <c r="C504" s="14" t="s">
        <v>32</v>
      </c>
      <c r="D504" s="14" t="s">
        <v>91</v>
      </c>
      <c r="E504" s="14" t="s">
        <v>224</v>
      </c>
      <c r="F504" s="15" t="s">
        <v>88</v>
      </c>
      <c r="G504" s="15" t="s">
        <v>59</v>
      </c>
      <c r="H504" s="18" t="s">
        <v>1026</v>
      </c>
      <c r="I504" s="18" t="s">
        <v>1027</v>
      </c>
      <c r="J504" s="129">
        <v>991165.0</v>
      </c>
      <c r="K504" s="129">
        <v>785138.0</v>
      </c>
      <c r="L504" s="129">
        <v>20838.33</v>
      </c>
      <c r="M504" s="129">
        <v>14618.25</v>
      </c>
      <c r="N504" s="129">
        <v>32.0</v>
      </c>
      <c r="O504" s="129">
        <v>51.0</v>
      </c>
      <c r="P504" s="129">
        <v>51.0</v>
      </c>
      <c r="Q504" s="129">
        <v>26.0</v>
      </c>
      <c r="R504" s="129">
        <v>25.0</v>
      </c>
      <c r="S504" s="129">
        <v>11.0</v>
      </c>
      <c r="T504" s="129">
        <v>-37.0</v>
      </c>
      <c r="U504" s="129">
        <v>96.0</v>
      </c>
      <c r="V504" s="129">
        <v>127.0</v>
      </c>
      <c r="W504" s="129">
        <v>42.55</v>
      </c>
      <c r="X504" s="129">
        <v>26.24</v>
      </c>
      <c r="Y504" s="129">
        <v>1.0</v>
      </c>
      <c r="Z504" s="129">
        <v>2.0</v>
      </c>
      <c r="AA504" s="129">
        <v>5.0</v>
      </c>
      <c r="AB504" s="129">
        <v>5.0</v>
      </c>
      <c r="AC504" s="129">
        <v>4.0</v>
      </c>
      <c r="AD504" s="129">
        <v>4.25</v>
      </c>
      <c r="AE504" s="129">
        <v>30.0</v>
      </c>
      <c r="AF504" s="129">
        <v>1.0</v>
      </c>
      <c r="AG504" s="129">
        <v>2.0</v>
      </c>
      <c r="AH504" s="129">
        <v>4.0</v>
      </c>
      <c r="AI504" s="129">
        <v>4.0</v>
      </c>
      <c r="AJ504" s="129">
        <v>3.0</v>
      </c>
      <c r="AK504" s="129">
        <v>4.0</v>
      </c>
      <c r="AL504" s="130">
        <v>45496.78643179398</v>
      </c>
      <c r="AM504" s="131">
        <v>1031071.11</v>
      </c>
      <c r="AN504" s="131">
        <v>660254.97</v>
      </c>
      <c r="AO504" s="124"/>
      <c r="AP504" s="124"/>
    </row>
    <row r="505">
      <c r="A505" s="129">
        <v>474.0</v>
      </c>
      <c r="B505" s="14" t="s">
        <v>63</v>
      </c>
      <c r="C505" s="14" t="s">
        <v>32</v>
      </c>
      <c r="D505" s="14" t="s">
        <v>91</v>
      </c>
      <c r="E505" s="14" t="s">
        <v>224</v>
      </c>
      <c r="F505" s="15" t="s">
        <v>88</v>
      </c>
      <c r="G505" s="15" t="s">
        <v>59</v>
      </c>
      <c r="H505" s="18" t="s">
        <v>1026</v>
      </c>
      <c r="I505" s="18" t="s">
        <v>1027</v>
      </c>
      <c r="J505" s="129">
        <v>1444957.88</v>
      </c>
      <c r="K505" s="129">
        <v>1548338.8</v>
      </c>
      <c r="L505" s="129">
        <v>32123.5</v>
      </c>
      <c r="M505" s="129">
        <v>39542.0</v>
      </c>
      <c r="N505" s="129">
        <v>6.0</v>
      </c>
      <c r="O505" s="129">
        <v>6.0</v>
      </c>
      <c r="P505" s="129">
        <v>82.0</v>
      </c>
      <c r="Q505" s="129">
        <v>46.0</v>
      </c>
      <c r="R505" s="129">
        <v>15.0</v>
      </c>
      <c r="S505" s="129">
        <v>9.0</v>
      </c>
      <c r="T505" s="129">
        <v>0.0</v>
      </c>
      <c r="U505" s="129">
        <v>78.0</v>
      </c>
      <c r="V505" s="129">
        <v>66.0</v>
      </c>
      <c r="W505" s="129">
        <v>-18.76</v>
      </c>
      <c r="X505" s="129">
        <v>-6.68</v>
      </c>
      <c r="Y505" s="129">
        <v>1.0</v>
      </c>
      <c r="Z505" s="129">
        <v>2.0</v>
      </c>
      <c r="AA505" s="129">
        <v>4.0</v>
      </c>
      <c r="AB505" s="129">
        <v>1.0</v>
      </c>
      <c r="AC505" s="129">
        <v>1.0</v>
      </c>
      <c r="AD505" s="129">
        <v>1.7</v>
      </c>
      <c r="AE505" s="129">
        <v>357.0</v>
      </c>
      <c r="AF505" s="129">
        <v>1.0</v>
      </c>
      <c r="AG505" s="129">
        <v>2.0</v>
      </c>
      <c r="AH505" s="129">
        <v>3.0</v>
      </c>
      <c r="AI505" s="129">
        <v>1.0</v>
      </c>
      <c r="AJ505" s="129">
        <v>1.0</v>
      </c>
      <c r="AK505" s="129">
        <v>1.0</v>
      </c>
      <c r="AL505" s="130">
        <v>45496.78643179398</v>
      </c>
      <c r="AM505" s="131">
        <v>1407125.68</v>
      </c>
      <c r="AN505" s="131">
        <v>1672971.89</v>
      </c>
      <c r="AO505" s="124"/>
      <c r="AP505" s="124"/>
    </row>
    <row r="506">
      <c r="A506" s="129">
        <v>537.0</v>
      </c>
      <c r="B506" s="132"/>
      <c r="C506" s="14" t="s">
        <v>32</v>
      </c>
      <c r="D506" s="14" t="s">
        <v>510</v>
      </c>
      <c r="E506" s="14" t="s">
        <v>511</v>
      </c>
      <c r="F506" s="15" t="s">
        <v>93</v>
      </c>
      <c r="G506" s="15" t="s">
        <v>46</v>
      </c>
      <c r="H506" s="18" t="s">
        <v>1026</v>
      </c>
      <c r="I506" s="18" t="s">
        <v>1027</v>
      </c>
      <c r="J506" s="129">
        <v>1652595.83</v>
      </c>
      <c r="K506" s="129">
        <v>1307276.0</v>
      </c>
      <c r="L506" s="129">
        <v>54014.5</v>
      </c>
      <c r="M506" s="129">
        <v>50347.51</v>
      </c>
      <c r="N506" s="14" t="s">
        <v>41</v>
      </c>
      <c r="O506" s="14" t="s">
        <v>41</v>
      </c>
      <c r="P506" s="129">
        <v>41.0</v>
      </c>
      <c r="Q506" s="129">
        <v>39.0</v>
      </c>
      <c r="R506" s="129">
        <v>56.0</v>
      </c>
      <c r="S506" s="129">
        <v>46.0</v>
      </c>
      <c r="T506" s="14" t="s">
        <v>41</v>
      </c>
      <c r="U506" s="129">
        <v>5.0</v>
      </c>
      <c r="V506" s="129">
        <v>21.0</v>
      </c>
      <c r="W506" s="129">
        <v>7.28</v>
      </c>
      <c r="X506" s="129">
        <v>26.42</v>
      </c>
      <c r="Y506" s="14" t="s">
        <v>41</v>
      </c>
      <c r="Z506" s="129">
        <v>1.0</v>
      </c>
      <c r="AA506" s="129">
        <v>2.0</v>
      </c>
      <c r="AB506" s="129">
        <v>2.0</v>
      </c>
      <c r="AC506" s="129">
        <v>4.0</v>
      </c>
      <c r="AD506" s="129">
        <v>2.3</v>
      </c>
      <c r="AE506" s="129">
        <v>261.0</v>
      </c>
      <c r="AF506" s="14" t="s">
        <v>41</v>
      </c>
      <c r="AG506" s="129">
        <v>1.0</v>
      </c>
      <c r="AH506" s="129">
        <v>2.0</v>
      </c>
      <c r="AI506" s="129">
        <v>1.0</v>
      </c>
      <c r="AJ506" s="129">
        <v>3.0</v>
      </c>
      <c r="AK506" s="129">
        <v>2.0</v>
      </c>
      <c r="AL506" s="130">
        <v>45496.78643179398</v>
      </c>
      <c r="AM506" s="131">
        <v>1650997.79</v>
      </c>
      <c r="AN506" s="131">
        <v>1308177.63</v>
      </c>
      <c r="AO506" s="124"/>
      <c r="AP506" s="124"/>
    </row>
    <row r="507">
      <c r="A507" s="128">
        <v>156.0</v>
      </c>
      <c r="B507" s="11" t="s">
        <v>47</v>
      </c>
      <c r="C507" s="11" t="s">
        <v>32</v>
      </c>
      <c r="D507" s="11" t="s">
        <v>146</v>
      </c>
      <c r="E507" s="14" t="s">
        <v>147</v>
      </c>
      <c r="F507" s="15" t="s">
        <v>88</v>
      </c>
      <c r="G507" s="15" t="s">
        <v>59</v>
      </c>
      <c r="H507" s="18" t="s">
        <v>1026</v>
      </c>
      <c r="I507" s="18" t="s">
        <v>1027</v>
      </c>
      <c r="J507" s="129">
        <v>910179.3</v>
      </c>
      <c r="K507" s="129">
        <v>929732.6</v>
      </c>
      <c r="L507" s="129">
        <v>24643.26</v>
      </c>
      <c r="M507" s="129">
        <v>26634.16</v>
      </c>
      <c r="N507" s="129">
        <v>16.0</v>
      </c>
      <c r="O507" s="129">
        <v>7.0</v>
      </c>
      <c r="P507" s="129">
        <v>19.0</v>
      </c>
      <c r="Q507" s="128">
        <v>23.0</v>
      </c>
      <c r="R507" s="128">
        <v>18.0</v>
      </c>
      <c r="S507" s="128">
        <v>31.0</v>
      </c>
      <c r="T507" s="128">
        <v>128.0</v>
      </c>
      <c r="U507" s="128">
        <v>-17.0</v>
      </c>
      <c r="V507" s="128">
        <v>-41.0</v>
      </c>
      <c r="W507" s="128">
        <v>-7.47</v>
      </c>
      <c r="X507" s="128">
        <v>-2.1</v>
      </c>
      <c r="Y507" s="128">
        <v>5.0</v>
      </c>
      <c r="Z507" s="128">
        <v>1.0</v>
      </c>
      <c r="AA507" s="128">
        <v>1.0</v>
      </c>
      <c r="AB507" s="128">
        <v>1.0</v>
      </c>
      <c r="AC507" s="128">
        <v>1.0</v>
      </c>
      <c r="AD507" s="128">
        <v>1.2</v>
      </c>
      <c r="AE507" s="128">
        <v>470.0</v>
      </c>
      <c r="AF507" s="128">
        <v>4.0</v>
      </c>
      <c r="AG507" s="128">
        <v>1.0</v>
      </c>
      <c r="AH507" s="128">
        <v>1.0</v>
      </c>
      <c r="AI507" s="128">
        <v>1.0</v>
      </c>
      <c r="AJ507" s="128">
        <v>1.0</v>
      </c>
      <c r="AK507" s="128">
        <v>1.0</v>
      </c>
      <c r="AL507" s="130">
        <v>45496.78643179398</v>
      </c>
      <c r="AM507" s="131">
        <v>801203.24</v>
      </c>
      <c r="AN507" s="131">
        <v>931182.91</v>
      </c>
      <c r="AO507" s="124"/>
      <c r="AP507" s="124"/>
    </row>
    <row r="508">
      <c r="A508" s="129">
        <v>194.0</v>
      </c>
      <c r="B508" s="14" t="s">
        <v>60</v>
      </c>
      <c r="C508" s="14" t="s">
        <v>32</v>
      </c>
      <c r="D508" s="14" t="s">
        <v>192</v>
      </c>
      <c r="E508" s="14" t="s">
        <v>147</v>
      </c>
      <c r="F508" s="15" t="s">
        <v>88</v>
      </c>
      <c r="G508" s="15" t="s">
        <v>59</v>
      </c>
      <c r="H508" s="18" t="s">
        <v>1026</v>
      </c>
      <c r="I508" s="18" t="s">
        <v>1027</v>
      </c>
      <c r="J508" s="129">
        <v>1954780.45</v>
      </c>
      <c r="K508" s="129">
        <v>1531938.6</v>
      </c>
      <c r="L508" s="129">
        <v>51954.41</v>
      </c>
      <c r="M508" s="129">
        <v>42514.11</v>
      </c>
      <c r="N508" s="14" t="s">
        <v>41</v>
      </c>
      <c r="O508" s="14" t="s">
        <v>41</v>
      </c>
      <c r="P508" s="129">
        <v>11.0</v>
      </c>
      <c r="Q508" s="129">
        <v>17.0</v>
      </c>
      <c r="R508" s="129">
        <v>27.0</v>
      </c>
      <c r="S508" s="129">
        <v>26.0</v>
      </c>
      <c r="T508" s="14" t="s">
        <v>41</v>
      </c>
      <c r="U508" s="129">
        <v>-35.0</v>
      </c>
      <c r="V508" s="129">
        <v>3.0</v>
      </c>
      <c r="W508" s="129">
        <v>22.21</v>
      </c>
      <c r="X508" s="129">
        <v>27.6</v>
      </c>
      <c r="Y508" s="14" t="s">
        <v>41</v>
      </c>
      <c r="Z508" s="129">
        <v>1.0</v>
      </c>
      <c r="AA508" s="129">
        <v>1.0</v>
      </c>
      <c r="AB508" s="129">
        <v>5.0</v>
      </c>
      <c r="AC508" s="129">
        <v>4.0</v>
      </c>
      <c r="AD508" s="129">
        <v>3.3</v>
      </c>
      <c r="AE508" s="129">
        <v>168.0</v>
      </c>
      <c r="AF508" s="14" t="s">
        <v>41</v>
      </c>
      <c r="AG508" s="129">
        <v>1.0</v>
      </c>
      <c r="AH508" s="129">
        <v>1.0</v>
      </c>
      <c r="AI508" s="129">
        <v>4.0</v>
      </c>
      <c r="AJ508" s="129">
        <v>3.0</v>
      </c>
      <c r="AK508" s="129">
        <v>3.0</v>
      </c>
      <c r="AL508" s="130">
        <v>45496.78643179398</v>
      </c>
      <c r="AM508" s="131">
        <v>1957435.12</v>
      </c>
      <c r="AN508" s="131">
        <v>1534269.8</v>
      </c>
      <c r="AO508" s="124"/>
      <c r="AP508" s="124"/>
    </row>
    <row r="509">
      <c r="A509" s="128">
        <v>219.0</v>
      </c>
      <c r="B509" s="11" t="s">
        <v>97</v>
      </c>
      <c r="C509" s="11" t="s">
        <v>32</v>
      </c>
      <c r="D509" s="11" t="s">
        <v>221</v>
      </c>
      <c r="E509" s="14" t="s">
        <v>222</v>
      </c>
      <c r="F509" s="15" t="s">
        <v>223</v>
      </c>
      <c r="G509" s="15" t="s">
        <v>101</v>
      </c>
      <c r="H509" s="18" t="s">
        <v>1026</v>
      </c>
      <c r="I509" s="18" t="s">
        <v>1027</v>
      </c>
      <c r="J509" s="129">
        <v>922124.2</v>
      </c>
      <c r="K509" s="129">
        <v>878482.6</v>
      </c>
      <c r="L509" s="129">
        <v>27345.72</v>
      </c>
      <c r="M509" s="129">
        <v>28686.34</v>
      </c>
      <c r="N509" s="14" t="s">
        <v>41</v>
      </c>
      <c r="O509" s="14" t="s">
        <v>41</v>
      </c>
      <c r="P509" s="128">
        <v>14.0</v>
      </c>
      <c r="Q509" s="128">
        <v>6.0</v>
      </c>
      <c r="R509" s="128">
        <v>21.0</v>
      </c>
      <c r="S509" s="128">
        <v>25.0</v>
      </c>
      <c r="T509" s="11" t="s">
        <v>41</v>
      </c>
      <c r="U509" s="128">
        <v>133.0</v>
      </c>
      <c r="V509" s="128">
        <v>-16.0</v>
      </c>
      <c r="W509" s="128">
        <v>-4.67</v>
      </c>
      <c r="X509" s="128">
        <v>4.97</v>
      </c>
      <c r="Y509" s="11" t="s">
        <v>41</v>
      </c>
      <c r="Z509" s="128">
        <v>3.0</v>
      </c>
      <c r="AA509" s="128">
        <v>1.0</v>
      </c>
      <c r="AB509" s="128">
        <v>1.0</v>
      </c>
      <c r="AC509" s="128">
        <v>1.0</v>
      </c>
      <c r="AD509" s="128">
        <v>1.15</v>
      </c>
      <c r="AE509" s="128">
        <v>501.0</v>
      </c>
      <c r="AF509" s="11" t="s">
        <v>41</v>
      </c>
      <c r="AG509" s="128">
        <v>2.0</v>
      </c>
      <c r="AH509" s="128">
        <v>1.0</v>
      </c>
      <c r="AI509" s="128">
        <v>1.0</v>
      </c>
      <c r="AJ509" s="128">
        <v>1.0</v>
      </c>
      <c r="AK509" s="128">
        <v>1.0</v>
      </c>
      <c r="AL509" s="130">
        <v>45496.78643179398</v>
      </c>
      <c r="AM509" s="131">
        <v>919968.04</v>
      </c>
      <c r="AN509" s="131">
        <v>881420.24</v>
      </c>
      <c r="AO509" s="124"/>
      <c r="AP509" s="124"/>
    </row>
    <row r="510">
      <c r="A510" s="129">
        <v>173.0</v>
      </c>
      <c r="B510" s="14" t="s">
        <v>47</v>
      </c>
      <c r="C510" s="14" t="s">
        <v>32</v>
      </c>
      <c r="D510" s="14" t="s">
        <v>168</v>
      </c>
      <c r="E510" s="14" t="s">
        <v>169</v>
      </c>
      <c r="F510" s="15" t="s">
        <v>170</v>
      </c>
      <c r="G510" s="15" t="s">
        <v>59</v>
      </c>
      <c r="H510" s="18" t="s">
        <v>1026</v>
      </c>
      <c r="I510" s="18" t="s">
        <v>1027</v>
      </c>
      <c r="J510" s="129">
        <v>1376559.77</v>
      </c>
      <c r="K510" s="129">
        <v>1159665.8</v>
      </c>
      <c r="L510" s="129">
        <v>42973.33</v>
      </c>
      <c r="M510" s="129">
        <v>39162.25</v>
      </c>
      <c r="N510" s="129">
        <v>36.0</v>
      </c>
      <c r="O510" s="129">
        <v>17.0</v>
      </c>
      <c r="P510" s="129">
        <v>25.0</v>
      </c>
      <c r="Q510" s="129">
        <v>22.0</v>
      </c>
      <c r="R510" s="129">
        <v>54.0</v>
      </c>
      <c r="S510" s="129">
        <v>47.0</v>
      </c>
      <c r="T510" s="129">
        <v>111.0</v>
      </c>
      <c r="U510" s="129">
        <v>13.0</v>
      </c>
      <c r="V510" s="129">
        <v>14.0</v>
      </c>
      <c r="W510" s="129">
        <v>9.73</v>
      </c>
      <c r="X510" s="129">
        <v>18.7</v>
      </c>
      <c r="Y510" s="129">
        <v>4.0</v>
      </c>
      <c r="Z510" s="129">
        <v>1.0</v>
      </c>
      <c r="AA510" s="129">
        <v>1.0</v>
      </c>
      <c r="AB510" s="129">
        <v>3.0</v>
      </c>
      <c r="AC510" s="129">
        <v>3.0</v>
      </c>
      <c r="AD510" s="129">
        <v>2.45</v>
      </c>
      <c r="AE510" s="129">
        <v>239.0</v>
      </c>
      <c r="AF510" s="129">
        <v>3.0</v>
      </c>
      <c r="AG510" s="129">
        <v>1.0</v>
      </c>
      <c r="AH510" s="129">
        <v>1.0</v>
      </c>
      <c r="AI510" s="129">
        <v>2.0</v>
      </c>
      <c r="AJ510" s="129">
        <v>2.0</v>
      </c>
      <c r="AK510" s="129">
        <v>2.0</v>
      </c>
      <c r="AL510" s="130">
        <v>45496.78643179398</v>
      </c>
      <c r="AM510" s="131">
        <v>1376851.45</v>
      </c>
      <c r="AN510" s="131">
        <v>1159670.69</v>
      </c>
      <c r="AO510" s="124"/>
      <c r="AP510" s="124"/>
    </row>
    <row r="511">
      <c r="A511" s="129">
        <v>358.0</v>
      </c>
      <c r="B511" s="14" t="s">
        <v>60</v>
      </c>
      <c r="C511" s="14" t="s">
        <v>32</v>
      </c>
      <c r="D511" s="14" t="s">
        <v>91</v>
      </c>
      <c r="E511" s="14" t="s">
        <v>368</v>
      </c>
      <c r="F511" s="15" t="s">
        <v>88</v>
      </c>
      <c r="G511" s="15" t="s">
        <v>59</v>
      </c>
      <c r="H511" s="18" t="s">
        <v>1026</v>
      </c>
      <c r="I511" s="18" t="s">
        <v>1027</v>
      </c>
      <c r="J511" s="129">
        <v>1586207.49</v>
      </c>
      <c r="K511" s="129">
        <v>1291194.0</v>
      </c>
      <c r="L511" s="129">
        <v>36083.31</v>
      </c>
      <c r="M511" s="129">
        <v>35366.47</v>
      </c>
      <c r="N511" s="129">
        <v>9.0</v>
      </c>
      <c r="O511" s="129">
        <v>1.0</v>
      </c>
      <c r="P511" s="129">
        <v>15.0</v>
      </c>
      <c r="Q511" s="129">
        <v>25.0</v>
      </c>
      <c r="R511" s="129">
        <v>35.0</v>
      </c>
      <c r="S511" s="129">
        <v>34.0</v>
      </c>
      <c r="T511" s="129">
        <v>800.0</v>
      </c>
      <c r="U511" s="129">
        <v>-40.0</v>
      </c>
      <c r="V511" s="129">
        <v>2.0</v>
      </c>
      <c r="W511" s="129">
        <v>2.03</v>
      </c>
      <c r="X511" s="129">
        <v>22.85</v>
      </c>
      <c r="Y511" s="129">
        <v>5.0</v>
      </c>
      <c r="Z511" s="129">
        <v>1.0</v>
      </c>
      <c r="AA511" s="129">
        <v>1.0</v>
      </c>
      <c r="AB511" s="129">
        <v>1.0</v>
      </c>
      <c r="AC511" s="129">
        <v>4.0</v>
      </c>
      <c r="AD511" s="129">
        <v>1.95</v>
      </c>
      <c r="AE511" s="129">
        <v>321.0</v>
      </c>
      <c r="AF511" s="129">
        <v>4.0</v>
      </c>
      <c r="AG511" s="129">
        <v>1.0</v>
      </c>
      <c r="AH511" s="129">
        <v>1.0</v>
      </c>
      <c r="AI511" s="129">
        <v>1.0</v>
      </c>
      <c r="AJ511" s="129">
        <v>3.0</v>
      </c>
      <c r="AK511" s="129">
        <v>2.0</v>
      </c>
      <c r="AL511" s="130">
        <v>45496.78643179398</v>
      </c>
      <c r="AM511" s="131">
        <v>1588403.11</v>
      </c>
      <c r="AN511" s="131">
        <v>1291637.73</v>
      </c>
      <c r="AO511" s="124"/>
      <c r="AP511" s="124"/>
    </row>
    <row r="512">
      <c r="A512" s="129">
        <v>496.0</v>
      </c>
      <c r="B512" s="14" t="s">
        <v>63</v>
      </c>
      <c r="C512" s="14" t="s">
        <v>32</v>
      </c>
      <c r="D512" s="14" t="s">
        <v>480</v>
      </c>
      <c r="E512" s="14" t="s">
        <v>481</v>
      </c>
      <c r="F512" s="15" t="s">
        <v>220</v>
      </c>
      <c r="G512" s="15" t="s">
        <v>59</v>
      </c>
      <c r="H512" s="18" t="s">
        <v>1026</v>
      </c>
      <c r="I512" s="18" t="s">
        <v>1027</v>
      </c>
      <c r="J512" s="129">
        <v>897619.87</v>
      </c>
      <c r="K512" s="129">
        <v>704155.0</v>
      </c>
      <c r="L512" s="129">
        <v>28976.93</v>
      </c>
      <c r="M512" s="129">
        <v>23735.25</v>
      </c>
      <c r="N512" s="14" t="s">
        <v>41</v>
      </c>
      <c r="O512" s="129">
        <v>1.0</v>
      </c>
      <c r="P512" s="129">
        <v>55.0</v>
      </c>
      <c r="Q512" s="129">
        <v>20.0</v>
      </c>
      <c r="R512" s="129">
        <v>46.0</v>
      </c>
      <c r="S512" s="129">
        <v>13.0</v>
      </c>
      <c r="T512" s="14" t="s">
        <v>41</v>
      </c>
      <c r="U512" s="129">
        <v>175.0</v>
      </c>
      <c r="V512" s="129">
        <v>253.0</v>
      </c>
      <c r="W512" s="129">
        <v>22.08</v>
      </c>
      <c r="X512" s="129">
        <v>27.47</v>
      </c>
      <c r="Y512" s="14" t="s">
        <v>41</v>
      </c>
      <c r="Z512" s="129">
        <v>3.0</v>
      </c>
      <c r="AA512" s="129">
        <v>5.0</v>
      </c>
      <c r="AB512" s="129">
        <v>5.0</v>
      </c>
      <c r="AC512" s="129">
        <v>4.0</v>
      </c>
      <c r="AD512" s="129">
        <v>4.3</v>
      </c>
      <c r="AE512" s="129">
        <v>29.0</v>
      </c>
      <c r="AF512" s="14" t="s">
        <v>41</v>
      </c>
      <c r="AG512" s="129">
        <v>2.0</v>
      </c>
      <c r="AH512" s="129">
        <v>4.0</v>
      </c>
      <c r="AI512" s="129">
        <v>4.0</v>
      </c>
      <c r="AJ512" s="129">
        <v>3.0</v>
      </c>
      <c r="AK512" s="129">
        <v>4.0</v>
      </c>
      <c r="AL512" s="130">
        <v>45496.78643179398</v>
      </c>
      <c r="AM512" s="131">
        <v>897058.62</v>
      </c>
      <c r="AN512" s="131">
        <v>706932.57</v>
      </c>
      <c r="AO512" s="124"/>
      <c r="AP512" s="124"/>
    </row>
    <row r="513">
      <c r="A513" s="129">
        <v>781.0</v>
      </c>
      <c r="B513" s="14" t="s">
        <v>63</v>
      </c>
      <c r="C513" s="14" t="s">
        <v>32</v>
      </c>
      <c r="D513" s="14" t="s">
        <v>480</v>
      </c>
      <c r="E513" s="14" t="s">
        <v>481</v>
      </c>
      <c r="F513" s="15" t="s">
        <v>220</v>
      </c>
      <c r="G513" s="15" t="s">
        <v>59</v>
      </c>
      <c r="H513" s="18" t="s">
        <v>1026</v>
      </c>
      <c r="I513" s="18" t="s">
        <v>1027</v>
      </c>
      <c r="J513" s="129">
        <v>1433644.2</v>
      </c>
      <c r="K513" s="129">
        <v>1610719.76</v>
      </c>
      <c r="L513" s="129">
        <v>58448.28</v>
      </c>
      <c r="M513" s="129">
        <v>65803.87</v>
      </c>
      <c r="N513" s="14" t="s">
        <v>41</v>
      </c>
      <c r="O513" s="129">
        <v>4.0</v>
      </c>
      <c r="P513" s="129">
        <v>54.0</v>
      </c>
      <c r="Q513" s="129">
        <v>28.0</v>
      </c>
      <c r="R513" s="129">
        <v>65.0</v>
      </c>
      <c r="S513" s="129">
        <v>45.0</v>
      </c>
      <c r="T513" s="14" t="s">
        <v>41</v>
      </c>
      <c r="U513" s="129">
        <v>92.0</v>
      </c>
      <c r="V513" s="129">
        <v>44.0</v>
      </c>
      <c r="W513" s="129">
        <v>-11.18</v>
      </c>
      <c r="X513" s="129">
        <v>-10.99</v>
      </c>
      <c r="Y513" s="14" t="s">
        <v>41</v>
      </c>
      <c r="Z513" s="129">
        <v>2.0</v>
      </c>
      <c r="AA513" s="129">
        <v>3.0</v>
      </c>
      <c r="AB513" s="129">
        <v>1.0</v>
      </c>
      <c r="AC513" s="129">
        <v>1.0</v>
      </c>
      <c r="AD513" s="129">
        <v>1.45</v>
      </c>
      <c r="AE513" s="129">
        <v>400.0</v>
      </c>
      <c r="AF513" s="14" t="s">
        <v>41</v>
      </c>
      <c r="AG513" s="129">
        <v>2.0</v>
      </c>
      <c r="AH513" s="129">
        <v>2.0</v>
      </c>
      <c r="AI513" s="129">
        <v>1.0</v>
      </c>
      <c r="AJ513" s="129">
        <v>1.0</v>
      </c>
      <c r="AK513" s="129">
        <v>1.0</v>
      </c>
      <c r="AL513" s="130">
        <v>45496.78643179398</v>
      </c>
      <c r="AM513" s="131">
        <v>1436884.1</v>
      </c>
      <c r="AN513" s="131">
        <v>1619064.73</v>
      </c>
      <c r="AO513" s="124"/>
      <c r="AP513" s="124"/>
    </row>
    <row r="514">
      <c r="A514" s="129">
        <v>308.0</v>
      </c>
      <c r="B514" s="132"/>
      <c r="C514" s="14" t="s">
        <v>32</v>
      </c>
      <c r="D514" s="14" t="s">
        <v>319</v>
      </c>
      <c r="E514" s="14" t="s">
        <v>320</v>
      </c>
      <c r="F514" s="15" t="s">
        <v>70</v>
      </c>
      <c r="G514" s="15" t="s">
        <v>36</v>
      </c>
      <c r="H514" s="18" t="s">
        <v>1026</v>
      </c>
      <c r="I514" s="18" t="s">
        <v>1027</v>
      </c>
      <c r="J514" s="129">
        <v>727751.56</v>
      </c>
      <c r="K514" s="129">
        <v>636458.4</v>
      </c>
      <c r="L514" s="129">
        <v>23136.57</v>
      </c>
      <c r="M514" s="129">
        <v>20031.03</v>
      </c>
      <c r="N514" s="129">
        <v>23.0</v>
      </c>
      <c r="O514" s="129">
        <v>20.0</v>
      </c>
      <c r="P514" s="129">
        <v>41.0</v>
      </c>
      <c r="Q514" s="129">
        <v>32.0</v>
      </c>
      <c r="R514" s="129">
        <v>13.0</v>
      </c>
      <c r="S514" s="129">
        <v>15.0</v>
      </c>
      <c r="T514" s="129">
        <v>15.0</v>
      </c>
      <c r="U514" s="129">
        <v>28.0</v>
      </c>
      <c r="V514" s="129">
        <v>-13.0</v>
      </c>
      <c r="W514" s="129">
        <v>15.5</v>
      </c>
      <c r="X514" s="129">
        <v>14.34</v>
      </c>
      <c r="Y514" s="129">
        <v>1.0</v>
      </c>
      <c r="Z514" s="129">
        <v>1.0</v>
      </c>
      <c r="AA514" s="129">
        <v>1.0</v>
      </c>
      <c r="AB514" s="129">
        <v>4.0</v>
      </c>
      <c r="AC514" s="129">
        <v>3.0</v>
      </c>
      <c r="AD514" s="129">
        <v>2.7</v>
      </c>
      <c r="AE514" s="129">
        <v>209.0</v>
      </c>
      <c r="AF514" s="129">
        <v>1.0</v>
      </c>
      <c r="AG514" s="129">
        <v>1.0</v>
      </c>
      <c r="AH514" s="129">
        <v>1.0</v>
      </c>
      <c r="AI514" s="129">
        <v>3.0</v>
      </c>
      <c r="AJ514" s="129">
        <v>2.0</v>
      </c>
      <c r="AK514" s="129">
        <v>2.0</v>
      </c>
      <c r="AL514" s="130">
        <v>45496.78643179398</v>
      </c>
      <c r="AM514" s="131">
        <v>727718.56</v>
      </c>
      <c r="AN514" s="131">
        <v>636557.35</v>
      </c>
      <c r="AO514" s="124"/>
      <c r="AP514" s="124"/>
    </row>
    <row r="515">
      <c r="A515" s="129">
        <v>774.0</v>
      </c>
      <c r="B515" s="14" t="s">
        <v>122</v>
      </c>
      <c r="C515" s="14" t="s">
        <v>32</v>
      </c>
      <c r="D515" s="14" t="s">
        <v>696</v>
      </c>
      <c r="E515" s="14" t="s">
        <v>697</v>
      </c>
      <c r="F515" s="15" t="s">
        <v>108</v>
      </c>
      <c r="G515" s="15" t="s">
        <v>46</v>
      </c>
      <c r="H515" s="18" t="s">
        <v>1026</v>
      </c>
      <c r="I515" s="18" t="s">
        <v>1027</v>
      </c>
      <c r="J515" s="129">
        <v>781863.38</v>
      </c>
      <c r="K515" s="129">
        <v>627191.0</v>
      </c>
      <c r="L515" s="129">
        <v>25835.88</v>
      </c>
      <c r="M515" s="129">
        <v>22922.77</v>
      </c>
      <c r="N515" s="129">
        <v>12.0</v>
      </c>
      <c r="O515" s="129">
        <v>11.0</v>
      </c>
      <c r="P515" s="129">
        <v>30.0</v>
      </c>
      <c r="Q515" s="129">
        <v>25.0</v>
      </c>
      <c r="R515" s="129">
        <v>45.0</v>
      </c>
      <c r="S515" s="129">
        <v>52.0</v>
      </c>
      <c r="T515" s="129">
        <v>9.0</v>
      </c>
      <c r="U515" s="129">
        <v>20.0</v>
      </c>
      <c r="V515" s="129">
        <v>-13.0</v>
      </c>
      <c r="W515" s="129">
        <v>12.71</v>
      </c>
      <c r="X515" s="129">
        <v>24.66</v>
      </c>
      <c r="Y515" s="129">
        <v>1.0</v>
      </c>
      <c r="Z515" s="129">
        <v>1.0</v>
      </c>
      <c r="AA515" s="129">
        <v>1.0</v>
      </c>
      <c r="AB515" s="129">
        <v>3.0</v>
      </c>
      <c r="AC515" s="129">
        <v>4.0</v>
      </c>
      <c r="AD515" s="129">
        <v>2.55</v>
      </c>
      <c r="AE515" s="129">
        <v>222.0</v>
      </c>
      <c r="AF515" s="129">
        <v>1.0</v>
      </c>
      <c r="AG515" s="129">
        <v>1.0</v>
      </c>
      <c r="AH515" s="129">
        <v>1.0</v>
      </c>
      <c r="AI515" s="129">
        <v>2.0</v>
      </c>
      <c r="AJ515" s="129">
        <v>3.0</v>
      </c>
      <c r="AK515" s="129">
        <v>2.0</v>
      </c>
      <c r="AL515" s="130">
        <v>45496.78643179398</v>
      </c>
      <c r="AM515" s="131">
        <v>783158.39</v>
      </c>
      <c r="AN515" s="131">
        <v>627473.25</v>
      </c>
      <c r="AO515" s="124"/>
      <c r="AP515" s="124"/>
    </row>
    <row r="516">
      <c r="A516" s="129">
        <v>298.0</v>
      </c>
      <c r="B516" s="14" t="s">
        <v>42</v>
      </c>
      <c r="C516" s="14" t="s">
        <v>32</v>
      </c>
      <c r="D516" s="14" t="s">
        <v>305</v>
      </c>
      <c r="E516" s="14" t="s">
        <v>306</v>
      </c>
      <c r="F516" s="15" t="s">
        <v>108</v>
      </c>
      <c r="G516" s="15" t="s">
        <v>46</v>
      </c>
      <c r="H516" s="18" t="s">
        <v>1026</v>
      </c>
      <c r="I516" s="18" t="s">
        <v>1027</v>
      </c>
      <c r="J516" s="129">
        <v>3006815.84</v>
      </c>
      <c r="K516" s="129">
        <v>2788088.6</v>
      </c>
      <c r="L516" s="129">
        <v>82977.9</v>
      </c>
      <c r="M516" s="129">
        <v>88700.92</v>
      </c>
      <c r="N516" s="129">
        <v>74.0</v>
      </c>
      <c r="O516" s="129">
        <v>5.0</v>
      </c>
      <c r="P516" s="129">
        <v>72.0</v>
      </c>
      <c r="Q516" s="129">
        <v>63.0</v>
      </c>
      <c r="R516" s="129">
        <v>79.0</v>
      </c>
      <c r="S516" s="129">
        <v>82.0</v>
      </c>
      <c r="T516" s="129">
        <v>1380.0</v>
      </c>
      <c r="U516" s="129">
        <v>14.0</v>
      </c>
      <c r="V516" s="129">
        <v>-3.0</v>
      </c>
      <c r="W516" s="129">
        <v>-6.45</v>
      </c>
      <c r="X516" s="129">
        <v>7.85</v>
      </c>
      <c r="Y516" s="129">
        <v>5.0</v>
      </c>
      <c r="Z516" s="129">
        <v>1.0</v>
      </c>
      <c r="AA516" s="129">
        <v>1.0</v>
      </c>
      <c r="AB516" s="129">
        <v>1.0</v>
      </c>
      <c r="AC516" s="129">
        <v>2.0</v>
      </c>
      <c r="AD516" s="129">
        <v>1.45</v>
      </c>
      <c r="AE516" s="129">
        <v>404.0</v>
      </c>
      <c r="AF516" s="129">
        <v>4.0</v>
      </c>
      <c r="AG516" s="129">
        <v>1.0</v>
      </c>
      <c r="AH516" s="129">
        <v>1.0</v>
      </c>
      <c r="AI516" s="129">
        <v>1.0</v>
      </c>
      <c r="AJ516" s="129">
        <v>2.0</v>
      </c>
      <c r="AK516" s="129">
        <v>1.0</v>
      </c>
      <c r="AL516" s="130">
        <v>45496.78643179398</v>
      </c>
      <c r="AM516" s="131">
        <v>2823896.18</v>
      </c>
      <c r="AN516" s="131">
        <v>2791880.06</v>
      </c>
      <c r="AO516" s="124"/>
      <c r="AP516" s="124"/>
    </row>
    <row r="517">
      <c r="A517" s="129">
        <v>3034.0</v>
      </c>
      <c r="B517" s="14" t="s">
        <v>47</v>
      </c>
      <c r="C517" s="14" t="s">
        <v>32</v>
      </c>
      <c r="D517" s="14" t="s">
        <v>71</v>
      </c>
      <c r="E517" s="14" t="s">
        <v>808</v>
      </c>
      <c r="F517" s="15" t="s">
        <v>783</v>
      </c>
      <c r="G517" s="15" t="s">
        <v>772</v>
      </c>
      <c r="H517" s="18" t="s">
        <v>1026</v>
      </c>
      <c r="I517" s="18" t="s">
        <v>1027</v>
      </c>
      <c r="J517" s="129">
        <v>585364.98</v>
      </c>
      <c r="K517" s="129">
        <v>605924.6</v>
      </c>
      <c r="L517" s="129">
        <v>21451.97</v>
      </c>
      <c r="M517" s="129">
        <v>22363.0</v>
      </c>
      <c r="N517" s="129">
        <v>24.0</v>
      </c>
      <c r="O517" s="129">
        <v>9.0</v>
      </c>
      <c r="P517" s="129">
        <v>3.0</v>
      </c>
      <c r="Q517" s="129">
        <v>7.0</v>
      </c>
      <c r="R517" s="129">
        <v>34.0</v>
      </c>
      <c r="S517" s="129">
        <v>30.0</v>
      </c>
      <c r="T517" s="129">
        <v>166.0</v>
      </c>
      <c r="U517" s="129">
        <v>-57.0</v>
      </c>
      <c r="V517" s="129">
        <v>13.0</v>
      </c>
      <c r="W517" s="129">
        <v>-4.07</v>
      </c>
      <c r="X517" s="129">
        <v>-3.39</v>
      </c>
      <c r="Y517" s="129">
        <v>5.0</v>
      </c>
      <c r="Z517" s="129">
        <v>1.0</v>
      </c>
      <c r="AA517" s="129">
        <v>1.0</v>
      </c>
      <c r="AB517" s="129">
        <v>1.0</v>
      </c>
      <c r="AC517" s="129">
        <v>1.0</v>
      </c>
      <c r="AD517" s="129">
        <v>1.2</v>
      </c>
      <c r="AE517" s="129">
        <v>467.0</v>
      </c>
      <c r="AF517" s="129">
        <v>4.0</v>
      </c>
      <c r="AG517" s="129">
        <v>1.0</v>
      </c>
      <c r="AH517" s="129">
        <v>1.0</v>
      </c>
      <c r="AI517" s="129">
        <v>1.0</v>
      </c>
      <c r="AJ517" s="129">
        <v>1.0</v>
      </c>
      <c r="AK517" s="129">
        <v>1.0</v>
      </c>
      <c r="AL517" s="130">
        <v>45496.78643179398</v>
      </c>
      <c r="AM517" s="131">
        <v>585857.1</v>
      </c>
      <c r="AN517" s="131">
        <v>605863.41</v>
      </c>
      <c r="AO517" s="124"/>
      <c r="AP517" s="124"/>
    </row>
    <row r="518">
      <c r="A518" s="129">
        <v>3049.0</v>
      </c>
      <c r="B518" s="14" t="s">
        <v>31</v>
      </c>
      <c r="C518" s="14" t="s">
        <v>32</v>
      </c>
      <c r="D518" s="14" t="s">
        <v>822</v>
      </c>
      <c r="E518" s="14" t="s">
        <v>808</v>
      </c>
      <c r="F518" s="15" t="s">
        <v>771</v>
      </c>
      <c r="G518" s="15" t="s">
        <v>772</v>
      </c>
      <c r="H518" s="18" t="s">
        <v>1026</v>
      </c>
      <c r="I518" s="18" t="s">
        <v>1027</v>
      </c>
      <c r="J518" s="129">
        <v>1004391.72</v>
      </c>
      <c r="K518" s="129">
        <v>889031.2</v>
      </c>
      <c r="L518" s="129">
        <v>22400.17</v>
      </c>
      <c r="M518" s="129">
        <v>20103.37</v>
      </c>
      <c r="N518" s="14" t="s">
        <v>41</v>
      </c>
      <c r="O518" s="14" t="s">
        <v>41</v>
      </c>
      <c r="P518" s="129">
        <v>42.0</v>
      </c>
      <c r="Q518" s="129">
        <v>50.0</v>
      </c>
      <c r="R518" s="129">
        <v>27.0</v>
      </c>
      <c r="S518" s="129">
        <v>41.0</v>
      </c>
      <c r="T518" s="14" t="s">
        <v>41</v>
      </c>
      <c r="U518" s="129">
        <v>-16.0</v>
      </c>
      <c r="V518" s="129">
        <v>-34.0</v>
      </c>
      <c r="W518" s="129">
        <v>11.42</v>
      </c>
      <c r="X518" s="129">
        <v>12.98</v>
      </c>
      <c r="Y518" s="14" t="s">
        <v>41</v>
      </c>
      <c r="Z518" s="129">
        <v>1.0</v>
      </c>
      <c r="AA518" s="129">
        <v>1.0</v>
      </c>
      <c r="AB518" s="129">
        <v>3.0</v>
      </c>
      <c r="AC518" s="129">
        <v>2.0</v>
      </c>
      <c r="AD518" s="129">
        <v>2.0</v>
      </c>
      <c r="AE518" s="129">
        <v>305.0</v>
      </c>
      <c r="AF518" s="14" t="s">
        <v>41</v>
      </c>
      <c r="AG518" s="129">
        <v>1.0</v>
      </c>
      <c r="AH518" s="129">
        <v>1.0</v>
      </c>
      <c r="AI518" s="129">
        <v>2.0</v>
      </c>
      <c r="AJ518" s="129">
        <v>2.0</v>
      </c>
      <c r="AK518" s="129">
        <v>2.0</v>
      </c>
      <c r="AL518" s="130">
        <v>45496.78643179398</v>
      </c>
      <c r="AM518" s="131">
        <v>1065509.25</v>
      </c>
      <c r="AN518" s="131">
        <v>889498.53</v>
      </c>
      <c r="AO518" s="124"/>
      <c r="AP518" s="124"/>
    </row>
    <row r="519">
      <c r="A519" s="129">
        <v>3048.0</v>
      </c>
      <c r="B519" s="14" t="s">
        <v>31</v>
      </c>
      <c r="C519" s="14" t="s">
        <v>32</v>
      </c>
      <c r="D519" s="14" t="s">
        <v>820</v>
      </c>
      <c r="E519" s="14" t="s">
        <v>821</v>
      </c>
      <c r="F519" s="15" t="s">
        <v>776</v>
      </c>
      <c r="G519" s="15" t="s">
        <v>772</v>
      </c>
      <c r="H519" s="18" t="s">
        <v>1026</v>
      </c>
      <c r="I519" s="18" t="s">
        <v>1027</v>
      </c>
      <c r="J519" s="129">
        <v>937136.96</v>
      </c>
      <c r="K519" s="129">
        <v>684150.6</v>
      </c>
      <c r="L519" s="129">
        <v>23494.59</v>
      </c>
      <c r="M519" s="129">
        <v>18207.04</v>
      </c>
      <c r="N519" s="129">
        <v>19.0</v>
      </c>
      <c r="O519" s="129">
        <v>19.0</v>
      </c>
      <c r="P519" s="129">
        <v>38.0</v>
      </c>
      <c r="Q519" s="129">
        <v>28.0</v>
      </c>
      <c r="R519" s="129">
        <v>23.0</v>
      </c>
      <c r="S519" s="129">
        <v>14.0</v>
      </c>
      <c r="T519" s="129">
        <v>0.0</v>
      </c>
      <c r="U519" s="129">
        <v>35.0</v>
      </c>
      <c r="V519" s="129">
        <v>64.0</v>
      </c>
      <c r="W519" s="129">
        <v>29.04</v>
      </c>
      <c r="X519" s="129">
        <v>36.98</v>
      </c>
      <c r="Y519" s="129">
        <v>1.0</v>
      </c>
      <c r="Z519" s="129">
        <v>1.0</v>
      </c>
      <c r="AA519" s="129">
        <v>4.0</v>
      </c>
      <c r="AB519" s="129">
        <v>5.0</v>
      </c>
      <c r="AC519" s="129">
        <v>5.0</v>
      </c>
      <c r="AD519" s="129">
        <v>4.2</v>
      </c>
      <c r="AE519" s="129">
        <v>34.0</v>
      </c>
      <c r="AF519" s="129">
        <v>1.0</v>
      </c>
      <c r="AG519" s="129">
        <v>1.0</v>
      </c>
      <c r="AH519" s="129">
        <v>3.0</v>
      </c>
      <c r="AI519" s="129">
        <v>4.0</v>
      </c>
      <c r="AJ519" s="129">
        <v>4.0</v>
      </c>
      <c r="AK519" s="129">
        <v>4.0</v>
      </c>
      <c r="AL519" s="130">
        <v>45496.78643179398</v>
      </c>
      <c r="AM519" s="131">
        <v>946165.94</v>
      </c>
      <c r="AN519" s="131">
        <v>686173.02</v>
      </c>
      <c r="AO519" s="124"/>
      <c r="AP519" s="124"/>
    </row>
    <row r="520">
      <c r="A520" s="129">
        <v>524.0</v>
      </c>
      <c r="B520" s="132"/>
      <c r="C520" s="14" t="s">
        <v>32</v>
      </c>
      <c r="D520" s="14" t="s">
        <v>91</v>
      </c>
      <c r="E520" s="14" t="s">
        <v>500</v>
      </c>
      <c r="F520" s="15" t="s">
        <v>70</v>
      </c>
      <c r="G520" s="15" t="s">
        <v>36</v>
      </c>
      <c r="H520" s="18" t="s">
        <v>1026</v>
      </c>
      <c r="I520" s="18" t="s">
        <v>1027</v>
      </c>
      <c r="J520" s="129">
        <v>3596080.48</v>
      </c>
      <c r="K520" s="129">
        <v>3103397.6</v>
      </c>
      <c r="L520" s="129">
        <v>111230.3</v>
      </c>
      <c r="M520" s="129">
        <v>96809.25</v>
      </c>
      <c r="N520" s="129">
        <v>21.0</v>
      </c>
      <c r="O520" s="129">
        <v>42.0</v>
      </c>
      <c r="P520" s="129">
        <v>87.0</v>
      </c>
      <c r="Q520" s="129">
        <v>79.0</v>
      </c>
      <c r="R520" s="129">
        <v>53.0</v>
      </c>
      <c r="S520" s="129">
        <v>44.0</v>
      </c>
      <c r="T520" s="129">
        <v>-50.0</v>
      </c>
      <c r="U520" s="129">
        <v>10.0</v>
      </c>
      <c r="V520" s="129">
        <v>20.0</v>
      </c>
      <c r="W520" s="129">
        <v>14.9</v>
      </c>
      <c r="X520" s="129">
        <v>15.88</v>
      </c>
      <c r="Y520" s="129">
        <v>1.0</v>
      </c>
      <c r="Z520" s="129">
        <v>1.0</v>
      </c>
      <c r="AA520" s="129">
        <v>2.0</v>
      </c>
      <c r="AB520" s="129">
        <v>4.0</v>
      </c>
      <c r="AC520" s="129">
        <v>3.0</v>
      </c>
      <c r="AD520" s="129">
        <v>2.9</v>
      </c>
      <c r="AE520" s="129">
        <v>192.0</v>
      </c>
      <c r="AF520" s="129">
        <v>1.0</v>
      </c>
      <c r="AG520" s="129">
        <v>1.0</v>
      </c>
      <c r="AH520" s="129">
        <v>2.0</v>
      </c>
      <c r="AI520" s="129">
        <v>3.0</v>
      </c>
      <c r="AJ520" s="129">
        <v>2.0</v>
      </c>
      <c r="AK520" s="129">
        <v>3.0</v>
      </c>
      <c r="AL520" s="130">
        <v>45496.78643179398</v>
      </c>
      <c r="AM520" s="131">
        <v>3596493.48</v>
      </c>
      <c r="AN520" s="131">
        <v>3104093.01</v>
      </c>
      <c r="AO520" s="124"/>
      <c r="AP520" s="124"/>
    </row>
    <row r="521">
      <c r="A521" s="129">
        <v>803.0</v>
      </c>
      <c r="B521" s="14" t="s">
        <v>60</v>
      </c>
      <c r="C521" s="14" t="s">
        <v>32</v>
      </c>
      <c r="D521" s="14" t="s">
        <v>472</v>
      </c>
      <c r="E521" s="14" t="s">
        <v>721</v>
      </c>
      <c r="F521" s="15" t="s">
        <v>88</v>
      </c>
      <c r="G521" s="15" t="s">
        <v>59</v>
      </c>
      <c r="H521" s="18" t="s">
        <v>1026</v>
      </c>
      <c r="I521" s="18" t="s">
        <v>1027</v>
      </c>
      <c r="J521" s="129">
        <v>312033.3</v>
      </c>
      <c r="K521" s="129">
        <v>305219.4</v>
      </c>
      <c r="L521" s="129">
        <v>9140.19</v>
      </c>
      <c r="M521" s="129">
        <v>10284.89</v>
      </c>
      <c r="N521" s="129">
        <v>6.0</v>
      </c>
      <c r="O521" s="14" t="s">
        <v>41</v>
      </c>
      <c r="P521" s="129">
        <v>9.0</v>
      </c>
      <c r="Q521" s="129">
        <v>1.0</v>
      </c>
      <c r="R521" s="129">
        <v>11.0</v>
      </c>
      <c r="S521" s="129">
        <v>7.0</v>
      </c>
      <c r="T521" s="14" t="s">
        <v>41</v>
      </c>
      <c r="U521" s="129">
        <v>800.0</v>
      </c>
      <c r="V521" s="129">
        <v>57.0</v>
      </c>
      <c r="W521" s="129">
        <v>-11.13</v>
      </c>
      <c r="X521" s="129">
        <v>2.23</v>
      </c>
      <c r="Y521" s="14" t="s">
        <v>41</v>
      </c>
      <c r="Z521" s="129">
        <v>5.0</v>
      </c>
      <c r="AA521" s="129">
        <v>3.0</v>
      </c>
      <c r="AB521" s="129">
        <v>1.0</v>
      </c>
      <c r="AC521" s="129">
        <v>1.0</v>
      </c>
      <c r="AD521" s="129">
        <v>1.75</v>
      </c>
      <c r="AE521" s="129">
        <v>339.0</v>
      </c>
      <c r="AF521" s="14" t="s">
        <v>41</v>
      </c>
      <c r="AG521" s="129">
        <v>4.0</v>
      </c>
      <c r="AH521" s="129">
        <v>2.0</v>
      </c>
      <c r="AI521" s="129">
        <v>1.0</v>
      </c>
      <c r="AJ521" s="129">
        <v>1.0</v>
      </c>
      <c r="AK521" s="129">
        <v>1.0</v>
      </c>
      <c r="AL521" s="130">
        <v>45496.78643179398</v>
      </c>
      <c r="AM521" s="131">
        <v>312105.3</v>
      </c>
      <c r="AN521" s="131">
        <v>305394.11</v>
      </c>
      <c r="AO521" s="124"/>
      <c r="AP521" s="124"/>
    </row>
    <row r="522">
      <c r="A522" s="129">
        <v>714.0</v>
      </c>
      <c r="B522" s="14" t="s">
        <v>97</v>
      </c>
      <c r="C522" s="14" t="s">
        <v>32</v>
      </c>
      <c r="D522" s="14" t="s">
        <v>648</v>
      </c>
      <c r="E522" s="14" t="s">
        <v>649</v>
      </c>
      <c r="F522" s="15" t="s">
        <v>154</v>
      </c>
      <c r="G522" s="15" t="s">
        <v>101</v>
      </c>
      <c r="H522" s="18" t="s">
        <v>1026</v>
      </c>
      <c r="I522" s="18" t="s">
        <v>1027</v>
      </c>
      <c r="J522" s="129">
        <v>862191.05</v>
      </c>
      <c r="K522" s="129">
        <v>808883.6</v>
      </c>
      <c r="L522" s="129">
        <v>25104.41</v>
      </c>
      <c r="M522" s="129">
        <v>24026.67</v>
      </c>
      <c r="N522" s="129">
        <v>11.0</v>
      </c>
      <c r="O522" s="129">
        <v>15.0</v>
      </c>
      <c r="P522" s="129">
        <v>37.0</v>
      </c>
      <c r="Q522" s="129">
        <v>25.0</v>
      </c>
      <c r="R522" s="129">
        <v>28.0</v>
      </c>
      <c r="S522" s="129">
        <v>30.0</v>
      </c>
      <c r="T522" s="129">
        <v>-26.0</v>
      </c>
      <c r="U522" s="129">
        <v>48.0</v>
      </c>
      <c r="V522" s="129">
        <v>-6.0</v>
      </c>
      <c r="W522" s="129">
        <v>4.49</v>
      </c>
      <c r="X522" s="129">
        <v>6.59</v>
      </c>
      <c r="Y522" s="129">
        <v>1.0</v>
      </c>
      <c r="Z522" s="129">
        <v>1.0</v>
      </c>
      <c r="AA522" s="129">
        <v>1.0</v>
      </c>
      <c r="AB522" s="129">
        <v>2.0</v>
      </c>
      <c r="AC522" s="129">
        <v>1.0</v>
      </c>
      <c r="AD522" s="129">
        <v>1.4</v>
      </c>
      <c r="AE522" s="129">
        <v>409.0</v>
      </c>
      <c r="AF522" s="129">
        <v>1.0</v>
      </c>
      <c r="AG522" s="129">
        <v>1.0</v>
      </c>
      <c r="AH522" s="129">
        <v>1.0</v>
      </c>
      <c r="AI522" s="129">
        <v>1.0</v>
      </c>
      <c r="AJ522" s="129">
        <v>1.0</v>
      </c>
      <c r="AK522" s="129">
        <v>1.0</v>
      </c>
      <c r="AL522" s="130">
        <v>45496.78643179398</v>
      </c>
      <c r="AM522" s="131">
        <v>862095.05</v>
      </c>
      <c r="AN522" s="131">
        <v>809577.3</v>
      </c>
      <c r="AO522" s="124"/>
      <c r="AP522" s="124"/>
    </row>
    <row r="523">
      <c r="A523" s="129">
        <v>289.0</v>
      </c>
      <c r="B523" s="14" t="s">
        <v>60</v>
      </c>
      <c r="C523" s="14" t="s">
        <v>32</v>
      </c>
      <c r="D523" s="14" t="s">
        <v>296</v>
      </c>
      <c r="E523" s="14" t="s">
        <v>297</v>
      </c>
      <c r="F523" s="15" t="s">
        <v>118</v>
      </c>
      <c r="G523" s="15" t="s">
        <v>59</v>
      </c>
      <c r="H523" s="18" t="s">
        <v>1026</v>
      </c>
      <c r="I523" s="18" t="s">
        <v>1027</v>
      </c>
      <c r="J523" s="129">
        <v>1301083.05</v>
      </c>
      <c r="K523" s="129">
        <v>1266588.0</v>
      </c>
      <c r="L523" s="129">
        <v>34476.77</v>
      </c>
      <c r="M523" s="129">
        <v>36224.45</v>
      </c>
      <c r="N523" s="129">
        <v>19.0</v>
      </c>
      <c r="O523" s="129">
        <v>42.0</v>
      </c>
      <c r="P523" s="129">
        <v>83.0</v>
      </c>
      <c r="Q523" s="129">
        <v>90.0</v>
      </c>
      <c r="R523" s="129">
        <v>30.0</v>
      </c>
      <c r="S523" s="129">
        <v>32.0</v>
      </c>
      <c r="T523" s="129">
        <v>-54.0</v>
      </c>
      <c r="U523" s="129">
        <v>-7.0</v>
      </c>
      <c r="V523" s="129">
        <v>-6.0</v>
      </c>
      <c r="W523" s="129">
        <v>-4.82</v>
      </c>
      <c r="X523" s="129">
        <v>2.72</v>
      </c>
      <c r="Y523" s="129">
        <v>1.0</v>
      </c>
      <c r="Z523" s="129">
        <v>1.0</v>
      </c>
      <c r="AA523" s="129">
        <v>1.0</v>
      </c>
      <c r="AB523" s="129">
        <v>1.0</v>
      </c>
      <c r="AC523" s="129">
        <v>1.0</v>
      </c>
      <c r="AD523" s="129">
        <v>1.0</v>
      </c>
      <c r="AE523" s="129">
        <v>578.0</v>
      </c>
      <c r="AF523" s="129">
        <v>1.0</v>
      </c>
      <c r="AG523" s="129">
        <v>1.0</v>
      </c>
      <c r="AH523" s="129">
        <v>1.0</v>
      </c>
      <c r="AI523" s="129">
        <v>1.0</v>
      </c>
      <c r="AJ523" s="129">
        <v>1.0</v>
      </c>
      <c r="AK523" s="129">
        <v>1.0</v>
      </c>
      <c r="AL523" s="130">
        <v>45496.78643179398</v>
      </c>
      <c r="AM523" s="131">
        <v>1301581.23</v>
      </c>
      <c r="AN523" s="131">
        <v>1281090.69</v>
      </c>
      <c r="AO523" s="124"/>
      <c r="AP523" s="124"/>
    </row>
    <row r="524">
      <c r="A524" s="129">
        <v>374.0</v>
      </c>
      <c r="B524" s="14" t="s">
        <v>60</v>
      </c>
      <c r="C524" s="14" t="s">
        <v>32</v>
      </c>
      <c r="D524" s="14" t="s">
        <v>296</v>
      </c>
      <c r="E524" s="14" t="s">
        <v>297</v>
      </c>
      <c r="F524" s="15" t="s">
        <v>118</v>
      </c>
      <c r="G524" s="15" t="s">
        <v>59</v>
      </c>
      <c r="H524" s="18" t="s">
        <v>1026</v>
      </c>
      <c r="I524" s="18" t="s">
        <v>1027</v>
      </c>
      <c r="J524" s="129">
        <v>888413.58</v>
      </c>
      <c r="K524" s="129">
        <v>762392.4</v>
      </c>
      <c r="L524" s="129">
        <v>20041.92</v>
      </c>
      <c r="M524" s="129">
        <v>18849.89</v>
      </c>
      <c r="N524" s="129">
        <v>25.0</v>
      </c>
      <c r="O524" s="129">
        <v>35.0</v>
      </c>
      <c r="P524" s="129">
        <v>57.0</v>
      </c>
      <c r="Q524" s="129">
        <v>40.0</v>
      </c>
      <c r="R524" s="129">
        <v>31.0</v>
      </c>
      <c r="S524" s="129">
        <v>21.0</v>
      </c>
      <c r="T524" s="129">
        <v>-28.0</v>
      </c>
      <c r="U524" s="129">
        <v>42.0</v>
      </c>
      <c r="V524" s="129">
        <v>47.0</v>
      </c>
      <c r="W524" s="129">
        <v>6.32</v>
      </c>
      <c r="X524" s="129">
        <v>16.53</v>
      </c>
      <c r="Y524" s="129">
        <v>1.0</v>
      </c>
      <c r="Z524" s="129">
        <v>1.0</v>
      </c>
      <c r="AA524" s="129">
        <v>3.0</v>
      </c>
      <c r="AB524" s="129">
        <v>2.0</v>
      </c>
      <c r="AC524" s="129">
        <v>3.0</v>
      </c>
      <c r="AD524" s="129">
        <v>2.3</v>
      </c>
      <c r="AE524" s="129">
        <v>254.0</v>
      </c>
      <c r="AF524" s="129">
        <v>1.0</v>
      </c>
      <c r="AG524" s="129">
        <v>1.0</v>
      </c>
      <c r="AH524" s="129">
        <v>2.0</v>
      </c>
      <c r="AI524" s="129">
        <v>1.0</v>
      </c>
      <c r="AJ524" s="129">
        <v>2.0</v>
      </c>
      <c r="AK524" s="129">
        <v>2.0</v>
      </c>
      <c r="AL524" s="130">
        <v>45496.78643179398</v>
      </c>
      <c r="AM524" s="131">
        <v>876996.65</v>
      </c>
      <c r="AN524" s="131">
        <v>742078.01</v>
      </c>
      <c r="AO524" s="124"/>
      <c r="AP524" s="124"/>
    </row>
    <row r="525">
      <c r="A525" s="129">
        <v>710.0</v>
      </c>
      <c r="B525" s="14" t="s">
        <v>60</v>
      </c>
      <c r="C525" s="14" t="s">
        <v>32</v>
      </c>
      <c r="D525" s="14" t="s">
        <v>296</v>
      </c>
      <c r="E525" s="14" t="s">
        <v>297</v>
      </c>
      <c r="F525" s="15" t="s">
        <v>118</v>
      </c>
      <c r="G525" s="15" t="s">
        <v>59</v>
      </c>
      <c r="H525" s="18" t="s">
        <v>1026</v>
      </c>
      <c r="I525" s="18" t="s">
        <v>1027</v>
      </c>
      <c r="J525" s="129">
        <v>1419098.86</v>
      </c>
      <c r="K525" s="129">
        <v>1451952.2</v>
      </c>
      <c r="L525" s="129">
        <v>30875.02</v>
      </c>
      <c r="M525" s="129">
        <v>34983.19</v>
      </c>
      <c r="N525" s="129">
        <v>29.0</v>
      </c>
      <c r="O525" s="129">
        <v>45.0</v>
      </c>
      <c r="P525" s="129">
        <v>53.0</v>
      </c>
      <c r="Q525" s="129">
        <v>51.0</v>
      </c>
      <c r="R525" s="129">
        <v>49.0</v>
      </c>
      <c r="S525" s="129">
        <v>43.0</v>
      </c>
      <c r="T525" s="129">
        <v>-35.0</v>
      </c>
      <c r="U525" s="129">
        <v>3.0</v>
      </c>
      <c r="V525" s="129">
        <v>13.0</v>
      </c>
      <c r="W525" s="129">
        <v>-11.74</v>
      </c>
      <c r="X525" s="129">
        <v>-2.26</v>
      </c>
      <c r="Y525" s="129">
        <v>1.0</v>
      </c>
      <c r="Z525" s="129">
        <v>1.0</v>
      </c>
      <c r="AA525" s="129">
        <v>1.0</v>
      </c>
      <c r="AB525" s="129">
        <v>1.0</v>
      </c>
      <c r="AC525" s="129">
        <v>1.0</v>
      </c>
      <c r="AD525" s="129">
        <v>1.0</v>
      </c>
      <c r="AE525" s="129">
        <v>569.0</v>
      </c>
      <c r="AF525" s="129">
        <v>1.0</v>
      </c>
      <c r="AG525" s="129">
        <v>1.0</v>
      </c>
      <c r="AH525" s="129">
        <v>1.0</v>
      </c>
      <c r="AI525" s="129">
        <v>1.0</v>
      </c>
      <c r="AJ525" s="129">
        <v>1.0</v>
      </c>
      <c r="AK525" s="129">
        <v>1.0</v>
      </c>
      <c r="AL525" s="130">
        <v>45496.78643179398</v>
      </c>
      <c r="AM525" s="131">
        <v>1388575.73</v>
      </c>
      <c r="AN525" s="131">
        <v>1458491.43</v>
      </c>
      <c r="AO525" s="124"/>
      <c r="AP525" s="124"/>
    </row>
    <row r="526">
      <c r="A526" s="129">
        <v>299.0</v>
      </c>
      <c r="B526" s="14" t="s">
        <v>47</v>
      </c>
      <c r="C526" s="14" t="s">
        <v>32</v>
      </c>
      <c r="D526" s="14" t="s">
        <v>307</v>
      </c>
      <c r="E526" s="14" t="s">
        <v>308</v>
      </c>
      <c r="F526" s="15" t="s">
        <v>55</v>
      </c>
      <c r="G526" s="15" t="s">
        <v>36</v>
      </c>
      <c r="H526" s="18" t="s">
        <v>1026</v>
      </c>
      <c r="I526" s="18" t="s">
        <v>1027</v>
      </c>
      <c r="J526" s="129">
        <v>1307938.22</v>
      </c>
      <c r="K526" s="129">
        <v>1306063.8</v>
      </c>
      <c r="L526" s="129">
        <v>36297.75</v>
      </c>
      <c r="M526" s="129">
        <v>38687.5</v>
      </c>
      <c r="N526" s="129">
        <v>50.0</v>
      </c>
      <c r="O526" s="129">
        <v>47.0</v>
      </c>
      <c r="P526" s="129">
        <v>56.0</v>
      </c>
      <c r="Q526" s="129">
        <v>26.0</v>
      </c>
      <c r="R526" s="129">
        <v>38.0</v>
      </c>
      <c r="S526" s="129">
        <v>34.0</v>
      </c>
      <c r="T526" s="129">
        <v>6.0</v>
      </c>
      <c r="U526" s="129">
        <v>115.0</v>
      </c>
      <c r="V526" s="129">
        <v>11.0</v>
      </c>
      <c r="W526" s="129">
        <v>-6.18</v>
      </c>
      <c r="X526" s="129">
        <v>0.14</v>
      </c>
      <c r="Y526" s="129">
        <v>1.0</v>
      </c>
      <c r="Z526" s="129">
        <v>2.0</v>
      </c>
      <c r="AA526" s="129">
        <v>1.0</v>
      </c>
      <c r="AB526" s="129">
        <v>1.0</v>
      </c>
      <c r="AC526" s="129">
        <v>1.0</v>
      </c>
      <c r="AD526" s="129">
        <v>1.1</v>
      </c>
      <c r="AE526" s="129">
        <v>516.0</v>
      </c>
      <c r="AF526" s="129">
        <v>1.0</v>
      </c>
      <c r="AG526" s="129">
        <v>2.0</v>
      </c>
      <c r="AH526" s="129">
        <v>1.0</v>
      </c>
      <c r="AI526" s="129">
        <v>1.0</v>
      </c>
      <c r="AJ526" s="129">
        <v>1.0</v>
      </c>
      <c r="AK526" s="129">
        <v>1.0</v>
      </c>
      <c r="AL526" s="130">
        <v>45496.78643179398</v>
      </c>
      <c r="AM526" s="131">
        <v>1308288.22</v>
      </c>
      <c r="AN526" s="131">
        <v>1306099.11</v>
      </c>
      <c r="AO526" s="124"/>
      <c r="AP526" s="124"/>
    </row>
    <row r="527">
      <c r="A527" s="129">
        <v>324.0</v>
      </c>
      <c r="B527" s="132"/>
      <c r="C527" s="14" t="s">
        <v>32</v>
      </c>
      <c r="D527" s="14" t="s">
        <v>337</v>
      </c>
      <c r="E527" s="14" t="s">
        <v>338</v>
      </c>
      <c r="F527" s="15" t="s">
        <v>70</v>
      </c>
      <c r="G527" s="15" t="s">
        <v>36</v>
      </c>
      <c r="H527" s="18" t="s">
        <v>1026</v>
      </c>
      <c r="I527" s="18" t="s">
        <v>1027</v>
      </c>
      <c r="J527" s="129">
        <v>1674596.3</v>
      </c>
      <c r="K527" s="129">
        <v>1254996.6</v>
      </c>
      <c r="L527" s="129">
        <v>47146.25</v>
      </c>
      <c r="M527" s="129">
        <v>39772.25</v>
      </c>
      <c r="N527" s="129">
        <v>66.0</v>
      </c>
      <c r="O527" s="129">
        <v>37.0</v>
      </c>
      <c r="P527" s="129">
        <v>37.0</v>
      </c>
      <c r="Q527" s="129">
        <v>50.0</v>
      </c>
      <c r="R527" s="129">
        <v>30.0</v>
      </c>
      <c r="S527" s="129">
        <v>19.0</v>
      </c>
      <c r="T527" s="129">
        <v>78.0</v>
      </c>
      <c r="U527" s="129">
        <v>-26.0</v>
      </c>
      <c r="V527" s="129">
        <v>57.0</v>
      </c>
      <c r="W527" s="129">
        <v>18.54</v>
      </c>
      <c r="X527" s="129">
        <v>33.43</v>
      </c>
      <c r="Y527" s="129">
        <v>3.0</v>
      </c>
      <c r="Z527" s="129">
        <v>1.0</v>
      </c>
      <c r="AA527" s="129">
        <v>3.0</v>
      </c>
      <c r="AB527" s="129">
        <v>5.0</v>
      </c>
      <c r="AC527" s="129">
        <v>5.0</v>
      </c>
      <c r="AD527" s="129">
        <v>4.1</v>
      </c>
      <c r="AE527" s="129">
        <v>43.0</v>
      </c>
      <c r="AF527" s="129">
        <v>2.0</v>
      </c>
      <c r="AG527" s="129">
        <v>1.0</v>
      </c>
      <c r="AH527" s="129">
        <v>2.0</v>
      </c>
      <c r="AI527" s="129">
        <v>4.0</v>
      </c>
      <c r="AJ527" s="129">
        <v>4.0</v>
      </c>
      <c r="AK527" s="129">
        <v>4.0</v>
      </c>
      <c r="AL527" s="130">
        <v>45496.78643179398</v>
      </c>
      <c r="AM527" s="131">
        <v>1672646.31</v>
      </c>
      <c r="AN527" s="131">
        <v>1255354.76</v>
      </c>
      <c r="AO527" s="124"/>
      <c r="AP527" s="124"/>
    </row>
    <row r="528">
      <c r="A528" s="129">
        <v>680.0</v>
      </c>
      <c r="B528" s="14" t="s">
        <v>42</v>
      </c>
      <c r="C528" s="14" t="s">
        <v>32</v>
      </c>
      <c r="D528" s="14" t="s">
        <v>150</v>
      </c>
      <c r="E528" s="14" t="s">
        <v>621</v>
      </c>
      <c r="F528" s="15" t="s">
        <v>108</v>
      </c>
      <c r="G528" s="15" t="s">
        <v>46</v>
      </c>
      <c r="H528" s="18" t="s">
        <v>1026</v>
      </c>
      <c r="I528" s="18" t="s">
        <v>1027</v>
      </c>
      <c r="J528" s="129">
        <v>1002519.46</v>
      </c>
      <c r="K528" s="129">
        <v>1312833.0</v>
      </c>
      <c r="L528" s="129">
        <v>33495.29</v>
      </c>
      <c r="M528" s="129">
        <v>44982.98</v>
      </c>
      <c r="N528" s="129">
        <v>16.0</v>
      </c>
      <c r="O528" s="129">
        <v>8.0</v>
      </c>
      <c r="P528" s="129">
        <v>37.0</v>
      </c>
      <c r="Q528" s="129">
        <v>27.0</v>
      </c>
      <c r="R528" s="129">
        <v>40.0</v>
      </c>
      <c r="S528" s="129">
        <v>23.0</v>
      </c>
      <c r="T528" s="129">
        <v>100.0</v>
      </c>
      <c r="U528" s="129">
        <v>37.0</v>
      </c>
      <c r="V528" s="129">
        <v>73.0</v>
      </c>
      <c r="W528" s="129">
        <v>-25.54</v>
      </c>
      <c r="X528" s="129">
        <v>-23.64</v>
      </c>
      <c r="Y528" s="129">
        <v>4.0</v>
      </c>
      <c r="Z528" s="129">
        <v>1.0</v>
      </c>
      <c r="AA528" s="129">
        <v>4.0</v>
      </c>
      <c r="AB528" s="129">
        <v>1.0</v>
      </c>
      <c r="AC528" s="129">
        <v>1.0</v>
      </c>
      <c r="AD528" s="129">
        <v>1.75</v>
      </c>
      <c r="AE528" s="129">
        <v>348.0</v>
      </c>
      <c r="AF528" s="129">
        <v>3.0</v>
      </c>
      <c r="AG528" s="129">
        <v>1.0</v>
      </c>
      <c r="AH528" s="129">
        <v>3.0</v>
      </c>
      <c r="AI528" s="129">
        <v>1.0</v>
      </c>
      <c r="AJ528" s="129">
        <v>1.0</v>
      </c>
      <c r="AK528" s="129">
        <v>1.0</v>
      </c>
      <c r="AL528" s="130">
        <v>45496.78643179398</v>
      </c>
      <c r="AM528" s="131">
        <v>1002429.46</v>
      </c>
      <c r="AN528" s="131">
        <v>1312771.46</v>
      </c>
      <c r="AO528" s="124"/>
      <c r="AP528" s="124"/>
    </row>
    <row r="529">
      <c r="A529" s="129">
        <v>720.0</v>
      </c>
      <c r="B529" s="14" t="s">
        <v>97</v>
      </c>
      <c r="C529" s="14" t="s">
        <v>32</v>
      </c>
      <c r="D529" s="14" t="s">
        <v>656</v>
      </c>
      <c r="E529" s="14" t="s">
        <v>657</v>
      </c>
      <c r="F529" s="15" t="s">
        <v>223</v>
      </c>
      <c r="G529" s="15" t="s">
        <v>101</v>
      </c>
      <c r="H529" s="18" t="s">
        <v>1026</v>
      </c>
      <c r="I529" s="18" t="s">
        <v>1027</v>
      </c>
      <c r="J529" s="129">
        <v>1016177.46</v>
      </c>
      <c r="K529" s="129">
        <v>989737.8</v>
      </c>
      <c r="L529" s="129">
        <v>22156.46</v>
      </c>
      <c r="M529" s="129">
        <v>22729.03</v>
      </c>
      <c r="N529" s="129">
        <v>1.0</v>
      </c>
      <c r="O529" s="14" t="s">
        <v>41</v>
      </c>
      <c r="P529" s="129">
        <v>15.0</v>
      </c>
      <c r="Q529" s="129">
        <v>10.0</v>
      </c>
      <c r="R529" s="129">
        <v>25.0</v>
      </c>
      <c r="S529" s="129">
        <v>17.0</v>
      </c>
      <c r="T529" s="14" t="s">
        <v>41</v>
      </c>
      <c r="U529" s="129">
        <v>50.0</v>
      </c>
      <c r="V529" s="129">
        <v>47.0</v>
      </c>
      <c r="W529" s="129">
        <v>-2.52</v>
      </c>
      <c r="X529" s="129">
        <v>2.67</v>
      </c>
      <c r="Y529" s="14" t="s">
        <v>41</v>
      </c>
      <c r="Z529" s="129">
        <v>1.0</v>
      </c>
      <c r="AA529" s="129">
        <v>3.0</v>
      </c>
      <c r="AB529" s="129">
        <v>1.0</v>
      </c>
      <c r="AC529" s="129">
        <v>1.0</v>
      </c>
      <c r="AD529" s="129">
        <v>1.35</v>
      </c>
      <c r="AE529" s="129">
        <v>429.0</v>
      </c>
      <c r="AF529" s="14" t="s">
        <v>41</v>
      </c>
      <c r="AG529" s="129">
        <v>1.0</v>
      </c>
      <c r="AH529" s="129">
        <v>2.0</v>
      </c>
      <c r="AI529" s="129">
        <v>1.0</v>
      </c>
      <c r="AJ529" s="129">
        <v>1.0</v>
      </c>
      <c r="AK529" s="129">
        <v>1.0</v>
      </c>
      <c r="AL529" s="130">
        <v>45496.78643179398</v>
      </c>
      <c r="AM529" s="131">
        <v>1017831.46</v>
      </c>
      <c r="AN529" s="131">
        <v>990911.2</v>
      </c>
      <c r="AO529" s="124"/>
      <c r="AP529" s="124"/>
    </row>
    <row r="530">
      <c r="A530" s="128">
        <v>151.0</v>
      </c>
      <c r="B530" s="11" t="s">
        <v>97</v>
      </c>
      <c r="C530" s="11" t="s">
        <v>32</v>
      </c>
      <c r="D530" s="11" t="s">
        <v>141</v>
      </c>
      <c r="E530" s="14" t="s">
        <v>142</v>
      </c>
      <c r="F530" s="15" t="s">
        <v>143</v>
      </c>
      <c r="G530" s="15" t="s">
        <v>101</v>
      </c>
      <c r="H530" s="18" t="s">
        <v>1026</v>
      </c>
      <c r="I530" s="18" t="s">
        <v>1027</v>
      </c>
      <c r="J530" s="129">
        <v>1376786.71</v>
      </c>
      <c r="K530" s="129">
        <v>939760.0</v>
      </c>
      <c r="L530" s="129">
        <v>36958.15</v>
      </c>
      <c r="M530" s="129">
        <v>25210.64</v>
      </c>
      <c r="N530" s="129">
        <v>84.0</v>
      </c>
      <c r="O530" s="129">
        <v>85.0</v>
      </c>
      <c r="P530" s="128">
        <v>85.0</v>
      </c>
      <c r="Q530" s="128">
        <v>79.0</v>
      </c>
      <c r="R530" s="128">
        <v>60.0</v>
      </c>
      <c r="S530" s="128">
        <v>69.0</v>
      </c>
      <c r="T530" s="128">
        <v>-1.0</v>
      </c>
      <c r="U530" s="128">
        <v>7.0</v>
      </c>
      <c r="V530" s="128">
        <v>-13.0</v>
      </c>
      <c r="W530" s="128">
        <v>46.6</v>
      </c>
      <c r="X530" s="128">
        <v>46.5</v>
      </c>
      <c r="Y530" s="128">
        <v>1.0</v>
      </c>
      <c r="Z530" s="128">
        <v>1.0</v>
      </c>
      <c r="AA530" s="128">
        <v>1.0</v>
      </c>
      <c r="AB530" s="128">
        <v>5.0</v>
      </c>
      <c r="AC530" s="128">
        <v>5.0</v>
      </c>
      <c r="AD530" s="128">
        <v>3.6</v>
      </c>
      <c r="AE530" s="128">
        <v>119.0</v>
      </c>
      <c r="AF530" s="128">
        <v>1.0</v>
      </c>
      <c r="AG530" s="128">
        <v>1.0</v>
      </c>
      <c r="AH530" s="128">
        <v>1.0</v>
      </c>
      <c r="AI530" s="128">
        <v>4.0</v>
      </c>
      <c r="AJ530" s="128">
        <v>4.0</v>
      </c>
      <c r="AK530" s="128">
        <v>3.0</v>
      </c>
      <c r="AL530" s="130">
        <v>45496.78643179398</v>
      </c>
      <c r="AM530" s="131">
        <v>1377079.72</v>
      </c>
      <c r="AN530" s="131">
        <v>924044.8</v>
      </c>
      <c r="AO530" s="124"/>
      <c r="AP530" s="124"/>
    </row>
    <row r="531">
      <c r="A531" s="129">
        <v>206.0</v>
      </c>
      <c r="B531" s="14" t="s">
        <v>97</v>
      </c>
      <c r="C531" s="14" t="s">
        <v>32</v>
      </c>
      <c r="D531" s="14" t="s">
        <v>141</v>
      </c>
      <c r="E531" s="14" t="s">
        <v>142</v>
      </c>
      <c r="F531" s="15" t="s">
        <v>143</v>
      </c>
      <c r="G531" s="15" t="s">
        <v>101</v>
      </c>
      <c r="H531" s="18" t="s">
        <v>1026</v>
      </c>
      <c r="I531" s="18" t="s">
        <v>1027</v>
      </c>
      <c r="J531" s="129">
        <v>1338070.92</v>
      </c>
      <c r="K531" s="129">
        <v>1263536.6</v>
      </c>
      <c r="L531" s="129">
        <v>33342.3</v>
      </c>
      <c r="M531" s="129">
        <v>33680.05</v>
      </c>
      <c r="N531" s="129">
        <v>49.0</v>
      </c>
      <c r="O531" s="129">
        <v>40.0</v>
      </c>
      <c r="P531" s="129">
        <v>61.0</v>
      </c>
      <c r="Q531" s="129">
        <v>59.0</v>
      </c>
      <c r="R531" s="129">
        <v>35.0</v>
      </c>
      <c r="S531" s="129">
        <v>32.0</v>
      </c>
      <c r="T531" s="129">
        <v>22.0</v>
      </c>
      <c r="U531" s="129">
        <v>3.0</v>
      </c>
      <c r="V531" s="129">
        <v>9.0</v>
      </c>
      <c r="W531" s="129">
        <v>-1.0</v>
      </c>
      <c r="X531" s="129">
        <v>5.9</v>
      </c>
      <c r="Y531" s="129">
        <v>1.0</v>
      </c>
      <c r="Z531" s="129">
        <v>1.0</v>
      </c>
      <c r="AA531" s="129">
        <v>1.0</v>
      </c>
      <c r="AB531" s="129">
        <v>1.0</v>
      </c>
      <c r="AC531" s="129">
        <v>1.0</v>
      </c>
      <c r="AD531" s="129">
        <v>1.0</v>
      </c>
      <c r="AE531" s="129">
        <v>574.0</v>
      </c>
      <c r="AF531" s="129">
        <v>1.0</v>
      </c>
      <c r="AG531" s="129">
        <v>1.0</v>
      </c>
      <c r="AH531" s="129">
        <v>1.0</v>
      </c>
      <c r="AI531" s="129">
        <v>1.0</v>
      </c>
      <c r="AJ531" s="129">
        <v>1.0</v>
      </c>
      <c r="AK531" s="129">
        <v>1.0</v>
      </c>
      <c r="AL531" s="130">
        <v>45496.78643179398</v>
      </c>
      <c r="AM531" s="131">
        <v>1338208.42</v>
      </c>
      <c r="AN531" s="131">
        <v>1279794.24</v>
      </c>
      <c r="AO531" s="124"/>
      <c r="AP531" s="124"/>
    </row>
    <row r="532">
      <c r="A532" s="128">
        <v>624.0</v>
      </c>
      <c r="B532" s="27"/>
      <c r="C532" s="11" t="s">
        <v>32</v>
      </c>
      <c r="D532" s="11" t="s">
        <v>148</v>
      </c>
      <c r="E532" s="14" t="s">
        <v>581</v>
      </c>
      <c r="F532" s="15" t="s">
        <v>185</v>
      </c>
      <c r="G532" s="15" t="s">
        <v>46</v>
      </c>
      <c r="H532" s="18" t="s">
        <v>1026</v>
      </c>
      <c r="I532" s="18" t="s">
        <v>1027</v>
      </c>
      <c r="J532" s="129">
        <v>4520211.46</v>
      </c>
      <c r="K532" s="129">
        <v>4066621.8</v>
      </c>
      <c r="L532" s="129">
        <v>123885.61</v>
      </c>
      <c r="M532" s="129">
        <v>118656.62</v>
      </c>
      <c r="N532" s="129">
        <v>137.0</v>
      </c>
      <c r="O532" s="129">
        <v>129.0</v>
      </c>
      <c r="P532" s="129">
        <v>51.0</v>
      </c>
      <c r="Q532" s="128">
        <v>52.0</v>
      </c>
      <c r="R532" s="128">
        <v>101.0</v>
      </c>
      <c r="S532" s="128">
        <v>106.0</v>
      </c>
      <c r="T532" s="128">
        <v>6.0</v>
      </c>
      <c r="U532" s="128">
        <v>-1.0</v>
      </c>
      <c r="V532" s="128">
        <v>-4.0</v>
      </c>
      <c r="W532" s="128">
        <v>4.41</v>
      </c>
      <c r="X532" s="128">
        <v>11.15</v>
      </c>
      <c r="Y532" s="128">
        <v>1.0</v>
      </c>
      <c r="Z532" s="128">
        <v>1.0</v>
      </c>
      <c r="AA532" s="128">
        <v>1.0</v>
      </c>
      <c r="AB532" s="128">
        <v>2.0</v>
      </c>
      <c r="AC532" s="128">
        <v>2.0</v>
      </c>
      <c r="AD532" s="128">
        <v>1.65</v>
      </c>
      <c r="AE532" s="128">
        <v>371.0</v>
      </c>
      <c r="AF532" s="128">
        <v>1.0</v>
      </c>
      <c r="AG532" s="128">
        <v>1.0</v>
      </c>
      <c r="AH532" s="128">
        <v>1.0</v>
      </c>
      <c r="AI532" s="128">
        <v>1.0</v>
      </c>
      <c r="AJ532" s="128">
        <v>2.0</v>
      </c>
      <c r="AK532" s="128">
        <v>1.0</v>
      </c>
      <c r="AL532" s="130">
        <v>45496.78643179398</v>
      </c>
      <c r="AM532" s="131">
        <v>4491743.52</v>
      </c>
      <c r="AN532" s="131">
        <v>4024415.7</v>
      </c>
      <c r="AO532" s="124"/>
      <c r="AP532" s="124"/>
    </row>
    <row r="533">
      <c r="A533" s="129">
        <v>607.0</v>
      </c>
      <c r="B533" s="14" t="s">
        <v>60</v>
      </c>
      <c r="C533" s="14" t="s">
        <v>32</v>
      </c>
      <c r="D533" s="14" t="s">
        <v>568</v>
      </c>
      <c r="E533" s="14" t="s">
        <v>569</v>
      </c>
      <c r="F533" s="15" t="s">
        <v>220</v>
      </c>
      <c r="G533" s="15" t="s">
        <v>59</v>
      </c>
      <c r="H533" s="18" t="s">
        <v>1026</v>
      </c>
      <c r="I533" s="18" t="s">
        <v>1027</v>
      </c>
      <c r="J533" s="129">
        <v>1420018.72</v>
      </c>
      <c r="K533" s="129">
        <v>1132892.2</v>
      </c>
      <c r="L533" s="129">
        <v>37006.89</v>
      </c>
      <c r="M533" s="129">
        <v>32008.57</v>
      </c>
      <c r="N533" s="129">
        <v>17.0</v>
      </c>
      <c r="O533" s="129">
        <v>5.0</v>
      </c>
      <c r="P533" s="129">
        <v>52.0</v>
      </c>
      <c r="Q533" s="129">
        <v>29.0</v>
      </c>
      <c r="R533" s="129">
        <v>50.0</v>
      </c>
      <c r="S533" s="129">
        <v>39.0</v>
      </c>
      <c r="T533" s="129">
        <v>240.0</v>
      </c>
      <c r="U533" s="129">
        <v>79.0</v>
      </c>
      <c r="V533" s="129">
        <v>28.0</v>
      </c>
      <c r="W533" s="129">
        <v>15.62</v>
      </c>
      <c r="X533" s="129">
        <v>25.34</v>
      </c>
      <c r="Y533" s="129">
        <v>5.0</v>
      </c>
      <c r="Z533" s="129">
        <v>2.0</v>
      </c>
      <c r="AA533" s="129">
        <v>2.0</v>
      </c>
      <c r="AB533" s="129">
        <v>4.0</v>
      </c>
      <c r="AC533" s="129">
        <v>4.0</v>
      </c>
      <c r="AD533" s="129">
        <v>3.45</v>
      </c>
      <c r="AE533" s="129">
        <v>146.0</v>
      </c>
      <c r="AF533" s="129">
        <v>4.0</v>
      </c>
      <c r="AG533" s="129">
        <v>2.0</v>
      </c>
      <c r="AH533" s="129">
        <v>2.0</v>
      </c>
      <c r="AI533" s="129">
        <v>3.0</v>
      </c>
      <c r="AJ533" s="129">
        <v>3.0</v>
      </c>
      <c r="AK533" s="129">
        <v>3.0</v>
      </c>
      <c r="AL533" s="130">
        <v>45496.78643179398</v>
      </c>
      <c r="AM533" s="131">
        <v>1419663.99</v>
      </c>
      <c r="AN533" s="131">
        <v>1133127.37</v>
      </c>
      <c r="AO533" s="124"/>
      <c r="AP533" s="124"/>
    </row>
    <row r="534">
      <c r="A534" s="129">
        <v>479.0</v>
      </c>
      <c r="B534" s="14" t="s">
        <v>60</v>
      </c>
      <c r="C534" s="14" t="s">
        <v>32</v>
      </c>
      <c r="D534" s="14" t="s">
        <v>226</v>
      </c>
      <c r="E534" s="14" t="s">
        <v>464</v>
      </c>
      <c r="F534" s="15" t="s">
        <v>88</v>
      </c>
      <c r="G534" s="15" t="s">
        <v>59</v>
      </c>
      <c r="H534" s="18" t="s">
        <v>1026</v>
      </c>
      <c r="I534" s="18" t="s">
        <v>1027</v>
      </c>
      <c r="J534" s="129">
        <v>4601568.22</v>
      </c>
      <c r="K534" s="129">
        <v>4404595.4</v>
      </c>
      <c r="L534" s="129">
        <v>123326.58</v>
      </c>
      <c r="M534" s="129">
        <v>120251.49</v>
      </c>
      <c r="N534" s="129">
        <v>79.0</v>
      </c>
      <c r="O534" s="129">
        <v>116.0</v>
      </c>
      <c r="P534" s="129">
        <v>100.0</v>
      </c>
      <c r="Q534" s="129">
        <v>90.0</v>
      </c>
      <c r="R534" s="129">
        <v>49.0</v>
      </c>
      <c r="S534" s="129">
        <v>49.0</v>
      </c>
      <c r="T534" s="129">
        <v>-31.0</v>
      </c>
      <c r="U534" s="129">
        <v>11.0</v>
      </c>
      <c r="V534" s="129">
        <v>0.0</v>
      </c>
      <c r="W534" s="129">
        <v>2.56</v>
      </c>
      <c r="X534" s="129">
        <v>4.47</v>
      </c>
      <c r="Y534" s="129">
        <v>1.0</v>
      </c>
      <c r="Z534" s="129">
        <v>1.0</v>
      </c>
      <c r="AA534" s="129">
        <v>1.0</v>
      </c>
      <c r="AB534" s="129">
        <v>1.0</v>
      </c>
      <c r="AC534" s="129">
        <v>1.0</v>
      </c>
      <c r="AD534" s="129">
        <v>1.0</v>
      </c>
      <c r="AE534" s="129">
        <v>617.0</v>
      </c>
      <c r="AF534" s="129">
        <v>1.0</v>
      </c>
      <c r="AG534" s="129">
        <v>1.0</v>
      </c>
      <c r="AH534" s="129">
        <v>1.0</v>
      </c>
      <c r="AI534" s="129">
        <v>1.0</v>
      </c>
      <c r="AJ534" s="129">
        <v>1.0</v>
      </c>
      <c r="AK534" s="129">
        <v>1.0</v>
      </c>
      <c r="AL534" s="130">
        <v>45496.78643179398</v>
      </c>
      <c r="AM534" s="131">
        <v>4607204.62</v>
      </c>
      <c r="AN534" s="131">
        <v>4349406.51</v>
      </c>
      <c r="AO534" s="124"/>
      <c r="AP534" s="124"/>
    </row>
    <row r="535">
      <c r="A535" s="129">
        <v>777.0</v>
      </c>
      <c r="B535" s="14" t="s">
        <v>97</v>
      </c>
      <c r="C535" s="14" t="s">
        <v>32</v>
      </c>
      <c r="D535" s="14" t="s">
        <v>699</v>
      </c>
      <c r="E535" s="14" t="s">
        <v>700</v>
      </c>
      <c r="F535" s="15" t="s">
        <v>143</v>
      </c>
      <c r="G535" s="15" t="s">
        <v>101</v>
      </c>
      <c r="H535" s="18" t="s">
        <v>1026</v>
      </c>
      <c r="I535" s="18" t="s">
        <v>1027</v>
      </c>
      <c r="J535" s="129">
        <v>1232530.5</v>
      </c>
      <c r="K535" s="129">
        <v>1321575.8</v>
      </c>
      <c r="L535" s="129">
        <v>29091.75</v>
      </c>
      <c r="M535" s="129">
        <v>32947.75</v>
      </c>
      <c r="N535" s="129">
        <v>4.0</v>
      </c>
      <c r="O535" s="129">
        <v>15.0</v>
      </c>
      <c r="P535" s="129">
        <v>21.0</v>
      </c>
      <c r="Q535" s="129">
        <v>22.0</v>
      </c>
      <c r="R535" s="129">
        <v>20.0</v>
      </c>
      <c r="S535" s="129">
        <v>15.0</v>
      </c>
      <c r="T535" s="129">
        <v>-73.0</v>
      </c>
      <c r="U535" s="129">
        <v>-4.0</v>
      </c>
      <c r="V535" s="129">
        <v>33.0</v>
      </c>
      <c r="W535" s="129">
        <v>-11.7</v>
      </c>
      <c r="X535" s="129">
        <v>-6.74</v>
      </c>
      <c r="Y535" s="129">
        <v>1.0</v>
      </c>
      <c r="Z535" s="129">
        <v>1.0</v>
      </c>
      <c r="AA535" s="129">
        <v>2.0</v>
      </c>
      <c r="AB535" s="129">
        <v>1.0</v>
      </c>
      <c r="AC535" s="129">
        <v>1.0</v>
      </c>
      <c r="AD535" s="129">
        <v>1.2</v>
      </c>
      <c r="AE535" s="129">
        <v>478.0</v>
      </c>
      <c r="AF535" s="129">
        <v>1.0</v>
      </c>
      <c r="AG535" s="129">
        <v>1.0</v>
      </c>
      <c r="AH535" s="129">
        <v>2.0</v>
      </c>
      <c r="AI535" s="129">
        <v>1.0</v>
      </c>
      <c r="AJ535" s="129">
        <v>1.0</v>
      </c>
      <c r="AK535" s="129">
        <v>1.0</v>
      </c>
      <c r="AL535" s="130">
        <v>45496.78643179398</v>
      </c>
      <c r="AM535" s="131">
        <v>1233155.0</v>
      </c>
      <c r="AN535" s="131">
        <v>1321401.38</v>
      </c>
      <c r="AO535" s="124"/>
      <c r="AP535" s="124"/>
    </row>
    <row r="536">
      <c r="A536" s="129">
        <v>519.0</v>
      </c>
      <c r="B536" s="14" t="s">
        <v>63</v>
      </c>
      <c r="C536" s="14" t="s">
        <v>32</v>
      </c>
      <c r="D536" s="14" t="s">
        <v>495</v>
      </c>
      <c r="E536" s="14" t="s">
        <v>496</v>
      </c>
      <c r="F536" s="15" t="s">
        <v>497</v>
      </c>
      <c r="G536" s="15" t="s">
        <v>36</v>
      </c>
      <c r="H536" s="18" t="s">
        <v>1026</v>
      </c>
      <c r="I536" s="18" t="s">
        <v>1027</v>
      </c>
      <c r="J536" s="129">
        <v>1024234.54</v>
      </c>
      <c r="K536" s="129">
        <v>971691.2</v>
      </c>
      <c r="L536" s="129">
        <v>28428.6</v>
      </c>
      <c r="M536" s="129">
        <v>30440.42</v>
      </c>
      <c r="N536" s="129">
        <v>7.0</v>
      </c>
      <c r="O536" s="129">
        <v>11.0</v>
      </c>
      <c r="P536" s="129">
        <v>18.0</v>
      </c>
      <c r="Q536" s="129">
        <v>25.0</v>
      </c>
      <c r="R536" s="129">
        <v>30.0</v>
      </c>
      <c r="S536" s="129">
        <v>23.0</v>
      </c>
      <c r="T536" s="129">
        <v>-36.0</v>
      </c>
      <c r="U536" s="129">
        <v>-28.0</v>
      </c>
      <c r="V536" s="129">
        <v>30.0</v>
      </c>
      <c r="W536" s="129">
        <v>-6.61</v>
      </c>
      <c r="X536" s="129">
        <v>5.41</v>
      </c>
      <c r="Y536" s="129">
        <v>1.0</v>
      </c>
      <c r="Z536" s="129">
        <v>1.0</v>
      </c>
      <c r="AA536" s="129">
        <v>2.0</v>
      </c>
      <c r="AB536" s="129">
        <v>1.0</v>
      </c>
      <c r="AC536" s="129">
        <v>1.0</v>
      </c>
      <c r="AD536" s="129">
        <v>1.2</v>
      </c>
      <c r="AE536" s="129">
        <v>476.0</v>
      </c>
      <c r="AF536" s="129">
        <v>1.0</v>
      </c>
      <c r="AG536" s="129">
        <v>1.0</v>
      </c>
      <c r="AH536" s="129">
        <v>2.0</v>
      </c>
      <c r="AI536" s="129">
        <v>1.0</v>
      </c>
      <c r="AJ536" s="129">
        <v>1.0</v>
      </c>
      <c r="AK536" s="129">
        <v>1.0</v>
      </c>
      <c r="AL536" s="130">
        <v>45496.78643179398</v>
      </c>
      <c r="AM536" s="131">
        <v>988870.2</v>
      </c>
      <c r="AN536" s="131">
        <v>971564.93</v>
      </c>
      <c r="AO536" s="124"/>
      <c r="AP536" s="124"/>
    </row>
    <row r="537">
      <c r="A537" s="129">
        <v>739.0</v>
      </c>
      <c r="B537" s="14" t="s">
        <v>42</v>
      </c>
      <c r="C537" s="14" t="s">
        <v>32</v>
      </c>
      <c r="D537" s="14" t="s">
        <v>237</v>
      </c>
      <c r="E537" s="14" t="s">
        <v>669</v>
      </c>
      <c r="F537" s="15" t="s">
        <v>108</v>
      </c>
      <c r="G537" s="15" t="s">
        <v>46</v>
      </c>
      <c r="H537" s="18" t="s">
        <v>1026</v>
      </c>
      <c r="I537" s="18" t="s">
        <v>1027</v>
      </c>
      <c r="J537" s="129">
        <v>1128177.29</v>
      </c>
      <c r="K537" s="129">
        <v>965160.4</v>
      </c>
      <c r="L537" s="129">
        <v>38159.08</v>
      </c>
      <c r="M537" s="129">
        <v>34851.85</v>
      </c>
      <c r="N537" s="129">
        <v>10.0</v>
      </c>
      <c r="O537" s="129">
        <v>5.0</v>
      </c>
      <c r="P537" s="129">
        <v>34.0</v>
      </c>
      <c r="Q537" s="129">
        <v>36.0</v>
      </c>
      <c r="R537" s="129">
        <v>32.0</v>
      </c>
      <c r="S537" s="129">
        <v>33.0</v>
      </c>
      <c r="T537" s="129">
        <v>100.0</v>
      </c>
      <c r="U537" s="129">
        <v>-5.0</v>
      </c>
      <c r="V537" s="129">
        <v>-3.0</v>
      </c>
      <c r="W537" s="129">
        <v>9.49</v>
      </c>
      <c r="X537" s="129">
        <v>16.89</v>
      </c>
      <c r="Y537" s="129">
        <v>4.0</v>
      </c>
      <c r="Z537" s="129">
        <v>1.0</v>
      </c>
      <c r="AA537" s="129">
        <v>1.0</v>
      </c>
      <c r="AB537" s="129">
        <v>3.0</v>
      </c>
      <c r="AC537" s="129">
        <v>3.0</v>
      </c>
      <c r="AD537" s="129">
        <v>2.45</v>
      </c>
      <c r="AE537" s="129">
        <v>236.0</v>
      </c>
      <c r="AF537" s="129">
        <v>3.0</v>
      </c>
      <c r="AG537" s="129">
        <v>1.0</v>
      </c>
      <c r="AH537" s="129">
        <v>1.0</v>
      </c>
      <c r="AI537" s="129">
        <v>2.0</v>
      </c>
      <c r="AJ537" s="129">
        <v>2.0</v>
      </c>
      <c r="AK537" s="129">
        <v>2.0</v>
      </c>
      <c r="AL537" s="130">
        <v>45496.78643179398</v>
      </c>
      <c r="AM537" s="131">
        <v>1129844.79</v>
      </c>
      <c r="AN537" s="131">
        <v>966600.43</v>
      </c>
      <c r="AO537" s="124"/>
      <c r="AP537" s="124"/>
    </row>
    <row r="538">
      <c r="A538" s="129">
        <v>706.0</v>
      </c>
      <c r="B538" s="14" t="s">
        <v>97</v>
      </c>
      <c r="C538" s="14" t="s">
        <v>32</v>
      </c>
      <c r="D538" s="14" t="s">
        <v>639</v>
      </c>
      <c r="E538" s="14" t="s">
        <v>640</v>
      </c>
      <c r="F538" s="15" t="s">
        <v>223</v>
      </c>
      <c r="G538" s="15" t="s">
        <v>101</v>
      </c>
      <c r="H538" s="18" t="s">
        <v>1026</v>
      </c>
      <c r="I538" s="18" t="s">
        <v>1027</v>
      </c>
      <c r="J538" s="129">
        <v>497706.13</v>
      </c>
      <c r="K538" s="129">
        <v>414284.6</v>
      </c>
      <c r="L538" s="129">
        <v>14303.67</v>
      </c>
      <c r="M538" s="129">
        <v>12654.25</v>
      </c>
      <c r="N538" s="129">
        <v>6.0</v>
      </c>
      <c r="O538" s="129">
        <v>27.0</v>
      </c>
      <c r="P538" s="129">
        <v>14.0</v>
      </c>
      <c r="Q538" s="129">
        <v>10.0</v>
      </c>
      <c r="R538" s="129">
        <v>22.0</v>
      </c>
      <c r="S538" s="129">
        <v>19.0</v>
      </c>
      <c r="T538" s="129">
        <v>-77.0</v>
      </c>
      <c r="U538" s="129">
        <v>40.0</v>
      </c>
      <c r="V538" s="129">
        <v>15.0</v>
      </c>
      <c r="W538" s="129">
        <v>13.03</v>
      </c>
      <c r="X538" s="129">
        <v>20.14</v>
      </c>
      <c r="Y538" s="129">
        <v>1.0</v>
      </c>
      <c r="Z538" s="129">
        <v>1.0</v>
      </c>
      <c r="AA538" s="129">
        <v>1.0</v>
      </c>
      <c r="AB538" s="129">
        <v>3.0</v>
      </c>
      <c r="AC538" s="129">
        <v>3.0</v>
      </c>
      <c r="AD538" s="129">
        <v>2.3</v>
      </c>
      <c r="AE538" s="129">
        <v>252.0</v>
      </c>
      <c r="AF538" s="129">
        <v>1.0</v>
      </c>
      <c r="AG538" s="129">
        <v>1.0</v>
      </c>
      <c r="AH538" s="129">
        <v>1.0</v>
      </c>
      <c r="AI538" s="129">
        <v>2.0</v>
      </c>
      <c r="AJ538" s="129">
        <v>2.0</v>
      </c>
      <c r="AK538" s="129">
        <v>2.0</v>
      </c>
      <c r="AL538" s="130">
        <v>45496.78643179398</v>
      </c>
      <c r="AM538" s="131">
        <v>497488.13</v>
      </c>
      <c r="AN538" s="131">
        <v>414379.5</v>
      </c>
      <c r="AO538" s="124"/>
      <c r="AP538" s="124"/>
    </row>
    <row r="539">
      <c r="A539" s="129">
        <v>831.0</v>
      </c>
      <c r="B539" s="14" t="s">
        <v>60</v>
      </c>
      <c r="C539" s="14" t="s">
        <v>32</v>
      </c>
      <c r="D539" s="14" t="s">
        <v>740</v>
      </c>
      <c r="E539" s="14" t="s">
        <v>741</v>
      </c>
      <c r="F539" s="15" t="s">
        <v>76</v>
      </c>
      <c r="G539" s="15" t="s">
        <v>59</v>
      </c>
      <c r="H539" s="18" t="s">
        <v>1026</v>
      </c>
      <c r="I539" s="18" t="s">
        <v>1027</v>
      </c>
      <c r="J539" s="129">
        <v>1324363.56</v>
      </c>
      <c r="K539" s="129">
        <v>1411243.6</v>
      </c>
      <c r="L539" s="129">
        <v>36454.63</v>
      </c>
      <c r="M539" s="129">
        <v>40395.39</v>
      </c>
      <c r="N539" s="129">
        <v>2.0</v>
      </c>
      <c r="O539" s="129">
        <v>14.0</v>
      </c>
      <c r="P539" s="129">
        <v>42.0</v>
      </c>
      <c r="Q539" s="129">
        <v>44.0</v>
      </c>
      <c r="R539" s="129">
        <v>55.0</v>
      </c>
      <c r="S539" s="129">
        <v>56.0</v>
      </c>
      <c r="T539" s="129">
        <v>-85.0</v>
      </c>
      <c r="U539" s="129">
        <v>-4.0</v>
      </c>
      <c r="V539" s="129">
        <v>-1.0</v>
      </c>
      <c r="W539" s="129">
        <v>-9.76</v>
      </c>
      <c r="X539" s="129">
        <v>-6.16</v>
      </c>
      <c r="Y539" s="129">
        <v>1.0</v>
      </c>
      <c r="Z539" s="129">
        <v>1.0</v>
      </c>
      <c r="AA539" s="129">
        <v>1.0</v>
      </c>
      <c r="AB539" s="129">
        <v>1.0</v>
      </c>
      <c r="AC539" s="129">
        <v>1.0</v>
      </c>
      <c r="AD539" s="129">
        <v>1.0</v>
      </c>
      <c r="AE539" s="129">
        <v>581.0</v>
      </c>
      <c r="AF539" s="129">
        <v>1.0</v>
      </c>
      <c r="AG539" s="129">
        <v>1.0</v>
      </c>
      <c r="AH539" s="129">
        <v>1.0</v>
      </c>
      <c r="AI539" s="129">
        <v>1.0</v>
      </c>
      <c r="AJ539" s="129">
        <v>1.0</v>
      </c>
      <c r="AK539" s="129">
        <v>1.0</v>
      </c>
      <c r="AL539" s="130">
        <v>45496.78643179398</v>
      </c>
      <c r="AM539" s="131">
        <v>1296742.56</v>
      </c>
      <c r="AN539" s="131">
        <v>1384205.34</v>
      </c>
      <c r="AO539" s="124"/>
      <c r="AP539" s="124"/>
    </row>
    <row r="540">
      <c r="A540" s="129">
        <v>543.0</v>
      </c>
      <c r="B540" s="14" t="s">
        <v>63</v>
      </c>
      <c r="C540" s="14" t="s">
        <v>32</v>
      </c>
      <c r="D540" s="14" t="s">
        <v>711</v>
      </c>
      <c r="E540" s="14" t="s">
        <v>519</v>
      </c>
      <c r="F540" s="15" t="s">
        <v>35</v>
      </c>
      <c r="G540" s="15" t="s">
        <v>36</v>
      </c>
      <c r="H540" s="18" t="s">
        <v>1026</v>
      </c>
      <c r="I540" s="18" t="s">
        <v>1027</v>
      </c>
      <c r="J540" s="129">
        <v>728638.77</v>
      </c>
      <c r="K540" s="129">
        <v>714122.6</v>
      </c>
      <c r="L540" s="129">
        <v>18815.86</v>
      </c>
      <c r="M540" s="129">
        <v>18785.11</v>
      </c>
      <c r="N540" s="129">
        <v>23.0</v>
      </c>
      <c r="O540" s="129">
        <v>7.0</v>
      </c>
      <c r="P540" s="129">
        <v>43.0</v>
      </c>
      <c r="Q540" s="129">
        <v>33.0</v>
      </c>
      <c r="R540" s="129">
        <v>30.0</v>
      </c>
      <c r="S540" s="129">
        <v>31.0</v>
      </c>
      <c r="T540" s="129">
        <v>228.0</v>
      </c>
      <c r="U540" s="129">
        <v>30.0</v>
      </c>
      <c r="V540" s="129">
        <v>-3.0</v>
      </c>
      <c r="W540" s="129">
        <v>0.16</v>
      </c>
      <c r="X540" s="129">
        <v>2.03</v>
      </c>
      <c r="Y540" s="129">
        <v>5.0</v>
      </c>
      <c r="Z540" s="129">
        <v>1.0</v>
      </c>
      <c r="AA540" s="129">
        <v>1.0</v>
      </c>
      <c r="AB540" s="129">
        <v>1.0</v>
      </c>
      <c r="AC540" s="129">
        <v>1.0</v>
      </c>
      <c r="AD540" s="129">
        <v>1.2</v>
      </c>
      <c r="AE540" s="129">
        <v>464.0</v>
      </c>
      <c r="AF540" s="129">
        <v>4.0</v>
      </c>
      <c r="AG540" s="129">
        <v>1.0</v>
      </c>
      <c r="AH540" s="129">
        <v>1.0</v>
      </c>
      <c r="AI540" s="129">
        <v>1.0</v>
      </c>
      <c r="AJ540" s="129">
        <v>1.0</v>
      </c>
      <c r="AK540" s="129">
        <v>1.0</v>
      </c>
      <c r="AL540" s="130">
        <v>45496.78643179398</v>
      </c>
      <c r="AM540" s="131">
        <v>729482.27</v>
      </c>
      <c r="AN540" s="131">
        <v>715667.8</v>
      </c>
      <c r="AO540" s="124"/>
      <c r="AP540" s="124"/>
    </row>
    <row r="541">
      <c r="A541" s="129">
        <v>254.0</v>
      </c>
      <c r="B541" s="132"/>
      <c r="C541" s="14" t="s">
        <v>32</v>
      </c>
      <c r="D541" s="14" t="s">
        <v>253</v>
      </c>
      <c r="E541" s="14" t="s">
        <v>254</v>
      </c>
      <c r="F541" s="15" t="s">
        <v>93</v>
      </c>
      <c r="G541" s="15" t="s">
        <v>46</v>
      </c>
      <c r="H541" s="18" t="s">
        <v>1026</v>
      </c>
      <c r="I541" s="18" t="s">
        <v>1027</v>
      </c>
      <c r="J541" s="129">
        <v>1267914.1</v>
      </c>
      <c r="K541" s="129">
        <v>948580.0</v>
      </c>
      <c r="L541" s="129">
        <v>41897.15</v>
      </c>
      <c r="M541" s="129">
        <v>34571.58</v>
      </c>
      <c r="N541" s="129">
        <v>24.0</v>
      </c>
      <c r="O541" s="129">
        <v>20.0</v>
      </c>
      <c r="P541" s="129">
        <v>56.0</v>
      </c>
      <c r="Q541" s="129">
        <v>41.0</v>
      </c>
      <c r="R541" s="129">
        <v>60.0</v>
      </c>
      <c r="S541" s="129">
        <v>45.0</v>
      </c>
      <c r="T541" s="129">
        <v>20.0</v>
      </c>
      <c r="U541" s="129">
        <v>36.0</v>
      </c>
      <c r="V541" s="129">
        <v>33.0</v>
      </c>
      <c r="W541" s="129">
        <v>21.19</v>
      </c>
      <c r="X541" s="129">
        <v>33.66</v>
      </c>
      <c r="Y541" s="129">
        <v>1.0</v>
      </c>
      <c r="Z541" s="129">
        <v>1.0</v>
      </c>
      <c r="AA541" s="129">
        <v>2.0</v>
      </c>
      <c r="AB541" s="129">
        <v>5.0</v>
      </c>
      <c r="AC541" s="129">
        <v>5.0</v>
      </c>
      <c r="AD541" s="129">
        <v>3.8</v>
      </c>
      <c r="AE541" s="129">
        <v>79.0</v>
      </c>
      <c r="AF541" s="129">
        <v>1.0</v>
      </c>
      <c r="AG541" s="129">
        <v>1.0</v>
      </c>
      <c r="AH541" s="129">
        <v>2.0</v>
      </c>
      <c r="AI541" s="129">
        <v>4.0</v>
      </c>
      <c r="AJ541" s="129">
        <v>4.0</v>
      </c>
      <c r="AK541" s="129">
        <v>3.0</v>
      </c>
      <c r="AL541" s="130">
        <v>45496.78643179398</v>
      </c>
      <c r="AM541" s="131">
        <v>1268050.6</v>
      </c>
      <c r="AN541" s="131">
        <v>948584.21</v>
      </c>
      <c r="AO541" s="124"/>
      <c r="AP541" s="124"/>
    </row>
    <row r="542">
      <c r="A542" s="129">
        <v>650.0</v>
      </c>
      <c r="B542" s="14" t="s">
        <v>47</v>
      </c>
      <c r="C542" s="14" t="s">
        <v>32</v>
      </c>
      <c r="D542" s="14" t="s">
        <v>602</v>
      </c>
      <c r="E542" s="14" t="s">
        <v>603</v>
      </c>
      <c r="F542" s="15" t="s">
        <v>96</v>
      </c>
      <c r="G542" s="15" t="s">
        <v>59</v>
      </c>
      <c r="H542" s="18" t="s">
        <v>1026</v>
      </c>
      <c r="I542" s="18" t="s">
        <v>1027</v>
      </c>
      <c r="J542" s="129">
        <v>1627893.45</v>
      </c>
      <c r="K542" s="129">
        <v>1350066.4</v>
      </c>
      <c r="L542" s="129">
        <v>38478.78</v>
      </c>
      <c r="M542" s="129">
        <v>33227.92</v>
      </c>
      <c r="N542" s="129">
        <v>43.0</v>
      </c>
      <c r="O542" s="129">
        <v>3.0</v>
      </c>
      <c r="P542" s="129">
        <v>29.0</v>
      </c>
      <c r="Q542" s="129">
        <v>15.0</v>
      </c>
      <c r="R542" s="129">
        <v>63.0</v>
      </c>
      <c r="S542" s="129">
        <v>46.0</v>
      </c>
      <c r="T542" s="129">
        <v>1333.0</v>
      </c>
      <c r="U542" s="129">
        <v>93.0</v>
      </c>
      <c r="V542" s="129">
        <v>36.0</v>
      </c>
      <c r="W542" s="129">
        <v>15.8</v>
      </c>
      <c r="X542" s="129">
        <v>20.58</v>
      </c>
      <c r="Y542" s="129">
        <v>5.0</v>
      </c>
      <c r="Z542" s="129">
        <v>2.0</v>
      </c>
      <c r="AA542" s="129">
        <v>2.0</v>
      </c>
      <c r="AB542" s="129">
        <v>4.0</v>
      </c>
      <c r="AC542" s="129">
        <v>3.0</v>
      </c>
      <c r="AD542" s="129">
        <v>3.2</v>
      </c>
      <c r="AE542" s="129">
        <v>171.0</v>
      </c>
      <c r="AF542" s="129">
        <v>4.0</v>
      </c>
      <c r="AG542" s="129">
        <v>2.0</v>
      </c>
      <c r="AH542" s="129">
        <v>2.0</v>
      </c>
      <c r="AI542" s="129">
        <v>3.0</v>
      </c>
      <c r="AJ542" s="129">
        <v>2.0</v>
      </c>
      <c r="AK542" s="129">
        <v>3.0</v>
      </c>
      <c r="AL542" s="130">
        <v>45496.78643179398</v>
      </c>
      <c r="AM542" s="131">
        <v>1629026.82</v>
      </c>
      <c r="AN542" s="131">
        <v>1350234.42</v>
      </c>
      <c r="AO542" s="124"/>
      <c r="AP542" s="124"/>
    </row>
    <row r="543">
      <c r="A543" s="128">
        <v>321.0</v>
      </c>
      <c r="B543" s="11" t="s">
        <v>97</v>
      </c>
      <c r="C543" s="11" t="s">
        <v>32</v>
      </c>
      <c r="D543" s="11" t="s">
        <v>333</v>
      </c>
      <c r="E543" s="14" t="s">
        <v>334</v>
      </c>
      <c r="F543" s="15" t="s">
        <v>335</v>
      </c>
      <c r="G543" s="15" t="s">
        <v>101</v>
      </c>
      <c r="H543" s="18" t="s">
        <v>1026</v>
      </c>
      <c r="I543" s="18" t="s">
        <v>1027</v>
      </c>
      <c r="J543" s="129">
        <v>1472815.5</v>
      </c>
      <c r="K543" s="129">
        <v>1417195.4</v>
      </c>
      <c r="L543" s="129">
        <v>34802.42</v>
      </c>
      <c r="M543" s="129">
        <v>34208.5</v>
      </c>
      <c r="N543" s="129">
        <v>63.0</v>
      </c>
      <c r="O543" s="129">
        <v>47.0</v>
      </c>
      <c r="P543" s="129">
        <v>41.0</v>
      </c>
      <c r="Q543" s="128">
        <v>27.0</v>
      </c>
      <c r="R543" s="128">
        <v>75.0</v>
      </c>
      <c r="S543" s="128">
        <v>53.0</v>
      </c>
      <c r="T543" s="128">
        <v>34.0</v>
      </c>
      <c r="U543" s="128">
        <v>51.0</v>
      </c>
      <c r="V543" s="128">
        <v>41.0</v>
      </c>
      <c r="W543" s="128">
        <v>1.74</v>
      </c>
      <c r="X543" s="128">
        <v>3.92</v>
      </c>
      <c r="Y543" s="128">
        <v>2.0</v>
      </c>
      <c r="Z543" s="128">
        <v>1.0</v>
      </c>
      <c r="AA543" s="128">
        <v>3.0</v>
      </c>
      <c r="AB543" s="128">
        <v>1.0</v>
      </c>
      <c r="AC543" s="128">
        <v>1.0</v>
      </c>
      <c r="AD543" s="128">
        <v>1.45</v>
      </c>
      <c r="AE543" s="128">
        <v>397.0</v>
      </c>
      <c r="AF543" s="128">
        <v>2.0</v>
      </c>
      <c r="AG543" s="128">
        <v>1.0</v>
      </c>
      <c r="AH543" s="128">
        <v>2.0</v>
      </c>
      <c r="AI543" s="128">
        <v>1.0</v>
      </c>
      <c r="AJ543" s="128">
        <v>1.0</v>
      </c>
      <c r="AK543" s="128">
        <v>1.0</v>
      </c>
      <c r="AL543" s="130">
        <v>45496.78643179398</v>
      </c>
      <c r="AM543" s="131">
        <v>1472185.5</v>
      </c>
      <c r="AN543" s="131">
        <v>1417603.0</v>
      </c>
      <c r="AO543" s="124"/>
      <c r="AP543" s="124"/>
    </row>
    <row r="544">
      <c r="A544" s="129">
        <v>287.0</v>
      </c>
      <c r="B544" s="132"/>
      <c r="C544" s="14" t="s">
        <v>32</v>
      </c>
      <c r="D544" s="14" t="s">
        <v>292</v>
      </c>
      <c r="E544" s="14" t="s">
        <v>293</v>
      </c>
      <c r="F544" s="15" t="s">
        <v>275</v>
      </c>
      <c r="G544" s="15" t="s">
        <v>46</v>
      </c>
      <c r="H544" s="18" t="s">
        <v>1026</v>
      </c>
      <c r="I544" s="18" t="s">
        <v>1027</v>
      </c>
      <c r="J544" s="129">
        <v>1170556.02</v>
      </c>
      <c r="K544" s="129">
        <v>1055352.4</v>
      </c>
      <c r="L544" s="129">
        <v>36900.75</v>
      </c>
      <c r="M544" s="129">
        <v>34858.0</v>
      </c>
      <c r="N544" s="129">
        <v>89.0</v>
      </c>
      <c r="O544" s="129">
        <v>66.0</v>
      </c>
      <c r="P544" s="129">
        <v>58.0</v>
      </c>
      <c r="Q544" s="129">
        <v>44.0</v>
      </c>
      <c r="R544" s="129">
        <v>68.0</v>
      </c>
      <c r="S544" s="129">
        <v>46.0</v>
      </c>
      <c r="T544" s="129">
        <v>34.0</v>
      </c>
      <c r="U544" s="129">
        <v>31.0</v>
      </c>
      <c r="V544" s="129">
        <v>47.0</v>
      </c>
      <c r="W544" s="129">
        <v>5.86</v>
      </c>
      <c r="X544" s="129">
        <v>10.92</v>
      </c>
      <c r="Y544" s="129">
        <v>2.0</v>
      </c>
      <c r="Z544" s="129">
        <v>1.0</v>
      </c>
      <c r="AA544" s="129">
        <v>3.0</v>
      </c>
      <c r="AB544" s="129">
        <v>2.0</v>
      </c>
      <c r="AC544" s="129">
        <v>2.0</v>
      </c>
      <c r="AD544" s="129">
        <v>2.1</v>
      </c>
      <c r="AE544" s="129">
        <v>287.0</v>
      </c>
      <c r="AF544" s="129">
        <v>2.0</v>
      </c>
      <c r="AG544" s="129">
        <v>1.0</v>
      </c>
      <c r="AH544" s="129">
        <v>2.0</v>
      </c>
      <c r="AI544" s="129">
        <v>1.0</v>
      </c>
      <c r="AJ544" s="129">
        <v>2.0</v>
      </c>
      <c r="AK544" s="129">
        <v>2.0</v>
      </c>
      <c r="AL544" s="130">
        <v>45496.78643179398</v>
      </c>
      <c r="AM544" s="131">
        <v>1172250.6</v>
      </c>
      <c r="AN544" s="131">
        <v>1055160.65</v>
      </c>
      <c r="AO544" s="124"/>
      <c r="AP544" s="124"/>
    </row>
    <row r="545">
      <c r="A545" s="129">
        <v>696.0</v>
      </c>
      <c r="B545" s="14" t="s">
        <v>122</v>
      </c>
      <c r="C545" s="14" t="s">
        <v>32</v>
      </c>
      <c r="D545" s="14" t="s">
        <v>546</v>
      </c>
      <c r="E545" s="14" t="s">
        <v>634</v>
      </c>
      <c r="F545" s="15" t="s">
        <v>243</v>
      </c>
      <c r="G545" s="15" t="s">
        <v>101</v>
      </c>
      <c r="H545" s="18" t="s">
        <v>1026</v>
      </c>
      <c r="I545" s="18" t="s">
        <v>1027</v>
      </c>
      <c r="J545" s="129">
        <v>725825.72</v>
      </c>
      <c r="K545" s="129">
        <v>671301.0</v>
      </c>
      <c r="L545" s="129">
        <v>24869.25</v>
      </c>
      <c r="M545" s="129">
        <v>24288.83</v>
      </c>
      <c r="N545" s="129">
        <v>23.0</v>
      </c>
      <c r="O545" s="129">
        <v>29.0</v>
      </c>
      <c r="P545" s="129">
        <v>22.0</v>
      </c>
      <c r="Q545" s="129">
        <v>12.0</v>
      </c>
      <c r="R545" s="129">
        <v>52.0</v>
      </c>
      <c r="S545" s="129">
        <v>45.0</v>
      </c>
      <c r="T545" s="129">
        <v>-20.0</v>
      </c>
      <c r="U545" s="129">
        <v>83.0</v>
      </c>
      <c r="V545" s="129">
        <v>15.0</v>
      </c>
      <c r="W545" s="129">
        <v>2.39</v>
      </c>
      <c r="X545" s="129">
        <v>8.12</v>
      </c>
      <c r="Y545" s="129">
        <v>1.0</v>
      </c>
      <c r="Z545" s="129">
        <v>2.0</v>
      </c>
      <c r="AA545" s="129">
        <v>1.0</v>
      </c>
      <c r="AB545" s="129">
        <v>1.0</v>
      </c>
      <c r="AC545" s="129">
        <v>2.0</v>
      </c>
      <c r="AD545" s="129">
        <v>1.35</v>
      </c>
      <c r="AE545" s="129">
        <v>430.0</v>
      </c>
      <c r="AF545" s="129">
        <v>1.0</v>
      </c>
      <c r="AG545" s="129">
        <v>2.0</v>
      </c>
      <c r="AH545" s="129">
        <v>1.0</v>
      </c>
      <c r="AI545" s="129">
        <v>1.0</v>
      </c>
      <c r="AJ545" s="129">
        <v>2.0</v>
      </c>
      <c r="AK545" s="129">
        <v>1.0</v>
      </c>
      <c r="AL545" s="130">
        <v>45496.78643179398</v>
      </c>
      <c r="AM545" s="131">
        <v>727058.38</v>
      </c>
      <c r="AN545" s="131">
        <v>671508.25</v>
      </c>
      <c r="AO545" s="124"/>
      <c r="AP545" s="124"/>
    </row>
    <row r="546">
      <c r="A546" s="129">
        <v>596.0</v>
      </c>
      <c r="B546" s="14" t="s">
        <v>97</v>
      </c>
      <c r="C546" s="14" t="s">
        <v>32</v>
      </c>
      <c r="D546" s="14" t="s">
        <v>249</v>
      </c>
      <c r="E546" s="14" t="s">
        <v>563</v>
      </c>
      <c r="F546" s="15" t="s">
        <v>209</v>
      </c>
      <c r="G546" s="15" t="s">
        <v>101</v>
      </c>
      <c r="H546" s="18" t="s">
        <v>1026</v>
      </c>
      <c r="I546" s="18" t="s">
        <v>1027</v>
      </c>
      <c r="J546" s="129">
        <v>1916748.84</v>
      </c>
      <c r="K546" s="129">
        <v>1802866.8</v>
      </c>
      <c r="L546" s="129">
        <v>55193.68</v>
      </c>
      <c r="M546" s="129">
        <v>52767.0</v>
      </c>
      <c r="N546" s="129">
        <v>18.0</v>
      </c>
      <c r="O546" s="14" t="s">
        <v>41</v>
      </c>
      <c r="P546" s="129">
        <v>40.0</v>
      </c>
      <c r="Q546" s="129">
        <v>14.0</v>
      </c>
      <c r="R546" s="129">
        <v>57.0</v>
      </c>
      <c r="S546" s="129">
        <v>29.0</v>
      </c>
      <c r="T546" s="14" t="s">
        <v>41</v>
      </c>
      <c r="U546" s="129">
        <v>185.0</v>
      </c>
      <c r="V546" s="129">
        <v>96.0</v>
      </c>
      <c r="W546" s="129">
        <v>4.6</v>
      </c>
      <c r="X546" s="129">
        <v>6.32</v>
      </c>
      <c r="Y546" s="14" t="s">
        <v>41</v>
      </c>
      <c r="Z546" s="129">
        <v>4.0</v>
      </c>
      <c r="AA546" s="129">
        <v>5.0</v>
      </c>
      <c r="AB546" s="129">
        <v>2.0</v>
      </c>
      <c r="AC546" s="129">
        <v>1.0</v>
      </c>
      <c r="AD546" s="129">
        <v>2.45</v>
      </c>
      <c r="AE546" s="129">
        <v>240.0</v>
      </c>
      <c r="AF546" s="14" t="s">
        <v>41</v>
      </c>
      <c r="AG546" s="129">
        <v>3.0</v>
      </c>
      <c r="AH546" s="129">
        <v>4.0</v>
      </c>
      <c r="AI546" s="129">
        <v>1.0</v>
      </c>
      <c r="AJ546" s="129">
        <v>1.0</v>
      </c>
      <c r="AK546" s="129">
        <v>2.0</v>
      </c>
      <c r="AL546" s="130">
        <v>45496.78643179398</v>
      </c>
      <c r="AM546" s="131">
        <v>1917068.84</v>
      </c>
      <c r="AN546" s="131">
        <v>1804873.02</v>
      </c>
      <c r="AO546" s="124"/>
      <c r="AP546" s="124"/>
    </row>
    <row r="547">
      <c r="A547" s="129">
        <v>812.0</v>
      </c>
      <c r="B547" s="14" t="s">
        <v>42</v>
      </c>
      <c r="C547" s="14" t="s">
        <v>32</v>
      </c>
      <c r="D547" s="14" t="s">
        <v>91</v>
      </c>
      <c r="E547" s="14" t="s">
        <v>74</v>
      </c>
      <c r="F547" s="15" t="s">
        <v>108</v>
      </c>
      <c r="G547" s="15" t="s">
        <v>46</v>
      </c>
      <c r="H547" s="18" t="s">
        <v>1026</v>
      </c>
      <c r="I547" s="18" t="s">
        <v>1027</v>
      </c>
      <c r="J547" s="129">
        <v>342650.68</v>
      </c>
      <c r="K547" s="129">
        <v>446938.8</v>
      </c>
      <c r="L547" s="129">
        <v>11798.33</v>
      </c>
      <c r="M547" s="129">
        <v>15474.38</v>
      </c>
      <c r="N547" s="129">
        <v>1.0</v>
      </c>
      <c r="O547" s="14" t="s">
        <v>41</v>
      </c>
      <c r="P547" s="129">
        <v>13.0</v>
      </c>
      <c r="Q547" s="129">
        <v>21.0</v>
      </c>
      <c r="R547" s="129">
        <v>17.0</v>
      </c>
      <c r="S547" s="129">
        <v>13.0</v>
      </c>
      <c r="T547" s="14" t="s">
        <v>41</v>
      </c>
      <c r="U547" s="129">
        <v>-38.0</v>
      </c>
      <c r="V547" s="129">
        <v>30.0</v>
      </c>
      <c r="W547" s="129">
        <v>-23.76</v>
      </c>
      <c r="X547" s="129">
        <v>-23.33</v>
      </c>
      <c r="Y547" s="14" t="s">
        <v>41</v>
      </c>
      <c r="Z547" s="129">
        <v>1.0</v>
      </c>
      <c r="AA547" s="129">
        <v>2.0</v>
      </c>
      <c r="AB547" s="129">
        <v>1.0</v>
      </c>
      <c r="AC547" s="129">
        <v>1.0</v>
      </c>
      <c r="AD547" s="129">
        <v>1.15</v>
      </c>
      <c r="AE547" s="129">
        <v>498.0</v>
      </c>
      <c r="AF547" s="14" t="s">
        <v>41</v>
      </c>
      <c r="AG547" s="129">
        <v>1.0</v>
      </c>
      <c r="AH547" s="129">
        <v>2.0</v>
      </c>
      <c r="AI547" s="129">
        <v>1.0</v>
      </c>
      <c r="AJ547" s="129">
        <v>1.0</v>
      </c>
      <c r="AK547" s="129">
        <v>1.0</v>
      </c>
      <c r="AL547" s="130">
        <v>45496.78643179398</v>
      </c>
      <c r="AM547" s="131">
        <v>342635.93</v>
      </c>
      <c r="AN547" s="131">
        <v>447220.03</v>
      </c>
      <c r="AO547" s="124"/>
      <c r="AP547" s="124"/>
    </row>
    <row r="548">
      <c r="A548" s="129">
        <v>584.0</v>
      </c>
      <c r="B548" s="14" t="s">
        <v>31</v>
      </c>
      <c r="C548" s="14" t="s">
        <v>32</v>
      </c>
      <c r="D548" s="14" t="s">
        <v>550</v>
      </c>
      <c r="E548" s="14" t="s">
        <v>551</v>
      </c>
      <c r="F548" s="15" t="s">
        <v>40</v>
      </c>
      <c r="G548" s="15" t="s">
        <v>36</v>
      </c>
      <c r="H548" s="18" t="s">
        <v>1026</v>
      </c>
      <c r="I548" s="18" t="s">
        <v>1027</v>
      </c>
      <c r="J548" s="129">
        <v>893936.21</v>
      </c>
      <c r="K548" s="129">
        <v>932483.6</v>
      </c>
      <c r="L548" s="129">
        <v>28748.45</v>
      </c>
      <c r="M548" s="129">
        <v>31185.25</v>
      </c>
      <c r="N548" s="129">
        <v>17.0</v>
      </c>
      <c r="O548" s="129">
        <v>31.0</v>
      </c>
      <c r="P548" s="129">
        <v>65.0</v>
      </c>
      <c r="Q548" s="129">
        <v>28.0</v>
      </c>
      <c r="R548" s="129">
        <v>55.0</v>
      </c>
      <c r="S548" s="129">
        <v>52.0</v>
      </c>
      <c r="T548" s="129">
        <v>-45.0</v>
      </c>
      <c r="U548" s="129">
        <v>132.0</v>
      </c>
      <c r="V548" s="129">
        <v>5.0</v>
      </c>
      <c r="W548" s="129">
        <v>-7.81</v>
      </c>
      <c r="X548" s="129">
        <v>-4.13</v>
      </c>
      <c r="Y548" s="129">
        <v>1.0</v>
      </c>
      <c r="Z548" s="129">
        <v>3.0</v>
      </c>
      <c r="AA548" s="129">
        <v>1.0</v>
      </c>
      <c r="AB548" s="129">
        <v>1.0</v>
      </c>
      <c r="AC548" s="129">
        <v>1.0</v>
      </c>
      <c r="AD548" s="129">
        <v>1.2</v>
      </c>
      <c r="AE548" s="129">
        <v>477.0</v>
      </c>
      <c r="AF548" s="129">
        <v>1.0</v>
      </c>
      <c r="AG548" s="129">
        <v>2.0</v>
      </c>
      <c r="AH548" s="129">
        <v>1.0</v>
      </c>
      <c r="AI548" s="129">
        <v>1.0</v>
      </c>
      <c r="AJ548" s="129">
        <v>1.0</v>
      </c>
      <c r="AK548" s="129">
        <v>1.0</v>
      </c>
      <c r="AL548" s="130">
        <v>45496.78643179398</v>
      </c>
      <c r="AM548" s="131">
        <v>894069.21</v>
      </c>
      <c r="AN548" s="131">
        <v>933006.28</v>
      </c>
      <c r="AO548" s="124"/>
      <c r="AP548" s="124"/>
    </row>
    <row r="549">
      <c r="A549" s="129">
        <v>175.0</v>
      </c>
      <c r="B549" s="14" t="s">
        <v>414</v>
      </c>
      <c r="C549" s="14" t="s">
        <v>992</v>
      </c>
      <c r="D549" s="14" t="s">
        <v>173</v>
      </c>
      <c r="E549" s="14" t="s">
        <v>174</v>
      </c>
      <c r="F549" s="15" t="s">
        <v>88</v>
      </c>
      <c r="G549" s="15" t="s">
        <v>59</v>
      </c>
      <c r="H549" s="18" t="s">
        <v>1026</v>
      </c>
      <c r="I549" s="18" t="s">
        <v>1027</v>
      </c>
      <c r="J549" s="129">
        <v>1187664.75</v>
      </c>
      <c r="K549" s="129">
        <v>1130560.84</v>
      </c>
      <c r="L549" s="129">
        <v>26841.08</v>
      </c>
      <c r="M549" s="129">
        <v>26795.34</v>
      </c>
      <c r="N549" s="129">
        <v>12.0</v>
      </c>
      <c r="O549" s="129">
        <v>9.0</v>
      </c>
      <c r="P549" s="129">
        <v>88.0</v>
      </c>
      <c r="Q549" s="129">
        <v>139.0</v>
      </c>
      <c r="R549" s="129">
        <v>237.0</v>
      </c>
      <c r="S549" s="129">
        <v>237.0</v>
      </c>
      <c r="T549" s="129">
        <v>33.0</v>
      </c>
      <c r="U549" s="129">
        <v>-36.0</v>
      </c>
      <c r="V549" s="129">
        <v>0.0</v>
      </c>
      <c r="W549" s="129">
        <v>0.17</v>
      </c>
      <c r="X549" s="129">
        <v>5.05</v>
      </c>
      <c r="Y549" s="129">
        <v>2.0</v>
      </c>
      <c r="Z549" s="129">
        <v>1.0</v>
      </c>
      <c r="AA549" s="129">
        <v>1.0</v>
      </c>
      <c r="AB549" s="129">
        <v>1.0</v>
      </c>
      <c r="AC549" s="129">
        <v>1.0</v>
      </c>
      <c r="AD549" s="129">
        <v>1.1</v>
      </c>
      <c r="AE549" s="129">
        <v>513.0</v>
      </c>
      <c r="AF549" s="129">
        <v>2.0</v>
      </c>
      <c r="AG549" s="129">
        <v>1.0</v>
      </c>
      <c r="AH549" s="129">
        <v>1.0</v>
      </c>
      <c r="AI549" s="129">
        <v>1.0</v>
      </c>
      <c r="AJ549" s="129">
        <v>1.0</v>
      </c>
      <c r="AK549" s="129">
        <v>1.0</v>
      </c>
      <c r="AL549" s="130">
        <v>45496.78643179398</v>
      </c>
      <c r="AM549" s="131">
        <v>1184589.08</v>
      </c>
      <c r="AN549" s="131">
        <v>1131568.31</v>
      </c>
      <c r="AO549" s="124"/>
      <c r="AP549" s="124"/>
    </row>
    <row r="550">
      <c r="A550" s="129">
        <v>176.0</v>
      </c>
      <c r="B550" s="14" t="s">
        <v>414</v>
      </c>
      <c r="C550" s="14" t="s">
        <v>992</v>
      </c>
      <c r="D550" s="14" t="s">
        <v>173</v>
      </c>
      <c r="E550" s="14" t="s">
        <v>174</v>
      </c>
      <c r="F550" s="15" t="s">
        <v>88</v>
      </c>
      <c r="G550" s="15" t="s">
        <v>59</v>
      </c>
      <c r="H550" s="18" t="s">
        <v>1026</v>
      </c>
      <c r="I550" s="18" t="s">
        <v>1027</v>
      </c>
      <c r="J550" s="129">
        <v>524935.07</v>
      </c>
      <c r="K550" s="129">
        <v>574354.26</v>
      </c>
      <c r="L550" s="129">
        <v>12317.74</v>
      </c>
      <c r="M550" s="129">
        <v>13122.24</v>
      </c>
      <c r="N550" s="129">
        <v>9.0</v>
      </c>
      <c r="O550" s="14" t="s">
        <v>41</v>
      </c>
      <c r="P550" s="129">
        <v>72.0</v>
      </c>
      <c r="Q550" s="129">
        <v>74.0</v>
      </c>
      <c r="R550" s="129">
        <v>99.0</v>
      </c>
      <c r="S550" s="129">
        <v>106.0</v>
      </c>
      <c r="T550" s="14" t="s">
        <v>41</v>
      </c>
      <c r="U550" s="129">
        <v>-2.0</v>
      </c>
      <c r="V550" s="129">
        <v>-6.0</v>
      </c>
      <c r="W550" s="129">
        <v>-6.13</v>
      </c>
      <c r="X550" s="129">
        <v>-8.6</v>
      </c>
      <c r="Y550" s="14" t="s">
        <v>41</v>
      </c>
      <c r="Z550" s="129">
        <v>1.0</v>
      </c>
      <c r="AA550" s="129">
        <v>1.0</v>
      </c>
      <c r="AB550" s="129">
        <v>1.0</v>
      </c>
      <c r="AC550" s="129">
        <v>1.0</v>
      </c>
      <c r="AD550" s="129">
        <v>0.9</v>
      </c>
      <c r="AE550" s="129">
        <v>647.0</v>
      </c>
      <c r="AF550" s="14" t="s">
        <v>41</v>
      </c>
      <c r="AG550" s="129">
        <v>1.0</v>
      </c>
      <c r="AH550" s="129">
        <v>1.0</v>
      </c>
      <c r="AI550" s="129">
        <v>1.0</v>
      </c>
      <c r="AJ550" s="129">
        <v>1.0</v>
      </c>
      <c r="AK550" s="129">
        <v>1.0</v>
      </c>
      <c r="AL550" s="130">
        <v>45496.78643179398</v>
      </c>
      <c r="AM550" s="131">
        <v>523325.62</v>
      </c>
      <c r="AN550" s="131">
        <v>574069.83</v>
      </c>
      <c r="AO550" s="124"/>
      <c r="AP550" s="124"/>
    </row>
    <row r="551">
      <c r="A551" s="129">
        <v>177.0</v>
      </c>
      <c r="B551" s="14" t="s">
        <v>47</v>
      </c>
      <c r="C551" s="14" t="s">
        <v>32</v>
      </c>
      <c r="D551" s="14" t="s">
        <v>173</v>
      </c>
      <c r="E551" s="14" t="s">
        <v>174</v>
      </c>
      <c r="F551" s="15" t="s">
        <v>88</v>
      </c>
      <c r="G551" s="15" t="s">
        <v>59</v>
      </c>
      <c r="H551" s="18" t="s">
        <v>1026</v>
      </c>
      <c r="I551" s="18" t="s">
        <v>1027</v>
      </c>
      <c r="J551" s="129">
        <v>456212.61</v>
      </c>
      <c r="K551" s="129">
        <v>484123.4</v>
      </c>
      <c r="L551" s="129">
        <v>11491.74</v>
      </c>
      <c r="M551" s="129">
        <v>12977.32</v>
      </c>
      <c r="N551" s="129">
        <v>21.0</v>
      </c>
      <c r="O551" s="129">
        <v>27.0</v>
      </c>
      <c r="P551" s="129">
        <v>26.0</v>
      </c>
      <c r="Q551" s="129">
        <v>32.0</v>
      </c>
      <c r="R551" s="129">
        <v>29.0</v>
      </c>
      <c r="S551" s="129">
        <v>28.0</v>
      </c>
      <c r="T551" s="129">
        <v>-22.0</v>
      </c>
      <c r="U551" s="129">
        <v>-18.0</v>
      </c>
      <c r="V551" s="129">
        <v>3.0</v>
      </c>
      <c r="W551" s="129">
        <v>-11.45</v>
      </c>
      <c r="X551" s="129">
        <v>-5.77</v>
      </c>
      <c r="Y551" s="129">
        <v>1.0</v>
      </c>
      <c r="Z551" s="129">
        <v>1.0</v>
      </c>
      <c r="AA551" s="129">
        <v>1.0</v>
      </c>
      <c r="AB551" s="129">
        <v>1.0</v>
      </c>
      <c r="AC551" s="129">
        <v>1.0</v>
      </c>
      <c r="AD551" s="129">
        <v>1.0</v>
      </c>
      <c r="AE551" s="129">
        <v>533.0</v>
      </c>
      <c r="AF551" s="129">
        <v>1.0</v>
      </c>
      <c r="AG551" s="129">
        <v>1.0</v>
      </c>
      <c r="AH551" s="129">
        <v>1.0</v>
      </c>
      <c r="AI551" s="129">
        <v>1.0</v>
      </c>
      <c r="AJ551" s="129">
        <v>1.0</v>
      </c>
      <c r="AK551" s="129">
        <v>1.0</v>
      </c>
      <c r="AL551" s="130">
        <v>45496.78643179398</v>
      </c>
      <c r="AM551" s="131">
        <v>442632.39</v>
      </c>
      <c r="AN551" s="131">
        <v>483734.73</v>
      </c>
      <c r="AO551" s="124"/>
      <c r="AP551" s="124"/>
    </row>
    <row r="552">
      <c r="A552" s="129">
        <v>178.0</v>
      </c>
      <c r="B552" s="14" t="s">
        <v>414</v>
      </c>
      <c r="C552" s="14" t="s">
        <v>992</v>
      </c>
      <c r="D552" s="14" t="s">
        <v>173</v>
      </c>
      <c r="E552" s="14" t="s">
        <v>174</v>
      </c>
      <c r="F552" s="15" t="s">
        <v>88</v>
      </c>
      <c r="G552" s="15" t="s">
        <v>59</v>
      </c>
      <c r="H552" s="18" t="s">
        <v>1026</v>
      </c>
      <c r="I552" s="18" t="s">
        <v>1027</v>
      </c>
      <c r="J552" s="129">
        <v>935448.46</v>
      </c>
      <c r="K552" s="129">
        <v>985914.1</v>
      </c>
      <c r="L552" s="129">
        <v>21597.08</v>
      </c>
      <c r="M552" s="129">
        <v>23754.4</v>
      </c>
      <c r="N552" s="129">
        <v>8.0</v>
      </c>
      <c r="O552" s="129">
        <v>14.0</v>
      </c>
      <c r="P552" s="129">
        <v>96.0</v>
      </c>
      <c r="Q552" s="129">
        <v>131.0</v>
      </c>
      <c r="R552" s="129">
        <v>208.0</v>
      </c>
      <c r="S552" s="129">
        <v>225.0</v>
      </c>
      <c r="T552" s="129">
        <v>-42.0</v>
      </c>
      <c r="U552" s="129">
        <v>-26.0</v>
      </c>
      <c r="V552" s="129">
        <v>-7.0</v>
      </c>
      <c r="W552" s="129">
        <v>-9.08</v>
      </c>
      <c r="X552" s="129">
        <v>-5.12</v>
      </c>
      <c r="Y552" s="129">
        <v>1.0</v>
      </c>
      <c r="Z552" s="129">
        <v>1.0</v>
      </c>
      <c r="AA552" s="129">
        <v>1.0</v>
      </c>
      <c r="AB552" s="129">
        <v>1.0</v>
      </c>
      <c r="AC552" s="129">
        <v>1.0</v>
      </c>
      <c r="AD552" s="129">
        <v>1.0</v>
      </c>
      <c r="AE552" s="129">
        <v>554.0</v>
      </c>
      <c r="AF552" s="129">
        <v>1.0</v>
      </c>
      <c r="AG552" s="129">
        <v>1.0</v>
      </c>
      <c r="AH552" s="129">
        <v>1.0</v>
      </c>
      <c r="AI552" s="129">
        <v>1.0</v>
      </c>
      <c r="AJ552" s="129">
        <v>1.0</v>
      </c>
      <c r="AK552" s="129">
        <v>1.0</v>
      </c>
      <c r="AL552" s="130">
        <v>45496.78643179398</v>
      </c>
      <c r="AM552" s="131">
        <v>936088.8</v>
      </c>
      <c r="AN552" s="131">
        <v>986328.88</v>
      </c>
      <c r="AO552" s="124"/>
      <c r="AP552" s="124"/>
    </row>
    <row r="553">
      <c r="A553" s="129">
        <v>789.0</v>
      </c>
      <c r="B553" s="14" t="s">
        <v>97</v>
      </c>
      <c r="C553" s="14" t="s">
        <v>32</v>
      </c>
      <c r="D553" s="14" t="s">
        <v>707</v>
      </c>
      <c r="E553" s="14" t="s">
        <v>708</v>
      </c>
      <c r="F553" s="15" t="s">
        <v>335</v>
      </c>
      <c r="G553" s="15" t="s">
        <v>101</v>
      </c>
      <c r="H553" s="18" t="s">
        <v>1026</v>
      </c>
      <c r="I553" s="18" t="s">
        <v>1027</v>
      </c>
      <c r="J553" s="129">
        <v>473557.25</v>
      </c>
      <c r="K553" s="129">
        <v>378477.0</v>
      </c>
      <c r="L553" s="129">
        <v>11312.14</v>
      </c>
      <c r="M553" s="129">
        <v>9140.0</v>
      </c>
      <c r="N553" s="129">
        <v>3.0</v>
      </c>
      <c r="O553" s="14" t="s">
        <v>41</v>
      </c>
      <c r="P553" s="129">
        <v>20.0</v>
      </c>
      <c r="Q553" s="129">
        <v>8.0</v>
      </c>
      <c r="R553" s="129">
        <v>13.0</v>
      </c>
      <c r="S553" s="129">
        <v>12.0</v>
      </c>
      <c r="T553" s="14" t="s">
        <v>41</v>
      </c>
      <c r="U553" s="129">
        <v>150.0</v>
      </c>
      <c r="V553" s="129">
        <v>8.0</v>
      </c>
      <c r="W553" s="129">
        <v>23.77</v>
      </c>
      <c r="X553" s="129">
        <v>25.12</v>
      </c>
      <c r="Y553" s="14" t="s">
        <v>41</v>
      </c>
      <c r="Z553" s="129">
        <v>3.0</v>
      </c>
      <c r="AA553" s="129">
        <v>1.0</v>
      </c>
      <c r="AB553" s="129">
        <v>5.0</v>
      </c>
      <c r="AC553" s="129">
        <v>4.0</v>
      </c>
      <c r="AD553" s="129">
        <v>3.5</v>
      </c>
      <c r="AE553" s="129">
        <v>142.0</v>
      </c>
      <c r="AF553" s="14" t="s">
        <v>41</v>
      </c>
      <c r="AG553" s="129">
        <v>2.0</v>
      </c>
      <c r="AH553" s="129">
        <v>1.0</v>
      </c>
      <c r="AI553" s="129">
        <v>4.0</v>
      </c>
      <c r="AJ553" s="129">
        <v>3.0</v>
      </c>
      <c r="AK553" s="129">
        <v>3.0</v>
      </c>
      <c r="AL553" s="130">
        <v>45496.78643179398</v>
      </c>
      <c r="AM553" s="131">
        <v>484351.5</v>
      </c>
      <c r="AN553" s="131">
        <v>378446.75</v>
      </c>
      <c r="AO553" s="124"/>
      <c r="AP553" s="124"/>
    </row>
    <row r="554">
      <c r="A554" s="129">
        <v>336.0</v>
      </c>
      <c r="B554" s="14" t="s">
        <v>97</v>
      </c>
      <c r="C554" s="14" t="s">
        <v>32</v>
      </c>
      <c r="D554" s="14" t="s">
        <v>346</v>
      </c>
      <c r="E554" s="14" t="s">
        <v>347</v>
      </c>
      <c r="F554" s="15" t="s">
        <v>243</v>
      </c>
      <c r="G554" s="15" t="s">
        <v>101</v>
      </c>
      <c r="H554" s="18" t="s">
        <v>1026</v>
      </c>
      <c r="I554" s="18" t="s">
        <v>1027</v>
      </c>
      <c r="J554" s="129">
        <v>2004628.74</v>
      </c>
      <c r="K554" s="129">
        <v>1422098.8</v>
      </c>
      <c r="L554" s="129">
        <v>75008.18</v>
      </c>
      <c r="M554" s="129">
        <v>53830.55</v>
      </c>
      <c r="N554" s="129">
        <v>5.0</v>
      </c>
      <c r="O554" s="129">
        <v>26.0</v>
      </c>
      <c r="P554" s="129">
        <v>101.0</v>
      </c>
      <c r="Q554" s="129">
        <v>133.0</v>
      </c>
      <c r="R554" s="129">
        <v>109.0</v>
      </c>
      <c r="S554" s="129">
        <v>180.0</v>
      </c>
      <c r="T554" s="129">
        <v>-80.0</v>
      </c>
      <c r="U554" s="129">
        <v>-24.0</v>
      </c>
      <c r="V554" s="129">
        <v>-39.0</v>
      </c>
      <c r="W554" s="129">
        <v>39.34</v>
      </c>
      <c r="X554" s="129">
        <v>40.96</v>
      </c>
      <c r="Y554" s="129">
        <v>1.0</v>
      </c>
      <c r="Z554" s="129">
        <v>1.0</v>
      </c>
      <c r="AA554" s="129">
        <v>1.0</v>
      </c>
      <c r="AB554" s="129">
        <v>5.0</v>
      </c>
      <c r="AC554" s="129">
        <v>5.0</v>
      </c>
      <c r="AD554" s="129">
        <v>3.6</v>
      </c>
      <c r="AE554" s="129">
        <v>132.0</v>
      </c>
      <c r="AF554" s="129">
        <v>1.0</v>
      </c>
      <c r="AG554" s="129">
        <v>1.0</v>
      </c>
      <c r="AH554" s="129">
        <v>1.0</v>
      </c>
      <c r="AI554" s="129">
        <v>4.0</v>
      </c>
      <c r="AJ554" s="129">
        <v>4.0</v>
      </c>
      <c r="AK554" s="129">
        <v>3.0</v>
      </c>
      <c r="AL554" s="130">
        <v>45496.78643179398</v>
      </c>
      <c r="AM554" s="131">
        <v>1977620.85</v>
      </c>
      <c r="AN554" s="131">
        <v>1422886.56</v>
      </c>
      <c r="AO554" s="124"/>
      <c r="AP554" s="124"/>
    </row>
    <row r="555">
      <c r="A555" s="129">
        <v>741.0</v>
      </c>
      <c r="B555" s="14" t="s">
        <v>31</v>
      </c>
      <c r="C555" s="14" t="s">
        <v>32</v>
      </c>
      <c r="D555" s="14" t="s">
        <v>672</v>
      </c>
      <c r="E555" s="14" t="s">
        <v>673</v>
      </c>
      <c r="F555" s="15" t="s">
        <v>220</v>
      </c>
      <c r="G555" s="15" t="s">
        <v>59</v>
      </c>
      <c r="H555" s="18" t="s">
        <v>1026</v>
      </c>
      <c r="I555" s="18" t="s">
        <v>1027</v>
      </c>
      <c r="J555" s="129">
        <v>2884798.6</v>
      </c>
      <c r="K555" s="129">
        <v>2821988.4</v>
      </c>
      <c r="L555" s="129">
        <v>59231.8</v>
      </c>
      <c r="M555" s="129">
        <v>48285.08</v>
      </c>
      <c r="N555" s="129">
        <v>66.0</v>
      </c>
      <c r="O555" s="129">
        <v>34.0</v>
      </c>
      <c r="P555" s="129">
        <v>48.0</v>
      </c>
      <c r="Q555" s="129">
        <v>46.0</v>
      </c>
      <c r="R555" s="129">
        <v>42.0</v>
      </c>
      <c r="S555" s="129">
        <v>41.0</v>
      </c>
      <c r="T555" s="129">
        <v>94.0</v>
      </c>
      <c r="U555" s="129">
        <v>4.0</v>
      </c>
      <c r="V555" s="129">
        <v>2.0</v>
      </c>
      <c r="W555" s="129">
        <v>22.67</v>
      </c>
      <c r="X555" s="129">
        <v>2.23</v>
      </c>
      <c r="Y555" s="129">
        <v>4.0</v>
      </c>
      <c r="Z555" s="129">
        <v>1.0</v>
      </c>
      <c r="AA555" s="129">
        <v>1.0</v>
      </c>
      <c r="AB555" s="129">
        <v>5.0</v>
      </c>
      <c r="AC555" s="129">
        <v>1.0</v>
      </c>
      <c r="AD555" s="129">
        <v>2.75</v>
      </c>
      <c r="AE555" s="129">
        <v>207.0</v>
      </c>
      <c r="AF555" s="129">
        <v>3.0</v>
      </c>
      <c r="AG555" s="129">
        <v>1.0</v>
      </c>
      <c r="AH555" s="129">
        <v>1.0</v>
      </c>
      <c r="AI555" s="129">
        <v>4.0</v>
      </c>
      <c r="AJ555" s="129">
        <v>1.0</v>
      </c>
      <c r="AK555" s="129">
        <v>2.0</v>
      </c>
      <c r="AL555" s="130">
        <v>45496.78643179398</v>
      </c>
      <c r="AM555" s="131">
        <v>2865978.42</v>
      </c>
      <c r="AN555" s="131">
        <v>2620617.09</v>
      </c>
      <c r="AO555" s="124"/>
      <c r="AP555" s="124"/>
    </row>
    <row r="556">
      <c r="A556" s="129">
        <v>887.0</v>
      </c>
      <c r="B556" s="14" t="s">
        <v>31</v>
      </c>
      <c r="C556" s="14" t="s">
        <v>32</v>
      </c>
      <c r="D556" s="14" t="s">
        <v>672</v>
      </c>
      <c r="E556" s="14" t="s">
        <v>673</v>
      </c>
      <c r="F556" s="15" t="s">
        <v>220</v>
      </c>
      <c r="G556" s="15" t="s">
        <v>59</v>
      </c>
      <c r="H556" s="18" t="s">
        <v>1026</v>
      </c>
      <c r="I556" s="18" t="s">
        <v>1027</v>
      </c>
      <c r="J556" s="129">
        <v>38949.6</v>
      </c>
      <c r="K556" s="14" t="s">
        <v>41</v>
      </c>
      <c r="L556" s="129">
        <v>3369.34</v>
      </c>
      <c r="M556" s="129">
        <v>2447.75</v>
      </c>
      <c r="N556" s="129">
        <v>1.0</v>
      </c>
      <c r="O556" s="14" t="s">
        <v>41</v>
      </c>
      <c r="P556" s="129">
        <v>13.0</v>
      </c>
      <c r="Q556" s="129">
        <v>6.0</v>
      </c>
      <c r="R556" s="129">
        <v>6.0</v>
      </c>
      <c r="S556" s="129">
        <v>2.0</v>
      </c>
      <c r="T556" s="14" t="s">
        <v>41</v>
      </c>
      <c r="U556" s="129">
        <v>116.0</v>
      </c>
      <c r="V556" s="129">
        <v>200.0</v>
      </c>
      <c r="W556" s="129">
        <v>37.65</v>
      </c>
      <c r="X556" s="14" t="s">
        <v>41</v>
      </c>
      <c r="Y556" s="14" t="s">
        <v>41</v>
      </c>
      <c r="Z556" s="129">
        <v>2.0</v>
      </c>
      <c r="AA556" s="129">
        <v>5.0</v>
      </c>
      <c r="AB556" s="129">
        <v>5.0</v>
      </c>
      <c r="AC556" s="14" t="s">
        <v>41</v>
      </c>
      <c r="AD556" s="129">
        <v>3.2</v>
      </c>
      <c r="AE556" s="129">
        <v>170.0</v>
      </c>
      <c r="AF556" s="14" t="s">
        <v>41</v>
      </c>
      <c r="AG556" s="129">
        <v>2.0</v>
      </c>
      <c r="AH556" s="129">
        <v>4.0</v>
      </c>
      <c r="AI556" s="129">
        <v>4.0</v>
      </c>
      <c r="AJ556" s="14" t="s">
        <v>41</v>
      </c>
      <c r="AK556" s="129">
        <v>3.0</v>
      </c>
      <c r="AL556" s="130">
        <v>45496.78643179398</v>
      </c>
      <c r="AM556" s="131">
        <v>216739.12</v>
      </c>
      <c r="AN556" s="131">
        <v>169685.48</v>
      </c>
      <c r="AO556" s="124"/>
      <c r="AP556" s="124"/>
    </row>
    <row r="557">
      <c r="A557" s="129">
        <v>809.0</v>
      </c>
      <c r="B557" s="14" t="s">
        <v>122</v>
      </c>
      <c r="C557" s="14" t="s">
        <v>32</v>
      </c>
      <c r="D557" s="14" t="s">
        <v>728</v>
      </c>
      <c r="E557" s="14" t="s">
        <v>729</v>
      </c>
      <c r="F557" s="15" t="s">
        <v>403</v>
      </c>
      <c r="G557" s="15" t="s">
        <v>46</v>
      </c>
      <c r="H557" s="18" t="s">
        <v>1026</v>
      </c>
      <c r="I557" s="18" t="s">
        <v>1027</v>
      </c>
      <c r="J557" s="129">
        <v>1457384.72</v>
      </c>
      <c r="K557" s="129">
        <v>1630825.4</v>
      </c>
      <c r="L557" s="129">
        <v>72362.26</v>
      </c>
      <c r="M557" s="129">
        <v>84211.33</v>
      </c>
      <c r="N557" s="129">
        <v>11.0</v>
      </c>
      <c r="O557" s="129">
        <v>10.0</v>
      </c>
      <c r="P557" s="129">
        <v>35.0</v>
      </c>
      <c r="Q557" s="129">
        <v>52.0</v>
      </c>
      <c r="R557" s="129">
        <v>34.0</v>
      </c>
      <c r="S557" s="129">
        <v>41.0</v>
      </c>
      <c r="T557" s="129">
        <v>10.0</v>
      </c>
      <c r="U557" s="129">
        <v>-32.0</v>
      </c>
      <c r="V557" s="129">
        <v>-17.0</v>
      </c>
      <c r="W557" s="129">
        <v>-14.07</v>
      </c>
      <c r="X557" s="129">
        <v>-10.64</v>
      </c>
      <c r="Y557" s="129">
        <v>1.0</v>
      </c>
      <c r="Z557" s="129">
        <v>1.0</v>
      </c>
      <c r="AA557" s="129">
        <v>1.0</v>
      </c>
      <c r="AB557" s="129">
        <v>1.0</v>
      </c>
      <c r="AC557" s="129">
        <v>1.0</v>
      </c>
      <c r="AD557" s="129">
        <v>1.0</v>
      </c>
      <c r="AE557" s="129">
        <v>609.0</v>
      </c>
      <c r="AF557" s="129">
        <v>1.0</v>
      </c>
      <c r="AG557" s="129">
        <v>1.0</v>
      </c>
      <c r="AH557" s="129">
        <v>1.0</v>
      </c>
      <c r="AI557" s="129">
        <v>1.0</v>
      </c>
      <c r="AJ557" s="129">
        <v>1.0</v>
      </c>
      <c r="AK557" s="129">
        <v>1.0</v>
      </c>
      <c r="AL557" s="130">
        <v>45496.78643179398</v>
      </c>
      <c r="AM557" s="131">
        <v>1458087.22</v>
      </c>
      <c r="AN557" s="131">
        <v>1631872.08</v>
      </c>
      <c r="AO557" s="124"/>
      <c r="AP557" s="124"/>
    </row>
    <row r="558">
      <c r="A558" s="129">
        <v>346.0</v>
      </c>
      <c r="B558" s="14" t="s">
        <v>47</v>
      </c>
      <c r="C558" s="14" t="s">
        <v>32</v>
      </c>
      <c r="D558" s="14" t="s">
        <v>160</v>
      </c>
      <c r="E558" s="14" t="s">
        <v>358</v>
      </c>
      <c r="F558" s="15" t="s">
        <v>88</v>
      </c>
      <c r="G558" s="15" t="s">
        <v>59</v>
      </c>
      <c r="H558" s="18" t="s">
        <v>1026</v>
      </c>
      <c r="I558" s="18" t="s">
        <v>1027</v>
      </c>
      <c r="J558" s="129">
        <v>2074442.22</v>
      </c>
      <c r="K558" s="129">
        <v>1398083.4</v>
      </c>
      <c r="L558" s="129">
        <v>49532.57</v>
      </c>
      <c r="M558" s="129">
        <v>35872.18</v>
      </c>
      <c r="N558" s="129">
        <v>7.0</v>
      </c>
      <c r="O558" s="129">
        <v>1.0</v>
      </c>
      <c r="P558" s="129">
        <v>65.0</v>
      </c>
      <c r="Q558" s="129">
        <v>24.0</v>
      </c>
      <c r="R558" s="129">
        <v>62.0</v>
      </c>
      <c r="S558" s="129">
        <v>36.0</v>
      </c>
      <c r="T558" s="129">
        <v>600.0</v>
      </c>
      <c r="U558" s="129">
        <v>170.0</v>
      </c>
      <c r="V558" s="129">
        <v>72.0</v>
      </c>
      <c r="W558" s="129">
        <v>38.08</v>
      </c>
      <c r="X558" s="129">
        <v>48.38</v>
      </c>
      <c r="Y558" s="129">
        <v>5.0</v>
      </c>
      <c r="Z558" s="129">
        <v>3.0</v>
      </c>
      <c r="AA558" s="129">
        <v>4.0</v>
      </c>
      <c r="AB558" s="129">
        <v>5.0</v>
      </c>
      <c r="AC558" s="129">
        <v>5.0</v>
      </c>
      <c r="AD558" s="129">
        <v>4.6</v>
      </c>
      <c r="AE558" s="129">
        <v>11.0</v>
      </c>
      <c r="AF558" s="129">
        <v>4.0</v>
      </c>
      <c r="AG558" s="129">
        <v>2.0</v>
      </c>
      <c r="AH558" s="129">
        <v>3.0</v>
      </c>
      <c r="AI558" s="129">
        <v>4.0</v>
      </c>
      <c r="AJ558" s="129">
        <v>4.0</v>
      </c>
      <c r="AK558" s="129">
        <v>4.0</v>
      </c>
      <c r="AL558" s="130">
        <v>45496.78643179398</v>
      </c>
      <c r="AM558" s="131">
        <v>2003738.93</v>
      </c>
      <c r="AN558" s="131">
        <v>1359944.94</v>
      </c>
      <c r="AO558" s="124"/>
      <c r="AP558" s="124"/>
    </row>
    <row r="559">
      <c r="A559" s="129">
        <v>357.0</v>
      </c>
      <c r="B559" s="14" t="s">
        <v>97</v>
      </c>
      <c r="C559" s="14" t="s">
        <v>32</v>
      </c>
      <c r="D559" s="14" t="s">
        <v>367</v>
      </c>
      <c r="E559" s="14" t="s">
        <v>358</v>
      </c>
      <c r="F559" s="15" t="s">
        <v>209</v>
      </c>
      <c r="G559" s="15" t="s">
        <v>101</v>
      </c>
      <c r="H559" s="18" t="s">
        <v>1026</v>
      </c>
      <c r="I559" s="18" t="s">
        <v>1027</v>
      </c>
      <c r="J559" s="129">
        <v>2601258.48</v>
      </c>
      <c r="K559" s="129">
        <v>2564463.8</v>
      </c>
      <c r="L559" s="129">
        <v>68491.94</v>
      </c>
      <c r="M559" s="129">
        <v>70908.38</v>
      </c>
      <c r="N559" s="129">
        <v>19.0</v>
      </c>
      <c r="O559" s="129">
        <v>18.0</v>
      </c>
      <c r="P559" s="129">
        <v>32.0</v>
      </c>
      <c r="Q559" s="129">
        <v>40.0</v>
      </c>
      <c r="R559" s="129">
        <v>46.0</v>
      </c>
      <c r="S559" s="129">
        <v>46.0</v>
      </c>
      <c r="T559" s="129">
        <v>5.0</v>
      </c>
      <c r="U559" s="129">
        <v>-20.0</v>
      </c>
      <c r="V559" s="129">
        <v>0.0</v>
      </c>
      <c r="W559" s="129">
        <v>-3.41</v>
      </c>
      <c r="X559" s="129">
        <v>1.43</v>
      </c>
      <c r="Y559" s="129">
        <v>1.0</v>
      </c>
      <c r="Z559" s="129">
        <v>1.0</v>
      </c>
      <c r="AA559" s="129">
        <v>1.0</v>
      </c>
      <c r="AB559" s="129">
        <v>1.0</v>
      </c>
      <c r="AC559" s="129">
        <v>1.0</v>
      </c>
      <c r="AD559" s="129">
        <v>1.0</v>
      </c>
      <c r="AE559" s="129">
        <v>607.0</v>
      </c>
      <c r="AF559" s="129">
        <v>1.0</v>
      </c>
      <c r="AG559" s="129">
        <v>1.0</v>
      </c>
      <c r="AH559" s="129">
        <v>1.0</v>
      </c>
      <c r="AI559" s="129">
        <v>1.0</v>
      </c>
      <c r="AJ559" s="129">
        <v>1.0</v>
      </c>
      <c r="AK559" s="129">
        <v>1.0</v>
      </c>
      <c r="AL559" s="130">
        <v>45496.78643179398</v>
      </c>
      <c r="AM559" s="131">
        <v>2603888.29</v>
      </c>
      <c r="AN559" s="131">
        <v>2565614.41</v>
      </c>
      <c r="AO559" s="124"/>
      <c r="AP559" s="124"/>
    </row>
    <row r="560">
      <c r="A560" s="129">
        <v>627.0</v>
      </c>
      <c r="B560" s="14" t="s">
        <v>97</v>
      </c>
      <c r="C560" s="14" t="s">
        <v>32</v>
      </c>
      <c r="D560" s="14" t="s">
        <v>585</v>
      </c>
      <c r="E560" s="14" t="s">
        <v>358</v>
      </c>
      <c r="F560" s="15" t="s">
        <v>100</v>
      </c>
      <c r="G560" s="15" t="s">
        <v>101</v>
      </c>
      <c r="H560" s="18" t="s">
        <v>1026</v>
      </c>
      <c r="I560" s="18" t="s">
        <v>1027</v>
      </c>
      <c r="J560" s="129">
        <v>702550.27</v>
      </c>
      <c r="K560" s="129">
        <v>868411.2</v>
      </c>
      <c r="L560" s="129">
        <v>20303.5</v>
      </c>
      <c r="M560" s="129">
        <v>26445.46</v>
      </c>
      <c r="N560" s="129">
        <v>19.0</v>
      </c>
      <c r="O560" s="129">
        <v>6.0</v>
      </c>
      <c r="P560" s="129">
        <v>7.0</v>
      </c>
      <c r="Q560" s="129">
        <v>38.0</v>
      </c>
      <c r="R560" s="129">
        <v>30.0</v>
      </c>
      <c r="S560" s="129">
        <v>14.0</v>
      </c>
      <c r="T560" s="129">
        <v>216.0</v>
      </c>
      <c r="U560" s="129">
        <v>-81.0</v>
      </c>
      <c r="V560" s="129">
        <v>114.0</v>
      </c>
      <c r="W560" s="129">
        <v>-23.23</v>
      </c>
      <c r="X560" s="129">
        <v>-19.1</v>
      </c>
      <c r="Y560" s="129">
        <v>5.0</v>
      </c>
      <c r="Z560" s="129">
        <v>1.0</v>
      </c>
      <c r="AA560" s="129">
        <v>5.0</v>
      </c>
      <c r="AB560" s="129">
        <v>1.0</v>
      </c>
      <c r="AC560" s="129">
        <v>1.0</v>
      </c>
      <c r="AD560" s="129">
        <v>2.0</v>
      </c>
      <c r="AE560" s="129">
        <v>302.0</v>
      </c>
      <c r="AF560" s="129">
        <v>4.0</v>
      </c>
      <c r="AG560" s="129">
        <v>1.0</v>
      </c>
      <c r="AH560" s="129">
        <v>4.0</v>
      </c>
      <c r="AI560" s="129">
        <v>1.0</v>
      </c>
      <c r="AJ560" s="129">
        <v>1.0</v>
      </c>
      <c r="AK560" s="129">
        <v>2.0</v>
      </c>
      <c r="AL560" s="130">
        <v>45496.78643179398</v>
      </c>
      <c r="AM560" s="131">
        <v>695237.59</v>
      </c>
      <c r="AN560" s="131">
        <v>862649.46</v>
      </c>
      <c r="AO560" s="124"/>
      <c r="AP560" s="124"/>
    </row>
    <row r="561">
      <c r="A561" s="129">
        <v>3037.0</v>
      </c>
      <c r="B561" s="14" t="s">
        <v>31</v>
      </c>
      <c r="C561" s="14" t="s">
        <v>32</v>
      </c>
      <c r="D561" s="14" t="s">
        <v>810</v>
      </c>
      <c r="E561" s="14" t="s">
        <v>358</v>
      </c>
      <c r="F561" s="15" t="s">
        <v>771</v>
      </c>
      <c r="G561" s="15" t="s">
        <v>772</v>
      </c>
      <c r="H561" s="18" t="s">
        <v>1026</v>
      </c>
      <c r="I561" s="18" t="s">
        <v>1027</v>
      </c>
      <c r="J561" s="129">
        <v>1161577.12</v>
      </c>
      <c r="K561" s="129">
        <v>1401201.6</v>
      </c>
      <c r="L561" s="129">
        <v>28919.46</v>
      </c>
      <c r="M561" s="129">
        <v>36949.77</v>
      </c>
      <c r="N561" s="129">
        <v>13.0</v>
      </c>
      <c r="O561" s="129">
        <v>6.0</v>
      </c>
      <c r="P561" s="129">
        <v>16.0</v>
      </c>
      <c r="Q561" s="129">
        <v>28.0</v>
      </c>
      <c r="R561" s="129">
        <v>69.0</v>
      </c>
      <c r="S561" s="129">
        <v>31.0</v>
      </c>
      <c r="T561" s="129">
        <v>116.0</v>
      </c>
      <c r="U561" s="129">
        <v>-42.0</v>
      </c>
      <c r="V561" s="129">
        <v>122.0</v>
      </c>
      <c r="W561" s="129">
        <v>-21.73</v>
      </c>
      <c r="X561" s="129">
        <v>-17.1</v>
      </c>
      <c r="Y561" s="129">
        <v>4.0</v>
      </c>
      <c r="Z561" s="129">
        <v>1.0</v>
      </c>
      <c r="AA561" s="129">
        <v>5.0</v>
      </c>
      <c r="AB561" s="129">
        <v>1.0</v>
      </c>
      <c r="AC561" s="129">
        <v>1.0</v>
      </c>
      <c r="AD561" s="129">
        <v>1.95</v>
      </c>
      <c r="AE561" s="129">
        <v>319.0</v>
      </c>
      <c r="AF561" s="129">
        <v>3.0</v>
      </c>
      <c r="AG561" s="129">
        <v>1.0</v>
      </c>
      <c r="AH561" s="129">
        <v>4.0</v>
      </c>
      <c r="AI561" s="129">
        <v>1.0</v>
      </c>
      <c r="AJ561" s="129">
        <v>1.0</v>
      </c>
      <c r="AK561" s="129">
        <v>2.0</v>
      </c>
      <c r="AL561" s="130">
        <v>45496.78643179398</v>
      </c>
      <c r="AM561" s="131">
        <v>1163009.63</v>
      </c>
      <c r="AN561" s="131">
        <v>1401577.26</v>
      </c>
      <c r="AO561" s="124"/>
      <c r="AP561" s="124"/>
    </row>
    <row r="562">
      <c r="A562" s="129">
        <v>141.0</v>
      </c>
      <c r="B562" s="132"/>
      <c r="C562" s="14" t="s">
        <v>32</v>
      </c>
      <c r="D562" s="14" t="s">
        <v>119</v>
      </c>
      <c r="E562" s="14" t="s">
        <v>120</v>
      </c>
      <c r="F562" s="15" t="s">
        <v>121</v>
      </c>
      <c r="G562" s="15" t="s">
        <v>36</v>
      </c>
      <c r="H562" s="18" t="s">
        <v>1026</v>
      </c>
      <c r="I562" s="18" t="s">
        <v>1027</v>
      </c>
      <c r="J562" s="129">
        <v>1333204.33</v>
      </c>
      <c r="K562" s="129">
        <v>1092002.2</v>
      </c>
      <c r="L562" s="129">
        <v>39795.25</v>
      </c>
      <c r="M562" s="129">
        <v>43129.0</v>
      </c>
      <c r="N562" s="129">
        <v>10.0</v>
      </c>
      <c r="O562" s="129">
        <v>16.0</v>
      </c>
      <c r="P562" s="129">
        <v>56.0</v>
      </c>
      <c r="Q562" s="129">
        <v>48.0</v>
      </c>
      <c r="R562" s="129">
        <v>23.0</v>
      </c>
      <c r="S562" s="129">
        <v>29.0</v>
      </c>
      <c r="T562" s="129">
        <v>-37.0</v>
      </c>
      <c r="U562" s="129">
        <v>16.0</v>
      </c>
      <c r="V562" s="129">
        <v>-20.0</v>
      </c>
      <c r="W562" s="129">
        <v>-7.73</v>
      </c>
      <c r="X562" s="129">
        <v>22.09</v>
      </c>
      <c r="Y562" s="129">
        <v>1.0</v>
      </c>
      <c r="Z562" s="129">
        <v>1.0</v>
      </c>
      <c r="AA562" s="129">
        <v>1.0</v>
      </c>
      <c r="AB562" s="129">
        <v>1.0</v>
      </c>
      <c r="AC562" s="129">
        <v>4.0</v>
      </c>
      <c r="AD562" s="129">
        <v>1.75</v>
      </c>
      <c r="AE562" s="129">
        <v>352.0</v>
      </c>
      <c r="AF562" s="129">
        <v>1.0</v>
      </c>
      <c r="AG562" s="129">
        <v>1.0</v>
      </c>
      <c r="AH562" s="129">
        <v>1.0</v>
      </c>
      <c r="AI562" s="129">
        <v>1.0</v>
      </c>
      <c r="AJ562" s="129">
        <v>3.0</v>
      </c>
      <c r="AK562" s="129">
        <v>1.0</v>
      </c>
      <c r="AL562" s="130">
        <v>45496.78643179398</v>
      </c>
      <c r="AM562" s="131">
        <v>1333349.72</v>
      </c>
      <c r="AN562" s="131">
        <v>1091691.77</v>
      </c>
      <c r="AO562" s="124"/>
      <c r="AP562" s="124"/>
    </row>
    <row r="563">
      <c r="A563" s="129">
        <v>824.0</v>
      </c>
      <c r="B563" s="132"/>
      <c r="C563" s="14" t="s">
        <v>32</v>
      </c>
      <c r="D563" s="14" t="s">
        <v>119</v>
      </c>
      <c r="E563" s="14" t="s">
        <v>120</v>
      </c>
      <c r="F563" s="15" t="s">
        <v>121</v>
      </c>
      <c r="G563" s="15" t="s">
        <v>36</v>
      </c>
      <c r="H563" s="18" t="s">
        <v>1026</v>
      </c>
      <c r="I563" s="18" t="s">
        <v>1027</v>
      </c>
      <c r="J563" s="129">
        <v>2586926.54</v>
      </c>
      <c r="K563" s="129">
        <v>1744700.6</v>
      </c>
      <c r="L563" s="129">
        <v>76559.7</v>
      </c>
      <c r="M563" s="129">
        <v>70501.1</v>
      </c>
      <c r="N563" s="129">
        <v>10.0</v>
      </c>
      <c r="O563" s="129">
        <v>20.0</v>
      </c>
      <c r="P563" s="129">
        <v>67.0</v>
      </c>
      <c r="Q563" s="129">
        <v>45.0</v>
      </c>
      <c r="R563" s="129">
        <v>23.0</v>
      </c>
      <c r="S563" s="129">
        <v>38.0</v>
      </c>
      <c r="T563" s="129">
        <v>-50.0</v>
      </c>
      <c r="U563" s="129">
        <v>48.0</v>
      </c>
      <c r="V563" s="129">
        <v>-39.0</v>
      </c>
      <c r="W563" s="129">
        <v>8.59</v>
      </c>
      <c r="X563" s="129">
        <v>48.27</v>
      </c>
      <c r="Y563" s="129">
        <v>1.0</v>
      </c>
      <c r="Z563" s="129">
        <v>1.0</v>
      </c>
      <c r="AA563" s="129">
        <v>1.0</v>
      </c>
      <c r="AB563" s="129">
        <v>3.0</v>
      </c>
      <c r="AC563" s="129">
        <v>5.0</v>
      </c>
      <c r="AD563" s="129">
        <v>2.8</v>
      </c>
      <c r="AE563" s="129">
        <v>202.0</v>
      </c>
      <c r="AF563" s="129">
        <v>1.0</v>
      </c>
      <c r="AG563" s="129">
        <v>1.0</v>
      </c>
      <c r="AH563" s="129">
        <v>1.0</v>
      </c>
      <c r="AI563" s="129">
        <v>2.0</v>
      </c>
      <c r="AJ563" s="129">
        <v>4.0</v>
      </c>
      <c r="AK563" s="129">
        <v>3.0</v>
      </c>
      <c r="AL563" s="130">
        <v>45496.78643179398</v>
      </c>
      <c r="AM563" s="131">
        <v>2586905.95</v>
      </c>
      <c r="AN563" s="131">
        <v>1746388.5</v>
      </c>
      <c r="AO563" s="124"/>
      <c r="AP563" s="124"/>
    </row>
    <row r="564">
      <c r="A564" s="128">
        <v>553.0</v>
      </c>
      <c r="B564" s="11" t="s">
        <v>97</v>
      </c>
      <c r="C564" s="11" t="s">
        <v>32</v>
      </c>
      <c r="D564" s="11" t="s">
        <v>527</v>
      </c>
      <c r="E564" s="14" t="s">
        <v>528</v>
      </c>
      <c r="F564" s="15" t="s">
        <v>154</v>
      </c>
      <c r="G564" s="15" t="s">
        <v>101</v>
      </c>
      <c r="H564" s="18" t="s">
        <v>1026</v>
      </c>
      <c r="I564" s="18" t="s">
        <v>1027</v>
      </c>
      <c r="J564" s="129">
        <v>1177930.63</v>
      </c>
      <c r="K564" s="129">
        <v>980124.2</v>
      </c>
      <c r="L564" s="129">
        <v>36791.5</v>
      </c>
      <c r="M564" s="129">
        <v>32276.5</v>
      </c>
      <c r="N564" s="14" t="s">
        <v>41</v>
      </c>
      <c r="O564" s="129">
        <v>1.0</v>
      </c>
      <c r="P564" s="129">
        <v>24.0</v>
      </c>
      <c r="Q564" s="128">
        <v>32.0</v>
      </c>
      <c r="R564" s="128">
        <v>24.0</v>
      </c>
      <c r="S564" s="128">
        <v>13.0</v>
      </c>
      <c r="T564" s="11" t="s">
        <v>41</v>
      </c>
      <c r="U564" s="128">
        <v>-25.0</v>
      </c>
      <c r="V564" s="128">
        <v>84.0</v>
      </c>
      <c r="W564" s="128">
        <v>13.99</v>
      </c>
      <c r="X564" s="128">
        <v>20.18</v>
      </c>
      <c r="Y564" s="11" t="s">
        <v>41</v>
      </c>
      <c r="Z564" s="128">
        <v>1.0</v>
      </c>
      <c r="AA564" s="128">
        <v>5.0</v>
      </c>
      <c r="AB564" s="128">
        <v>3.0</v>
      </c>
      <c r="AC564" s="128">
        <v>3.0</v>
      </c>
      <c r="AD564" s="128">
        <v>3.05</v>
      </c>
      <c r="AE564" s="128">
        <v>180.0</v>
      </c>
      <c r="AF564" s="11" t="s">
        <v>41</v>
      </c>
      <c r="AG564" s="128">
        <v>1.0</v>
      </c>
      <c r="AH564" s="128">
        <v>4.0</v>
      </c>
      <c r="AI564" s="128">
        <v>2.0</v>
      </c>
      <c r="AJ564" s="128">
        <v>2.0</v>
      </c>
      <c r="AK564" s="128">
        <v>3.0</v>
      </c>
      <c r="AL564" s="130">
        <v>45496.78643179398</v>
      </c>
      <c r="AM564" s="131">
        <v>1165041.63</v>
      </c>
      <c r="AN564" s="131">
        <v>980572.75</v>
      </c>
      <c r="AO564" s="124"/>
      <c r="AP564" s="124"/>
    </row>
    <row r="565">
      <c r="A565" s="129">
        <v>369.0</v>
      </c>
      <c r="B565" s="14" t="s">
        <v>97</v>
      </c>
      <c r="C565" s="14" t="s">
        <v>32</v>
      </c>
      <c r="D565" s="14" t="s">
        <v>377</v>
      </c>
      <c r="E565" s="14" t="s">
        <v>378</v>
      </c>
      <c r="F565" s="15" t="s">
        <v>143</v>
      </c>
      <c r="G565" s="15" t="s">
        <v>101</v>
      </c>
      <c r="H565" s="18" t="s">
        <v>1026</v>
      </c>
      <c r="I565" s="18" t="s">
        <v>1027</v>
      </c>
      <c r="J565" s="129">
        <v>831735.7</v>
      </c>
      <c r="K565" s="129">
        <v>641339.2</v>
      </c>
      <c r="L565" s="129">
        <v>21877.81</v>
      </c>
      <c r="M565" s="129">
        <v>16300.05</v>
      </c>
      <c r="N565" s="129">
        <v>11.0</v>
      </c>
      <c r="O565" s="129">
        <v>39.0</v>
      </c>
      <c r="P565" s="129">
        <v>27.0</v>
      </c>
      <c r="Q565" s="129">
        <v>21.0</v>
      </c>
      <c r="R565" s="129">
        <v>18.0</v>
      </c>
      <c r="S565" s="129">
        <v>20.0</v>
      </c>
      <c r="T565" s="129">
        <v>-71.0</v>
      </c>
      <c r="U565" s="129">
        <v>28.0</v>
      </c>
      <c r="V565" s="129">
        <v>-10.0</v>
      </c>
      <c r="W565" s="129">
        <v>34.22</v>
      </c>
      <c r="X565" s="129">
        <v>29.69</v>
      </c>
      <c r="Y565" s="129">
        <v>1.0</v>
      </c>
      <c r="Z565" s="129">
        <v>1.0</v>
      </c>
      <c r="AA565" s="129">
        <v>1.0</v>
      </c>
      <c r="AB565" s="129">
        <v>5.0</v>
      </c>
      <c r="AC565" s="129">
        <v>4.0</v>
      </c>
      <c r="AD565" s="129">
        <v>3.35</v>
      </c>
      <c r="AE565" s="129">
        <v>155.0</v>
      </c>
      <c r="AF565" s="129">
        <v>1.0</v>
      </c>
      <c r="AG565" s="129">
        <v>1.0</v>
      </c>
      <c r="AH565" s="129">
        <v>1.0</v>
      </c>
      <c r="AI565" s="129">
        <v>4.0</v>
      </c>
      <c r="AJ565" s="129">
        <v>3.0</v>
      </c>
      <c r="AK565" s="129">
        <v>3.0</v>
      </c>
      <c r="AL565" s="130">
        <v>45496.78643179398</v>
      </c>
      <c r="AM565" s="131">
        <v>789526.18</v>
      </c>
      <c r="AN565" s="131">
        <v>599682.15</v>
      </c>
      <c r="AO565" s="124"/>
      <c r="AP565" s="124"/>
    </row>
    <row r="566">
      <c r="A566" s="129">
        <v>658.0</v>
      </c>
      <c r="B566" s="14" t="s">
        <v>60</v>
      </c>
      <c r="C566" s="14" t="s">
        <v>32</v>
      </c>
      <c r="D566" s="14" t="s">
        <v>609</v>
      </c>
      <c r="E566" s="14" t="s">
        <v>378</v>
      </c>
      <c r="F566" s="15" t="s">
        <v>96</v>
      </c>
      <c r="G566" s="15" t="s">
        <v>59</v>
      </c>
      <c r="H566" s="18" t="s">
        <v>1026</v>
      </c>
      <c r="I566" s="18" t="s">
        <v>1027</v>
      </c>
      <c r="J566" s="129">
        <v>2125329.91</v>
      </c>
      <c r="K566" s="129">
        <v>1759486.4</v>
      </c>
      <c r="L566" s="129">
        <v>49788.77</v>
      </c>
      <c r="M566" s="129">
        <v>43024.95</v>
      </c>
      <c r="N566" s="129">
        <v>12.0</v>
      </c>
      <c r="O566" s="129">
        <v>10.0</v>
      </c>
      <c r="P566" s="129">
        <v>50.0</v>
      </c>
      <c r="Q566" s="129">
        <v>44.0</v>
      </c>
      <c r="R566" s="129">
        <v>59.0</v>
      </c>
      <c r="S566" s="129">
        <v>55.0</v>
      </c>
      <c r="T566" s="129">
        <v>20.0</v>
      </c>
      <c r="U566" s="129">
        <v>13.0</v>
      </c>
      <c r="V566" s="129">
        <v>7.0</v>
      </c>
      <c r="W566" s="129">
        <v>15.72</v>
      </c>
      <c r="X566" s="129">
        <v>20.79</v>
      </c>
      <c r="Y566" s="129">
        <v>1.0</v>
      </c>
      <c r="Z566" s="129">
        <v>1.0</v>
      </c>
      <c r="AA566" s="129">
        <v>1.0</v>
      </c>
      <c r="AB566" s="129">
        <v>4.0</v>
      </c>
      <c r="AC566" s="129">
        <v>3.0</v>
      </c>
      <c r="AD566" s="129">
        <v>2.7</v>
      </c>
      <c r="AE566" s="129">
        <v>212.0</v>
      </c>
      <c r="AF566" s="129">
        <v>1.0</v>
      </c>
      <c r="AG566" s="129">
        <v>1.0</v>
      </c>
      <c r="AH566" s="129">
        <v>1.0</v>
      </c>
      <c r="AI566" s="129">
        <v>3.0</v>
      </c>
      <c r="AJ566" s="129">
        <v>2.0</v>
      </c>
      <c r="AK566" s="129">
        <v>2.0</v>
      </c>
      <c r="AL566" s="130">
        <v>45496.78643179398</v>
      </c>
      <c r="AM566" s="131">
        <v>2124016.39</v>
      </c>
      <c r="AN566" s="131">
        <v>1760496.83</v>
      </c>
      <c r="AO566" s="124"/>
      <c r="AP566" s="124"/>
    </row>
    <row r="567">
      <c r="A567" s="129">
        <v>863.0</v>
      </c>
      <c r="B567" s="14" t="s">
        <v>60</v>
      </c>
      <c r="C567" s="14" t="s">
        <v>32</v>
      </c>
      <c r="D567" s="14" t="s">
        <v>765</v>
      </c>
      <c r="E567" s="14" t="s">
        <v>766</v>
      </c>
      <c r="F567" s="15" t="s">
        <v>88</v>
      </c>
      <c r="G567" s="15" t="s">
        <v>59</v>
      </c>
      <c r="H567" s="18" t="s">
        <v>1026</v>
      </c>
      <c r="I567" s="18" t="s">
        <v>1027</v>
      </c>
      <c r="J567" s="129">
        <v>509329.11</v>
      </c>
      <c r="K567" s="129">
        <v>63466.4</v>
      </c>
      <c r="L567" s="129">
        <v>13886.94</v>
      </c>
      <c r="M567" s="129">
        <v>1824.73</v>
      </c>
      <c r="N567" s="129">
        <v>9.0</v>
      </c>
      <c r="O567" s="14" t="s">
        <v>41</v>
      </c>
      <c r="P567" s="129">
        <v>32.0</v>
      </c>
      <c r="Q567" s="129">
        <v>20.0</v>
      </c>
      <c r="R567" s="129">
        <v>40.0</v>
      </c>
      <c r="S567" s="129">
        <v>12.0</v>
      </c>
      <c r="T567" s="14" t="s">
        <v>41</v>
      </c>
      <c r="U567" s="129">
        <v>60.0</v>
      </c>
      <c r="V567" s="129">
        <v>233.0</v>
      </c>
      <c r="W567" s="129">
        <v>661.04</v>
      </c>
      <c r="X567" s="129">
        <v>702.52</v>
      </c>
      <c r="Y567" s="14" t="s">
        <v>41</v>
      </c>
      <c r="Z567" s="129">
        <v>2.0</v>
      </c>
      <c r="AA567" s="129">
        <v>5.0</v>
      </c>
      <c r="AB567" s="129">
        <v>5.0</v>
      </c>
      <c r="AC567" s="129">
        <v>5.0</v>
      </c>
      <c r="AD567" s="129">
        <v>4.45</v>
      </c>
      <c r="AE567" s="129">
        <v>16.0</v>
      </c>
      <c r="AF567" s="14" t="s">
        <v>41</v>
      </c>
      <c r="AG567" s="129">
        <v>2.0</v>
      </c>
      <c r="AH567" s="129">
        <v>4.0</v>
      </c>
      <c r="AI567" s="129">
        <v>4.0</v>
      </c>
      <c r="AJ567" s="129">
        <v>4.0</v>
      </c>
      <c r="AK567" s="129">
        <v>4.0</v>
      </c>
      <c r="AL567" s="130">
        <v>45496.78643179398</v>
      </c>
      <c r="AM567" s="131">
        <v>511098.97</v>
      </c>
      <c r="AN567" s="131">
        <v>68039.54</v>
      </c>
      <c r="AO567" s="124"/>
      <c r="AP567" s="124"/>
    </row>
    <row r="568">
      <c r="A568" s="129">
        <v>3047.0</v>
      </c>
      <c r="B568" s="14" t="s">
        <v>47</v>
      </c>
      <c r="C568" s="14" t="s">
        <v>32</v>
      </c>
      <c r="D568" s="14" t="s">
        <v>818</v>
      </c>
      <c r="E568" s="14" t="s">
        <v>819</v>
      </c>
      <c r="F568" s="15" t="s">
        <v>776</v>
      </c>
      <c r="G568" s="15" t="s">
        <v>772</v>
      </c>
      <c r="H568" s="18" t="s">
        <v>1026</v>
      </c>
      <c r="I568" s="18" t="s">
        <v>1027</v>
      </c>
      <c r="J568" s="129">
        <v>300574.02</v>
      </c>
      <c r="K568" s="129">
        <v>205478.8</v>
      </c>
      <c r="L568" s="129">
        <v>7191.09</v>
      </c>
      <c r="M568" s="129">
        <v>4920.5</v>
      </c>
      <c r="N568" s="129">
        <v>12.0</v>
      </c>
      <c r="O568" s="129">
        <v>10.0</v>
      </c>
      <c r="P568" s="129">
        <v>18.0</v>
      </c>
      <c r="Q568" s="129">
        <v>16.0</v>
      </c>
      <c r="R568" s="129">
        <v>23.0</v>
      </c>
      <c r="S568" s="129">
        <v>22.0</v>
      </c>
      <c r="T568" s="129">
        <v>20.0</v>
      </c>
      <c r="U568" s="129">
        <v>12.0</v>
      </c>
      <c r="V568" s="129">
        <v>4.0</v>
      </c>
      <c r="W568" s="129">
        <v>46.15</v>
      </c>
      <c r="X568" s="129">
        <v>46.28</v>
      </c>
      <c r="Y568" s="129">
        <v>1.0</v>
      </c>
      <c r="Z568" s="129">
        <v>1.0</v>
      </c>
      <c r="AA568" s="129">
        <v>1.0</v>
      </c>
      <c r="AB568" s="129">
        <v>5.0</v>
      </c>
      <c r="AC568" s="129">
        <v>5.0</v>
      </c>
      <c r="AD568" s="129">
        <v>3.6</v>
      </c>
      <c r="AE568" s="129">
        <v>106.0</v>
      </c>
      <c r="AF568" s="129">
        <v>1.0</v>
      </c>
      <c r="AG568" s="129">
        <v>1.0</v>
      </c>
      <c r="AH568" s="129">
        <v>1.0</v>
      </c>
      <c r="AI568" s="129">
        <v>4.0</v>
      </c>
      <c r="AJ568" s="129">
        <v>4.0</v>
      </c>
      <c r="AK568" s="129">
        <v>3.0</v>
      </c>
      <c r="AL568" s="130">
        <v>45496.78643179398</v>
      </c>
      <c r="AM568" s="131">
        <v>302127.02</v>
      </c>
      <c r="AN568" s="131">
        <v>206329.4</v>
      </c>
      <c r="AO568" s="124"/>
      <c r="AP568" s="124"/>
    </row>
    <row r="569">
      <c r="A569" s="129">
        <v>847.0</v>
      </c>
      <c r="B569" s="14" t="s">
        <v>60</v>
      </c>
      <c r="C569" s="14" t="s">
        <v>32</v>
      </c>
      <c r="D569" s="14" t="s">
        <v>749</v>
      </c>
      <c r="E569" s="14" t="s">
        <v>750</v>
      </c>
      <c r="F569" s="15" t="s">
        <v>497</v>
      </c>
      <c r="G569" s="15" t="s">
        <v>36</v>
      </c>
      <c r="H569" s="18" t="s">
        <v>1026</v>
      </c>
      <c r="I569" s="18" t="s">
        <v>1027</v>
      </c>
      <c r="J569" s="129">
        <v>2056572.75</v>
      </c>
      <c r="K569" s="129">
        <v>2306363.2</v>
      </c>
      <c r="L569" s="129">
        <v>49822.05</v>
      </c>
      <c r="M569" s="129">
        <v>52790.63</v>
      </c>
      <c r="N569" s="129">
        <v>8.0</v>
      </c>
      <c r="O569" s="129">
        <v>14.0</v>
      </c>
      <c r="P569" s="129">
        <v>110.0</v>
      </c>
      <c r="Q569" s="129">
        <v>85.0</v>
      </c>
      <c r="R569" s="129">
        <v>73.0</v>
      </c>
      <c r="S569" s="129">
        <v>93.0</v>
      </c>
      <c r="T569" s="129">
        <v>-42.0</v>
      </c>
      <c r="U569" s="129">
        <v>29.0</v>
      </c>
      <c r="V569" s="129">
        <v>-21.0</v>
      </c>
      <c r="W569" s="129">
        <v>-5.62</v>
      </c>
      <c r="X569" s="129">
        <v>-10.83</v>
      </c>
      <c r="Y569" s="129">
        <v>1.0</v>
      </c>
      <c r="Z569" s="129">
        <v>1.0</v>
      </c>
      <c r="AA569" s="129">
        <v>1.0</v>
      </c>
      <c r="AB569" s="129">
        <v>1.0</v>
      </c>
      <c r="AC569" s="129">
        <v>1.0</v>
      </c>
      <c r="AD569" s="129">
        <v>1.0</v>
      </c>
      <c r="AE569" s="129">
        <v>596.0</v>
      </c>
      <c r="AF569" s="129">
        <v>1.0</v>
      </c>
      <c r="AG569" s="129">
        <v>1.0</v>
      </c>
      <c r="AH569" s="129">
        <v>1.0</v>
      </c>
      <c r="AI569" s="129">
        <v>1.0</v>
      </c>
      <c r="AJ569" s="129">
        <v>1.0</v>
      </c>
      <c r="AK569" s="129">
        <v>1.0</v>
      </c>
      <c r="AL569" s="130">
        <v>45496.78643179398</v>
      </c>
      <c r="AM569" s="131">
        <v>2013821.24</v>
      </c>
      <c r="AN569" s="131">
        <v>2308145.2</v>
      </c>
      <c r="AO569" s="124"/>
      <c r="AP569" s="124"/>
    </row>
    <row r="570">
      <c r="A570" s="129">
        <v>730.0</v>
      </c>
      <c r="B570" s="14" t="s">
        <v>97</v>
      </c>
      <c r="C570" s="14" t="s">
        <v>32</v>
      </c>
      <c r="D570" s="14" t="s">
        <v>50</v>
      </c>
      <c r="E570" s="14" t="s">
        <v>662</v>
      </c>
      <c r="F570" s="15" t="s">
        <v>243</v>
      </c>
      <c r="G570" s="15" t="s">
        <v>101</v>
      </c>
      <c r="H570" s="18" t="s">
        <v>1026</v>
      </c>
      <c r="I570" s="18" t="s">
        <v>1027</v>
      </c>
      <c r="J570" s="129">
        <v>1247183.91</v>
      </c>
      <c r="K570" s="129">
        <v>1223746.2</v>
      </c>
      <c r="L570" s="129">
        <v>35733.74</v>
      </c>
      <c r="M570" s="129">
        <v>36257.99</v>
      </c>
      <c r="N570" s="129">
        <v>1.0</v>
      </c>
      <c r="O570" s="14" t="s">
        <v>41</v>
      </c>
      <c r="P570" s="129">
        <v>42.0</v>
      </c>
      <c r="Q570" s="129">
        <v>24.0</v>
      </c>
      <c r="R570" s="129">
        <v>45.0</v>
      </c>
      <c r="S570" s="129">
        <v>40.0</v>
      </c>
      <c r="T570" s="14" t="s">
        <v>41</v>
      </c>
      <c r="U570" s="129">
        <v>75.0</v>
      </c>
      <c r="V570" s="129">
        <v>12.0</v>
      </c>
      <c r="W570" s="129">
        <v>-1.45</v>
      </c>
      <c r="X570" s="129">
        <v>1.92</v>
      </c>
      <c r="Y570" s="14" t="s">
        <v>41</v>
      </c>
      <c r="Z570" s="129">
        <v>2.0</v>
      </c>
      <c r="AA570" s="129">
        <v>1.0</v>
      </c>
      <c r="AB570" s="129">
        <v>1.0</v>
      </c>
      <c r="AC570" s="129">
        <v>1.0</v>
      </c>
      <c r="AD570" s="129">
        <v>1.05</v>
      </c>
      <c r="AE570" s="129">
        <v>527.0</v>
      </c>
      <c r="AF570" s="14" t="s">
        <v>41</v>
      </c>
      <c r="AG570" s="129">
        <v>2.0</v>
      </c>
      <c r="AH570" s="129">
        <v>1.0</v>
      </c>
      <c r="AI570" s="129">
        <v>1.0</v>
      </c>
      <c r="AJ570" s="129">
        <v>1.0</v>
      </c>
      <c r="AK570" s="129">
        <v>1.0</v>
      </c>
      <c r="AL570" s="130">
        <v>45496.78643179398</v>
      </c>
      <c r="AM570" s="131">
        <v>1247888.09</v>
      </c>
      <c r="AN570" s="131">
        <v>1224140.39</v>
      </c>
      <c r="AO570" s="124"/>
      <c r="AP570" s="124"/>
    </row>
    <row r="571">
      <c r="A571" s="129">
        <v>392.0</v>
      </c>
      <c r="B571" s="14" t="s">
        <v>47</v>
      </c>
      <c r="C571" s="14" t="s">
        <v>32</v>
      </c>
      <c r="D571" s="14" t="s">
        <v>395</v>
      </c>
      <c r="E571" s="14" t="s">
        <v>396</v>
      </c>
      <c r="F571" s="15" t="s">
        <v>88</v>
      </c>
      <c r="G571" s="15" t="s">
        <v>59</v>
      </c>
      <c r="H571" s="18" t="s">
        <v>1026</v>
      </c>
      <c r="I571" s="18" t="s">
        <v>1027</v>
      </c>
      <c r="J571" s="129">
        <v>900600.76</v>
      </c>
      <c r="K571" s="129">
        <v>960915.6</v>
      </c>
      <c r="L571" s="129">
        <v>20395.36</v>
      </c>
      <c r="M571" s="129">
        <v>22246.77</v>
      </c>
      <c r="N571" s="129">
        <v>13.0</v>
      </c>
      <c r="O571" s="129">
        <v>16.0</v>
      </c>
      <c r="P571" s="129">
        <v>41.0</v>
      </c>
      <c r="Q571" s="129">
        <v>36.0</v>
      </c>
      <c r="R571" s="129">
        <v>26.0</v>
      </c>
      <c r="S571" s="129">
        <v>25.0</v>
      </c>
      <c r="T571" s="129">
        <v>-18.0</v>
      </c>
      <c r="U571" s="129">
        <v>13.0</v>
      </c>
      <c r="V571" s="129">
        <v>4.0</v>
      </c>
      <c r="W571" s="129">
        <v>-8.32</v>
      </c>
      <c r="X571" s="129">
        <v>-6.28</v>
      </c>
      <c r="Y571" s="129">
        <v>1.0</v>
      </c>
      <c r="Z571" s="129">
        <v>1.0</v>
      </c>
      <c r="AA571" s="129">
        <v>1.0</v>
      </c>
      <c r="AB571" s="129">
        <v>1.0</v>
      </c>
      <c r="AC571" s="129">
        <v>1.0</v>
      </c>
      <c r="AD571" s="129">
        <v>1.0</v>
      </c>
      <c r="AE571" s="129">
        <v>550.0</v>
      </c>
      <c r="AF571" s="129">
        <v>1.0</v>
      </c>
      <c r="AG571" s="129">
        <v>1.0</v>
      </c>
      <c r="AH571" s="129">
        <v>1.0</v>
      </c>
      <c r="AI571" s="129">
        <v>1.0</v>
      </c>
      <c r="AJ571" s="129">
        <v>1.0</v>
      </c>
      <c r="AK571" s="129">
        <v>1.0</v>
      </c>
      <c r="AL571" s="130">
        <v>45496.78643179398</v>
      </c>
      <c r="AM571" s="131">
        <v>900855.28</v>
      </c>
      <c r="AN571" s="131">
        <v>960911.56</v>
      </c>
      <c r="AO571" s="124"/>
      <c r="AP571" s="124"/>
    </row>
    <row r="572">
      <c r="A572" s="129">
        <v>282.0</v>
      </c>
      <c r="B572" s="14" t="s">
        <v>60</v>
      </c>
      <c r="C572" s="14" t="s">
        <v>32</v>
      </c>
      <c r="D572" s="14" t="s">
        <v>284</v>
      </c>
      <c r="E572" s="14" t="s">
        <v>285</v>
      </c>
      <c r="F572" s="15" t="s">
        <v>88</v>
      </c>
      <c r="G572" s="15" t="s">
        <v>59</v>
      </c>
      <c r="H572" s="18" t="s">
        <v>1026</v>
      </c>
      <c r="I572" s="18" t="s">
        <v>1027</v>
      </c>
      <c r="J572" s="129">
        <v>1256814.2</v>
      </c>
      <c r="K572" s="129">
        <v>1116193.0</v>
      </c>
      <c r="L572" s="129">
        <v>33794.6</v>
      </c>
      <c r="M572" s="129">
        <v>33766.83</v>
      </c>
      <c r="N572" s="129">
        <v>17.0</v>
      </c>
      <c r="O572" s="129">
        <v>24.0</v>
      </c>
      <c r="P572" s="129">
        <v>39.0</v>
      </c>
      <c r="Q572" s="129">
        <v>26.0</v>
      </c>
      <c r="R572" s="129">
        <v>51.0</v>
      </c>
      <c r="S572" s="129">
        <v>22.0</v>
      </c>
      <c r="T572" s="129">
        <v>-29.0</v>
      </c>
      <c r="U572" s="129">
        <v>50.0</v>
      </c>
      <c r="V572" s="129">
        <v>131.0</v>
      </c>
      <c r="W572" s="129">
        <v>0.08</v>
      </c>
      <c r="X572" s="129">
        <v>12.6</v>
      </c>
      <c r="Y572" s="129">
        <v>1.0</v>
      </c>
      <c r="Z572" s="129">
        <v>1.0</v>
      </c>
      <c r="AA572" s="129">
        <v>5.0</v>
      </c>
      <c r="AB572" s="129">
        <v>1.0</v>
      </c>
      <c r="AC572" s="129">
        <v>2.0</v>
      </c>
      <c r="AD572" s="129">
        <v>2.05</v>
      </c>
      <c r="AE572" s="129">
        <v>290.0</v>
      </c>
      <c r="AF572" s="129">
        <v>1.0</v>
      </c>
      <c r="AG572" s="129">
        <v>1.0</v>
      </c>
      <c r="AH572" s="129">
        <v>4.0</v>
      </c>
      <c r="AI572" s="129">
        <v>1.0</v>
      </c>
      <c r="AJ572" s="129">
        <v>2.0</v>
      </c>
      <c r="AK572" s="129">
        <v>2.0</v>
      </c>
      <c r="AL572" s="130">
        <v>45496.78643179398</v>
      </c>
      <c r="AM572" s="131">
        <v>1248970.23</v>
      </c>
      <c r="AN572" s="131">
        <v>1100159.3</v>
      </c>
      <c r="AO572" s="124"/>
      <c r="AP572" s="124"/>
    </row>
    <row r="573">
      <c r="A573" s="129">
        <v>462.0</v>
      </c>
      <c r="B573" s="14" t="s">
        <v>60</v>
      </c>
      <c r="C573" s="14" t="s">
        <v>32</v>
      </c>
      <c r="D573" s="14" t="s">
        <v>284</v>
      </c>
      <c r="E573" s="14" t="s">
        <v>285</v>
      </c>
      <c r="F573" s="15" t="s">
        <v>88</v>
      </c>
      <c r="G573" s="15" t="s">
        <v>59</v>
      </c>
      <c r="H573" s="18" t="s">
        <v>1026</v>
      </c>
      <c r="I573" s="18" t="s">
        <v>1027</v>
      </c>
      <c r="J573" s="129">
        <v>1439641.3</v>
      </c>
      <c r="K573" s="129">
        <v>1297893.6</v>
      </c>
      <c r="L573" s="129">
        <v>39721.63</v>
      </c>
      <c r="M573" s="129">
        <v>39156.43</v>
      </c>
      <c r="N573" s="129">
        <v>15.0</v>
      </c>
      <c r="O573" s="129">
        <v>5.0</v>
      </c>
      <c r="P573" s="129">
        <v>17.0</v>
      </c>
      <c r="Q573" s="129">
        <v>16.0</v>
      </c>
      <c r="R573" s="129">
        <v>29.0</v>
      </c>
      <c r="S573" s="129">
        <v>27.0</v>
      </c>
      <c r="T573" s="129">
        <v>200.0</v>
      </c>
      <c r="U573" s="129">
        <v>6.0</v>
      </c>
      <c r="V573" s="129">
        <v>7.0</v>
      </c>
      <c r="W573" s="129">
        <v>1.44</v>
      </c>
      <c r="X573" s="129">
        <v>10.92</v>
      </c>
      <c r="Y573" s="129">
        <v>5.0</v>
      </c>
      <c r="Z573" s="129">
        <v>1.0</v>
      </c>
      <c r="AA573" s="129">
        <v>1.0</v>
      </c>
      <c r="AB573" s="129">
        <v>1.0</v>
      </c>
      <c r="AC573" s="129">
        <v>2.0</v>
      </c>
      <c r="AD573" s="129">
        <v>1.45</v>
      </c>
      <c r="AE573" s="129">
        <v>399.0</v>
      </c>
      <c r="AF573" s="129">
        <v>4.0</v>
      </c>
      <c r="AG573" s="129">
        <v>1.0</v>
      </c>
      <c r="AH573" s="129">
        <v>1.0</v>
      </c>
      <c r="AI573" s="129">
        <v>1.0</v>
      </c>
      <c r="AJ573" s="129">
        <v>2.0</v>
      </c>
      <c r="AK573" s="129">
        <v>1.0</v>
      </c>
      <c r="AL573" s="130">
        <v>45496.78643179398</v>
      </c>
      <c r="AM573" s="131">
        <v>1468383.69</v>
      </c>
      <c r="AN573" s="131">
        <v>1316343.34</v>
      </c>
      <c r="AO573" s="124"/>
      <c r="AP573" s="124"/>
    </row>
    <row r="574">
      <c r="A574" s="129">
        <v>788.0</v>
      </c>
      <c r="B574" s="14" t="s">
        <v>42</v>
      </c>
      <c r="C574" s="14" t="s">
        <v>32</v>
      </c>
      <c r="D574" s="14" t="s">
        <v>705</v>
      </c>
      <c r="E574" s="14" t="s">
        <v>706</v>
      </c>
      <c r="F574" s="15" t="s">
        <v>52</v>
      </c>
      <c r="G574" s="15" t="s">
        <v>46</v>
      </c>
      <c r="H574" s="18" t="s">
        <v>1026</v>
      </c>
      <c r="I574" s="18" t="s">
        <v>1027</v>
      </c>
      <c r="J574" s="129">
        <v>697725.79</v>
      </c>
      <c r="K574" s="129">
        <v>713638.6</v>
      </c>
      <c r="L574" s="129">
        <v>27733.43</v>
      </c>
      <c r="M574" s="129">
        <v>30007.9</v>
      </c>
      <c r="N574" s="129">
        <v>8.0</v>
      </c>
      <c r="O574" s="129">
        <v>10.0</v>
      </c>
      <c r="P574" s="129">
        <v>28.0</v>
      </c>
      <c r="Q574" s="129">
        <v>31.0</v>
      </c>
      <c r="R574" s="129">
        <v>28.0</v>
      </c>
      <c r="S574" s="129">
        <v>18.0</v>
      </c>
      <c r="T574" s="129">
        <v>-20.0</v>
      </c>
      <c r="U574" s="129">
        <v>-9.0</v>
      </c>
      <c r="V574" s="129">
        <v>55.0</v>
      </c>
      <c r="W574" s="129">
        <v>-7.58</v>
      </c>
      <c r="X574" s="129">
        <v>-2.23</v>
      </c>
      <c r="Y574" s="129">
        <v>1.0</v>
      </c>
      <c r="Z574" s="129">
        <v>1.0</v>
      </c>
      <c r="AA574" s="129">
        <v>3.0</v>
      </c>
      <c r="AB574" s="129">
        <v>1.0</v>
      </c>
      <c r="AC574" s="129">
        <v>1.0</v>
      </c>
      <c r="AD574" s="129">
        <v>1.4</v>
      </c>
      <c r="AE574" s="129">
        <v>413.0</v>
      </c>
      <c r="AF574" s="129">
        <v>1.0</v>
      </c>
      <c r="AG574" s="129">
        <v>1.0</v>
      </c>
      <c r="AH574" s="129">
        <v>2.0</v>
      </c>
      <c r="AI574" s="129">
        <v>1.0</v>
      </c>
      <c r="AJ574" s="129">
        <v>1.0</v>
      </c>
      <c r="AK574" s="129">
        <v>1.0</v>
      </c>
      <c r="AL574" s="130">
        <v>45496.78643179398</v>
      </c>
      <c r="AM574" s="131">
        <v>697772.29</v>
      </c>
      <c r="AN574" s="131">
        <v>715668.13</v>
      </c>
      <c r="AO574" s="124"/>
      <c r="AP574" s="124"/>
    </row>
    <row r="575">
      <c r="A575" s="129">
        <v>210.0</v>
      </c>
      <c r="B575" s="14" t="s">
        <v>47</v>
      </c>
      <c r="C575" s="14" t="s">
        <v>992</v>
      </c>
      <c r="D575" s="14" t="s">
        <v>1006</v>
      </c>
      <c r="E575" s="14" t="s">
        <v>1007</v>
      </c>
      <c r="F575" s="15" t="s">
        <v>88</v>
      </c>
      <c r="G575" s="15" t="s">
        <v>59</v>
      </c>
      <c r="H575" s="18" t="s">
        <v>1026</v>
      </c>
      <c r="I575" s="18" t="s">
        <v>1027</v>
      </c>
      <c r="J575" s="129">
        <v>342093.1</v>
      </c>
      <c r="K575" s="129">
        <v>487946.8</v>
      </c>
      <c r="L575" s="129">
        <v>5888.81</v>
      </c>
      <c r="M575" s="129">
        <v>8838.26</v>
      </c>
      <c r="N575" s="129">
        <v>1.0</v>
      </c>
      <c r="O575" s="14" t="s">
        <v>41</v>
      </c>
      <c r="P575" s="129">
        <v>49.0</v>
      </c>
      <c r="Q575" s="129">
        <v>1.0</v>
      </c>
      <c r="R575" s="129">
        <v>77.0</v>
      </c>
      <c r="S575" s="129">
        <v>9.0</v>
      </c>
      <c r="T575" s="14" t="s">
        <v>41</v>
      </c>
      <c r="U575" s="129">
        <v>4800.0</v>
      </c>
      <c r="V575" s="129">
        <v>755.0</v>
      </c>
      <c r="W575" s="129">
        <v>-33.37</v>
      </c>
      <c r="X575" s="129">
        <v>-29.89</v>
      </c>
      <c r="Y575" s="14" t="s">
        <v>41</v>
      </c>
      <c r="Z575" s="129">
        <v>5.0</v>
      </c>
      <c r="AA575" s="129">
        <v>5.0</v>
      </c>
      <c r="AB575" s="129">
        <v>1.0</v>
      </c>
      <c r="AC575" s="129">
        <v>1.0</v>
      </c>
      <c r="AD575" s="129">
        <v>1.9</v>
      </c>
      <c r="AE575" s="129">
        <v>323.0</v>
      </c>
      <c r="AF575" s="14" t="s">
        <v>41</v>
      </c>
      <c r="AG575" s="129">
        <v>4.0</v>
      </c>
      <c r="AH575" s="129">
        <v>4.0</v>
      </c>
      <c r="AI575" s="129">
        <v>1.0</v>
      </c>
      <c r="AJ575" s="129">
        <v>1.0</v>
      </c>
      <c r="AK575" s="129">
        <v>2.0</v>
      </c>
      <c r="AL575" s="130">
        <v>45496.78643179398</v>
      </c>
      <c r="AM575" s="131">
        <v>256192.86</v>
      </c>
      <c r="AN575" s="131">
        <v>369808.75</v>
      </c>
      <c r="AO575" s="124"/>
      <c r="AP575" s="124"/>
    </row>
    <row r="576">
      <c r="A576" s="129">
        <v>272.0</v>
      </c>
      <c r="B576" s="14" t="s">
        <v>414</v>
      </c>
      <c r="C576" s="14" t="s">
        <v>992</v>
      </c>
      <c r="D576" s="14" t="s">
        <v>1006</v>
      </c>
      <c r="E576" s="14" t="s">
        <v>1007</v>
      </c>
      <c r="F576" s="15" t="s">
        <v>88</v>
      </c>
      <c r="G576" s="15" t="s">
        <v>59</v>
      </c>
      <c r="H576" s="18" t="s">
        <v>1026</v>
      </c>
      <c r="I576" s="18" t="s">
        <v>1027</v>
      </c>
      <c r="J576" s="129">
        <v>990495.53</v>
      </c>
      <c r="K576" s="129">
        <v>870178.74</v>
      </c>
      <c r="L576" s="129">
        <v>23326.19</v>
      </c>
      <c r="M576" s="129">
        <v>21515.9</v>
      </c>
      <c r="N576" s="129">
        <v>13.0</v>
      </c>
      <c r="O576" s="14" t="s">
        <v>41</v>
      </c>
      <c r="P576" s="129">
        <v>83.0</v>
      </c>
      <c r="Q576" s="129">
        <v>87.0</v>
      </c>
      <c r="R576" s="129">
        <v>252.0</v>
      </c>
      <c r="S576" s="129">
        <v>176.0</v>
      </c>
      <c r="T576" s="14" t="s">
        <v>41</v>
      </c>
      <c r="U576" s="129">
        <v>-4.0</v>
      </c>
      <c r="V576" s="129">
        <v>43.0</v>
      </c>
      <c r="W576" s="129">
        <v>8.41</v>
      </c>
      <c r="X576" s="129">
        <v>13.83</v>
      </c>
      <c r="Y576" s="14" t="s">
        <v>41</v>
      </c>
      <c r="Z576" s="129">
        <v>1.0</v>
      </c>
      <c r="AA576" s="129">
        <v>3.0</v>
      </c>
      <c r="AB576" s="129">
        <v>3.0</v>
      </c>
      <c r="AC576" s="129">
        <v>3.0</v>
      </c>
      <c r="AD576" s="129">
        <v>2.7</v>
      </c>
      <c r="AE576" s="129">
        <v>210.0</v>
      </c>
      <c r="AF576" s="14" t="s">
        <v>41</v>
      </c>
      <c r="AG576" s="129">
        <v>1.0</v>
      </c>
      <c r="AH576" s="129">
        <v>2.0</v>
      </c>
      <c r="AI576" s="129">
        <v>2.0</v>
      </c>
      <c r="AJ576" s="129">
        <v>2.0</v>
      </c>
      <c r="AK576" s="129">
        <v>2.0</v>
      </c>
      <c r="AL576" s="130">
        <v>45496.78643179398</v>
      </c>
      <c r="AM576" s="131">
        <v>987769.6</v>
      </c>
      <c r="AN576" s="131">
        <v>869260.83</v>
      </c>
      <c r="AO576" s="124"/>
      <c r="AP576" s="124"/>
    </row>
    <row r="577">
      <c r="A577" s="128">
        <v>273.0</v>
      </c>
      <c r="B577" s="11" t="s">
        <v>414</v>
      </c>
      <c r="C577" s="11" t="s">
        <v>992</v>
      </c>
      <c r="D577" s="11" t="s">
        <v>1006</v>
      </c>
      <c r="E577" s="14" t="s">
        <v>1007</v>
      </c>
      <c r="F577" s="15" t="s">
        <v>88</v>
      </c>
      <c r="G577" s="15" t="s">
        <v>59</v>
      </c>
      <c r="H577" s="18" t="s">
        <v>1026</v>
      </c>
      <c r="I577" s="18" t="s">
        <v>1027</v>
      </c>
      <c r="J577" s="129">
        <v>384257.61</v>
      </c>
      <c r="K577" s="129">
        <v>354436.45</v>
      </c>
      <c r="L577" s="129">
        <v>9235.26</v>
      </c>
      <c r="M577" s="129">
        <v>8656.16</v>
      </c>
      <c r="N577" s="129">
        <v>1.0</v>
      </c>
      <c r="O577" s="14" t="s">
        <v>41</v>
      </c>
      <c r="P577" s="129">
        <v>49.0</v>
      </c>
      <c r="Q577" s="128">
        <v>66.0</v>
      </c>
      <c r="R577" s="128">
        <v>105.0</v>
      </c>
      <c r="S577" s="128">
        <v>133.0</v>
      </c>
      <c r="T577" s="11" t="s">
        <v>41</v>
      </c>
      <c r="U577" s="128">
        <v>-25.0</v>
      </c>
      <c r="V577" s="128">
        <v>-21.0</v>
      </c>
      <c r="W577" s="128">
        <v>6.69</v>
      </c>
      <c r="X577" s="128">
        <v>8.41</v>
      </c>
      <c r="Y577" s="11" t="s">
        <v>41</v>
      </c>
      <c r="Z577" s="128">
        <v>1.0</v>
      </c>
      <c r="AA577" s="128">
        <v>1.0</v>
      </c>
      <c r="AB577" s="128">
        <v>2.0</v>
      </c>
      <c r="AC577" s="128">
        <v>2.0</v>
      </c>
      <c r="AD577" s="128">
        <v>1.55</v>
      </c>
      <c r="AE577" s="128">
        <v>379.0</v>
      </c>
      <c r="AF577" s="11" t="s">
        <v>41</v>
      </c>
      <c r="AG577" s="128">
        <v>1.0</v>
      </c>
      <c r="AH577" s="128">
        <v>1.0</v>
      </c>
      <c r="AI577" s="128">
        <v>1.0</v>
      </c>
      <c r="AJ577" s="128">
        <v>2.0</v>
      </c>
      <c r="AK577" s="128">
        <v>1.0</v>
      </c>
      <c r="AL577" s="130">
        <v>45496.78643179398</v>
      </c>
      <c r="AM577" s="131">
        <v>382189.33</v>
      </c>
      <c r="AN577" s="131">
        <v>354221.65</v>
      </c>
      <c r="AO577" s="124"/>
      <c r="AP577" s="124"/>
    </row>
    <row r="578">
      <c r="A578" s="129">
        <v>507.0</v>
      </c>
      <c r="B578" s="132"/>
      <c r="C578" s="14" t="s">
        <v>32</v>
      </c>
      <c r="D578" s="14" t="s">
        <v>487</v>
      </c>
      <c r="E578" s="14" t="s">
        <v>488</v>
      </c>
      <c r="F578" s="15" t="s">
        <v>185</v>
      </c>
      <c r="G578" s="15" t="s">
        <v>46</v>
      </c>
      <c r="H578" s="18" t="s">
        <v>1026</v>
      </c>
      <c r="I578" s="18" t="s">
        <v>1027</v>
      </c>
      <c r="J578" s="129">
        <v>2175655.26</v>
      </c>
      <c r="K578" s="129">
        <v>1929305.6</v>
      </c>
      <c r="L578" s="129">
        <v>57240.55</v>
      </c>
      <c r="M578" s="129">
        <v>55297.58</v>
      </c>
      <c r="N578" s="129">
        <v>9.0</v>
      </c>
      <c r="O578" s="129">
        <v>32.0</v>
      </c>
      <c r="P578" s="129">
        <v>113.0</v>
      </c>
      <c r="Q578" s="129">
        <v>65.0</v>
      </c>
      <c r="R578" s="129">
        <v>53.0</v>
      </c>
      <c r="S578" s="129">
        <v>38.0</v>
      </c>
      <c r="T578" s="129">
        <v>-71.0</v>
      </c>
      <c r="U578" s="129">
        <v>73.0</v>
      </c>
      <c r="V578" s="129">
        <v>39.0</v>
      </c>
      <c r="W578" s="129">
        <v>3.51</v>
      </c>
      <c r="X578" s="129">
        <v>12.77</v>
      </c>
      <c r="Y578" s="129">
        <v>1.0</v>
      </c>
      <c r="Z578" s="129">
        <v>2.0</v>
      </c>
      <c r="AA578" s="129">
        <v>2.0</v>
      </c>
      <c r="AB578" s="129">
        <v>1.0</v>
      </c>
      <c r="AC578" s="129">
        <v>2.0</v>
      </c>
      <c r="AD578" s="129">
        <v>1.55</v>
      </c>
      <c r="AE578" s="129">
        <v>383.0</v>
      </c>
      <c r="AF578" s="129">
        <v>1.0</v>
      </c>
      <c r="AG578" s="129">
        <v>2.0</v>
      </c>
      <c r="AH578" s="129">
        <v>2.0</v>
      </c>
      <c r="AI578" s="129">
        <v>1.0</v>
      </c>
      <c r="AJ578" s="129">
        <v>2.0</v>
      </c>
      <c r="AK578" s="129">
        <v>1.0</v>
      </c>
      <c r="AL578" s="130">
        <v>45496.78643179398</v>
      </c>
      <c r="AM578" s="131">
        <v>2131382.71</v>
      </c>
      <c r="AN578" s="131">
        <v>1916275.87</v>
      </c>
      <c r="AO578" s="124"/>
      <c r="AP578" s="124"/>
    </row>
    <row r="579">
      <c r="A579" s="129">
        <v>655.0</v>
      </c>
      <c r="B579" s="132"/>
      <c r="C579" s="14" t="s">
        <v>32</v>
      </c>
      <c r="D579" s="14" t="s">
        <v>604</v>
      </c>
      <c r="E579" s="14" t="s">
        <v>488</v>
      </c>
      <c r="F579" s="15" t="s">
        <v>185</v>
      </c>
      <c r="G579" s="15" t="s">
        <v>46</v>
      </c>
      <c r="H579" s="18" t="s">
        <v>1026</v>
      </c>
      <c r="I579" s="18" t="s">
        <v>1027</v>
      </c>
      <c r="J579" s="129">
        <v>1438484.1</v>
      </c>
      <c r="K579" s="129">
        <v>1390011.6</v>
      </c>
      <c r="L579" s="129">
        <v>44515.72</v>
      </c>
      <c r="M579" s="129">
        <v>45227.67</v>
      </c>
      <c r="N579" s="129">
        <v>5.0</v>
      </c>
      <c r="O579" s="129">
        <v>38.0</v>
      </c>
      <c r="P579" s="129">
        <v>119.0</v>
      </c>
      <c r="Q579" s="129">
        <v>95.0</v>
      </c>
      <c r="R579" s="129">
        <v>36.0</v>
      </c>
      <c r="S579" s="129">
        <v>36.0</v>
      </c>
      <c r="T579" s="129">
        <v>-86.0</v>
      </c>
      <c r="U579" s="129">
        <v>25.0</v>
      </c>
      <c r="V579" s="129">
        <v>0.0</v>
      </c>
      <c r="W579" s="129">
        <v>-1.57</v>
      </c>
      <c r="X579" s="129">
        <v>3.49</v>
      </c>
      <c r="Y579" s="129">
        <v>1.0</v>
      </c>
      <c r="Z579" s="129">
        <v>1.0</v>
      </c>
      <c r="AA579" s="129">
        <v>1.0</v>
      </c>
      <c r="AB579" s="129">
        <v>1.0</v>
      </c>
      <c r="AC579" s="129">
        <v>1.0</v>
      </c>
      <c r="AD579" s="129">
        <v>1.0</v>
      </c>
      <c r="AE579" s="129">
        <v>591.0</v>
      </c>
      <c r="AF579" s="129">
        <v>1.0</v>
      </c>
      <c r="AG579" s="129">
        <v>1.0</v>
      </c>
      <c r="AH579" s="129">
        <v>1.0</v>
      </c>
      <c r="AI579" s="129">
        <v>1.0</v>
      </c>
      <c r="AJ579" s="129">
        <v>1.0</v>
      </c>
      <c r="AK579" s="129">
        <v>1.0</v>
      </c>
      <c r="AL579" s="130">
        <v>45496.78643179398</v>
      </c>
      <c r="AM579" s="131">
        <v>1477854.26</v>
      </c>
      <c r="AN579" s="131">
        <v>1391207.79</v>
      </c>
      <c r="AO579" s="124"/>
      <c r="AP579" s="124"/>
    </row>
    <row r="580">
      <c r="A580" s="129">
        <v>314.0</v>
      </c>
      <c r="B580" s="14" t="s">
        <v>60</v>
      </c>
      <c r="C580" s="14" t="s">
        <v>32</v>
      </c>
      <c r="D580" s="14" t="s">
        <v>173</v>
      </c>
      <c r="E580" s="14" t="s">
        <v>326</v>
      </c>
      <c r="F580" s="15" t="s">
        <v>81</v>
      </c>
      <c r="G580" s="15" t="s">
        <v>36</v>
      </c>
      <c r="H580" s="18" t="s">
        <v>1026</v>
      </c>
      <c r="I580" s="18" t="s">
        <v>1027</v>
      </c>
      <c r="J580" s="129">
        <v>393046.26</v>
      </c>
      <c r="K580" s="129">
        <v>683067.4</v>
      </c>
      <c r="L580" s="129">
        <v>14263.92</v>
      </c>
      <c r="M580" s="129">
        <v>25189.09</v>
      </c>
      <c r="N580" s="14" t="s">
        <v>41</v>
      </c>
      <c r="O580" s="14" t="s">
        <v>41</v>
      </c>
      <c r="P580" s="129">
        <v>18.0</v>
      </c>
      <c r="Q580" s="129">
        <v>18.0</v>
      </c>
      <c r="R580" s="129">
        <v>24.0</v>
      </c>
      <c r="S580" s="129">
        <v>7.0</v>
      </c>
      <c r="T580" s="14" t="s">
        <v>41</v>
      </c>
      <c r="U580" s="129">
        <v>0.0</v>
      </c>
      <c r="V580" s="129">
        <v>242.0</v>
      </c>
      <c r="W580" s="129">
        <v>-43.37</v>
      </c>
      <c r="X580" s="129">
        <v>-42.46</v>
      </c>
      <c r="Y580" s="14" t="s">
        <v>41</v>
      </c>
      <c r="Z580" s="129">
        <v>1.0</v>
      </c>
      <c r="AA580" s="129">
        <v>5.0</v>
      </c>
      <c r="AB580" s="129">
        <v>1.0</v>
      </c>
      <c r="AC580" s="129">
        <v>1.0</v>
      </c>
      <c r="AD580" s="129">
        <v>1.75</v>
      </c>
      <c r="AE580" s="129">
        <v>342.0</v>
      </c>
      <c r="AF580" s="14" t="s">
        <v>41</v>
      </c>
      <c r="AG580" s="129">
        <v>1.0</v>
      </c>
      <c r="AH580" s="129">
        <v>4.0</v>
      </c>
      <c r="AI580" s="129">
        <v>1.0</v>
      </c>
      <c r="AJ580" s="129">
        <v>1.0</v>
      </c>
      <c r="AK580" s="129">
        <v>1.0</v>
      </c>
      <c r="AL580" s="130">
        <v>45496.78643179398</v>
      </c>
      <c r="AM580" s="131">
        <v>393354.26</v>
      </c>
      <c r="AN580" s="131">
        <v>683011.12</v>
      </c>
      <c r="AO580" s="124"/>
      <c r="AP580" s="124"/>
    </row>
    <row r="581">
      <c r="A581" s="129">
        <v>127.0</v>
      </c>
      <c r="B581" s="14" t="s">
        <v>42</v>
      </c>
      <c r="C581" s="14" t="s">
        <v>32</v>
      </c>
      <c r="D581" s="14" t="s">
        <v>89</v>
      </c>
      <c r="E581" s="14" t="s">
        <v>90</v>
      </c>
      <c r="F581" s="15" t="s">
        <v>52</v>
      </c>
      <c r="G581" s="15" t="s">
        <v>46</v>
      </c>
      <c r="H581" s="18" t="s">
        <v>1026</v>
      </c>
      <c r="I581" s="18" t="s">
        <v>1027</v>
      </c>
      <c r="J581" s="129">
        <v>2220135.45</v>
      </c>
      <c r="K581" s="129">
        <v>1713174.4</v>
      </c>
      <c r="L581" s="129">
        <v>81906.25</v>
      </c>
      <c r="M581" s="129">
        <v>63391.47</v>
      </c>
      <c r="N581" s="129">
        <v>21.0</v>
      </c>
      <c r="O581" s="129">
        <v>14.0</v>
      </c>
      <c r="P581" s="129">
        <v>88.0</v>
      </c>
      <c r="Q581" s="129">
        <v>83.0</v>
      </c>
      <c r="R581" s="129">
        <v>84.0</v>
      </c>
      <c r="S581" s="129">
        <v>58.0</v>
      </c>
      <c r="T581" s="129">
        <v>50.0</v>
      </c>
      <c r="U581" s="129">
        <v>6.0</v>
      </c>
      <c r="V581" s="129">
        <v>44.0</v>
      </c>
      <c r="W581" s="129">
        <v>29.21</v>
      </c>
      <c r="X581" s="129">
        <v>29.59</v>
      </c>
      <c r="Y581" s="129">
        <v>2.0</v>
      </c>
      <c r="Z581" s="129">
        <v>1.0</v>
      </c>
      <c r="AA581" s="129">
        <v>3.0</v>
      </c>
      <c r="AB581" s="129">
        <v>5.0</v>
      </c>
      <c r="AC581" s="129">
        <v>4.0</v>
      </c>
      <c r="AD581" s="129">
        <v>3.8</v>
      </c>
      <c r="AE581" s="129">
        <v>84.0</v>
      </c>
      <c r="AF581" s="129">
        <v>2.0</v>
      </c>
      <c r="AG581" s="129">
        <v>1.0</v>
      </c>
      <c r="AH581" s="129">
        <v>2.0</v>
      </c>
      <c r="AI581" s="129">
        <v>4.0</v>
      </c>
      <c r="AJ581" s="129">
        <v>3.0</v>
      </c>
      <c r="AK581" s="129">
        <v>3.0</v>
      </c>
      <c r="AL581" s="130">
        <v>45496.78643179398</v>
      </c>
      <c r="AM581" s="131">
        <v>2219669.99</v>
      </c>
      <c r="AN581" s="131">
        <v>1657892.33</v>
      </c>
      <c r="AO581" s="124"/>
      <c r="AP581" s="124"/>
    </row>
    <row r="582">
      <c r="A582" s="129">
        <v>353.0</v>
      </c>
      <c r="B582" s="14" t="s">
        <v>42</v>
      </c>
      <c r="C582" s="14" t="s">
        <v>32</v>
      </c>
      <c r="D582" s="14" t="s">
        <v>89</v>
      </c>
      <c r="E582" s="14" t="s">
        <v>90</v>
      </c>
      <c r="F582" s="15" t="s">
        <v>52</v>
      </c>
      <c r="G582" s="15" t="s">
        <v>46</v>
      </c>
      <c r="H582" s="18" t="s">
        <v>1026</v>
      </c>
      <c r="I582" s="18" t="s">
        <v>1027</v>
      </c>
      <c r="J582" s="129">
        <v>950002.77</v>
      </c>
      <c r="K582" s="129">
        <v>998124.4</v>
      </c>
      <c r="L582" s="129">
        <v>33433.5</v>
      </c>
      <c r="M582" s="129">
        <v>40771.5</v>
      </c>
      <c r="N582" s="129">
        <v>25.0</v>
      </c>
      <c r="O582" s="129">
        <v>37.0</v>
      </c>
      <c r="P582" s="129">
        <v>45.0</v>
      </c>
      <c r="Q582" s="129">
        <v>59.0</v>
      </c>
      <c r="R582" s="129">
        <v>53.0</v>
      </c>
      <c r="S582" s="129">
        <v>56.0</v>
      </c>
      <c r="T582" s="129">
        <v>-32.0</v>
      </c>
      <c r="U582" s="129">
        <v>-23.0</v>
      </c>
      <c r="V582" s="129">
        <v>-5.0</v>
      </c>
      <c r="W582" s="129">
        <v>-18.0</v>
      </c>
      <c r="X582" s="129">
        <v>-4.82</v>
      </c>
      <c r="Y582" s="129">
        <v>1.0</v>
      </c>
      <c r="Z582" s="129">
        <v>1.0</v>
      </c>
      <c r="AA582" s="129">
        <v>1.0</v>
      </c>
      <c r="AB582" s="129">
        <v>1.0</v>
      </c>
      <c r="AC582" s="129">
        <v>1.0</v>
      </c>
      <c r="AD582" s="129">
        <v>1.0</v>
      </c>
      <c r="AE582" s="129">
        <v>575.0</v>
      </c>
      <c r="AF582" s="129">
        <v>1.0</v>
      </c>
      <c r="AG582" s="129">
        <v>1.0</v>
      </c>
      <c r="AH582" s="129">
        <v>1.0</v>
      </c>
      <c r="AI582" s="129">
        <v>1.0</v>
      </c>
      <c r="AJ582" s="129">
        <v>1.0</v>
      </c>
      <c r="AK582" s="129">
        <v>1.0</v>
      </c>
      <c r="AL582" s="130">
        <v>45496.78643179398</v>
      </c>
      <c r="AM582" s="131">
        <v>953969.19</v>
      </c>
      <c r="AN582" s="131">
        <v>1054480.53</v>
      </c>
      <c r="AO582" s="124"/>
      <c r="AP582" s="124"/>
    </row>
    <row r="583">
      <c r="A583" s="129">
        <v>460.0</v>
      </c>
      <c r="B583" s="14" t="s">
        <v>42</v>
      </c>
      <c r="C583" s="14" t="s">
        <v>32</v>
      </c>
      <c r="D583" s="14" t="s">
        <v>89</v>
      </c>
      <c r="E583" s="14" t="s">
        <v>90</v>
      </c>
      <c r="F583" s="15" t="s">
        <v>52</v>
      </c>
      <c r="G583" s="15" t="s">
        <v>46</v>
      </c>
      <c r="H583" s="18" t="s">
        <v>1026</v>
      </c>
      <c r="I583" s="18" t="s">
        <v>1027</v>
      </c>
      <c r="J583" s="129">
        <v>397163.75</v>
      </c>
      <c r="K583" s="129">
        <v>309305.4</v>
      </c>
      <c r="L583" s="129">
        <v>12926.0</v>
      </c>
      <c r="M583" s="129">
        <v>11395.0</v>
      </c>
      <c r="N583" s="14" t="s">
        <v>41</v>
      </c>
      <c r="O583" s="129">
        <v>6.0</v>
      </c>
      <c r="P583" s="129">
        <v>40.0</v>
      </c>
      <c r="Q583" s="129">
        <v>41.0</v>
      </c>
      <c r="R583" s="129">
        <v>14.0</v>
      </c>
      <c r="S583" s="129">
        <v>15.0</v>
      </c>
      <c r="T583" s="14" t="s">
        <v>41</v>
      </c>
      <c r="U583" s="129">
        <v>-2.0</v>
      </c>
      <c r="V583" s="129">
        <v>-6.0</v>
      </c>
      <c r="W583" s="129">
        <v>13.44</v>
      </c>
      <c r="X583" s="129">
        <v>28.41</v>
      </c>
      <c r="Y583" s="14" t="s">
        <v>41</v>
      </c>
      <c r="Z583" s="129">
        <v>1.0</v>
      </c>
      <c r="AA583" s="129">
        <v>1.0</v>
      </c>
      <c r="AB583" s="129">
        <v>3.0</v>
      </c>
      <c r="AC583" s="129">
        <v>4.0</v>
      </c>
      <c r="AD583" s="129">
        <v>2.5</v>
      </c>
      <c r="AE583" s="129">
        <v>227.0</v>
      </c>
      <c r="AF583" s="14" t="s">
        <v>41</v>
      </c>
      <c r="AG583" s="129">
        <v>1.0</v>
      </c>
      <c r="AH583" s="129">
        <v>1.0</v>
      </c>
      <c r="AI583" s="129">
        <v>2.0</v>
      </c>
      <c r="AJ583" s="129">
        <v>3.0</v>
      </c>
      <c r="AK583" s="129">
        <v>2.0</v>
      </c>
      <c r="AL583" s="130">
        <v>45496.78643179398</v>
      </c>
      <c r="AM583" s="131">
        <v>394074.21</v>
      </c>
      <c r="AN583" s="131">
        <v>317051.83</v>
      </c>
      <c r="AO583" s="124"/>
      <c r="AP583" s="124"/>
    </row>
    <row r="584">
      <c r="A584" s="129">
        <v>743.0</v>
      </c>
      <c r="B584" s="14" t="s">
        <v>63</v>
      </c>
      <c r="C584" s="14" t="s">
        <v>32</v>
      </c>
      <c r="D584" s="14" t="s">
        <v>371</v>
      </c>
      <c r="E584" s="14" t="s">
        <v>675</v>
      </c>
      <c r="F584" s="15" t="s">
        <v>40</v>
      </c>
      <c r="G584" s="15" t="s">
        <v>36</v>
      </c>
      <c r="H584" s="18" t="s">
        <v>1026</v>
      </c>
      <c r="I584" s="18" t="s">
        <v>1027</v>
      </c>
      <c r="J584" s="129">
        <v>1925108.98</v>
      </c>
      <c r="K584" s="129">
        <v>1732214.4</v>
      </c>
      <c r="L584" s="129">
        <v>60891.55</v>
      </c>
      <c r="M584" s="129">
        <v>57481.58</v>
      </c>
      <c r="N584" s="129">
        <v>152.0</v>
      </c>
      <c r="O584" s="129">
        <v>118.0</v>
      </c>
      <c r="P584" s="129">
        <v>60.0</v>
      </c>
      <c r="Q584" s="129">
        <v>83.0</v>
      </c>
      <c r="R584" s="129">
        <v>41.0</v>
      </c>
      <c r="S584" s="129">
        <v>49.0</v>
      </c>
      <c r="T584" s="129">
        <v>28.0</v>
      </c>
      <c r="U584" s="129">
        <v>-27.0</v>
      </c>
      <c r="V584" s="129">
        <v>-16.0</v>
      </c>
      <c r="W584" s="129">
        <v>5.93</v>
      </c>
      <c r="X584" s="129">
        <v>11.14</v>
      </c>
      <c r="Y584" s="129">
        <v>1.0</v>
      </c>
      <c r="Z584" s="129">
        <v>1.0</v>
      </c>
      <c r="AA584" s="129">
        <v>1.0</v>
      </c>
      <c r="AB584" s="129">
        <v>2.0</v>
      </c>
      <c r="AC584" s="129">
        <v>2.0</v>
      </c>
      <c r="AD584" s="129">
        <v>1.65</v>
      </c>
      <c r="AE584" s="129">
        <v>368.0</v>
      </c>
      <c r="AF584" s="129">
        <v>1.0</v>
      </c>
      <c r="AG584" s="129">
        <v>1.0</v>
      </c>
      <c r="AH584" s="129">
        <v>1.0</v>
      </c>
      <c r="AI584" s="129">
        <v>1.0</v>
      </c>
      <c r="AJ584" s="129">
        <v>2.0</v>
      </c>
      <c r="AK584" s="129">
        <v>1.0</v>
      </c>
      <c r="AL584" s="130">
        <v>45496.78643179398</v>
      </c>
      <c r="AM584" s="131">
        <v>1925735.32</v>
      </c>
      <c r="AN584" s="131">
        <v>1733342.27</v>
      </c>
      <c r="AO584" s="124"/>
      <c r="AP584" s="124"/>
    </row>
    <row r="585">
      <c r="A585" s="129">
        <v>368.0</v>
      </c>
      <c r="B585" s="14" t="s">
        <v>97</v>
      </c>
      <c r="C585" s="14" t="s">
        <v>32</v>
      </c>
      <c r="D585" s="14" t="s">
        <v>375</v>
      </c>
      <c r="E585" s="14" t="s">
        <v>376</v>
      </c>
      <c r="F585" s="15" t="s">
        <v>223</v>
      </c>
      <c r="G585" s="15" t="s">
        <v>101</v>
      </c>
      <c r="H585" s="18" t="s">
        <v>1026</v>
      </c>
      <c r="I585" s="18" t="s">
        <v>1027</v>
      </c>
      <c r="J585" s="129">
        <v>4701779.04</v>
      </c>
      <c r="K585" s="129">
        <v>3975261.8</v>
      </c>
      <c r="L585" s="129">
        <v>105626.75</v>
      </c>
      <c r="M585" s="129">
        <v>95642.1</v>
      </c>
      <c r="N585" s="129">
        <v>60.0</v>
      </c>
      <c r="O585" s="129">
        <v>71.0</v>
      </c>
      <c r="P585" s="129">
        <v>33.0</v>
      </c>
      <c r="Q585" s="129">
        <v>45.0</v>
      </c>
      <c r="R585" s="129">
        <v>43.0</v>
      </c>
      <c r="S585" s="129">
        <v>56.0</v>
      </c>
      <c r="T585" s="129">
        <v>-15.0</v>
      </c>
      <c r="U585" s="129">
        <v>-26.0</v>
      </c>
      <c r="V585" s="129">
        <v>-23.0</v>
      </c>
      <c r="W585" s="129">
        <v>10.44</v>
      </c>
      <c r="X585" s="129">
        <v>18.28</v>
      </c>
      <c r="Y585" s="129">
        <v>1.0</v>
      </c>
      <c r="Z585" s="129">
        <v>1.0</v>
      </c>
      <c r="AA585" s="129">
        <v>1.0</v>
      </c>
      <c r="AB585" s="129">
        <v>3.0</v>
      </c>
      <c r="AC585" s="129">
        <v>3.0</v>
      </c>
      <c r="AD585" s="129">
        <v>2.3</v>
      </c>
      <c r="AE585" s="129">
        <v>267.0</v>
      </c>
      <c r="AF585" s="129">
        <v>1.0</v>
      </c>
      <c r="AG585" s="129">
        <v>1.0</v>
      </c>
      <c r="AH585" s="129">
        <v>1.0</v>
      </c>
      <c r="AI585" s="129">
        <v>2.0</v>
      </c>
      <c r="AJ585" s="129">
        <v>2.0</v>
      </c>
      <c r="AK585" s="129">
        <v>2.0</v>
      </c>
      <c r="AL585" s="130">
        <v>45496.78643179398</v>
      </c>
      <c r="AM585" s="131">
        <v>4585921.27</v>
      </c>
      <c r="AN585" s="131">
        <v>3981503.75</v>
      </c>
      <c r="AO585" s="124"/>
      <c r="AP585" s="124"/>
    </row>
    <row r="586">
      <c r="A586" s="129">
        <v>515.0</v>
      </c>
      <c r="B586" s="14" t="s">
        <v>97</v>
      </c>
      <c r="C586" s="14" t="s">
        <v>32</v>
      </c>
      <c r="D586" s="14" t="s">
        <v>375</v>
      </c>
      <c r="E586" s="14" t="s">
        <v>376</v>
      </c>
      <c r="F586" s="15" t="s">
        <v>223</v>
      </c>
      <c r="G586" s="15" t="s">
        <v>101</v>
      </c>
      <c r="H586" s="18" t="s">
        <v>1026</v>
      </c>
      <c r="I586" s="18" t="s">
        <v>1027</v>
      </c>
      <c r="J586" s="129">
        <v>2423784.84</v>
      </c>
      <c r="K586" s="129">
        <v>3266990.2</v>
      </c>
      <c r="L586" s="129">
        <v>54713.43</v>
      </c>
      <c r="M586" s="129">
        <v>77440.61</v>
      </c>
      <c r="N586" s="129">
        <v>4.0</v>
      </c>
      <c r="O586" s="129">
        <v>2.0</v>
      </c>
      <c r="P586" s="129">
        <v>35.0</v>
      </c>
      <c r="Q586" s="129">
        <v>37.0</v>
      </c>
      <c r="R586" s="129">
        <v>11.0</v>
      </c>
      <c r="S586" s="129">
        <v>12.0</v>
      </c>
      <c r="T586" s="129">
        <v>100.0</v>
      </c>
      <c r="U586" s="129">
        <v>-5.0</v>
      </c>
      <c r="V586" s="129">
        <v>-8.0</v>
      </c>
      <c r="W586" s="129">
        <v>-29.35</v>
      </c>
      <c r="X586" s="129">
        <v>-25.81</v>
      </c>
      <c r="Y586" s="129">
        <v>4.0</v>
      </c>
      <c r="Z586" s="129">
        <v>1.0</v>
      </c>
      <c r="AA586" s="129">
        <v>1.0</v>
      </c>
      <c r="AB586" s="129">
        <v>1.0</v>
      </c>
      <c r="AC586" s="129">
        <v>1.0</v>
      </c>
      <c r="AD586" s="129">
        <v>1.15</v>
      </c>
      <c r="AE586" s="129">
        <v>505.0</v>
      </c>
      <c r="AF586" s="129">
        <v>3.0</v>
      </c>
      <c r="AG586" s="129">
        <v>1.0</v>
      </c>
      <c r="AH586" s="129">
        <v>1.0</v>
      </c>
      <c r="AI586" s="129">
        <v>1.0</v>
      </c>
      <c r="AJ586" s="129">
        <v>1.0</v>
      </c>
      <c r="AK586" s="129">
        <v>1.0</v>
      </c>
      <c r="AL586" s="130">
        <v>45496.78643179398</v>
      </c>
      <c r="AM586" s="131">
        <v>2396871.31</v>
      </c>
      <c r="AN586" s="131">
        <v>3247678.46</v>
      </c>
      <c r="AO586" s="124"/>
      <c r="AP586" s="124"/>
    </row>
    <row r="587">
      <c r="A587" s="129">
        <v>100.0</v>
      </c>
      <c r="B587" s="14" t="s">
        <v>991</v>
      </c>
      <c r="C587" s="14" t="s">
        <v>992</v>
      </c>
      <c r="D587" s="14" t="s">
        <v>427</v>
      </c>
      <c r="E587" s="14" t="s">
        <v>993</v>
      </c>
      <c r="F587" s="15" t="s">
        <v>35</v>
      </c>
      <c r="G587" s="15" t="s">
        <v>36</v>
      </c>
      <c r="H587" s="18" t="s">
        <v>1026</v>
      </c>
      <c r="I587" s="18" t="s">
        <v>1027</v>
      </c>
      <c r="J587" s="129">
        <v>2160123.82</v>
      </c>
      <c r="K587" s="129">
        <v>2083245.45</v>
      </c>
      <c r="L587" s="129">
        <v>61962.54</v>
      </c>
      <c r="M587" s="129">
        <v>63667.17</v>
      </c>
      <c r="N587" s="129">
        <v>34.0</v>
      </c>
      <c r="O587" s="129">
        <v>9.0</v>
      </c>
      <c r="P587" s="129">
        <v>41.0</v>
      </c>
      <c r="Q587" s="129">
        <v>92.0</v>
      </c>
      <c r="R587" s="129">
        <v>541.0</v>
      </c>
      <c r="S587" s="129">
        <v>578.0</v>
      </c>
      <c r="T587" s="129">
        <v>277.0</v>
      </c>
      <c r="U587" s="129">
        <v>-55.0</v>
      </c>
      <c r="V587" s="129">
        <v>-6.0</v>
      </c>
      <c r="W587" s="129">
        <v>-2.68</v>
      </c>
      <c r="X587" s="129">
        <v>3.69</v>
      </c>
      <c r="Y587" s="129">
        <v>5.0</v>
      </c>
      <c r="Z587" s="129">
        <v>1.0</v>
      </c>
      <c r="AA587" s="129">
        <v>1.0</v>
      </c>
      <c r="AB587" s="129">
        <v>1.0</v>
      </c>
      <c r="AC587" s="129">
        <v>1.0</v>
      </c>
      <c r="AD587" s="129">
        <v>1.4</v>
      </c>
      <c r="AE587" s="129">
        <v>423.0</v>
      </c>
      <c r="AF587" s="129">
        <v>4.0</v>
      </c>
      <c r="AG587" s="129">
        <v>1.0</v>
      </c>
      <c r="AH587" s="129">
        <v>1.0</v>
      </c>
      <c r="AI587" s="129">
        <v>1.0</v>
      </c>
      <c r="AJ587" s="129">
        <v>1.0</v>
      </c>
      <c r="AK587" s="129">
        <v>1.0</v>
      </c>
      <c r="AL587" s="130">
        <v>45496.78643179398</v>
      </c>
      <c r="AM587" s="131">
        <v>2155009.39</v>
      </c>
      <c r="AN587" s="131">
        <v>2072609.25</v>
      </c>
      <c r="AO587" s="124"/>
      <c r="AP587" s="124"/>
    </row>
    <row r="588">
      <c r="A588" s="129">
        <v>192.0</v>
      </c>
      <c r="B588" s="14" t="s">
        <v>414</v>
      </c>
      <c r="C588" s="14" t="s">
        <v>992</v>
      </c>
      <c r="D588" s="14" t="s">
        <v>427</v>
      </c>
      <c r="E588" s="14" t="s">
        <v>993</v>
      </c>
      <c r="F588" s="15" t="s">
        <v>220</v>
      </c>
      <c r="G588" s="15" t="s">
        <v>59</v>
      </c>
      <c r="H588" s="18" t="s">
        <v>1026</v>
      </c>
      <c r="I588" s="18" t="s">
        <v>1027</v>
      </c>
      <c r="J588" s="129">
        <v>966674.57</v>
      </c>
      <c r="K588" s="129">
        <v>1458834.4</v>
      </c>
      <c r="L588" s="129">
        <v>31526.38</v>
      </c>
      <c r="M588" s="129">
        <v>50477.09</v>
      </c>
      <c r="N588" s="129">
        <v>18.0</v>
      </c>
      <c r="O588" s="129">
        <v>8.0</v>
      </c>
      <c r="P588" s="129">
        <v>50.0</v>
      </c>
      <c r="Q588" s="129">
        <v>123.0</v>
      </c>
      <c r="R588" s="129">
        <v>207.0</v>
      </c>
      <c r="S588" s="129">
        <v>334.0</v>
      </c>
      <c r="T588" s="129">
        <v>125.0</v>
      </c>
      <c r="U588" s="129">
        <v>-59.0</v>
      </c>
      <c r="V588" s="129">
        <v>-38.0</v>
      </c>
      <c r="W588" s="129">
        <v>-37.54</v>
      </c>
      <c r="X588" s="129">
        <v>-33.74</v>
      </c>
      <c r="Y588" s="129">
        <v>5.0</v>
      </c>
      <c r="Z588" s="129">
        <v>1.0</v>
      </c>
      <c r="AA588" s="129">
        <v>1.0</v>
      </c>
      <c r="AB588" s="129">
        <v>1.0</v>
      </c>
      <c r="AC588" s="129">
        <v>1.0</v>
      </c>
      <c r="AD588" s="129">
        <v>1.4</v>
      </c>
      <c r="AE588" s="129">
        <v>414.0</v>
      </c>
      <c r="AF588" s="129">
        <v>4.0</v>
      </c>
      <c r="AG588" s="129">
        <v>1.0</v>
      </c>
      <c r="AH588" s="129">
        <v>1.0</v>
      </c>
      <c r="AI588" s="129">
        <v>1.0</v>
      </c>
      <c r="AJ588" s="129">
        <v>1.0</v>
      </c>
      <c r="AK588" s="129">
        <v>1.0</v>
      </c>
      <c r="AL588" s="130">
        <v>45496.78643179398</v>
      </c>
      <c r="AM588" s="131">
        <v>965330.66</v>
      </c>
      <c r="AN588" s="131">
        <v>1460512.97</v>
      </c>
      <c r="AO588" s="124"/>
      <c r="AP588" s="124"/>
    </row>
    <row r="589">
      <c r="A589" s="129">
        <v>477.0</v>
      </c>
      <c r="B589" s="14" t="s">
        <v>414</v>
      </c>
      <c r="C589" s="14" t="s">
        <v>992</v>
      </c>
      <c r="D589" s="14" t="s">
        <v>427</v>
      </c>
      <c r="E589" s="14" t="s">
        <v>993</v>
      </c>
      <c r="F589" s="15" t="s">
        <v>220</v>
      </c>
      <c r="G589" s="15" t="s">
        <v>59</v>
      </c>
      <c r="H589" s="18" t="s">
        <v>1026</v>
      </c>
      <c r="I589" s="18" t="s">
        <v>1027</v>
      </c>
      <c r="J589" s="129">
        <v>366634.29</v>
      </c>
      <c r="K589" s="129">
        <v>453010.05</v>
      </c>
      <c r="L589" s="129">
        <v>11971.83</v>
      </c>
      <c r="M589" s="129">
        <v>15796.82</v>
      </c>
      <c r="N589" s="129">
        <v>3.0</v>
      </c>
      <c r="O589" s="129">
        <v>4.0</v>
      </c>
      <c r="P589" s="129">
        <v>43.0</v>
      </c>
      <c r="Q589" s="129">
        <v>86.0</v>
      </c>
      <c r="R589" s="129">
        <v>109.0</v>
      </c>
      <c r="S589" s="129">
        <v>141.0</v>
      </c>
      <c r="T589" s="129">
        <v>-25.0</v>
      </c>
      <c r="U589" s="129">
        <v>-50.0</v>
      </c>
      <c r="V589" s="129">
        <v>-22.0</v>
      </c>
      <c r="W589" s="129">
        <v>-24.21</v>
      </c>
      <c r="X589" s="129">
        <v>-19.07</v>
      </c>
      <c r="Y589" s="129">
        <v>1.0</v>
      </c>
      <c r="Z589" s="129">
        <v>1.0</v>
      </c>
      <c r="AA589" s="129">
        <v>1.0</v>
      </c>
      <c r="AB589" s="129">
        <v>1.0</v>
      </c>
      <c r="AC589" s="129">
        <v>1.0</v>
      </c>
      <c r="AD589" s="129">
        <v>1.0</v>
      </c>
      <c r="AE589" s="129">
        <v>534.0</v>
      </c>
      <c r="AF589" s="129">
        <v>1.0</v>
      </c>
      <c r="AG589" s="129">
        <v>1.0</v>
      </c>
      <c r="AH589" s="129">
        <v>1.0</v>
      </c>
      <c r="AI589" s="129">
        <v>1.0</v>
      </c>
      <c r="AJ589" s="129">
        <v>1.0</v>
      </c>
      <c r="AK589" s="129">
        <v>1.0</v>
      </c>
      <c r="AL589" s="130">
        <v>45496.78643179398</v>
      </c>
      <c r="AM589" s="131">
        <v>365022.79</v>
      </c>
      <c r="AN589" s="131">
        <v>452564.36</v>
      </c>
      <c r="AO589" s="124"/>
      <c r="AP589" s="124"/>
    </row>
    <row r="590">
      <c r="A590" s="129">
        <v>552.0</v>
      </c>
      <c r="B590" s="14" t="s">
        <v>414</v>
      </c>
      <c r="C590" s="14" t="s">
        <v>992</v>
      </c>
      <c r="D590" s="14" t="s">
        <v>427</v>
      </c>
      <c r="E590" s="14" t="s">
        <v>993</v>
      </c>
      <c r="F590" s="15" t="s">
        <v>55</v>
      </c>
      <c r="G590" s="15" t="s">
        <v>36</v>
      </c>
      <c r="H590" s="18" t="s">
        <v>1026</v>
      </c>
      <c r="I590" s="18" t="s">
        <v>1027</v>
      </c>
      <c r="J590" s="129">
        <v>676483.19</v>
      </c>
      <c r="K590" s="129">
        <v>902466.6</v>
      </c>
      <c r="L590" s="129">
        <v>18473.1</v>
      </c>
      <c r="M590" s="129">
        <v>26116.81</v>
      </c>
      <c r="N590" s="129">
        <v>8.0</v>
      </c>
      <c r="O590" s="129">
        <v>14.0</v>
      </c>
      <c r="P590" s="129">
        <v>101.0</v>
      </c>
      <c r="Q590" s="129">
        <v>114.0</v>
      </c>
      <c r="R590" s="129">
        <v>147.0</v>
      </c>
      <c r="S590" s="129">
        <v>163.0</v>
      </c>
      <c r="T590" s="129">
        <v>-42.0</v>
      </c>
      <c r="U590" s="129">
        <v>-11.0</v>
      </c>
      <c r="V590" s="129">
        <v>-9.0</v>
      </c>
      <c r="W590" s="129">
        <v>-29.27</v>
      </c>
      <c r="X590" s="129">
        <v>-25.04</v>
      </c>
      <c r="Y590" s="129">
        <v>1.0</v>
      </c>
      <c r="Z590" s="129">
        <v>1.0</v>
      </c>
      <c r="AA590" s="129">
        <v>1.0</v>
      </c>
      <c r="AB590" s="129">
        <v>1.0</v>
      </c>
      <c r="AC590" s="129">
        <v>1.0</v>
      </c>
      <c r="AD590" s="129">
        <v>1.0</v>
      </c>
      <c r="AE590" s="129">
        <v>547.0</v>
      </c>
      <c r="AF590" s="129">
        <v>1.0</v>
      </c>
      <c r="AG590" s="129">
        <v>1.0</v>
      </c>
      <c r="AH590" s="129">
        <v>1.0</v>
      </c>
      <c r="AI590" s="129">
        <v>1.0</v>
      </c>
      <c r="AJ590" s="129">
        <v>1.0</v>
      </c>
      <c r="AK590" s="129">
        <v>1.0</v>
      </c>
      <c r="AL590" s="130">
        <v>45496.78643179398</v>
      </c>
      <c r="AM590" s="131">
        <v>677167.88</v>
      </c>
      <c r="AN590" s="131">
        <v>903003.86</v>
      </c>
      <c r="AO590" s="124"/>
      <c r="AP590" s="124"/>
    </row>
    <row r="591">
      <c r="A591" s="129">
        <v>738.0</v>
      </c>
      <c r="B591" s="14" t="s">
        <v>414</v>
      </c>
      <c r="C591" s="14" t="s">
        <v>992</v>
      </c>
      <c r="D591" s="14" t="s">
        <v>427</v>
      </c>
      <c r="E591" s="14" t="s">
        <v>993</v>
      </c>
      <c r="F591" s="15" t="s">
        <v>55</v>
      </c>
      <c r="G591" s="15" t="s">
        <v>36</v>
      </c>
      <c r="H591" s="18" t="s">
        <v>1026</v>
      </c>
      <c r="I591" s="18" t="s">
        <v>1027</v>
      </c>
      <c r="J591" s="129">
        <v>316938.8</v>
      </c>
      <c r="K591" s="129">
        <v>352654.07</v>
      </c>
      <c r="L591" s="129">
        <v>9156.05</v>
      </c>
      <c r="M591" s="129">
        <v>10835.07</v>
      </c>
      <c r="N591" s="129">
        <v>8.0</v>
      </c>
      <c r="O591" s="129">
        <v>6.0</v>
      </c>
      <c r="P591" s="129">
        <v>80.0</v>
      </c>
      <c r="Q591" s="129">
        <v>58.0</v>
      </c>
      <c r="R591" s="129">
        <v>95.0</v>
      </c>
      <c r="S591" s="129">
        <v>93.0</v>
      </c>
      <c r="T591" s="129">
        <v>33.0</v>
      </c>
      <c r="U591" s="129">
        <v>37.0</v>
      </c>
      <c r="V591" s="129">
        <v>2.0</v>
      </c>
      <c r="W591" s="129">
        <v>-15.5</v>
      </c>
      <c r="X591" s="129">
        <v>-10.13</v>
      </c>
      <c r="Y591" s="129">
        <v>2.0</v>
      </c>
      <c r="Z591" s="129">
        <v>1.0</v>
      </c>
      <c r="AA591" s="129">
        <v>1.0</v>
      </c>
      <c r="AB591" s="129">
        <v>1.0</v>
      </c>
      <c r="AC591" s="129">
        <v>1.0</v>
      </c>
      <c r="AD591" s="129">
        <v>1.1</v>
      </c>
      <c r="AE591" s="129">
        <v>507.0</v>
      </c>
      <c r="AF591" s="129">
        <v>2.0</v>
      </c>
      <c r="AG591" s="129">
        <v>1.0</v>
      </c>
      <c r="AH591" s="129">
        <v>1.0</v>
      </c>
      <c r="AI591" s="129">
        <v>1.0</v>
      </c>
      <c r="AJ591" s="129">
        <v>1.0</v>
      </c>
      <c r="AK591" s="129">
        <v>1.0</v>
      </c>
      <c r="AL591" s="130">
        <v>45496.78643179398</v>
      </c>
      <c r="AM591" s="131">
        <v>318474.35</v>
      </c>
      <c r="AN591" s="131">
        <v>367993.45</v>
      </c>
      <c r="AO591" s="124"/>
      <c r="AP591" s="124"/>
    </row>
    <row r="592">
      <c r="A592" s="129">
        <v>782.0</v>
      </c>
      <c r="B592" s="14" t="s">
        <v>991</v>
      </c>
      <c r="C592" s="14" t="s">
        <v>992</v>
      </c>
      <c r="D592" s="14" t="s">
        <v>427</v>
      </c>
      <c r="E592" s="14" t="s">
        <v>993</v>
      </c>
      <c r="F592" s="15" t="s">
        <v>73</v>
      </c>
      <c r="G592" s="15" t="s">
        <v>36</v>
      </c>
      <c r="H592" s="18" t="s">
        <v>1026</v>
      </c>
      <c r="I592" s="18" t="s">
        <v>1027</v>
      </c>
      <c r="J592" s="129">
        <v>630092.63</v>
      </c>
      <c r="K592" s="129">
        <v>477422.92</v>
      </c>
      <c r="L592" s="129">
        <v>19717.61</v>
      </c>
      <c r="M592" s="129">
        <v>16349.1</v>
      </c>
      <c r="N592" s="129">
        <v>17.0</v>
      </c>
      <c r="O592" s="129">
        <v>2.0</v>
      </c>
      <c r="P592" s="129">
        <v>74.0</v>
      </c>
      <c r="Q592" s="129">
        <v>51.0</v>
      </c>
      <c r="R592" s="129">
        <v>174.0</v>
      </c>
      <c r="S592" s="129">
        <v>165.0</v>
      </c>
      <c r="T592" s="129">
        <v>750.0</v>
      </c>
      <c r="U592" s="129">
        <v>45.0</v>
      </c>
      <c r="V592" s="129">
        <v>5.0</v>
      </c>
      <c r="W592" s="129">
        <v>20.6</v>
      </c>
      <c r="X592" s="129">
        <v>31.98</v>
      </c>
      <c r="Y592" s="129">
        <v>5.0</v>
      </c>
      <c r="Z592" s="129">
        <v>1.0</v>
      </c>
      <c r="AA592" s="129">
        <v>1.0</v>
      </c>
      <c r="AB592" s="129">
        <v>5.0</v>
      </c>
      <c r="AC592" s="129">
        <v>5.0</v>
      </c>
      <c r="AD592" s="129">
        <v>4.0</v>
      </c>
      <c r="AE592" s="129">
        <v>50.0</v>
      </c>
      <c r="AF592" s="129">
        <v>4.0</v>
      </c>
      <c r="AG592" s="129">
        <v>1.0</v>
      </c>
      <c r="AH592" s="129">
        <v>1.0</v>
      </c>
      <c r="AI592" s="129">
        <v>4.0</v>
      </c>
      <c r="AJ592" s="129">
        <v>4.0</v>
      </c>
      <c r="AK592" s="129">
        <v>4.0</v>
      </c>
      <c r="AL592" s="130">
        <v>45496.78643179398</v>
      </c>
      <c r="AM592" s="131">
        <v>629615.81</v>
      </c>
      <c r="AN592" s="131">
        <v>478229.05</v>
      </c>
      <c r="AO592" s="124"/>
      <c r="AP592" s="124"/>
    </row>
    <row r="593">
      <c r="A593" s="129">
        <v>350.0</v>
      </c>
      <c r="B593" s="14" t="s">
        <v>47</v>
      </c>
      <c r="C593" s="14" t="s">
        <v>32</v>
      </c>
      <c r="D593" s="14" t="s">
        <v>361</v>
      </c>
      <c r="E593" s="14" t="s">
        <v>362</v>
      </c>
      <c r="F593" s="15" t="s">
        <v>35</v>
      </c>
      <c r="G593" s="15" t="s">
        <v>36</v>
      </c>
      <c r="H593" s="18" t="s">
        <v>1026</v>
      </c>
      <c r="I593" s="18" t="s">
        <v>1027</v>
      </c>
      <c r="J593" s="129">
        <v>675823.26</v>
      </c>
      <c r="K593" s="129">
        <v>520857.8</v>
      </c>
      <c r="L593" s="129">
        <v>19078.07</v>
      </c>
      <c r="M593" s="129">
        <v>13013.67</v>
      </c>
      <c r="N593" s="14" t="s">
        <v>41</v>
      </c>
      <c r="O593" s="14" t="s">
        <v>41</v>
      </c>
      <c r="P593" s="129">
        <v>21.0</v>
      </c>
      <c r="Q593" s="129">
        <v>15.0</v>
      </c>
      <c r="R593" s="129">
        <v>20.0</v>
      </c>
      <c r="S593" s="129">
        <v>26.0</v>
      </c>
      <c r="T593" s="14" t="s">
        <v>41</v>
      </c>
      <c r="U593" s="129">
        <v>40.0</v>
      </c>
      <c r="V593" s="129">
        <v>-23.0</v>
      </c>
      <c r="W593" s="129">
        <v>46.6</v>
      </c>
      <c r="X593" s="129">
        <v>29.75</v>
      </c>
      <c r="Y593" s="14" t="s">
        <v>41</v>
      </c>
      <c r="Z593" s="129">
        <v>1.0</v>
      </c>
      <c r="AA593" s="129">
        <v>1.0</v>
      </c>
      <c r="AB593" s="129">
        <v>5.0</v>
      </c>
      <c r="AC593" s="129">
        <v>4.0</v>
      </c>
      <c r="AD593" s="129">
        <v>3.3</v>
      </c>
      <c r="AE593" s="129">
        <v>162.0</v>
      </c>
      <c r="AF593" s="14" t="s">
        <v>41</v>
      </c>
      <c r="AG593" s="129">
        <v>1.0</v>
      </c>
      <c r="AH593" s="129">
        <v>1.0</v>
      </c>
      <c r="AI593" s="129">
        <v>4.0</v>
      </c>
      <c r="AJ593" s="129">
        <v>3.0</v>
      </c>
      <c r="AK593" s="129">
        <v>3.0</v>
      </c>
      <c r="AL593" s="130">
        <v>45496.78643179398</v>
      </c>
      <c r="AM593" s="131">
        <v>675362.02</v>
      </c>
      <c r="AN593" s="131">
        <v>520863.31</v>
      </c>
      <c r="AO593" s="124"/>
      <c r="AP593" s="124"/>
    </row>
    <row r="594">
      <c r="A594" s="128">
        <v>230.0</v>
      </c>
      <c r="B594" s="11" t="s">
        <v>47</v>
      </c>
      <c r="C594" s="14" t="s">
        <v>32</v>
      </c>
      <c r="D594" s="11" t="s">
        <v>150</v>
      </c>
      <c r="E594" s="11" t="s">
        <v>231</v>
      </c>
      <c r="F594" s="15" t="s">
        <v>140</v>
      </c>
      <c r="G594" s="15" t="s">
        <v>36</v>
      </c>
      <c r="H594" s="18" t="s">
        <v>1026</v>
      </c>
      <c r="I594" s="18" t="s">
        <v>1027</v>
      </c>
      <c r="J594" s="129">
        <v>1613802.16</v>
      </c>
      <c r="K594" s="129">
        <v>1541541.6</v>
      </c>
      <c r="L594" s="129">
        <v>36700.08</v>
      </c>
      <c r="M594" s="129">
        <v>37819.02</v>
      </c>
      <c r="N594" s="129">
        <v>48.0</v>
      </c>
      <c r="O594" s="129">
        <v>49.0</v>
      </c>
      <c r="P594" s="129">
        <v>39.0</v>
      </c>
      <c r="Q594" s="128">
        <v>39.0</v>
      </c>
      <c r="R594" s="128">
        <v>42.0</v>
      </c>
      <c r="S594" s="128">
        <v>32.0</v>
      </c>
      <c r="T594" s="128">
        <v>-2.0</v>
      </c>
      <c r="U594" s="128">
        <v>0.0</v>
      </c>
      <c r="V594" s="128">
        <v>31.0</v>
      </c>
      <c r="W594" s="128">
        <v>-2.96</v>
      </c>
      <c r="X594" s="128">
        <v>4.69</v>
      </c>
      <c r="Y594" s="128">
        <v>1.0</v>
      </c>
      <c r="Z594" s="128">
        <v>1.0</v>
      </c>
      <c r="AA594" s="128">
        <v>2.0</v>
      </c>
      <c r="AB594" s="128">
        <v>1.0</v>
      </c>
      <c r="AC594" s="128">
        <v>1.0</v>
      </c>
      <c r="AD594" s="128">
        <v>1.2</v>
      </c>
      <c r="AE594" s="128">
        <v>485.0</v>
      </c>
      <c r="AF594" s="128">
        <v>1.0</v>
      </c>
      <c r="AG594" s="128">
        <v>1.0</v>
      </c>
      <c r="AH594" s="128">
        <v>2.0</v>
      </c>
      <c r="AI594" s="128">
        <v>1.0</v>
      </c>
      <c r="AJ594" s="129">
        <v>1.0</v>
      </c>
      <c r="AK594" s="129">
        <v>1.0</v>
      </c>
      <c r="AL594" s="130">
        <v>45496.78643179398</v>
      </c>
      <c r="AM594" s="131">
        <v>1614032.16</v>
      </c>
      <c r="AN594" s="131">
        <v>1541455.26</v>
      </c>
      <c r="AO594" s="124"/>
      <c r="AP594" s="124"/>
    </row>
    <row r="595">
      <c r="A595" s="129">
        <v>492.0</v>
      </c>
      <c r="B595" s="14" t="s">
        <v>122</v>
      </c>
      <c r="C595" s="14" t="s">
        <v>32</v>
      </c>
      <c r="D595" s="14" t="s">
        <v>477</v>
      </c>
      <c r="E595" s="14" t="s">
        <v>478</v>
      </c>
      <c r="F595" s="15" t="s">
        <v>177</v>
      </c>
      <c r="G595" s="15" t="s">
        <v>101</v>
      </c>
      <c r="H595" s="18" t="s">
        <v>1026</v>
      </c>
      <c r="I595" s="18" t="s">
        <v>1027</v>
      </c>
      <c r="J595" s="129">
        <v>1550515.26</v>
      </c>
      <c r="K595" s="129">
        <v>1150347.6</v>
      </c>
      <c r="L595" s="129">
        <v>47681.81</v>
      </c>
      <c r="M595" s="129">
        <v>35882.89</v>
      </c>
      <c r="N595" s="129">
        <v>21.0</v>
      </c>
      <c r="O595" s="129">
        <v>5.0</v>
      </c>
      <c r="P595" s="129">
        <v>36.0</v>
      </c>
      <c r="Q595" s="129">
        <v>26.0</v>
      </c>
      <c r="R595" s="129">
        <v>27.0</v>
      </c>
      <c r="S595" s="129">
        <v>15.0</v>
      </c>
      <c r="T595" s="129">
        <v>320.0</v>
      </c>
      <c r="U595" s="129">
        <v>38.0</v>
      </c>
      <c r="V595" s="129">
        <v>80.0</v>
      </c>
      <c r="W595" s="129">
        <v>32.88</v>
      </c>
      <c r="X595" s="129">
        <v>34.79</v>
      </c>
      <c r="Y595" s="129">
        <v>5.0</v>
      </c>
      <c r="Z595" s="129">
        <v>1.0</v>
      </c>
      <c r="AA595" s="129">
        <v>5.0</v>
      </c>
      <c r="AB595" s="129">
        <v>5.0</v>
      </c>
      <c r="AC595" s="129">
        <v>5.0</v>
      </c>
      <c r="AD595" s="129">
        <v>4.6</v>
      </c>
      <c r="AE595" s="129">
        <v>10.0</v>
      </c>
      <c r="AF595" s="129">
        <v>4.0</v>
      </c>
      <c r="AG595" s="129">
        <v>1.0</v>
      </c>
      <c r="AH595" s="129">
        <v>4.0</v>
      </c>
      <c r="AI595" s="129">
        <v>4.0</v>
      </c>
      <c r="AJ595" s="129">
        <v>4.0</v>
      </c>
      <c r="AK595" s="129">
        <v>4.0</v>
      </c>
      <c r="AL595" s="130">
        <v>45496.78643179398</v>
      </c>
      <c r="AM595" s="131">
        <v>1551429.26</v>
      </c>
      <c r="AN595" s="131">
        <v>1155001.72</v>
      </c>
      <c r="AO595" s="124"/>
      <c r="AP595" s="124"/>
    </row>
    <row r="596">
      <c r="A596" s="129">
        <v>694.0</v>
      </c>
      <c r="B596" s="14" t="s">
        <v>122</v>
      </c>
      <c r="C596" s="14" t="s">
        <v>32</v>
      </c>
      <c r="D596" s="14" t="s">
        <v>477</v>
      </c>
      <c r="E596" s="14" t="s">
        <v>478</v>
      </c>
      <c r="F596" s="15" t="s">
        <v>177</v>
      </c>
      <c r="G596" s="15" t="s">
        <v>101</v>
      </c>
      <c r="H596" s="18" t="s">
        <v>1026</v>
      </c>
      <c r="I596" s="18" t="s">
        <v>1027</v>
      </c>
      <c r="J596" s="129">
        <v>290593.82</v>
      </c>
      <c r="K596" s="129">
        <v>679322.6</v>
      </c>
      <c r="L596" s="129">
        <v>9338.76</v>
      </c>
      <c r="M596" s="129">
        <v>20811.24</v>
      </c>
      <c r="N596" s="129">
        <v>7.0</v>
      </c>
      <c r="O596" s="14" t="s">
        <v>41</v>
      </c>
      <c r="P596" s="129">
        <v>13.0</v>
      </c>
      <c r="Q596" s="129">
        <v>20.0</v>
      </c>
      <c r="R596" s="129">
        <v>9.0</v>
      </c>
      <c r="S596" s="129">
        <v>5.0</v>
      </c>
      <c r="T596" s="14" t="s">
        <v>41</v>
      </c>
      <c r="U596" s="129">
        <v>-35.0</v>
      </c>
      <c r="V596" s="129">
        <v>80.0</v>
      </c>
      <c r="W596" s="129">
        <v>-55.13</v>
      </c>
      <c r="X596" s="129">
        <v>-57.22</v>
      </c>
      <c r="Y596" s="14" t="s">
        <v>41</v>
      </c>
      <c r="Z596" s="129">
        <v>1.0</v>
      </c>
      <c r="AA596" s="129">
        <v>5.0</v>
      </c>
      <c r="AB596" s="129">
        <v>1.0</v>
      </c>
      <c r="AC596" s="129">
        <v>1.0</v>
      </c>
      <c r="AD596" s="129">
        <v>1.75</v>
      </c>
      <c r="AE596" s="129">
        <v>340.0</v>
      </c>
      <c r="AF596" s="14" t="s">
        <v>41</v>
      </c>
      <c r="AG596" s="129">
        <v>1.0</v>
      </c>
      <c r="AH596" s="129">
        <v>4.0</v>
      </c>
      <c r="AI596" s="129">
        <v>1.0</v>
      </c>
      <c r="AJ596" s="129">
        <v>1.0</v>
      </c>
      <c r="AK596" s="129">
        <v>1.0</v>
      </c>
      <c r="AL596" s="130">
        <v>45496.78643179398</v>
      </c>
      <c r="AM596" s="131">
        <v>291612.82</v>
      </c>
      <c r="AN596" s="131">
        <v>674959.92</v>
      </c>
      <c r="AO596" s="124"/>
      <c r="AP596" s="124"/>
    </row>
    <row r="597">
      <c r="A597" s="129">
        <v>664.0</v>
      </c>
      <c r="B597" s="14" t="s">
        <v>60</v>
      </c>
      <c r="C597" s="14" t="s">
        <v>32</v>
      </c>
      <c r="D597" s="14" t="s">
        <v>615</v>
      </c>
      <c r="E597" s="14" t="s">
        <v>616</v>
      </c>
      <c r="F597" s="15" t="s">
        <v>220</v>
      </c>
      <c r="G597" s="15" t="s">
        <v>59</v>
      </c>
      <c r="H597" s="18" t="s">
        <v>1026</v>
      </c>
      <c r="I597" s="18" t="s">
        <v>1027</v>
      </c>
      <c r="J597" s="129">
        <v>759885.29</v>
      </c>
      <c r="K597" s="129">
        <v>961055.6</v>
      </c>
      <c r="L597" s="129">
        <v>26234.61</v>
      </c>
      <c r="M597" s="129">
        <v>33202.45</v>
      </c>
      <c r="N597" s="129">
        <v>7.0</v>
      </c>
      <c r="O597" s="129">
        <v>4.0</v>
      </c>
      <c r="P597" s="129">
        <v>18.0</v>
      </c>
      <c r="Q597" s="129">
        <v>48.0</v>
      </c>
      <c r="R597" s="129">
        <v>27.0</v>
      </c>
      <c r="S597" s="129">
        <v>32.0</v>
      </c>
      <c r="T597" s="129">
        <v>75.0</v>
      </c>
      <c r="U597" s="129">
        <v>-62.0</v>
      </c>
      <c r="V597" s="129">
        <v>-15.0</v>
      </c>
      <c r="W597" s="129">
        <v>-20.99</v>
      </c>
      <c r="X597" s="129">
        <v>-20.93</v>
      </c>
      <c r="Y597" s="129">
        <v>3.0</v>
      </c>
      <c r="Z597" s="129">
        <v>1.0</v>
      </c>
      <c r="AA597" s="129">
        <v>1.0</v>
      </c>
      <c r="AB597" s="129">
        <v>1.0</v>
      </c>
      <c r="AC597" s="129">
        <v>1.0</v>
      </c>
      <c r="AD597" s="129">
        <v>1.1</v>
      </c>
      <c r="AE597" s="129">
        <v>512.0</v>
      </c>
      <c r="AF597" s="129">
        <v>2.0</v>
      </c>
      <c r="AG597" s="129">
        <v>1.0</v>
      </c>
      <c r="AH597" s="129">
        <v>1.0</v>
      </c>
      <c r="AI597" s="129">
        <v>1.0</v>
      </c>
      <c r="AJ597" s="129">
        <v>1.0</v>
      </c>
      <c r="AK597" s="129">
        <v>1.0</v>
      </c>
      <c r="AL597" s="130">
        <v>45496.78643179398</v>
      </c>
      <c r="AM597" s="131">
        <v>760466.74</v>
      </c>
      <c r="AN597" s="131">
        <v>962234.4</v>
      </c>
      <c r="AO597" s="124"/>
      <c r="AP597" s="124"/>
    </row>
    <row r="598">
      <c r="A598" s="129">
        <v>322.0</v>
      </c>
      <c r="B598" s="14" t="s">
        <v>97</v>
      </c>
      <c r="C598" s="14" t="s">
        <v>32</v>
      </c>
      <c r="D598" s="14" t="s">
        <v>48</v>
      </c>
      <c r="E598" s="14" t="s">
        <v>336</v>
      </c>
      <c r="F598" s="15" t="s">
        <v>209</v>
      </c>
      <c r="G598" s="15" t="s">
        <v>101</v>
      </c>
      <c r="H598" s="18" t="s">
        <v>1026</v>
      </c>
      <c r="I598" s="18" t="s">
        <v>1027</v>
      </c>
      <c r="J598" s="129">
        <v>1285977.29</v>
      </c>
      <c r="K598" s="129">
        <v>1208742.8</v>
      </c>
      <c r="L598" s="129">
        <v>33597.27</v>
      </c>
      <c r="M598" s="129">
        <v>33230.69</v>
      </c>
      <c r="N598" s="129">
        <v>9.0</v>
      </c>
      <c r="O598" s="129">
        <v>16.0</v>
      </c>
      <c r="P598" s="129">
        <v>8.0</v>
      </c>
      <c r="Q598" s="129">
        <v>19.0</v>
      </c>
      <c r="R598" s="129">
        <v>18.0</v>
      </c>
      <c r="S598" s="129">
        <v>21.0</v>
      </c>
      <c r="T598" s="129">
        <v>-43.0</v>
      </c>
      <c r="U598" s="129">
        <v>-57.0</v>
      </c>
      <c r="V598" s="129">
        <v>-14.0</v>
      </c>
      <c r="W598" s="129">
        <v>1.1</v>
      </c>
      <c r="X598" s="129">
        <v>6.39</v>
      </c>
      <c r="Y598" s="129">
        <v>1.0</v>
      </c>
      <c r="Z598" s="129">
        <v>1.0</v>
      </c>
      <c r="AA598" s="129">
        <v>1.0</v>
      </c>
      <c r="AB598" s="129">
        <v>1.0</v>
      </c>
      <c r="AC598" s="129">
        <v>1.0</v>
      </c>
      <c r="AD598" s="129">
        <v>1.0</v>
      </c>
      <c r="AE598" s="129">
        <v>576.0</v>
      </c>
      <c r="AF598" s="129">
        <v>1.0</v>
      </c>
      <c r="AG598" s="129">
        <v>1.0</v>
      </c>
      <c r="AH598" s="129">
        <v>1.0</v>
      </c>
      <c r="AI598" s="129">
        <v>1.0</v>
      </c>
      <c r="AJ598" s="129">
        <v>1.0</v>
      </c>
      <c r="AK598" s="129">
        <v>1.0</v>
      </c>
      <c r="AL598" s="130">
        <v>45496.78643179398</v>
      </c>
      <c r="AM598" s="131">
        <v>1286489.29</v>
      </c>
      <c r="AN598" s="131">
        <v>1209478.7</v>
      </c>
      <c r="AO598" s="124"/>
      <c r="AP598" s="124"/>
    </row>
    <row r="599">
      <c r="A599" s="129">
        <v>280.0</v>
      </c>
      <c r="B599" s="14" t="s">
        <v>63</v>
      </c>
      <c r="C599" s="14" t="s">
        <v>32</v>
      </c>
      <c r="D599" s="14" t="s">
        <v>89</v>
      </c>
      <c r="E599" s="14" t="s">
        <v>283</v>
      </c>
      <c r="F599" s="15" t="s">
        <v>88</v>
      </c>
      <c r="G599" s="15" t="s">
        <v>59</v>
      </c>
      <c r="H599" s="18" t="s">
        <v>1026</v>
      </c>
      <c r="I599" s="18" t="s">
        <v>1027</v>
      </c>
      <c r="J599" s="129">
        <v>815880.45</v>
      </c>
      <c r="K599" s="129">
        <v>766638.0</v>
      </c>
      <c r="L599" s="129">
        <v>22272.1</v>
      </c>
      <c r="M599" s="129">
        <v>22473.7</v>
      </c>
      <c r="N599" s="129">
        <v>6.0</v>
      </c>
      <c r="O599" s="129">
        <v>2.0</v>
      </c>
      <c r="P599" s="129">
        <v>14.0</v>
      </c>
      <c r="Q599" s="129">
        <v>10.0</v>
      </c>
      <c r="R599" s="129">
        <v>23.0</v>
      </c>
      <c r="S599" s="129">
        <v>26.0</v>
      </c>
      <c r="T599" s="129">
        <v>200.0</v>
      </c>
      <c r="U599" s="129">
        <v>40.0</v>
      </c>
      <c r="V599" s="129">
        <v>-11.0</v>
      </c>
      <c r="W599" s="129">
        <v>-0.9</v>
      </c>
      <c r="X599" s="129">
        <v>6.42</v>
      </c>
      <c r="Y599" s="129">
        <v>5.0</v>
      </c>
      <c r="Z599" s="129">
        <v>1.0</v>
      </c>
      <c r="AA599" s="129">
        <v>1.0</v>
      </c>
      <c r="AB599" s="129">
        <v>1.0</v>
      </c>
      <c r="AC599" s="129">
        <v>1.0</v>
      </c>
      <c r="AD599" s="129">
        <v>1.2</v>
      </c>
      <c r="AE599" s="129">
        <v>468.0</v>
      </c>
      <c r="AF599" s="129">
        <v>4.0</v>
      </c>
      <c r="AG599" s="129">
        <v>1.0</v>
      </c>
      <c r="AH599" s="129">
        <v>1.0</v>
      </c>
      <c r="AI599" s="129">
        <v>1.0</v>
      </c>
      <c r="AJ599" s="129">
        <v>1.0</v>
      </c>
      <c r="AK599" s="129">
        <v>1.0</v>
      </c>
      <c r="AL599" s="130">
        <v>45496.78643179398</v>
      </c>
      <c r="AM599" s="131">
        <v>813313.27</v>
      </c>
      <c r="AN599" s="131">
        <v>767186.0</v>
      </c>
      <c r="AO599" s="124"/>
      <c r="AP599" s="124"/>
    </row>
    <row r="600">
      <c r="A600" s="129">
        <v>435.0</v>
      </c>
      <c r="B600" s="14" t="s">
        <v>31</v>
      </c>
      <c r="C600" s="14" t="s">
        <v>32</v>
      </c>
      <c r="D600" s="14" t="s">
        <v>432</v>
      </c>
      <c r="E600" s="14" t="s">
        <v>433</v>
      </c>
      <c r="F600" s="15" t="s">
        <v>220</v>
      </c>
      <c r="G600" s="15" t="s">
        <v>59</v>
      </c>
      <c r="H600" s="18" t="s">
        <v>1026</v>
      </c>
      <c r="I600" s="18" t="s">
        <v>1027</v>
      </c>
      <c r="J600" s="129">
        <v>1331397.32</v>
      </c>
      <c r="K600" s="129">
        <v>1471416.8</v>
      </c>
      <c r="L600" s="129">
        <v>47963.63</v>
      </c>
      <c r="M600" s="129">
        <v>58422.5</v>
      </c>
      <c r="N600" s="14" t="s">
        <v>41</v>
      </c>
      <c r="O600" s="14" t="s">
        <v>41</v>
      </c>
      <c r="P600" s="129">
        <v>20.0</v>
      </c>
      <c r="Q600" s="129">
        <v>36.0</v>
      </c>
      <c r="R600" s="129">
        <v>59.0</v>
      </c>
      <c r="S600" s="129">
        <v>39.0</v>
      </c>
      <c r="T600" s="14" t="s">
        <v>41</v>
      </c>
      <c r="U600" s="129">
        <v>-44.0</v>
      </c>
      <c r="V600" s="129">
        <v>51.0</v>
      </c>
      <c r="W600" s="129">
        <v>-17.9</v>
      </c>
      <c r="X600" s="129">
        <v>-9.52</v>
      </c>
      <c r="Y600" s="14" t="s">
        <v>41</v>
      </c>
      <c r="Z600" s="129">
        <v>1.0</v>
      </c>
      <c r="AA600" s="129">
        <v>3.0</v>
      </c>
      <c r="AB600" s="129">
        <v>1.0</v>
      </c>
      <c r="AC600" s="129">
        <v>1.0</v>
      </c>
      <c r="AD600" s="129">
        <v>1.35</v>
      </c>
      <c r="AE600" s="129">
        <v>433.0</v>
      </c>
      <c r="AF600" s="14" t="s">
        <v>41</v>
      </c>
      <c r="AG600" s="129">
        <v>1.0</v>
      </c>
      <c r="AH600" s="129">
        <v>2.0</v>
      </c>
      <c r="AI600" s="129">
        <v>1.0</v>
      </c>
      <c r="AJ600" s="129">
        <v>1.0</v>
      </c>
      <c r="AK600" s="129">
        <v>1.0</v>
      </c>
      <c r="AL600" s="130">
        <v>45496.78643179398</v>
      </c>
      <c r="AM600" s="131">
        <v>1331816.32</v>
      </c>
      <c r="AN600" s="131">
        <v>1471230.48</v>
      </c>
      <c r="AO600" s="124"/>
      <c r="AP600" s="124"/>
    </row>
    <row r="601">
      <c r="A601" s="129">
        <v>343.0</v>
      </c>
      <c r="B601" s="14" t="s">
        <v>122</v>
      </c>
      <c r="C601" s="14" t="s">
        <v>32</v>
      </c>
      <c r="D601" s="14" t="s">
        <v>292</v>
      </c>
      <c r="E601" s="14" t="s">
        <v>354</v>
      </c>
      <c r="F601" s="15" t="s">
        <v>121</v>
      </c>
      <c r="G601" s="15" t="s">
        <v>36</v>
      </c>
      <c r="H601" s="18" t="s">
        <v>1026</v>
      </c>
      <c r="I601" s="18" t="s">
        <v>1027</v>
      </c>
      <c r="J601" s="129">
        <v>2642657.43</v>
      </c>
      <c r="K601" s="129">
        <v>2043183.4</v>
      </c>
      <c r="L601" s="129">
        <v>78004.63</v>
      </c>
      <c r="M601" s="129">
        <v>61410.25</v>
      </c>
      <c r="N601" s="129">
        <v>32.0</v>
      </c>
      <c r="O601" s="129">
        <v>52.0</v>
      </c>
      <c r="P601" s="129">
        <v>135.0</v>
      </c>
      <c r="Q601" s="129">
        <v>62.0</v>
      </c>
      <c r="R601" s="129">
        <v>45.0</v>
      </c>
      <c r="S601" s="129">
        <v>87.0</v>
      </c>
      <c r="T601" s="129">
        <v>-38.0</v>
      </c>
      <c r="U601" s="129">
        <v>117.0</v>
      </c>
      <c r="V601" s="129">
        <v>-48.0</v>
      </c>
      <c r="W601" s="129">
        <v>27.02</v>
      </c>
      <c r="X601" s="129">
        <v>29.34</v>
      </c>
      <c r="Y601" s="129">
        <v>1.0</v>
      </c>
      <c r="Z601" s="129">
        <v>2.0</v>
      </c>
      <c r="AA601" s="129">
        <v>1.0</v>
      </c>
      <c r="AB601" s="129">
        <v>5.0</v>
      </c>
      <c r="AC601" s="129">
        <v>4.0</v>
      </c>
      <c r="AD601" s="129">
        <v>3.45</v>
      </c>
      <c r="AE601" s="129">
        <v>148.0</v>
      </c>
      <c r="AF601" s="129">
        <v>1.0</v>
      </c>
      <c r="AG601" s="129">
        <v>2.0</v>
      </c>
      <c r="AH601" s="129">
        <v>1.0</v>
      </c>
      <c r="AI601" s="129">
        <v>4.0</v>
      </c>
      <c r="AJ601" s="129">
        <v>3.0</v>
      </c>
      <c r="AK601" s="129">
        <v>3.0</v>
      </c>
      <c r="AL601" s="130">
        <v>45496.78643179398</v>
      </c>
      <c r="AM601" s="131">
        <v>2623623.35</v>
      </c>
      <c r="AN601" s="131">
        <v>2045217.53</v>
      </c>
      <c r="AO601" s="124"/>
      <c r="AP601" s="124"/>
    </row>
    <row r="602">
      <c r="A602" s="128">
        <v>588.0</v>
      </c>
      <c r="B602" s="11" t="s">
        <v>122</v>
      </c>
      <c r="C602" s="11" t="s">
        <v>32</v>
      </c>
      <c r="D602" s="11" t="s">
        <v>292</v>
      </c>
      <c r="E602" s="14" t="s">
        <v>354</v>
      </c>
      <c r="F602" s="15" t="s">
        <v>121</v>
      </c>
      <c r="G602" s="15" t="s">
        <v>36</v>
      </c>
      <c r="H602" s="18" t="s">
        <v>1026</v>
      </c>
      <c r="I602" s="18" t="s">
        <v>1027</v>
      </c>
      <c r="J602" s="129">
        <v>1199520.69</v>
      </c>
      <c r="K602" s="129">
        <v>792925.6</v>
      </c>
      <c r="L602" s="129">
        <v>32136.7</v>
      </c>
      <c r="M602" s="129">
        <v>27842.5</v>
      </c>
      <c r="N602" s="129">
        <v>33.0</v>
      </c>
      <c r="O602" s="129">
        <v>19.0</v>
      </c>
      <c r="P602" s="129">
        <v>69.0</v>
      </c>
      <c r="Q602" s="128">
        <v>40.0</v>
      </c>
      <c r="R602" s="128">
        <v>39.0</v>
      </c>
      <c r="S602" s="128">
        <v>41.0</v>
      </c>
      <c r="T602" s="128">
        <v>73.0</v>
      </c>
      <c r="U602" s="128">
        <v>72.0</v>
      </c>
      <c r="V602" s="128">
        <v>-4.0</v>
      </c>
      <c r="W602" s="128">
        <v>15.42</v>
      </c>
      <c r="X602" s="128">
        <v>51.28</v>
      </c>
      <c r="Y602" s="128">
        <v>3.0</v>
      </c>
      <c r="Z602" s="128">
        <v>2.0</v>
      </c>
      <c r="AA602" s="128">
        <v>1.0</v>
      </c>
      <c r="AB602" s="128">
        <v>4.0</v>
      </c>
      <c r="AC602" s="128">
        <v>5.0</v>
      </c>
      <c r="AD602" s="128">
        <v>3.4</v>
      </c>
      <c r="AE602" s="128">
        <v>151.0</v>
      </c>
      <c r="AF602" s="128">
        <v>2.0</v>
      </c>
      <c r="AG602" s="128">
        <v>2.0</v>
      </c>
      <c r="AH602" s="128">
        <v>1.0</v>
      </c>
      <c r="AI602" s="128">
        <v>3.0</v>
      </c>
      <c r="AJ602" s="128">
        <v>4.0</v>
      </c>
      <c r="AK602" s="128">
        <v>3.0</v>
      </c>
      <c r="AL602" s="130">
        <v>45496.78643179398</v>
      </c>
      <c r="AM602" s="131">
        <v>1136358.5</v>
      </c>
      <c r="AN602" s="131">
        <v>793295.44</v>
      </c>
      <c r="AO602" s="124"/>
      <c r="AP602" s="124"/>
    </row>
    <row r="603">
      <c r="A603" s="129">
        <v>864.0</v>
      </c>
      <c r="B603" s="14" t="s">
        <v>60</v>
      </c>
      <c r="C603" s="14" t="s">
        <v>32</v>
      </c>
      <c r="D603" s="14" t="s">
        <v>264</v>
      </c>
      <c r="E603" s="14" t="s">
        <v>354</v>
      </c>
      <c r="F603" s="15" t="s">
        <v>88</v>
      </c>
      <c r="G603" s="15" t="s">
        <v>59</v>
      </c>
      <c r="H603" s="18" t="s">
        <v>1026</v>
      </c>
      <c r="I603" s="18" t="s">
        <v>1027</v>
      </c>
      <c r="J603" s="129">
        <v>606730.21</v>
      </c>
      <c r="K603" s="129">
        <v>49938.4</v>
      </c>
      <c r="L603" s="129">
        <v>16114.77</v>
      </c>
      <c r="M603" s="129">
        <v>2071.4</v>
      </c>
      <c r="N603" s="129">
        <v>1.0</v>
      </c>
      <c r="O603" s="129">
        <v>1.0</v>
      </c>
      <c r="P603" s="129">
        <v>54.0</v>
      </c>
      <c r="Q603" s="129">
        <v>28.0</v>
      </c>
      <c r="R603" s="129">
        <v>22.0</v>
      </c>
      <c r="S603" s="129">
        <v>13.0</v>
      </c>
      <c r="T603" s="129">
        <v>0.0</v>
      </c>
      <c r="U603" s="129">
        <v>92.0</v>
      </c>
      <c r="V603" s="129">
        <v>69.0</v>
      </c>
      <c r="W603" s="129">
        <v>677.97</v>
      </c>
      <c r="X603" s="129">
        <v>1114.96</v>
      </c>
      <c r="Y603" s="129">
        <v>1.0</v>
      </c>
      <c r="Z603" s="129">
        <v>2.0</v>
      </c>
      <c r="AA603" s="129">
        <v>4.0</v>
      </c>
      <c r="AB603" s="129">
        <v>5.0</v>
      </c>
      <c r="AC603" s="129">
        <v>5.0</v>
      </c>
      <c r="AD603" s="129">
        <v>4.3</v>
      </c>
      <c r="AE603" s="129">
        <v>28.0</v>
      </c>
      <c r="AF603" s="129">
        <v>1.0</v>
      </c>
      <c r="AG603" s="129">
        <v>2.0</v>
      </c>
      <c r="AH603" s="129">
        <v>3.0</v>
      </c>
      <c r="AI603" s="129">
        <v>4.0</v>
      </c>
      <c r="AJ603" s="129">
        <v>4.0</v>
      </c>
      <c r="AK603" s="129">
        <v>4.0</v>
      </c>
      <c r="AL603" s="130">
        <v>45496.78643179398</v>
      </c>
      <c r="AM603" s="131">
        <v>607001.45</v>
      </c>
      <c r="AN603" s="131">
        <v>56176.32</v>
      </c>
      <c r="AO603" s="124"/>
      <c r="AP603" s="124"/>
    </row>
    <row r="604">
      <c r="A604" s="128">
        <v>157.0</v>
      </c>
      <c r="B604" s="11" t="s">
        <v>1001</v>
      </c>
      <c r="C604" s="11" t="s">
        <v>992</v>
      </c>
      <c r="D604" s="11" t="s">
        <v>106</v>
      </c>
      <c r="E604" s="14" t="s">
        <v>1002</v>
      </c>
      <c r="F604" s="15" t="s">
        <v>45</v>
      </c>
      <c r="G604" s="15" t="s">
        <v>46</v>
      </c>
      <c r="H604" s="18" t="s">
        <v>1026</v>
      </c>
      <c r="I604" s="18" t="s">
        <v>1027</v>
      </c>
      <c r="J604" s="129">
        <v>647420.15</v>
      </c>
      <c r="K604" s="129">
        <v>722432.62</v>
      </c>
      <c r="L604" s="129">
        <v>18447.86</v>
      </c>
      <c r="M604" s="129">
        <v>22369.58</v>
      </c>
      <c r="N604" s="129">
        <v>1.0</v>
      </c>
      <c r="O604" s="129">
        <v>1.0</v>
      </c>
      <c r="P604" s="129">
        <v>90.0</v>
      </c>
      <c r="Q604" s="128">
        <v>81.0</v>
      </c>
      <c r="R604" s="128">
        <v>225.0</v>
      </c>
      <c r="S604" s="128">
        <v>210.0</v>
      </c>
      <c r="T604" s="128">
        <v>0.0</v>
      </c>
      <c r="U604" s="128">
        <v>11.0</v>
      </c>
      <c r="V604" s="128">
        <v>7.0</v>
      </c>
      <c r="W604" s="128">
        <v>-17.53</v>
      </c>
      <c r="X604" s="128">
        <v>-10.38</v>
      </c>
      <c r="Y604" s="128">
        <v>1.0</v>
      </c>
      <c r="Z604" s="128">
        <v>1.0</v>
      </c>
      <c r="AA604" s="128">
        <v>1.0</v>
      </c>
      <c r="AB604" s="128">
        <v>1.0</v>
      </c>
      <c r="AC604" s="128">
        <v>1.0</v>
      </c>
      <c r="AD604" s="128">
        <v>1.0</v>
      </c>
      <c r="AE604" s="128">
        <v>546.0</v>
      </c>
      <c r="AF604" s="128">
        <v>1.0</v>
      </c>
      <c r="AG604" s="128">
        <v>1.0</v>
      </c>
      <c r="AH604" s="128">
        <v>1.0</v>
      </c>
      <c r="AI604" s="128">
        <v>1.0</v>
      </c>
      <c r="AJ604" s="128">
        <v>1.0</v>
      </c>
      <c r="AK604" s="128">
        <v>1.0</v>
      </c>
      <c r="AL604" s="130">
        <v>45496.78643179398</v>
      </c>
      <c r="AM604" s="131">
        <v>642855.94</v>
      </c>
      <c r="AN604" s="131">
        <v>716742.07</v>
      </c>
      <c r="AO604" s="124"/>
      <c r="AP604" s="124"/>
    </row>
    <row r="605">
      <c r="A605" s="129">
        <v>126.0</v>
      </c>
      <c r="B605" s="14" t="s">
        <v>63</v>
      </c>
      <c r="C605" s="14" t="s">
        <v>32</v>
      </c>
      <c r="D605" s="14" t="s">
        <v>86</v>
      </c>
      <c r="E605" s="14" t="s">
        <v>87</v>
      </c>
      <c r="F605" s="15" t="s">
        <v>88</v>
      </c>
      <c r="G605" s="15" t="s">
        <v>59</v>
      </c>
      <c r="H605" s="18" t="s">
        <v>1026</v>
      </c>
      <c r="I605" s="18" t="s">
        <v>1027</v>
      </c>
      <c r="J605" s="129">
        <v>1301278.69</v>
      </c>
      <c r="K605" s="129">
        <v>1315247.0</v>
      </c>
      <c r="L605" s="129">
        <v>35570.81</v>
      </c>
      <c r="M605" s="129">
        <v>39416.23</v>
      </c>
      <c r="N605" s="129">
        <v>2.0</v>
      </c>
      <c r="O605" s="129">
        <v>14.0</v>
      </c>
      <c r="P605" s="129">
        <v>23.0</v>
      </c>
      <c r="Q605" s="129">
        <v>26.0</v>
      </c>
      <c r="R605" s="129">
        <v>34.0</v>
      </c>
      <c r="S605" s="129">
        <v>17.0</v>
      </c>
      <c r="T605" s="129">
        <v>-85.0</v>
      </c>
      <c r="U605" s="129">
        <v>-11.0</v>
      </c>
      <c r="V605" s="129">
        <v>100.0</v>
      </c>
      <c r="W605" s="129">
        <v>-9.76</v>
      </c>
      <c r="X605" s="129">
        <v>-1.06</v>
      </c>
      <c r="Y605" s="129">
        <v>1.0</v>
      </c>
      <c r="Z605" s="129">
        <v>1.0</v>
      </c>
      <c r="AA605" s="129">
        <v>5.0</v>
      </c>
      <c r="AB605" s="129">
        <v>1.0</v>
      </c>
      <c r="AC605" s="129">
        <v>1.0</v>
      </c>
      <c r="AD605" s="129">
        <v>1.8</v>
      </c>
      <c r="AE605" s="129">
        <v>337.0</v>
      </c>
      <c r="AF605" s="129">
        <v>1.0</v>
      </c>
      <c r="AG605" s="129">
        <v>1.0</v>
      </c>
      <c r="AH605" s="129">
        <v>4.0</v>
      </c>
      <c r="AI605" s="129">
        <v>1.0</v>
      </c>
      <c r="AJ605" s="129">
        <v>1.0</v>
      </c>
      <c r="AK605" s="129">
        <v>2.0</v>
      </c>
      <c r="AL605" s="130">
        <v>45496.78643179398</v>
      </c>
      <c r="AM605" s="131">
        <v>1298495.6</v>
      </c>
      <c r="AN605" s="131">
        <v>1307334.58</v>
      </c>
      <c r="AO605" s="124"/>
      <c r="AP605" s="124"/>
    </row>
    <row r="606">
      <c r="A606" s="129">
        <v>557.0</v>
      </c>
      <c r="B606" s="14" t="s">
        <v>122</v>
      </c>
      <c r="C606" s="14" t="s">
        <v>32</v>
      </c>
      <c r="D606" s="14" t="s">
        <v>530</v>
      </c>
      <c r="E606" s="14" t="s">
        <v>531</v>
      </c>
      <c r="F606" s="15" t="s">
        <v>223</v>
      </c>
      <c r="G606" s="15" t="s">
        <v>101</v>
      </c>
      <c r="H606" s="18" t="s">
        <v>1026</v>
      </c>
      <c r="I606" s="18" t="s">
        <v>1027</v>
      </c>
      <c r="J606" s="129">
        <v>1054854.12</v>
      </c>
      <c r="K606" s="129">
        <v>1197876.2</v>
      </c>
      <c r="L606" s="129">
        <v>49030.86</v>
      </c>
      <c r="M606" s="129">
        <v>70014.76</v>
      </c>
      <c r="N606" s="129">
        <v>1.0</v>
      </c>
      <c r="O606" s="129">
        <v>2.0</v>
      </c>
      <c r="P606" s="129">
        <v>23.0</v>
      </c>
      <c r="Q606" s="129">
        <v>19.0</v>
      </c>
      <c r="R606" s="129">
        <v>15.0</v>
      </c>
      <c r="S606" s="129">
        <v>10.0</v>
      </c>
      <c r="T606" s="129">
        <v>-50.0</v>
      </c>
      <c r="U606" s="129">
        <v>21.0</v>
      </c>
      <c r="V606" s="129">
        <v>50.0</v>
      </c>
      <c r="W606" s="129">
        <v>-29.97</v>
      </c>
      <c r="X606" s="129">
        <v>-11.94</v>
      </c>
      <c r="Y606" s="129">
        <v>1.0</v>
      </c>
      <c r="Z606" s="129">
        <v>1.0</v>
      </c>
      <c r="AA606" s="129">
        <v>3.0</v>
      </c>
      <c r="AB606" s="129">
        <v>1.0</v>
      </c>
      <c r="AC606" s="129">
        <v>1.0</v>
      </c>
      <c r="AD606" s="129">
        <v>1.4</v>
      </c>
      <c r="AE606" s="129">
        <v>419.0</v>
      </c>
      <c r="AF606" s="129">
        <v>1.0</v>
      </c>
      <c r="AG606" s="129">
        <v>1.0</v>
      </c>
      <c r="AH606" s="129">
        <v>2.0</v>
      </c>
      <c r="AI606" s="129">
        <v>1.0</v>
      </c>
      <c r="AJ606" s="129">
        <v>1.0</v>
      </c>
      <c r="AK606" s="129">
        <v>1.0</v>
      </c>
      <c r="AL606" s="130">
        <v>45496.78643179398</v>
      </c>
      <c r="AM606" s="131">
        <v>1091723.08</v>
      </c>
      <c r="AN606" s="131">
        <v>1234057.14</v>
      </c>
      <c r="AO606" s="124"/>
      <c r="AP606" s="124"/>
    </row>
    <row r="607">
      <c r="A607" s="128">
        <v>558.0</v>
      </c>
      <c r="B607" s="11" t="s">
        <v>122</v>
      </c>
      <c r="C607" s="11" t="s">
        <v>32</v>
      </c>
      <c r="D607" s="11" t="s">
        <v>530</v>
      </c>
      <c r="E607" s="14" t="s">
        <v>531</v>
      </c>
      <c r="F607" s="15" t="s">
        <v>223</v>
      </c>
      <c r="G607" s="15" t="s">
        <v>101</v>
      </c>
      <c r="H607" s="18" t="s">
        <v>1026</v>
      </c>
      <c r="I607" s="18" t="s">
        <v>1027</v>
      </c>
      <c r="J607" s="129">
        <v>661199.49</v>
      </c>
      <c r="K607" s="129">
        <v>644808.2</v>
      </c>
      <c r="L607" s="129">
        <v>21752.66</v>
      </c>
      <c r="M607" s="129">
        <v>19074.77</v>
      </c>
      <c r="N607" s="14" t="s">
        <v>41</v>
      </c>
      <c r="O607" s="14" t="s">
        <v>41</v>
      </c>
      <c r="P607" s="129">
        <v>17.0</v>
      </c>
      <c r="Q607" s="128">
        <v>13.0</v>
      </c>
      <c r="R607" s="128">
        <v>4.0</v>
      </c>
      <c r="S607" s="128">
        <v>3.0</v>
      </c>
      <c r="T607" s="11" t="s">
        <v>41</v>
      </c>
      <c r="U607" s="128">
        <v>30.0</v>
      </c>
      <c r="V607" s="128">
        <v>33.0</v>
      </c>
      <c r="W607" s="128">
        <v>14.04</v>
      </c>
      <c r="X607" s="128">
        <v>2.54</v>
      </c>
      <c r="Y607" s="11" t="s">
        <v>41</v>
      </c>
      <c r="Z607" s="128">
        <v>1.0</v>
      </c>
      <c r="AA607" s="128">
        <v>2.0</v>
      </c>
      <c r="AB607" s="128">
        <v>4.0</v>
      </c>
      <c r="AC607" s="128">
        <v>1.0</v>
      </c>
      <c r="AD607" s="128">
        <v>2.35</v>
      </c>
      <c r="AE607" s="128">
        <v>250.0</v>
      </c>
      <c r="AF607" s="11" t="s">
        <v>41</v>
      </c>
      <c r="AG607" s="128">
        <v>1.0</v>
      </c>
      <c r="AH607" s="128">
        <v>2.0</v>
      </c>
      <c r="AI607" s="128">
        <v>3.0</v>
      </c>
      <c r="AJ607" s="128">
        <v>1.0</v>
      </c>
      <c r="AK607" s="128">
        <v>2.0</v>
      </c>
      <c r="AL607" s="130">
        <v>45496.78643179398</v>
      </c>
      <c r="AM607" s="131">
        <v>506296.43</v>
      </c>
      <c r="AN607" s="131">
        <v>474262.37</v>
      </c>
      <c r="AO607" s="124"/>
      <c r="AP607" s="124"/>
    </row>
    <row r="608">
      <c r="A608" s="129">
        <v>757.0</v>
      </c>
      <c r="B608" s="14" t="s">
        <v>47</v>
      </c>
      <c r="C608" s="14" t="s">
        <v>32</v>
      </c>
      <c r="D608" s="14" t="s">
        <v>679</v>
      </c>
      <c r="E608" s="14" t="s">
        <v>680</v>
      </c>
      <c r="F608" s="15" t="s">
        <v>220</v>
      </c>
      <c r="G608" s="15" t="s">
        <v>59</v>
      </c>
      <c r="H608" s="18" t="s">
        <v>1026</v>
      </c>
      <c r="I608" s="18" t="s">
        <v>1027</v>
      </c>
      <c r="J608" s="129">
        <v>812419.4</v>
      </c>
      <c r="K608" s="129">
        <v>780071.0</v>
      </c>
      <c r="L608" s="129">
        <v>27382.5</v>
      </c>
      <c r="M608" s="129">
        <v>30695.5</v>
      </c>
      <c r="N608" s="129">
        <v>6.0</v>
      </c>
      <c r="O608" s="129">
        <v>1.0</v>
      </c>
      <c r="P608" s="129">
        <v>33.0</v>
      </c>
      <c r="Q608" s="129">
        <v>43.0</v>
      </c>
      <c r="R608" s="129">
        <v>15.0</v>
      </c>
      <c r="S608" s="129">
        <v>21.0</v>
      </c>
      <c r="T608" s="129">
        <v>500.0</v>
      </c>
      <c r="U608" s="129">
        <v>-23.0</v>
      </c>
      <c r="V608" s="129">
        <v>-28.0</v>
      </c>
      <c r="W608" s="129">
        <v>-10.79</v>
      </c>
      <c r="X608" s="129">
        <v>4.15</v>
      </c>
      <c r="Y608" s="129">
        <v>5.0</v>
      </c>
      <c r="Z608" s="129">
        <v>1.0</v>
      </c>
      <c r="AA608" s="129">
        <v>1.0</v>
      </c>
      <c r="AB608" s="129">
        <v>1.0</v>
      </c>
      <c r="AC608" s="129">
        <v>1.0</v>
      </c>
      <c r="AD608" s="129">
        <v>1.2</v>
      </c>
      <c r="AE608" s="129">
        <v>475.0</v>
      </c>
      <c r="AF608" s="129">
        <v>4.0</v>
      </c>
      <c r="AG608" s="129">
        <v>1.0</v>
      </c>
      <c r="AH608" s="129">
        <v>1.0</v>
      </c>
      <c r="AI608" s="129">
        <v>1.0</v>
      </c>
      <c r="AJ608" s="129">
        <v>1.0</v>
      </c>
      <c r="AK608" s="129">
        <v>1.0</v>
      </c>
      <c r="AL608" s="130">
        <v>45496.78643179398</v>
      </c>
      <c r="AM608" s="131">
        <v>763854.92</v>
      </c>
      <c r="AN608" s="131">
        <v>779690.14</v>
      </c>
      <c r="AO608" s="124"/>
      <c r="AP608" s="124"/>
    </row>
    <row r="609">
      <c r="A609" s="129">
        <v>104.0</v>
      </c>
      <c r="B609" s="14" t="s">
        <v>47</v>
      </c>
      <c r="C609" s="14" t="s">
        <v>32</v>
      </c>
      <c r="D609" s="14" t="s">
        <v>48</v>
      </c>
      <c r="E609" s="14" t="s">
        <v>49</v>
      </c>
      <c r="F609" s="15" t="s">
        <v>35</v>
      </c>
      <c r="G609" s="15" t="s">
        <v>36</v>
      </c>
      <c r="H609" s="18" t="s">
        <v>1026</v>
      </c>
      <c r="I609" s="18" t="s">
        <v>1027</v>
      </c>
      <c r="J609" s="129">
        <v>950930.55</v>
      </c>
      <c r="K609" s="129">
        <v>1069145.2</v>
      </c>
      <c r="L609" s="129">
        <v>28550.18</v>
      </c>
      <c r="M609" s="129">
        <v>33522.86</v>
      </c>
      <c r="N609" s="129">
        <v>14.0</v>
      </c>
      <c r="O609" s="129">
        <v>17.0</v>
      </c>
      <c r="P609" s="129">
        <v>32.0</v>
      </c>
      <c r="Q609" s="129">
        <v>20.0</v>
      </c>
      <c r="R609" s="129">
        <v>25.0</v>
      </c>
      <c r="S609" s="129">
        <v>19.0</v>
      </c>
      <c r="T609" s="129">
        <v>-17.0</v>
      </c>
      <c r="U609" s="129">
        <v>60.0</v>
      </c>
      <c r="V609" s="129">
        <v>31.0</v>
      </c>
      <c r="W609" s="129">
        <v>-14.83</v>
      </c>
      <c r="X609" s="129">
        <v>-11.06</v>
      </c>
      <c r="Y609" s="129">
        <v>1.0</v>
      </c>
      <c r="Z609" s="129">
        <v>2.0</v>
      </c>
      <c r="AA609" s="129">
        <v>2.0</v>
      </c>
      <c r="AB609" s="129">
        <v>1.0</v>
      </c>
      <c r="AC609" s="129">
        <v>1.0</v>
      </c>
      <c r="AD609" s="129">
        <v>1.3</v>
      </c>
      <c r="AE609" s="129">
        <v>438.0</v>
      </c>
      <c r="AF609" s="129">
        <v>1.0</v>
      </c>
      <c r="AG609" s="129">
        <v>2.0</v>
      </c>
      <c r="AH609" s="129">
        <v>2.0</v>
      </c>
      <c r="AI609" s="129">
        <v>1.0</v>
      </c>
      <c r="AJ609" s="129">
        <v>1.0</v>
      </c>
      <c r="AK609" s="129">
        <v>1.0</v>
      </c>
      <c r="AL609" s="130">
        <v>45496.78643179398</v>
      </c>
      <c r="AM609" s="131">
        <v>950274.55</v>
      </c>
      <c r="AN609" s="131">
        <v>1068223.25</v>
      </c>
      <c r="AO609" s="124"/>
      <c r="AP609" s="124"/>
    </row>
    <row r="610">
      <c r="A610" s="129">
        <v>466.0</v>
      </c>
      <c r="B610" s="14" t="s">
        <v>63</v>
      </c>
      <c r="C610" s="14" t="s">
        <v>32</v>
      </c>
      <c r="D610" s="14" t="s">
        <v>138</v>
      </c>
      <c r="E610" s="14" t="s">
        <v>456</v>
      </c>
      <c r="F610" s="15" t="s">
        <v>88</v>
      </c>
      <c r="G610" s="15" t="s">
        <v>59</v>
      </c>
      <c r="H610" s="18" t="s">
        <v>1026</v>
      </c>
      <c r="I610" s="18" t="s">
        <v>1027</v>
      </c>
      <c r="J610" s="129">
        <v>729458.03</v>
      </c>
      <c r="K610" s="129">
        <v>825300.2</v>
      </c>
      <c r="L610" s="129">
        <v>19815.52</v>
      </c>
      <c r="M610" s="129">
        <v>23176.76</v>
      </c>
      <c r="N610" s="129">
        <v>8.0</v>
      </c>
      <c r="O610" s="129">
        <v>5.0</v>
      </c>
      <c r="P610" s="129">
        <v>16.0</v>
      </c>
      <c r="Q610" s="129">
        <v>19.0</v>
      </c>
      <c r="R610" s="129">
        <v>7.0</v>
      </c>
      <c r="S610" s="129">
        <v>10.0</v>
      </c>
      <c r="T610" s="129">
        <v>60.0</v>
      </c>
      <c r="U610" s="129">
        <v>-15.0</v>
      </c>
      <c r="V610" s="129">
        <v>-30.0</v>
      </c>
      <c r="W610" s="129">
        <v>-14.5</v>
      </c>
      <c r="X610" s="129">
        <v>-11.61</v>
      </c>
      <c r="Y610" s="129">
        <v>3.0</v>
      </c>
      <c r="Z610" s="129">
        <v>1.0</v>
      </c>
      <c r="AA610" s="129">
        <v>1.0</v>
      </c>
      <c r="AB610" s="129">
        <v>1.0</v>
      </c>
      <c r="AC610" s="129">
        <v>1.0</v>
      </c>
      <c r="AD610" s="129">
        <v>1.1</v>
      </c>
      <c r="AE610" s="129">
        <v>509.0</v>
      </c>
      <c r="AF610" s="129">
        <v>2.0</v>
      </c>
      <c r="AG610" s="129">
        <v>1.0</v>
      </c>
      <c r="AH610" s="129">
        <v>1.0</v>
      </c>
      <c r="AI610" s="129">
        <v>1.0</v>
      </c>
      <c r="AJ610" s="129">
        <v>1.0</v>
      </c>
      <c r="AK610" s="129">
        <v>1.0</v>
      </c>
      <c r="AL610" s="130">
        <v>45496.78643179398</v>
      </c>
      <c r="AM610" s="131">
        <v>729031.53</v>
      </c>
      <c r="AN610" s="131">
        <v>824667.73</v>
      </c>
      <c r="AO610" s="124"/>
      <c r="AP610" s="124"/>
    </row>
    <row r="611">
      <c r="A611" s="129">
        <v>131.0</v>
      </c>
      <c r="B611" s="14" t="s">
        <v>97</v>
      </c>
      <c r="C611" s="14" t="s">
        <v>32</v>
      </c>
      <c r="D611" s="14" t="s">
        <v>98</v>
      </c>
      <c r="E611" s="14" t="s">
        <v>99</v>
      </c>
      <c r="F611" s="15" t="s">
        <v>100</v>
      </c>
      <c r="G611" s="15" t="s">
        <v>101</v>
      </c>
      <c r="H611" s="18" t="s">
        <v>1026</v>
      </c>
      <c r="I611" s="18" t="s">
        <v>1027</v>
      </c>
      <c r="J611" s="129">
        <v>1750765.33</v>
      </c>
      <c r="K611" s="129">
        <v>878908.2</v>
      </c>
      <c r="L611" s="129">
        <v>51957.5</v>
      </c>
      <c r="M611" s="129">
        <v>40322.7</v>
      </c>
      <c r="N611" s="129">
        <v>52.0</v>
      </c>
      <c r="O611" s="129">
        <v>41.0</v>
      </c>
      <c r="P611" s="129">
        <v>39.0</v>
      </c>
      <c r="Q611" s="129">
        <v>45.0</v>
      </c>
      <c r="R611" s="129">
        <v>48.0</v>
      </c>
      <c r="S611" s="129">
        <v>59.0</v>
      </c>
      <c r="T611" s="129">
        <v>26.0</v>
      </c>
      <c r="U611" s="129">
        <v>-13.0</v>
      </c>
      <c r="V611" s="129">
        <v>-18.0</v>
      </c>
      <c r="W611" s="129">
        <v>28.85</v>
      </c>
      <c r="X611" s="129">
        <v>99.2</v>
      </c>
      <c r="Y611" s="129">
        <v>1.0</v>
      </c>
      <c r="Z611" s="129">
        <v>1.0</v>
      </c>
      <c r="AA611" s="129">
        <v>1.0</v>
      </c>
      <c r="AB611" s="129">
        <v>5.0</v>
      </c>
      <c r="AC611" s="129">
        <v>5.0</v>
      </c>
      <c r="AD611" s="129">
        <v>3.6</v>
      </c>
      <c r="AE611" s="129">
        <v>128.0</v>
      </c>
      <c r="AF611" s="129">
        <v>1.0</v>
      </c>
      <c r="AG611" s="129">
        <v>1.0</v>
      </c>
      <c r="AH611" s="129">
        <v>1.0</v>
      </c>
      <c r="AI611" s="129">
        <v>4.0</v>
      </c>
      <c r="AJ611" s="129">
        <v>4.0</v>
      </c>
      <c r="AK611" s="129">
        <v>3.0</v>
      </c>
      <c r="AL611" s="130">
        <v>45496.78643179398</v>
      </c>
      <c r="AM611" s="131">
        <v>1755572.69</v>
      </c>
      <c r="AN611" s="131">
        <v>1359477.56</v>
      </c>
      <c r="AO611" s="124"/>
      <c r="AP611" s="124"/>
    </row>
    <row r="612">
      <c r="A612" s="129">
        <v>3031.0</v>
      </c>
      <c r="B612" s="14" t="s">
        <v>31</v>
      </c>
      <c r="C612" s="14" t="s">
        <v>32</v>
      </c>
      <c r="D612" s="14" t="s">
        <v>803</v>
      </c>
      <c r="E612" s="14" t="s">
        <v>804</v>
      </c>
      <c r="F612" s="15" t="s">
        <v>797</v>
      </c>
      <c r="G612" s="15" t="s">
        <v>772</v>
      </c>
      <c r="H612" s="18" t="s">
        <v>1026</v>
      </c>
      <c r="I612" s="18" t="s">
        <v>1027</v>
      </c>
      <c r="J612" s="129">
        <v>2162248.08</v>
      </c>
      <c r="K612" s="129">
        <v>1907858.2</v>
      </c>
      <c r="L612" s="129">
        <v>60146.91</v>
      </c>
      <c r="M612" s="129">
        <v>54567.85</v>
      </c>
      <c r="N612" s="129">
        <v>22.0</v>
      </c>
      <c r="O612" s="129">
        <v>20.0</v>
      </c>
      <c r="P612" s="129">
        <v>52.0</v>
      </c>
      <c r="Q612" s="129">
        <v>60.0</v>
      </c>
      <c r="R612" s="129">
        <v>50.0</v>
      </c>
      <c r="S612" s="129">
        <v>79.0</v>
      </c>
      <c r="T612" s="129">
        <v>10.0</v>
      </c>
      <c r="U612" s="129">
        <v>-13.0</v>
      </c>
      <c r="V612" s="129">
        <v>-36.0</v>
      </c>
      <c r="W612" s="129">
        <v>10.22</v>
      </c>
      <c r="X612" s="129">
        <v>13.33</v>
      </c>
      <c r="Y612" s="129">
        <v>1.0</v>
      </c>
      <c r="Z612" s="129">
        <v>1.0</v>
      </c>
      <c r="AA612" s="129">
        <v>1.0</v>
      </c>
      <c r="AB612" s="129">
        <v>3.0</v>
      </c>
      <c r="AC612" s="129">
        <v>3.0</v>
      </c>
      <c r="AD612" s="129">
        <v>2.3</v>
      </c>
      <c r="AE612" s="129">
        <v>263.0</v>
      </c>
      <c r="AF612" s="129">
        <v>1.0</v>
      </c>
      <c r="AG612" s="129">
        <v>1.0</v>
      </c>
      <c r="AH612" s="129">
        <v>1.0</v>
      </c>
      <c r="AI612" s="129">
        <v>2.0</v>
      </c>
      <c r="AJ612" s="129">
        <v>2.0</v>
      </c>
      <c r="AK612" s="129">
        <v>2.0</v>
      </c>
      <c r="AL612" s="130">
        <v>45496.78643179398</v>
      </c>
      <c r="AM612" s="131">
        <v>2166985.26</v>
      </c>
      <c r="AN612" s="131">
        <v>1909994.4</v>
      </c>
      <c r="AO612" s="124"/>
      <c r="AP612" s="124"/>
    </row>
    <row r="613">
      <c r="A613" s="129">
        <v>704.0</v>
      </c>
      <c r="B613" s="14" t="s">
        <v>97</v>
      </c>
      <c r="C613" s="14" t="s">
        <v>32</v>
      </c>
      <c r="D613" s="14" t="s">
        <v>637</v>
      </c>
      <c r="E613" s="14" t="s">
        <v>638</v>
      </c>
      <c r="F613" s="15" t="s">
        <v>143</v>
      </c>
      <c r="G613" s="15" t="s">
        <v>101</v>
      </c>
      <c r="H613" s="18" t="s">
        <v>1026</v>
      </c>
      <c r="I613" s="18" t="s">
        <v>1027</v>
      </c>
      <c r="J613" s="129">
        <v>1263149.73</v>
      </c>
      <c r="K613" s="129">
        <v>1474879.6</v>
      </c>
      <c r="L613" s="129">
        <v>32341.25</v>
      </c>
      <c r="M613" s="129">
        <v>40540.25</v>
      </c>
      <c r="N613" s="129">
        <v>19.0</v>
      </c>
      <c r="O613" s="129">
        <v>18.0</v>
      </c>
      <c r="P613" s="129">
        <v>29.0</v>
      </c>
      <c r="Q613" s="129">
        <v>38.0</v>
      </c>
      <c r="R613" s="129">
        <v>21.0</v>
      </c>
      <c r="S613" s="129">
        <v>20.0</v>
      </c>
      <c r="T613" s="129">
        <v>5.0</v>
      </c>
      <c r="U613" s="129">
        <v>-23.0</v>
      </c>
      <c r="V613" s="129">
        <v>5.0</v>
      </c>
      <c r="W613" s="129">
        <v>-20.22</v>
      </c>
      <c r="X613" s="129">
        <v>-14.36</v>
      </c>
      <c r="Y613" s="129">
        <v>1.0</v>
      </c>
      <c r="Z613" s="129">
        <v>1.0</v>
      </c>
      <c r="AA613" s="129">
        <v>1.0</v>
      </c>
      <c r="AB613" s="129">
        <v>1.0</v>
      </c>
      <c r="AC613" s="129">
        <v>1.0</v>
      </c>
      <c r="AD613" s="129">
        <v>1.0</v>
      </c>
      <c r="AE613" s="129">
        <v>573.0</v>
      </c>
      <c r="AF613" s="129">
        <v>1.0</v>
      </c>
      <c r="AG613" s="129">
        <v>1.0</v>
      </c>
      <c r="AH613" s="129">
        <v>1.0</v>
      </c>
      <c r="AI613" s="129">
        <v>1.0</v>
      </c>
      <c r="AJ613" s="129">
        <v>1.0</v>
      </c>
      <c r="AK613" s="129">
        <v>1.0</v>
      </c>
      <c r="AL613" s="130">
        <v>45496.78643179398</v>
      </c>
      <c r="AM613" s="131">
        <v>1263736.96</v>
      </c>
      <c r="AN613" s="131">
        <v>1476056.54</v>
      </c>
      <c r="AO613" s="124"/>
      <c r="AP613" s="124"/>
    </row>
    <row r="614">
      <c r="A614" s="129">
        <v>377.0</v>
      </c>
      <c r="B614" s="14" t="s">
        <v>63</v>
      </c>
      <c r="C614" s="14" t="s">
        <v>32</v>
      </c>
      <c r="D614" s="14" t="s">
        <v>385</v>
      </c>
      <c r="E614" s="14" t="s">
        <v>386</v>
      </c>
      <c r="F614" s="15" t="s">
        <v>88</v>
      </c>
      <c r="G614" s="15" t="s">
        <v>59</v>
      </c>
      <c r="H614" s="18" t="s">
        <v>1026</v>
      </c>
      <c r="I614" s="18" t="s">
        <v>1027</v>
      </c>
      <c r="J614" s="129">
        <v>573151.86</v>
      </c>
      <c r="K614" s="129">
        <v>663051.0</v>
      </c>
      <c r="L614" s="129">
        <v>17616.32</v>
      </c>
      <c r="M614" s="129">
        <v>21731.66</v>
      </c>
      <c r="N614" s="129">
        <v>12.0</v>
      </c>
      <c r="O614" s="129">
        <v>27.0</v>
      </c>
      <c r="P614" s="129">
        <v>8.0</v>
      </c>
      <c r="Q614" s="129">
        <v>22.0</v>
      </c>
      <c r="R614" s="129">
        <v>18.0</v>
      </c>
      <c r="S614" s="129">
        <v>30.0</v>
      </c>
      <c r="T614" s="129">
        <v>-55.0</v>
      </c>
      <c r="U614" s="129">
        <v>-63.0</v>
      </c>
      <c r="V614" s="129">
        <v>-40.0</v>
      </c>
      <c r="W614" s="129">
        <v>-18.94</v>
      </c>
      <c r="X614" s="129">
        <v>-13.56</v>
      </c>
      <c r="Y614" s="129">
        <v>1.0</v>
      </c>
      <c r="Z614" s="129">
        <v>1.0</v>
      </c>
      <c r="AA614" s="129">
        <v>1.0</v>
      </c>
      <c r="AB614" s="129">
        <v>1.0</v>
      </c>
      <c r="AC614" s="129">
        <v>1.0</v>
      </c>
      <c r="AD614" s="129">
        <v>1.0</v>
      </c>
      <c r="AE614" s="129">
        <v>544.0</v>
      </c>
      <c r="AF614" s="129">
        <v>1.0</v>
      </c>
      <c r="AG614" s="129">
        <v>1.0</v>
      </c>
      <c r="AH614" s="129">
        <v>1.0</v>
      </c>
      <c r="AI614" s="129">
        <v>1.0</v>
      </c>
      <c r="AJ614" s="129">
        <v>1.0</v>
      </c>
      <c r="AK614" s="129">
        <v>1.0</v>
      </c>
      <c r="AL614" s="130">
        <v>45496.78643179398</v>
      </c>
      <c r="AM614" s="131">
        <v>575029.1</v>
      </c>
      <c r="AN614" s="131">
        <v>663079.4</v>
      </c>
      <c r="AO614" s="124"/>
      <c r="AP614" s="124"/>
    </row>
    <row r="615">
      <c r="A615" s="129">
        <v>258.0</v>
      </c>
      <c r="B615" s="132"/>
      <c r="C615" s="14" t="s">
        <v>32</v>
      </c>
      <c r="D615" s="14" t="s">
        <v>61</v>
      </c>
      <c r="E615" s="14" t="s">
        <v>261</v>
      </c>
      <c r="F615" s="15" t="s">
        <v>70</v>
      </c>
      <c r="G615" s="15" t="s">
        <v>36</v>
      </c>
      <c r="H615" s="18" t="s">
        <v>1026</v>
      </c>
      <c r="I615" s="18" t="s">
        <v>1027</v>
      </c>
      <c r="J615" s="129">
        <v>801630.94</v>
      </c>
      <c r="K615" s="129">
        <v>805347.8</v>
      </c>
      <c r="L615" s="129">
        <v>25024.53</v>
      </c>
      <c r="M615" s="129">
        <v>26347.7</v>
      </c>
      <c r="N615" s="129">
        <v>25.0</v>
      </c>
      <c r="O615" s="129">
        <v>28.0</v>
      </c>
      <c r="P615" s="129">
        <v>82.0</v>
      </c>
      <c r="Q615" s="129">
        <v>68.0</v>
      </c>
      <c r="R615" s="129">
        <v>41.0</v>
      </c>
      <c r="S615" s="129">
        <v>27.0</v>
      </c>
      <c r="T615" s="129">
        <v>-10.0</v>
      </c>
      <c r="U615" s="129">
        <v>20.0</v>
      </c>
      <c r="V615" s="129">
        <v>51.0</v>
      </c>
      <c r="W615" s="129">
        <v>-5.02</v>
      </c>
      <c r="X615" s="129">
        <v>-0.46</v>
      </c>
      <c r="Y615" s="129">
        <v>1.0</v>
      </c>
      <c r="Z615" s="129">
        <v>1.0</v>
      </c>
      <c r="AA615" s="129">
        <v>3.0</v>
      </c>
      <c r="AB615" s="129">
        <v>1.0</v>
      </c>
      <c r="AC615" s="129">
        <v>1.0</v>
      </c>
      <c r="AD615" s="129">
        <v>1.4</v>
      </c>
      <c r="AE615" s="129">
        <v>408.0</v>
      </c>
      <c r="AF615" s="129">
        <v>1.0</v>
      </c>
      <c r="AG615" s="129">
        <v>1.0</v>
      </c>
      <c r="AH615" s="129">
        <v>2.0</v>
      </c>
      <c r="AI615" s="129">
        <v>1.0</v>
      </c>
      <c r="AJ615" s="129">
        <v>1.0</v>
      </c>
      <c r="AK615" s="129">
        <v>1.0</v>
      </c>
      <c r="AL615" s="130">
        <v>45496.78643179398</v>
      </c>
      <c r="AM615" s="131">
        <v>807654.44</v>
      </c>
      <c r="AN615" s="131">
        <v>805826.63</v>
      </c>
      <c r="AO615" s="124"/>
      <c r="AP615" s="124"/>
    </row>
    <row r="616">
      <c r="A616" s="129">
        <v>652.0</v>
      </c>
      <c r="B616" s="132"/>
      <c r="C616" s="14" t="s">
        <v>32</v>
      </c>
      <c r="D616" s="14" t="s">
        <v>61</v>
      </c>
      <c r="E616" s="14" t="s">
        <v>261</v>
      </c>
      <c r="F616" s="15" t="s">
        <v>70</v>
      </c>
      <c r="G616" s="15" t="s">
        <v>36</v>
      </c>
      <c r="H616" s="18" t="s">
        <v>1026</v>
      </c>
      <c r="I616" s="18" t="s">
        <v>1027</v>
      </c>
      <c r="J616" s="129">
        <v>1294259.98</v>
      </c>
      <c r="K616" s="129">
        <v>971909.0</v>
      </c>
      <c r="L616" s="129">
        <v>39902.8</v>
      </c>
      <c r="M616" s="129">
        <v>31815.0</v>
      </c>
      <c r="N616" s="129">
        <v>54.0</v>
      </c>
      <c r="O616" s="129">
        <v>36.0</v>
      </c>
      <c r="P616" s="129">
        <v>57.0</v>
      </c>
      <c r="Q616" s="129">
        <v>52.0</v>
      </c>
      <c r="R616" s="129">
        <v>36.0</v>
      </c>
      <c r="S616" s="129">
        <v>24.0</v>
      </c>
      <c r="T616" s="129">
        <v>50.0</v>
      </c>
      <c r="U616" s="129">
        <v>9.0</v>
      </c>
      <c r="V616" s="129">
        <v>50.0</v>
      </c>
      <c r="W616" s="129">
        <v>25.42</v>
      </c>
      <c r="X616" s="129">
        <v>33.17</v>
      </c>
      <c r="Y616" s="129">
        <v>2.0</v>
      </c>
      <c r="Z616" s="129">
        <v>1.0</v>
      </c>
      <c r="AA616" s="129">
        <v>3.0</v>
      </c>
      <c r="AB616" s="129">
        <v>5.0</v>
      </c>
      <c r="AC616" s="129">
        <v>5.0</v>
      </c>
      <c r="AD616" s="129">
        <v>4.05</v>
      </c>
      <c r="AE616" s="129">
        <v>48.0</v>
      </c>
      <c r="AF616" s="129">
        <v>2.0</v>
      </c>
      <c r="AG616" s="129">
        <v>1.0</v>
      </c>
      <c r="AH616" s="129">
        <v>2.0</v>
      </c>
      <c r="AI616" s="129">
        <v>4.0</v>
      </c>
      <c r="AJ616" s="129">
        <v>4.0</v>
      </c>
      <c r="AK616" s="129">
        <v>4.0</v>
      </c>
      <c r="AL616" s="130">
        <v>45496.78643179398</v>
      </c>
      <c r="AM616" s="131">
        <v>1288687.78</v>
      </c>
      <c r="AN616" s="131">
        <v>971791.16</v>
      </c>
      <c r="AO616" s="124"/>
      <c r="AP616" s="124"/>
    </row>
    <row r="617">
      <c r="A617" s="129">
        <v>255.0</v>
      </c>
      <c r="B617" s="14" t="s">
        <v>63</v>
      </c>
      <c r="C617" s="14" t="s">
        <v>32</v>
      </c>
      <c r="D617" s="14" t="s">
        <v>255</v>
      </c>
      <c r="E617" s="14" t="s">
        <v>256</v>
      </c>
      <c r="F617" s="15" t="s">
        <v>88</v>
      </c>
      <c r="G617" s="15" t="s">
        <v>59</v>
      </c>
      <c r="H617" s="18" t="s">
        <v>1026</v>
      </c>
      <c r="I617" s="18" t="s">
        <v>1027</v>
      </c>
      <c r="J617" s="129">
        <v>1721619.8</v>
      </c>
      <c r="K617" s="129">
        <v>1348963.4</v>
      </c>
      <c r="L617" s="129">
        <v>37309.11</v>
      </c>
      <c r="M617" s="129">
        <v>30815.56</v>
      </c>
      <c r="N617" s="129">
        <v>29.0</v>
      </c>
      <c r="O617" s="129">
        <v>11.0</v>
      </c>
      <c r="P617" s="129">
        <v>15.0</v>
      </c>
      <c r="Q617" s="129">
        <v>23.0</v>
      </c>
      <c r="R617" s="129">
        <v>27.0</v>
      </c>
      <c r="S617" s="129">
        <v>27.0</v>
      </c>
      <c r="T617" s="129">
        <v>163.0</v>
      </c>
      <c r="U617" s="129">
        <v>-34.0</v>
      </c>
      <c r="V617" s="129">
        <v>0.0</v>
      </c>
      <c r="W617" s="129">
        <v>21.07</v>
      </c>
      <c r="X617" s="129">
        <v>27.63</v>
      </c>
      <c r="Y617" s="129">
        <v>5.0</v>
      </c>
      <c r="Z617" s="129">
        <v>1.0</v>
      </c>
      <c r="AA617" s="129">
        <v>1.0</v>
      </c>
      <c r="AB617" s="129">
        <v>5.0</v>
      </c>
      <c r="AC617" s="129">
        <v>4.0</v>
      </c>
      <c r="AD617" s="129">
        <v>3.55</v>
      </c>
      <c r="AE617" s="129">
        <v>140.0</v>
      </c>
      <c r="AF617" s="129">
        <v>4.0</v>
      </c>
      <c r="AG617" s="129">
        <v>1.0</v>
      </c>
      <c r="AH617" s="129">
        <v>1.0</v>
      </c>
      <c r="AI617" s="129">
        <v>4.0</v>
      </c>
      <c r="AJ617" s="129">
        <v>3.0</v>
      </c>
      <c r="AK617" s="129">
        <v>3.0</v>
      </c>
      <c r="AL617" s="130">
        <v>45496.78643179398</v>
      </c>
      <c r="AM617" s="131">
        <v>1699133.95</v>
      </c>
      <c r="AN617" s="131">
        <v>1328714.91</v>
      </c>
      <c r="AO617" s="124"/>
      <c r="AP617" s="124"/>
    </row>
    <row r="618">
      <c r="A618" s="129">
        <v>347.0</v>
      </c>
      <c r="B618" s="14" t="s">
        <v>63</v>
      </c>
      <c r="C618" s="14" t="s">
        <v>32</v>
      </c>
      <c r="D618" s="14" t="s">
        <v>359</v>
      </c>
      <c r="E618" s="14" t="s">
        <v>360</v>
      </c>
      <c r="F618" s="15" t="s">
        <v>343</v>
      </c>
      <c r="G618" s="15" t="s">
        <v>46</v>
      </c>
      <c r="H618" s="18" t="s">
        <v>1026</v>
      </c>
      <c r="I618" s="18" t="s">
        <v>1027</v>
      </c>
      <c r="J618" s="129">
        <v>1041351.63</v>
      </c>
      <c r="K618" s="129">
        <v>1041721.6</v>
      </c>
      <c r="L618" s="129">
        <v>40368.47</v>
      </c>
      <c r="M618" s="129">
        <v>40823.08</v>
      </c>
      <c r="N618" s="129">
        <v>23.0</v>
      </c>
      <c r="O618" s="129">
        <v>31.0</v>
      </c>
      <c r="P618" s="129">
        <v>42.0</v>
      </c>
      <c r="Q618" s="129">
        <v>52.0</v>
      </c>
      <c r="R618" s="129">
        <v>31.0</v>
      </c>
      <c r="S618" s="129">
        <v>34.0</v>
      </c>
      <c r="T618" s="129">
        <v>-25.0</v>
      </c>
      <c r="U618" s="129">
        <v>-19.0</v>
      </c>
      <c r="V618" s="129">
        <v>-8.0</v>
      </c>
      <c r="W618" s="129">
        <v>-1.11</v>
      </c>
      <c r="X618" s="129">
        <v>-0.04</v>
      </c>
      <c r="Y618" s="129">
        <v>1.0</v>
      </c>
      <c r="Z618" s="129">
        <v>1.0</v>
      </c>
      <c r="AA618" s="129">
        <v>1.0</v>
      </c>
      <c r="AB618" s="129">
        <v>1.0</v>
      </c>
      <c r="AC618" s="129">
        <v>1.0</v>
      </c>
      <c r="AD618" s="129">
        <v>1.0</v>
      </c>
      <c r="AE618" s="129">
        <v>587.0</v>
      </c>
      <c r="AF618" s="129">
        <v>1.0</v>
      </c>
      <c r="AG618" s="129">
        <v>1.0</v>
      </c>
      <c r="AH618" s="129">
        <v>1.0</v>
      </c>
      <c r="AI618" s="129">
        <v>1.0</v>
      </c>
      <c r="AJ618" s="129">
        <v>1.0</v>
      </c>
      <c r="AK618" s="129">
        <v>1.0</v>
      </c>
      <c r="AL618" s="130">
        <v>45496.78643179398</v>
      </c>
      <c r="AM618" s="131">
        <v>1041834.85</v>
      </c>
      <c r="AN618" s="131">
        <v>1042379.2</v>
      </c>
      <c r="AO618" s="124"/>
      <c r="AP618" s="124"/>
    </row>
    <row r="619">
      <c r="A619" s="128">
        <v>490.0</v>
      </c>
      <c r="B619" s="11" t="s">
        <v>63</v>
      </c>
      <c r="C619" s="11" t="s">
        <v>32</v>
      </c>
      <c r="D619" s="11" t="s">
        <v>266</v>
      </c>
      <c r="E619" s="14" t="s">
        <v>474</v>
      </c>
      <c r="F619" s="15" t="s">
        <v>66</v>
      </c>
      <c r="G619" s="15" t="s">
        <v>59</v>
      </c>
      <c r="H619" s="18" t="s">
        <v>1026</v>
      </c>
      <c r="I619" s="18" t="s">
        <v>1027</v>
      </c>
      <c r="J619" s="129">
        <v>1389648.84</v>
      </c>
      <c r="K619" s="129">
        <v>1433351.6</v>
      </c>
      <c r="L619" s="129">
        <v>33329.67</v>
      </c>
      <c r="M619" s="129">
        <v>35564.91</v>
      </c>
      <c r="N619" s="129">
        <v>57.0</v>
      </c>
      <c r="O619" s="129">
        <v>75.0</v>
      </c>
      <c r="P619" s="129">
        <v>44.0</v>
      </c>
      <c r="Q619" s="128">
        <v>51.0</v>
      </c>
      <c r="R619" s="128">
        <v>68.0</v>
      </c>
      <c r="S619" s="128">
        <v>54.0</v>
      </c>
      <c r="T619" s="128">
        <v>-24.0</v>
      </c>
      <c r="U619" s="128">
        <v>-13.0</v>
      </c>
      <c r="V619" s="128">
        <v>25.0</v>
      </c>
      <c r="W619" s="128">
        <v>-6.28</v>
      </c>
      <c r="X619" s="128">
        <v>-3.05</v>
      </c>
      <c r="Y619" s="128">
        <v>1.0</v>
      </c>
      <c r="Z619" s="128">
        <v>1.0</v>
      </c>
      <c r="AA619" s="128">
        <v>2.0</v>
      </c>
      <c r="AB619" s="128">
        <v>1.0</v>
      </c>
      <c r="AC619" s="128">
        <v>1.0</v>
      </c>
      <c r="AD619" s="128">
        <v>1.2</v>
      </c>
      <c r="AE619" s="128">
        <v>483.0</v>
      </c>
      <c r="AF619" s="128">
        <v>1.0</v>
      </c>
      <c r="AG619" s="128">
        <v>1.0</v>
      </c>
      <c r="AH619" s="128">
        <v>2.0</v>
      </c>
      <c r="AI619" s="128">
        <v>1.0</v>
      </c>
      <c r="AJ619" s="128">
        <v>1.0</v>
      </c>
      <c r="AK619" s="128">
        <v>1.0</v>
      </c>
      <c r="AL619" s="130">
        <v>45496.78643179398</v>
      </c>
      <c r="AM619" s="131">
        <v>1389352.34</v>
      </c>
      <c r="AN619" s="131">
        <v>1434506.68</v>
      </c>
      <c r="AO619" s="124"/>
      <c r="AP619" s="124"/>
    </row>
    <row r="620">
      <c r="A620" s="129">
        <v>820.0</v>
      </c>
      <c r="B620" s="14" t="s">
        <v>60</v>
      </c>
      <c r="C620" s="14" t="s">
        <v>32</v>
      </c>
      <c r="D620" s="14" t="s">
        <v>555</v>
      </c>
      <c r="E620" s="14" t="s">
        <v>732</v>
      </c>
      <c r="F620" s="15" t="s">
        <v>73</v>
      </c>
      <c r="G620" s="15" t="s">
        <v>36</v>
      </c>
      <c r="H620" s="18" t="s">
        <v>1026</v>
      </c>
      <c r="I620" s="18" t="s">
        <v>1027</v>
      </c>
      <c r="J620" s="129">
        <v>651529.23</v>
      </c>
      <c r="K620" s="129">
        <v>573686.0</v>
      </c>
      <c r="L620" s="129">
        <v>22312.32</v>
      </c>
      <c r="M620" s="129">
        <v>19896.96</v>
      </c>
      <c r="N620" s="129">
        <v>12.0</v>
      </c>
      <c r="O620" s="129">
        <v>8.0</v>
      </c>
      <c r="P620" s="129">
        <v>18.0</v>
      </c>
      <c r="Q620" s="129">
        <v>9.0</v>
      </c>
      <c r="R620" s="129">
        <v>24.0</v>
      </c>
      <c r="S620" s="129">
        <v>30.0</v>
      </c>
      <c r="T620" s="129">
        <v>50.0</v>
      </c>
      <c r="U620" s="129">
        <v>100.0</v>
      </c>
      <c r="V620" s="129">
        <v>-20.0</v>
      </c>
      <c r="W620" s="129">
        <v>12.14</v>
      </c>
      <c r="X620" s="129">
        <v>13.57</v>
      </c>
      <c r="Y620" s="129">
        <v>2.0</v>
      </c>
      <c r="Z620" s="129">
        <v>2.0</v>
      </c>
      <c r="AA620" s="129">
        <v>1.0</v>
      </c>
      <c r="AB620" s="129">
        <v>3.0</v>
      </c>
      <c r="AC620" s="129">
        <v>3.0</v>
      </c>
      <c r="AD620" s="129">
        <v>2.45</v>
      </c>
      <c r="AE620" s="129">
        <v>235.0</v>
      </c>
      <c r="AF620" s="129">
        <v>2.0</v>
      </c>
      <c r="AG620" s="129">
        <v>2.0</v>
      </c>
      <c r="AH620" s="129">
        <v>1.0</v>
      </c>
      <c r="AI620" s="129">
        <v>2.0</v>
      </c>
      <c r="AJ620" s="129">
        <v>2.0</v>
      </c>
      <c r="AK620" s="129">
        <v>2.0</v>
      </c>
      <c r="AL620" s="130">
        <v>45496.78643179398</v>
      </c>
      <c r="AM620" s="131">
        <v>651296.23</v>
      </c>
      <c r="AN620" s="131">
        <v>574021.91</v>
      </c>
      <c r="AO620" s="124"/>
      <c r="AP620" s="124"/>
    </row>
    <row r="621">
      <c r="A621" s="129">
        <v>594.0</v>
      </c>
      <c r="B621" s="14" t="s">
        <v>47</v>
      </c>
      <c r="C621" s="14" t="s">
        <v>32</v>
      </c>
      <c r="D621" s="14" t="s">
        <v>559</v>
      </c>
      <c r="E621" s="14" t="s">
        <v>560</v>
      </c>
      <c r="F621" s="15" t="s">
        <v>170</v>
      </c>
      <c r="G621" s="15" t="s">
        <v>59</v>
      </c>
      <c r="H621" s="18" t="s">
        <v>1026</v>
      </c>
      <c r="I621" s="18" t="s">
        <v>1027</v>
      </c>
      <c r="J621" s="129">
        <v>805864.34</v>
      </c>
      <c r="K621" s="129">
        <v>669750.6</v>
      </c>
      <c r="L621" s="129">
        <v>23890.52</v>
      </c>
      <c r="M621" s="129">
        <v>20441.74</v>
      </c>
      <c r="N621" s="14" t="s">
        <v>41</v>
      </c>
      <c r="O621" s="14" t="s">
        <v>41</v>
      </c>
      <c r="P621" s="129">
        <v>21.0</v>
      </c>
      <c r="Q621" s="129">
        <v>20.0</v>
      </c>
      <c r="R621" s="129">
        <v>17.0</v>
      </c>
      <c r="S621" s="129">
        <v>21.0</v>
      </c>
      <c r="T621" s="14" t="s">
        <v>41</v>
      </c>
      <c r="U621" s="129">
        <v>5.0</v>
      </c>
      <c r="V621" s="129">
        <v>-19.0</v>
      </c>
      <c r="W621" s="129">
        <v>16.87</v>
      </c>
      <c r="X621" s="129">
        <v>20.32</v>
      </c>
      <c r="Y621" s="14" t="s">
        <v>41</v>
      </c>
      <c r="Z621" s="129">
        <v>1.0</v>
      </c>
      <c r="AA621" s="129">
        <v>1.0</v>
      </c>
      <c r="AB621" s="129">
        <v>4.0</v>
      </c>
      <c r="AC621" s="129">
        <v>3.0</v>
      </c>
      <c r="AD621" s="129">
        <v>2.65</v>
      </c>
      <c r="AE621" s="129">
        <v>217.0</v>
      </c>
      <c r="AF621" s="14" t="s">
        <v>41</v>
      </c>
      <c r="AG621" s="129">
        <v>1.0</v>
      </c>
      <c r="AH621" s="129">
        <v>1.0</v>
      </c>
      <c r="AI621" s="129">
        <v>3.0</v>
      </c>
      <c r="AJ621" s="129">
        <v>2.0</v>
      </c>
      <c r="AK621" s="129">
        <v>2.0</v>
      </c>
      <c r="AL621" s="130">
        <v>45496.78643179398</v>
      </c>
      <c r="AM621" s="131">
        <v>806367.84</v>
      </c>
      <c r="AN621" s="131">
        <v>670332.16</v>
      </c>
      <c r="AO621" s="124"/>
      <c r="AP621" s="124"/>
    </row>
    <row r="622">
      <c r="A622" s="129">
        <v>749.0</v>
      </c>
      <c r="B622" s="14" t="s">
        <v>47</v>
      </c>
      <c r="C622" s="14" t="s">
        <v>32</v>
      </c>
      <c r="D622" s="14" t="s">
        <v>559</v>
      </c>
      <c r="E622" s="14" t="s">
        <v>560</v>
      </c>
      <c r="F622" s="15" t="s">
        <v>170</v>
      </c>
      <c r="G622" s="15" t="s">
        <v>59</v>
      </c>
      <c r="H622" s="18" t="s">
        <v>1026</v>
      </c>
      <c r="I622" s="18" t="s">
        <v>1027</v>
      </c>
      <c r="J622" s="129">
        <v>657454.2</v>
      </c>
      <c r="K622" s="129">
        <v>565533.2</v>
      </c>
      <c r="L622" s="129">
        <v>18273.95</v>
      </c>
      <c r="M622" s="129">
        <v>17161.44</v>
      </c>
      <c r="N622" s="14" t="s">
        <v>41</v>
      </c>
      <c r="O622" s="129">
        <v>1.0</v>
      </c>
      <c r="P622" s="129">
        <v>12.0</v>
      </c>
      <c r="Q622" s="129">
        <v>19.0</v>
      </c>
      <c r="R622" s="129">
        <v>16.0</v>
      </c>
      <c r="S622" s="129">
        <v>6.0</v>
      </c>
      <c r="T622" s="14" t="s">
        <v>41</v>
      </c>
      <c r="U622" s="129">
        <v>-36.0</v>
      </c>
      <c r="V622" s="129">
        <v>166.0</v>
      </c>
      <c r="W622" s="129">
        <v>6.48</v>
      </c>
      <c r="X622" s="129">
        <v>16.25</v>
      </c>
      <c r="Y622" s="14" t="s">
        <v>41</v>
      </c>
      <c r="Z622" s="129">
        <v>1.0</v>
      </c>
      <c r="AA622" s="129">
        <v>5.0</v>
      </c>
      <c r="AB622" s="129">
        <v>2.0</v>
      </c>
      <c r="AC622" s="129">
        <v>3.0</v>
      </c>
      <c r="AD622" s="129">
        <v>2.65</v>
      </c>
      <c r="AE622" s="129">
        <v>215.0</v>
      </c>
      <c r="AF622" s="14" t="s">
        <v>41</v>
      </c>
      <c r="AG622" s="129">
        <v>1.0</v>
      </c>
      <c r="AH622" s="129">
        <v>4.0</v>
      </c>
      <c r="AI622" s="129">
        <v>1.0</v>
      </c>
      <c r="AJ622" s="129">
        <v>2.0</v>
      </c>
      <c r="AK622" s="129">
        <v>2.0</v>
      </c>
      <c r="AL622" s="130">
        <v>45496.78643179398</v>
      </c>
      <c r="AM622" s="131">
        <v>658726.45</v>
      </c>
      <c r="AN622" s="131">
        <v>565649.29</v>
      </c>
      <c r="AO622" s="124"/>
      <c r="AP622" s="124"/>
    </row>
    <row r="623">
      <c r="A623" s="129">
        <v>179.0</v>
      </c>
      <c r="B623" s="14" t="s">
        <v>122</v>
      </c>
      <c r="C623" s="14" t="s">
        <v>32</v>
      </c>
      <c r="D623" s="14" t="s">
        <v>175</v>
      </c>
      <c r="E623" s="14" t="s">
        <v>176</v>
      </c>
      <c r="F623" s="15" t="s">
        <v>177</v>
      </c>
      <c r="G623" s="15" t="s">
        <v>101</v>
      </c>
      <c r="H623" s="18" t="s">
        <v>1026</v>
      </c>
      <c r="I623" s="18" t="s">
        <v>1027</v>
      </c>
      <c r="J623" s="129">
        <v>1134561.07</v>
      </c>
      <c r="K623" s="129">
        <v>1041263.0</v>
      </c>
      <c r="L623" s="129">
        <v>35836.19</v>
      </c>
      <c r="M623" s="129">
        <v>33965.08</v>
      </c>
      <c r="N623" s="129">
        <v>3.0</v>
      </c>
      <c r="O623" s="129">
        <v>45.0</v>
      </c>
      <c r="P623" s="129">
        <v>27.0</v>
      </c>
      <c r="Q623" s="129">
        <v>21.0</v>
      </c>
      <c r="R623" s="129">
        <v>46.0</v>
      </c>
      <c r="S623" s="129">
        <v>35.0</v>
      </c>
      <c r="T623" s="129">
        <v>-93.0</v>
      </c>
      <c r="U623" s="129">
        <v>28.0</v>
      </c>
      <c r="V623" s="129">
        <v>31.0</v>
      </c>
      <c r="W623" s="129">
        <v>5.51</v>
      </c>
      <c r="X623" s="129">
        <v>8.96</v>
      </c>
      <c r="Y623" s="129">
        <v>1.0</v>
      </c>
      <c r="Z623" s="129">
        <v>1.0</v>
      </c>
      <c r="AA623" s="129">
        <v>2.0</v>
      </c>
      <c r="AB623" s="129">
        <v>2.0</v>
      </c>
      <c r="AC623" s="129">
        <v>2.0</v>
      </c>
      <c r="AD623" s="129">
        <v>1.85</v>
      </c>
      <c r="AE623" s="129">
        <v>328.0</v>
      </c>
      <c r="AF623" s="129">
        <v>1.0</v>
      </c>
      <c r="AG623" s="129">
        <v>1.0</v>
      </c>
      <c r="AH623" s="129">
        <v>2.0</v>
      </c>
      <c r="AI623" s="129">
        <v>1.0</v>
      </c>
      <c r="AJ623" s="129">
        <v>2.0</v>
      </c>
      <c r="AK623" s="129">
        <v>2.0</v>
      </c>
      <c r="AL623" s="130">
        <v>45496.78643179398</v>
      </c>
      <c r="AM623" s="131">
        <v>1130201.52</v>
      </c>
      <c r="AN623" s="131">
        <v>1041267.65</v>
      </c>
      <c r="AO623" s="124"/>
      <c r="AP623" s="124"/>
    </row>
    <row r="624">
      <c r="A624" s="129">
        <v>167.0</v>
      </c>
      <c r="B624" s="14" t="s">
        <v>47</v>
      </c>
      <c r="C624" s="14" t="s">
        <v>32</v>
      </c>
      <c r="D624" s="14" t="s">
        <v>160</v>
      </c>
      <c r="E624" s="14" t="s">
        <v>161</v>
      </c>
      <c r="F624" s="15" t="s">
        <v>140</v>
      </c>
      <c r="G624" s="15" t="s">
        <v>36</v>
      </c>
      <c r="H624" s="18" t="s">
        <v>1026</v>
      </c>
      <c r="I624" s="18" t="s">
        <v>1027</v>
      </c>
      <c r="J624" s="129">
        <v>1518483.14</v>
      </c>
      <c r="K624" s="129">
        <v>1154461.4</v>
      </c>
      <c r="L624" s="129">
        <v>38374.51</v>
      </c>
      <c r="M624" s="129">
        <v>28462.17</v>
      </c>
      <c r="N624" s="129">
        <v>55.0</v>
      </c>
      <c r="O624" s="129">
        <v>49.0</v>
      </c>
      <c r="P624" s="129">
        <v>48.0</v>
      </c>
      <c r="Q624" s="129">
        <v>47.0</v>
      </c>
      <c r="R624" s="129">
        <v>40.0</v>
      </c>
      <c r="S624" s="129">
        <v>27.0</v>
      </c>
      <c r="T624" s="129">
        <v>12.0</v>
      </c>
      <c r="U624" s="129">
        <v>2.0</v>
      </c>
      <c r="V624" s="129">
        <v>48.0</v>
      </c>
      <c r="W624" s="129">
        <v>34.83</v>
      </c>
      <c r="X624" s="129">
        <v>31.53</v>
      </c>
      <c r="Y624" s="129">
        <v>1.0</v>
      </c>
      <c r="Z624" s="129">
        <v>1.0</v>
      </c>
      <c r="AA624" s="129">
        <v>3.0</v>
      </c>
      <c r="AB624" s="129">
        <v>5.0</v>
      </c>
      <c r="AC624" s="129">
        <v>5.0</v>
      </c>
      <c r="AD624" s="129">
        <v>4.0</v>
      </c>
      <c r="AE624" s="129">
        <v>54.0</v>
      </c>
      <c r="AF624" s="129">
        <v>1.0</v>
      </c>
      <c r="AG624" s="129">
        <v>1.0</v>
      </c>
      <c r="AH624" s="129">
        <v>2.0</v>
      </c>
      <c r="AI624" s="129">
        <v>4.0</v>
      </c>
      <c r="AJ624" s="129">
        <v>4.0</v>
      </c>
      <c r="AK624" s="129">
        <v>4.0</v>
      </c>
      <c r="AL624" s="130">
        <v>45496.78643179398</v>
      </c>
      <c r="AM624" s="131">
        <v>1519260.14</v>
      </c>
      <c r="AN624" s="131">
        <v>1154720.74</v>
      </c>
      <c r="AO624" s="124"/>
      <c r="AP624" s="124"/>
    </row>
    <row r="625">
      <c r="A625" s="129">
        <v>663.0</v>
      </c>
      <c r="B625" s="14" t="s">
        <v>47</v>
      </c>
      <c r="C625" s="14" t="s">
        <v>32</v>
      </c>
      <c r="D625" s="14" t="s">
        <v>518</v>
      </c>
      <c r="E625" s="14" t="s">
        <v>161</v>
      </c>
      <c r="F625" s="15" t="s">
        <v>425</v>
      </c>
      <c r="G625" s="15" t="s">
        <v>36</v>
      </c>
      <c r="H625" s="18" t="s">
        <v>1026</v>
      </c>
      <c r="I625" s="18" t="s">
        <v>1027</v>
      </c>
      <c r="J625" s="129">
        <v>733755.0</v>
      </c>
      <c r="K625" s="129">
        <v>869857.4</v>
      </c>
      <c r="L625" s="129">
        <v>17221.25</v>
      </c>
      <c r="M625" s="129">
        <v>23086.14</v>
      </c>
      <c r="N625" s="14" t="s">
        <v>41</v>
      </c>
      <c r="O625" s="129">
        <v>6.0</v>
      </c>
      <c r="P625" s="129">
        <v>22.0</v>
      </c>
      <c r="Q625" s="129">
        <v>25.0</v>
      </c>
      <c r="R625" s="129">
        <v>17.0</v>
      </c>
      <c r="S625" s="129">
        <v>19.0</v>
      </c>
      <c r="T625" s="14" t="s">
        <v>41</v>
      </c>
      <c r="U625" s="129">
        <v>-12.0</v>
      </c>
      <c r="V625" s="129">
        <v>-10.0</v>
      </c>
      <c r="W625" s="129">
        <v>-25.4</v>
      </c>
      <c r="X625" s="129">
        <v>-15.65</v>
      </c>
      <c r="Y625" s="14" t="s">
        <v>41</v>
      </c>
      <c r="Z625" s="129">
        <v>1.0</v>
      </c>
      <c r="AA625" s="129">
        <v>1.0</v>
      </c>
      <c r="AB625" s="129">
        <v>1.0</v>
      </c>
      <c r="AC625" s="129">
        <v>1.0</v>
      </c>
      <c r="AD625" s="129">
        <v>0.95</v>
      </c>
      <c r="AE625" s="129">
        <v>626.0</v>
      </c>
      <c r="AF625" s="14" t="s">
        <v>41</v>
      </c>
      <c r="AG625" s="129">
        <v>1.0</v>
      </c>
      <c r="AH625" s="129">
        <v>1.0</v>
      </c>
      <c r="AI625" s="129">
        <v>1.0</v>
      </c>
      <c r="AJ625" s="129">
        <v>1.0</v>
      </c>
      <c r="AK625" s="129">
        <v>1.0</v>
      </c>
      <c r="AL625" s="130">
        <v>45496.78643179398</v>
      </c>
      <c r="AM625" s="131">
        <v>733689.22</v>
      </c>
      <c r="AN625" s="131">
        <v>871084.31</v>
      </c>
      <c r="AO625" s="124"/>
      <c r="AP625" s="124"/>
    </row>
    <row r="626">
      <c r="A626" s="129">
        <v>676.0</v>
      </c>
      <c r="B626" s="14" t="s">
        <v>122</v>
      </c>
      <c r="C626" s="14" t="s">
        <v>32</v>
      </c>
      <c r="D626" s="14" t="s">
        <v>91</v>
      </c>
      <c r="E626" s="14" t="s">
        <v>620</v>
      </c>
      <c r="F626" s="15" t="s">
        <v>143</v>
      </c>
      <c r="G626" s="15" t="s">
        <v>101</v>
      </c>
      <c r="H626" s="18" t="s">
        <v>1026</v>
      </c>
      <c r="I626" s="18" t="s">
        <v>1027</v>
      </c>
      <c r="J626" s="129">
        <v>861526.15</v>
      </c>
      <c r="K626" s="129">
        <v>1001587.0</v>
      </c>
      <c r="L626" s="129">
        <v>34843.25</v>
      </c>
      <c r="M626" s="129">
        <v>40395.0</v>
      </c>
      <c r="N626" s="14" t="s">
        <v>41</v>
      </c>
      <c r="O626" s="14" t="s">
        <v>41</v>
      </c>
      <c r="P626" s="129">
        <v>5.0</v>
      </c>
      <c r="Q626" s="129">
        <v>6.0</v>
      </c>
      <c r="R626" s="129">
        <v>10.0</v>
      </c>
      <c r="S626" s="129">
        <v>9.0</v>
      </c>
      <c r="T626" s="14" t="s">
        <v>41</v>
      </c>
      <c r="U626" s="129">
        <v>-16.0</v>
      </c>
      <c r="V626" s="129">
        <v>11.0</v>
      </c>
      <c r="W626" s="129">
        <v>-13.74</v>
      </c>
      <c r="X626" s="129">
        <v>-13.98</v>
      </c>
      <c r="Y626" s="14" t="s">
        <v>41</v>
      </c>
      <c r="Z626" s="129">
        <v>1.0</v>
      </c>
      <c r="AA626" s="129">
        <v>1.0</v>
      </c>
      <c r="AB626" s="129">
        <v>1.0</v>
      </c>
      <c r="AC626" s="129">
        <v>1.0</v>
      </c>
      <c r="AD626" s="129">
        <v>0.95</v>
      </c>
      <c r="AE626" s="129">
        <v>640.0</v>
      </c>
      <c r="AF626" s="14" t="s">
        <v>41</v>
      </c>
      <c r="AG626" s="129">
        <v>1.0</v>
      </c>
      <c r="AH626" s="129">
        <v>1.0</v>
      </c>
      <c r="AI626" s="129">
        <v>1.0</v>
      </c>
      <c r="AJ626" s="129">
        <v>1.0</v>
      </c>
      <c r="AK626" s="129">
        <v>1.0</v>
      </c>
      <c r="AL626" s="130">
        <v>45496.78643179398</v>
      </c>
      <c r="AM626" s="131">
        <v>888669.68</v>
      </c>
      <c r="AN626" s="131">
        <v>1002038.56</v>
      </c>
      <c r="AO626" s="124"/>
      <c r="AP626" s="124"/>
    </row>
    <row r="627">
      <c r="A627" s="129">
        <v>575.0</v>
      </c>
      <c r="B627" s="14" t="s">
        <v>97</v>
      </c>
      <c r="C627" s="14" t="s">
        <v>32</v>
      </c>
      <c r="D627" s="14" t="s">
        <v>292</v>
      </c>
      <c r="E627" s="14" t="s">
        <v>541</v>
      </c>
      <c r="F627" s="15" t="s">
        <v>223</v>
      </c>
      <c r="G627" s="15" t="s">
        <v>101</v>
      </c>
      <c r="H627" s="18" t="s">
        <v>1026</v>
      </c>
      <c r="I627" s="18" t="s">
        <v>1027</v>
      </c>
      <c r="J627" s="129">
        <v>889913.36</v>
      </c>
      <c r="K627" s="129">
        <v>841509.2</v>
      </c>
      <c r="L627" s="129">
        <v>24394.67</v>
      </c>
      <c r="M627" s="129">
        <v>25294.95</v>
      </c>
      <c r="N627" s="129">
        <v>31.0</v>
      </c>
      <c r="O627" s="129">
        <v>22.0</v>
      </c>
      <c r="P627" s="129">
        <v>16.0</v>
      </c>
      <c r="Q627" s="129">
        <v>25.0</v>
      </c>
      <c r="R627" s="129">
        <v>27.0</v>
      </c>
      <c r="S627" s="129">
        <v>27.0</v>
      </c>
      <c r="T627" s="129">
        <v>40.0</v>
      </c>
      <c r="U627" s="129">
        <v>-36.0</v>
      </c>
      <c r="V627" s="129">
        <v>0.0</v>
      </c>
      <c r="W627" s="129">
        <v>-3.56</v>
      </c>
      <c r="X627" s="129">
        <v>5.75</v>
      </c>
      <c r="Y627" s="129">
        <v>2.0</v>
      </c>
      <c r="Z627" s="129">
        <v>1.0</v>
      </c>
      <c r="AA627" s="129">
        <v>1.0</v>
      </c>
      <c r="AB627" s="129">
        <v>1.0</v>
      </c>
      <c r="AC627" s="129">
        <v>1.0</v>
      </c>
      <c r="AD627" s="129">
        <v>1.05</v>
      </c>
      <c r="AE627" s="129">
        <v>526.0</v>
      </c>
      <c r="AF627" s="129">
        <v>2.0</v>
      </c>
      <c r="AG627" s="129">
        <v>1.0</v>
      </c>
      <c r="AH627" s="129">
        <v>1.0</v>
      </c>
      <c r="AI627" s="129">
        <v>1.0</v>
      </c>
      <c r="AJ627" s="129">
        <v>1.0</v>
      </c>
      <c r="AK627" s="129">
        <v>1.0</v>
      </c>
      <c r="AL627" s="130">
        <v>45496.78643179398</v>
      </c>
      <c r="AM627" s="131">
        <v>890525.86</v>
      </c>
      <c r="AN627" s="131">
        <v>842383.82</v>
      </c>
      <c r="AO627" s="124"/>
      <c r="AP627" s="124"/>
    </row>
    <row r="628">
      <c r="A628" s="129">
        <v>486.0</v>
      </c>
      <c r="B628" s="132"/>
      <c r="C628" s="14" t="s">
        <v>32</v>
      </c>
      <c r="D628" s="14" t="s">
        <v>472</v>
      </c>
      <c r="E628" s="14" t="s">
        <v>473</v>
      </c>
      <c r="F628" s="15" t="s">
        <v>403</v>
      </c>
      <c r="G628" s="15" t="s">
        <v>46</v>
      </c>
      <c r="H628" s="18" t="s">
        <v>1026</v>
      </c>
      <c r="I628" s="18" t="s">
        <v>1027</v>
      </c>
      <c r="J628" s="129">
        <v>1858824.46</v>
      </c>
      <c r="K628" s="129">
        <v>1578381.4</v>
      </c>
      <c r="L628" s="129">
        <v>70565.56</v>
      </c>
      <c r="M628" s="129">
        <v>70329.71</v>
      </c>
      <c r="N628" s="129">
        <v>46.0</v>
      </c>
      <c r="O628" s="129">
        <v>47.0</v>
      </c>
      <c r="P628" s="129">
        <v>64.0</v>
      </c>
      <c r="Q628" s="129">
        <v>54.0</v>
      </c>
      <c r="R628" s="129">
        <v>63.0</v>
      </c>
      <c r="S628" s="129">
        <v>61.0</v>
      </c>
      <c r="T628" s="129">
        <v>-2.0</v>
      </c>
      <c r="U628" s="129">
        <v>18.0</v>
      </c>
      <c r="V628" s="129">
        <v>3.0</v>
      </c>
      <c r="W628" s="129">
        <v>0.34</v>
      </c>
      <c r="X628" s="129">
        <v>17.77</v>
      </c>
      <c r="Y628" s="129">
        <v>1.0</v>
      </c>
      <c r="Z628" s="129">
        <v>1.0</v>
      </c>
      <c r="AA628" s="129">
        <v>1.0</v>
      </c>
      <c r="AB628" s="129">
        <v>1.0</v>
      </c>
      <c r="AC628" s="129">
        <v>3.0</v>
      </c>
      <c r="AD628" s="129">
        <v>1.5</v>
      </c>
      <c r="AE628" s="129">
        <v>391.0</v>
      </c>
      <c r="AF628" s="129">
        <v>1.0</v>
      </c>
      <c r="AG628" s="129">
        <v>1.0</v>
      </c>
      <c r="AH628" s="129">
        <v>1.0</v>
      </c>
      <c r="AI628" s="129">
        <v>1.0</v>
      </c>
      <c r="AJ628" s="129">
        <v>2.0</v>
      </c>
      <c r="AK628" s="129">
        <v>1.0</v>
      </c>
      <c r="AL628" s="130">
        <v>45496.78643179398</v>
      </c>
      <c r="AM628" s="131">
        <v>1856143.71</v>
      </c>
      <c r="AN628" s="131">
        <v>1578548.53</v>
      </c>
      <c r="AO628" s="124"/>
      <c r="AP628" s="124"/>
    </row>
    <row r="629">
      <c r="A629" s="129">
        <v>401.0</v>
      </c>
      <c r="B629" s="14" t="s">
        <v>42</v>
      </c>
      <c r="C629" s="14" t="s">
        <v>32</v>
      </c>
      <c r="D629" s="14" t="s">
        <v>205</v>
      </c>
      <c r="E629" s="14" t="s">
        <v>408</v>
      </c>
      <c r="F629" s="15" t="s">
        <v>270</v>
      </c>
      <c r="G629" s="15" t="s">
        <v>46</v>
      </c>
      <c r="H629" s="18" t="s">
        <v>1026</v>
      </c>
      <c r="I629" s="18" t="s">
        <v>1027</v>
      </c>
      <c r="J629" s="129">
        <v>2023663.3</v>
      </c>
      <c r="K629" s="129">
        <v>1801923.0</v>
      </c>
      <c r="L629" s="129">
        <v>67154.52</v>
      </c>
      <c r="M629" s="129">
        <v>62707.55</v>
      </c>
      <c r="N629" s="129">
        <v>28.0</v>
      </c>
      <c r="O629" s="129">
        <v>39.0</v>
      </c>
      <c r="P629" s="129">
        <v>33.0</v>
      </c>
      <c r="Q629" s="129">
        <v>37.0</v>
      </c>
      <c r="R629" s="129">
        <v>75.0</v>
      </c>
      <c r="S629" s="129">
        <v>86.0</v>
      </c>
      <c r="T629" s="129">
        <v>-28.0</v>
      </c>
      <c r="U629" s="129">
        <v>-10.0</v>
      </c>
      <c r="V629" s="129">
        <v>-12.0</v>
      </c>
      <c r="W629" s="129">
        <v>7.09</v>
      </c>
      <c r="X629" s="129">
        <v>12.31</v>
      </c>
      <c r="Y629" s="129">
        <v>1.0</v>
      </c>
      <c r="Z629" s="129">
        <v>1.0</v>
      </c>
      <c r="AA629" s="129">
        <v>1.0</v>
      </c>
      <c r="AB629" s="129">
        <v>2.0</v>
      </c>
      <c r="AC629" s="129">
        <v>2.0</v>
      </c>
      <c r="AD629" s="129">
        <v>1.65</v>
      </c>
      <c r="AE629" s="129">
        <v>369.0</v>
      </c>
      <c r="AF629" s="129">
        <v>1.0</v>
      </c>
      <c r="AG629" s="129">
        <v>1.0</v>
      </c>
      <c r="AH629" s="129">
        <v>1.0</v>
      </c>
      <c r="AI629" s="129">
        <v>1.0</v>
      </c>
      <c r="AJ629" s="129">
        <v>2.0</v>
      </c>
      <c r="AK629" s="129">
        <v>1.0</v>
      </c>
      <c r="AL629" s="130">
        <v>45496.78643179398</v>
      </c>
      <c r="AM629" s="131">
        <v>2020964.62</v>
      </c>
      <c r="AN629" s="131">
        <v>1801822.75</v>
      </c>
      <c r="AO629" s="124"/>
      <c r="AP629" s="124"/>
    </row>
    <row r="630">
      <c r="A630" s="129">
        <v>436.0</v>
      </c>
      <c r="B630" s="14" t="s">
        <v>47</v>
      </c>
      <c r="C630" s="14" t="s">
        <v>32</v>
      </c>
      <c r="D630" s="14" t="s">
        <v>434</v>
      </c>
      <c r="E630" s="14" t="s">
        <v>408</v>
      </c>
      <c r="F630" s="15" t="s">
        <v>96</v>
      </c>
      <c r="G630" s="15" t="s">
        <v>59</v>
      </c>
      <c r="H630" s="18" t="s">
        <v>1026</v>
      </c>
      <c r="I630" s="18" t="s">
        <v>1027</v>
      </c>
      <c r="J630" s="129">
        <v>1273878.13</v>
      </c>
      <c r="K630" s="129">
        <v>996200.4</v>
      </c>
      <c r="L630" s="129">
        <v>29099.33</v>
      </c>
      <c r="M630" s="129">
        <v>23480.07</v>
      </c>
      <c r="N630" s="129">
        <v>33.0</v>
      </c>
      <c r="O630" s="129">
        <v>44.0</v>
      </c>
      <c r="P630" s="129">
        <v>30.0</v>
      </c>
      <c r="Q630" s="129">
        <v>35.0</v>
      </c>
      <c r="R630" s="129">
        <v>49.0</v>
      </c>
      <c r="S630" s="129">
        <v>43.0</v>
      </c>
      <c r="T630" s="129">
        <v>-25.0</v>
      </c>
      <c r="U630" s="129">
        <v>-14.0</v>
      </c>
      <c r="V630" s="129">
        <v>13.0</v>
      </c>
      <c r="W630" s="129">
        <v>23.93</v>
      </c>
      <c r="X630" s="129">
        <v>27.87</v>
      </c>
      <c r="Y630" s="129">
        <v>1.0</v>
      </c>
      <c r="Z630" s="129">
        <v>1.0</v>
      </c>
      <c r="AA630" s="129">
        <v>1.0</v>
      </c>
      <c r="AB630" s="129">
        <v>5.0</v>
      </c>
      <c r="AC630" s="129">
        <v>4.0</v>
      </c>
      <c r="AD630" s="129">
        <v>3.35</v>
      </c>
      <c r="AE630" s="129">
        <v>158.0</v>
      </c>
      <c r="AF630" s="129">
        <v>1.0</v>
      </c>
      <c r="AG630" s="129">
        <v>1.0</v>
      </c>
      <c r="AH630" s="129">
        <v>1.0</v>
      </c>
      <c r="AI630" s="129">
        <v>4.0</v>
      </c>
      <c r="AJ630" s="129">
        <v>3.0</v>
      </c>
      <c r="AK630" s="129">
        <v>3.0</v>
      </c>
      <c r="AL630" s="130">
        <v>45496.78643179398</v>
      </c>
      <c r="AM630" s="131">
        <v>1274946.13</v>
      </c>
      <c r="AN630" s="131">
        <v>996328.9</v>
      </c>
      <c r="AO630" s="124"/>
      <c r="AP630" s="124"/>
    </row>
    <row r="631">
      <c r="A631" s="129">
        <v>595.0</v>
      </c>
      <c r="B631" s="14" t="s">
        <v>42</v>
      </c>
      <c r="C631" s="14" t="s">
        <v>32</v>
      </c>
      <c r="D631" s="14" t="s">
        <v>237</v>
      </c>
      <c r="E631" s="14" t="s">
        <v>408</v>
      </c>
      <c r="F631" s="15" t="s">
        <v>270</v>
      </c>
      <c r="G631" s="15" t="s">
        <v>46</v>
      </c>
      <c r="H631" s="18" t="s">
        <v>1026</v>
      </c>
      <c r="I631" s="18" t="s">
        <v>1027</v>
      </c>
      <c r="J631" s="129">
        <v>854947.53</v>
      </c>
      <c r="K631" s="129">
        <v>726371.8</v>
      </c>
      <c r="L631" s="129">
        <v>28316.88</v>
      </c>
      <c r="M631" s="129">
        <v>26884.73</v>
      </c>
      <c r="N631" s="129">
        <v>13.0</v>
      </c>
      <c r="O631" s="129">
        <v>1.0</v>
      </c>
      <c r="P631" s="129">
        <v>48.0</v>
      </c>
      <c r="Q631" s="129">
        <v>34.0</v>
      </c>
      <c r="R631" s="129">
        <v>42.0</v>
      </c>
      <c r="S631" s="129">
        <v>23.0</v>
      </c>
      <c r="T631" s="129">
        <v>1200.0</v>
      </c>
      <c r="U631" s="129">
        <v>41.0</v>
      </c>
      <c r="V631" s="129">
        <v>82.0</v>
      </c>
      <c r="W631" s="129">
        <v>5.33</v>
      </c>
      <c r="X631" s="129">
        <v>17.7</v>
      </c>
      <c r="Y631" s="129">
        <v>5.0</v>
      </c>
      <c r="Z631" s="129">
        <v>1.0</v>
      </c>
      <c r="AA631" s="129">
        <v>5.0</v>
      </c>
      <c r="AB631" s="129">
        <v>2.0</v>
      </c>
      <c r="AC631" s="129">
        <v>3.0</v>
      </c>
      <c r="AD631" s="129">
        <v>2.9</v>
      </c>
      <c r="AE631" s="129">
        <v>189.0</v>
      </c>
      <c r="AF631" s="129">
        <v>4.0</v>
      </c>
      <c r="AG631" s="129">
        <v>1.0</v>
      </c>
      <c r="AH631" s="129">
        <v>4.0</v>
      </c>
      <c r="AI631" s="129">
        <v>1.0</v>
      </c>
      <c r="AJ631" s="129">
        <v>2.0</v>
      </c>
      <c r="AK631" s="129">
        <v>3.0</v>
      </c>
      <c r="AL631" s="130">
        <v>45496.78643179398</v>
      </c>
      <c r="AM631" s="131">
        <v>855067.03</v>
      </c>
      <c r="AN631" s="131">
        <v>726777.39</v>
      </c>
      <c r="AO631" s="124"/>
      <c r="AP631" s="124"/>
    </row>
    <row r="632">
      <c r="A632" s="129">
        <v>597.0</v>
      </c>
      <c r="B632" s="14" t="s">
        <v>42</v>
      </c>
      <c r="C632" s="14" t="s">
        <v>32</v>
      </c>
      <c r="D632" s="14" t="s">
        <v>237</v>
      </c>
      <c r="E632" s="14" t="s">
        <v>408</v>
      </c>
      <c r="F632" s="15" t="s">
        <v>45</v>
      </c>
      <c r="G632" s="15" t="s">
        <v>46</v>
      </c>
      <c r="H632" s="18" t="s">
        <v>1026</v>
      </c>
      <c r="I632" s="18" t="s">
        <v>1027</v>
      </c>
      <c r="J632" s="129">
        <v>2337827.09</v>
      </c>
      <c r="K632" s="129">
        <v>2190678.6</v>
      </c>
      <c r="L632" s="129">
        <v>67613.74</v>
      </c>
      <c r="M632" s="129">
        <v>73398.91</v>
      </c>
      <c r="N632" s="129">
        <v>38.0</v>
      </c>
      <c r="O632" s="129">
        <v>37.0</v>
      </c>
      <c r="P632" s="129">
        <v>66.0</v>
      </c>
      <c r="Q632" s="129">
        <v>54.0</v>
      </c>
      <c r="R632" s="129">
        <v>51.0</v>
      </c>
      <c r="S632" s="129">
        <v>52.0</v>
      </c>
      <c r="T632" s="129">
        <v>2.0</v>
      </c>
      <c r="U632" s="129">
        <v>22.0</v>
      </c>
      <c r="V632" s="129">
        <v>-1.0</v>
      </c>
      <c r="W632" s="129">
        <v>-7.88</v>
      </c>
      <c r="X632" s="129">
        <v>6.72</v>
      </c>
      <c r="Y632" s="129">
        <v>1.0</v>
      </c>
      <c r="Z632" s="129">
        <v>1.0</v>
      </c>
      <c r="AA632" s="129">
        <v>1.0</v>
      </c>
      <c r="AB632" s="129">
        <v>1.0</v>
      </c>
      <c r="AC632" s="129">
        <v>1.0</v>
      </c>
      <c r="AD632" s="129">
        <v>1.0</v>
      </c>
      <c r="AE632" s="129">
        <v>606.0</v>
      </c>
      <c r="AF632" s="129">
        <v>1.0</v>
      </c>
      <c r="AG632" s="129">
        <v>1.0</v>
      </c>
      <c r="AH632" s="129">
        <v>1.0</v>
      </c>
      <c r="AI632" s="129">
        <v>1.0</v>
      </c>
      <c r="AJ632" s="129">
        <v>1.0</v>
      </c>
      <c r="AK632" s="129">
        <v>1.0</v>
      </c>
      <c r="AL632" s="130">
        <v>45496.78643179398</v>
      </c>
      <c r="AM632" s="131">
        <v>2298000.93</v>
      </c>
      <c r="AN632" s="131">
        <v>2158495.91</v>
      </c>
      <c r="AO632" s="124"/>
      <c r="AP632" s="124"/>
    </row>
    <row r="633">
      <c r="A633" s="129">
        <v>748.0</v>
      </c>
      <c r="B633" s="14" t="s">
        <v>42</v>
      </c>
      <c r="C633" s="14" t="s">
        <v>32</v>
      </c>
      <c r="D633" s="14" t="s">
        <v>152</v>
      </c>
      <c r="E633" s="14" t="s">
        <v>408</v>
      </c>
      <c r="F633" s="15" t="s">
        <v>52</v>
      </c>
      <c r="G633" s="15" t="s">
        <v>46</v>
      </c>
      <c r="H633" s="18" t="s">
        <v>1026</v>
      </c>
      <c r="I633" s="18" t="s">
        <v>1027</v>
      </c>
      <c r="J633" s="129">
        <v>1000423.54</v>
      </c>
      <c r="K633" s="129">
        <v>1082004.6</v>
      </c>
      <c r="L633" s="129">
        <v>35717.0</v>
      </c>
      <c r="M633" s="129">
        <v>38608.0</v>
      </c>
      <c r="N633" s="129">
        <v>3.0</v>
      </c>
      <c r="O633" s="129">
        <v>4.0</v>
      </c>
      <c r="P633" s="129">
        <v>17.0</v>
      </c>
      <c r="Q633" s="129">
        <v>15.0</v>
      </c>
      <c r="R633" s="129">
        <v>25.0</v>
      </c>
      <c r="S633" s="129">
        <v>18.0</v>
      </c>
      <c r="T633" s="129">
        <v>-25.0</v>
      </c>
      <c r="U633" s="129">
        <v>13.0</v>
      </c>
      <c r="V633" s="129">
        <v>38.0</v>
      </c>
      <c r="W633" s="129">
        <v>-7.49</v>
      </c>
      <c r="X633" s="129">
        <v>-7.54</v>
      </c>
      <c r="Y633" s="129">
        <v>1.0</v>
      </c>
      <c r="Z633" s="129">
        <v>1.0</v>
      </c>
      <c r="AA633" s="129">
        <v>2.0</v>
      </c>
      <c r="AB633" s="129">
        <v>1.0</v>
      </c>
      <c r="AC633" s="129">
        <v>1.0</v>
      </c>
      <c r="AD633" s="129">
        <v>1.2</v>
      </c>
      <c r="AE633" s="129">
        <v>484.0</v>
      </c>
      <c r="AF633" s="129">
        <v>1.0</v>
      </c>
      <c r="AG633" s="129">
        <v>1.0</v>
      </c>
      <c r="AH633" s="129">
        <v>2.0</v>
      </c>
      <c r="AI633" s="129">
        <v>1.0</v>
      </c>
      <c r="AJ633" s="129">
        <v>1.0</v>
      </c>
      <c r="AK633" s="129">
        <v>1.0</v>
      </c>
      <c r="AL633" s="130">
        <v>45496.78643179398</v>
      </c>
      <c r="AM633" s="131">
        <v>1000431.54</v>
      </c>
      <c r="AN633" s="131">
        <v>1081889.0</v>
      </c>
      <c r="AO633" s="124"/>
      <c r="AP633" s="124"/>
    </row>
    <row r="634">
      <c r="A634" s="129">
        <v>228.0</v>
      </c>
      <c r="B634" s="132"/>
      <c r="C634" s="14" t="s">
        <v>32</v>
      </c>
      <c r="D634" s="14" t="s">
        <v>229</v>
      </c>
      <c r="E634" s="14" t="s">
        <v>230</v>
      </c>
      <c r="F634" s="15" t="s">
        <v>159</v>
      </c>
      <c r="G634" s="15" t="s">
        <v>46</v>
      </c>
      <c r="H634" s="18" t="s">
        <v>1026</v>
      </c>
      <c r="I634" s="18" t="s">
        <v>1027</v>
      </c>
      <c r="J634" s="129">
        <v>807803.35</v>
      </c>
      <c r="K634" s="129">
        <v>873800.0</v>
      </c>
      <c r="L634" s="129">
        <v>32511.93</v>
      </c>
      <c r="M634" s="129">
        <v>38844.84</v>
      </c>
      <c r="N634" s="129">
        <v>16.0</v>
      </c>
      <c r="O634" s="129">
        <v>9.0</v>
      </c>
      <c r="P634" s="129">
        <v>78.0</v>
      </c>
      <c r="Q634" s="129">
        <v>34.0</v>
      </c>
      <c r="R634" s="129">
        <v>42.0</v>
      </c>
      <c r="S634" s="129">
        <v>32.0</v>
      </c>
      <c r="T634" s="129">
        <v>77.0</v>
      </c>
      <c r="U634" s="129">
        <v>129.0</v>
      </c>
      <c r="V634" s="129">
        <v>31.0</v>
      </c>
      <c r="W634" s="129">
        <v>-16.3</v>
      </c>
      <c r="X634" s="129">
        <v>-7.55</v>
      </c>
      <c r="Y634" s="129">
        <v>3.0</v>
      </c>
      <c r="Z634" s="129">
        <v>3.0</v>
      </c>
      <c r="AA634" s="129">
        <v>2.0</v>
      </c>
      <c r="AB634" s="129">
        <v>1.0</v>
      </c>
      <c r="AC634" s="129">
        <v>1.0</v>
      </c>
      <c r="AD634" s="129">
        <v>1.5</v>
      </c>
      <c r="AE634" s="129">
        <v>387.0</v>
      </c>
      <c r="AF634" s="129">
        <v>2.0</v>
      </c>
      <c r="AG634" s="129">
        <v>2.0</v>
      </c>
      <c r="AH634" s="129">
        <v>2.0</v>
      </c>
      <c r="AI634" s="129">
        <v>1.0</v>
      </c>
      <c r="AJ634" s="129">
        <v>1.0</v>
      </c>
      <c r="AK634" s="129">
        <v>1.0</v>
      </c>
      <c r="AL634" s="130">
        <v>45496.78643179398</v>
      </c>
      <c r="AM634" s="131">
        <v>808164.86</v>
      </c>
      <c r="AN634" s="131">
        <v>874532.96</v>
      </c>
      <c r="AO634" s="124"/>
      <c r="AP634" s="124"/>
    </row>
    <row r="635">
      <c r="A635" s="129">
        <v>3030.0</v>
      </c>
      <c r="B635" s="14" t="s">
        <v>31</v>
      </c>
      <c r="C635" s="14" t="s">
        <v>32</v>
      </c>
      <c r="D635" s="14" t="s">
        <v>801</v>
      </c>
      <c r="E635" s="14" t="s">
        <v>802</v>
      </c>
      <c r="F635" s="15" t="s">
        <v>776</v>
      </c>
      <c r="G635" s="15" t="s">
        <v>772</v>
      </c>
      <c r="H635" s="18" t="s">
        <v>1026</v>
      </c>
      <c r="I635" s="18" t="s">
        <v>1027</v>
      </c>
      <c r="J635" s="129">
        <v>1156337.01</v>
      </c>
      <c r="K635" s="129">
        <v>1155797.8</v>
      </c>
      <c r="L635" s="129">
        <v>26789.5</v>
      </c>
      <c r="M635" s="129">
        <v>28633.02</v>
      </c>
      <c r="N635" s="129">
        <v>24.0</v>
      </c>
      <c r="O635" s="129">
        <v>4.0</v>
      </c>
      <c r="P635" s="129">
        <v>28.0</v>
      </c>
      <c r="Q635" s="129">
        <v>26.0</v>
      </c>
      <c r="R635" s="129">
        <v>20.0</v>
      </c>
      <c r="S635" s="129">
        <v>30.0</v>
      </c>
      <c r="T635" s="129">
        <v>500.0</v>
      </c>
      <c r="U635" s="129">
        <v>7.0</v>
      </c>
      <c r="V635" s="129">
        <v>-33.0</v>
      </c>
      <c r="W635" s="129">
        <v>-6.44</v>
      </c>
      <c r="X635" s="129">
        <v>0.05</v>
      </c>
      <c r="Y635" s="129">
        <v>5.0</v>
      </c>
      <c r="Z635" s="129">
        <v>1.0</v>
      </c>
      <c r="AA635" s="129">
        <v>1.0</v>
      </c>
      <c r="AB635" s="129">
        <v>1.0</v>
      </c>
      <c r="AC635" s="129">
        <v>1.0</v>
      </c>
      <c r="AD635" s="129">
        <v>1.2</v>
      </c>
      <c r="AE635" s="129">
        <v>474.0</v>
      </c>
      <c r="AF635" s="129">
        <v>4.0</v>
      </c>
      <c r="AG635" s="129">
        <v>1.0</v>
      </c>
      <c r="AH635" s="129">
        <v>1.0</v>
      </c>
      <c r="AI635" s="129">
        <v>1.0</v>
      </c>
      <c r="AJ635" s="129">
        <v>1.0</v>
      </c>
      <c r="AK635" s="129">
        <v>1.0</v>
      </c>
      <c r="AL635" s="130">
        <v>45496.78643179398</v>
      </c>
      <c r="AM635" s="131">
        <v>1156149.01</v>
      </c>
      <c r="AN635" s="131">
        <v>1155797.56</v>
      </c>
      <c r="AO635" s="124"/>
      <c r="AP635" s="124"/>
    </row>
    <row r="636">
      <c r="A636" s="129">
        <v>732.0</v>
      </c>
      <c r="B636" s="14" t="s">
        <v>60</v>
      </c>
      <c r="C636" s="14" t="s">
        <v>32</v>
      </c>
      <c r="D636" s="14" t="s">
        <v>663</v>
      </c>
      <c r="E636" s="14" t="s">
        <v>664</v>
      </c>
      <c r="F636" s="15" t="s">
        <v>81</v>
      </c>
      <c r="G636" s="15" t="s">
        <v>36</v>
      </c>
      <c r="H636" s="18" t="s">
        <v>1026</v>
      </c>
      <c r="I636" s="18" t="s">
        <v>1027</v>
      </c>
      <c r="J636" s="129">
        <v>845137.75</v>
      </c>
      <c r="K636" s="129">
        <v>622387.8</v>
      </c>
      <c r="L636" s="129">
        <v>29442.25</v>
      </c>
      <c r="M636" s="129">
        <v>23091.75</v>
      </c>
      <c r="N636" s="129">
        <v>14.0</v>
      </c>
      <c r="O636" s="129">
        <v>19.0</v>
      </c>
      <c r="P636" s="129">
        <v>16.0</v>
      </c>
      <c r="Q636" s="129">
        <v>27.0</v>
      </c>
      <c r="R636" s="129">
        <v>46.0</v>
      </c>
      <c r="S636" s="129">
        <v>60.0</v>
      </c>
      <c r="T636" s="129">
        <v>-26.0</v>
      </c>
      <c r="U636" s="129">
        <v>-40.0</v>
      </c>
      <c r="V636" s="129">
        <v>-23.0</v>
      </c>
      <c r="W636" s="129">
        <v>27.5</v>
      </c>
      <c r="X636" s="129">
        <v>35.79</v>
      </c>
      <c r="Y636" s="129">
        <v>1.0</v>
      </c>
      <c r="Z636" s="129">
        <v>1.0</v>
      </c>
      <c r="AA636" s="129">
        <v>1.0</v>
      </c>
      <c r="AB636" s="129">
        <v>5.0</v>
      </c>
      <c r="AC636" s="129">
        <v>5.0</v>
      </c>
      <c r="AD636" s="129">
        <v>3.6</v>
      </c>
      <c r="AE636" s="129">
        <v>112.0</v>
      </c>
      <c r="AF636" s="129">
        <v>1.0</v>
      </c>
      <c r="AG636" s="129">
        <v>1.0</v>
      </c>
      <c r="AH636" s="129">
        <v>1.0</v>
      </c>
      <c r="AI636" s="129">
        <v>4.0</v>
      </c>
      <c r="AJ636" s="129">
        <v>4.0</v>
      </c>
      <c r="AK636" s="129">
        <v>3.0</v>
      </c>
      <c r="AL636" s="130">
        <v>45496.78643179398</v>
      </c>
      <c r="AM636" s="131">
        <v>844872.75</v>
      </c>
      <c r="AN636" s="131">
        <v>622835.07</v>
      </c>
      <c r="AO636" s="124"/>
      <c r="AP636" s="124"/>
    </row>
    <row r="637">
      <c r="A637" s="129">
        <v>633.0</v>
      </c>
      <c r="B637" s="14" t="s">
        <v>122</v>
      </c>
      <c r="C637" s="14" t="s">
        <v>32</v>
      </c>
      <c r="D637" s="14" t="s">
        <v>555</v>
      </c>
      <c r="E637" s="14" t="s">
        <v>589</v>
      </c>
      <c r="F637" s="15" t="s">
        <v>185</v>
      </c>
      <c r="G637" s="15" t="s">
        <v>46</v>
      </c>
      <c r="H637" s="18" t="s">
        <v>1026</v>
      </c>
      <c r="I637" s="18" t="s">
        <v>1027</v>
      </c>
      <c r="J637" s="129">
        <v>402707.65</v>
      </c>
      <c r="K637" s="129">
        <v>383402.4</v>
      </c>
      <c r="L637" s="129">
        <v>12659.5</v>
      </c>
      <c r="M637" s="129">
        <v>12618.5</v>
      </c>
      <c r="N637" s="129">
        <v>4.0</v>
      </c>
      <c r="O637" s="14" t="s">
        <v>41</v>
      </c>
      <c r="P637" s="129">
        <v>7.0</v>
      </c>
      <c r="Q637" s="129">
        <v>4.0</v>
      </c>
      <c r="R637" s="129">
        <v>17.0</v>
      </c>
      <c r="S637" s="129">
        <v>18.0</v>
      </c>
      <c r="T637" s="14" t="s">
        <v>41</v>
      </c>
      <c r="U637" s="129">
        <v>75.0</v>
      </c>
      <c r="V637" s="129">
        <v>-5.0</v>
      </c>
      <c r="W637" s="129">
        <v>0.32</v>
      </c>
      <c r="X637" s="129">
        <v>5.04</v>
      </c>
      <c r="Y637" s="14" t="s">
        <v>41</v>
      </c>
      <c r="Z637" s="129">
        <v>2.0</v>
      </c>
      <c r="AA637" s="129">
        <v>1.0</v>
      </c>
      <c r="AB637" s="129">
        <v>1.0</v>
      </c>
      <c r="AC637" s="129">
        <v>1.0</v>
      </c>
      <c r="AD637" s="129">
        <v>1.05</v>
      </c>
      <c r="AE637" s="129">
        <v>523.0</v>
      </c>
      <c r="AF637" s="14" t="s">
        <v>41</v>
      </c>
      <c r="AG637" s="129">
        <v>2.0</v>
      </c>
      <c r="AH637" s="129">
        <v>1.0</v>
      </c>
      <c r="AI637" s="129">
        <v>1.0</v>
      </c>
      <c r="AJ637" s="129">
        <v>1.0</v>
      </c>
      <c r="AK637" s="129">
        <v>1.0</v>
      </c>
      <c r="AL637" s="130">
        <v>45496.78643179398</v>
      </c>
      <c r="AM637" s="131">
        <v>402614.65</v>
      </c>
      <c r="AN637" s="131">
        <v>383324.64</v>
      </c>
      <c r="AO637" s="124"/>
      <c r="AP637" s="124"/>
    </row>
    <row r="638">
      <c r="A638" s="129">
        <v>844.0</v>
      </c>
      <c r="B638" s="14" t="s">
        <v>42</v>
      </c>
      <c r="C638" s="14" t="s">
        <v>32</v>
      </c>
      <c r="D638" s="14" t="s">
        <v>747</v>
      </c>
      <c r="E638" s="14" t="s">
        <v>748</v>
      </c>
      <c r="F638" s="15" t="s">
        <v>108</v>
      </c>
      <c r="G638" s="15" t="s">
        <v>46</v>
      </c>
      <c r="H638" s="18" t="s">
        <v>1026</v>
      </c>
      <c r="I638" s="18" t="s">
        <v>1027</v>
      </c>
      <c r="J638" s="129">
        <v>898452.67</v>
      </c>
      <c r="K638" s="129">
        <v>687210.6</v>
      </c>
      <c r="L638" s="129">
        <v>30512.18</v>
      </c>
      <c r="M638" s="129">
        <v>19242.46</v>
      </c>
      <c r="N638" s="14" t="s">
        <v>41</v>
      </c>
      <c r="O638" s="14" t="s">
        <v>41</v>
      </c>
      <c r="P638" s="129">
        <v>27.0</v>
      </c>
      <c r="Q638" s="129">
        <v>22.0</v>
      </c>
      <c r="R638" s="129">
        <v>9.0</v>
      </c>
      <c r="S638" s="129">
        <v>11.0</v>
      </c>
      <c r="T638" s="14" t="s">
        <v>41</v>
      </c>
      <c r="U638" s="129">
        <v>22.0</v>
      </c>
      <c r="V638" s="129">
        <v>-18.0</v>
      </c>
      <c r="W638" s="129">
        <v>58.57</v>
      </c>
      <c r="X638" s="129">
        <v>30.74</v>
      </c>
      <c r="Y638" s="14" t="s">
        <v>41</v>
      </c>
      <c r="Z638" s="129">
        <v>1.0</v>
      </c>
      <c r="AA638" s="129">
        <v>1.0</v>
      </c>
      <c r="AB638" s="129">
        <v>5.0</v>
      </c>
      <c r="AC638" s="129">
        <v>5.0</v>
      </c>
      <c r="AD638" s="129">
        <v>3.55</v>
      </c>
      <c r="AE638" s="129">
        <v>138.0</v>
      </c>
      <c r="AF638" s="14" t="s">
        <v>41</v>
      </c>
      <c r="AG638" s="129">
        <v>1.0</v>
      </c>
      <c r="AH638" s="129">
        <v>1.0</v>
      </c>
      <c r="AI638" s="129">
        <v>4.0</v>
      </c>
      <c r="AJ638" s="129">
        <v>4.0</v>
      </c>
      <c r="AK638" s="129">
        <v>3.0</v>
      </c>
      <c r="AL638" s="130">
        <v>45496.78643179398</v>
      </c>
      <c r="AM638" s="131">
        <v>889205.17</v>
      </c>
      <c r="AN638" s="131">
        <v>677747.94</v>
      </c>
      <c r="AO638" s="124"/>
      <c r="AP638" s="124"/>
    </row>
    <row r="639">
      <c r="A639" s="129">
        <v>262.0</v>
      </c>
      <c r="B639" s="14" t="s">
        <v>42</v>
      </c>
      <c r="C639" s="14" t="s">
        <v>32</v>
      </c>
      <c r="D639" s="14" t="s">
        <v>268</v>
      </c>
      <c r="E639" s="14" t="s">
        <v>269</v>
      </c>
      <c r="F639" s="15" t="s">
        <v>270</v>
      </c>
      <c r="G639" s="15" t="s">
        <v>46</v>
      </c>
      <c r="H639" s="18" t="s">
        <v>1026</v>
      </c>
      <c r="I639" s="18" t="s">
        <v>1027</v>
      </c>
      <c r="J639" s="129">
        <v>2136212.14</v>
      </c>
      <c r="K639" s="129">
        <v>1642679.0</v>
      </c>
      <c r="L639" s="129">
        <v>73827.0</v>
      </c>
      <c r="M639" s="129">
        <v>62837.37</v>
      </c>
      <c r="N639" s="129">
        <v>41.0</v>
      </c>
      <c r="O639" s="129">
        <v>11.0</v>
      </c>
      <c r="P639" s="129">
        <v>226.0</v>
      </c>
      <c r="Q639" s="129">
        <v>208.0</v>
      </c>
      <c r="R639" s="129">
        <v>84.0</v>
      </c>
      <c r="S639" s="129">
        <v>110.0</v>
      </c>
      <c r="T639" s="129">
        <v>272.0</v>
      </c>
      <c r="U639" s="129">
        <v>8.0</v>
      </c>
      <c r="V639" s="129">
        <v>-23.0</v>
      </c>
      <c r="W639" s="129">
        <v>17.49</v>
      </c>
      <c r="X639" s="129">
        <v>30.04</v>
      </c>
      <c r="Y639" s="129">
        <v>5.0</v>
      </c>
      <c r="Z639" s="129">
        <v>1.0</v>
      </c>
      <c r="AA639" s="129">
        <v>1.0</v>
      </c>
      <c r="AB639" s="129">
        <v>4.0</v>
      </c>
      <c r="AC639" s="129">
        <v>5.0</v>
      </c>
      <c r="AD639" s="129">
        <v>3.4</v>
      </c>
      <c r="AE639" s="129">
        <v>153.0</v>
      </c>
      <c r="AF639" s="129">
        <v>4.0</v>
      </c>
      <c r="AG639" s="129">
        <v>1.0</v>
      </c>
      <c r="AH639" s="129">
        <v>1.0</v>
      </c>
      <c r="AI639" s="129">
        <v>3.0</v>
      </c>
      <c r="AJ639" s="129">
        <v>4.0</v>
      </c>
      <c r="AK639" s="129">
        <v>3.0</v>
      </c>
      <c r="AL639" s="130">
        <v>45496.78643179398</v>
      </c>
      <c r="AM639" s="131">
        <v>2054217.8</v>
      </c>
      <c r="AN639" s="131">
        <v>1633998.68</v>
      </c>
      <c r="AO639" s="124"/>
      <c r="AP639" s="124"/>
    </row>
    <row r="640">
      <c r="A640" s="129">
        <v>451.0</v>
      </c>
      <c r="B640" s="14" t="s">
        <v>63</v>
      </c>
      <c r="C640" s="14" t="s">
        <v>32</v>
      </c>
      <c r="D640" s="14" t="s">
        <v>446</v>
      </c>
      <c r="E640" s="14" t="s">
        <v>447</v>
      </c>
      <c r="F640" s="15" t="s">
        <v>220</v>
      </c>
      <c r="G640" s="15" t="s">
        <v>59</v>
      </c>
      <c r="H640" s="18" t="s">
        <v>1026</v>
      </c>
      <c r="I640" s="18" t="s">
        <v>1027</v>
      </c>
      <c r="J640" s="129">
        <v>1016055.43</v>
      </c>
      <c r="K640" s="129">
        <v>765963.6</v>
      </c>
      <c r="L640" s="129">
        <v>34776.83</v>
      </c>
      <c r="M640" s="129">
        <v>26390.36</v>
      </c>
      <c r="N640" s="129">
        <v>14.0</v>
      </c>
      <c r="O640" s="129">
        <v>13.0</v>
      </c>
      <c r="P640" s="129">
        <v>46.0</v>
      </c>
      <c r="Q640" s="129">
        <v>30.0</v>
      </c>
      <c r="R640" s="129">
        <v>36.0</v>
      </c>
      <c r="S640" s="129">
        <v>27.0</v>
      </c>
      <c r="T640" s="129">
        <v>7.0</v>
      </c>
      <c r="U640" s="129">
        <v>53.0</v>
      </c>
      <c r="V640" s="129">
        <v>33.0</v>
      </c>
      <c r="W640" s="129">
        <v>31.78</v>
      </c>
      <c r="X640" s="129">
        <v>32.65</v>
      </c>
      <c r="Y640" s="129">
        <v>1.0</v>
      </c>
      <c r="Z640" s="129">
        <v>1.0</v>
      </c>
      <c r="AA640" s="129">
        <v>2.0</v>
      </c>
      <c r="AB640" s="129">
        <v>5.0</v>
      </c>
      <c r="AC640" s="129">
        <v>5.0</v>
      </c>
      <c r="AD640" s="129">
        <v>3.8</v>
      </c>
      <c r="AE640" s="129">
        <v>77.0</v>
      </c>
      <c r="AF640" s="129">
        <v>1.0</v>
      </c>
      <c r="AG640" s="129">
        <v>1.0</v>
      </c>
      <c r="AH640" s="129">
        <v>2.0</v>
      </c>
      <c r="AI640" s="129">
        <v>4.0</v>
      </c>
      <c r="AJ640" s="129">
        <v>4.0</v>
      </c>
      <c r="AK640" s="129">
        <v>3.0</v>
      </c>
      <c r="AL640" s="130">
        <v>45496.78643179398</v>
      </c>
      <c r="AM640" s="131">
        <v>1020774.8</v>
      </c>
      <c r="AN640" s="131">
        <v>766465.59</v>
      </c>
      <c r="AO640" s="124"/>
      <c r="AP640" s="124"/>
    </row>
    <row r="641">
      <c r="A641" s="129">
        <v>826.0</v>
      </c>
      <c r="B641" s="14" t="s">
        <v>63</v>
      </c>
      <c r="C641" s="14" t="s">
        <v>32</v>
      </c>
      <c r="D641" s="14" t="s">
        <v>446</v>
      </c>
      <c r="E641" s="14" t="s">
        <v>447</v>
      </c>
      <c r="F641" s="15" t="s">
        <v>220</v>
      </c>
      <c r="G641" s="15" t="s">
        <v>59</v>
      </c>
      <c r="H641" s="18" t="s">
        <v>1026</v>
      </c>
      <c r="I641" s="18" t="s">
        <v>1027</v>
      </c>
      <c r="J641" s="129">
        <v>585188.65</v>
      </c>
      <c r="K641" s="129">
        <v>351603.6</v>
      </c>
      <c r="L641" s="129">
        <v>19303.13</v>
      </c>
      <c r="M641" s="129">
        <v>12245.54</v>
      </c>
      <c r="N641" s="129">
        <v>7.0</v>
      </c>
      <c r="O641" s="14" t="s">
        <v>41</v>
      </c>
      <c r="P641" s="129">
        <v>26.0</v>
      </c>
      <c r="Q641" s="129">
        <v>23.0</v>
      </c>
      <c r="R641" s="129">
        <v>22.0</v>
      </c>
      <c r="S641" s="129">
        <v>15.0</v>
      </c>
      <c r="T641" s="14" t="s">
        <v>41</v>
      </c>
      <c r="U641" s="129">
        <v>13.0</v>
      </c>
      <c r="V641" s="129">
        <v>46.0</v>
      </c>
      <c r="W641" s="129">
        <v>57.63</v>
      </c>
      <c r="X641" s="129">
        <v>66.43</v>
      </c>
      <c r="Y641" s="14" t="s">
        <v>41</v>
      </c>
      <c r="Z641" s="129">
        <v>1.0</v>
      </c>
      <c r="AA641" s="129">
        <v>3.0</v>
      </c>
      <c r="AB641" s="129">
        <v>5.0</v>
      </c>
      <c r="AC641" s="129">
        <v>5.0</v>
      </c>
      <c r="AD641" s="129">
        <v>3.95</v>
      </c>
      <c r="AE641" s="129">
        <v>59.0</v>
      </c>
      <c r="AF641" s="14" t="s">
        <v>41</v>
      </c>
      <c r="AG641" s="129">
        <v>1.0</v>
      </c>
      <c r="AH641" s="129">
        <v>2.0</v>
      </c>
      <c r="AI641" s="129">
        <v>4.0</v>
      </c>
      <c r="AJ641" s="129">
        <v>4.0</v>
      </c>
      <c r="AK641" s="129">
        <v>4.0</v>
      </c>
      <c r="AL641" s="130">
        <v>45496.78643179398</v>
      </c>
      <c r="AM641" s="131">
        <v>585744.15</v>
      </c>
      <c r="AN641" s="131">
        <v>351671.11</v>
      </c>
      <c r="AO641" s="124"/>
      <c r="AP641" s="124"/>
    </row>
    <row r="642">
      <c r="A642" s="129">
        <v>681.0</v>
      </c>
      <c r="B642" s="132"/>
      <c r="C642" s="14" t="s">
        <v>32</v>
      </c>
      <c r="D642" s="14" t="s">
        <v>215</v>
      </c>
      <c r="E642" s="14" t="s">
        <v>622</v>
      </c>
      <c r="F642" s="15" t="s">
        <v>121</v>
      </c>
      <c r="G642" s="15" t="s">
        <v>36</v>
      </c>
      <c r="H642" s="18" t="s">
        <v>1026</v>
      </c>
      <c r="I642" s="18" t="s">
        <v>1027</v>
      </c>
      <c r="J642" s="129">
        <v>1298585.42</v>
      </c>
      <c r="K642" s="129">
        <v>745137.6</v>
      </c>
      <c r="L642" s="129">
        <v>38229.9</v>
      </c>
      <c r="M642" s="129">
        <v>25252.5</v>
      </c>
      <c r="N642" s="129">
        <v>41.0</v>
      </c>
      <c r="O642" s="129">
        <v>32.0</v>
      </c>
      <c r="P642" s="129">
        <v>29.0</v>
      </c>
      <c r="Q642" s="129">
        <v>29.0</v>
      </c>
      <c r="R642" s="129">
        <v>47.0</v>
      </c>
      <c r="S642" s="129">
        <v>35.0</v>
      </c>
      <c r="T642" s="129">
        <v>28.0</v>
      </c>
      <c r="U642" s="129">
        <v>0.0</v>
      </c>
      <c r="V642" s="129">
        <v>34.0</v>
      </c>
      <c r="W642" s="129">
        <v>51.39</v>
      </c>
      <c r="X642" s="129">
        <v>74.27</v>
      </c>
      <c r="Y642" s="129">
        <v>1.0</v>
      </c>
      <c r="Z642" s="129">
        <v>1.0</v>
      </c>
      <c r="AA642" s="129">
        <v>2.0</v>
      </c>
      <c r="AB642" s="129">
        <v>5.0</v>
      </c>
      <c r="AC642" s="129">
        <v>5.0</v>
      </c>
      <c r="AD642" s="129">
        <v>3.8</v>
      </c>
      <c r="AE642" s="129">
        <v>78.0</v>
      </c>
      <c r="AF642" s="129">
        <v>1.0</v>
      </c>
      <c r="AG642" s="129">
        <v>1.0</v>
      </c>
      <c r="AH642" s="129">
        <v>2.0</v>
      </c>
      <c r="AI642" s="129">
        <v>4.0</v>
      </c>
      <c r="AJ642" s="129">
        <v>4.0</v>
      </c>
      <c r="AK642" s="129">
        <v>3.0</v>
      </c>
      <c r="AL642" s="130">
        <v>45496.78643179398</v>
      </c>
      <c r="AM642" s="131">
        <v>1295070.88</v>
      </c>
      <c r="AN642" s="131">
        <v>756744.44</v>
      </c>
      <c r="AO642" s="124"/>
      <c r="AP642" s="124"/>
    </row>
    <row r="643">
      <c r="A643" s="129">
        <v>787.0</v>
      </c>
      <c r="B643" s="14" t="s">
        <v>60</v>
      </c>
      <c r="C643" s="14" t="s">
        <v>32</v>
      </c>
      <c r="D643" s="14" t="s">
        <v>561</v>
      </c>
      <c r="E643" s="14" t="s">
        <v>704</v>
      </c>
      <c r="F643" s="15" t="s">
        <v>96</v>
      </c>
      <c r="G643" s="15" t="s">
        <v>59</v>
      </c>
      <c r="H643" s="18" t="s">
        <v>1026</v>
      </c>
      <c r="I643" s="18" t="s">
        <v>1027</v>
      </c>
      <c r="J643" s="129">
        <v>2221571.32</v>
      </c>
      <c r="K643" s="129">
        <v>1433580.0</v>
      </c>
      <c r="L643" s="129">
        <v>54972.0</v>
      </c>
      <c r="M643" s="129">
        <v>39089.3</v>
      </c>
      <c r="N643" s="129">
        <v>27.0</v>
      </c>
      <c r="O643" s="129">
        <v>18.0</v>
      </c>
      <c r="P643" s="129">
        <v>32.0</v>
      </c>
      <c r="Q643" s="129">
        <v>34.0</v>
      </c>
      <c r="R643" s="129">
        <v>54.0</v>
      </c>
      <c r="S643" s="129">
        <v>65.0</v>
      </c>
      <c r="T643" s="129">
        <v>50.0</v>
      </c>
      <c r="U643" s="129">
        <v>-5.0</v>
      </c>
      <c r="V643" s="129">
        <v>-16.0</v>
      </c>
      <c r="W643" s="129">
        <v>40.63</v>
      </c>
      <c r="X643" s="129">
        <v>54.97</v>
      </c>
      <c r="Y643" s="129">
        <v>2.0</v>
      </c>
      <c r="Z643" s="129">
        <v>1.0</v>
      </c>
      <c r="AA643" s="129">
        <v>1.0</v>
      </c>
      <c r="AB643" s="129">
        <v>5.0</v>
      </c>
      <c r="AC643" s="129">
        <v>5.0</v>
      </c>
      <c r="AD643" s="129">
        <v>3.65</v>
      </c>
      <c r="AE643" s="129">
        <v>103.0</v>
      </c>
      <c r="AF643" s="129">
        <v>2.0</v>
      </c>
      <c r="AG643" s="129">
        <v>1.0</v>
      </c>
      <c r="AH643" s="129">
        <v>1.0</v>
      </c>
      <c r="AI643" s="129">
        <v>4.0</v>
      </c>
      <c r="AJ643" s="129">
        <v>4.0</v>
      </c>
      <c r="AK643" s="129">
        <v>3.0</v>
      </c>
      <c r="AL643" s="130">
        <v>45496.78643179398</v>
      </c>
      <c r="AM643" s="131">
        <v>2219545.57</v>
      </c>
      <c r="AN643" s="131">
        <v>1428986.45</v>
      </c>
      <c r="AO643" s="124"/>
      <c r="AP643" s="124"/>
    </row>
    <row r="644">
      <c r="A644" s="129">
        <v>408.0</v>
      </c>
      <c r="B644" s="132"/>
      <c r="C644" s="14" t="s">
        <v>32</v>
      </c>
      <c r="D644" s="14" t="s">
        <v>412</v>
      </c>
      <c r="E644" s="14" t="s">
        <v>413</v>
      </c>
      <c r="F644" s="15" t="s">
        <v>228</v>
      </c>
      <c r="G644" s="15" t="s">
        <v>36</v>
      </c>
      <c r="H644" s="18" t="s">
        <v>1026</v>
      </c>
      <c r="I644" s="18" t="s">
        <v>1027</v>
      </c>
      <c r="J644" s="129">
        <v>1395170.27</v>
      </c>
      <c r="K644" s="129">
        <v>1305295.6</v>
      </c>
      <c r="L644" s="129">
        <v>43782.86</v>
      </c>
      <c r="M644" s="129">
        <v>42351.34</v>
      </c>
      <c r="N644" s="129">
        <v>45.0</v>
      </c>
      <c r="O644" s="129">
        <v>28.0</v>
      </c>
      <c r="P644" s="129">
        <v>29.0</v>
      </c>
      <c r="Q644" s="129">
        <v>34.0</v>
      </c>
      <c r="R644" s="129">
        <v>24.0</v>
      </c>
      <c r="S644" s="129">
        <v>25.0</v>
      </c>
      <c r="T644" s="129">
        <v>60.0</v>
      </c>
      <c r="U644" s="129">
        <v>-14.0</v>
      </c>
      <c r="V644" s="129">
        <v>-4.0</v>
      </c>
      <c r="W644" s="129">
        <v>3.38</v>
      </c>
      <c r="X644" s="129">
        <v>6.89</v>
      </c>
      <c r="Y644" s="129">
        <v>3.0</v>
      </c>
      <c r="Z644" s="129">
        <v>1.0</v>
      </c>
      <c r="AA644" s="129">
        <v>1.0</v>
      </c>
      <c r="AB644" s="129">
        <v>1.0</v>
      </c>
      <c r="AC644" s="129">
        <v>1.0</v>
      </c>
      <c r="AD644" s="129">
        <v>1.1</v>
      </c>
      <c r="AE644" s="129">
        <v>519.0</v>
      </c>
      <c r="AF644" s="129">
        <v>2.0</v>
      </c>
      <c r="AG644" s="129">
        <v>1.0</v>
      </c>
      <c r="AH644" s="129">
        <v>1.0</v>
      </c>
      <c r="AI644" s="129">
        <v>1.0</v>
      </c>
      <c r="AJ644" s="129">
        <v>1.0</v>
      </c>
      <c r="AK644" s="129">
        <v>1.0</v>
      </c>
      <c r="AL644" s="130">
        <v>45496.78643179398</v>
      </c>
      <c r="AM644" s="131">
        <v>1396298.77</v>
      </c>
      <c r="AN644" s="131">
        <v>1305910.35</v>
      </c>
      <c r="AO644" s="124"/>
      <c r="AP644" s="124"/>
    </row>
    <row r="645">
      <c r="A645" s="129">
        <v>682.0</v>
      </c>
      <c r="B645" s="132"/>
      <c r="C645" s="14" t="s">
        <v>32</v>
      </c>
      <c r="D645" s="14" t="s">
        <v>412</v>
      </c>
      <c r="E645" s="14" t="s">
        <v>413</v>
      </c>
      <c r="F645" s="15" t="s">
        <v>228</v>
      </c>
      <c r="G645" s="15" t="s">
        <v>36</v>
      </c>
      <c r="H645" s="18" t="s">
        <v>1026</v>
      </c>
      <c r="I645" s="18" t="s">
        <v>1027</v>
      </c>
      <c r="J645" s="129">
        <v>401852.5</v>
      </c>
      <c r="K645" s="129">
        <v>286032.6</v>
      </c>
      <c r="L645" s="129">
        <v>13070.15</v>
      </c>
      <c r="M645" s="129">
        <v>9597.94</v>
      </c>
      <c r="N645" s="129">
        <v>30.0</v>
      </c>
      <c r="O645" s="129">
        <v>16.0</v>
      </c>
      <c r="P645" s="129">
        <v>8.0</v>
      </c>
      <c r="Q645" s="129">
        <v>21.0</v>
      </c>
      <c r="R645" s="129">
        <v>10.0</v>
      </c>
      <c r="S645" s="129">
        <v>13.0</v>
      </c>
      <c r="T645" s="129">
        <v>87.0</v>
      </c>
      <c r="U645" s="129">
        <v>-61.0</v>
      </c>
      <c r="V645" s="129">
        <v>-23.0</v>
      </c>
      <c r="W645" s="129">
        <v>36.18</v>
      </c>
      <c r="X645" s="129">
        <v>40.49</v>
      </c>
      <c r="Y645" s="129">
        <v>3.0</v>
      </c>
      <c r="Z645" s="129">
        <v>1.0</v>
      </c>
      <c r="AA645" s="129">
        <v>1.0</v>
      </c>
      <c r="AB645" s="129">
        <v>5.0</v>
      </c>
      <c r="AC645" s="129">
        <v>5.0</v>
      </c>
      <c r="AD645" s="129">
        <v>3.7</v>
      </c>
      <c r="AE645" s="129">
        <v>91.0</v>
      </c>
      <c r="AF645" s="129">
        <v>2.0</v>
      </c>
      <c r="AG645" s="129">
        <v>1.0</v>
      </c>
      <c r="AH645" s="129">
        <v>1.0</v>
      </c>
      <c r="AI645" s="129">
        <v>4.0</v>
      </c>
      <c r="AJ645" s="129">
        <v>4.0</v>
      </c>
      <c r="AK645" s="129">
        <v>3.0</v>
      </c>
      <c r="AL645" s="130">
        <v>45496.78643179398</v>
      </c>
      <c r="AM645" s="131">
        <v>401877.5</v>
      </c>
      <c r="AN645" s="131">
        <v>286118.05</v>
      </c>
      <c r="AO645" s="124"/>
      <c r="AP645" s="124"/>
    </row>
    <row r="646">
      <c r="A646" s="129">
        <v>113.0</v>
      </c>
      <c r="B646" s="132"/>
      <c r="C646" s="14" t="s">
        <v>32</v>
      </c>
      <c r="D646" s="14" t="s">
        <v>68</v>
      </c>
      <c r="E646" s="14" t="s">
        <v>69</v>
      </c>
      <c r="F646" s="15" t="s">
        <v>70</v>
      </c>
      <c r="G646" s="15" t="s">
        <v>36</v>
      </c>
      <c r="H646" s="18" t="s">
        <v>1026</v>
      </c>
      <c r="I646" s="18" t="s">
        <v>1027</v>
      </c>
      <c r="J646" s="129">
        <v>513818.21</v>
      </c>
      <c r="K646" s="129">
        <v>499447.4</v>
      </c>
      <c r="L646" s="129">
        <v>16395.37</v>
      </c>
      <c r="M646" s="129">
        <v>16926.96</v>
      </c>
      <c r="N646" s="129">
        <v>6.0</v>
      </c>
      <c r="O646" s="14" t="s">
        <v>41</v>
      </c>
      <c r="P646" s="129">
        <v>39.0</v>
      </c>
      <c r="Q646" s="129">
        <v>15.0</v>
      </c>
      <c r="R646" s="129">
        <v>39.0</v>
      </c>
      <c r="S646" s="129">
        <v>39.0</v>
      </c>
      <c r="T646" s="14" t="s">
        <v>41</v>
      </c>
      <c r="U646" s="129">
        <v>160.0</v>
      </c>
      <c r="V646" s="129">
        <v>0.0</v>
      </c>
      <c r="W646" s="129">
        <v>-3.14</v>
      </c>
      <c r="X646" s="129">
        <v>2.88</v>
      </c>
      <c r="Y646" s="14" t="s">
        <v>41</v>
      </c>
      <c r="Z646" s="129">
        <v>3.0</v>
      </c>
      <c r="AA646" s="129">
        <v>1.0</v>
      </c>
      <c r="AB646" s="129">
        <v>1.0</v>
      </c>
      <c r="AC646" s="129">
        <v>1.0</v>
      </c>
      <c r="AD646" s="129">
        <v>1.15</v>
      </c>
      <c r="AE646" s="129">
        <v>499.0</v>
      </c>
      <c r="AF646" s="14" t="s">
        <v>41</v>
      </c>
      <c r="AG646" s="129">
        <v>2.0</v>
      </c>
      <c r="AH646" s="129">
        <v>1.0</v>
      </c>
      <c r="AI646" s="129">
        <v>1.0</v>
      </c>
      <c r="AJ646" s="129">
        <v>1.0</v>
      </c>
      <c r="AK646" s="129">
        <v>1.0</v>
      </c>
      <c r="AL646" s="130">
        <v>45496.78643179398</v>
      </c>
      <c r="AM646" s="131">
        <v>513844.21</v>
      </c>
      <c r="AN646" s="131">
        <v>500198.06</v>
      </c>
      <c r="AO646" s="124"/>
      <c r="AP646" s="124"/>
    </row>
    <row r="647">
      <c r="A647" s="129">
        <v>387.0</v>
      </c>
      <c r="B647" s="132"/>
      <c r="C647" s="14" t="s">
        <v>32</v>
      </c>
      <c r="D647" s="14" t="s">
        <v>68</v>
      </c>
      <c r="E647" s="14" t="s">
        <v>69</v>
      </c>
      <c r="F647" s="15" t="s">
        <v>70</v>
      </c>
      <c r="G647" s="15" t="s">
        <v>36</v>
      </c>
      <c r="H647" s="18" t="s">
        <v>1026</v>
      </c>
      <c r="I647" s="18" t="s">
        <v>1027</v>
      </c>
      <c r="J647" s="129">
        <v>651542.3</v>
      </c>
      <c r="K647" s="129">
        <v>699552.0</v>
      </c>
      <c r="L647" s="129">
        <v>21065.86</v>
      </c>
      <c r="M647" s="129">
        <v>23469.94</v>
      </c>
      <c r="N647" s="129">
        <v>17.0</v>
      </c>
      <c r="O647" s="129">
        <v>14.0</v>
      </c>
      <c r="P647" s="129">
        <v>10.0</v>
      </c>
      <c r="Q647" s="129">
        <v>17.0</v>
      </c>
      <c r="R647" s="129">
        <v>38.0</v>
      </c>
      <c r="S647" s="129">
        <v>39.0</v>
      </c>
      <c r="T647" s="129">
        <v>21.0</v>
      </c>
      <c r="U647" s="129">
        <v>-41.0</v>
      </c>
      <c r="V647" s="129">
        <v>-2.0</v>
      </c>
      <c r="W647" s="129">
        <v>-10.24</v>
      </c>
      <c r="X647" s="129">
        <v>-6.86</v>
      </c>
      <c r="Y647" s="129">
        <v>1.0</v>
      </c>
      <c r="Z647" s="129">
        <v>1.0</v>
      </c>
      <c r="AA647" s="129">
        <v>1.0</v>
      </c>
      <c r="AB647" s="129">
        <v>1.0</v>
      </c>
      <c r="AC647" s="129">
        <v>1.0</v>
      </c>
      <c r="AD647" s="129">
        <v>1.0</v>
      </c>
      <c r="AE647" s="129">
        <v>552.0</v>
      </c>
      <c r="AF647" s="129">
        <v>1.0</v>
      </c>
      <c r="AG647" s="129">
        <v>1.0</v>
      </c>
      <c r="AH647" s="129">
        <v>1.0</v>
      </c>
      <c r="AI647" s="129">
        <v>1.0</v>
      </c>
      <c r="AJ647" s="129">
        <v>1.0</v>
      </c>
      <c r="AK647" s="129">
        <v>1.0</v>
      </c>
      <c r="AL647" s="130">
        <v>45496.78643179398</v>
      </c>
      <c r="AM647" s="131">
        <v>651559.3</v>
      </c>
      <c r="AN647" s="131">
        <v>699491.97</v>
      </c>
      <c r="AO647" s="124"/>
      <c r="AP647" s="124"/>
    </row>
    <row r="648">
      <c r="A648" s="128">
        <v>3055.0</v>
      </c>
      <c r="B648" s="11" t="s">
        <v>31</v>
      </c>
      <c r="C648" s="11" t="s">
        <v>32</v>
      </c>
      <c r="D648" s="11" t="s">
        <v>415</v>
      </c>
      <c r="E648" s="14" t="s">
        <v>796</v>
      </c>
      <c r="F648" s="15" t="s">
        <v>797</v>
      </c>
      <c r="G648" s="15" t="s">
        <v>772</v>
      </c>
      <c r="H648" s="18" t="s">
        <v>1026</v>
      </c>
      <c r="I648" s="18" t="s">
        <v>1027</v>
      </c>
      <c r="J648" s="129">
        <v>647654.95</v>
      </c>
      <c r="K648" s="129">
        <v>839351.6</v>
      </c>
      <c r="L648" s="129">
        <v>15022.75</v>
      </c>
      <c r="M648" s="129">
        <v>21005.92</v>
      </c>
      <c r="N648" s="129">
        <v>1.0</v>
      </c>
      <c r="O648" s="129">
        <v>1.0</v>
      </c>
      <c r="P648" s="129">
        <v>73.0</v>
      </c>
      <c r="Q648" s="128">
        <v>80.0</v>
      </c>
      <c r="R648" s="128">
        <v>30.0</v>
      </c>
      <c r="S648" s="128">
        <v>28.0</v>
      </c>
      <c r="T648" s="128">
        <v>0.0</v>
      </c>
      <c r="U648" s="128">
        <v>-8.0</v>
      </c>
      <c r="V648" s="128">
        <v>7.0</v>
      </c>
      <c r="W648" s="128">
        <v>-28.48</v>
      </c>
      <c r="X648" s="128">
        <v>-22.84</v>
      </c>
      <c r="Y648" s="128">
        <v>1.0</v>
      </c>
      <c r="Z648" s="128">
        <v>1.0</v>
      </c>
      <c r="AA648" s="128">
        <v>1.0</v>
      </c>
      <c r="AB648" s="128">
        <v>1.0</v>
      </c>
      <c r="AC648" s="128">
        <v>1.0</v>
      </c>
      <c r="AD648" s="128">
        <v>1.0</v>
      </c>
      <c r="AE648" s="128">
        <v>538.0</v>
      </c>
      <c r="AF648" s="128">
        <v>1.0</v>
      </c>
      <c r="AG648" s="128">
        <v>1.0</v>
      </c>
      <c r="AH648" s="128">
        <v>1.0</v>
      </c>
      <c r="AI648" s="128">
        <v>1.0</v>
      </c>
      <c r="AJ648" s="128">
        <v>1.0</v>
      </c>
      <c r="AK648" s="128">
        <v>1.0</v>
      </c>
      <c r="AL648" s="130">
        <v>45496.78643179398</v>
      </c>
      <c r="AM648" s="131">
        <v>598327.55</v>
      </c>
      <c r="AN648" s="131">
        <v>803879.22</v>
      </c>
      <c r="AO648" s="124"/>
      <c r="AP648" s="124"/>
    </row>
    <row r="649">
      <c r="A649" s="128">
        <v>3057.0</v>
      </c>
      <c r="B649" s="11" t="s">
        <v>31</v>
      </c>
      <c r="C649" s="11" t="s">
        <v>32</v>
      </c>
      <c r="D649" s="11" t="s">
        <v>726</v>
      </c>
      <c r="E649" s="14" t="s">
        <v>780</v>
      </c>
      <c r="F649" s="15" t="s">
        <v>776</v>
      </c>
      <c r="G649" s="15" t="s">
        <v>772</v>
      </c>
      <c r="H649" s="18" t="s">
        <v>1026</v>
      </c>
      <c r="I649" s="18" t="s">
        <v>1030</v>
      </c>
      <c r="J649" s="129">
        <v>87511.78</v>
      </c>
      <c r="K649" s="14" t="s">
        <v>41</v>
      </c>
      <c r="L649" s="129">
        <v>2501.5</v>
      </c>
      <c r="M649" s="129">
        <v>51.25</v>
      </c>
      <c r="N649" s="129">
        <v>12.0</v>
      </c>
      <c r="O649" s="14" t="s">
        <v>41</v>
      </c>
      <c r="P649" s="129">
        <v>19.0</v>
      </c>
      <c r="Q649" s="128">
        <v>1.0</v>
      </c>
      <c r="R649" s="128">
        <v>16.0</v>
      </c>
      <c r="S649" s="11" t="s">
        <v>41</v>
      </c>
      <c r="T649" s="11" t="s">
        <v>41</v>
      </c>
      <c r="U649" s="128">
        <v>1800.0</v>
      </c>
      <c r="V649" s="11" t="s">
        <v>41</v>
      </c>
      <c r="W649" s="128">
        <v>4780.98</v>
      </c>
      <c r="X649" s="11" t="s">
        <v>41</v>
      </c>
      <c r="Y649" s="11" t="s">
        <v>41</v>
      </c>
      <c r="Z649" s="128">
        <v>5.0</v>
      </c>
      <c r="AA649" s="11" t="s">
        <v>41</v>
      </c>
      <c r="AB649" s="128">
        <v>5.0</v>
      </c>
      <c r="AC649" s="11" t="s">
        <v>41</v>
      </c>
      <c r="AD649" s="128">
        <v>2.5</v>
      </c>
      <c r="AE649" s="128">
        <v>226.0</v>
      </c>
      <c r="AF649" s="11" t="s">
        <v>41</v>
      </c>
      <c r="AG649" s="128">
        <v>4.0</v>
      </c>
      <c r="AH649" s="11" t="s">
        <v>41</v>
      </c>
      <c r="AI649" s="128">
        <v>4.0</v>
      </c>
      <c r="AJ649" s="11" t="s">
        <v>41</v>
      </c>
      <c r="AK649" s="128">
        <v>2.0</v>
      </c>
      <c r="AL649" s="130">
        <v>45496.78643179398</v>
      </c>
      <c r="AM649" s="131">
        <v>87550.78</v>
      </c>
      <c r="AN649" s="131">
        <v>1838.34</v>
      </c>
      <c r="AO649" s="124"/>
      <c r="AP649" s="124"/>
    </row>
    <row r="650">
      <c r="A650" s="27"/>
      <c r="B650" s="27"/>
      <c r="C650" s="27"/>
      <c r="D650" s="27"/>
      <c r="E650" s="132"/>
      <c r="F650" s="133"/>
      <c r="G650" s="133"/>
      <c r="H650" s="134"/>
      <c r="I650" s="134"/>
      <c r="J650" s="132"/>
      <c r="K650" s="132"/>
      <c r="L650" s="132"/>
      <c r="M650" s="132"/>
      <c r="N650" s="132"/>
      <c r="O650" s="132"/>
      <c r="P650" s="132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124"/>
      <c r="AN650" s="124"/>
      <c r="AO650" s="124"/>
      <c r="AP650" s="124"/>
    </row>
    <row r="651">
      <c r="A651" s="27"/>
      <c r="B651" s="27"/>
      <c r="C651" s="27"/>
      <c r="D651" s="27"/>
      <c r="E651" s="132"/>
      <c r="F651" s="133"/>
      <c r="G651" s="133"/>
      <c r="H651" s="134"/>
      <c r="I651" s="134"/>
      <c r="J651" s="132"/>
      <c r="K651" s="132"/>
      <c r="L651" s="132"/>
      <c r="M651" s="132"/>
      <c r="N651" s="132"/>
      <c r="O651" s="132"/>
      <c r="P651" s="132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124"/>
      <c r="AN651" s="124"/>
      <c r="AO651" s="124"/>
      <c r="AP651" s="124"/>
    </row>
    <row r="652">
      <c r="A652" s="27"/>
      <c r="B652" s="27"/>
      <c r="C652" s="27"/>
      <c r="D652" s="27"/>
      <c r="E652" s="132"/>
      <c r="F652" s="133"/>
      <c r="G652" s="133"/>
      <c r="H652" s="134"/>
      <c r="I652" s="134"/>
      <c r="J652" s="132"/>
      <c r="K652" s="132"/>
      <c r="L652" s="132"/>
      <c r="M652" s="132"/>
      <c r="N652" s="132"/>
      <c r="O652" s="132"/>
      <c r="P652" s="132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124"/>
      <c r="AN652" s="124"/>
      <c r="AO652" s="124"/>
      <c r="AP652" s="124"/>
    </row>
    <row r="653">
      <c r="A653" s="27"/>
      <c r="B653" s="27"/>
      <c r="C653" s="27"/>
      <c r="D653" s="27"/>
      <c r="E653" s="132"/>
      <c r="F653" s="133"/>
      <c r="G653" s="133"/>
      <c r="H653" s="134"/>
      <c r="I653" s="134"/>
      <c r="J653" s="132"/>
      <c r="K653" s="132"/>
      <c r="L653" s="132"/>
      <c r="M653" s="132"/>
      <c r="N653" s="132"/>
      <c r="O653" s="132"/>
      <c r="P653" s="132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124"/>
      <c r="AN653" s="124"/>
      <c r="AO653" s="124"/>
      <c r="AP653" s="124"/>
    </row>
    <row r="654">
      <c r="A654" s="27"/>
      <c r="B654" s="27"/>
      <c r="C654" s="27"/>
      <c r="D654" s="27"/>
      <c r="E654" s="132"/>
      <c r="F654" s="133"/>
      <c r="G654" s="133"/>
      <c r="H654" s="134"/>
      <c r="I654" s="134"/>
      <c r="J654" s="132"/>
      <c r="K654" s="132"/>
      <c r="L654" s="132"/>
      <c r="M654" s="132"/>
      <c r="N654" s="132"/>
      <c r="O654" s="132"/>
      <c r="P654" s="132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124"/>
      <c r="AN654" s="124"/>
      <c r="AO654" s="124"/>
      <c r="AP654" s="124"/>
    </row>
    <row r="655">
      <c r="A655" s="27"/>
      <c r="B655" s="27"/>
      <c r="C655" s="27"/>
      <c r="D655" s="27"/>
      <c r="E655" s="132"/>
      <c r="F655" s="133"/>
      <c r="G655" s="133"/>
      <c r="H655" s="134"/>
      <c r="I655" s="134"/>
      <c r="J655" s="132"/>
      <c r="K655" s="132"/>
      <c r="L655" s="132"/>
      <c r="M655" s="132"/>
      <c r="N655" s="132"/>
      <c r="O655" s="132"/>
      <c r="P655" s="132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124"/>
      <c r="AN655" s="124"/>
      <c r="AO655" s="124"/>
      <c r="AP655" s="124"/>
    </row>
    <row r="656">
      <c r="A656" s="27"/>
      <c r="B656" s="27"/>
      <c r="C656" s="27"/>
      <c r="D656" s="27"/>
      <c r="E656" s="132"/>
      <c r="F656" s="133"/>
      <c r="G656" s="133"/>
      <c r="H656" s="134"/>
      <c r="I656" s="134"/>
      <c r="J656" s="132"/>
      <c r="K656" s="132"/>
      <c r="L656" s="132"/>
      <c r="M656" s="132"/>
      <c r="N656" s="132"/>
      <c r="O656" s="132"/>
      <c r="P656" s="132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124"/>
      <c r="AN656" s="124"/>
      <c r="AO656" s="124"/>
      <c r="AP656" s="124"/>
    </row>
    <row r="657">
      <c r="A657" s="27"/>
      <c r="B657" s="27"/>
      <c r="C657" s="27"/>
      <c r="D657" s="27"/>
      <c r="E657" s="132"/>
      <c r="F657" s="133"/>
      <c r="G657" s="133"/>
      <c r="H657" s="134"/>
      <c r="I657" s="134"/>
      <c r="J657" s="132"/>
      <c r="K657" s="132"/>
      <c r="L657" s="132"/>
      <c r="M657" s="132"/>
      <c r="N657" s="132"/>
      <c r="O657" s="132"/>
      <c r="P657" s="132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124"/>
      <c r="AN657" s="124"/>
      <c r="AO657" s="124"/>
      <c r="AP657" s="124"/>
    </row>
    <row r="658">
      <c r="A658" s="27"/>
      <c r="B658" s="27"/>
      <c r="C658" s="27"/>
      <c r="D658" s="27"/>
      <c r="E658" s="132"/>
      <c r="F658" s="133"/>
      <c r="G658" s="133"/>
      <c r="H658" s="134"/>
      <c r="I658" s="134"/>
      <c r="J658" s="132"/>
      <c r="K658" s="132"/>
      <c r="L658" s="132"/>
      <c r="M658" s="132"/>
      <c r="N658" s="132"/>
      <c r="O658" s="132"/>
      <c r="P658" s="132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124"/>
      <c r="AN658" s="124"/>
      <c r="AO658" s="124"/>
      <c r="AP658" s="124"/>
    </row>
    <row r="659">
      <c r="A659" s="27"/>
      <c r="B659" s="27"/>
      <c r="C659" s="27"/>
      <c r="D659" s="27"/>
      <c r="E659" s="132"/>
      <c r="F659" s="133"/>
      <c r="G659" s="133"/>
      <c r="H659" s="134"/>
      <c r="I659" s="134"/>
      <c r="J659" s="132"/>
      <c r="K659" s="132"/>
      <c r="L659" s="132"/>
      <c r="M659" s="132"/>
      <c r="N659" s="132"/>
      <c r="O659" s="132"/>
      <c r="P659" s="132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124"/>
      <c r="AN659" s="124"/>
      <c r="AO659" s="124"/>
      <c r="AP659" s="124"/>
    </row>
    <row r="660">
      <c r="A660" s="27"/>
      <c r="B660" s="27"/>
      <c r="C660" s="27"/>
      <c r="D660" s="27"/>
      <c r="E660" s="132"/>
      <c r="F660" s="133"/>
      <c r="G660" s="133"/>
      <c r="H660" s="134"/>
      <c r="I660" s="134"/>
      <c r="J660" s="132"/>
      <c r="K660" s="132"/>
      <c r="L660" s="132"/>
      <c r="M660" s="132"/>
      <c r="N660" s="132"/>
      <c r="O660" s="132"/>
      <c r="P660" s="132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124"/>
      <c r="AN660" s="124"/>
      <c r="AO660" s="124"/>
      <c r="AP660" s="124"/>
    </row>
    <row r="661">
      <c r="A661" s="27"/>
      <c r="B661" s="27"/>
      <c r="C661" s="27"/>
      <c r="D661" s="27"/>
      <c r="E661" s="132"/>
      <c r="F661" s="133"/>
      <c r="G661" s="133"/>
      <c r="H661" s="134"/>
      <c r="I661" s="134"/>
      <c r="J661" s="132"/>
      <c r="K661" s="132"/>
      <c r="L661" s="132"/>
      <c r="M661" s="132"/>
      <c r="N661" s="132"/>
      <c r="O661" s="132"/>
      <c r="P661" s="132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124"/>
      <c r="AN661" s="124"/>
      <c r="AO661" s="124"/>
      <c r="AP661" s="124"/>
    </row>
    <row r="662">
      <c r="A662" s="27"/>
      <c r="B662" s="27"/>
      <c r="C662" s="27"/>
      <c r="D662" s="27"/>
      <c r="E662" s="132"/>
      <c r="F662" s="133"/>
      <c r="G662" s="133"/>
      <c r="H662" s="134"/>
      <c r="I662" s="134"/>
      <c r="J662" s="132"/>
      <c r="K662" s="132"/>
      <c r="L662" s="132"/>
      <c r="M662" s="132"/>
      <c r="N662" s="132"/>
      <c r="O662" s="132"/>
      <c r="P662" s="132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124"/>
      <c r="AN662" s="124"/>
      <c r="AO662" s="124"/>
      <c r="AP662" s="124"/>
    </row>
    <row r="663">
      <c r="A663" s="27"/>
      <c r="B663" s="27"/>
      <c r="C663" s="27"/>
      <c r="D663" s="27"/>
      <c r="E663" s="132"/>
      <c r="F663" s="133"/>
      <c r="G663" s="133"/>
      <c r="H663" s="134"/>
      <c r="I663" s="134"/>
      <c r="J663" s="132"/>
      <c r="K663" s="132"/>
      <c r="L663" s="132"/>
      <c r="M663" s="132"/>
      <c r="N663" s="132"/>
      <c r="O663" s="132"/>
      <c r="P663" s="132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124"/>
      <c r="AN663" s="124"/>
      <c r="AO663" s="124"/>
      <c r="AP663" s="124"/>
    </row>
    <row r="664">
      <c r="A664" s="27"/>
      <c r="B664" s="27"/>
      <c r="C664" s="27"/>
      <c r="D664" s="27"/>
      <c r="E664" s="132"/>
      <c r="F664" s="133"/>
      <c r="G664" s="133"/>
      <c r="H664" s="134"/>
      <c r="I664" s="134"/>
      <c r="J664" s="132"/>
      <c r="K664" s="132"/>
      <c r="L664" s="132"/>
      <c r="M664" s="132"/>
      <c r="N664" s="132"/>
      <c r="O664" s="132"/>
      <c r="P664" s="132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124"/>
      <c r="AN664" s="124"/>
      <c r="AO664" s="124"/>
      <c r="AP664" s="124"/>
    </row>
    <row r="665">
      <c r="A665" s="27"/>
      <c r="B665" s="27"/>
      <c r="C665" s="27"/>
      <c r="D665" s="27"/>
      <c r="E665" s="132"/>
      <c r="F665" s="133"/>
      <c r="G665" s="133"/>
      <c r="H665" s="134"/>
      <c r="I665" s="134"/>
      <c r="J665" s="132"/>
      <c r="K665" s="132"/>
      <c r="L665" s="132"/>
      <c r="M665" s="132"/>
      <c r="N665" s="132"/>
      <c r="O665" s="132"/>
      <c r="P665" s="132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124"/>
      <c r="AN665" s="124"/>
      <c r="AO665" s="124"/>
      <c r="AP665" s="124"/>
    </row>
    <row r="666">
      <c r="A666" s="27"/>
      <c r="B666" s="27"/>
      <c r="C666" s="27"/>
      <c r="D666" s="27"/>
      <c r="E666" s="132"/>
      <c r="F666" s="133"/>
      <c r="G666" s="133"/>
      <c r="H666" s="134"/>
      <c r="I666" s="134"/>
      <c r="J666" s="132"/>
      <c r="K666" s="132"/>
      <c r="L666" s="132"/>
      <c r="M666" s="132"/>
      <c r="N666" s="132"/>
      <c r="O666" s="132"/>
      <c r="P666" s="132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124"/>
      <c r="AN666" s="124"/>
      <c r="AO666" s="124"/>
      <c r="AP666" s="124"/>
    </row>
    <row r="667">
      <c r="A667" s="27"/>
      <c r="B667" s="27"/>
      <c r="C667" s="27"/>
      <c r="D667" s="27"/>
      <c r="E667" s="132"/>
      <c r="F667" s="133"/>
      <c r="G667" s="133"/>
      <c r="H667" s="134"/>
      <c r="I667" s="134"/>
      <c r="J667" s="132"/>
      <c r="K667" s="132"/>
      <c r="L667" s="132"/>
      <c r="M667" s="132"/>
      <c r="N667" s="132"/>
      <c r="O667" s="132"/>
      <c r="P667" s="132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124"/>
      <c r="AN667" s="124"/>
      <c r="AO667" s="124"/>
      <c r="AP667" s="124"/>
    </row>
    <row r="668">
      <c r="A668" s="27"/>
      <c r="B668" s="27"/>
      <c r="C668" s="27"/>
      <c r="D668" s="27"/>
      <c r="E668" s="132"/>
      <c r="F668" s="133"/>
      <c r="G668" s="133"/>
      <c r="H668" s="134"/>
      <c r="I668" s="134"/>
      <c r="J668" s="132"/>
      <c r="K668" s="132"/>
      <c r="L668" s="132"/>
      <c r="M668" s="132"/>
      <c r="N668" s="132"/>
      <c r="O668" s="132"/>
      <c r="P668" s="132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124"/>
      <c r="AN668" s="124"/>
      <c r="AO668" s="124"/>
      <c r="AP668" s="124"/>
    </row>
    <row r="669">
      <c r="A669" s="27"/>
      <c r="B669" s="27"/>
      <c r="C669" s="27"/>
      <c r="D669" s="27"/>
      <c r="E669" s="132"/>
      <c r="F669" s="133"/>
      <c r="G669" s="133"/>
      <c r="H669" s="134"/>
      <c r="I669" s="134"/>
      <c r="J669" s="132"/>
      <c r="K669" s="132"/>
      <c r="L669" s="132"/>
      <c r="M669" s="132"/>
      <c r="N669" s="132"/>
      <c r="O669" s="132"/>
      <c r="P669" s="132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124"/>
      <c r="AN669" s="124"/>
      <c r="AO669" s="124"/>
      <c r="AP669" s="124"/>
    </row>
    <row r="670">
      <c r="A670" s="27"/>
      <c r="B670" s="27"/>
      <c r="C670" s="27"/>
      <c r="D670" s="27"/>
      <c r="E670" s="132"/>
      <c r="F670" s="133"/>
      <c r="G670" s="133"/>
      <c r="H670" s="134"/>
      <c r="I670" s="134"/>
      <c r="J670" s="132"/>
      <c r="K670" s="132"/>
      <c r="L670" s="132"/>
      <c r="M670" s="132"/>
      <c r="N670" s="132"/>
      <c r="O670" s="132"/>
      <c r="P670" s="132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124"/>
      <c r="AN670" s="124"/>
      <c r="AO670" s="124"/>
      <c r="AP670" s="124"/>
    </row>
    <row r="671">
      <c r="A671" s="27"/>
      <c r="B671" s="27"/>
      <c r="C671" s="27"/>
      <c r="D671" s="27"/>
      <c r="E671" s="132"/>
      <c r="F671" s="133"/>
      <c r="G671" s="133"/>
      <c r="H671" s="134"/>
      <c r="I671" s="134"/>
      <c r="J671" s="132"/>
      <c r="K671" s="132"/>
      <c r="L671" s="132"/>
      <c r="M671" s="132"/>
      <c r="N671" s="132"/>
      <c r="O671" s="132"/>
      <c r="P671" s="132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124"/>
      <c r="AN671" s="124"/>
      <c r="AO671" s="124"/>
      <c r="AP671" s="124"/>
    </row>
    <row r="672">
      <c r="A672" s="27"/>
      <c r="B672" s="27"/>
      <c r="C672" s="27"/>
      <c r="D672" s="27"/>
      <c r="E672" s="132"/>
      <c r="F672" s="133"/>
      <c r="G672" s="133"/>
      <c r="H672" s="134"/>
      <c r="I672" s="134"/>
      <c r="J672" s="132"/>
      <c r="K672" s="132"/>
      <c r="L672" s="132"/>
      <c r="M672" s="132"/>
      <c r="N672" s="132"/>
      <c r="O672" s="132"/>
      <c r="P672" s="132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124"/>
      <c r="AN672" s="124"/>
      <c r="AO672" s="124"/>
      <c r="AP672" s="124"/>
    </row>
    <row r="673">
      <c r="A673" s="27"/>
      <c r="B673" s="27"/>
      <c r="C673" s="27"/>
      <c r="D673" s="27"/>
      <c r="E673" s="132"/>
      <c r="F673" s="133"/>
      <c r="G673" s="133"/>
      <c r="H673" s="134"/>
      <c r="I673" s="134"/>
      <c r="J673" s="132"/>
      <c r="K673" s="132"/>
      <c r="L673" s="132"/>
      <c r="M673" s="132"/>
      <c r="N673" s="132"/>
      <c r="O673" s="132"/>
      <c r="P673" s="132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124"/>
      <c r="AN673" s="124"/>
      <c r="AO673" s="124"/>
      <c r="AP673" s="124"/>
    </row>
    <row r="674">
      <c r="A674" s="27"/>
      <c r="B674" s="27"/>
      <c r="C674" s="27"/>
      <c r="D674" s="27"/>
      <c r="E674" s="132"/>
      <c r="F674" s="133"/>
      <c r="G674" s="133"/>
      <c r="H674" s="134"/>
      <c r="I674" s="134"/>
      <c r="J674" s="132"/>
      <c r="K674" s="132"/>
      <c r="L674" s="132"/>
      <c r="M674" s="132"/>
      <c r="N674" s="132"/>
      <c r="O674" s="132"/>
      <c r="P674" s="132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124"/>
      <c r="AN674" s="124"/>
      <c r="AO674" s="124"/>
      <c r="AP674" s="124"/>
    </row>
    <row r="675">
      <c r="A675" s="27"/>
      <c r="B675" s="27"/>
      <c r="C675" s="27"/>
      <c r="D675" s="27"/>
      <c r="E675" s="132"/>
      <c r="F675" s="133"/>
      <c r="G675" s="133"/>
      <c r="H675" s="134"/>
      <c r="I675" s="134"/>
      <c r="J675" s="132"/>
      <c r="K675" s="132"/>
      <c r="L675" s="132"/>
      <c r="M675" s="132"/>
      <c r="N675" s="132"/>
      <c r="O675" s="132"/>
      <c r="P675" s="132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124"/>
      <c r="AN675" s="124"/>
      <c r="AO675" s="124"/>
      <c r="AP675" s="124"/>
    </row>
    <row r="676">
      <c r="A676" s="27"/>
      <c r="B676" s="27"/>
      <c r="C676" s="27"/>
      <c r="D676" s="27"/>
      <c r="E676" s="132"/>
      <c r="F676" s="133"/>
      <c r="G676" s="133"/>
      <c r="H676" s="134"/>
      <c r="I676" s="134"/>
      <c r="J676" s="132"/>
      <c r="K676" s="132"/>
      <c r="L676" s="132"/>
      <c r="M676" s="132"/>
      <c r="N676" s="132"/>
      <c r="O676" s="132"/>
      <c r="P676" s="132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124"/>
      <c r="AN676" s="124"/>
      <c r="AO676" s="124"/>
      <c r="AP676" s="124"/>
    </row>
    <row r="677">
      <c r="A677" s="27"/>
      <c r="B677" s="27"/>
      <c r="C677" s="27"/>
      <c r="D677" s="27"/>
      <c r="E677" s="132"/>
      <c r="F677" s="133"/>
      <c r="G677" s="133"/>
      <c r="H677" s="134"/>
      <c r="I677" s="134"/>
      <c r="J677" s="132"/>
      <c r="K677" s="132"/>
      <c r="L677" s="132"/>
      <c r="M677" s="132"/>
      <c r="N677" s="132"/>
      <c r="O677" s="132"/>
      <c r="P677" s="132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124"/>
      <c r="AN677" s="124"/>
      <c r="AO677" s="124"/>
      <c r="AP677" s="124"/>
    </row>
    <row r="678">
      <c r="A678" s="27"/>
      <c r="B678" s="27"/>
      <c r="C678" s="27"/>
      <c r="D678" s="27"/>
      <c r="E678" s="132"/>
      <c r="F678" s="133"/>
      <c r="G678" s="133"/>
      <c r="H678" s="134"/>
      <c r="I678" s="134"/>
      <c r="J678" s="132"/>
      <c r="K678" s="132"/>
      <c r="L678" s="132"/>
      <c r="M678" s="132"/>
      <c r="N678" s="132"/>
      <c r="O678" s="132"/>
      <c r="P678" s="132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124"/>
      <c r="AN678" s="124"/>
      <c r="AO678" s="124"/>
      <c r="AP678" s="124"/>
    </row>
    <row r="679">
      <c r="A679" s="27"/>
      <c r="B679" s="27"/>
      <c r="C679" s="27"/>
      <c r="D679" s="27"/>
      <c r="E679" s="132"/>
      <c r="F679" s="133"/>
      <c r="G679" s="133"/>
      <c r="H679" s="134"/>
      <c r="I679" s="134"/>
      <c r="J679" s="132"/>
      <c r="K679" s="132"/>
      <c r="L679" s="132"/>
      <c r="M679" s="132"/>
      <c r="N679" s="132"/>
      <c r="O679" s="132"/>
      <c r="P679" s="132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124"/>
      <c r="AN679" s="124"/>
      <c r="AO679" s="124"/>
      <c r="AP679" s="124"/>
    </row>
    <row r="680">
      <c r="A680" s="27"/>
      <c r="B680" s="27"/>
      <c r="C680" s="27"/>
      <c r="D680" s="27"/>
      <c r="E680" s="132"/>
      <c r="F680" s="133"/>
      <c r="G680" s="133"/>
      <c r="H680" s="134"/>
      <c r="I680" s="134"/>
      <c r="J680" s="132"/>
      <c r="K680" s="132"/>
      <c r="L680" s="132"/>
      <c r="M680" s="132"/>
      <c r="N680" s="132"/>
      <c r="O680" s="132"/>
      <c r="P680" s="132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124"/>
      <c r="AN680" s="124"/>
      <c r="AO680" s="124"/>
      <c r="AP680" s="124"/>
    </row>
    <row r="681">
      <c r="A681" s="27"/>
      <c r="B681" s="27"/>
      <c r="C681" s="27"/>
      <c r="D681" s="27"/>
      <c r="E681" s="132"/>
      <c r="F681" s="133"/>
      <c r="G681" s="133"/>
      <c r="H681" s="134"/>
      <c r="I681" s="134"/>
      <c r="J681" s="132"/>
      <c r="K681" s="132"/>
      <c r="L681" s="132"/>
      <c r="M681" s="132"/>
      <c r="N681" s="132"/>
      <c r="O681" s="132"/>
      <c r="P681" s="132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124"/>
      <c r="AN681" s="124"/>
      <c r="AO681" s="124"/>
      <c r="AP681" s="124"/>
    </row>
    <row r="682">
      <c r="A682" s="27"/>
      <c r="B682" s="27"/>
      <c r="C682" s="27"/>
      <c r="D682" s="27"/>
      <c r="E682" s="132"/>
      <c r="F682" s="133"/>
      <c r="G682" s="133"/>
      <c r="H682" s="134"/>
      <c r="I682" s="134"/>
      <c r="J682" s="132"/>
      <c r="K682" s="132"/>
      <c r="L682" s="132"/>
      <c r="M682" s="132"/>
      <c r="N682" s="132"/>
      <c r="O682" s="132"/>
      <c r="P682" s="132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124"/>
      <c r="AN682" s="124"/>
      <c r="AO682" s="124"/>
      <c r="AP682" s="124"/>
    </row>
    <row r="683">
      <c r="A683" s="27"/>
      <c r="B683" s="27"/>
      <c r="C683" s="27"/>
      <c r="D683" s="27"/>
      <c r="E683" s="132"/>
      <c r="F683" s="133"/>
      <c r="G683" s="133"/>
      <c r="H683" s="134"/>
      <c r="I683" s="134"/>
      <c r="J683" s="132"/>
      <c r="K683" s="132"/>
      <c r="L683" s="132"/>
      <c r="M683" s="132"/>
      <c r="N683" s="132"/>
      <c r="O683" s="132"/>
      <c r="P683" s="132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124"/>
      <c r="AN683" s="124"/>
      <c r="AO683" s="124"/>
      <c r="AP683" s="124"/>
    </row>
    <row r="684">
      <c r="A684" s="27"/>
      <c r="B684" s="27"/>
      <c r="C684" s="27"/>
      <c r="D684" s="27"/>
      <c r="E684" s="132"/>
      <c r="F684" s="133"/>
      <c r="G684" s="133"/>
      <c r="H684" s="134"/>
      <c r="I684" s="134"/>
      <c r="J684" s="132"/>
      <c r="K684" s="132"/>
      <c r="L684" s="132"/>
      <c r="M684" s="132"/>
      <c r="N684" s="132"/>
      <c r="O684" s="132"/>
      <c r="P684" s="132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124"/>
      <c r="AN684" s="124"/>
      <c r="AO684" s="124"/>
      <c r="AP684" s="124"/>
    </row>
    <row r="685">
      <c r="A685" s="27"/>
      <c r="B685" s="27"/>
      <c r="C685" s="27"/>
      <c r="D685" s="27"/>
      <c r="E685" s="132"/>
      <c r="F685" s="133"/>
      <c r="G685" s="133"/>
      <c r="H685" s="134"/>
      <c r="I685" s="134"/>
      <c r="J685" s="132"/>
      <c r="K685" s="132"/>
      <c r="L685" s="132"/>
      <c r="M685" s="132"/>
      <c r="N685" s="132"/>
      <c r="O685" s="132"/>
      <c r="P685" s="132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124"/>
      <c r="AN685" s="124"/>
      <c r="AO685" s="124"/>
      <c r="AP685" s="124"/>
    </row>
    <row r="686">
      <c r="A686" s="27"/>
      <c r="B686" s="27"/>
      <c r="C686" s="27"/>
      <c r="D686" s="27"/>
      <c r="E686" s="132"/>
      <c r="F686" s="133"/>
      <c r="G686" s="133"/>
      <c r="H686" s="134"/>
      <c r="I686" s="134"/>
      <c r="J686" s="132"/>
      <c r="K686" s="132"/>
      <c r="L686" s="132"/>
      <c r="M686" s="132"/>
      <c r="N686" s="132"/>
      <c r="O686" s="132"/>
      <c r="P686" s="132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124"/>
      <c r="AN686" s="124"/>
      <c r="AO686" s="124"/>
      <c r="AP686" s="124"/>
    </row>
    <row r="687">
      <c r="A687" s="27"/>
      <c r="B687" s="27"/>
      <c r="C687" s="27"/>
      <c r="D687" s="27"/>
      <c r="E687" s="132"/>
      <c r="F687" s="133"/>
      <c r="G687" s="133"/>
      <c r="H687" s="134"/>
      <c r="I687" s="134"/>
      <c r="J687" s="132"/>
      <c r="K687" s="132"/>
      <c r="L687" s="132"/>
      <c r="M687" s="132"/>
      <c r="N687" s="132"/>
      <c r="O687" s="132"/>
      <c r="P687" s="132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124"/>
      <c r="AN687" s="124"/>
      <c r="AO687" s="124"/>
      <c r="AP687" s="124"/>
    </row>
    <row r="688">
      <c r="A688" s="27"/>
      <c r="B688" s="27"/>
      <c r="C688" s="27"/>
      <c r="D688" s="27"/>
      <c r="E688" s="132"/>
      <c r="F688" s="133"/>
      <c r="G688" s="133"/>
      <c r="H688" s="134"/>
      <c r="I688" s="134"/>
      <c r="J688" s="132"/>
      <c r="K688" s="132"/>
      <c r="L688" s="132"/>
      <c r="M688" s="132"/>
      <c r="N688" s="132"/>
      <c r="O688" s="132"/>
      <c r="P688" s="132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124"/>
      <c r="AN688" s="124"/>
      <c r="AO688" s="124"/>
      <c r="AP688" s="124"/>
    </row>
    <row r="689">
      <c r="A689" s="27"/>
      <c r="B689" s="27"/>
      <c r="C689" s="27"/>
      <c r="D689" s="27"/>
      <c r="E689" s="132"/>
      <c r="F689" s="133"/>
      <c r="G689" s="133"/>
      <c r="H689" s="134"/>
      <c r="I689" s="134"/>
      <c r="J689" s="132"/>
      <c r="K689" s="132"/>
      <c r="L689" s="132"/>
      <c r="M689" s="132"/>
      <c r="N689" s="132"/>
      <c r="O689" s="132"/>
      <c r="P689" s="132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124"/>
      <c r="AN689" s="124"/>
      <c r="AO689" s="124"/>
      <c r="AP689" s="124"/>
    </row>
    <row r="690">
      <c r="A690" s="27"/>
      <c r="B690" s="27"/>
      <c r="C690" s="27"/>
      <c r="D690" s="27"/>
      <c r="E690" s="132"/>
      <c r="F690" s="133"/>
      <c r="G690" s="133"/>
      <c r="H690" s="134"/>
      <c r="I690" s="134"/>
      <c r="J690" s="132"/>
      <c r="K690" s="132"/>
      <c r="L690" s="132"/>
      <c r="M690" s="132"/>
      <c r="N690" s="132"/>
      <c r="O690" s="132"/>
      <c r="P690" s="132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124"/>
      <c r="AN690" s="124"/>
      <c r="AO690" s="124"/>
      <c r="AP690" s="124"/>
    </row>
    <row r="691">
      <c r="A691" s="27"/>
      <c r="B691" s="27"/>
      <c r="C691" s="27"/>
      <c r="D691" s="27"/>
      <c r="E691" s="132"/>
      <c r="F691" s="133"/>
      <c r="G691" s="133"/>
      <c r="H691" s="134"/>
      <c r="I691" s="134"/>
      <c r="J691" s="132"/>
      <c r="K691" s="132"/>
      <c r="L691" s="132"/>
      <c r="M691" s="132"/>
      <c r="N691" s="132"/>
      <c r="O691" s="132"/>
      <c r="P691" s="132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124"/>
      <c r="AN691" s="124"/>
      <c r="AO691" s="124"/>
      <c r="AP691" s="124"/>
    </row>
    <row r="692">
      <c r="A692" s="27"/>
      <c r="B692" s="27"/>
      <c r="C692" s="27"/>
      <c r="D692" s="27"/>
      <c r="E692" s="132"/>
      <c r="F692" s="133"/>
      <c r="G692" s="133"/>
      <c r="H692" s="134"/>
      <c r="I692" s="134"/>
      <c r="J692" s="132"/>
      <c r="K692" s="132"/>
      <c r="L692" s="132"/>
      <c r="M692" s="132"/>
      <c r="N692" s="132"/>
      <c r="O692" s="132"/>
      <c r="P692" s="132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124"/>
      <c r="AN692" s="124"/>
      <c r="AO692" s="124"/>
      <c r="AP692" s="124"/>
    </row>
    <row r="693">
      <c r="A693" s="27"/>
      <c r="B693" s="27"/>
      <c r="C693" s="27"/>
      <c r="D693" s="27"/>
      <c r="E693" s="132"/>
      <c r="F693" s="133"/>
      <c r="G693" s="133"/>
      <c r="H693" s="134"/>
      <c r="I693" s="134"/>
      <c r="J693" s="132"/>
      <c r="K693" s="132"/>
      <c r="L693" s="132"/>
      <c r="M693" s="132"/>
      <c r="N693" s="132"/>
      <c r="O693" s="132"/>
      <c r="P693" s="132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124"/>
      <c r="AN693" s="124"/>
      <c r="AO693" s="124"/>
      <c r="AP693" s="124"/>
    </row>
    <row r="694">
      <c r="A694" s="27"/>
      <c r="B694" s="27"/>
      <c r="C694" s="27"/>
      <c r="D694" s="27"/>
      <c r="E694" s="132"/>
      <c r="F694" s="133"/>
      <c r="G694" s="133"/>
      <c r="H694" s="134"/>
      <c r="I694" s="134"/>
      <c r="J694" s="132"/>
      <c r="K694" s="132"/>
      <c r="L694" s="132"/>
      <c r="M694" s="132"/>
      <c r="N694" s="132"/>
      <c r="O694" s="132"/>
      <c r="P694" s="132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124"/>
      <c r="AN694" s="124"/>
      <c r="AO694" s="124"/>
      <c r="AP694" s="124"/>
    </row>
    <row r="695">
      <c r="A695" s="27"/>
      <c r="B695" s="27"/>
      <c r="C695" s="27"/>
      <c r="D695" s="27"/>
      <c r="E695" s="132"/>
      <c r="F695" s="133"/>
      <c r="G695" s="133"/>
      <c r="H695" s="134"/>
      <c r="I695" s="134"/>
      <c r="J695" s="132"/>
      <c r="K695" s="132"/>
      <c r="L695" s="132"/>
      <c r="M695" s="132"/>
      <c r="N695" s="132"/>
      <c r="O695" s="132"/>
      <c r="P695" s="132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124"/>
      <c r="AN695" s="124"/>
      <c r="AO695" s="124"/>
      <c r="AP695" s="124"/>
    </row>
    <row r="696">
      <c r="A696" s="27"/>
      <c r="B696" s="27"/>
      <c r="C696" s="27"/>
      <c r="D696" s="27"/>
      <c r="E696" s="132"/>
      <c r="F696" s="133"/>
      <c r="G696" s="133"/>
      <c r="H696" s="134"/>
      <c r="I696" s="134"/>
      <c r="J696" s="132"/>
      <c r="K696" s="132"/>
      <c r="L696" s="132"/>
      <c r="M696" s="132"/>
      <c r="N696" s="132"/>
      <c r="O696" s="132"/>
      <c r="P696" s="132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124"/>
      <c r="AN696" s="124"/>
      <c r="AO696" s="124"/>
      <c r="AP696" s="124"/>
    </row>
    <row r="697">
      <c r="A697" s="27"/>
      <c r="B697" s="27"/>
      <c r="C697" s="27"/>
      <c r="D697" s="27"/>
      <c r="E697" s="132"/>
      <c r="F697" s="133"/>
      <c r="G697" s="133"/>
      <c r="H697" s="134"/>
      <c r="I697" s="134"/>
      <c r="J697" s="132"/>
      <c r="K697" s="132"/>
      <c r="L697" s="132"/>
      <c r="M697" s="132"/>
      <c r="N697" s="132"/>
      <c r="O697" s="132"/>
      <c r="P697" s="132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124"/>
      <c r="AN697" s="124"/>
      <c r="AO697" s="124"/>
      <c r="AP697" s="124"/>
    </row>
    <row r="698">
      <c r="A698" s="27"/>
      <c r="B698" s="27"/>
      <c r="C698" s="27"/>
      <c r="D698" s="27"/>
      <c r="E698" s="132"/>
      <c r="F698" s="133"/>
      <c r="G698" s="133"/>
      <c r="H698" s="134"/>
      <c r="I698" s="134"/>
      <c r="J698" s="132"/>
      <c r="K698" s="132"/>
      <c r="L698" s="132"/>
      <c r="M698" s="132"/>
      <c r="N698" s="132"/>
      <c r="O698" s="132"/>
      <c r="P698" s="132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124"/>
      <c r="AN698" s="124"/>
      <c r="AO698" s="124"/>
      <c r="AP698" s="124"/>
    </row>
    <row r="699">
      <c r="A699" s="27"/>
      <c r="B699" s="27"/>
      <c r="C699" s="27"/>
      <c r="D699" s="27"/>
      <c r="E699" s="132"/>
      <c r="F699" s="133"/>
      <c r="G699" s="133"/>
      <c r="H699" s="134"/>
      <c r="I699" s="134"/>
      <c r="J699" s="132"/>
      <c r="K699" s="132"/>
      <c r="L699" s="132"/>
      <c r="M699" s="132"/>
      <c r="N699" s="132"/>
      <c r="O699" s="132"/>
      <c r="P699" s="132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124"/>
      <c r="AN699" s="124"/>
      <c r="AO699" s="124"/>
      <c r="AP699" s="124"/>
    </row>
    <row r="700">
      <c r="A700" s="27"/>
      <c r="B700" s="27"/>
      <c r="C700" s="27"/>
      <c r="D700" s="27"/>
      <c r="E700" s="132"/>
      <c r="F700" s="133"/>
      <c r="G700" s="133"/>
      <c r="H700" s="134"/>
      <c r="I700" s="134"/>
      <c r="J700" s="132"/>
      <c r="K700" s="132"/>
      <c r="L700" s="132"/>
      <c r="M700" s="132"/>
      <c r="N700" s="132"/>
      <c r="O700" s="132"/>
      <c r="P700" s="132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124"/>
      <c r="AN700" s="124"/>
      <c r="AO700" s="124"/>
      <c r="AP700" s="124"/>
    </row>
    <row r="701">
      <c r="A701" s="27"/>
      <c r="B701" s="27"/>
      <c r="C701" s="27"/>
      <c r="D701" s="27"/>
      <c r="E701" s="132"/>
      <c r="F701" s="133"/>
      <c r="G701" s="133"/>
      <c r="H701" s="134"/>
      <c r="I701" s="134"/>
      <c r="J701" s="132"/>
      <c r="K701" s="132"/>
      <c r="L701" s="132"/>
      <c r="M701" s="132"/>
      <c r="N701" s="132"/>
      <c r="O701" s="132"/>
      <c r="P701" s="132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124"/>
      <c r="AN701" s="124"/>
      <c r="AO701" s="124"/>
      <c r="AP701" s="124"/>
    </row>
    <row r="702">
      <c r="A702" s="27"/>
      <c r="B702" s="27"/>
      <c r="C702" s="27"/>
      <c r="D702" s="27"/>
      <c r="E702" s="132"/>
      <c r="F702" s="133"/>
      <c r="G702" s="133"/>
      <c r="H702" s="134"/>
      <c r="I702" s="134"/>
      <c r="J702" s="132"/>
      <c r="K702" s="132"/>
      <c r="L702" s="132"/>
      <c r="M702" s="132"/>
      <c r="N702" s="132"/>
      <c r="O702" s="132"/>
      <c r="P702" s="132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124"/>
      <c r="AN702" s="124"/>
      <c r="AO702" s="124"/>
      <c r="AP702" s="124"/>
    </row>
    <row r="703">
      <c r="A703" s="27"/>
      <c r="B703" s="27"/>
      <c r="C703" s="27"/>
      <c r="D703" s="27"/>
      <c r="E703" s="132"/>
      <c r="F703" s="133"/>
      <c r="G703" s="133"/>
      <c r="H703" s="134"/>
      <c r="I703" s="134"/>
      <c r="J703" s="132"/>
      <c r="K703" s="132"/>
      <c r="L703" s="132"/>
      <c r="M703" s="132"/>
      <c r="N703" s="132"/>
      <c r="O703" s="132"/>
      <c r="P703" s="132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124"/>
      <c r="AN703" s="124"/>
      <c r="AO703" s="124"/>
      <c r="AP703" s="124"/>
    </row>
    <row r="704">
      <c r="A704" s="27"/>
      <c r="B704" s="27"/>
      <c r="C704" s="27"/>
      <c r="D704" s="27"/>
      <c r="E704" s="132"/>
      <c r="F704" s="133"/>
      <c r="G704" s="133"/>
      <c r="H704" s="134"/>
      <c r="I704" s="134"/>
      <c r="J704" s="132"/>
      <c r="K704" s="132"/>
      <c r="L704" s="132"/>
      <c r="M704" s="132"/>
      <c r="N704" s="132"/>
      <c r="O704" s="132"/>
      <c r="P704" s="132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124"/>
      <c r="AN704" s="124"/>
      <c r="AO704" s="124"/>
      <c r="AP704" s="124"/>
    </row>
    <row r="705">
      <c r="A705" s="27"/>
      <c r="B705" s="27"/>
      <c r="C705" s="27"/>
      <c r="D705" s="27"/>
      <c r="E705" s="132"/>
      <c r="F705" s="133"/>
      <c r="G705" s="133"/>
      <c r="H705" s="134"/>
      <c r="I705" s="134"/>
      <c r="J705" s="132"/>
      <c r="K705" s="132"/>
      <c r="L705" s="132"/>
      <c r="M705" s="132"/>
      <c r="N705" s="132"/>
      <c r="O705" s="132"/>
      <c r="P705" s="132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124"/>
      <c r="AN705" s="124"/>
      <c r="AO705" s="124"/>
      <c r="AP705" s="124"/>
    </row>
    <row r="706">
      <c r="A706" s="27"/>
      <c r="B706" s="27"/>
      <c r="C706" s="27"/>
      <c r="D706" s="27"/>
      <c r="E706" s="132"/>
      <c r="F706" s="133"/>
      <c r="G706" s="133"/>
      <c r="H706" s="134"/>
      <c r="I706" s="134"/>
      <c r="J706" s="132"/>
      <c r="K706" s="132"/>
      <c r="L706" s="132"/>
      <c r="M706" s="132"/>
      <c r="N706" s="132"/>
      <c r="O706" s="132"/>
      <c r="P706" s="132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124"/>
      <c r="AN706" s="124"/>
      <c r="AO706" s="124"/>
      <c r="AP706" s="124"/>
    </row>
    <row r="707">
      <c r="A707" s="27"/>
      <c r="B707" s="27"/>
      <c r="C707" s="27"/>
      <c r="D707" s="27"/>
      <c r="E707" s="132"/>
      <c r="F707" s="133"/>
      <c r="G707" s="133"/>
      <c r="H707" s="134"/>
      <c r="I707" s="134"/>
      <c r="J707" s="132"/>
      <c r="K707" s="132"/>
      <c r="L707" s="132"/>
      <c r="M707" s="132"/>
      <c r="N707" s="132"/>
      <c r="O707" s="132"/>
      <c r="P707" s="132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124"/>
      <c r="AN707" s="124"/>
      <c r="AO707" s="124"/>
      <c r="AP707" s="124"/>
    </row>
    <row r="708">
      <c r="A708" s="27"/>
      <c r="B708" s="27"/>
      <c r="C708" s="27"/>
      <c r="D708" s="27"/>
      <c r="E708" s="132"/>
      <c r="F708" s="133"/>
      <c r="G708" s="133"/>
      <c r="H708" s="134"/>
      <c r="I708" s="134"/>
      <c r="J708" s="132"/>
      <c r="K708" s="132"/>
      <c r="L708" s="132"/>
      <c r="M708" s="132"/>
      <c r="N708" s="132"/>
      <c r="O708" s="132"/>
      <c r="P708" s="132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124"/>
      <c r="AN708" s="124"/>
      <c r="AO708" s="124"/>
      <c r="AP708" s="124"/>
    </row>
    <row r="709">
      <c r="A709" s="27"/>
      <c r="B709" s="27"/>
      <c r="C709" s="27"/>
      <c r="D709" s="27"/>
      <c r="E709" s="132"/>
      <c r="F709" s="133"/>
      <c r="G709" s="133"/>
      <c r="H709" s="134"/>
      <c r="I709" s="134"/>
      <c r="J709" s="132"/>
      <c r="K709" s="132"/>
      <c r="L709" s="132"/>
      <c r="M709" s="132"/>
      <c r="N709" s="132"/>
      <c r="O709" s="132"/>
      <c r="P709" s="132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124"/>
      <c r="AN709" s="124"/>
      <c r="AO709" s="124"/>
      <c r="AP709" s="124"/>
    </row>
    <row r="710">
      <c r="A710" s="27"/>
      <c r="B710" s="27"/>
      <c r="C710" s="27"/>
      <c r="D710" s="27"/>
      <c r="E710" s="132"/>
      <c r="F710" s="133"/>
      <c r="G710" s="133"/>
      <c r="H710" s="134"/>
      <c r="I710" s="134"/>
      <c r="J710" s="132"/>
      <c r="K710" s="132"/>
      <c r="L710" s="132"/>
      <c r="M710" s="132"/>
      <c r="N710" s="132"/>
      <c r="O710" s="132"/>
      <c r="P710" s="132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124"/>
      <c r="AN710" s="124"/>
      <c r="AO710" s="124"/>
      <c r="AP710" s="124"/>
    </row>
    <row r="711">
      <c r="A711" s="27"/>
      <c r="B711" s="27"/>
      <c r="C711" s="27"/>
      <c r="D711" s="27"/>
      <c r="E711" s="132"/>
      <c r="F711" s="133"/>
      <c r="G711" s="133"/>
      <c r="H711" s="134"/>
      <c r="I711" s="134"/>
      <c r="J711" s="132"/>
      <c r="K711" s="132"/>
      <c r="L711" s="132"/>
      <c r="M711" s="132"/>
      <c r="N711" s="132"/>
      <c r="O711" s="132"/>
      <c r="P711" s="132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124"/>
      <c r="AN711" s="124"/>
      <c r="AO711" s="124"/>
      <c r="AP711" s="124"/>
    </row>
    <row r="712">
      <c r="A712" s="27"/>
      <c r="B712" s="27"/>
      <c r="C712" s="27"/>
      <c r="D712" s="27"/>
      <c r="E712" s="132"/>
      <c r="F712" s="133"/>
      <c r="G712" s="133"/>
      <c r="H712" s="134"/>
      <c r="I712" s="134"/>
      <c r="J712" s="132"/>
      <c r="K712" s="132"/>
      <c r="L712" s="132"/>
      <c r="M712" s="132"/>
      <c r="N712" s="132"/>
      <c r="O712" s="132"/>
      <c r="P712" s="132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124"/>
      <c r="AN712" s="124"/>
      <c r="AO712" s="124"/>
      <c r="AP712" s="124"/>
    </row>
    <row r="713">
      <c r="A713" s="27"/>
      <c r="B713" s="27"/>
      <c r="C713" s="27"/>
      <c r="D713" s="27"/>
      <c r="E713" s="132"/>
      <c r="F713" s="133"/>
      <c r="G713" s="133"/>
      <c r="H713" s="134"/>
      <c r="I713" s="134"/>
      <c r="J713" s="132"/>
      <c r="K713" s="132"/>
      <c r="L713" s="132"/>
      <c r="M713" s="132"/>
      <c r="N713" s="132"/>
      <c r="O713" s="132"/>
      <c r="P713" s="132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124"/>
      <c r="AN713" s="124"/>
      <c r="AO713" s="124"/>
      <c r="AP713" s="124"/>
    </row>
    <row r="714">
      <c r="A714" s="27"/>
      <c r="B714" s="27"/>
      <c r="C714" s="27"/>
      <c r="D714" s="27"/>
      <c r="E714" s="132"/>
      <c r="F714" s="133"/>
      <c r="G714" s="133"/>
      <c r="H714" s="134"/>
      <c r="I714" s="134"/>
      <c r="J714" s="132"/>
      <c r="K714" s="132"/>
      <c r="L714" s="132"/>
      <c r="M714" s="132"/>
      <c r="N714" s="132"/>
      <c r="O714" s="132"/>
      <c r="P714" s="132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124"/>
      <c r="AN714" s="124"/>
      <c r="AO714" s="124"/>
      <c r="AP714" s="124"/>
    </row>
    <row r="715">
      <c r="A715" s="27"/>
      <c r="B715" s="27"/>
      <c r="C715" s="27"/>
      <c r="D715" s="27"/>
      <c r="E715" s="132"/>
      <c r="F715" s="133"/>
      <c r="G715" s="133"/>
      <c r="H715" s="134"/>
      <c r="I715" s="134"/>
      <c r="J715" s="132"/>
      <c r="K715" s="132"/>
      <c r="L715" s="132"/>
      <c r="M715" s="132"/>
      <c r="N715" s="132"/>
      <c r="O715" s="132"/>
      <c r="P715" s="132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124"/>
      <c r="AN715" s="124"/>
      <c r="AO715" s="124"/>
      <c r="AP715" s="124"/>
    </row>
    <row r="716">
      <c r="A716" s="27"/>
      <c r="B716" s="27"/>
      <c r="C716" s="27"/>
      <c r="D716" s="27"/>
      <c r="E716" s="132"/>
      <c r="F716" s="133"/>
      <c r="G716" s="133"/>
      <c r="H716" s="134"/>
      <c r="I716" s="134"/>
      <c r="J716" s="132"/>
      <c r="K716" s="132"/>
      <c r="L716" s="132"/>
      <c r="M716" s="132"/>
      <c r="N716" s="132"/>
      <c r="O716" s="132"/>
      <c r="P716" s="132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124"/>
      <c r="AN716" s="124"/>
      <c r="AO716" s="124"/>
      <c r="AP716" s="124"/>
    </row>
    <row r="717">
      <c r="A717" s="27"/>
      <c r="B717" s="27"/>
      <c r="C717" s="27"/>
      <c r="D717" s="27"/>
      <c r="E717" s="132"/>
      <c r="F717" s="133"/>
      <c r="G717" s="133"/>
      <c r="H717" s="134"/>
      <c r="I717" s="134"/>
      <c r="J717" s="132"/>
      <c r="K717" s="132"/>
      <c r="L717" s="132"/>
      <c r="M717" s="132"/>
      <c r="N717" s="132"/>
      <c r="O717" s="132"/>
      <c r="P717" s="132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124"/>
      <c r="AN717" s="124"/>
      <c r="AO717" s="124"/>
      <c r="AP717" s="124"/>
    </row>
    <row r="718">
      <c r="A718" s="27"/>
      <c r="B718" s="27"/>
      <c r="C718" s="27"/>
      <c r="D718" s="27"/>
      <c r="E718" s="132"/>
      <c r="F718" s="133"/>
      <c r="G718" s="133"/>
      <c r="H718" s="134"/>
      <c r="I718" s="134"/>
      <c r="J718" s="132"/>
      <c r="K718" s="132"/>
      <c r="L718" s="132"/>
      <c r="M718" s="132"/>
      <c r="N718" s="132"/>
      <c r="O718" s="132"/>
      <c r="P718" s="132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124"/>
      <c r="AN718" s="124"/>
      <c r="AO718" s="124"/>
      <c r="AP718" s="124"/>
    </row>
    <row r="719">
      <c r="A719" s="27"/>
      <c r="B719" s="27"/>
      <c r="C719" s="27"/>
      <c r="D719" s="27"/>
      <c r="E719" s="132"/>
      <c r="F719" s="133"/>
      <c r="G719" s="133"/>
      <c r="H719" s="134"/>
      <c r="I719" s="134"/>
      <c r="J719" s="132"/>
      <c r="K719" s="132"/>
      <c r="L719" s="132"/>
      <c r="M719" s="132"/>
      <c r="N719" s="132"/>
      <c r="O719" s="132"/>
      <c r="P719" s="132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124"/>
      <c r="AN719" s="124"/>
      <c r="AO719" s="124"/>
      <c r="AP719" s="124"/>
    </row>
    <row r="720">
      <c r="A720" s="27"/>
      <c r="B720" s="27"/>
      <c r="C720" s="27"/>
      <c r="D720" s="27"/>
      <c r="E720" s="132"/>
      <c r="F720" s="133"/>
      <c r="G720" s="133"/>
      <c r="H720" s="134"/>
      <c r="I720" s="134"/>
      <c r="J720" s="132"/>
      <c r="K720" s="132"/>
      <c r="L720" s="132"/>
      <c r="M720" s="132"/>
      <c r="N720" s="132"/>
      <c r="O720" s="132"/>
      <c r="P720" s="132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124"/>
      <c r="AN720" s="124"/>
      <c r="AO720" s="124"/>
      <c r="AP720" s="124"/>
    </row>
    <row r="721">
      <c r="A721" s="27"/>
      <c r="B721" s="27"/>
      <c r="C721" s="27"/>
      <c r="D721" s="27"/>
      <c r="E721" s="132"/>
      <c r="F721" s="133"/>
      <c r="G721" s="133"/>
      <c r="H721" s="134"/>
      <c r="I721" s="134"/>
      <c r="J721" s="132"/>
      <c r="K721" s="132"/>
      <c r="L721" s="132"/>
      <c r="M721" s="132"/>
      <c r="N721" s="132"/>
      <c r="O721" s="132"/>
      <c r="P721" s="132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124"/>
      <c r="AN721" s="124"/>
      <c r="AO721" s="124"/>
      <c r="AP721" s="124"/>
    </row>
    <row r="722">
      <c r="A722" s="27"/>
      <c r="B722" s="27"/>
      <c r="C722" s="27"/>
      <c r="D722" s="27"/>
      <c r="E722" s="132"/>
      <c r="F722" s="133"/>
      <c r="G722" s="133"/>
      <c r="H722" s="134"/>
      <c r="I722" s="134"/>
      <c r="J722" s="132"/>
      <c r="K722" s="132"/>
      <c r="L722" s="132"/>
      <c r="M722" s="132"/>
      <c r="N722" s="132"/>
      <c r="O722" s="132"/>
      <c r="P722" s="132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124"/>
      <c r="AN722" s="124"/>
      <c r="AO722" s="124"/>
      <c r="AP722" s="124"/>
    </row>
    <row r="723">
      <c r="A723" s="27"/>
      <c r="B723" s="27"/>
      <c r="C723" s="27"/>
      <c r="D723" s="27"/>
      <c r="E723" s="132"/>
      <c r="F723" s="133"/>
      <c r="G723" s="133"/>
      <c r="H723" s="134"/>
      <c r="I723" s="134"/>
      <c r="J723" s="132"/>
      <c r="K723" s="132"/>
      <c r="L723" s="132"/>
      <c r="M723" s="132"/>
      <c r="N723" s="132"/>
      <c r="O723" s="132"/>
      <c r="P723" s="132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124"/>
      <c r="AN723" s="124"/>
      <c r="AO723" s="124"/>
      <c r="AP723" s="124"/>
    </row>
    <row r="724">
      <c r="A724" s="27"/>
      <c r="B724" s="27"/>
      <c r="C724" s="27"/>
      <c r="D724" s="27"/>
      <c r="E724" s="132"/>
      <c r="F724" s="133"/>
      <c r="G724" s="133"/>
      <c r="H724" s="134"/>
      <c r="I724" s="134"/>
      <c r="J724" s="132"/>
      <c r="K724" s="132"/>
      <c r="L724" s="132"/>
      <c r="M724" s="132"/>
      <c r="N724" s="132"/>
      <c r="O724" s="132"/>
      <c r="P724" s="132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124"/>
      <c r="AN724" s="124"/>
      <c r="AO724" s="124"/>
      <c r="AP724" s="124"/>
    </row>
    <row r="725">
      <c r="A725" s="27"/>
      <c r="B725" s="27"/>
      <c r="C725" s="27"/>
      <c r="D725" s="27"/>
      <c r="E725" s="132"/>
      <c r="F725" s="133"/>
      <c r="G725" s="133"/>
      <c r="H725" s="134"/>
      <c r="I725" s="134"/>
      <c r="J725" s="132"/>
      <c r="K725" s="132"/>
      <c r="L725" s="132"/>
      <c r="M725" s="132"/>
      <c r="N725" s="132"/>
      <c r="O725" s="132"/>
      <c r="P725" s="132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124"/>
      <c r="AN725" s="124"/>
      <c r="AO725" s="124"/>
      <c r="AP725" s="124"/>
    </row>
    <row r="726">
      <c r="A726" s="27"/>
      <c r="B726" s="27"/>
      <c r="C726" s="27"/>
      <c r="D726" s="27"/>
      <c r="E726" s="132"/>
      <c r="F726" s="133"/>
      <c r="G726" s="133"/>
      <c r="H726" s="134"/>
      <c r="I726" s="134"/>
      <c r="J726" s="132"/>
      <c r="K726" s="132"/>
      <c r="L726" s="132"/>
      <c r="M726" s="132"/>
      <c r="N726" s="132"/>
      <c r="O726" s="132"/>
      <c r="P726" s="132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124"/>
      <c r="AN726" s="124"/>
      <c r="AO726" s="124"/>
      <c r="AP726" s="124"/>
    </row>
    <row r="727">
      <c r="A727" s="27"/>
      <c r="B727" s="27"/>
      <c r="C727" s="27"/>
      <c r="D727" s="27"/>
      <c r="E727" s="132"/>
      <c r="F727" s="133"/>
      <c r="G727" s="133"/>
      <c r="H727" s="134"/>
      <c r="I727" s="134"/>
      <c r="J727" s="132"/>
      <c r="K727" s="132"/>
      <c r="L727" s="132"/>
      <c r="M727" s="132"/>
      <c r="N727" s="132"/>
      <c r="O727" s="132"/>
      <c r="P727" s="132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124"/>
      <c r="AN727" s="124"/>
      <c r="AO727" s="124"/>
      <c r="AP727" s="124"/>
    </row>
    <row r="728">
      <c r="A728" s="27"/>
      <c r="B728" s="27"/>
      <c r="C728" s="27"/>
      <c r="D728" s="27"/>
      <c r="E728" s="132"/>
      <c r="F728" s="133"/>
      <c r="G728" s="133"/>
      <c r="H728" s="134"/>
      <c r="I728" s="134"/>
      <c r="J728" s="132"/>
      <c r="K728" s="132"/>
      <c r="L728" s="132"/>
      <c r="M728" s="132"/>
      <c r="N728" s="132"/>
      <c r="O728" s="132"/>
      <c r="P728" s="132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124"/>
      <c r="AN728" s="124"/>
      <c r="AO728" s="124"/>
      <c r="AP728" s="124"/>
    </row>
    <row r="729">
      <c r="A729" s="27"/>
      <c r="B729" s="27"/>
      <c r="C729" s="27"/>
      <c r="D729" s="27"/>
      <c r="E729" s="132"/>
      <c r="F729" s="133"/>
      <c r="G729" s="133"/>
      <c r="H729" s="134"/>
      <c r="I729" s="134"/>
      <c r="J729" s="132"/>
      <c r="K729" s="132"/>
      <c r="L729" s="132"/>
      <c r="M729" s="132"/>
      <c r="N729" s="132"/>
      <c r="O729" s="132"/>
      <c r="P729" s="132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124"/>
      <c r="AN729" s="124"/>
      <c r="AO729" s="124"/>
      <c r="AP729" s="124"/>
    </row>
    <row r="730">
      <c r="A730" s="27"/>
      <c r="B730" s="27"/>
      <c r="C730" s="27"/>
      <c r="D730" s="27"/>
      <c r="E730" s="132"/>
      <c r="F730" s="133"/>
      <c r="G730" s="133"/>
      <c r="H730" s="134"/>
      <c r="I730" s="134"/>
      <c r="J730" s="132"/>
      <c r="K730" s="132"/>
      <c r="L730" s="132"/>
      <c r="M730" s="132"/>
      <c r="N730" s="132"/>
      <c r="O730" s="132"/>
      <c r="P730" s="132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124"/>
      <c r="AN730" s="124"/>
      <c r="AO730" s="124"/>
      <c r="AP730" s="124"/>
    </row>
    <row r="731">
      <c r="A731" s="27"/>
      <c r="B731" s="27"/>
      <c r="C731" s="27"/>
      <c r="D731" s="27"/>
      <c r="E731" s="132"/>
      <c r="F731" s="133"/>
      <c r="G731" s="133"/>
      <c r="H731" s="134"/>
      <c r="I731" s="134"/>
      <c r="J731" s="132"/>
      <c r="K731" s="132"/>
      <c r="L731" s="132"/>
      <c r="M731" s="132"/>
      <c r="N731" s="132"/>
      <c r="O731" s="132"/>
      <c r="P731" s="132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124"/>
      <c r="AN731" s="124"/>
      <c r="AO731" s="124"/>
      <c r="AP731" s="124"/>
    </row>
    <row r="732">
      <c r="A732" s="27"/>
      <c r="B732" s="27"/>
      <c r="C732" s="27"/>
      <c r="D732" s="27"/>
      <c r="E732" s="132"/>
      <c r="F732" s="133"/>
      <c r="G732" s="133"/>
      <c r="H732" s="134"/>
      <c r="I732" s="134"/>
      <c r="J732" s="132"/>
      <c r="K732" s="132"/>
      <c r="L732" s="132"/>
      <c r="M732" s="132"/>
      <c r="N732" s="132"/>
      <c r="O732" s="132"/>
      <c r="P732" s="132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124"/>
      <c r="AN732" s="124"/>
      <c r="AO732" s="124"/>
      <c r="AP732" s="124"/>
    </row>
    <row r="733">
      <c r="A733" s="27"/>
      <c r="B733" s="27"/>
      <c r="C733" s="27"/>
      <c r="D733" s="27"/>
      <c r="E733" s="132"/>
      <c r="F733" s="133"/>
      <c r="G733" s="133"/>
      <c r="H733" s="134"/>
      <c r="I733" s="134"/>
      <c r="J733" s="132"/>
      <c r="K733" s="132"/>
      <c r="L733" s="132"/>
      <c r="M733" s="132"/>
      <c r="N733" s="132"/>
      <c r="O733" s="132"/>
      <c r="P733" s="132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124"/>
      <c r="AN733" s="124"/>
      <c r="AO733" s="124"/>
      <c r="AP733" s="124"/>
    </row>
    <row r="734">
      <c r="A734" s="27"/>
      <c r="B734" s="27"/>
      <c r="C734" s="27"/>
      <c r="D734" s="27"/>
      <c r="E734" s="132"/>
      <c r="F734" s="133"/>
      <c r="G734" s="133"/>
      <c r="H734" s="134"/>
      <c r="I734" s="134"/>
      <c r="J734" s="132"/>
      <c r="K734" s="132"/>
      <c r="L734" s="132"/>
      <c r="M734" s="132"/>
      <c r="N734" s="132"/>
      <c r="O734" s="132"/>
      <c r="P734" s="132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124"/>
      <c r="AN734" s="124"/>
      <c r="AO734" s="124"/>
      <c r="AP734" s="124"/>
    </row>
    <row r="735">
      <c r="A735" s="27"/>
      <c r="B735" s="27"/>
      <c r="C735" s="27"/>
      <c r="D735" s="27"/>
      <c r="E735" s="132"/>
      <c r="F735" s="133"/>
      <c r="G735" s="133"/>
      <c r="H735" s="134"/>
      <c r="I735" s="134"/>
      <c r="J735" s="132"/>
      <c r="K735" s="132"/>
      <c r="L735" s="132"/>
      <c r="M735" s="132"/>
      <c r="N735" s="132"/>
      <c r="O735" s="132"/>
      <c r="P735" s="132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124"/>
      <c r="AN735" s="124"/>
      <c r="AO735" s="124"/>
      <c r="AP735" s="124"/>
    </row>
    <row r="736">
      <c r="A736" s="27"/>
      <c r="B736" s="27"/>
      <c r="C736" s="27"/>
      <c r="D736" s="27"/>
      <c r="E736" s="132"/>
      <c r="F736" s="133"/>
      <c r="G736" s="133"/>
      <c r="H736" s="134"/>
      <c r="I736" s="134"/>
      <c r="J736" s="132"/>
      <c r="K736" s="132"/>
      <c r="L736" s="132"/>
      <c r="M736" s="132"/>
      <c r="N736" s="132"/>
      <c r="O736" s="132"/>
      <c r="P736" s="132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124"/>
      <c r="AN736" s="124"/>
      <c r="AO736" s="124"/>
      <c r="AP736" s="124"/>
    </row>
    <row r="737">
      <c r="A737" s="27"/>
      <c r="B737" s="27"/>
      <c r="C737" s="27"/>
      <c r="D737" s="27"/>
      <c r="E737" s="132"/>
      <c r="F737" s="133"/>
      <c r="G737" s="133"/>
      <c r="H737" s="134"/>
      <c r="I737" s="134"/>
      <c r="J737" s="132"/>
      <c r="K737" s="132"/>
      <c r="L737" s="132"/>
      <c r="M737" s="132"/>
      <c r="N737" s="132"/>
      <c r="O737" s="132"/>
      <c r="P737" s="132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124"/>
      <c r="AN737" s="124"/>
      <c r="AO737" s="124"/>
      <c r="AP737" s="124"/>
    </row>
    <row r="738">
      <c r="A738" s="27"/>
      <c r="B738" s="27"/>
      <c r="C738" s="27"/>
      <c r="D738" s="27"/>
      <c r="E738" s="132"/>
      <c r="F738" s="133"/>
      <c r="G738" s="133"/>
      <c r="H738" s="134"/>
      <c r="I738" s="134"/>
      <c r="J738" s="132"/>
      <c r="K738" s="132"/>
      <c r="L738" s="132"/>
      <c r="M738" s="132"/>
      <c r="N738" s="132"/>
      <c r="O738" s="132"/>
      <c r="P738" s="132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124"/>
      <c r="AN738" s="124"/>
      <c r="AO738" s="124"/>
      <c r="AP738" s="124"/>
    </row>
    <row r="739">
      <c r="A739" s="27"/>
      <c r="B739" s="27"/>
      <c r="C739" s="27"/>
      <c r="D739" s="27"/>
      <c r="E739" s="132"/>
      <c r="F739" s="133"/>
      <c r="G739" s="133"/>
      <c r="H739" s="134"/>
      <c r="I739" s="134"/>
      <c r="J739" s="132"/>
      <c r="K739" s="132"/>
      <c r="L739" s="132"/>
      <c r="M739" s="132"/>
      <c r="N739" s="132"/>
      <c r="O739" s="132"/>
      <c r="P739" s="132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124"/>
      <c r="AN739" s="124"/>
      <c r="AO739" s="124"/>
      <c r="AP739" s="124"/>
    </row>
    <row r="740">
      <c r="A740" s="27"/>
      <c r="B740" s="27"/>
      <c r="C740" s="27"/>
      <c r="D740" s="27"/>
      <c r="E740" s="132"/>
      <c r="F740" s="133"/>
      <c r="G740" s="133"/>
      <c r="H740" s="134"/>
      <c r="I740" s="134"/>
      <c r="J740" s="132"/>
      <c r="K740" s="132"/>
      <c r="L740" s="132"/>
      <c r="M740" s="132"/>
      <c r="N740" s="132"/>
      <c r="O740" s="132"/>
      <c r="P740" s="132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124"/>
      <c r="AN740" s="124"/>
      <c r="AO740" s="124"/>
      <c r="AP740" s="124"/>
    </row>
    <row r="741">
      <c r="A741" s="27"/>
      <c r="B741" s="27"/>
      <c r="C741" s="27"/>
      <c r="D741" s="27"/>
      <c r="E741" s="132"/>
      <c r="F741" s="133"/>
      <c r="G741" s="133"/>
      <c r="H741" s="134"/>
      <c r="I741" s="134"/>
      <c r="J741" s="132"/>
      <c r="K741" s="132"/>
      <c r="L741" s="132"/>
      <c r="M741" s="132"/>
      <c r="N741" s="132"/>
      <c r="O741" s="132"/>
      <c r="P741" s="132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124"/>
      <c r="AN741" s="124"/>
      <c r="AO741" s="124"/>
      <c r="AP741" s="124"/>
    </row>
    <row r="742">
      <c r="A742" s="27"/>
      <c r="B742" s="27"/>
      <c r="C742" s="27"/>
      <c r="D742" s="27"/>
      <c r="E742" s="132"/>
      <c r="F742" s="133"/>
      <c r="G742" s="133"/>
      <c r="H742" s="134"/>
      <c r="I742" s="134"/>
      <c r="J742" s="132"/>
      <c r="K742" s="132"/>
      <c r="L742" s="132"/>
      <c r="M742" s="132"/>
      <c r="N742" s="132"/>
      <c r="O742" s="132"/>
      <c r="P742" s="132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124"/>
      <c r="AN742" s="124"/>
      <c r="AO742" s="124"/>
      <c r="AP742" s="124"/>
    </row>
    <row r="743">
      <c r="A743" s="27"/>
      <c r="B743" s="27"/>
      <c r="C743" s="27"/>
      <c r="D743" s="27"/>
      <c r="E743" s="132"/>
      <c r="F743" s="133"/>
      <c r="G743" s="133"/>
      <c r="H743" s="134"/>
      <c r="I743" s="134"/>
      <c r="J743" s="132"/>
      <c r="K743" s="132"/>
      <c r="L743" s="132"/>
      <c r="M743" s="132"/>
      <c r="N743" s="132"/>
      <c r="O743" s="132"/>
      <c r="P743" s="132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124"/>
      <c r="AN743" s="124"/>
      <c r="AO743" s="124"/>
      <c r="AP743" s="124"/>
    </row>
    <row r="744">
      <c r="A744" s="27"/>
      <c r="B744" s="27"/>
      <c r="C744" s="27"/>
      <c r="D744" s="27"/>
      <c r="E744" s="132"/>
      <c r="F744" s="133"/>
      <c r="G744" s="133"/>
      <c r="H744" s="134"/>
      <c r="I744" s="134"/>
      <c r="J744" s="132"/>
      <c r="K744" s="132"/>
      <c r="L744" s="132"/>
      <c r="M744" s="132"/>
      <c r="N744" s="132"/>
      <c r="O744" s="132"/>
      <c r="P744" s="132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124"/>
      <c r="AN744" s="124"/>
      <c r="AO744" s="124"/>
      <c r="AP744" s="124"/>
    </row>
    <row r="745">
      <c r="A745" s="27"/>
      <c r="B745" s="27"/>
      <c r="C745" s="27"/>
      <c r="D745" s="27"/>
      <c r="E745" s="132"/>
      <c r="F745" s="133"/>
      <c r="G745" s="133"/>
      <c r="H745" s="134"/>
      <c r="I745" s="134"/>
      <c r="J745" s="132"/>
      <c r="K745" s="132"/>
      <c r="L745" s="132"/>
      <c r="M745" s="132"/>
      <c r="N745" s="132"/>
      <c r="O745" s="132"/>
      <c r="P745" s="132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124"/>
      <c r="AN745" s="124"/>
      <c r="AO745" s="124"/>
      <c r="AP745" s="124"/>
    </row>
    <row r="746">
      <c r="A746" s="27"/>
      <c r="B746" s="27"/>
      <c r="C746" s="27"/>
      <c r="D746" s="27"/>
      <c r="E746" s="132"/>
      <c r="F746" s="133"/>
      <c r="G746" s="133"/>
      <c r="H746" s="134"/>
      <c r="I746" s="134"/>
      <c r="J746" s="132"/>
      <c r="K746" s="132"/>
      <c r="L746" s="132"/>
      <c r="M746" s="132"/>
      <c r="N746" s="132"/>
      <c r="O746" s="132"/>
      <c r="P746" s="132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124"/>
      <c r="AN746" s="124"/>
      <c r="AO746" s="124"/>
      <c r="AP746" s="124"/>
    </row>
    <row r="747">
      <c r="A747" s="27"/>
      <c r="B747" s="27"/>
      <c r="C747" s="27"/>
      <c r="D747" s="27"/>
      <c r="E747" s="132"/>
      <c r="F747" s="133"/>
      <c r="G747" s="133"/>
      <c r="H747" s="134"/>
      <c r="I747" s="134"/>
      <c r="J747" s="132"/>
      <c r="K747" s="132"/>
      <c r="L747" s="132"/>
      <c r="M747" s="132"/>
      <c r="N747" s="132"/>
      <c r="O747" s="132"/>
      <c r="P747" s="132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124"/>
      <c r="AN747" s="124"/>
      <c r="AO747" s="124"/>
      <c r="AP747" s="124"/>
    </row>
    <row r="748">
      <c r="A748" s="27"/>
      <c r="B748" s="27"/>
      <c r="C748" s="27"/>
      <c r="D748" s="27"/>
      <c r="E748" s="132"/>
      <c r="F748" s="133"/>
      <c r="G748" s="133"/>
      <c r="H748" s="134"/>
      <c r="I748" s="134"/>
      <c r="J748" s="132"/>
      <c r="K748" s="132"/>
      <c r="L748" s="132"/>
      <c r="M748" s="132"/>
      <c r="N748" s="132"/>
      <c r="O748" s="132"/>
      <c r="P748" s="132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124"/>
      <c r="AN748" s="124"/>
      <c r="AO748" s="124"/>
      <c r="AP748" s="124"/>
    </row>
    <row r="749">
      <c r="A749" s="27"/>
      <c r="B749" s="27"/>
      <c r="C749" s="27"/>
      <c r="D749" s="27"/>
      <c r="E749" s="132"/>
      <c r="F749" s="133"/>
      <c r="G749" s="133"/>
      <c r="H749" s="134"/>
      <c r="I749" s="134"/>
      <c r="J749" s="132"/>
      <c r="K749" s="132"/>
      <c r="L749" s="132"/>
      <c r="M749" s="132"/>
      <c r="N749" s="132"/>
      <c r="O749" s="132"/>
      <c r="P749" s="132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124"/>
      <c r="AN749" s="124"/>
      <c r="AO749" s="124"/>
      <c r="AP749" s="124"/>
    </row>
    <row r="750">
      <c r="A750" s="27"/>
      <c r="B750" s="27"/>
      <c r="C750" s="27"/>
      <c r="D750" s="27"/>
      <c r="E750" s="132"/>
      <c r="F750" s="133"/>
      <c r="G750" s="133"/>
      <c r="H750" s="134"/>
      <c r="I750" s="134"/>
      <c r="J750" s="132"/>
      <c r="K750" s="132"/>
      <c r="L750" s="132"/>
      <c r="M750" s="132"/>
      <c r="N750" s="132"/>
      <c r="O750" s="132"/>
      <c r="P750" s="132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124"/>
      <c r="AN750" s="124"/>
      <c r="AO750" s="124"/>
      <c r="AP750" s="124"/>
    </row>
    <row r="751">
      <c r="A751" s="27"/>
      <c r="B751" s="27"/>
      <c r="C751" s="27"/>
      <c r="D751" s="27"/>
      <c r="E751" s="132"/>
      <c r="F751" s="133"/>
      <c r="G751" s="133"/>
      <c r="H751" s="134"/>
      <c r="I751" s="134"/>
      <c r="J751" s="132"/>
      <c r="K751" s="132"/>
      <c r="L751" s="132"/>
      <c r="M751" s="132"/>
      <c r="N751" s="132"/>
      <c r="O751" s="132"/>
      <c r="P751" s="132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124"/>
      <c r="AN751" s="124"/>
      <c r="AO751" s="124"/>
      <c r="AP751" s="124"/>
    </row>
    <row r="752">
      <c r="A752" s="27"/>
      <c r="B752" s="27"/>
      <c r="C752" s="27"/>
      <c r="D752" s="27"/>
      <c r="E752" s="132"/>
      <c r="F752" s="133"/>
      <c r="G752" s="133"/>
      <c r="H752" s="134"/>
      <c r="I752" s="134"/>
      <c r="J752" s="132"/>
      <c r="K752" s="132"/>
      <c r="L752" s="132"/>
      <c r="M752" s="132"/>
      <c r="N752" s="132"/>
      <c r="O752" s="132"/>
      <c r="P752" s="132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124"/>
      <c r="AN752" s="124"/>
      <c r="AO752" s="124"/>
      <c r="AP752" s="124"/>
    </row>
    <row r="753">
      <c r="A753" s="27"/>
      <c r="B753" s="27"/>
      <c r="C753" s="27"/>
      <c r="D753" s="27"/>
      <c r="E753" s="132"/>
      <c r="F753" s="133"/>
      <c r="G753" s="133"/>
      <c r="H753" s="134"/>
      <c r="I753" s="134"/>
      <c r="J753" s="132"/>
      <c r="K753" s="132"/>
      <c r="L753" s="132"/>
      <c r="M753" s="132"/>
      <c r="N753" s="132"/>
      <c r="O753" s="132"/>
      <c r="P753" s="132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124"/>
      <c r="AN753" s="124"/>
      <c r="AO753" s="124"/>
      <c r="AP753" s="124"/>
    </row>
    <row r="754">
      <c r="A754" s="27"/>
      <c r="B754" s="27"/>
      <c r="C754" s="27"/>
      <c r="D754" s="27"/>
      <c r="E754" s="132"/>
      <c r="F754" s="133"/>
      <c r="G754" s="133"/>
      <c r="H754" s="134"/>
      <c r="I754" s="134"/>
      <c r="J754" s="132"/>
      <c r="K754" s="132"/>
      <c r="L754" s="132"/>
      <c r="M754" s="132"/>
      <c r="N754" s="132"/>
      <c r="O754" s="132"/>
      <c r="P754" s="132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124"/>
      <c r="AN754" s="124"/>
      <c r="AO754" s="124"/>
      <c r="AP754" s="124"/>
    </row>
    <row r="755">
      <c r="A755" s="27"/>
      <c r="B755" s="27"/>
      <c r="C755" s="27"/>
      <c r="D755" s="27"/>
      <c r="E755" s="132"/>
      <c r="F755" s="133"/>
      <c r="G755" s="133"/>
      <c r="H755" s="134"/>
      <c r="I755" s="134"/>
      <c r="J755" s="132"/>
      <c r="K755" s="132"/>
      <c r="L755" s="132"/>
      <c r="M755" s="132"/>
      <c r="N755" s="132"/>
      <c r="O755" s="132"/>
      <c r="P755" s="132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124"/>
      <c r="AN755" s="124"/>
      <c r="AO755" s="124"/>
      <c r="AP755" s="124"/>
    </row>
    <row r="756">
      <c r="A756" s="27"/>
      <c r="B756" s="27"/>
      <c r="C756" s="27"/>
      <c r="D756" s="27"/>
      <c r="E756" s="132"/>
      <c r="F756" s="133"/>
      <c r="G756" s="133"/>
      <c r="H756" s="134"/>
      <c r="I756" s="134"/>
      <c r="J756" s="132"/>
      <c r="K756" s="132"/>
      <c r="L756" s="132"/>
      <c r="M756" s="132"/>
      <c r="N756" s="132"/>
      <c r="O756" s="132"/>
      <c r="P756" s="132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124"/>
      <c r="AN756" s="124"/>
      <c r="AO756" s="124"/>
      <c r="AP756" s="124"/>
    </row>
    <row r="757">
      <c r="A757" s="27"/>
      <c r="B757" s="27"/>
      <c r="C757" s="27"/>
      <c r="D757" s="27"/>
      <c r="E757" s="132"/>
      <c r="F757" s="133"/>
      <c r="G757" s="133"/>
      <c r="H757" s="134"/>
      <c r="I757" s="134"/>
      <c r="J757" s="132"/>
      <c r="K757" s="132"/>
      <c r="L757" s="132"/>
      <c r="M757" s="132"/>
      <c r="N757" s="132"/>
      <c r="O757" s="132"/>
      <c r="P757" s="132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124"/>
      <c r="AN757" s="124"/>
      <c r="AO757" s="124"/>
      <c r="AP757" s="124"/>
    </row>
    <row r="758">
      <c r="A758" s="27"/>
      <c r="B758" s="27"/>
      <c r="C758" s="27"/>
      <c r="D758" s="27"/>
      <c r="E758" s="132"/>
      <c r="F758" s="133"/>
      <c r="G758" s="133"/>
      <c r="H758" s="134"/>
      <c r="I758" s="134"/>
      <c r="J758" s="132"/>
      <c r="K758" s="132"/>
      <c r="L758" s="132"/>
      <c r="M758" s="132"/>
      <c r="N758" s="132"/>
      <c r="O758" s="132"/>
      <c r="P758" s="132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124"/>
      <c r="AN758" s="124"/>
      <c r="AO758" s="124"/>
      <c r="AP758" s="124"/>
    </row>
    <row r="759">
      <c r="A759" s="27"/>
      <c r="B759" s="27"/>
      <c r="C759" s="27"/>
      <c r="D759" s="27"/>
      <c r="E759" s="132"/>
      <c r="F759" s="133"/>
      <c r="G759" s="133"/>
      <c r="H759" s="134"/>
      <c r="I759" s="134"/>
      <c r="J759" s="132"/>
      <c r="K759" s="132"/>
      <c r="L759" s="132"/>
      <c r="M759" s="132"/>
      <c r="N759" s="132"/>
      <c r="O759" s="132"/>
      <c r="P759" s="132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124"/>
      <c r="AN759" s="124"/>
      <c r="AO759" s="124"/>
      <c r="AP759" s="124"/>
    </row>
    <row r="760">
      <c r="A760" s="27"/>
      <c r="B760" s="27"/>
      <c r="C760" s="27"/>
      <c r="D760" s="27"/>
      <c r="E760" s="132"/>
      <c r="F760" s="133"/>
      <c r="G760" s="133"/>
      <c r="H760" s="134"/>
      <c r="I760" s="134"/>
      <c r="J760" s="132"/>
      <c r="K760" s="132"/>
      <c r="L760" s="132"/>
      <c r="M760" s="132"/>
      <c r="N760" s="132"/>
      <c r="O760" s="132"/>
      <c r="P760" s="132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124"/>
      <c r="AN760" s="124"/>
      <c r="AO760" s="124"/>
      <c r="AP760" s="124"/>
    </row>
    <row r="761">
      <c r="A761" s="27"/>
      <c r="B761" s="27"/>
      <c r="C761" s="27"/>
      <c r="D761" s="27"/>
      <c r="E761" s="132"/>
      <c r="F761" s="133"/>
      <c r="G761" s="133"/>
      <c r="H761" s="134"/>
      <c r="I761" s="134"/>
      <c r="J761" s="132"/>
      <c r="K761" s="132"/>
      <c r="L761" s="132"/>
      <c r="M761" s="132"/>
      <c r="N761" s="132"/>
      <c r="O761" s="132"/>
      <c r="P761" s="132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124"/>
      <c r="AN761" s="124"/>
      <c r="AO761" s="124"/>
      <c r="AP761" s="124"/>
    </row>
    <row r="762">
      <c r="A762" s="27"/>
      <c r="B762" s="27"/>
      <c r="C762" s="27"/>
      <c r="D762" s="27"/>
      <c r="E762" s="132"/>
      <c r="F762" s="133"/>
      <c r="G762" s="133"/>
      <c r="H762" s="134"/>
      <c r="I762" s="134"/>
      <c r="J762" s="132"/>
      <c r="K762" s="132"/>
      <c r="L762" s="132"/>
      <c r="M762" s="132"/>
      <c r="N762" s="132"/>
      <c r="O762" s="132"/>
      <c r="P762" s="132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124"/>
      <c r="AN762" s="124"/>
      <c r="AO762" s="124"/>
      <c r="AP762" s="124"/>
    </row>
    <row r="763">
      <c r="A763" s="27"/>
      <c r="B763" s="27"/>
      <c r="C763" s="27"/>
      <c r="D763" s="27"/>
      <c r="E763" s="132"/>
      <c r="F763" s="133"/>
      <c r="G763" s="133"/>
      <c r="H763" s="134"/>
      <c r="I763" s="134"/>
      <c r="J763" s="132"/>
      <c r="K763" s="132"/>
      <c r="L763" s="132"/>
      <c r="M763" s="132"/>
      <c r="N763" s="132"/>
      <c r="O763" s="132"/>
      <c r="P763" s="132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124"/>
      <c r="AN763" s="124"/>
      <c r="AO763" s="124"/>
      <c r="AP763" s="124"/>
    </row>
    <row r="764">
      <c r="A764" s="27"/>
      <c r="B764" s="27"/>
      <c r="C764" s="27"/>
      <c r="D764" s="27"/>
      <c r="E764" s="132"/>
      <c r="F764" s="133"/>
      <c r="G764" s="133"/>
      <c r="H764" s="134"/>
      <c r="I764" s="134"/>
      <c r="J764" s="132"/>
      <c r="K764" s="132"/>
      <c r="L764" s="132"/>
      <c r="M764" s="132"/>
      <c r="N764" s="132"/>
      <c r="O764" s="132"/>
      <c r="P764" s="132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124"/>
      <c r="AN764" s="124"/>
      <c r="AO764" s="124"/>
      <c r="AP764" s="124"/>
    </row>
    <row r="765">
      <c r="A765" s="27"/>
      <c r="B765" s="27"/>
      <c r="C765" s="27"/>
      <c r="D765" s="27"/>
      <c r="E765" s="132"/>
      <c r="F765" s="133"/>
      <c r="G765" s="133"/>
      <c r="H765" s="134"/>
      <c r="I765" s="134"/>
      <c r="J765" s="132"/>
      <c r="K765" s="132"/>
      <c r="L765" s="132"/>
      <c r="M765" s="132"/>
      <c r="N765" s="132"/>
      <c r="O765" s="132"/>
      <c r="P765" s="132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124"/>
      <c r="AN765" s="124"/>
      <c r="AO765" s="124"/>
      <c r="AP765" s="124"/>
    </row>
    <row r="766">
      <c r="A766" s="27"/>
      <c r="B766" s="27"/>
      <c r="C766" s="27"/>
      <c r="D766" s="27"/>
      <c r="E766" s="132"/>
      <c r="F766" s="133"/>
      <c r="G766" s="133"/>
      <c r="H766" s="134"/>
      <c r="I766" s="134"/>
      <c r="J766" s="132"/>
      <c r="K766" s="132"/>
      <c r="L766" s="132"/>
      <c r="M766" s="132"/>
      <c r="N766" s="132"/>
      <c r="O766" s="132"/>
      <c r="P766" s="132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124"/>
      <c r="AN766" s="124"/>
      <c r="AO766" s="124"/>
      <c r="AP766" s="124"/>
    </row>
    <row r="767">
      <c r="A767" s="27"/>
      <c r="B767" s="27"/>
      <c r="C767" s="27"/>
      <c r="D767" s="27"/>
      <c r="E767" s="132"/>
      <c r="F767" s="133"/>
      <c r="G767" s="133"/>
      <c r="H767" s="134"/>
      <c r="I767" s="134"/>
      <c r="J767" s="132"/>
      <c r="K767" s="132"/>
      <c r="L767" s="132"/>
      <c r="M767" s="132"/>
      <c r="N767" s="132"/>
      <c r="O767" s="132"/>
      <c r="P767" s="132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124"/>
      <c r="AN767" s="124"/>
      <c r="AO767" s="124"/>
      <c r="AP767" s="124"/>
    </row>
    <row r="768">
      <c r="A768" s="27"/>
      <c r="B768" s="27"/>
      <c r="C768" s="27"/>
      <c r="D768" s="27"/>
      <c r="E768" s="132"/>
      <c r="F768" s="133"/>
      <c r="G768" s="133"/>
      <c r="H768" s="134"/>
      <c r="I768" s="134"/>
      <c r="J768" s="132"/>
      <c r="K768" s="132"/>
      <c r="L768" s="132"/>
      <c r="M768" s="132"/>
      <c r="N768" s="132"/>
      <c r="O768" s="132"/>
      <c r="P768" s="132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124"/>
      <c r="AN768" s="124"/>
      <c r="AO768" s="124"/>
      <c r="AP768" s="124"/>
    </row>
    <row r="769">
      <c r="A769" s="27"/>
      <c r="B769" s="27"/>
      <c r="C769" s="27"/>
      <c r="D769" s="27"/>
      <c r="E769" s="132"/>
      <c r="F769" s="133"/>
      <c r="G769" s="133"/>
      <c r="H769" s="134"/>
      <c r="I769" s="134"/>
      <c r="J769" s="132"/>
      <c r="K769" s="132"/>
      <c r="L769" s="132"/>
      <c r="M769" s="132"/>
      <c r="N769" s="132"/>
      <c r="O769" s="132"/>
      <c r="P769" s="132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124"/>
      <c r="AN769" s="124"/>
      <c r="AO769" s="124"/>
      <c r="AP769" s="124"/>
    </row>
    <row r="770">
      <c r="A770" s="27"/>
      <c r="B770" s="27"/>
      <c r="C770" s="27"/>
      <c r="D770" s="27"/>
      <c r="E770" s="132"/>
      <c r="F770" s="133"/>
      <c r="G770" s="133"/>
      <c r="H770" s="134"/>
      <c r="I770" s="134"/>
      <c r="J770" s="132"/>
      <c r="K770" s="132"/>
      <c r="L770" s="132"/>
      <c r="M770" s="132"/>
      <c r="N770" s="132"/>
      <c r="O770" s="132"/>
      <c r="P770" s="132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124"/>
      <c r="AN770" s="124"/>
      <c r="AO770" s="124"/>
      <c r="AP770" s="124"/>
    </row>
    <row r="771">
      <c r="A771" s="27"/>
      <c r="B771" s="27"/>
      <c r="C771" s="27"/>
      <c r="D771" s="27"/>
      <c r="E771" s="132"/>
      <c r="F771" s="133"/>
      <c r="G771" s="133"/>
      <c r="H771" s="134"/>
      <c r="I771" s="134"/>
      <c r="J771" s="132"/>
      <c r="K771" s="132"/>
      <c r="L771" s="132"/>
      <c r="M771" s="132"/>
      <c r="N771" s="132"/>
      <c r="O771" s="132"/>
      <c r="P771" s="132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124"/>
      <c r="AN771" s="124"/>
      <c r="AO771" s="124"/>
      <c r="AP771" s="124"/>
    </row>
    <row r="772">
      <c r="A772" s="27"/>
      <c r="B772" s="27"/>
      <c r="C772" s="27"/>
      <c r="D772" s="27"/>
      <c r="E772" s="132"/>
      <c r="F772" s="133"/>
      <c r="G772" s="133"/>
      <c r="H772" s="134"/>
      <c r="I772" s="134"/>
      <c r="J772" s="132"/>
      <c r="K772" s="132"/>
      <c r="L772" s="132"/>
      <c r="M772" s="132"/>
      <c r="N772" s="132"/>
      <c r="O772" s="132"/>
      <c r="P772" s="132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124"/>
      <c r="AN772" s="124"/>
      <c r="AO772" s="124"/>
      <c r="AP772" s="124"/>
    </row>
    <row r="773">
      <c r="A773" s="27"/>
      <c r="B773" s="27"/>
      <c r="C773" s="27"/>
      <c r="D773" s="27"/>
      <c r="E773" s="132"/>
      <c r="F773" s="133"/>
      <c r="G773" s="133"/>
      <c r="H773" s="134"/>
      <c r="I773" s="134"/>
      <c r="J773" s="132"/>
      <c r="K773" s="132"/>
      <c r="L773" s="132"/>
      <c r="M773" s="132"/>
      <c r="N773" s="132"/>
      <c r="O773" s="132"/>
      <c r="P773" s="132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124"/>
      <c r="AN773" s="124"/>
      <c r="AO773" s="124"/>
      <c r="AP773" s="124"/>
    </row>
    <row r="774">
      <c r="A774" s="27"/>
      <c r="B774" s="27"/>
      <c r="C774" s="27"/>
      <c r="D774" s="27"/>
      <c r="E774" s="132"/>
      <c r="F774" s="133"/>
      <c r="G774" s="133"/>
      <c r="H774" s="134"/>
      <c r="I774" s="134"/>
      <c r="J774" s="132"/>
      <c r="K774" s="132"/>
      <c r="L774" s="132"/>
      <c r="M774" s="132"/>
      <c r="N774" s="132"/>
      <c r="O774" s="132"/>
      <c r="P774" s="132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124"/>
      <c r="AN774" s="124"/>
      <c r="AO774" s="124"/>
      <c r="AP774" s="124"/>
    </row>
    <row r="775">
      <c r="A775" s="27"/>
      <c r="B775" s="27"/>
      <c r="C775" s="27"/>
      <c r="D775" s="27"/>
      <c r="E775" s="132"/>
      <c r="F775" s="133"/>
      <c r="G775" s="133"/>
      <c r="H775" s="134"/>
      <c r="I775" s="134"/>
      <c r="J775" s="132"/>
      <c r="K775" s="132"/>
      <c r="L775" s="132"/>
      <c r="M775" s="132"/>
      <c r="N775" s="132"/>
      <c r="O775" s="132"/>
      <c r="P775" s="132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124"/>
      <c r="AN775" s="124"/>
      <c r="AO775" s="124"/>
      <c r="AP775" s="124"/>
    </row>
    <row r="776">
      <c r="A776" s="27"/>
      <c r="B776" s="27"/>
      <c r="C776" s="27"/>
      <c r="D776" s="27"/>
      <c r="E776" s="132"/>
      <c r="F776" s="133"/>
      <c r="G776" s="133"/>
      <c r="H776" s="134"/>
      <c r="I776" s="134"/>
      <c r="J776" s="132"/>
      <c r="K776" s="132"/>
      <c r="L776" s="132"/>
      <c r="M776" s="132"/>
      <c r="N776" s="132"/>
      <c r="O776" s="132"/>
      <c r="P776" s="132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124"/>
      <c r="AN776" s="124"/>
      <c r="AO776" s="124"/>
      <c r="AP776" s="124"/>
    </row>
    <row r="777">
      <c r="A777" s="27"/>
      <c r="B777" s="27"/>
      <c r="C777" s="27"/>
      <c r="D777" s="27"/>
      <c r="E777" s="132"/>
      <c r="F777" s="133"/>
      <c r="G777" s="133"/>
      <c r="H777" s="134"/>
      <c r="I777" s="134"/>
      <c r="J777" s="132"/>
      <c r="K777" s="132"/>
      <c r="L777" s="132"/>
      <c r="M777" s="132"/>
      <c r="N777" s="132"/>
      <c r="O777" s="132"/>
      <c r="P777" s="132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124"/>
      <c r="AN777" s="124"/>
      <c r="AO777" s="124"/>
      <c r="AP777" s="124"/>
    </row>
    <row r="778">
      <c r="A778" s="27"/>
      <c r="B778" s="27"/>
      <c r="C778" s="27"/>
      <c r="D778" s="27"/>
      <c r="E778" s="132"/>
      <c r="F778" s="133"/>
      <c r="G778" s="133"/>
      <c r="H778" s="134"/>
      <c r="I778" s="134"/>
      <c r="J778" s="132"/>
      <c r="K778" s="132"/>
      <c r="L778" s="132"/>
      <c r="M778" s="132"/>
      <c r="N778" s="132"/>
      <c r="O778" s="132"/>
      <c r="P778" s="132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124"/>
      <c r="AN778" s="124"/>
      <c r="AO778" s="124"/>
      <c r="AP778" s="124"/>
    </row>
    <row r="779">
      <c r="A779" s="27"/>
      <c r="B779" s="27"/>
      <c r="C779" s="27"/>
      <c r="D779" s="27"/>
      <c r="E779" s="132"/>
      <c r="F779" s="133"/>
      <c r="G779" s="133"/>
      <c r="H779" s="134"/>
      <c r="I779" s="134"/>
      <c r="J779" s="132"/>
      <c r="K779" s="132"/>
      <c r="L779" s="132"/>
      <c r="M779" s="132"/>
      <c r="N779" s="132"/>
      <c r="O779" s="132"/>
      <c r="P779" s="132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124"/>
      <c r="AN779" s="124"/>
      <c r="AO779" s="124"/>
      <c r="AP779" s="124"/>
    </row>
    <row r="780">
      <c r="A780" s="27"/>
      <c r="B780" s="27"/>
      <c r="C780" s="27"/>
      <c r="D780" s="27"/>
      <c r="E780" s="132"/>
      <c r="F780" s="133"/>
      <c r="G780" s="133"/>
      <c r="H780" s="134"/>
      <c r="I780" s="134"/>
      <c r="J780" s="132"/>
      <c r="K780" s="132"/>
      <c r="L780" s="132"/>
      <c r="M780" s="132"/>
      <c r="N780" s="132"/>
      <c r="O780" s="132"/>
      <c r="P780" s="132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124"/>
      <c r="AN780" s="124"/>
      <c r="AO780" s="124"/>
      <c r="AP780" s="124"/>
    </row>
    <row r="781">
      <c r="A781" s="27"/>
      <c r="B781" s="27"/>
      <c r="C781" s="27"/>
      <c r="D781" s="27"/>
      <c r="E781" s="132"/>
      <c r="F781" s="133"/>
      <c r="G781" s="133"/>
      <c r="H781" s="134"/>
      <c r="I781" s="134"/>
      <c r="J781" s="132"/>
      <c r="K781" s="132"/>
      <c r="L781" s="132"/>
      <c r="M781" s="132"/>
      <c r="N781" s="132"/>
      <c r="O781" s="132"/>
      <c r="P781" s="132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124"/>
      <c r="AN781" s="124"/>
      <c r="AO781" s="124"/>
      <c r="AP781" s="124"/>
    </row>
    <row r="782">
      <c r="A782" s="27"/>
      <c r="B782" s="27"/>
      <c r="C782" s="27"/>
      <c r="D782" s="27"/>
      <c r="E782" s="132"/>
      <c r="F782" s="133"/>
      <c r="G782" s="133"/>
      <c r="H782" s="134"/>
      <c r="I782" s="134"/>
      <c r="J782" s="132"/>
      <c r="K782" s="132"/>
      <c r="L782" s="132"/>
      <c r="M782" s="132"/>
      <c r="N782" s="132"/>
      <c r="O782" s="132"/>
      <c r="P782" s="132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124"/>
      <c r="AN782" s="124"/>
      <c r="AO782" s="124"/>
      <c r="AP782" s="124"/>
    </row>
    <row r="783">
      <c r="A783" s="27"/>
      <c r="B783" s="27"/>
      <c r="C783" s="27"/>
      <c r="D783" s="27"/>
      <c r="E783" s="132"/>
      <c r="F783" s="133"/>
      <c r="G783" s="133"/>
      <c r="H783" s="134"/>
      <c r="I783" s="134"/>
      <c r="J783" s="132"/>
      <c r="K783" s="132"/>
      <c r="L783" s="132"/>
      <c r="M783" s="132"/>
      <c r="N783" s="132"/>
      <c r="O783" s="132"/>
      <c r="P783" s="132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124"/>
      <c r="AN783" s="124"/>
      <c r="AO783" s="124"/>
      <c r="AP783" s="124"/>
    </row>
    <row r="784">
      <c r="A784" s="27"/>
      <c r="B784" s="27"/>
      <c r="C784" s="27"/>
      <c r="D784" s="27"/>
      <c r="E784" s="132"/>
      <c r="F784" s="133"/>
      <c r="G784" s="133"/>
      <c r="H784" s="134"/>
      <c r="I784" s="134"/>
      <c r="J784" s="132"/>
      <c r="K784" s="132"/>
      <c r="L784" s="132"/>
      <c r="M784" s="132"/>
      <c r="N784" s="132"/>
      <c r="O784" s="132"/>
      <c r="P784" s="132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124"/>
      <c r="AN784" s="124"/>
      <c r="AO784" s="124"/>
      <c r="AP784" s="124"/>
    </row>
    <row r="785">
      <c r="A785" s="27"/>
      <c r="B785" s="27"/>
      <c r="C785" s="27"/>
      <c r="D785" s="27"/>
      <c r="E785" s="132"/>
      <c r="F785" s="133"/>
      <c r="G785" s="133"/>
      <c r="H785" s="134"/>
      <c r="I785" s="134"/>
      <c r="J785" s="132"/>
      <c r="K785" s="132"/>
      <c r="L785" s="132"/>
      <c r="M785" s="132"/>
      <c r="N785" s="132"/>
      <c r="O785" s="132"/>
      <c r="P785" s="132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124"/>
      <c r="AN785" s="124"/>
      <c r="AO785" s="124"/>
      <c r="AP785" s="124"/>
    </row>
    <row r="786">
      <c r="A786" s="27"/>
      <c r="B786" s="27"/>
      <c r="C786" s="27"/>
      <c r="D786" s="27"/>
      <c r="E786" s="132"/>
      <c r="F786" s="133"/>
      <c r="G786" s="133"/>
      <c r="H786" s="134"/>
      <c r="I786" s="134"/>
      <c r="J786" s="132"/>
      <c r="K786" s="132"/>
      <c r="L786" s="132"/>
      <c r="M786" s="132"/>
      <c r="N786" s="132"/>
      <c r="O786" s="132"/>
      <c r="P786" s="132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124"/>
      <c r="AN786" s="124"/>
      <c r="AO786" s="124"/>
      <c r="AP786" s="124"/>
    </row>
    <row r="787">
      <c r="A787" s="27"/>
      <c r="B787" s="27"/>
      <c r="C787" s="27"/>
      <c r="D787" s="27"/>
      <c r="E787" s="132"/>
      <c r="F787" s="133"/>
      <c r="G787" s="133"/>
      <c r="H787" s="134"/>
      <c r="I787" s="134"/>
      <c r="J787" s="132"/>
      <c r="K787" s="132"/>
      <c r="L787" s="132"/>
      <c r="M787" s="132"/>
      <c r="N787" s="132"/>
      <c r="O787" s="132"/>
      <c r="P787" s="132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124"/>
      <c r="AN787" s="124"/>
      <c r="AO787" s="124"/>
      <c r="AP787" s="124"/>
    </row>
    <row r="788">
      <c r="A788" s="27"/>
      <c r="B788" s="27"/>
      <c r="C788" s="27"/>
      <c r="D788" s="27"/>
      <c r="E788" s="132"/>
      <c r="F788" s="133"/>
      <c r="G788" s="133"/>
      <c r="H788" s="134"/>
      <c r="I788" s="134"/>
      <c r="J788" s="132"/>
      <c r="K788" s="132"/>
      <c r="L788" s="132"/>
      <c r="M788" s="132"/>
      <c r="N788" s="132"/>
      <c r="O788" s="132"/>
      <c r="P788" s="132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124"/>
      <c r="AN788" s="124"/>
      <c r="AO788" s="124"/>
      <c r="AP788" s="124"/>
    </row>
    <row r="789">
      <c r="A789" s="27"/>
      <c r="B789" s="27"/>
      <c r="C789" s="27"/>
      <c r="D789" s="27"/>
      <c r="E789" s="132"/>
      <c r="F789" s="133"/>
      <c r="G789" s="133"/>
      <c r="H789" s="134"/>
      <c r="I789" s="134"/>
      <c r="J789" s="132"/>
      <c r="K789" s="132"/>
      <c r="L789" s="132"/>
      <c r="M789" s="132"/>
      <c r="N789" s="132"/>
      <c r="O789" s="132"/>
      <c r="P789" s="132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124"/>
      <c r="AN789" s="124"/>
      <c r="AO789" s="124"/>
      <c r="AP789" s="124"/>
    </row>
    <row r="790">
      <c r="A790" s="27"/>
      <c r="B790" s="27"/>
      <c r="C790" s="27"/>
      <c r="D790" s="27"/>
      <c r="E790" s="132"/>
      <c r="F790" s="133"/>
      <c r="G790" s="133"/>
      <c r="H790" s="134"/>
      <c r="I790" s="134"/>
      <c r="J790" s="132"/>
      <c r="K790" s="132"/>
      <c r="L790" s="132"/>
      <c r="M790" s="132"/>
      <c r="N790" s="132"/>
      <c r="O790" s="132"/>
      <c r="P790" s="132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124"/>
      <c r="AN790" s="124"/>
      <c r="AO790" s="124"/>
      <c r="AP790" s="124"/>
    </row>
    <row r="791">
      <c r="A791" s="27"/>
      <c r="B791" s="27"/>
      <c r="C791" s="27"/>
      <c r="D791" s="27"/>
      <c r="E791" s="132"/>
      <c r="F791" s="133"/>
      <c r="G791" s="133"/>
      <c r="H791" s="134"/>
      <c r="I791" s="134"/>
      <c r="J791" s="132"/>
      <c r="K791" s="132"/>
      <c r="L791" s="132"/>
      <c r="M791" s="132"/>
      <c r="N791" s="132"/>
      <c r="O791" s="132"/>
      <c r="P791" s="132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124"/>
      <c r="AN791" s="124"/>
      <c r="AO791" s="124"/>
      <c r="AP791" s="124"/>
    </row>
    <row r="792">
      <c r="A792" s="27"/>
      <c r="B792" s="27"/>
      <c r="C792" s="27"/>
      <c r="D792" s="27"/>
      <c r="E792" s="132"/>
      <c r="F792" s="133"/>
      <c r="G792" s="133"/>
      <c r="H792" s="134"/>
      <c r="I792" s="134"/>
      <c r="J792" s="132"/>
      <c r="K792" s="132"/>
      <c r="L792" s="132"/>
      <c r="M792" s="132"/>
      <c r="N792" s="132"/>
      <c r="O792" s="132"/>
      <c r="P792" s="132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124"/>
      <c r="AN792" s="124"/>
      <c r="AO792" s="124"/>
      <c r="AP792" s="124"/>
    </row>
    <row r="793">
      <c r="A793" s="27"/>
      <c r="B793" s="27"/>
      <c r="C793" s="27"/>
      <c r="D793" s="27"/>
      <c r="E793" s="132"/>
      <c r="F793" s="133"/>
      <c r="G793" s="133"/>
      <c r="H793" s="134"/>
      <c r="I793" s="134"/>
      <c r="J793" s="132"/>
      <c r="K793" s="132"/>
      <c r="L793" s="132"/>
      <c r="M793" s="132"/>
      <c r="N793" s="132"/>
      <c r="O793" s="132"/>
      <c r="P793" s="132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124"/>
      <c r="AN793" s="124"/>
      <c r="AO793" s="124"/>
      <c r="AP793" s="124"/>
    </row>
    <row r="794">
      <c r="A794" s="27"/>
      <c r="B794" s="27"/>
      <c r="C794" s="27"/>
      <c r="D794" s="27"/>
      <c r="E794" s="132"/>
      <c r="F794" s="133"/>
      <c r="G794" s="133"/>
      <c r="H794" s="134"/>
      <c r="I794" s="134"/>
      <c r="J794" s="132"/>
      <c r="K794" s="132"/>
      <c r="L794" s="132"/>
      <c r="M794" s="132"/>
      <c r="N794" s="132"/>
      <c r="O794" s="132"/>
      <c r="P794" s="132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124"/>
      <c r="AN794" s="124"/>
      <c r="AO794" s="124"/>
      <c r="AP794" s="124"/>
    </row>
    <row r="795">
      <c r="A795" s="27"/>
      <c r="B795" s="27"/>
      <c r="C795" s="27"/>
      <c r="D795" s="27"/>
      <c r="E795" s="132"/>
      <c r="F795" s="133"/>
      <c r="G795" s="133"/>
      <c r="H795" s="134"/>
      <c r="I795" s="134"/>
      <c r="J795" s="132"/>
      <c r="K795" s="132"/>
      <c r="L795" s="132"/>
      <c r="M795" s="132"/>
      <c r="N795" s="132"/>
      <c r="O795" s="132"/>
      <c r="P795" s="132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124"/>
      <c r="AN795" s="124"/>
      <c r="AO795" s="124"/>
      <c r="AP795" s="124"/>
    </row>
    <row r="796">
      <c r="A796" s="27"/>
      <c r="B796" s="27"/>
      <c r="C796" s="27"/>
      <c r="D796" s="27"/>
      <c r="E796" s="132"/>
      <c r="F796" s="133"/>
      <c r="G796" s="133"/>
      <c r="H796" s="134"/>
      <c r="I796" s="134"/>
      <c r="J796" s="132"/>
      <c r="K796" s="132"/>
      <c r="L796" s="132"/>
      <c r="M796" s="132"/>
      <c r="N796" s="132"/>
      <c r="O796" s="132"/>
      <c r="P796" s="132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124"/>
      <c r="AN796" s="124"/>
      <c r="AO796" s="124"/>
      <c r="AP796" s="124"/>
    </row>
    <row r="797">
      <c r="A797" s="27"/>
      <c r="B797" s="27"/>
      <c r="C797" s="27"/>
      <c r="D797" s="27"/>
      <c r="E797" s="132"/>
      <c r="F797" s="133"/>
      <c r="G797" s="133"/>
      <c r="H797" s="134"/>
      <c r="I797" s="134"/>
      <c r="J797" s="132"/>
      <c r="K797" s="132"/>
      <c r="L797" s="132"/>
      <c r="M797" s="132"/>
      <c r="N797" s="132"/>
      <c r="O797" s="132"/>
      <c r="P797" s="132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124"/>
      <c r="AN797" s="124"/>
      <c r="AO797" s="124"/>
      <c r="AP797" s="124"/>
    </row>
    <row r="798">
      <c r="A798" s="27"/>
      <c r="B798" s="27"/>
      <c r="C798" s="27"/>
      <c r="D798" s="27"/>
      <c r="E798" s="132"/>
      <c r="F798" s="133"/>
      <c r="G798" s="133"/>
      <c r="H798" s="134"/>
      <c r="I798" s="134"/>
      <c r="J798" s="132"/>
      <c r="K798" s="132"/>
      <c r="L798" s="132"/>
      <c r="M798" s="132"/>
      <c r="N798" s="132"/>
      <c r="O798" s="132"/>
      <c r="P798" s="132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124"/>
      <c r="AN798" s="124"/>
      <c r="AO798" s="124"/>
      <c r="AP798" s="124"/>
    </row>
    <row r="799">
      <c r="A799" s="27"/>
      <c r="B799" s="27"/>
      <c r="C799" s="27"/>
      <c r="D799" s="27"/>
      <c r="E799" s="132"/>
      <c r="F799" s="133"/>
      <c r="G799" s="133"/>
      <c r="H799" s="134"/>
      <c r="I799" s="134"/>
      <c r="J799" s="132"/>
      <c r="K799" s="132"/>
      <c r="L799" s="132"/>
      <c r="M799" s="132"/>
      <c r="N799" s="132"/>
      <c r="O799" s="132"/>
      <c r="P799" s="132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124"/>
      <c r="AN799" s="124"/>
      <c r="AO799" s="124"/>
      <c r="AP799" s="124"/>
    </row>
    <row r="800">
      <c r="A800" s="27"/>
      <c r="B800" s="27"/>
      <c r="C800" s="27"/>
      <c r="D800" s="27"/>
      <c r="E800" s="132"/>
      <c r="F800" s="133"/>
      <c r="G800" s="133"/>
      <c r="H800" s="134"/>
      <c r="I800" s="134"/>
      <c r="J800" s="132"/>
      <c r="K800" s="132"/>
      <c r="L800" s="132"/>
      <c r="M800" s="132"/>
      <c r="N800" s="132"/>
      <c r="O800" s="132"/>
      <c r="P800" s="132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124"/>
      <c r="AN800" s="124"/>
      <c r="AO800" s="124"/>
      <c r="AP800" s="124"/>
    </row>
    <row r="801">
      <c r="A801" s="27"/>
      <c r="B801" s="27"/>
      <c r="C801" s="27"/>
      <c r="D801" s="27"/>
      <c r="E801" s="132"/>
      <c r="F801" s="133"/>
      <c r="G801" s="133"/>
      <c r="H801" s="134"/>
      <c r="I801" s="134"/>
      <c r="J801" s="132"/>
      <c r="K801" s="132"/>
      <c r="L801" s="132"/>
      <c r="M801" s="132"/>
      <c r="N801" s="132"/>
      <c r="O801" s="132"/>
      <c r="P801" s="132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124"/>
      <c r="AN801" s="124"/>
      <c r="AO801" s="124"/>
      <c r="AP801" s="124"/>
    </row>
    <row r="802">
      <c r="A802" s="27"/>
      <c r="B802" s="27"/>
      <c r="C802" s="27"/>
      <c r="D802" s="27"/>
      <c r="E802" s="132"/>
      <c r="F802" s="133"/>
      <c r="G802" s="133"/>
      <c r="H802" s="134"/>
      <c r="I802" s="134"/>
      <c r="J802" s="132"/>
      <c r="K802" s="132"/>
      <c r="L802" s="132"/>
      <c r="M802" s="132"/>
      <c r="N802" s="132"/>
      <c r="O802" s="132"/>
      <c r="P802" s="132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124"/>
      <c r="AN802" s="124"/>
      <c r="AO802" s="124"/>
      <c r="AP802" s="124"/>
    </row>
    <row r="803">
      <c r="A803" s="27"/>
      <c r="B803" s="27"/>
      <c r="C803" s="27"/>
      <c r="D803" s="27"/>
      <c r="E803" s="132"/>
      <c r="F803" s="133"/>
      <c r="G803" s="133"/>
      <c r="H803" s="134"/>
      <c r="I803" s="134"/>
      <c r="J803" s="132"/>
      <c r="K803" s="132"/>
      <c r="L803" s="132"/>
      <c r="M803" s="132"/>
      <c r="N803" s="132"/>
      <c r="O803" s="132"/>
      <c r="P803" s="132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124"/>
      <c r="AN803" s="124"/>
      <c r="AO803" s="124"/>
      <c r="AP803" s="124"/>
    </row>
    <row r="804">
      <c r="A804" s="27"/>
      <c r="B804" s="27"/>
      <c r="C804" s="27"/>
      <c r="D804" s="27"/>
      <c r="E804" s="132"/>
      <c r="F804" s="133"/>
      <c r="G804" s="133"/>
      <c r="H804" s="134"/>
      <c r="I804" s="134"/>
      <c r="J804" s="132"/>
      <c r="K804" s="132"/>
      <c r="L804" s="132"/>
      <c r="M804" s="132"/>
      <c r="N804" s="132"/>
      <c r="O804" s="132"/>
      <c r="P804" s="132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124"/>
      <c r="AN804" s="124"/>
      <c r="AO804" s="124"/>
      <c r="AP804" s="124"/>
    </row>
    <row r="805">
      <c r="A805" s="27"/>
      <c r="B805" s="27"/>
      <c r="C805" s="27"/>
      <c r="D805" s="27"/>
      <c r="E805" s="132"/>
      <c r="F805" s="133"/>
      <c r="G805" s="133"/>
      <c r="H805" s="134"/>
      <c r="I805" s="134"/>
      <c r="J805" s="132"/>
      <c r="K805" s="132"/>
      <c r="L805" s="132"/>
      <c r="M805" s="132"/>
      <c r="N805" s="132"/>
      <c r="O805" s="132"/>
      <c r="P805" s="132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124"/>
      <c r="AN805" s="124"/>
      <c r="AO805" s="124"/>
      <c r="AP805" s="124"/>
    </row>
    <row r="806">
      <c r="A806" s="27"/>
      <c r="B806" s="27"/>
      <c r="C806" s="27"/>
      <c r="D806" s="27"/>
      <c r="E806" s="132"/>
      <c r="F806" s="133"/>
      <c r="G806" s="133"/>
      <c r="H806" s="134"/>
      <c r="I806" s="134"/>
      <c r="J806" s="132"/>
      <c r="K806" s="132"/>
      <c r="L806" s="132"/>
      <c r="M806" s="132"/>
      <c r="N806" s="132"/>
      <c r="O806" s="132"/>
      <c r="P806" s="132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124"/>
      <c r="AN806" s="124"/>
      <c r="AO806" s="124"/>
      <c r="AP806" s="124"/>
    </row>
    <row r="807">
      <c r="A807" s="27"/>
      <c r="B807" s="27"/>
      <c r="C807" s="27"/>
      <c r="D807" s="27"/>
      <c r="E807" s="132"/>
      <c r="F807" s="133"/>
      <c r="G807" s="133"/>
      <c r="H807" s="134"/>
      <c r="I807" s="134"/>
      <c r="J807" s="132"/>
      <c r="K807" s="132"/>
      <c r="L807" s="132"/>
      <c r="M807" s="132"/>
      <c r="N807" s="132"/>
      <c r="O807" s="132"/>
      <c r="P807" s="132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124"/>
      <c r="AN807" s="124"/>
      <c r="AO807" s="124"/>
      <c r="AP807" s="124"/>
    </row>
    <row r="808">
      <c r="A808" s="27"/>
      <c r="B808" s="27"/>
      <c r="C808" s="27"/>
      <c r="D808" s="27"/>
      <c r="E808" s="132"/>
      <c r="F808" s="133"/>
      <c r="G808" s="133"/>
      <c r="H808" s="134"/>
      <c r="I808" s="134"/>
      <c r="J808" s="132"/>
      <c r="K808" s="132"/>
      <c r="L808" s="132"/>
      <c r="M808" s="132"/>
      <c r="N808" s="132"/>
      <c r="O808" s="132"/>
      <c r="P808" s="132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124"/>
      <c r="AN808" s="124"/>
      <c r="AO808" s="124"/>
      <c r="AP808" s="124"/>
    </row>
    <row r="809">
      <c r="A809" s="27"/>
      <c r="B809" s="27"/>
      <c r="C809" s="27"/>
      <c r="D809" s="27"/>
      <c r="E809" s="132"/>
      <c r="F809" s="133"/>
      <c r="G809" s="133"/>
      <c r="H809" s="134"/>
      <c r="I809" s="134"/>
      <c r="J809" s="132"/>
      <c r="K809" s="132"/>
      <c r="L809" s="132"/>
      <c r="M809" s="132"/>
      <c r="N809" s="132"/>
      <c r="O809" s="132"/>
      <c r="P809" s="132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124"/>
      <c r="AN809" s="124"/>
      <c r="AO809" s="124"/>
      <c r="AP809" s="124"/>
    </row>
    <row r="810">
      <c r="A810" s="27"/>
      <c r="B810" s="27"/>
      <c r="C810" s="27"/>
      <c r="D810" s="27"/>
      <c r="E810" s="132"/>
      <c r="F810" s="133"/>
      <c r="G810" s="133"/>
      <c r="H810" s="134"/>
      <c r="I810" s="134"/>
      <c r="J810" s="132"/>
      <c r="K810" s="132"/>
      <c r="L810" s="132"/>
      <c r="M810" s="132"/>
      <c r="N810" s="132"/>
      <c r="O810" s="132"/>
      <c r="P810" s="132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124"/>
      <c r="AN810" s="124"/>
      <c r="AO810" s="124"/>
      <c r="AP810" s="124"/>
    </row>
    <row r="811">
      <c r="A811" s="27"/>
      <c r="B811" s="27"/>
      <c r="C811" s="27"/>
      <c r="D811" s="27"/>
      <c r="E811" s="132"/>
      <c r="F811" s="133"/>
      <c r="G811" s="133"/>
      <c r="H811" s="134"/>
      <c r="I811" s="134"/>
      <c r="J811" s="132"/>
      <c r="K811" s="132"/>
      <c r="L811" s="132"/>
      <c r="M811" s="132"/>
      <c r="N811" s="132"/>
      <c r="O811" s="132"/>
      <c r="P811" s="132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124"/>
      <c r="AN811" s="124"/>
      <c r="AO811" s="124"/>
      <c r="AP811" s="124"/>
    </row>
    <row r="812">
      <c r="A812" s="27"/>
      <c r="B812" s="27"/>
      <c r="C812" s="27"/>
      <c r="D812" s="27"/>
      <c r="E812" s="132"/>
      <c r="F812" s="133"/>
      <c r="G812" s="133"/>
      <c r="H812" s="134"/>
      <c r="I812" s="134"/>
      <c r="J812" s="132"/>
      <c r="K812" s="132"/>
      <c r="L812" s="132"/>
      <c r="M812" s="132"/>
      <c r="N812" s="132"/>
      <c r="O812" s="132"/>
      <c r="P812" s="132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124"/>
      <c r="AN812" s="124"/>
      <c r="AO812" s="124"/>
      <c r="AP812" s="124"/>
    </row>
    <row r="813">
      <c r="A813" s="27"/>
      <c r="B813" s="27"/>
      <c r="C813" s="27"/>
      <c r="D813" s="27"/>
      <c r="E813" s="132"/>
      <c r="F813" s="133"/>
      <c r="G813" s="133"/>
      <c r="H813" s="134"/>
      <c r="I813" s="134"/>
      <c r="J813" s="132"/>
      <c r="K813" s="132"/>
      <c r="L813" s="132"/>
      <c r="M813" s="132"/>
      <c r="N813" s="132"/>
      <c r="O813" s="132"/>
      <c r="P813" s="132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124"/>
      <c r="AN813" s="124"/>
      <c r="AO813" s="124"/>
      <c r="AP813" s="124"/>
    </row>
    <row r="814">
      <c r="A814" s="27"/>
      <c r="B814" s="27"/>
      <c r="C814" s="27"/>
      <c r="D814" s="27"/>
      <c r="E814" s="132"/>
      <c r="F814" s="133"/>
      <c r="G814" s="133"/>
      <c r="H814" s="134"/>
      <c r="I814" s="134"/>
      <c r="J814" s="132"/>
      <c r="K814" s="132"/>
      <c r="L814" s="132"/>
      <c r="M814" s="132"/>
      <c r="N814" s="132"/>
      <c r="O814" s="132"/>
      <c r="P814" s="132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124"/>
      <c r="AN814" s="124"/>
      <c r="AO814" s="124"/>
      <c r="AP814" s="124"/>
    </row>
    <row r="815">
      <c r="A815" s="27"/>
      <c r="B815" s="27"/>
      <c r="C815" s="27"/>
      <c r="D815" s="27"/>
      <c r="E815" s="132"/>
      <c r="F815" s="133"/>
      <c r="G815" s="133"/>
      <c r="H815" s="134"/>
      <c r="I815" s="134"/>
      <c r="J815" s="132"/>
      <c r="K815" s="132"/>
      <c r="L815" s="132"/>
      <c r="M815" s="132"/>
      <c r="N815" s="132"/>
      <c r="O815" s="132"/>
      <c r="P815" s="132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124"/>
      <c r="AN815" s="124"/>
      <c r="AO815" s="124"/>
      <c r="AP815" s="124"/>
    </row>
    <row r="816">
      <c r="A816" s="27"/>
      <c r="B816" s="27"/>
      <c r="C816" s="27"/>
      <c r="D816" s="27"/>
      <c r="E816" s="132"/>
      <c r="F816" s="133"/>
      <c r="G816" s="133"/>
      <c r="H816" s="134"/>
      <c r="I816" s="134"/>
      <c r="J816" s="132"/>
      <c r="K816" s="132"/>
      <c r="L816" s="132"/>
      <c r="M816" s="132"/>
      <c r="N816" s="132"/>
      <c r="O816" s="132"/>
      <c r="P816" s="132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124"/>
      <c r="AN816" s="124"/>
      <c r="AO816" s="124"/>
      <c r="AP816" s="124"/>
    </row>
    <row r="817">
      <c r="A817" s="27"/>
      <c r="B817" s="27"/>
      <c r="C817" s="27"/>
      <c r="D817" s="27"/>
      <c r="E817" s="132"/>
      <c r="F817" s="133"/>
      <c r="G817" s="133"/>
      <c r="H817" s="134"/>
      <c r="I817" s="134"/>
      <c r="J817" s="132"/>
      <c r="K817" s="132"/>
      <c r="L817" s="132"/>
      <c r="M817" s="132"/>
      <c r="N817" s="132"/>
      <c r="O817" s="132"/>
      <c r="P817" s="132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124"/>
      <c r="AN817" s="124"/>
      <c r="AO817" s="124"/>
      <c r="AP817" s="124"/>
    </row>
    <row r="818">
      <c r="A818" s="27"/>
      <c r="B818" s="27"/>
      <c r="C818" s="27"/>
      <c r="D818" s="27"/>
      <c r="E818" s="132"/>
      <c r="F818" s="133"/>
      <c r="G818" s="133"/>
      <c r="H818" s="134"/>
      <c r="I818" s="134"/>
      <c r="J818" s="132"/>
      <c r="K818" s="132"/>
      <c r="L818" s="132"/>
      <c r="M818" s="132"/>
      <c r="N818" s="132"/>
      <c r="O818" s="132"/>
      <c r="P818" s="132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124"/>
      <c r="AN818" s="124"/>
      <c r="AO818" s="124"/>
      <c r="AP818" s="124"/>
    </row>
    <row r="819">
      <c r="A819" s="27"/>
      <c r="B819" s="27"/>
      <c r="C819" s="27"/>
      <c r="D819" s="27"/>
      <c r="E819" s="132"/>
      <c r="F819" s="133"/>
      <c r="G819" s="133"/>
      <c r="H819" s="134"/>
      <c r="I819" s="134"/>
      <c r="J819" s="132"/>
      <c r="K819" s="132"/>
      <c r="L819" s="132"/>
      <c r="M819" s="132"/>
      <c r="N819" s="132"/>
      <c r="O819" s="132"/>
      <c r="P819" s="132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124"/>
      <c r="AN819" s="124"/>
      <c r="AO819" s="124"/>
      <c r="AP819" s="124"/>
    </row>
    <row r="820">
      <c r="A820" s="27"/>
      <c r="B820" s="27"/>
      <c r="C820" s="27"/>
      <c r="D820" s="27"/>
      <c r="E820" s="132"/>
      <c r="F820" s="133"/>
      <c r="G820" s="133"/>
      <c r="H820" s="134"/>
      <c r="I820" s="134"/>
      <c r="J820" s="132"/>
      <c r="K820" s="132"/>
      <c r="L820" s="132"/>
      <c r="M820" s="132"/>
      <c r="N820" s="132"/>
      <c r="O820" s="132"/>
      <c r="P820" s="132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124"/>
      <c r="AN820" s="124"/>
      <c r="AO820" s="124"/>
      <c r="AP820" s="124"/>
    </row>
    <row r="821">
      <c r="A821" s="27"/>
      <c r="B821" s="27"/>
      <c r="C821" s="27"/>
      <c r="D821" s="27"/>
      <c r="E821" s="132"/>
      <c r="F821" s="133"/>
      <c r="G821" s="133"/>
      <c r="H821" s="134"/>
      <c r="I821" s="134"/>
      <c r="J821" s="132"/>
      <c r="K821" s="132"/>
      <c r="L821" s="132"/>
      <c r="M821" s="132"/>
      <c r="N821" s="132"/>
      <c r="O821" s="132"/>
      <c r="P821" s="132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124"/>
      <c r="AN821" s="124"/>
      <c r="AO821" s="124"/>
      <c r="AP821" s="124"/>
    </row>
    <row r="822">
      <c r="A822" s="27"/>
      <c r="B822" s="27"/>
      <c r="C822" s="27"/>
      <c r="D822" s="27"/>
      <c r="E822" s="132"/>
      <c r="F822" s="133"/>
      <c r="G822" s="133"/>
      <c r="H822" s="134"/>
      <c r="I822" s="134"/>
      <c r="J822" s="132"/>
      <c r="K822" s="132"/>
      <c r="L822" s="132"/>
      <c r="M822" s="132"/>
      <c r="N822" s="132"/>
      <c r="O822" s="132"/>
      <c r="P822" s="132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124"/>
      <c r="AN822" s="124"/>
      <c r="AO822" s="124"/>
      <c r="AP822" s="124"/>
    </row>
    <row r="823">
      <c r="A823" s="27"/>
      <c r="B823" s="27"/>
      <c r="C823" s="27"/>
      <c r="D823" s="27"/>
      <c r="E823" s="132"/>
      <c r="F823" s="133"/>
      <c r="G823" s="133"/>
      <c r="H823" s="134"/>
      <c r="I823" s="134"/>
      <c r="J823" s="132"/>
      <c r="K823" s="132"/>
      <c r="L823" s="132"/>
      <c r="M823" s="132"/>
      <c r="N823" s="132"/>
      <c r="O823" s="132"/>
      <c r="P823" s="132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124"/>
      <c r="AN823" s="124"/>
      <c r="AO823" s="124"/>
      <c r="AP823" s="124"/>
    </row>
    <row r="824">
      <c r="A824" s="27"/>
      <c r="B824" s="27"/>
      <c r="C824" s="27"/>
      <c r="D824" s="27"/>
      <c r="E824" s="132"/>
      <c r="F824" s="133"/>
      <c r="G824" s="133"/>
      <c r="H824" s="134"/>
      <c r="I824" s="134"/>
      <c r="J824" s="132"/>
      <c r="K824" s="132"/>
      <c r="L824" s="132"/>
      <c r="M824" s="132"/>
      <c r="N824" s="132"/>
      <c r="O824" s="132"/>
      <c r="P824" s="132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124"/>
      <c r="AN824" s="124"/>
      <c r="AO824" s="124"/>
      <c r="AP824" s="124"/>
    </row>
    <row r="825">
      <c r="A825" s="27"/>
      <c r="B825" s="27"/>
      <c r="C825" s="27"/>
      <c r="D825" s="27"/>
      <c r="E825" s="132"/>
      <c r="F825" s="133"/>
      <c r="G825" s="133"/>
      <c r="H825" s="134"/>
      <c r="I825" s="134"/>
      <c r="J825" s="132"/>
      <c r="K825" s="132"/>
      <c r="L825" s="132"/>
      <c r="M825" s="132"/>
      <c r="N825" s="132"/>
      <c r="O825" s="132"/>
      <c r="P825" s="132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124"/>
      <c r="AN825" s="124"/>
      <c r="AO825" s="124"/>
      <c r="AP825" s="124"/>
    </row>
    <row r="826">
      <c r="A826" s="27"/>
      <c r="B826" s="27"/>
      <c r="C826" s="27"/>
      <c r="D826" s="27"/>
      <c r="E826" s="132"/>
      <c r="F826" s="133"/>
      <c r="G826" s="133"/>
      <c r="H826" s="134"/>
      <c r="I826" s="134"/>
      <c r="J826" s="132"/>
      <c r="K826" s="132"/>
      <c r="L826" s="132"/>
      <c r="M826" s="132"/>
      <c r="N826" s="132"/>
      <c r="O826" s="132"/>
      <c r="P826" s="132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124"/>
      <c r="AN826" s="124"/>
      <c r="AO826" s="124"/>
      <c r="AP826" s="124"/>
    </row>
    <row r="827">
      <c r="A827" s="27"/>
      <c r="B827" s="27"/>
      <c r="C827" s="27"/>
      <c r="D827" s="27"/>
      <c r="E827" s="132"/>
      <c r="F827" s="133"/>
      <c r="G827" s="133"/>
      <c r="H827" s="134"/>
      <c r="I827" s="134"/>
      <c r="J827" s="132"/>
      <c r="K827" s="132"/>
      <c r="L827" s="132"/>
      <c r="M827" s="132"/>
      <c r="N827" s="132"/>
      <c r="O827" s="132"/>
      <c r="P827" s="132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124"/>
      <c r="AN827" s="124"/>
      <c r="AO827" s="124"/>
      <c r="AP827" s="124"/>
    </row>
    <row r="828">
      <c r="A828" s="27"/>
      <c r="B828" s="27"/>
      <c r="C828" s="27"/>
      <c r="D828" s="27"/>
      <c r="E828" s="132"/>
      <c r="F828" s="133"/>
      <c r="G828" s="133"/>
      <c r="H828" s="134"/>
      <c r="I828" s="134"/>
      <c r="J828" s="132"/>
      <c r="K828" s="132"/>
      <c r="L828" s="132"/>
      <c r="M828" s="132"/>
      <c r="N828" s="132"/>
      <c r="O828" s="132"/>
      <c r="P828" s="132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124"/>
      <c r="AN828" s="124"/>
      <c r="AO828" s="124"/>
      <c r="AP828" s="124"/>
    </row>
    <row r="829">
      <c r="A829" s="27"/>
      <c r="B829" s="27"/>
      <c r="C829" s="27"/>
      <c r="D829" s="27"/>
      <c r="E829" s="132"/>
      <c r="F829" s="133"/>
      <c r="G829" s="133"/>
      <c r="H829" s="134"/>
      <c r="I829" s="134"/>
      <c r="J829" s="132"/>
      <c r="K829" s="132"/>
      <c r="L829" s="132"/>
      <c r="M829" s="132"/>
      <c r="N829" s="132"/>
      <c r="O829" s="132"/>
      <c r="P829" s="132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124"/>
      <c r="AN829" s="124"/>
      <c r="AO829" s="124"/>
      <c r="AP829" s="124"/>
    </row>
    <row r="830">
      <c r="A830" s="27"/>
      <c r="B830" s="27"/>
      <c r="C830" s="27"/>
      <c r="D830" s="27"/>
      <c r="E830" s="132"/>
      <c r="F830" s="133"/>
      <c r="G830" s="133"/>
      <c r="H830" s="134"/>
      <c r="I830" s="134"/>
      <c r="J830" s="132"/>
      <c r="K830" s="132"/>
      <c r="L830" s="132"/>
      <c r="M830" s="132"/>
      <c r="N830" s="132"/>
      <c r="O830" s="132"/>
      <c r="P830" s="132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124"/>
      <c r="AN830" s="124"/>
      <c r="AO830" s="124"/>
      <c r="AP830" s="124"/>
    </row>
    <row r="831">
      <c r="A831" s="27"/>
      <c r="B831" s="27"/>
      <c r="C831" s="27"/>
      <c r="D831" s="27"/>
      <c r="E831" s="132"/>
      <c r="F831" s="133"/>
      <c r="G831" s="133"/>
      <c r="H831" s="134"/>
      <c r="I831" s="134"/>
      <c r="J831" s="132"/>
      <c r="K831" s="132"/>
      <c r="L831" s="132"/>
      <c r="M831" s="132"/>
      <c r="N831" s="132"/>
      <c r="O831" s="132"/>
      <c r="P831" s="132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124"/>
      <c r="AN831" s="124"/>
      <c r="AO831" s="124"/>
      <c r="AP831" s="124"/>
    </row>
    <row r="832">
      <c r="A832" s="27"/>
      <c r="B832" s="27"/>
      <c r="C832" s="27"/>
      <c r="D832" s="27"/>
      <c r="E832" s="132"/>
      <c r="F832" s="133"/>
      <c r="G832" s="133"/>
      <c r="H832" s="134"/>
      <c r="I832" s="134"/>
      <c r="J832" s="132"/>
      <c r="K832" s="132"/>
      <c r="L832" s="132"/>
      <c r="M832" s="132"/>
      <c r="N832" s="132"/>
      <c r="O832" s="132"/>
      <c r="P832" s="132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124"/>
      <c r="AN832" s="124"/>
      <c r="AO832" s="124"/>
      <c r="AP832" s="124"/>
    </row>
    <row r="833">
      <c r="A833" s="27"/>
      <c r="B833" s="27"/>
      <c r="C833" s="27"/>
      <c r="D833" s="27"/>
      <c r="E833" s="132"/>
      <c r="F833" s="133"/>
      <c r="G833" s="133"/>
      <c r="H833" s="134"/>
      <c r="I833" s="134"/>
      <c r="J833" s="132"/>
      <c r="K833" s="132"/>
      <c r="L833" s="132"/>
      <c r="M833" s="132"/>
      <c r="N833" s="132"/>
      <c r="O833" s="132"/>
      <c r="P833" s="132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124"/>
      <c r="AN833" s="124"/>
      <c r="AO833" s="124"/>
      <c r="AP833" s="124"/>
    </row>
    <row r="834">
      <c r="A834" s="27"/>
      <c r="B834" s="27"/>
      <c r="C834" s="27"/>
      <c r="D834" s="27"/>
      <c r="E834" s="132"/>
      <c r="F834" s="133"/>
      <c r="G834" s="133"/>
      <c r="H834" s="134"/>
      <c r="I834" s="134"/>
      <c r="J834" s="132"/>
      <c r="K834" s="132"/>
      <c r="L834" s="132"/>
      <c r="M834" s="132"/>
      <c r="N834" s="132"/>
      <c r="O834" s="132"/>
      <c r="P834" s="132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124"/>
      <c r="AN834" s="124"/>
      <c r="AO834" s="124"/>
      <c r="AP834" s="124"/>
    </row>
    <row r="835">
      <c r="A835" s="27"/>
      <c r="B835" s="27"/>
      <c r="C835" s="27"/>
      <c r="D835" s="27"/>
      <c r="E835" s="132"/>
      <c r="F835" s="133"/>
      <c r="G835" s="133"/>
      <c r="H835" s="134"/>
      <c r="I835" s="134"/>
      <c r="J835" s="132"/>
      <c r="K835" s="132"/>
      <c r="L835" s="132"/>
      <c r="M835" s="132"/>
      <c r="N835" s="132"/>
      <c r="O835" s="132"/>
      <c r="P835" s="132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124"/>
      <c r="AN835" s="124"/>
      <c r="AO835" s="124"/>
      <c r="AP835" s="124"/>
    </row>
    <row r="836">
      <c r="A836" s="27"/>
      <c r="B836" s="27"/>
      <c r="C836" s="27"/>
      <c r="D836" s="27"/>
      <c r="E836" s="132"/>
      <c r="F836" s="133"/>
      <c r="G836" s="133"/>
      <c r="H836" s="134"/>
      <c r="I836" s="134"/>
      <c r="J836" s="132"/>
      <c r="K836" s="132"/>
      <c r="L836" s="132"/>
      <c r="M836" s="132"/>
      <c r="N836" s="132"/>
      <c r="O836" s="132"/>
      <c r="P836" s="132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124"/>
      <c r="AN836" s="124"/>
      <c r="AO836" s="124"/>
      <c r="AP836" s="124"/>
    </row>
    <row r="837">
      <c r="A837" s="27"/>
      <c r="B837" s="27"/>
      <c r="C837" s="27"/>
      <c r="D837" s="27"/>
      <c r="E837" s="132"/>
      <c r="F837" s="133"/>
      <c r="G837" s="133"/>
      <c r="H837" s="134"/>
      <c r="I837" s="134"/>
      <c r="J837" s="132"/>
      <c r="K837" s="132"/>
      <c r="L837" s="132"/>
      <c r="M837" s="132"/>
      <c r="N837" s="132"/>
      <c r="O837" s="132"/>
      <c r="P837" s="132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124"/>
      <c r="AN837" s="124"/>
      <c r="AO837" s="124"/>
      <c r="AP837" s="124"/>
    </row>
    <row r="838">
      <c r="A838" s="27"/>
      <c r="B838" s="27"/>
      <c r="C838" s="27"/>
      <c r="D838" s="27"/>
      <c r="E838" s="132"/>
      <c r="F838" s="133"/>
      <c r="G838" s="133"/>
      <c r="H838" s="134"/>
      <c r="I838" s="134"/>
      <c r="J838" s="132"/>
      <c r="K838" s="132"/>
      <c r="L838" s="132"/>
      <c r="M838" s="132"/>
      <c r="N838" s="132"/>
      <c r="O838" s="132"/>
      <c r="P838" s="132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124"/>
      <c r="AN838" s="124"/>
      <c r="AO838" s="124"/>
      <c r="AP838" s="124"/>
    </row>
    <row r="839">
      <c r="A839" s="27"/>
      <c r="B839" s="27"/>
      <c r="C839" s="27"/>
      <c r="D839" s="27"/>
      <c r="E839" s="132"/>
      <c r="F839" s="133"/>
      <c r="G839" s="133"/>
      <c r="H839" s="134"/>
      <c r="I839" s="134"/>
      <c r="J839" s="132"/>
      <c r="K839" s="132"/>
      <c r="L839" s="132"/>
      <c r="M839" s="132"/>
      <c r="N839" s="132"/>
      <c r="O839" s="132"/>
      <c r="P839" s="132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124"/>
      <c r="AN839" s="124"/>
      <c r="AO839" s="124"/>
      <c r="AP839" s="124"/>
    </row>
    <row r="840">
      <c r="A840" s="27"/>
      <c r="B840" s="27"/>
      <c r="C840" s="27"/>
      <c r="D840" s="27"/>
      <c r="E840" s="132"/>
      <c r="F840" s="133"/>
      <c r="G840" s="133"/>
      <c r="H840" s="134"/>
      <c r="I840" s="134"/>
      <c r="J840" s="132"/>
      <c r="K840" s="132"/>
      <c r="L840" s="132"/>
      <c r="M840" s="132"/>
      <c r="N840" s="132"/>
      <c r="O840" s="132"/>
      <c r="P840" s="132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124"/>
      <c r="AN840" s="124"/>
      <c r="AO840" s="124"/>
      <c r="AP840" s="124"/>
    </row>
    <row r="841">
      <c r="A841" s="27"/>
      <c r="B841" s="27"/>
      <c r="C841" s="27"/>
      <c r="D841" s="27"/>
      <c r="E841" s="132"/>
      <c r="F841" s="133"/>
      <c r="G841" s="133"/>
      <c r="H841" s="134"/>
      <c r="I841" s="134"/>
      <c r="J841" s="132"/>
      <c r="K841" s="132"/>
      <c r="L841" s="132"/>
      <c r="M841" s="132"/>
      <c r="N841" s="132"/>
      <c r="O841" s="132"/>
      <c r="P841" s="132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124"/>
      <c r="AN841" s="124"/>
      <c r="AO841" s="124"/>
      <c r="AP841" s="124"/>
    </row>
    <row r="842">
      <c r="A842" s="27"/>
      <c r="B842" s="27"/>
      <c r="C842" s="27"/>
      <c r="D842" s="27"/>
      <c r="E842" s="132"/>
      <c r="F842" s="133"/>
      <c r="G842" s="133"/>
      <c r="H842" s="134"/>
      <c r="I842" s="134"/>
      <c r="J842" s="132"/>
      <c r="K842" s="132"/>
      <c r="L842" s="132"/>
      <c r="M842" s="132"/>
      <c r="N842" s="132"/>
      <c r="O842" s="132"/>
      <c r="P842" s="132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124"/>
      <c r="AN842" s="124"/>
      <c r="AO842" s="124"/>
      <c r="AP842" s="124"/>
    </row>
    <row r="843">
      <c r="A843" s="27"/>
      <c r="B843" s="27"/>
      <c r="C843" s="27"/>
      <c r="D843" s="27"/>
      <c r="E843" s="132"/>
      <c r="F843" s="133"/>
      <c r="G843" s="133"/>
      <c r="H843" s="134"/>
      <c r="I843" s="134"/>
      <c r="J843" s="132"/>
      <c r="K843" s="132"/>
      <c r="L843" s="132"/>
      <c r="M843" s="132"/>
      <c r="N843" s="132"/>
      <c r="O843" s="132"/>
      <c r="P843" s="132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124"/>
      <c r="AN843" s="124"/>
      <c r="AO843" s="124"/>
      <c r="AP843" s="124"/>
    </row>
    <row r="844">
      <c r="A844" s="27"/>
      <c r="B844" s="27"/>
      <c r="C844" s="27"/>
      <c r="D844" s="27"/>
      <c r="E844" s="132"/>
      <c r="F844" s="133"/>
      <c r="G844" s="133"/>
      <c r="H844" s="134"/>
      <c r="I844" s="134"/>
      <c r="J844" s="132"/>
      <c r="K844" s="132"/>
      <c r="L844" s="132"/>
      <c r="M844" s="132"/>
      <c r="N844" s="132"/>
      <c r="O844" s="132"/>
      <c r="P844" s="132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124"/>
      <c r="AN844" s="124"/>
      <c r="AO844" s="124"/>
      <c r="AP844" s="124"/>
    </row>
    <row r="845">
      <c r="A845" s="27"/>
      <c r="B845" s="27"/>
      <c r="C845" s="27"/>
      <c r="D845" s="27"/>
      <c r="E845" s="132"/>
      <c r="F845" s="133"/>
      <c r="G845" s="133"/>
      <c r="H845" s="134"/>
      <c r="I845" s="134"/>
      <c r="J845" s="132"/>
      <c r="K845" s="132"/>
      <c r="L845" s="132"/>
      <c r="M845" s="132"/>
      <c r="N845" s="132"/>
      <c r="O845" s="132"/>
      <c r="P845" s="132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124"/>
      <c r="AN845" s="124"/>
      <c r="AO845" s="124"/>
      <c r="AP845" s="124"/>
    </row>
    <row r="846">
      <c r="A846" s="27"/>
      <c r="B846" s="27"/>
      <c r="C846" s="27"/>
      <c r="D846" s="27"/>
      <c r="E846" s="132"/>
      <c r="F846" s="133"/>
      <c r="G846" s="133"/>
      <c r="H846" s="134"/>
      <c r="I846" s="134"/>
      <c r="J846" s="132"/>
      <c r="K846" s="132"/>
      <c r="L846" s="132"/>
      <c r="M846" s="132"/>
      <c r="N846" s="132"/>
      <c r="O846" s="132"/>
      <c r="P846" s="132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124"/>
      <c r="AN846" s="124"/>
      <c r="AO846" s="124"/>
      <c r="AP846" s="124"/>
    </row>
    <row r="847">
      <c r="A847" s="27"/>
      <c r="B847" s="27"/>
      <c r="C847" s="27"/>
      <c r="D847" s="27"/>
      <c r="E847" s="132"/>
      <c r="F847" s="133"/>
      <c r="G847" s="133"/>
      <c r="H847" s="134"/>
      <c r="I847" s="134"/>
      <c r="J847" s="132"/>
      <c r="K847" s="132"/>
      <c r="L847" s="132"/>
      <c r="M847" s="132"/>
      <c r="N847" s="132"/>
      <c r="O847" s="132"/>
      <c r="P847" s="132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124"/>
      <c r="AN847" s="124"/>
      <c r="AO847" s="124"/>
      <c r="AP847" s="124"/>
    </row>
    <row r="848">
      <c r="A848" s="27"/>
      <c r="B848" s="27"/>
      <c r="C848" s="27"/>
      <c r="D848" s="27"/>
      <c r="E848" s="132"/>
      <c r="F848" s="133"/>
      <c r="G848" s="133"/>
      <c r="H848" s="134"/>
      <c r="I848" s="134"/>
      <c r="J848" s="132"/>
      <c r="K848" s="132"/>
      <c r="L848" s="132"/>
      <c r="M848" s="132"/>
      <c r="N848" s="132"/>
      <c r="O848" s="132"/>
      <c r="P848" s="132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124"/>
      <c r="AN848" s="124"/>
      <c r="AO848" s="124"/>
      <c r="AP848" s="124"/>
    </row>
    <row r="849">
      <c r="A849" s="27"/>
      <c r="B849" s="27"/>
      <c r="C849" s="27"/>
      <c r="D849" s="27"/>
      <c r="E849" s="132"/>
      <c r="F849" s="133"/>
      <c r="G849" s="133"/>
      <c r="H849" s="134"/>
      <c r="I849" s="134"/>
      <c r="J849" s="132"/>
      <c r="K849" s="132"/>
      <c r="L849" s="132"/>
      <c r="M849" s="132"/>
      <c r="N849" s="132"/>
      <c r="O849" s="132"/>
      <c r="P849" s="132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124"/>
      <c r="AN849" s="124"/>
      <c r="AO849" s="124"/>
      <c r="AP849" s="124"/>
    </row>
    <row r="850">
      <c r="A850" s="27"/>
      <c r="B850" s="27"/>
      <c r="C850" s="27"/>
      <c r="D850" s="27"/>
      <c r="E850" s="132"/>
      <c r="F850" s="133"/>
      <c r="G850" s="133"/>
      <c r="H850" s="134"/>
      <c r="I850" s="134"/>
      <c r="J850" s="132"/>
      <c r="K850" s="132"/>
      <c r="L850" s="132"/>
      <c r="M850" s="132"/>
      <c r="N850" s="132"/>
      <c r="O850" s="132"/>
      <c r="P850" s="132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124"/>
      <c r="AN850" s="124"/>
      <c r="AO850" s="124"/>
      <c r="AP850" s="124"/>
    </row>
    <row r="851">
      <c r="A851" s="27"/>
      <c r="B851" s="27"/>
      <c r="C851" s="27"/>
      <c r="D851" s="27"/>
      <c r="E851" s="132"/>
      <c r="F851" s="133"/>
      <c r="G851" s="133"/>
      <c r="H851" s="134"/>
      <c r="I851" s="134"/>
      <c r="J851" s="132"/>
      <c r="K851" s="132"/>
      <c r="L851" s="132"/>
      <c r="M851" s="132"/>
      <c r="N851" s="132"/>
      <c r="O851" s="132"/>
      <c r="P851" s="132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124"/>
      <c r="AN851" s="124"/>
      <c r="AO851" s="124"/>
      <c r="AP851" s="124"/>
    </row>
    <row r="852">
      <c r="A852" s="27"/>
      <c r="B852" s="27"/>
      <c r="C852" s="27"/>
      <c r="D852" s="27"/>
      <c r="E852" s="132"/>
      <c r="F852" s="133"/>
      <c r="G852" s="133"/>
      <c r="H852" s="134"/>
      <c r="I852" s="134"/>
      <c r="J852" s="132"/>
      <c r="K852" s="132"/>
      <c r="L852" s="132"/>
      <c r="M852" s="132"/>
      <c r="N852" s="132"/>
      <c r="O852" s="132"/>
      <c r="P852" s="132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124"/>
      <c r="AN852" s="124"/>
      <c r="AO852" s="124"/>
      <c r="AP852" s="124"/>
    </row>
    <row r="853">
      <c r="A853" s="27"/>
      <c r="B853" s="27"/>
      <c r="C853" s="27"/>
      <c r="D853" s="27"/>
      <c r="E853" s="132"/>
      <c r="F853" s="133"/>
      <c r="G853" s="133"/>
      <c r="H853" s="134"/>
      <c r="I853" s="134"/>
      <c r="J853" s="132"/>
      <c r="K853" s="132"/>
      <c r="L853" s="132"/>
      <c r="M853" s="132"/>
      <c r="N853" s="132"/>
      <c r="O853" s="132"/>
      <c r="P853" s="132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124"/>
      <c r="AN853" s="124"/>
      <c r="AO853" s="124"/>
      <c r="AP853" s="124"/>
    </row>
    <row r="854">
      <c r="A854" s="27"/>
      <c r="B854" s="27"/>
      <c r="C854" s="27"/>
      <c r="D854" s="27"/>
      <c r="E854" s="132"/>
      <c r="F854" s="133"/>
      <c r="G854" s="133"/>
      <c r="H854" s="134"/>
      <c r="I854" s="134"/>
      <c r="J854" s="132"/>
      <c r="K854" s="132"/>
      <c r="L854" s="132"/>
      <c r="M854" s="132"/>
      <c r="N854" s="132"/>
      <c r="O854" s="132"/>
      <c r="P854" s="132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124"/>
      <c r="AN854" s="124"/>
      <c r="AO854" s="124"/>
      <c r="AP854" s="124"/>
    </row>
    <row r="855">
      <c r="A855" s="27"/>
      <c r="B855" s="27"/>
      <c r="C855" s="27"/>
      <c r="D855" s="27"/>
      <c r="E855" s="132"/>
      <c r="F855" s="133"/>
      <c r="G855" s="133"/>
      <c r="H855" s="134"/>
      <c r="I855" s="134"/>
      <c r="J855" s="132"/>
      <c r="K855" s="132"/>
      <c r="L855" s="132"/>
      <c r="M855" s="132"/>
      <c r="N855" s="132"/>
      <c r="O855" s="132"/>
      <c r="P855" s="132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124"/>
      <c r="AN855" s="124"/>
      <c r="AO855" s="124"/>
      <c r="AP855" s="124"/>
    </row>
    <row r="856">
      <c r="A856" s="27"/>
      <c r="B856" s="27"/>
      <c r="C856" s="27"/>
      <c r="D856" s="27"/>
      <c r="E856" s="132"/>
      <c r="F856" s="133"/>
      <c r="G856" s="133"/>
      <c r="H856" s="134"/>
      <c r="I856" s="134"/>
      <c r="J856" s="132"/>
      <c r="K856" s="132"/>
      <c r="L856" s="132"/>
      <c r="M856" s="132"/>
      <c r="N856" s="132"/>
      <c r="O856" s="132"/>
      <c r="P856" s="132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124"/>
      <c r="AN856" s="124"/>
      <c r="AO856" s="124"/>
      <c r="AP856" s="124"/>
    </row>
    <row r="857">
      <c r="A857" s="27"/>
      <c r="B857" s="27"/>
      <c r="C857" s="27"/>
      <c r="D857" s="27"/>
      <c r="E857" s="132"/>
      <c r="F857" s="133"/>
      <c r="G857" s="133"/>
      <c r="H857" s="134"/>
      <c r="I857" s="134"/>
      <c r="J857" s="132"/>
      <c r="K857" s="132"/>
      <c r="L857" s="132"/>
      <c r="M857" s="132"/>
      <c r="N857" s="132"/>
      <c r="O857" s="132"/>
      <c r="P857" s="132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124"/>
      <c r="AN857" s="124"/>
      <c r="AO857" s="124"/>
      <c r="AP857" s="124"/>
    </row>
    <row r="858">
      <c r="A858" s="27"/>
      <c r="B858" s="27"/>
      <c r="C858" s="27"/>
      <c r="D858" s="27"/>
      <c r="E858" s="132"/>
      <c r="F858" s="133"/>
      <c r="G858" s="133"/>
      <c r="H858" s="134"/>
      <c r="I858" s="134"/>
      <c r="J858" s="132"/>
      <c r="K858" s="132"/>
      <c r="L858" s="132"/>
      <c r="M858" s="132"/>
      <c r="N858" s="132"/>
      <c r="O858" s="132"/>
      <c r="P858" s="132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124"/>
      <c r="AN858" s="124"/>
      <c r="AO858" s="124"/>
      <c r="AP858" s="124"/>
    </row>
    <row r="859">
      <c r="A859" s="27"/>
      <c r="B859" s="27"/>
      <c r="C859" s="27"/>
      <c r="D859" s="27"/>
      <c r="E859" s="132"/>
      <c r="F859" s="133"/>
      <c r="G859" s="133"/>
      <c r="H859" s="134"/>
      <c r="I859" s="134"/>
      <c r="J859" s="132"/>
      <c r="K859" s="132"/>
      <c r="L859" s="132"/>
      <c r="M859" s="132"/>
      <c r="N859" s="132"/>
      <c r="O859" s="132"/>
      <c r="P859" s="132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124"/>
      <c r="AN859" s="124"/>
      <c r="AO859" s="124"/>
      <c r="AP859" s="124"/>
    </row>
    <row r="860">
      <c r="A860" s="27"/>
      <c r="B860" s="27"/>
      <c r="C860" s="27"/>
      <c r="D860" s="27"/>
      <c r="E860" s="132"/>
      <c r="F860" s="133"/>
      <c r="G860" s="133"/>
      <c r="H860" s="134"/>
      <c r="I860" s="134"/>
      <c r="J860" s="132"/>
      <c r="K860" s="132"/>
      <c r="L860" s="132"/>
      <c r="M860" s="132"/>
      <c r="N860" s="132"/>
      <c r="O860" s="132"/>
      <c r="P860" s="132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124"/>
      <c r="AN860" s="124"/>
      <c r="AO860" s="124"/>
      <c r="AP860" s="124"/>
    </row>
    <row r="861">
      <c r="A861" s="27"/>
      <c r="B861" s="27"/>
      <c r="C861" s="27"/>
      <c r="D861" s="27"/>
      <c r="E861" s="132"/>
      <c r="F861" s="133"/>
      <c r="G861" s="133"/>
      <c r="H861" s="134"/>
      <c r="I861" s="134"/>
      <c r="J861" s="132"/>
      <c r="K861" s="132"/>
      <c r="L861" s="132"/>
      <c r="M861" s="132"/>
      <c r="N861" s="132"/>
      <c r="O861" s="132"/>
      <c r="P861" s="132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124"/>
      <c r="AN861" s="124"/>
      <c r="AO861" s="124"/>
      <c r="AP861" s="124"/>
    </row>
    <row r="862">
      <c r="A862" s="27"/>
      <c r="B862" s="27"/>
      <c r="C862" s="27"/>
      <c r="D862" s="27"/>
      <c r="E862" s="132"/>
      <c r="F862" s="133"/>
      <c r="G862" s="133"/>
      <c r="H862" s="134"/>
      <c r="I862" s="134"/>
      <c r="J862" s="132"/>
      <c r="K862" s="132"/>
      <c r="L862" s="132"/>
      <c r="M862" s="132"/>
      <c r="N862" s="132"/>
      <c r="O862" s="132"/>
      <c r="P862" s="132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124"/>
      <c r="AN862" s="124"/>
      <c r="AO862" s="124"/>
      <c r="AP862" s="124"/>
    </row>
    <row r="863">
      <c r="A863" s="27"/>
      <c r="B863" s="27"/>
      <c r="C863" s="27"/>
      <c r="D863" s="27"/>
      <c r="E863" s="132"/>
      <c r="F863" s="133"/>
      <c r="G863" s="133"/>
      <c r="H863" s="134"/>
      <c r="I863" s="134"/>
      <c r="J863" s="132"/>
      <c r="K863" s="132"/>
      <c r="L863" s="132"/>
      <c r="M863" s="132"/>
      <c r="N863" s="132"/>
      <c r="O863" s="132"/>
      <c r="P863" s="132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124"/>
      <c r="AN863" s="124"/>
      <c r="AO863" s="124"/>
      <c r="AP863" s="124"/>
    </row>
    <row r="864">
      <c r="A864" s="27"/>
      <c r="B864" s="27"/>
      <c r="C864" s="27"/>
      <c r="D864" s="27"/>
      <c r="E864" s="132"/>
      <c r="F864" s="133"/>
      <c r="G864" s="133"/>
      <c r="H864" s="134"/>
      <c r="I864" s="134"/>
      <c r="J864" s="132"/>
      <c r="K864" s="132"/>
      <c r="L864" s="132"/>
      <c r="M864" s="132"/>
      <c r="N864" s="132"/>
      <c r="O864" s="132"/>
      <c r="P864" s="132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124"/>
      <c r="AN864" s="124"/>
      <c r="AO864" s="124"/>
      <c r="AP864" s="124"/>
    </row>
    <row r="865">
      <c r="A865" s="27"/>
      <c r="B865" s="27"/>
      <c r="C865" s="27"/>
      <c r="D865" s="27"/>
      <c r="E865" s="132"/>
      <c r="F865" s="133"/>
      <c r="G865" s="133"/>
      <c r="H865" s="134"/>
      <c r="I865" s="134"/>
      <c r="J865" s="132"/>
      <c r="K865" s="132"/>
      <c r="L865" s="132"/>
      <c r="M865" s="132"/>
      <c r="N865" s="132"/>
      <c r="O865" s="132"/>
      <c r="P865" s="132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124"/>
      <c r="AN865" s="124"/>
      <c r="AO865" s="124"/>
      <c r="AP865" s="124"/>
    </row>
    <row r="866">
      <c r="A866" s="27"/>
      <c r="B866" s="27"/>
      <c r="C866" s="27"/>
      <c r="D866" s="27"/>
      <c r="E866" s="132"/>
      <c r="F866" s="133"/>
      <c r="G866" s="133"/>
      <c r="H866" s="134"/>
      <c r="I866" s="134"/>
      <c r="J866" s="132"/>
      <c r="K866" s="132"/>
      <c r="L866" s="132"/>
      <c r="M866" s="132"/>
      <c r="N866" s="132"/>
      <c r="O866" s="132"/>
      <c r="P866" s="132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124"/>
      <c r="AN866" s="124"/>
      <c r="AO866" s="124"/>
      <c r="AP866" s="124"/>
    </row>
    <row r="867">
      <c r="A867" s="27"/>
      <c r="B867" s="27"/>
      <c r="C867" s="27"/>
      <c r="D867" s="27"/>
      <c r="E867" s="132"/>
      <c r="F867" s="133"/>
      <c r="G867" s="133"/>
      <c r="H867" s="134"/>
      <c r="I867" s="134"/>
      <c r="J867" s="132"/>
      <c r="K867" s="132"/>
      <c r="L867" s="132"/>
      <c r="M867" s="132"/>
      <c r="N867" s="132"/>
      <c r="O867" s="132"/>
      <c r="P867" s="132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124"/>
      <c r="AN867" s="124"/>
      <c r="AO867" s="124"/>
      <c r="AP867" s="124"/>
    </row>
    <row r="868">
      <c r="A868" s="27"/>
      <c r="B868" s="27"/>
      <c r="C868" s="27"/>
      <c r="D868" s="27"/>
      <c r="E868" s="132"/>
      <c r="F868" s="133"/>
      <c r="G868" s="133"/>
      <c r="H868" s="134"/>
      <c r="I868" s="134"/>
      <c r="J868" s="132"/>
      <c r="K868" s="132"/>
      <c r="L868" s="132"/>
      <c r="M868" s="132"/>
      <c r="N868" s="132"/>
      <c r="O868" s="132"/>
      <c r="P868" s="132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124"/>
      <c r="AN868" s="124"/>
      <c r="AO868" s="124"/>
      <c r="AP868" s="124"/>
    </row>
    <row r="869">
      <c r="A869" s="27"/>
      <c r="B869" s="27"/>
      <c r="C869" s="27"/>
      <c r="D869" s="27"/>
      <c r="E869" s="132"/>
      <c r="F869" s="133"/>
      <c r="G869" s="133"/>
      <c r="H869" s="134"/>
      <c r="I869" s="134"/>
      <c r="J869" s="132"/>
      <c r="K869" s="132"/>
      <c r="L869" s="132"/>
      <c r="M869" s="132"/>
      <c r="N869" s="132"/>
      <c r="O869" s="132"/>
      <c r="P869" s="132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124"/>
      <c r="AN869" s="124"/>
      <c r="AO869" s="124"/>
      <c r="AP869" s="124"/>
    </row>
    <row r="870">
      <c r="A870" s="27"/>
      <c r="B870" s="27"/>
      <c r="C870" s="27"/>
      <c r="D870" s="27"/>
      <c r="E870" s="132"/>
      <c r="F870" s="133"/>
      <c r="G870" s="133"/>
      <c r="H870" s="134"/>
      <c r="I870" s="134"/>
      <c r="J870" s="132"/>
      <c r="K870" s="132"/>
      <c r="L870" s="132"/>
      <c r="M870" s="132"/>
      <c r="N870" s="132"/>
      <c r="O870" s="132"/>
      <c r="P870" s="132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124"/>
      <c r="AN870" s="124"/>
      <c r="AO870" s="124"/>
      <c r="AP870" s="124"/>
    </row>
    <row r="871">
      <c r="A871" s="27"/>
      <c r="B871" s="27"/>
      <c r="C871" s="27"/>
      <c r="D871" s="27"/>
      <c r="E871" s="132"/>
      <c r="F871" s="133"/>
      <c r="G871" s="133"/>
      <c r="H871" s="134"/>
      <c r="I871" s="134"/>
      <c r="J871" s="132"/>
      <c r="K871" s="132"/>
      <c r="L871" s="132"/>
      <c r="M871" s="132"/>
      <c r="N871" s="132"/>
      <c r="O871" s="132"/>
      <c r="P871" s="132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124"/>
      <c r="AN871" s="124"/>
      <c r="AO871" s="124"/>
      <c r="AP871" s="124"/>
    </row>
    <row r="872">
      <c r="A872" s="27"/>
      <c r="B872" s="27"/>
      <c r="C872" s="27"/>
      <c r="D872" s="27"/>
      <c r="E872" s="132"/>
      <c r="F872" s="133"/>
      <c r="G872" s="133"/>
      <c r="H872" s="134"/>
      <c r="I872" s="134"/>
      <c r="J872" s="132"/>
      <c r="K872" s="132"/>
      <c r="L872" s="132"/>
      <c r="M872" s="132"/>
      <c r="N872" s="132"/>
      <c r="O872" s="132"/>
      <c r="P872" s="132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124"/>
      <c r="AN872" s="124"/>
      <c r="AO872" s="124"/>
      <c r="AP872" s="124"/>
    </row>
    <row r="873">
      <c r="A873" s="27"/>
      <c r="B873" s="27"/>
      <c r="C873" s="27"/>
      <c r="D873" s="27"/>
      <c r="E873" s="132"/>
      <c r="F873" s="133"/>
      <c r="G873" s="133"/>
      <c r="H873" s="134"/>
      <c r="I873" s="134"/>
      <c r="J873" s="132"/>
      <c r="K873" s="132"/>
      <c r="L873" s="132"/>
      <c r="M873" s="132"/>
      <c r="N873" s="132"/>
      <c r="O873" s="132"/>
      <c r="P873" s="132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124"/>
      <c r="AN873" s="124"/>
      <c r="AO873" s="124"/>
      <c r="AP873" s="124"/>
    </row>
    <row r="874">
      <c r="A874" s="27"/>
      <c r="B874" s="27"/>
      <c r="C874" s="27"/>
      <c r="D874" s="27"/>
      <c r="E874" s="132"/>
      <c r="F874" s="133"/>
      <c r="G874" s="133"/>
      <c r="H874" s="134"/>
      <c r="I874" s="134"/>
      <c r="J874" s="132"/>
      <c r="K874" s="132"/>
      <c r="L874" s="132"/>
      <c r="M874" s="132"/>
      <c r="N874" s="132"/>
      <c r="O874" s="132"/>
      <c r="P874" s="132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124"/>
      <c r="AN874" s="124"/>
      <c r="AO874" s="124"/>
      <c r="AP874" s="124"/>
    </row>
    <row r="875">
      <c r="A875" s="27"/>
      <c r="B875" s="27"/>
      <c r="C875" s="27"/>
      <c r="D875" s="27"/>
      <c r="E875" s="132"/>
      <c r="F875" s="133"/>
      <c r="G875" s="133"/>
      <c r="H875" s="134"/>
      <c r="I875" s="134"/>
      <c r="J875" s="132"/>
      <c r="K875" s="132"/>
      <c r="L875" s="132"/>
      <c r="M875" s="132"/>
      <c r="N875" s="132"/>
      <c r="O875" s="132"/>
      <c r="P875" s="132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124"/>
      <c r="AN875" s="124"/>
      <c r="AO875" s="124"/>
      <c r="AP875" s="124"/>
    </row>
    <row r="876">
      <c r="A876" s="27"/>
      <c r="B876" s="27"/>
      <c r="C876" s="27"/>
      <c r="D876" s="27"/>
      <c r="E876" s="132"/>
      <c r="F876" s="133"/>
      <c r="G876" s="133"/>
      <c r="H876" s="134"/>
      <c r="I876" s="134"/>
      <c r="J876" s="132"/>
      <c r="K876" s="132"/>
      <c r="L876" s="132"/>
      <c r="M876" s="132"/>
      <c r="N876" s="132"/>
      <c r="O876" s="132"/>
      <c r="P876" s="132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124"/>
      <c r="AN876" s="124"/>
      <c r="AO876" s="124"/>
      <c r="AP876" s="124"/>
    </row>
    <row r="877">
      <c r="A877" s="27"/>
      <c r="B877" s="27"/>
      <c r="C877" s="27"/>
      <c r="D877" s="27"/>
      <c r="E877" s="132"/>
      <c r="F877" s="133"/>
      <c r="G877" s="133"/>
      <c r="H877" s="134"/>
      <c r="I877" s="134"/>
      <c r="J877" s="132"/>
      <c r="K877" s="132"/>
      <c r="L877" s="132"/>
      <c r="M877" s="132"/>
      <c r="N877" s="132"/>
      <c r="O877" s="132"/>
      <c r="P877" s="132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124"/>
      <c r="AN877" s="124"/>
      <c r="AO877" s="124"/>
      <c r="AP877" s="124"/>
    </row>
    <row r="878">
      <c r="A878" s="27"/>
      <c r="B878" s="27"/>
      <c r="C878" s="27"/>
      <c r="D878" s="27"/>
      <c r="E878" s="132"/>
      <c r="F878" s="133"/>
      <c r="G878" s="133"/>
      <c r="H878" s="134"/>
      <c r="I878" s="134"/>
      <c r="J878" s="132"/>
      <c r="K878" s="132"/>
      <c r="L878" s="132"/>
      <c r="M878" s="132"/>
      <c r="N878" s="132"/>
      <c r="O878" s="132"/>
      <c r="P878" s="132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124"/>
      <c r="AN878" s="124"/>
      <c r="AO878" s="124"/>
      <c r="AP878" s="124"/>
    </row>
    <row r="879">
      <c r="A879" s="27"/>
      <c r="B879" s="27"/>
      <c r="C879" s="27"/>
      <c r="D879" s="27"/>
      <c r="E879" s="132"/>
      <c r="F879" s="133"/>
      <c r="G879" s="133"/>
      <c r="H879" s="134"/>
      <c r="I879" s="134"/>
      <c r="J879" s="132"/>
      <c r="K879" s="132"/>
      <c r="L879" s="132"/>
      <c r="M879" s="132"/>
      <c r="N879" s="132"/>
      <c r="O879" s="132"/>
      <c r="P879" s="132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124"/>
      <c r="AN879" s="124"/>
      <c r="AO879" s="124"/>
      <c r="AP879" s="124"/>
    </row>
    <row r="880">
      <c r="A880" s="27"/>
      <c r="B880" s="27"/>
      <c r="C880" s="27"/>
      <c r="D880" s="27"/>
      <c r="E880" s="132"/>
      <c r="F880" s="133"/>
      <c r="G880" s="133"/>
      <c r="H880" s="134"/>
      <c r="I880" s="134"/>
      <c r="J880" s="132"/>
      <c r="K880" s="132"/>
      <c r="L880" s="132"/>
      <c r="M880" s="132"/>
      <c r="N880" s="132"/>
      <c r="O880" s="132"/>
      <c r="P880" s="132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124"/>
      <c r="AN880" s="124"/>
      <c r="AO880" s="124"/>
      <c r="AP880" s="124"/>
    </row>
    <row r="881">
      <c r="A881" s="27"/>
      <c r="B881" s="27"/>
      <c r="C881" s="27"/>
      <c r="D881" s="27"/>
      <c r="E881" s="132"/>
      <c r="F881" s="133"/>
      <c r="G881" s="133"/>
      <c r="H881" s="134"/>
      <c r="I881" s="134"/>
      <c r="J881" s="132"/>
      <c r="K881" s="132"/>
      <c r="L881" s="132"/>
      <c r="M881" s="132"/>
      <c r="N881" s="132"/>
      <c r="O881" s="132"/>
      <c r="P881" s="132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124"/>
      <c r="AN881" s="124"/>
      <c r="AO881" s="124"/>
      <c r="AP881" s="124"/>
    </row>
    <row r="882">
      <c r="A882" s="27"/>
      <c r="B882" s="27"/>
      <c r="C882" s="27"/>
      <c r="D882" s="27"/>
      <c r="E882" s="132"/>
      <c r="F882" s="133"/>
      <c r="G882" s="133"/>
      <c r="H882" s="134"/>
      <c r="I882" s="134"/>
      <c r="J882" s="132"/>
      <c r="K882" s="132"/>
      <c r="L882" s="132"/>
      <c r="M882" s="132"/>
      <c r="N882" s="132"/>
      <c r="O882" s="132"/>
      <c r="P882" s="132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124"/>
      <c r="AN882" s="124"/>
      <c r="AO882" s="124"/>
      <c r="AP882" s="124"/>
    </row>
    <row r="883">
      <c r="A883" s="27"/>
      <c r="B883" s="27"/>
      <c r="C883" s="27"/>
      <c r="D883" s="27"/>
      <c r="E883" s="132"/>
      <c r="F883" s="133"/>
      <c r="G883" s="133"/>
      <c r="H883" s="134"/>
      <c r="I883" s="134"/>
      <c r="J883" s="132"/>
      <c r="K883" s="132"/>
      <c r="L883" s="132"/>
      <c r="M883" s="132"/>
      <c r="N883" s="132"/>
      <c r="O883" s="132"/>
      <c r="P883" s="132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124"/>
      <c r="AN883" s="124"/>
      <c r="AO883" s="124"/>
      <c r="AP883" s="124"/>
    </row>
    <row r="884">
      <c r="A884" s="27"/>
      <c r="B884" s="27"/>
      <c r="C884" s="27"/>
      <c r="D884" s="27"/>
      <c r="E884" s="132"/>
      <c r="F884" s="133"/>
      <c r="G884" s="133"/>
      <c r="H884" s="134"/>
      <c r="I884" s="134"/>
      <c r="J884" s="132"/>
      <c r="K884" s="132"/>
      <c r="L884" s="132"/>
      <c r="M884" s="132"/>
      <c r="N884" s="132"/>
      <c r="O884" s="132"/>
      <c r="P884" s="132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124"/>
      <c r="AN884" s="124"/>
      <c r="AO884" s="124"/>
      <c r="AP884" s="124"/>
    </row>
    <row r="885">
      <c r="A885" s="27"/>
      <c r="B885" s="27"/>
      <c r="C885" s="27"/>
      <c r="D885" s="27"/>
      <c r="E885" s="132"/>
      <c r="F885" s="133"/>
      <c r="G885" s="133"/>
      <c r="H885" s="134"/>
      <c r="I885" s="134"/>
      <c r="J885" s="132"/>
      <c r="K885" s="132"/>
      <c r="L885" s="132"/>
      <c r="M885" s="132"/>
      <c r="N885" s="132"/>
      <c r="O885" s="132"/>
      <c r="P885" s="132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124"/>
      <c r="AN885" s="124"/>
      <c r="AO885" s="124"/>
      <c r="AP885" s="124"/>
    </row>
    <row r="886">
      <c r="A886" s="27"/>
      <c r="B886" s="27"/>
      <c r="C886" s="27"/>
      <c r="D886" s="27"/>
      <c r="E886" s="132"/>
      <c r="F886" s="133"/>
      <c r="G886" s="133"/>
      <c r="H886" s="134"/>
      <c r="I886" s="134"/>
      <c r="J886" s="132"/>
      <c r="K886" s="132"/>
      <c r="L886" s="132"/>
      <c r="M886" s="132"/>
      <c r="N886" s="132"/>
      <c r="O886" s="132"/>
      <c r="P886" s="132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124"/>
      <c r="AN886" s="124"/>
      <c r="AO886" s="124"/>
      <c r="AP886" s="124"/>
    </row>
    <row r="887">
      <c r="A887" s="27"/>
      <c r="B887" s="27"/>
      <c r="C887" s="27"/>
      <c r="D887" s="27"/>
      <c r="E887" s="132"/>
      <c r="F887" s="133"/>
      <c r="G887" s="133"/>
      <c r="H887" s="134"/>
      <c r="I887" s="134"/>
      <c r="J887" s="132"/>
      <c r="K887" s="132"/>
      <c r="L887" s="132"/>
      <c r="M887" s="132"/>
      <c r="N887" s="132"/>
      <c r="O887" s="132"/>
      <c r="P887" s="132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124"/>
      <c r="AN887" s="124"/>
      <c r="AO887" s="124"/>
      <c r="AP887" s="124"/>
    </row>
    <row r="888">
      <c r="A888" s="27"/>
      <c r="B888" s="27"/>
      <c r="C888" s="27"/>
      <c r="D888" s="27"/>
      <c r="E888" s="132"/>
      <c r="F888" s="133"/>
      <c r="G888" s="133"/>
      <c r="H888" s="134"/>
      <c r="I888" s="134"/>
      <c r="J888" s="132"/>
      <c r="K888" s="132"/>
      <c r="L888" s="132"/>
      <c r="M888" s="132"/>
      <c r="N888" s="132"/>
      <c r="O888" s="132"/>
      <c r="P888" s="132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124"/>
      <c r="AN888" s="124"/>
      <c r="AO888" s="124"/>
      <c r="AP888" s="124"/>
    </row>
    <row r="889">
      <c r="A889" s="27"/>
      <c r="B889" s="27"/>
      <c r="C889" s="27"/>
      <c r="D889" s="27"/>
      <c r="E889" s="132"/>
      <c r="F889" s="133"/>
      <c r="G889" s="133"/>
      <c r="H889" s="134"/>
      <c r="I889" s="134"/>
      <c r="J889" s="132"/>
      <c r="K889" s="132"/>
      <c r="L889" s="132"/>
      <c r="M889" s="132"/>
      <c r="N889" s="132"/>
      <c r="O889" s="132"/>
      <c r="P889" s="132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124"/>
      <c r="AN889" s="124"/>
      <c r="AO889" s="124"/>
      <c r="AP889" s="124"/>
    </row>
    <row r="890">
      <c r="A890" s="27"/>
      <c r="B890" s="27"/>
      <c r="C890" s="27"/>
      <c r="D890" s="27"/>
      <c r="E890" s="132"/>
      <c r="F890" s="133"/>
      <c r="G890" s="133"/>
      <c r="H890" s="134"/>
      <c r="I890" s="134"/>
      <c r="J890" s="132"/>
      <c r="K890" s="132"/>
      <c r="L890" s="132"/>
      <c r="M890" s="132"/>
      <c r="N890" s="132"/>
      <c r="O890" s="132"/>
      <c r="P890" s="132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124"/>
      <c r="AN890" s="124"/>
      <c r="AO890" s="124"/>
      <c r="AP890" s="124"/>
    </row>
    <row r="891">
      <c r="A891" s="27"/>
      <c r="B891" s="27"/>
      <c r="C891" s="27"/>
      <c r="D891" s="27"/>
      <c r="E891" s="132"/>
      <c r="F891" s="133"/>
      <c r="G891" s="133"/>
      <c r="H891" s="134"/>
      <c r="I891" s="134"/>
      <c r="J891" s="132"/>
      <c r="K891" s="132"/>
      <c r="L891" s="132"/>
      <c r="M891" s="132"/>
      <c r="N891" s="132"/>
      <c r="O891" s="132"/>
      <c r="P891" s="132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124"/>
      <c r="AN891" s="124"/>
      <c r="AO891" s="124"/>
      <c r="AP891" s="124"/>
    </row>
    <row r="892">
      <c r="A892" s="27"/>
      <c r="B892" s="27"/>
      <c r="C892" s="27"/>
      <c r="D892" s="27"/>
      <c r="E892" s="132"/>
      <c r="F892" s="133"/>
      <c r="G892" s="133"/>
      <c r="H892" s="134"/>
      <c r="I892" s="134"/>
      <c r="J892" s="132"/>
      <c r="K892" s="132"/>
      <c r="L892" s="132"/>
      <c r="M892" s="132"/>
      <c r="N892" s="132"/>
      <c r="O892" s="132"/>
      <c r="P892" s="132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124"/>
      <c r="AN892" s="124"/>
      <c r="AO892" s="124"/>
      <c r="AP892" s="124"/>
    </row>
    <row r="893">
      <c r="A893" s="27"/>
      <c r="B893" s="27"/>
      <c r="C893" s="27"/>
      <c r="D893" s="27"/>
      <c r="E893" s="132"/>
      <c r="F893" s="133"/>
      <c r="G893" s="133"/>
      <c r="H893" s="134"/>
      <c r="I893" s="134"/>
      <c r="J893" s="132"/>
      <c r="K893" s="132"/>
      <c r="L893" s="132"/>
      <c r="M893" s="132"/>
      <c r="N893" s="132"/>
      <c r="O893" s="132"/>
      <c r="P893" s="132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124"/>
      <c r="AN893" s="124"/>
      <c r="AO893" s="124"/>
      <c r="AP893" s="124"/>
    </row>
    <row r="894">
      <c r="A894" s="27"/>
      <c r="B894" s="27"/>
      <c r="C894" s="27"/>
      <c r="D894" s="27"/>
      <c r="E894" s="132"/>
      <c r="F894" s="133"/>
      <c r="G894" s="133"/>
      <c r="H894" s="134"/>
      <c r="I894" s="134"/>
      <c r="J894" s="132"/>
      <c r="K894" s="132"/>
      <c r="L894" s="132"/>
      <c r="M894" s="132"/>
      <c r="N894" s="132"/>
      <c r="O894" s="132"/>
      <c r="P894" s="132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124"/>
      <c r="AN894" s="124"/>
      <c r="AO894" s="124"/>
      <c r="AP894" s="124"/>
    </row>
    <row r="895">
      <c r="A895" s="27"/>
      <c r="B895" s="27"/>
      <c r="C895" s="27"/>
      <c r="D895" s="27"/>
      <c r="E895" s="132"/>
      <c r="F895" s="133"/>
      <c r="G895" s="133"/>
      <c r="H895" s="134"/>
      <c r="I895" s="134"/>
      <c r="J895" s="132"/>
      <c r="K895" s="132"/>
      <c r="L895" s="132"/>
      <c r="M895" s="132"/>
      <c r="N895" s="132"/>
      <c r="O895" s="132"/>
      <c r="P895" s="132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124"/>
      <c r="AN895" s="124"/>
      <c r="AO895" s="124"/>
      <c r="AP895" s="124"/>
    </row>
    <row r="896">
      <c r="A896" s="27"/>
      <c r="B896" s="27"/>
      <c r="C896" s="27"/>
      <c r="D896" s="27"/>
      <c r="E896" s="132"/>
      <c r="F896" s="133"/>
      <c r="G896" s="133"/>
      <c r="H896" s="134"/>
      <c r="I896" s="134"/>
      <c r="J896" s="132"/>
      <c r="K896" s="132"/>
      <c r="L896" s="132"/>
      <c r="M896" s="132"/>
      <c r="N896" s="132"/>
      <c r="O896" s="132"/>
      <c r="P896" s="132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124"/>
      <c r="AN896" s="124"/>
      <c r="AO896" s="124"/>
      <c r="AP896" s="124"/>
    </row>
    <row r="897">
      <c r="A897" s="27"/>
      <c r="B897" s="27"/>
      <c r="C897" s="27"/>
      <c r="D897" s="27"/>
      <c r="E897" s="132"/>
      <c r="F897" s="133"/>
      <c r="G897" s="133"/>
      <c r="H897" s="134"/>
      <c r="I897" s="134"/>
      <c r="J897" s="132"/>
      <c r="K897" s="132"/>
      <c r="L897" s="132"/>
      <c r="M897" s="132"/>
      <c r="N897" s="132"/>
      <c r="O897" s="132"/>
      <c r="P897" s="132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124"/>
      <c r="AN897" s="124"/>
      <c r="AO897" s="124"/>
      <c r="AP897" s="124"/>
    </row>
    <row r="898">
      <c r="A898" s="27"/>
      <c r="B898" s="27"/>
      <c r="C898" s="27"/>
      <c r="D898" s="27"/>
      <c r="E898" s="132"/>
      <c r="F898" s="133"/>
      <c r="G898" s="133"/>
      <c r="H898" s="134"/>
      <c r="I898" s="134"/>
      <c r="J898" s="132"/>
      <c r="K898" s="132"/>
      <c r="L898" s="132"/>
      <c r="M898" s="132"/>
      <c r="N898" s="132"/>
      <c r="O898" s="132"/>
      <c r="P898" s="132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124"/>
      <c r="AN898" s="124"/>
      <c r="AO898" s="124"/>
      <c r="AP898" s="124"/>
    </row>
    <row r="899">
      <c r="A899" s="27"/>
      <c r="B899" s="27"/>
      <c r="C899" s="27"/>
      <c r="D899" s="27"/>
      <c r="E899" s="132"/>
      <c r="F899" s="133"/>
      <c r="G899" s="133"/>
      <c r="H899" s="134"/>
      <c r="I899" s="134"/>
      <c r="J899" s="132"/>
      <c r="K899" s="132"/>
      <c r="L899" s="132"/>
      <c r="M899" s="132"/>
      <c r="N899" s="132"/>
      <c r="O899" s="132"/>
      <c r="P899" s="132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124"/>
      <c r="AN899" s="124"/>
      <c r="AO899" s="124"/>
      <c r="AP899" s="124"/>
    </row>
    <row r="900">
      <c r="A900" s="27"/>
      <c r="B900" s="27"/>
      <c r="C900" s="27"/>
      <c r="D900" s="27"/>
      <c r="E900" s="132"/>
      <c r="F900" s="133"/>
      <c r="G900" s="133"/>
      <c r="H900" s="134"/>
      <c r="I900" s="134"/>
      <c r="J900" s="132"/>
      <c r="K900" s="132"/>
      <c r="L900" s="132"/>
      <c r="M900" s="132"/>
      <c r="N900" s="132"/>
      <c r="O900" s="132"/>
      <c r="P900" s="132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124"/>
      <c r="AN900" s="124"/>
      <c r="AO900" s="124"/>
      <c r="AP900" s="124"/>
    </row>
    <row r="901">
      <c r="A901" s="27"/>
      <c r="B901" s="27"/>
      <c r="C901" s="27"/>
      <c r="D901" s="27"/>
      <c r="E901" s="132"/>
      <c r="F901" s="133"/>
      <c r="G901" s="133"/>
      <c r="H901" s="134"/>
      <c r="I901" s="134"/>
      <c r="J901" s="132"/>
      <c r="K901" s="132"/>
      <c r="L901" s="132"/>
      <c r="M901" s="132"/>
      <c r="N901" s="132"/>
      <c r="O901" s="132"/>
      <c r="P901" s="132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124"/>
      <c r="AN901" s="124"/>
      <c r="AO901" s="124"/>
      <c r="AP901" s="124"/>
    </row>
    <row r="902">
      <c r="A902" s="27"/>
      <c r="B902" s="27"/>
      <c r="C902" s="27"/>
      <c r="D902" s="27"/>
      <c r="E902" s="132"/>
      <c r="F902" s="133"/>
      <c r="G902" s="133"/>
      <c r="H902" s="134"/>
      <c r="I902" s="134"/>
      <c r="J902" s="132"/>
      <c r="K902" s="132"/>
      <c r="L902" s="132"/>
      <c r="M902" s="132"/>
      <c r="N902" s="132"/>
      <c r="O902" s="132"/>
      <c r="P902" s="132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124"/>
      <c r="AN902" s="124"/>
      <c r="AO902" s="124"/>
      <c r="AP902" s="124"/>
    </row>
    <row r="903">
      <c r="A903" s="27"/>
      <c r="B903" s="27"/>
      <c r="C903" s="27"/>
      <c r="D903" s="27"/>
      <c r="E903" s="132"/>
      <c r="F903" s="133"/>
      <c r="G903" s="133"/>
      <c r="H903" s="134"/>
      <c r="I903" s="134"/>
      <c r="J903" s="132"/>
      <c r="K903" s="132"/>
      <c r="L903" s="132"/>
      <c r="M903" s="132"/>
      <c r="N903" s="132"/>
      <c r="O903" s="132"/>
      <c r="P903" s="132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124"/>
      <c r="AN903" s="124"/>
      <c r="AO903" s="124"/>
      <c r="AP903" s="124"/>
    </row>
    <row r="904">
      <c r="A904" s="27"/>
      <c r="B904" s="27"/>
      <c r="C904" s="27"/>
      <c r="D904" s="27"/>
      <c r="E904" s="132"/>
      <c r="F904" s="133"/>
      <c r="G904" s="133"/>
      <c r="H904" s="134"/>
      <c r="I904" s="134"/>
      <c r="J904" s="132"/>
      <c r="K904" s="132"/>
      <c r="L904" s="132"/>
      <c r="M904" s="132"/>
      <c r="N904" s="132"/>
      <c r="O904" s="132"/>
      <c r="P904" s="132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124"/>
      <c r="AN904" s="124"/>
      <c r="AO904" s="124"/>
      <c r="AP904" s="124"/>
    </row>
    <row r="905">
      <c r="A905" s="27"/>
      <c r="B905" s="27"/>
      <c r="C905" s="27"/>
      <c r="D905" s="27"/>
      <c r="E905" s="132"/>
      <c r="F905" s="133"/>
      <c r="G905" s="133"/>
      <c r="H905" s="134"/>
      <c r="I905" s="134"/>
      <c r="J905" s="132"/>
      <c r="K905" s="132"/>
      <c r="L905" s="132"/>
      <c r="M905" s="132"/>
      <c r="N905" s="132"/>
      <c r="O905" s="132"/>
      <c r="P905" s="132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124"/>
      <c r="AN905" s="124"/>
      <c r="AO905" s="124"/>
      <c r="AP905" s="124"/>
    </row>
    <row r="906">
      <c r="A906" s="27"/>
      <c r="B906" s="27"/>
      <c r="C906" s="27"/>
      <c r="D906" s="27"/>
      <c r="E906" s="132"/>
      <c r="F906" s="133"/>
      <c r="G906" s="133"/>
      <c r="H906" s="134"/>
      <c r="I906" s="134"/>
      <c r="J906" s="132"/>
      <c r="K906" s="132"/>
      <c r="L906" s="132"/>
      <c r="M906" s="132"/>
      <c r="N906" s="132"/>
      <c r="O906" s="132"/>
      <c r="P906" s="132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124"/>
      <c r="AN906" s="124"/>
      <c r="AO906" s="124"/>
      <c r="AP906" s="124"/>
    </row>
    <row r="907">
      <c r="A907" s="27"/>
      <c r="B907" s="27"/>
      <c r="C907" s="27"/>
      <c r="D907" s="27"/>
      <c r="E907" s="132"/>
      <c r="F907" s="133"/>
      <c r="G907" s="133"/>
      <c r="H907" s="134"/>
      <c r="I907" s="134"/>
      <c r="J907" s="132"/>
      <c r="K907" s="132"/>
      <c r="L907" s="132"/>
      <c r="M907" s="132"/>
      <c r="N907" s="132"/>
      <c r="O907" s="132"/>
      <c r="P907" s="132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124"/>
      <c r="AN907" s="124"/>
      <c r="AO907" s="124"/>
      <c r="AP907" s="124"/>
    </row>
    <row r="908">
      <c r="A908" s="27"/>
      <c r="B908" s="27"/>
      <c r="C908" s="27"/>
      <c r="D908" s="27"/>
      <c r="E908" s="132"/>
      <c r="F908" s="133"/>
      <c r="G908" s="133"/>
      <c r="H908" s="134"/>
      <c r="I908" s="134"/>
      <c r="J908" s="132"/>
      <c r="K908" s="132"/>
      <c r="L908" s="132"/>
      <c r="M908" s="132"/>
      <c r="N908" s="132"/>
      <c r="O908" s="132"/>
      <c r="P908" s="132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124"/>
      <c r="AN908" s="124"/>
      <c r="AO908" s="124"/>
      <c r="AP908" s="124"/>
    </row>
    <row r="909">
      <c r="A909" s="27"/>
      <c r="B909" s="27"/>
      <c r="C909" s="27"/>
      <c r="D909" s="27"/>
      <c r="E909" s="132"/>
      <c r="F909" s="133"/>
      <c r="G909" s="133"/>
      <c r="H909" s="134"/>
      <c r="I909" s="134"/>
      <c r="J909" s="132"/>
      <c r="K909" s="132"/>
      <c r="L909" s="132"/>
      <c r="M909" s="132"/>
      <c r="N909" s="132"/>
      <c r="O909" s="132"/>
      <c r="P909" s="132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124"/>
      <c r="AN909" s="124"/>
      <c r="AO909" s="124"/>
      <c r="AP909" s="124"/>
    </row>
    <row r="910">
      <c r="A910" s="27"/>
      <c r="B910" s="27"/>
      <c r="C910" s="27"/>
      <c r="D910" s="27"/>
      <c r="E910" s="132"/>
      <c r="F910" s="133"/>
      <c r="G910" s="133"/>
      <c r="H910" s="134"/>
      <c r="I910" s="134"/>
      <c r="J910" s="132"/>
      <c r="K910" s="132"/>
      <c r="L910" s="132"/>
      <c r="M910" s="132"/>
      <c r="N910" s="132"/>
      <c r="O910" s="132"/>
      <c r="P910" s="132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124"/>
      <c r="AN910" s="124"/>
      <c r="AO910" s="124"/>
      <c r="AP910" s="124"/>
    </row>
    <row r="911">
      <c r="A911" s="27"/>
      <c r="B911" s="27"/>
      <c r="C911" s="27"/>
      <c r="D911" s="27"/>
      <c r="E911" s="132"/>
      <c r="F911" s="133"/>
      <c r="G911" s="133"/>
      <c r="H911" s="134"/>
      <c r="I911" s="134"/>
      <c r="J911" s="132"/>
      <c r="K911" s="132"/>
      <c r="L911" s="132"/>
      <c r="M911" s="132"/>
      <c r="N911" s="132"/>
      <c r="O911" s="132"/>
      <c r="P911" s="132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124"/>
      <c r="AN911" s="124"/>
      <c r="AO911" s="124"/>
      <c r="AP911" s="124"/>
    </row>
    <row r="912">
      <c r="A912" s="27"/>
      <c r="B912" s="27"/>
      <c r="C912" s="27"/>
      <c r="D912" s="27"/>
      <c r="E912" s="132"/>
      <c r="F912" s="133"/>
      <c r="G912" s="133"/>
      <c r="H912" s="134"/>
      <c r="I912" s="134"/>
      <c r="J912" s="132"/>
      <c r="K912" s="132"/>
      <c r="L912" s="132"/>
      <c r="M912" s="132"/>
      <c r="N912" s="132"/>
      <c r="O912" s="132"/>
      <c r="P912" s="132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124"/>
      <c r="AN912" s="124"/>
      <c r="AO912" s="124"/>
      <c r="AP912" s="124"/>
    </row>
    <row r="913">
      <c r="A913" s="27"/>
      <c r="B913" s="27"/>
      <c r="C913" s="27"/>
      <c r="D913" s="27"/>
      <c r="E913" s="132"/>
      <c r="F913" s="133"/>
      <c r="G913" s="133"/>
      <c r="H913" s="134"/>
      <c r="I913" s="134"/>
      <c r="J913" s="132"/>
      <c r="K913" s="132"/>
      <c r="L913" s="132"/>
      <c r="M913" s="132"/>
      <c r="N913" s="132"/>
      <c r="O913" s="132"/>
      <c r="P913" s="132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124"/>
      <c r="AN913" s="124"/>
      <c r="AO913" s="124"/>
      <c r="AP913" s="124"/>
    </row>
    <row r="914">
      <c r="A914" s="27"/>
      <c r="B914" s="27"/>
      <c r="C914" s="27"/>
      <c r="D914" s="27"/>
      <c r="E914" s="132"/>
      <c r="F914" s="133"/>
      <c r="G914" s="133"/>
      <c r="H914" s="134"/>
      <c r="I914" s="134"/>
      <c r="J914" s="132"/>
      <c r="K914" s="132"/>
      <c r="L914" s="132"/>
      <c r="M914" s="132"/>
      <c r="N914" s="132"/>
      <c r="O914" s="132"/>
      <c r="P914" s="132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124"/>
      <c r="AN914" s="124"/>
      <c r="AO914" s="124"/>
      <c r="AP914" s="124"/>
    </row>
    <row r="915">
      <c r="A915" s="27"/>
      <c r="B915" s="27"/>
      <c r="C915" s="27"/>
      <c r="D915" s="27"/>
      <c r="E915" s="132"/>
      <c r="F915" s="133"/>
      <c r="G915" s="133"/>
      <c r="H915" s="134"/>
      <c r="I915" s="134"/>
      <c r="J915" s="132"/>
      <c r="K915" s="132"/>
      <c r="L915" s="132"/>
      <c r="M915" s="132"/>
      <c r="N915" s="132"/>
      <c r="O915" s="132"/>
      <c r="P915" s="132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124"/>
      <c r="AN915" s="124"/>
      <c r="AO915" s="124"/>
      <c r="AP915" s="124"/>
    </row>
    <row r="916">
      <c r="A916" s="27"/>
      <c r="B916" s="27"/>
      <c r="C916" s="27"/>
      <c r="D916" s="27"/>
      <c r="E916" s="132"/>
      <c r="F916" s="133"/>
      <c r="G916" s="133"/>
      <c r="H916" s="134"/>
      <c r="I916" s="134"/>
      <c r="J916" s="132"/>
      <c r="K916" s="132"/>
      <c r="L916" s="132"/>
      <c r="M916" s="132"/>
      <c r="N916" s="132"/>
      <c r="O916" s="132"/>
      <c r="P916" s="132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124"/>
      <c r="AN916" s="124"/>
      <c r="AO916" s="124"/>
      <c r="AP916" s="124"/>
    </row>
    <row r="917">
      <c r="A917" s="27"/>
      <c r="B917" s="27"/>
      <c r="C917" s="27"/>
      <c r="D917" s="27"/>
      <c r="E917" s="132"/>
      <c r="F917" s="133"/>
      <c r="G917" s="133"/>
      <c r="H917" s="134"/>
      <c r="I917" s="134"/>
      <c r="J917" s="132"/>
      <c r="K917" s="132"/>
      <c r="L917" s="132"/>
      <c r="M917" s="132"/>
      <c r="N917" s="132"/>
      <c r="O917" s="132"/>
      <c r="P917" s="132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124"/>
      <c r="AN917" s="124"/>
      <c r="AO917" s="124"/>
      <c r="AP917" s="124"/>
    </row>
    <row r="918">
      <c r="A918" s="27"/>
      <c r="B918" s="27"/>
      <c r="C918" s="27"/>
      <c r="D918" s="27"/>
      <c r="E918" s="132"/>
      <c r="F918" s="133"/>
      <c r="G918" s="133"/>
      <c r="H918" s="134"/>
      <c r="I918" s="134"/>
      <c r="J918" s="132"/>
      <c r="K918" s="132"/>
      <c r="L918" s="132"/>
      <c r="M918" s="132"/>
      <c r="N918" s="132"/>
      <c r="O918" s="132"/>
      <c r="P918" s="132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124"/>
      <c r="AN918" s="124"/>
      <c r="AO918" s="124"/>
      <c r="AP918" s="124"/>
    </row>
    <row r="919">
      <c r="A919" s="27"/>
      <c r="B919" s="27"/>
      <c r="C919" s="27"/>
      <c r="D919" s="27"/>
      <c r="E919" s="132"/>
      <c r="F919" s="133"/>
      <c r="G919" s="133"/>
      <c r="H919" s="134"/>
      <c r="I919" s="134"/>
      <c r="J919" s="132"/>
      <c r="K919" s="132"/>
      <c r="L919" s="132"/>
      <c r="M919" s="132"/>
      <c r="N919" s="132"/>
      <c r="O919" s="132"/>
      <c r="P919" s="132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124"/>
      <c r="AN919" s="124"/>
      <c r="AO919" s="124"/>
      <c r="AP919" s="124"/>
    </row>
    <row r="920">
      <c r="A920" s="27"/>
      <c r="B920" s="27"/>
      <c r="C920" s="27"/>
      <c r="D920" s="27"/>
      <c r="E920" s="132"/>
      <c r="F920" s="133"/>
      <c r="G920" s="133"/>
      <c r="H920" s="134"/>
      <c r="I920" s="134"/>
      <c r="J920" s="132"/>
      <c r="K920" s="132"/>
      <c r="L920" s="132"/>
      <c r="M920" s="132"/>
      <c r="N920" s="132"/>
      <c r="O920" s="132"/>
      <c r="P920" s="132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124"/>
      <c r="AN920" s="124"/>
      <c r="AO920" s="124"/>
      <c r="AP920" s="124"/>
    </row>
    <row r="921">
      <c r="A921" s="27"/>
      <c r="B921" s="27"/>
      <c r="C921" s="27"/>
      <c r="D921" s="27"/>
      <c r="E921" s="132"/>
      <c r="F921" s="133"/>
      <c r="G921" s="133"/>
      <c r="H921" s="134"/>
      <c r="I921" s="134"/>
      <c r="J921" s="132"/>
      <c r="K921" s="132"/>
      <c r="L921" s="132"/>
      <c r="M921" s="132"/>
      <c r="N921" s="132"/>
      <c r="O921" s="132"/>
      <c r="P921" s="132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124"/>
      <c r="AN921" s="124"/>
      <c r="AO921" s="124"/>
      <c r="AP921" s="124"/>
    </row>
    <row r="922">
      <c r="A922" s="27"/>
      <c r="B922" s="27"/>
      <c r="C922" s="27"/>
      <c r="D922" s="27"/>
      <c r="E922" s="132"/>
      <c r="F922" s="133"/>
      <c r="G922" s="133"/>
      <c r="H922" s="134"/>
      <c r="I922" s="134"/>
      <c r="J922" s="132"/>
      <c r="K922" s="132"/>
      <c r="L922" s="132"/>
      <c r="M922" s="132"/>
      <c r="N922" s="132"/>
      <c r="O922" s="132"/>
      <c r="P922" s="132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124"/>
      <c r="AN922" s="124"/>
      <c r="AO922" s="124"/>
      <c r="AP922" s="124"/>
    </row>
    <row r="923">
      <c r="A923" s="27"/>
      <c r="B923" s="27"/>
      <c r="C923" s="27"/>
      <c r="D923" s="27"/>
      <c r="E923" s="132"/>
      <c r="F923" s="133"/>
      <c r="G923" s="133"/>
      <c r="H923" s="134"/>
      <c r="I923" s="134"/>
      <c r="J923" s="132"/>
      <c r="K923" s="132"/>
      <c r="L923" s="132"/>
      <c r="M923" s="132"/>
      <c r="N923" s="132"/>
      <c r="O923" s="132"/>
      <c r="P923" s="132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124"/>
      <c r="AN923" s="124"/>
      <c r="AO923" s="124"/>
      <c r="AP923" s="124"/>
    </row>
    <row r="924">
      <c r="A924" s="27"/>
      <c r="B924" s="27"/>
      <c r="C924" s="27"/>
      <c r="D924" s="27"/>
      <c r="E924" s="132"/>
      <c r="F924" s="133"/>
      <c r="G924" s="133"/>
      <c r="H924" s="134"/>
      <c r="I924" s="134"/>
      <c r="J924" s="132"/>
      <c r="K924" s="132"/>
      <c r="L924" s="132"/>
      <c r="M924" s="132"/>
      <c r="N924" s="132"/>
      <c r="O924" s="132"/>
      <c r="P924" s="132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124"/>
      <c r="AN924" s="124"/>
      <c r="AO924" s="124"/>
      <c r="AP924" s="124"/>
    </row>
    <row r="925">
      <c r="A925" s="27"/>
      <c r="B925" s="27"/>
      <c r="C925" s="27"/>
      <c r="D925" s="27"/>
      <c r="E925" s="132"/>
      <c r="F925" s="133"/>
      <c r="G925" s="133"/>
      <c r="H925" s="134"/>
      <c r="I925" s="134"/>
      <c r="J925" s="132"/>
      <c r="K925" s="132"/>
      <c r="L925" s="132"/>
      <c r="M925" s="132"/>
      <c r="N925" s="132"/>
      <c r="O925" s="132"/>
      <c r="P925" s="132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124"/>
      <c r="AN925" s="124"/>
      <c r="AO925" s="124"/>
      <c r="AP925" s="124"/>
    </row>
    <row r="926">
      <c r="A926" s="27"/>
      <c r="B926" s="27"/>
      <c r="C926" s="27"/>
      <c r="D926" s="27"/>
      <c r="E926" s="132"/>
      <c r="F926" s="133"/>
      <c r="G926" s="133"/>
      <c r="H926" s="134"/>
      <c r="I926" s="134"/>
      <c r="J926" s="132"/>
      <c r="K926" s="132"/>
      <c r="L926" s="132"/>
      <c r="M926" s="132"/>
      <c r="N926" s="132"/>
      <c r="O926" s="132"/>
      <c r="P926" s="132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124"/>
      <c r="AN926" s="124"/>
      <c r="AO926" s="124"/>
      <c r="AP926" s="124"/>
    </row>
    <row r="927">
      <c r="A927" s="27"/>
      <c r="B927" s="27"/>
      <c r="C927" s="27"/>
      <c r="D927" s="27"/>
      <c r="E927" s="132"/>
      <c r="F927" s="133"/>
      <c r="G927" s="133"/>
      <c r="H927" s="134"/>
      <c r="I927" s="134"/>
      <c r="J927" s="132"/>
      <c r="K927" s="132"/>
      <c r="L927" s="132"/>
      <c r="M927" s="132"/>
      <c r="N927" s="132"/>
      <c r="O927" s="132"/>
      <c r="P927" s="132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124"/>
      <c r="AN927" s="124"/>
      <c r="AO927" s="124"/>
      <c r="AP927" s="124"/>
    </row>
    <row r="928">
      <c r="A928" s="27"/>
      <c r="B928" s="27"/>
      <c r="C928" s="27"/>
      <c r="D928" s="27"/>
      <c r="E928" s="132"/>
      <c r="F928" s="133"/>
      <c r="G928" s="133"/>
      <c r="H928" s="134"/>
      <c r="I928" s="134"/>
      <c r="J928" s="132"/>
      <c r="K928" s="132"/>
      <c r="L928" s="132"/>
      <c r="M928" s="132"/>
      <c r="N928" s="132"/>
      <c r="O928" s="132"/>
      <c r="P928" s="132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124"/>
      <c r="AN928" s="124"/>
      <c r="AO928" s="124"/>
      <c r="AP928" s="124"/>
    </row>
    <row r="929">
      <c r="A929" s="27"/>
      <c r="B929" s="27"/>
      <c r="C929" s="27"/>
      <c r="D929" s="27"/>
      <c r="E929" s="132"/>
      <c r="F929" s="133"/>
      <c r="G929" s="133"/>
      <c r="H929" s="134"/>
      <c r="I929" s="134"/>
      <c r="J929" s="132"/>
      <c r="K929" s="132"/>
      <c r="L929" s="132"/>
      <c r="M929" s="132"/>
      <c r="N929" s="132"/>
      <c r="O929" s="132"/>
      <c r="P929" s="132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124"/>
      <c r="AN929" s="124"/>
      <c r="AO929" s="124"/>
      <c r="AP929" s="124"/>
    </row>
    <row r="930">
      <c r="A930" s="27"/>
      <c r="B930" s="27"/>
      <c r="C930" s="27"/>
      <c r="D930" s="27"/>
      <c r="E930" s="132"/>
      <c r="F930" s="133"/>
      <c r="G930" s="133"/>
      <c r="H930" s="134"/>
      <c r="I930" s="134"/>
      <c r="J930" s="132"/>
      <c r="K930" s="132"/>
      <c r="L930" s="132"/>
      <c r="M930" s="132"/>
      <c r="N930" s="132"/>
      <c r="O930" s="132"/>
      <c r="P930" s="132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124"/>
      <c r="AN930" s="124"/>
      <c r="AO930" s="124"/>
      <c r="AP930" s="124"/>
    </row>
    <row r="931">
      <c r="A931" s="27"/>
      <c r="B931" s="27"/>
      <c r="C931" s="27"/>
      <c r="D931" s="27"/>
      <c r="E931" s="132"/>
      <c r="F931" s="133"/>
      <c r="G931" s="133"/>
      <c r="H931" s="134"/>
      <c r="I931" s="134"/>
      <c r="J931" s="132"/>
      <c r="K931" s="132"/>
      <c r="L931" s="132"/>
      <c r="M931" s="132"/>
      <c r="N931" s="132"/>
      <c r="O931" s="132"/>
      <c r="P931" s="132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124"/>
      <c r="AN931" s="124"/>
      <c r="AO931" s="124"/>
      <c r="AP931" s="124"/>
    </row>
    <row r="932">
      <c r="A932" s="27"/>
      <c r="B932" s="27"/>
      <c r="C932" s="27"/>
      <c r="D932" s="27"/>
      <c r="E932" s="132"/>
      <c r="F932" s="133"/>
      <c r="G932" s="133"/>
      <c r="H932" s="134"/>
      <c r="I932" s="134"/>
      <c r="J932" s="132"/>
      <c r="K932" s="132"/>
      <c r="L932" s="132"/>
      <c r="M932" s="132"/>
      <c r="N932" s="132"/>
      <c r="O932" s="132"/>
      <c r="P932" s="132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124"/>
      <c r="AN932" s="124"/>
      <c r="AO932" s="124"/>
      <c r="AP932" s="124"/>
    </row>
    <row r="933">
      <c r="A933" s="27"/>
      <c r="B933" s="27"/>
      <c r="C933" s="27"/>
      <c r="D933" s="27"/>
      <c r="E933" s="132"/>
      <c r="F933" s="133"/>
      <c r="G933" s="133"/>
      <c r="H933" s="134"/>
      <c r="I933" s="134"/>
      <c r="J933" s="132"/>
      <c r="K933" s="132"/>
      <c r="L933" s="132"/>
      <c r="M933" s="132"/>
      <c r="N933" s="132"/>
      <c r="O933" s="132"/>
      <c r="P933" s="132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124"/>
      <c r="AN933" s="124"/>
      <c r="AO933" s="124"/>
      <c r="AP933" s="124"/>
    </row>
    <row r="934">
      <c r="A934" s="27"/>
      <c r="B934" s="27"/>
      <c r="C934" s="27"/>
      <c r="D934" s="27"/>
      <c r="E934" s="132"/>
      <c r="F934" s="133"/>
      <c r="G934" s="133"/>
      <c r="H934" s="134"/>
      <c r="I934" s="134"/>
      <c r="J934" s="132"/>
      <c r="K934" s="132"/>
      <c r="L934" s="132"/>
      <c r="M934" s="132"/>
      <c r="N934" s="132"/>
      <c r="O934" s="132"/>
      <c r="P934" s="132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124"/>
      <c r="AN934" s="124"/>
      <c r="AO934" s="124"/>
      <c r="AP934" s="124"/>
    </row>
    <row r="935">
      <c r="A935" s="27"/>
      <c r="B935" s="27"/>
      <c r="C935" s="27"/>
      <c r="D935" s="27"/>
      <c r="E935" s="132"/>
      <c r="F935" s="133"/>
      <c r="G935" s="133"/>
      <c r="H935" s="134"/>
      <c r="I935" s="134"/>
      <c r="J935" s="132"/>
      <c r="K935" s="132"/>
      <c r="L935" s="132"/>
      <c r="M935" s="132"/>
      <c r="N935" s="132"/>
      <c r="O935" s="132"/>
      <c r="P935" s="132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124"/>
      <c r="AN935" s="124"/>
      <c r="AO935" s="124"/>
      <c r="AP935" s="124"/>
    </row>
    <row r="936">
      <c r="A936" s="27"/>
      <c r="B936" s="27"/>
      <c r="C936" s="27"/>
      <c r="D936" s="27"/>
      <c r="E936" s="132"/>
      <c r="F936" s="133"/>
      <c r="G936" s="133"/>
      <c r="H936" s="134"/>
      <c r="I936" s="134"/>
      <c r="J936" s="132"/>
      <c r="K936" s="132"/>
      <c r="L936" s="132"/>
      <c r="M936" s="132"/>
      <c r="N936" s="132"/>
      <c r="O936" s="132"/>
      <c r="P936" s="132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124"/>
      <c r="AN936" s="124"/>
      <c r="AO936" s="124"/>
      <c r="AP936" s="124"/>
    </row>
    <row r="937">
      <c r="A937" s="27"/>
      <c r="B937" s="27"/>
      <c r="C937" s="27"/>
      <c r="D937" s="27"/>
      <c r="E937" s="132"/>
      <c r="F937" s="133"/>
      <c r="G937" s="133"/>
      <c r="H937" s="134"/>
      <c r="I937" s="134"/>
      <c r="J937" s="132"/>
      <c r="K937" s="132"/>
      <c r="L937" s="132"/>
      <c r="M937" s="132"/>
      <c r="N937" s="132"/>
      <c r="O937" s="132"/>
      <c r="P937" s="132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124"/>
      <c r="AN937" s="124"/>
      <c r="AO937" s="124"/>
      <c r="AP937" s="124"/>
    </row>
    <row r="938">
      <c r="A938" s="27"/>
      <c r="B938" s="27"/>
      <c r="C938" s="27"/>
      <c r="D938" s="27"/>
      <c r="E938" s="132"/>
      <c r="F938" s="133"/>
      <c r="G938" s="133"/>
      <c r="H938" s="134"/>
      <c r="I938" s="134"/>
      <c r="J938" s="132"/>
      <c r="K938" s="132"/>
      <c r="L938" s="132"/>
      <c r="M938" s="132"/>
      <c r="N938" s="132"/>
      <c r="O938" s="132"/>
      <c r="P938" s="132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124"/>
      <c r="AN938" s="124"/>
      <c r="AO938" s="124"/>
      <c r="AP938" s="124"/>
    </row>
    <row r="939">
      <c r="A939" s="27"/>
      <c r="B939" s="27"/>
      <c r="C939" s="27"/>
      <c r="D939" s="27"/>
      <c r="E939" s="132"/>
      <c r="F939" s="133"/>
      <c r="G939" s="133"/>
      <c r="H939" s="134"/>
      <c r="I939" s="134"/>
      <c r="J939" s="132"/>
      <c r="K939" s="132"/>
      <c r="L939" s="132"/>
      <c r="M939" s="132"/>
      <c r="N939" s="132"/>
      <c r="O939" s="132"/>
      <c r="P939" s="132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124"/>
      <c r="AN939" s="124"/>
      <c r="AO939" s="124"/>
      <c r="AP939" s="124"/>
    </row>
    <row r="940">
      <c r="A940" s="27"/>
      <c r="B940" s="27"/>
      <c r="C940" s="27"/>
      <c r="D940" s="27"/>
      <c r="E940" s="132"/>
      <c r="F940" s="133"/>
      <c r="G940" s="133"/>
      <c r="H940" s="134"/>
      <c r="I940" s="134"/>
      <c r="J940" s="132"/>
      <c r="K940" s="132"/>
      <c r="L940" s="132"/>
      <c r="M940" s="132"/>
      <c r="N940" s="132"/>
      <c r="O940" s="132"/>
      <c r="P940" s="132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124"/>
      <c r="AN940" s="124"/>
      <c r="AO940" s="124"/>
      <c r="AP940" s="124"/>
    </row>
    <row r="941">
      <c r="A941" s="27"/>
      <c r="B941" s="27"/>
      <c r="C941" s="27"/>
      <c r="D941" s="27"/>
      <c r="E941" s="132"/>
      <c r="F941" s="133"/>
      <c r="G941" s="133"/>
      <c r="H941" s="134"/>
      <c r="I941" s="134"/>
      <c r="J941" s="132"/>
      <c r="K941" s="132"/>
      <c r="L941" s="132"/>
      <c r="M941" s="132"/>
      <c r="N941" s="132"/>
      <c r="O941" s="132"/>
      <c r="P941" s="132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124"/>
      <c r="AN941" s="124"/>
      <c r="AO941" s="124"/>
      <c r="AP941" s="124"/>
    </row>
    <row r="942">
      <c r="A942" s="27"/>
      <c r="B942" s="27"/>
      <c r="C942" s="27"/>
      <c r="D942" s="27"/>
      <c r="E942" s="132"/>
      <c r="F942" s="133"/>
      <c r="G942" s="133"/>
      <c r="H942" s="134"/>
      <c r="I942" s="134"/>
      <c r="J942" s="132"/>
      <c r="K942" s="132"/>
      <c r="L942" s="132"/>
      <c r="M942" s="132"/>
      <c r="N942" s="132"/>
      <c r="O942" s="132"/>
      <c r="P942" s="132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124"/>
      <c r="AN942" s="124"/>
      <c r="AO942" s="124"/>
      <c r="AP942" s="124"/>
    </row>
    <row r="943">
      <c r="A943" s="27"/>
      <c r="B943" s="27"/>
      <c r="C943" s="27"/>
      <c r="D943" s="27"/>
      <c r="E943" s="132"/>
      <c r="F943" s="133"/>
      <c r="G943" s="133"/>
      <c r="H943" s="134"/>
      <c r="I943" s="134"/>
      <c r="J943" s="132"/>
      <c r="K943" s="132"/>
      <c r="L943" s="132"/>
      <c r="M943" s="132"/>
      <c r="N943" s="132"/>
      <c r="O943" s="132"/>
      <c r="P943" s="132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124"/>
      <c r="AN943" s="124"/>
      <c r="AO943" s="124"/>
      <c r="AP943" s="124"/>
    </row>
    <row r="944">
      <c r="A944" s="27"/>
      <c r="B944" s="27"/>
      <c r="C944" s="27"/>
      <c r="D944" s="27"/>
      <c r="E944" s="132"/>
      <c r="F944" s="133"/>
      <c r="G944" s="133"/>
      <c r="H944" s="134"/>
      <c r="I944" s="134"/>
      <c r="J944" s="132"/>
      <c r="K944" s="132"/>
      <c r="L944" s="132"/>
      <c r="M944" s="132"/>
      <c r="N944" s="132"/>
      <c r="O944" s="132"/>
      <c r="P944" s="132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124"/>
      <c r="AN944" s="124"/>
      <c r="AO944" s="124"/>
      <c r="AP944" s="124"/>
    </row>
    <row r="945">
      <c r="A945" s="27"/>
      <c r="B945" s="27"/>
      <c r="C945" s="27"/>
      <c r="D945" s="27"/>
      <c r="E945" s="132"/>
      <c r="F945" s="133"/>
      <c r="G945" s="133"/>
      <c r="H945" s="134"/>
      <c r="I945" s="134"/>
      <c r="J945" s="132"/>
      <c r="K945" s="132"/>
      <c r="L945" s="132"/>
      <c r="M945" s="132"/>
      <c r="N945" s="132"/>
      <c r="O945" s="132"/>
      <c r="P945" s="132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124"/>
      <c r="AN945" s="124"/>
      <c r="AO945" s="124"/>
      <c r="AP945" s="124"/>
    </row>
    <row r="946">
      <c r="A946" s="27"/>
      <c r="B946" s="27"/>
      <c r="C946" s="27"/>
      <c r="D946" s="27"/>
      <c r="E946" s="132"/>
      <c r="F946" s="133"/>
      <c r="G946" s="133"/>
      <c r="H946" s="134"/>
      <c r="I946" s="134"/>
      <c r="J946" s="132"/>
      <c r="K946" s="132"/>
      <c r="L946" s="132"/>
      <c r="M946" s="132"/>
      <c r="N946" s="132"/>
      <c r="O946" s="132"/>
      <c r="P946" s="132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124"/>
      <c r="AN946" s="124"/>
      <c r="AO946" s="124"/>
      <c r="AP946" s="124"/>
    </row>
    <row r="947">
      <c r="A947" s="27"/>
      <c r="B947" s="27"/>
      <c r="C947" s="27"/>
      <c r="D947" s="27"/>
      <c r="E947" s="132"/>
      <c r="F947" s="133"/>
      <c r="G947" s="133"/>
      <c r="H947" s="134"/>
      <c r="I947" s="134"/>
      <c r="J947" s="132"/>
      <c r="K947" s="132"/>
      <c r="L947" s="132"/>
      <c r="M947" s="132"/>
      <c r="N947" s="132"/>
      <c r="O947" s="132"/>
      <c r="P947" s="132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124"/>
      <c r="AN947" s="124"/>
      <c r="AO947" s="124"/>
      <c r="AP947" s="124"/>
    </row>
    <row r="948">
      <c r="A948" s="27"/>
      <c r="B948" s="27"/>
      <c r="C948" s="27"/>
      <c r="D948" s="27"/>
      <c r="E948" s="132"/>
      <c r="F948" s="133"/>
      <c r="G948" s="133"/>
      <c r="H948" s="134"/>
      <c r="I948" s="134"/>
      <c r="J948" s="132"/>
      <c r="K948" s="132"/>
      <c r="L948" s="132"/>
      <c r="M948" s="132"/>
      <c r="N948" s="132"/>
      <c r="O948" s="132"/>
      <c r="P948" s="132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124"/>
      <c r="AN948" s="124"/>
      <c r="AO948" s="124"/>
      <c r="AP948" s="124"/>
    </row>
    <row r="949">
      <c r="A949" s="27"/>
      <c r="B949" s="27"/>
      <c r="C949" s="27"/>
      <c r="D949" s="27"/>
      <c r="E949" s="132"/>
      <c r="F949" s="133"/>
      <c r="G949" s="133"/>
      <c r="H949" s="134"/>
      <c r="I949" s="134"/>
      <c r="J949" s="132"/>
      <c r="K949" s="132"/>
      <c r="L949" s="132"/>
      <c r="M949" s="132"/>
      <c r="N949" s="132"/>
      <c r="O949" s="132"/>
      <c r="P949" s="132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124"/>
      <c r="AN949" s="124"/>
      <c r="AO949" s="124"/>
      <c r="AP949" s="124"/>
    </row>
    <row r="950">
      <c r="A950" s="27"/>
      <c r="B950" s="27"/>
      <c r="C950" s="27"/>
      <c r="D950" s="27"/>
      <c r="E950" s="132"/>
      <c r="F950" s="133"/>
      <c r="G950" s="133"/>
      <c r="H950" s="134"/>
      <c r="I950" s="134"/>
      <c r="J950" s="132"/>
      <c r="K950" s="132"/>
      <c r="L950" s="132"/>
      <c r="M950" s="132"/>
      <c r="N950" s="132"/>
      <c r="O950" s="132"/>
      <c r="P950" s="132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124"/>
      <c r="AN950" s="124"/>
      <c r="AO950" s="124"/>
      <c r="AP950" s="124"/>
    </row>
    <row r="951">
      <c r="A951" s="27"/>
      <c r="B951" s="27"/>
      <c r="C951" s="27"/>
      <c r="D951" s="27"/>
      <c r="E951" s="132"/>
      <c r="F951" s="133"/>
      <c r="G951" s="133"/>
      <c r="H951" s="134"/>
      <c r="I951" s="134"/>
      <c r="J951" s="132"/>
      <c r="K951" s="132"/>
      <c r="L951" s="132"/>
      <c r="M951" s="132"/>
      <c r="N951" s="132"/>
      <c r="O951" s="132"/>
      <c r="P951" s="132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124"/>
      <c r="AN951" s="124"/>
      <c r="AO951" s="124"/>
      <c r="AP951" s="124"/>
    </row>
    <row r="952">
      <c r="A952" s="27"/>
      <c r="B952" s="27"/>
      <c r="C952" s="27"/>
      <c r="D952" s="27"/>
      <c r="E952" s="132"/>
      <c r="F952" s="133"/>
      <c r="G952" s="133"/>
      <c r="H952" s="134"/>
      <c r="I952" s="134"/>
      <c r="J952" s="132"/>
      <c r="K952" s="132"/>
      <c r="L952" s="132"/>
      <c r="M952" s="132"/>
      <c r="N952" s="132"/>
      <c r="O952" s="132"/>
      <c r="P952" s="132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124"/>
      <c r="AN952" s="124"/>
      <c r="AO952" s="124"/>
      <c r="AP952" s="124"/>
    </row>
    <row r="953">
      <c r="A953" s="27"/>
      <c r="B953" s="27"/>
      <c r="C953" s="27"/>
      <c r="D953" s="27"/>
      <c r="E953" s="132"/>
      <c r="F953" s="133"/>
      <c r="G953" s="133"/>
      <c r="H953" s="134"/>
      <c r="I953" s="134"/>
      <c r="J953" s="132"/>
      <c r="K953" s="132"/>
      <c r="L953" s="132"/>
      <c r="M953" s="132"/>
      <c r="N953" s="132"/>
      <c r="O953" s="132"/>
      <c r="P953" s="132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124"/>
      <c r="AN953" s="124"/>
      <c r="AO953" s="124"/>
      <c r="AP953" s="124"/>
    </row>
    <row r="954">
      <c r="A954" s="27"/>
      <c r="B954" s="27"/>
      <c r="C954" s="27"/>
      <c r="D954" s="27"/>
      <c r="E954" s="132"/>
      <c r="F954" s="133"/>
      <c r="G954" s="133"/>
      <c r="H954" s="134"/>
      <c r="I954" s="134"/>
      <c r="J954" s="132"/>
      <c r="K954" s="132"/>
      <c r="L954" s="132"/>
      <c r="M954" s="132"/>
      <c r="N954" s="132"/>
      <c r="O954" s="132"/>
      <c r="P954" s="132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124"/>
      <c r="AN954" s="124"/>
      <c r="AO954" s="124"/>
      <c r="AP954" s="124"/>
    </row>
    <row r="955">
      <c r="A955" s="27"/>
      <c r="B955" s="27"/>
      <c r="C955" s="27"/>
      <c r="D955" s="27"/>
      <c r="E955" s="132"/>
      <c r="F955" s="133"/>
      <c r="G955" s="133"/>
      <c r="H955" s="134"/>
      <c r="I955" s="134"/>
      <c r="J955" s="132"/>
      <c r="K955" s="132"/>
      <c r="L955" s="132"/>
      <c r="M955" s="132"/>
      <c r="N955" s="132"/>
      <c r="O955" s="132"/>
      <c r="P955" s="132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124"/>
      <c r="AN955" s="124"/>
      <c r="AO955" s="124"/>
      <c r="AP955" s="124"/>
    </row>
    <row r="956">
      <c r="A956" s="27"/>
      <c r="B956" s="27"/>
      <c r="C956" s="27"/>
      <c r="D956" s="27"/>
      <c r="E956" s="132"/>
      <c r="F956" s="133"/>
      <c r="G956" s="133"/>
      <c r="H956" s="134"/>
      <c r="I956" s="134"/>
      <c r="J956" s="132"/>
      <c r="K956" s="132"/>
      <c r="L956" s="132"/>
      <c r="M956" s="132"/>
      <c r="N956" s="132"/>
      <c r="O956" s="132"/>
      <c r="P956" s="132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124"/>
      <c r="AN956" s="124"/>
      <c r="AO956" s="124"/>
      <c r="AP956" s="124"/>
    </row>
    <row r="957">
      <c r="A957" s="27"/>
      <c r="B957" s="27"/>
      <c r="C957" s="27"/>
      <c r="D957" s="27"/>
      <c r="E957" s="132"/>
      <c r="F957" s="133"/>
      <c r="G957" s="133"/>
      <c r="H957" s="134"/>
      <c r="I957" s="134"/>
      <c r="J957" s="132"/>
      <c r="K957" s="132"/>
      <c r="L957" s="132"/>
      <c r="M957" s="132"/>
      <c r="N957" s="132"/>
      <c r="O957" s="132"/>
      <c r="P957" s="132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124"/>
      <c r="AN957" s="124"/>
      <c r="AO957" s="124"/>
      <c r="AP957" s="124"/>
    </row>
    <row r="958">
      <c r="A958" s="27"/>
      <c r="B958" s="27"/>
      <c r="C958" s="27"/>
      <c r="D958" s="27"/>
      <c r="E958" s="132"/>
      <c r="F958" s="133"/>
      <c r="G958" s="133"/>
      <c r="H958" s="134"/>
      <c r="I958" s="134"/>
      <c r="J958" s="132"/>
      <c r="K958" s="132"/>
      <c r="L958" s="132"/>
      <c r="M958" s="132"/>
      <c r="N958" s="132"/>
      <c r="O958" s="132"/>
      <c r="P958" s="132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124"/>
      <c r="AN958" s="124"/>
      <c r="AO958" s="124"/>
      <c r="AP958" s="124"/>
    </row>
    <row r="959">
      <c r="A959" s="27"/>
      <c r="B959" s="27"/>
      <c r="C959" s="27"/>
      <c r="D959" s="27"/>
      <c r="E959" s="132"/>
      <c r="F959" s="133"/>
      <c r="G959" s="133"/>
      <c r="H959" s="134"/>
      <c r="I959" s="134"/>
      <c r="J959" s="132"/>
      <c r="K959" s="132"/>
      <c r="L959" s="132"/>
      <c r="M959" s="132"/>
      <c r="N959" s="132"/>
      <c r="O959" s="132"/>
      <c r="P959" s="132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124"/>
      <c r="AN959" s="124"/>
      <c r="AO959" s="124"/>
      <c r="AP959" s="124"/>
    </row>
    <row r="960">
      <c r="A960" s="27"/>
      <c r="B960" s="27"/>
      <c r="C960" s="27"/>
      <c r="D960" s="27"/>
      <c r="E960" s="132"/>
      <c r="F960" s="133"/>
      <c r="G960" s="133"/>
      <c r="H960" s="134"/>
      <c r="I960" s="134"/>
      <c r="J960" s="132"/>
      <c r="K960" s="132"/>
      <c r="L960" s="132"/>
      <c r="M960" s="132"/>
      <c r="N960" s="132"/>
      <c r="O960" s="132"/>
      <c r="P960" s="132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124"/>
      <c r="AN960" s="124"/>
      <c r="AO960" s="124"/>
      <c r="AP960" s="124"/>
    </row>
    <row r="961">
      <c r="A961" s="27"/>
      <c r="B961" s="27"/>
      <c r="C961" s="27"/>
      <c r="D961" s="27"/>
      <c r="E961" s="132"/>
      <c r="F961" s="133"/>
      <c r="G961" s="133"/>
      <c r="H961" s="134"/>
      <c r="I961" s="134"/>
      <c r="J961" s="132"/>
      <c r="K961" s="132"/>
      <c r="L961" s="132"/>
      <c r="M961" s="132"/>
      <c r="N961" s="132"/>
      <c r="O961" s="132"/>
      <c r="P961" s="132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124"/>
      <c r="AN961" s="124"/>
      <c r="AO961" s="124"/>
      <c r="AP961" s="124"/>
    </row>
    <row r="962">
      <c r="A962" s="27"/>
      <c r="B962" s="27"/>
      <c r="C962" s="27"/>
      <c r="D962" s="27"/>
      <c r="E962" s="132"/>
      <c r="F962" s="133"/>
      <c r="G962" s="133"/>
      <c r="H962" s="134"/>
      <c r="I962" s="134"/>
      <c r="J962" s="132"/>
      <c r="K962" s="132"/>
      <c r="L962" s="132"/>
      <c r="M962" s="132"/>
      <c r="N962" s="132"/>
      <c r="O962" s="132"/>
      <c r="P962" s="132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124"/>
      <c r="AN962" s="124"/>
      <c r="AO962" s="124"/>
      <c r="AP962" s="124"/>
    </row>
    <row r="963">
      <c r="A963" s="27"/>
      <c r="B963" s="27"/>
      <c r="C963" s="27"/>
      <c r="D963" s="27"/>
      <c r="E963" s="132"/>
      <c r="F963" s="133"/>
      <c r="G963" s="133"/>
      <c r="H963" s="134"/>
      <c r="I963" s="134"/>
      <c r="J963" s="132"/>
      <c r="K963" s="132"/>
      <c r="L963" s="132"/>
      <c r="M963" s="132"/>
      <c r="N963" s="132"/>
      <c r="O963" s="132"/>
      <c r="P963" s="132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124"/>
      <c r="AN963" s="124"/>
      <c r="AO963" s="124"/>
      <c r="AP963" s="124"/>
    </row>
    <row r="964">
      <c r="A964" s="27"/>
      <c r="B964" s="27"/>
      <c r="C964" s="27"/>
      <c r="D964" s="27"/>
      <c r="E964" s="132"/>
      <c r="F964" s="133"/>
      <c r="G964" s="133"/>
      <c r="H964" s="134"/>
      <c r="I964" s="134"/>
      <c r="J964" s="132"/>
      <c r="K964" s="132"/>
      <c r="L964" s="132"/>
      <c r="M964" s="132"/>
      <c r="N964" s="132"/>
      <c r="O964" s="132"/>
      <c r="P964" s="132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124"/>
      <c r="AN964" s="124"/>
      <c r="AO964" s="124"/>
      <c r="AP964" s="124"/>
    </row>
    <row r="965">
      <c r="A965" s="27"/>
      <c r="B965" s="27"/>
      <c r="C965" s="27"/>
      <c r="D965" s="27"/>
      <c r="E965" s="132"/>
      <c r="F965" s="133"/>
      <c r="G965" s="133"/>
      <c r="H965" s="134"/>
      <c r="I965" s="134"/>
      <c r="J965" s="132"/>
      <c r="K965" s="132"/>
      <c r="L965" s="132"/>
      <c r="M965" s="132"/>
      <c r="N965" s="132"/>
      <c r="O965" s="132"/>
      <c r="P965" s="132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124"/>
      <c r="AN965" s="124"/>
      <c r="AO965" s="124"/>
      <c r="AP965" s="124"/>
    </row>
    <row r="966">
      <c r="A966" s="27"/>
      <c r="B966" s="27"/>
      <c r="C966" s="27"/>
      <c r="D966" s="27"/>
      <c r="E966" s="132"/>
      <c r="F966" s="133"/>
      <c r="G966" s="133"/>
      <c r="H966" s="134"/>
      <c r="I966" s="134"/>
      <c r="J966" s="132"/>
      <c r="K966" s="132"/>
      <c r="L966" s="132"/>
      <c r="M966" s="132"/>
      <c r="N966" s="132"/>
      <c r="O966" s="132"/>
      <c r="P966" s="132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124"/>
      <c r="AN966" s="124"/>
      <c r="AO966" s="124"/>
      <c r="AP966" s="124"/>
    </row>
    <row r="967">
      <c r="A967" s="27"/>
      <c r="B967" s="27"/>
      <c r="C967" s="27"/>
      <c r="D967" s="27"/>
      <c r="E967" s="132"/>
      <c r="F967" s="133"/>
      <c r="G967" s="133"/>
      <c r="H967" s="134"/>
      <c r="I967" s="134"/>
      <c r="J967" s="132"/>
      <c r="K967" s="132"/>
      <c r="L967" s="132"/>
      <c r="M967" s="132"/>
      <c r="N967" s="132"/>
      <c r="O967" s="132"/>
      <c r="P967" s="132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124"/>
      <c r="AN967" s="124"/>
      <c r="AO967" s="124"/>
      <c r="AP967" s="124"/>
    </row>
    <row r="968">
      <c r="A968" s="27"/>
      <c r="B968" s="27"/>
      <c r="C968" s="27"/>
      <c r="D968" s="27"/>
      <c r="E968" s="132"/>
      <c r="F968" s="133"/>
      <c r="G968" s="133"/>
      <c r="H968" s="134"/>
      <c r="I968" s="134"/>
      <c r="J968" s="132"/>
      <c r="K968" s="132"/>
      <c r="L968" s="132"/>
      <c r="M968" s="132"/>
      <c r="N968" s="132"/>
      <c r="O968" s="132"/>
      <c r="P968" s="132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124"/>
      <c r="AN968" s="124"/>
      <c r="AO968" s="124"/>
      <c r="AP968" s="124"/>
    </row>
    <row r="969">
      <c r="A969" s="27"/>
      <c r="B969" s="27"/>
      <c r="C969" s="27"/>
      <c r="D969" s="27"/>
      <c r="E969" s="132"/>
      <c r="F969" s="133"/>
      <c r="G969" s="133"/>
      <c r="H969" s="134"/>
      <c r="I969" s="134"/>
      <c r="J969" s="132"/>
      <c r="K969" s="132"/>
      <c r="L969" s="132"/>
      <c r="M969" s="132"/>
      <c r="N969" s="132"/>
      <c r="O969" s="132"/>
      <c r="P969" s="132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124"/>
      <c r="AN969" s="124"/>
      <c r="AO969" s="124"/>
      <c r="AP969" s="124"/>
    </row>
    <row r="970">
      <c r="A970" s="27"/>
      <c r="B970" s="27"/>
      <c r="C970" s="27"/>
      <c r="D970" s="27"/>
      <c r="E970" s="132"/>
      <c r="F970" s="133"/>
      <c r="G970" s="133"/>
      <c r="H970" s="134"/>
      <c r="I970" s="134"/>
      <c r="J970" s="132"/>
      <c r="K970" s="132"/>
      <c r="L970" s="132"/>
      <c r="M970" s="132"/>
      <c r="N970" s="132"/>
      <c r="O970" s="132"/>
      <c r="P970" s="132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124"/>
      <c r="AN970" s="124"/>
      <c r="AO970" s="124"/>
      <c r="AP970" s="124"/>
    </row>
    <row r="971">
      <c r="A971" s="27"/>
      <c r="B971" s="27"/>
      <c r="C971" s="27"/>
      <c r="D971" s="27"/>
      <c r="E971" s="132"/>
      <c r="F971" s="133"/>
      <c r="G971" s="133"/>
      <c r="H971" s="134"/>
      <c r="I971" s="134"/>
      <c r="J971" s="132"/>
      <c r="K971" s="132"/>
      <c r="L971" s="132"/>
      <c r="M971" s="132"/>
      <c r="N971" s="132"/>
      <c r="O971" s="132"/>
      <c r="P971" s="132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124"/>
      <c r="AN971" s="124"/>
      <c r="AO971" s="124"/>
      <c r="AP971" s="124"/>
    </row>
    <row r="972">
      <c r="A972" s="27"/>
      <c r="B972" s="27"/>
      <c r="C972" s="27"/>
      <c r="D972" s="27"/>
      <c r="E972" s="132"/>
      <c r="F972" s="133"/>
      <c r="G972" s="133"/>
      <c r="H972" s="134"/>
      <c r="I972" s="134"/>
      <c r="J972" s="132"/>
      <c r="K972" s="132"/>
      <c r="L972" s="132"/>
      <c r="M972" s="132"/>
      <c r="N972" s="132"/>
      <c r="O972" s="132"/>
      <c r="P972" s="132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124"/>
      <c r="AN972" s="124"/>
      <c r="AO972" s="124"/>
      <c r="AP972" s="124"/>
    </row>
    <row r="973">
      <c r="A973" s="27"/>
      <c r="B973" s="27"/>
      <c r="C973" s="27"/>
      <c r="D973" s="27"/>
      <c r="E973" s="132"/>
      <c r="F973" s="133"/>
      <c r="G973" s="133"/>
      <c r="H973" s="134"/>
      <c r="I973" s="134"/>
      <c r="J973" s="132"/>
      <c r="K973" s="132"/>
      <c r="L973" s="132"/>
      <c r="M973" s="132"/>
      <c r="N973" s="132"/>
      <c r="O973" s="132"/>
      <c r="P973" s="132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124"/>
      <c r="AN973" s="124"/>
      <c r="AO973" s="124"/>
      <c r="AP973" s="124"/>
    </row>
    <row r="974">
      <c r="A974" s="27"/>
      <c r="B974" s="27"/>
      <c r="C974" s="27"/>
      <c r="D974" s="27"/>
      <c r="E974" s="132"/>
      <c r="F974" s="133"/>
      <c r="G974" s="133"/>
      <c r="H974" s="134"/>
      <c r="I974" s="134"/>
      <c r="J974" s="132"/>
      <c r="K974" s="132"/>
      <c r="L974" s="132"/>
      <c r="M974" s="132"/>
      <c r="N974" s="132"/>
      <c r="O974" s="132"/>
      <c r="P974" s="132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124"/>
      <c r="AN974" s="124"/>
      <c r="AO974" s="124"/>
      <c r="AP974" s="124"/>
    </row>
    <row r="975">
      <c r="A975" s="27"/>
      <c r="B975" s="27"/>
      <c r="C975" s="27"/>
      <c r="D975" s="27"/>
      <c r="E975" s="132"/>
      <c r="F975" s="133"/>
      <c r="G975" s="133"/>
      <c r="H975" s="134"/>
      <c r="I975" s="134"/>
      <c r="J975" s="132"/>
      <c r="K975" s="132"/>
      <c r="L975" s="132"/>
      <c r="M975" s="132"/>
      <c r="N975" s="132"/>
      <c r="O975" s="132"/>
      <c r="P975" s="132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124"/>
      <c r="AN975" s="124"/>
      <c r="AO975" s="124"/>
      <c r="AP975" s="124"/>
    </row>
    <row r="976">
      <c r="A976" s="27"/>
      <c r="B976" s="27"/>
      <c r="C976" s="27"/>
      <c r="D976" s="27"/>
      <c r="E976" s="132"/>
      <c r="F976" s="133"/>
      <c r="G976" s="133"/>
      <c r="H976" s="134"/>
      <c r="I976" s="134"/>
      <c r="J976" s="132"/>
      <c r="K976" s="132"/>
      <c r="L976" s="132"/>
      <c r="M976" s="132"/>
      <c r="N976" s="132"/>
      <c r="O976" s="132"/>
      <c r="P976" s="132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124"/>
      <c r="AN976" s="124"/>
      <c r="AO976" s="124"/>
      <c r="AP976" s="124"/>
    </row>
    <row r="977">
      <c r="A977" s="27"/>
      <c r="B977" s="27"/>
      <c r="C977" s="27"/>
      <c r="D977" s="27"/>
      <c r="E977" s="132"/>
      <c r="F977" s="133"/>
      <c r="G977" s="133"/>
      <c r="H977" s="134"/>
      <c r="I977" s="134"/>
      <c r="J977" s="132"/>
      <c r="K977" s="132"/>
      <c r="L977" s="132"/>
      <c r="M977" s="132"/>
      <c r="N977" s="132"/>
      <c r="O977" s="132"/>
      <c r="P977" s="132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124"/>
      <c r="AN977" s="124"/>
      <c r="AO977" s="124"/>
      <c r="AP977" s="124"/>
    </row>
    <row r="978">
      <c r="A978" s="27"/>
      <c r="B978" s="27"/>
      <c r="C978" s="27"/>
      <c r="D978" s="27"/>
      <c r="E978" s="132"/>
      <c r="F978" s="133"/>
      <c r="G978" s="133"/>
      <c r="H978" s="134"/>
      <c r="I978" s="134"/>
      <c r="J978" s="132"/>
      <c r="K978" s="132"/>
      <c r="L978" s="132"/>
      <c r="M978" s="132"/>
      <c r="N978" s="132"/>
      <c r="O978" s="132"/>
      <c r="P978" s="132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124"/>
      <c r="AN978" s="124"/>
      <c r="AO978" s="124"/>
      <c r="AP978" s="124"/>
    </row>
    <row r="979">
      <c r="A979" s="27"/>
      <c r="B979" s="27"/>
      <c r="C979" s="27"/>
      <c r="D979" s="27"/>
      <c r="E979" s="132"/>
      <c r="F979" s="133"/>
      <c r="G979" s="133"/>
      <c r="H979" s="134"/>
      <c r="I979" s="134"/>
      <c r="J979" s="132"/>
      <c r="K979" s="132"/>
      <c r="L979" s="132"/>
      <c r="M979" s="132"/>
      <c r="N979" s="132"/>
      <c r="O979" s="132"/>
      <c r="P979" s="132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124"/>
      <c r="AN979" s="124"/>
      <c r="AO979" s="124"/>
      <c r="AP979" s="124"/>
    </row>
    <row r="980">
      <c r="A980" s="27"/>
      <c r="B980" s="27"/>
      <c r="C980" s="27"/>
      <c r="D980" s="27"/>
      <c r="E980" s="132"/>
      <c r="F980" s="133"/>
      <c r="G980" s="133"/>
      <c r="H980" s="134"/>
      <c r="I980" s="134"/>
      <c r="J980" s="132"/>
      <c r="K980" s="132"/>
      <c r="L980" s="132"/>
      <c r="M980" s="132"/>
      <c r="N980" s="132"/>
      <c r="O980" s="132"/>
      <c r="P980" s="132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124"/>
      <c r="AN980" s="124"/>
      <c r="AO980" s="124"/>
      <c r="AP980" s="124"/>
    </row>
    <row r="981">
      <c r="A981" s="27"/>
      <c r="B981" s="27"/>
      <c r="C981" s="27"/>
      <c r="D981" s="27"/>
      <c r="E981" s="132"/>
      <c r="F981" s="133"/>
      <c r="G981" s="133"/>
      <c r="H981" s="134"/>
      <c r="I981" s="134"/>
      <c r="J981" s="132"/>
      <c r="K981" s="132"/>
      <c r="L981" s="132"/>
      <c r="M981" s="132"/>
      <c r="N981" s="132"/>
      <c r="O981" s="132"/>
      <c r="P981" s="132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124"/>
      <c r="AN981" s="124"/>
      <c r="AO981" s="124"/>
      <c r="AP981" s="124"/>
    </row>
    <row r="982">
      <c r="A982" s="27"/>
      <c r="B982" s="27"/>
      <c r="C982" s="27"/>
      <c r="D982" s="27"/>
      <c r="E982" s="132"/>
      <c r="F982" s="133"/>
      <c r="G982" s="133"/>
      <c r="H982" s="134"/>
      <c r="I982" s="134"/>
      <c r="J982" s="132"/>
      <c r="K982" s="132"/>
      <c r="L982" s="132"/>
      <c r="M982" s="132"/>
      <c r="N982" s="132"/>
      <c r="O982" s="132"/>
      <c r="P982" s="132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124"/>
      <c r="AN982" s="124"/>
      <c r="AO982" s="124"/>
      <c r="AP982" s="124"/>
    </row>
    <row r="983">
      <c r="A983" s="27"/>
      <c r="B983" s="27"/>
      <c r="C983" s="27"/>
      <c r="D983" s="27"/>
      <c r="E983" s="132"/>
      <c r="F983" s="133"/>
      <c r="G983" s="133"/>
      <c r="H983" s="134"/>
      <c r="I983" s="134"/>
      <c r="J983" s="132"/>
      <c r="K983" s="132"/>
      <c r="L983" s="132"/>
      <c r="M983" s="132"/>
      <c r="N983" s="132"/>
      <c r="O983" s="132"/>
      <c r="P983" s="132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124"/>
      <c r="AN983" s="124"/>
      <c r="AO983" s="124"/>
      <c r="AP983" s="124"/>
    </row>
    <row r="984">
      <c r="A984" s="27"/>
      <c r="B984" s="27"/>
      <c r="C984" s="27"/>
      <c r="D984" s="27"/>
      <c r="E984" s="132"/>
      <c r="F984" s="133"/>
      <c r="G984" s="133"/>
      <c r="H984" s="134"/>
      <c r="I984" s="134"/>
      <c r="J984" s="132"/>
      <c r="K984" s="132"/>
      <c r="L984" s="132"/>
      <c r="M984" s="132"/>
      <c r="N984" s="132"/>
      <c r="O984" s="132"/>
      <c r="P984" s="132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124"/>
      <c r="AN984" s="124"/>
      <c r="AO984" s="124"/>
      <c r="AP984" s="124"/>
    </row>
    <row r="985">
      <c r="A985" s="27"/>
      <c r="B985" s="27"/>
      <c r="C985" s="27"/>
      <c r="D985" s="27"/>
      <c r="E985" s="132"/>
      <c r="F985" s="133"/>
      <c r="G985" s="133"/>
      <c r="H985" s="134"/>
      <c r="I985" s="134"/>
      <c r="J985" s="132"/>
      <c r="K985" s="132"/>
      <c r="L985" s="132"/>
      <c r="M985" s="132"/>
      <c r="N985" s="132"/>
      <c r="O985" s="132"/>
      <c r="P985" s="132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124"/>
      <c r="AN985" s="124"/>
      <c r="AO985" s="124"/>
      <c r="AP985" s="124"/>
    </row>
    <row r="986">
      <c r="A986" s="27"/>
      <c r="B986" s="27"/>
      <c r="C986" s="27"/>
      <c r="D986" s="27"/>
      <c r="E986" s="132"/>
      <c r="F986" s="133"/>
      <c r="G986" s="133"/>
      <c r="H986" s="134"/>
      <c r="I986" s="134"/>
      <c r="J986" s="132"/>
      <c r="K986" s="132"/>
      <c r="L986" s="132"/>
      <c r="M986" s="132"/>
      <c r="N986" s="132"/>
      <c r="O986" s="132"/>
      <c r="P986" s="132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124"/>
      <c r="AN986" s="124"/>
      <c r="AO986" s="124"/>
      <c r="AP986" s="124"/>
    </row>
    <row r="987">
      <c r="A987" s="27"/>
      <c r="B987" s="27"/>
      <c r="C987" s="27"/>
      <c r="D987" s="27"/>
      <c r="E987" s="132"/>
      <c r="F987" s="133"/>
      <c r="G987" s="133"/>
      <c r="H987" s="134"/>
      <c r="I987" s="134"/>
      <c r="J987" s="132"/>
      <c r="K987" s="132"/>
      <c r="L987" s="132"/>
      <c r="M987" s="132"/>
      <c r="N987" s="132"/>
      <c r="O987" s="132"/>
      <c r="P987" s="132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124"/>
      <c r="AN987" s="124"/>
      <c r="AO987" s="124"/>
      <c r="AP987" s="124"/>
    </row>
    <row r="988">
      <c r="A988" s="27"/>
      <c r="B988" s="27"/>
      <c r="C988" s="27"/>
      <c r="D988" s="27"/>
      <c r="E988" s="132"/>
      <c r="F988" s="133"/>
      <c r="G988" s="133"/>
      <c r="H988" s="134"/>
      <c r="I988" s="134"/>
      <c r="J988" s="132"/>
      <c r="K988" s="132"/>
      <c r="L988" s="132"/>
      <c r="M988" s="132"/>
      <c r="N988" s="132"/>
      <c r="O988" s="132"/>
      <c r="P988" s="132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124"/>
      <c r="AN988" s="124"/>
      <c r="AO988" s="124"/>
      <c r="AP988" s="124"/>
    </row>
    <row r="989">
      <c r="A989" s="27"/>
      <c r="B989" s="27"/>
      <c r="C989" s="27"/>
      <c r="D989" s="27"/>
      <c r="E989" s="132"/>
      <c r="F989" s="133"/>
      <c r="G989" s="133"/>
      <c r="H989" s="134"/>
      <c r="I989" s="134"/>
      <c r="J989" s="132"/>
      <c r="K989" s="132"/>
      <c r="L989" s="132"/>
      <c r="M989" s="132"/>
      <c r="N989" s="132"/>
      <c r="O989" s="132"/>
      <c r="P989" s="132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124"/>
      <c r="AN989" s="124"/>
      <c r="AO989" s="124"/>
      <c r="AP989" s="124"/>
    </row>
    <row r="990">
      <c r="A990" s="27"/>
      <c r="B990" s="27"/>
      <c r="C990" s="27"/>
      <c r="D990" s="27"/>
      <c r="E990" s="132"/>
      <c r="F990" s="133"/>
      <c r="G990" s="133"/>
      <c r="H990" s="134"/>
      <c r="I990" s="134"/>
      <c r="J990" s="132"/>
      <c r="K990" s="132"/>
      <c r="L990" s="132"/>
      <c r="M990" s="132"/>
      <c r="N990" s="132"/>
      <c r="O990" s="132"/>
      <c r="P990" s="132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124"/>
      <c r="AN990" s="124"/>
      <c r="AO990" s="124"/>
      <c r="AP990" s="124"/>
    </row>
    <row r="991">
      <c r="A991" s="27"/>
      <c r="B991" s="27"/>
      <c r="C991" s="27"/>
      <c r="D991" s="27"/>
      <c r="E991" s="132"/>
      <c r="F991" s="133"/>
      <c r="G991" s="133"/>
      <c r="H991" s="134"/>
      <c r="I991" s="134"/>
      <c r="J991" s="132"/>
      <c r="K991" s="132"/>
      <c r="L991" s="132"/>
      <c r="M991" s="132"/>
      <c r="N991" s="132"/>
      <c r="O991" s="132"/>
      <c r="P991" s="132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124"/>
      <c r="AN991" s="124"/>
      <c r="AO991" s="124"/>
      <c r="AP991" s="124"/>
    </row>
    <row r="992">
      <c r="A992" s="27"/>
      <c r="B992" s="27"/>
      <c r="C992" s="27"/>
      <c r="D992" s="27"/>
      <c r="E992" s="132"/>
      <c r="F992" s="133"/>
      <c r="G992" s="133"/>
      <c r="H992" s="134"/>
      <c r="I992" s="134"/>
      <c r="J992" s="132"/>
      <c r="K992" s="132"/>
      <c r="L992" s="132"/>
      <c r="M992" s="132"/>
      <c r="N992" s="132"/>
      <c r="O992" s="132"/>
      <c r="P992" s="132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124"/>
      <c r="AN992" s="124"/>
      <c r="AO992" s="124"/>
      <c r="AP992" s="124"/>
    </row>
    <row r="993">
      <c r="A993" s="27"/>
      <c r="B993" s="27"/>
      <c r="C993" s="27"/>
      <c r="D993" s="27"/>
      <c r="E993" s="132"/>
      <c r="F993" s="133"/>
      <c r="G993" s="133"/>
      <c r="H993" s="134"/>
      <c r="I993" s="134"/>
      <c r="J993" s="132"/>
      <c r="K993" s="132"/>
      <c r="L993" s="132"/>
      <c r="M993" s="132"/>
      <c r="N993" s="132"/>
      <c r="O993" s="132"/>
      <c r="P993" s="132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124"/>
      <c r="AN993" s="124"/>
      <c r="AO993" s="124"/>
      <c r="AP993" s="124"/>
    </row>
    <row r="994">
      <c r="A994" s="27"/>
      <c r="B994" s="27"/>
      <c r="C994" s="27"/>
      <c r="D994" s="27"/>
      <c r="E994" s="132"/>
      <c r="F994" s="133"/>
      <c r="G994" s="133"/>
      <c r="H994" s="134"/>
      <c r="I994" s="134"/>
      <c r="J994" s="132"/>
      <c r="K994" s="132"/>
      <c r="L994" s="132"/>
      <c r="M994" s="132"/>
      <c r="N994" s="132"/>
      <c r="O994" s="132"/>
      <c r="P994" s="132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124"/>
      <c r="AN994" s="124"/>
      <c r="AO994" s="124"/>
      <c r="AP994" s="124"/>
    </row>
    <row r="995">
      <c r="A995" s="27"/>
      <c r="B995" s="27"/>
      <c r="C995" s="27"/>
      <c r="D995" s="27"/>
      <c r="E995" s="132"/>
      <c r="F995" s="133"/>
      <c r="G995" s="133"/>
      <c r="H995" s="134"/>
      <c r="I995" s="134"/>
      <c r="J995" s="132"/>
      <c r="K995" s="132"/>
      <c r="L995" s="132"/>
      <c r="M995" s="132"/>
      <c r="N995" s="132"/>
      <c r="O995" s="132"/>
      <c r="P995" s="132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124"/>
      <c r="AN995" s="124"/>
      <c r="AO995" s="124"/>
      <c r="AP995" s="124"/>
    </row>
    <row r="996">
      <c r="A996" s="27"/>
      <c r="B996" s="27"/>
      <c r="C996" s="27"/>
      <c r="D996" s="27"/>
      <c r="E996" s="132"/>
      <c r="F996" s="133"/>
      <c r="G996" s="133"/>
      <c r="H996" s="134"/>
      <c r="I996" s="134"/>
      <c r="J996" s="132"/>
      <c r="K996" s="132"/>
      <c r="L996" s="132"/>
      <c r="M996" s="132"/>
      <c r="N996" s="132"/>
      <c r="O996" s="132"/>
      <c r="P996" s="132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124"/>
      <c r="AN996" s="124"/>
      <c r="AO996" s="124"/>
      <c r="AP996" s="124"/>
    </row>
    <row r="997">
      <c r="A997" s="27"/>
      <c r="B997" s="27"/>
      <c r="C997" s="27"/>
      <c r="D997" s="27"/>
      <c r="E997" s="132"/>
      <c r="F997" s="133"/>
      <c r="G997" s="133"/>
      <c r="H997" s="134"/>
      <c r="I997" s="134"/>
      <c r="J997" s="132"/>
      <c r="K997" s="132"/>
      <c r="L997" s="132"/>
      <c r="M997" s="132"/>
      <c r="N997" s="132"/>
      <c r="O997" s="132"/>
      <c r="P997" s="132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124"/>
      <c r="AN997" s="124"/>
      <c r="AO997" s="124"/>
      <c r="AP997" s="124"/>
    </row>
    <row r="998">
      <c r="A998" s="27"/>
      <c r="B998" s="27"/>
      <c r="C998" s="27"/>
      <c r="D998" s="27"/>
      <c r="E998" s="132"/>
      <c r="F998" s="133"/>
      <c r="G998" s="133"/>
      <c r="H998" s="134"/>
      <c r="I998" s="134"/>
      <c r="J998" s="132"/>
      <c r="K998" s="132"/>
      <c r="L998" s="132"/>
      <c r="M998" s="132"/>
      <c r="N998" s="132"/>
      <c r="O998" s="132"/>
      <c r="P998" s="132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124"/>
      <c r="AN998" s="124"/>
      <c r="AO998" s="124"/>
      <c r="AP998" s="124"/>
    </row>
    <row r="999">
      <c r="A999" s="27"/>
      <c r="B999" s="27"/>
      <c r="C999" s="27"/>
      <c r="D999" s="27"/>
      <c r="E999" s="132"/>
      <c r="F999" s="133"/>
      <c r="G999" s="133"/>
      <c r="H999" s="134"/>
      <c r="I999" s="134"/>
      <c r="J999" s="132"/>
      <c r="K999" s="132"/>
      <c r="L999" s="132"/>
      <c r="M999" s="132"/>
      <c r="N999" s="132"/>
      <c r="O999" s="132"/>
      <c r="P999" s="132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124"/>
      <c r="AN999" s="124"/>
      <c r="AO999" s="124"/>
      <c r="AP999" s="124"/>
    </row>
    <row r="1000">
      <c r="A1000" s="27"/>
      <c r="B1000" s="27"/>
      <c r="C1000" s="27"/>
      <c r="D1000" s="27"/>
      <c r="E1000" s="132"/>
      <c r="F1000" s="133"/>
      <c r="G1000" s="133"/>
      <c r="H1000" s="134"/>
      <c r="I1000" s="134"/>
      <c r="J1000" s="132"/>
      <c r="K1000" s="132"/>
      <c r="L1000" s="132"/>
      <c r="M1000" s="132"/>
      <c r="N1000" s="132"/>
      <c r="O1000" s="132"/>
      <c r="P1000" s="132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124"/>
      <c r="AN1000" s="124"/>
      <c r="AO1000" s="124"/>
      <c r="AP1000" s="124"/>
    </row>
  </sheetData>
  <autoFilter ref="$A$1:$AN$647">
    <sortState ref="A1:AN647">
      <sortCondition ref="E1:E647"/>
      <sortCondition ref="A1:A647"/>
      <sortCondition ref="AE1:AE647"/>
      <sortCondition ref="AD1:AD647"/>
    </sortState>
  </autoFil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6.13"/>
    <col customWidth="1" min="3" max="3" width="15.38"/>
    <col customWidth="1" min="4" max="4" width="14.25"/>
    <col customWidth="1" min="5" max="5" width="15.38"/>
    <col customWidth="1" min="6" max="6" width="13.88"/>
    <col customWidth="1" min="7" max="7" width="15.75"/>
    <col customWidth="1" min="8" max="8" width="13.88"/>
    <col customWidth="1" min="9" max="9" width="16.13"/>
    <col customWidth="1" min="10" max="10" width="13.75"/>
    <col customWidth="1" min="11" max="11" width="17.0"/>
    <col customWidth="1" min="12" max="12" width="15.38"/>
    <col customWidth="1" min="13" max="13" width="12.25"/>
    <col customWidth="1" min="14" max="15" width="11.25"/>
    <col customWidth="1" min="16" max="16" width="13.5"/>
    <col customWidth="1" min="17" max="17" width="8.88"/>
    <col customWidth="1" min="18" max="18" width="11.0"/>
    <col customWidth="1" min="19" max="19" width="9.0"/>
    <col customWidth="1" min="20" max="20" width="11.38"/>
    <col customWidth="1" min="21" max="21" width="8.75"/>
    <col customWidth="1" min="22" max="22" width="12.38"/>
  </cols>
  <sheetData>
    <row r="1">
      <c r="A1" s="4" t="s">
        <v>13</v>
      </c>
      <c r="B1" s="4" t="s">
        <v>14</v>
      </c>
      <c r="C1" s="4" t="s">
        <v>15</v>
      </c>
      <c r="D1" s="4" t="s">
        <v>16</v>
      </c>
      <c r="E1" s="4" t="s">
        <v>17</v>
      </c>
      <c r="F1" s="5" t="s">
        <v>18</v>
      </c>
      <c r="G1" s="5" t="s">
        <v>19</v>
      </c>
      <c r="H1" s="5" t="s">
        <v>20</v>
      </c>
      <c r="I1" s="5" t="s">
        <v>21</v>
      </c>
      <c r="J1" s="5" t="s">
        <v>22</v>
      </c>
      <c r="K1" s="6" t="s">
        <v>23</v>
      </c>
      <c r="L1" s="4"/>
      <c r="M1" s="4"/>
      <c r="N1" s="4"/>
      <c r="O1" s="4"/>
      <c r="P1" s="4"/>
      <c r="Q1" s="5"/>
      <c r="R1" s="5"/>
      <c r="S1" s="5"/>
      <c r="T1" s="5"/>
      <c r="U1" s="5"/>
      <c r="V1" s="6"/>
    </row>
    <row r="2">
      <c r="A2" s="7" t="s">
        <v>829</v>
      </c>
      <c r="B2" s="7" t="s">
        <v>830</v>
      </c>
      <c r="C2" s="7" t="s">
        <v>831</v>
      </c>
      <c r="D2" s="7" t="s">
        <v>832</v>
      </c>
      <c r="E2" s="7" t="s">
        <v>833</v>
      </c>
      <c r="F2" s="7" t="s">
        <v>834</v>
      </c>
      <c r="G2" s="7" t="s">
        <v>835</v>
      </c>
      <c r="H2" s="7" t="s">
        <v>836</v>
      </c>
      <c r="I2" s="7" t="s">
        <v>837</v>
      </c>
      <c r="J2" s="7" t="s">
        <v>838</v>
      </c>
      <c r="K2" s="7" t="s">
        <v>839</v>
      </c>
      <c r="M2" s="4"/>
      <c r="N2" s="4"/>
      <c r="O2" s="4"/>
      <c r="P2" s="5"/>
      <c r="Q2" s="5"/>
      <c r="R2" s="5"/>
      <c r="S2" s="5"/>
      <c r="T2" s="5"/>
      <c r="U2" s="6"/>
    </row>
    <row r="3">
      <c r="A3" s="136">
        <v>14.22</v>
      </c>
      <c r="B3" s="136">
        <v>6.73</v>
      </c>
      <c r="C3" s="136">
        <v>17.7</v>
      </c>
      <c r="D3" s="136">
        <v>3.97</v>
      </c>
      <c r="E3" s="136">
        <v>10.23</v>
      </c>
      <c r="F3" s="125">
        <v>1.0</v>
      </c>
      <c r="G3" s="125">
        <v>2.0</v>
      </c>
      <c r="H3" s="125">
        <v>1.0</v>
      </c>
      <c r="I3" s="125">
        <v>2.0</v>
      </c>
      <c r="J3" s="125">
        <v>2.0</v>
      </c>
      <c r="K3" s="136">
        <v>2.0</v>
      </c>
      <c r="L3" s="27"/>
      <c r="M3" s="137"/>
      <c r="N3" s="137"/>
      <c r="O3" s="137"/>
      <c r="P3" s="137"/>
      <c r="Q3" s="137"/>
      <c r="R3" s="13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</row>
    <row r="4">
      <c r="A4" s="4"/>
      <c r="B4" s="4"/>
      <c r="C4" s="4"/>
      <c r="D4" s="4"/>
      <c r="E4" s="4"/>
      <c r="F4" s="5"/>
      <c r="G4" s="5"/>
      <c r="H4" s="5"/>
      <c r="I4" s="5"/>
      <c r="J4" s="5"/>
      <c r="K4" s="6"/>
      <c r="L4" s="4"/>
      <c r="M4" s="4"/>
      <c r="N4" s="4"/>
      <c r="O4" s="4"/>
      <c r="P4" s="4"/>
      <c r="Q4" s="5"/>
      <c r="R4" s="5"/>
      <c r="S4" s="5"/>
      <c r="T4" s="5"/>
      <c r="U4" s="5"/>
      <c r="V4" s="6"/>
    </row>
    <row r="5">
      <c r="A5" s="4"/>
      <c r="B5" s="4"/>
      <c r="C5" s="4"/>
      <c r="D5" s="4"/>
      <c r="E5" s="4"/>
      <c r="F5" s="5"/>
      <c r="G5" s="5"/>
      <c r="H5" s="5"/>
      <c r="I5" s="5"/>
      <c r="J5" s="5"/>
      <c r="K5" s="6"/>
      <c r="L5" s="4"/>
      <c r="M5" s="4"/>
      <c r="N5" s="4"/>
      <c r="O5" s="4"/>
      <c r="P5" s="4"/>
      <c r="Q5" s="5"/>
      <c r="R5" s="5"/>
      <c r="S5" s="5"/>
      <c r="T5" s="5"/>
      <c r="U5" s="5"/>
      <c r="V5" s="6"/>
    </row>
    <row r="6">
      <c r="A6" s="4"/>
      <c r="B6" s="4"/>
      <c r="C6" s="4"/>
      <c r="D6" s="4"/>
      <c r="E6" s="4"/>
      <c r="F6" s="5"/>
      <c r="G6" s="5"/>
      <c r="H6" s="5"/>
      <c r="I6" s="5"/>
      <c r="J6" s="5"/>
      <c r="K6" s="6"/>
      <c r="L6" s="4"/>
      <c r="M6" s="4"/>
      <c r="N6" s="4"/>
      <c r="O6" s="4"/>
      <c r="P6" s="4"/>
      <c r="Q6" s="5"/>
      <c r="R6" s="5"/>
      <c r="S6" s="5"/>
      <c r="T6" s="5"/>
      <c r="U6" s="5"/>
      <c r="V6" s="6"/>
    </row>
    <row r="7">
      <c r="A7" s="4"/>
      <c r="B7" s="4"/>
      <c r="C7" s="4"/>
      <c r="D7" s="4"/>
      <c r="E7" s="4"/>
      <c r="F7" s="5"/>
      <c r="G7" s="5"/>
      <c r="H7" s="5"/>
      <c r="I7" s="5"/>
      <c r="J7" s="5"/>
      <c r="K7" s="6"/>
      <c r="L7" s="4"/>
      <c r="M7" s="4"/>
      <c r="N7" s="4"/>
      <c r="O7" s="4"/>
      <c r="P7" s="4"/>
      <c r="Q7" s="5"/>
      <c r="R7" s="5"/>
      <c r="S7" s="5"/>
      <c r="T7" s="5"/>
      <c r="U7" s="5"/>
      <c r="V7" s="6"/>
    </row>
    <row r="8">
      <c r="A8" s="4"/>
      <c r="B8" s="4"/>
      <c r="C8" s="4"/>
      <c r="D8" s="4"/>
      <c r="E8" s="4"/>
      <c r="F8" s="5"/>
      <c r="G8" s="5"/>
      <c r="H8" s="5"/>
      <c r="I8" s="5"/>
      <c r="J8" s="5"/>
      <c r="K8" s="6"/>
      <c r="L8" s="4"/>
      <c r="M8" s="4"/>
      <c r="N8" s="4"/>
      <c r="O8" s="4"/>
      <c r="P8" s="4"/>
      <c r="Q8" s="5"/>
      <c r="R8" s="5"/>
      <c r="S8" s="5"/>
      <c r="T8" s="5"/>
      <c r="U8" s="5"/>
      <c r="V8" s="6"/>
    </row>
    <row r="9">
      <c r="A9" s="4"/>
      <c r="B9" s="4"/>
      <c r="C9" s="4"/>
      <c r="D9" s="4"/>
      <c r="E9" s="4"/>
      <c r="F9" s="5"/>
      <c r="G9" s="5"/>
      <c r="H9" s="5"/>
      <c r="I9" s="5"/>
      <c r="J9" s="5"/>
      <c r="K9" s="6"/>
      <c r="L9" s="4"/>
      <c r="M9" s="4"/>
      <c r="N9" s="4"/>
      <c r="O9" s="4"/>
      <c r="P9" s="4"/>
      <c r="Q9" s="5"/>
      <c r="R9" s="5"/>
      <c r="S9" s="5"/>
      <c r="T9" s="5"/>
      <c r="U9" s="5"/>
      <c r="V9" s="6"/>
    </row>
    <row r="10">
      <c r="A10" s="4"/>
      <c r="B10" s="4"/>
      <c r="C10" s="4"/>
      <c r="D10" s="4"/>
      <c r="E10" s="4"/>
      <c r="F10" s="5"/>
      <c r="G10" s="5"/>
      <c r="H10" s="5"/>
      <c r="I10" s="5"/>
      <c r="J10" s="5"/>
      <c r="K10" s="6"/>
      <c r="L10" s="4"/>
      <c r="M10" s="4"/>
      <c r="N10" s="4"/>
      <c r="O10" s="4"/>
      <c r="P10" s="4"/>
      <c r="Q10" s="5"/>
      <c r="R10" s="5"/>
      <c r="S10" s="5"/>
      <c r="T10" s="5"/>
      <c r="U10" s="5"/>
      <c r="V10" s="6"/>
    </row>
    <row r="11">
      <c r="A11" s="4"/>
      <c r="B11" s="4"/>
      <c r="C11" s="4"/>
      <c r="D11" s="4"/>
      <c r="E11" s="4"/>
      <c r="F11" s="5"/>
      <c r="G11" s="5"/>
      <c r="H11" s="5"/>
      <c r="I11" s="5"/>
      <c r="J11" s="5"/>
      <c r="K11" s="6"/>
      <c r="L11" s="4"/>
      <c r="M11" s="4"/>
      <c r="N11" s="4"/>
      <c r="O11" s="4"/>
      <c r="P11" s="4"/>
      <c r="Q11" s="5"/>
      <c r="R11" s="5"/>
      <c r="S11" s="5"/>
      <c r="T11" s="5"/>
      <c r="U11" s="5"/>
      <c r="V11" s="6"/>
    </row>
    <row r="12">
      <c r="A12" s="4"/>
      <c r="B12" s="4"/>
      <c r="C12" s="4"/>
      <c r="D12" s="4"/>
      <c r="E12" s="4"/>
      <c r="F12" s="5"/>
      <c r="G12" s="5"/>
      <c r="H12" s="5"/>
      <c r="I12" s="5"/>
      <c r="J12" s="5"/>
      <c r="K12" s="6"/>
      <c r="L12" s="4"/>
      <c r="M12" s="4"/>
      <c r="N12" s="4"/>
      <c r="O12" s="4"/>
      <c r="P12" s="4"/>
      <c r="Q12" s="5"/>
      <c r="R12" s="5"/>
      <c r="S12" s="5"/>
      <c r="T12" s="5"/>
      <c r="U12" s="5"/>
      <c r="V12" s="6"/>
    </row>
    <row r="13">
      <c r="A13" s="4"/>
      <c r="B13" s="4"/>
      <c r="C13" s="4"/>
      <c r="D13" s="4"/>
      <c r="E13" s="4"/>
      <c r="F13" s="5"/>
      <c r="G13" s="5"/>
      <c r="H13" s="5"/>
      <c r="I13" s="5"/>
      <c r="J13" s="5"/>
      <c r="K13" s="6"/>
      <c r="L13" s="4"/>
      <c r="M13" s="4"/>
      <c r="N13" s="4"/>
      <c r="O13" s="4"/>
      <c r="P13" s="4"/>
      <c r="Q13" s="5"/>
      <c r="R13" s="5"/>
      <c r="S13" s="5"/>
      <c r="T13" s="5"/>
      <c r="U13" s="5"/>
      <c r="V13" s="6"/>
    </row>
    <row r="14">
      <c r="A14" s="4"/>
      <c r="B14" s="4"/>
      <c r="C14" s="4"/>
      <c r="D14" s="4"/>
      <c r="E14" s="4"/>
      <c r="F14" s="5"/>
      <c r="G14" s="5"/>
      <c r="H14" s="5"/>
      <c r="I14" s="5"/>
      <c r="J14" s="5"/>
      <c r="K14" s="6"/>
      <c r="L14" s="4"/>
      <c r="M14" s="4"/>
      <c r="N14" s="4"/>
      <c r="O14" s="4"/>
      <c r="P14" s="4"/>
      <c r="Q14" s="5"/>
      <c r="R14" s="5"/>
      <c r="S14" s="5"/>
      <c r="T14" s="5"/>
      <c r="U14" s="5"/>
      <c r="V14" s="6"/>
    </row>
    <row r="15">
      <c r="A15" s="4"/>
      <c r="B15" s="4"/>
      <c r="C15" s="4"/>
      <c r="D15" s="4"/>
      <c r="E15" s="4"/>
      <c r="F15" s="5"/>
      <c r="G15" s="5"/>
      <c r="H15" s="5"/>
      <c r="I15" s="5"/>
      <c r="J15" s="5"/>
      <c r="K15" s="6"/>
      <c r="L15" s="4"/>
      <c r="M15" s="4"/>
      <c r="N15" s="4"/>
      <c r="O15" s="4"/>
      <c r="P15" s="4"/>
      <c r="Q15" s="5"/>
      <c r="R15" s="5"/>
      <c r="S15" s="5"/>
      <c r="T15" s="5"/>
      <c r="U15" s="5"/>
      <c r="V15" s="6"/>
    </row>
    <row r="16">
      <c r="A16" s="4"/>
      <c r="B16" s="4"/>
      <c r="C16" s="4"/>
      <c r="D16" s="4"/>
      <c r="E16" s="4"/>
      <c r="F16" s="5"/>
      <c r="G16" s="5"/>
      <c r="H16" s="5"/>
      <c r="I16" s="5"/>
      <c r="J16" s="5"/>
      <c r="K16" s="6"/>
      <c r="L16" s="4"/>
      <c r="M16" s="4"/>
      <c r="N16" s="4"/>
      <c r="O16" s="4"/>
      <c r="P16" s="4"/>
      <c r="Q16" s="5"/>
      <c r="R16" s="5"/>
      <c r="S16" s="5"/>
      <c r="T16" s="5"/>
      <c r="U16" s="5"/>
      <c r="V16" s="6"/>
    </row>
    <row r="17">
      <c r="A17" s="4"/>
      <c r="B17" s="4"/>
      <c r="C17" s="4"/>
      <c r="D17" s="4"/>
      <c r="E17" s="4"/>
      <c r="F17" s="5"/>
      <c r="G17" s="5"/>
      <c r="H17" s="5"/>
      <c r="I17" s="5"/>
      <c r="J17" s="5"/>
      <c r="K17" s="6"/>
      <c r="L17" s="4"/>
      <c r="M17" s="4"/>
      <c r="N17" s="4"/>
      <c r="O17" s="4"/>
      <c r="P17" s="4"/>
      <c r="Q17" s="5"/>
      <c r="R17" s="5"/>
      <c r="S17" s="5"/>
      <c r="T17" s="5"/>
      <c r="U17" s="5"/>
      <c r="V17" s="6"/>
    </row>
    <row r="18">
      <c r="A18" s="4"/>
      <c r="B18" s="4"/>
      <c r="C18" s="4"/>
      <c r="D18" s="4"/>
      <c r="E18" s="4"/>
      <c r="F18" s="5"/>
      <c r="G18" s="5"/>
      <c r="H18" s="5"/>
      <c r="I18" s="5"/>
      <c r="J18" s="5"/>
      <c r="K18" s="6"/>
      <c r="L18" s="4"/>
      <c r="M18" s="4"/>
      <c r="N18" s="4"/>
      <c r="O18" s="4"/>
      <c r="P18" s="4"/>
      <c r="Q18" s="5"/>
      <c r="R18" s="5"/>
      <c r="S18" s="5"/>
      <c r="T18" s="5"/>
      <c r="U18" s="5"/>
      <c r="V18" s="6"/>
    </row>
    <row r="19">
      <c r="A19" s="4"/>
      <c r="B19" s="4"/>
      <c r="C19" s="4"/>
      <c r="D19" s="4"/>
      <c r="E19" s="4"/>
      <c r="F19" s="5"/>
      <c r="G19" s="5"/>
      <c r="H19" s="5"/>
      <c r="I19" s="5"/>
      <c r="J19" s="5"/>
      <c r="K19" s="6"/>
      <c r="L19" s="4"/>
      <c r="M19" s="4"/>
      <c r="N19" s="4"/>
      <c r="O19" s="4"/>
      <c r="P19" s="4"/>
      <c r="Q19" s="5"/>
      <c r="R19" s="5"/>
      <c r="S19" s="5"/>
      <c r="T19" s="5"/>
      <c r="U19" s="5"/>
      <c r="V19" s="6"/>
    </row>
    <row r="20">
      <c r="A20" s="4"/>
      <c r="B20" s="4"/>
      <c r="C20" s="4"/>
      <c r="D20" s="4"/>
      <c r="E20" s="4"/>
      <c r="F20" s="5"/>
      <c r="G20" s="5"/>
      <c r="H20" s="5"/>
      <c r="I20" s="5"/>
      <c r="J20" s="5"/>
      <c r="K20" s="6"/>
      <c r="L20" s="4"/>
      <c r="M20" s="4"/>
      <c r="N20" s="4"/>
      <c r="O20" s="4"/>
      <c r="P20" s="4"/>
      <c r="Q20" s="5"/>
      <c r="R20" s="5"/>
      <c r="S20" s="5"/>
      <c r="T20" s="5"/>
      <c r="U20" s="5"/>
      <c r="V20" s="6"/>
    </row>
    <row r="21">
      <c r="A21" s="4"/>
      <c r="B21" s="4"/>
      <c r="C21" s="4"/>
      <c r="D21" s="4"/>
      <c r="E21" s="4"/>
      <c r="F21" s="5"/>
      <c r="G21" s="5"/>
      <c r="H21" s="5"/>
      <c r="I21" s="5"/>
      <c r="J21" s="5"/>
      <c r="K21" s="6"/>
      <c r="L21" s="4"/>
      <c r="M21" s="4"/>
      <c r="N21" s="4"/>
      <c r="O21" s="4"/>
      <c r="P21" s="4"/>
      <c r="Q21" s="5"/>
      <c r="R21" s="5"/>
      <c r="S21" s="5"/>
      <c r="T21" s="5"/>
      <c r="U21" s="5"/>
      <c r="V21" s="6"/>
    </row>
    <row r="22">
      <c r="A22" s="4"/>
      <c r="B22" s="4"/>
      <c r="C22" s="4"/>
      <c r="D22" s="4"/>
      <c r="E22" s="4"/>
      <c r="F22" s="5"/>
      <c r="G22" s="5"/>
      <c r="H22" s="5"/>
      <c r="I22" s="5"/>
      <c r="J22" s="5"/>
      <c r="K22" s="6"/>
      <c r="L22" s="4"/>
      <c r="M22" s="4"/>
      <c r="N22" s="4"/>
      <c r="O22" s="4"/>
      <c r="P22" s="4"/>
      <c r="Q22" s="5"/>
      <c r="R22" s="5"/>
      <c r="S22" s="5"/>
      <c r="T22" s="5"/>
      <c r="U22" s="5"/>
      <c r="V22" s="6"/>
    </row>
    <row r="23">
      <c r="A23" s="4"/>
      <c r="B23" s="4"/>
      <c r="C23" s="4"/>
      <c r="D23" s="4"/>
      <c r="E23" s="4"/>
      <c r="F23" s="5"/>
      <c r="G23" s="5"/>
      <c r="H23" s="5"/>
      <c r="I23" s="5"/>
      <c r="J23" s="5"/>
      <c r="K23" s="6"/>
      <c r="L23" s="4"/>
      <c r="M23" s="4"/>
      <c r="N23" s="4"/>
      <c r="O23" s="4"/>
      <c r="P23" s="4"/>
      <c r="Q23" s="5"/>
      <c r="R23" s="5"/>
      <c r="S23" s="5"/>
      <c r="T23" s="5"/>
      <c r="U23" s="5"/>
      <c r="V23" s="6"/>
    </row>
    <row r="24">
      <c r="A24" s="4"/>
      <c r="B24" s="4"/>
      <c r="C24" s="4"/>
      <c r="D24" s="4"/>
      <c r="E24" s="4"/>
      <c r="F24" s="5"/>
      <c r="G24" s="5"/>
      <c r="H24" s="5"/>
      <c r="I24" s="5"/>
      <c r="J24" s="5"/>
      <c r="K24" s="6"/>
      <c r="L24" s="4"/>
      <c r="M24" s="4"/>
      <c r="N24" s="4"/>
      <c r="O24" s="4"/>
      <c r="P24" s="4"/>
      <c r="Q24" s="5"/>
      <c r="R24" s="5"/>
      <c r="S24" s="5"/>
      <c r="T24" s="5"/>
      <c r="U24" s="5"/>
      <c r="V24" s="6"/>
    </row>
    <row r="25">
      <c r="A25" s="4"/>
      <c r="B25" s="4"/>
      <c r="C25" s="4"/>
      <c r="D25" s="4"/>
      <c r="E25" s="4"/>
      <c r="F25" s="5"/>
      <c r="G25" s="5"/>
      <c r="H25" s="5"/>
      <c r="I25" s="5"/>
      <c r="J25" s="5"/>
      <c r="K25" s="6"/>
      <c r="L25" s="4"/>
      <c r="M25" s="4"/>
      <c r="N25" s="4"/>
      <c r="O25" s="4"/>
      <c r="P25" s="4"/>
      <c r="Q25" s="5"/>
      <c r="R25" s="5"/>
      <c r="S25" s="5"/>
      <c r="T25" s="5"/>
      <c r="U25" s="5"/>
      <c r="V25" s="6"/>
    </row>
    <row r="26">
      <c r="A26" s="4"/>
      <c r="B26" s="4"/>
      <c r="C26" s="4"/>
      <c r="D26" s="4"/>
      <c r="E26" s="4"/>
      <c r="F26" s="5"/>
      <c r="G26" s="5"/>
      <c r="H26" s="5"/>
      <c r="I26" s="5"/>
      <c r="J26" s="5"/>
      <c r="K26" s="6"/>
      <c r="L26" s="4"/>
      <c r="M26" s="4"/>
      <c r="N26" s="4"/>
      <c r="O26" s="4"/>
      <c r="P26" s="4"/>
      <c r="Q26" s="5"/>
      <c r="R26" s="5"/>
      <c r="S26" s="5"/>
      <c r="T26" s="5"/>
      <c r="U26" s="5"/>
      <c r="V26" s="6"/>
    </row>
    <row r="27">
      <c r="A27" s="4"/>
      <c r="B27" s="4"/>
      <c r="C27" s="4"/>
      <c r="D27" s="4"/>
      <c r="E27" s="4"/>
      <c r="F27" s="5"/>
      <c r="G27" s="5"/>
      <c r="H27" s="5"/>
      <c r="I27" s="5"/>
      <c r="J27" s="5"/>
      <c r="K27" s="6"/>
      <c r="L27" s="4"/>
      <c r="M27" s="4"/>
      <c r="N27" s="4"/>
      <c r="O27" s="4"/>
      <c r="P27" s="4"/>
      <c r="Q27" s="5"/>
      <c r="R27" s="5"/>
      <c r="S27" s="5"/>
      <c r="T27" s="5"/>
      <c r="U27" s="5"/>
      <c r="V27" s="6"/>
    </row>
    <row r="28">
      <c r="A28" s="4"/>
      <c r="B28" s="4"/>
      <c r="C28" s="4"/>
      <c r="D28" s="4"/>
      <c r="E28" s="4"/>
      <c r="F28" s="5"/>
      <c r="G28" s="5"/>
      <c r="H28" s="5"/>
      <c r="I28" s="5"/>
      <c r="J28" s="5"/>
      <c r="K28" s="6"/>
      <c r="L28" s="4"/>
      <c r="M28" s="4"/>
      <c r="N28" s="4"/>
      <c r="O28" s="4"/>
      <c r="P28" s="4"/>
      <c r="Q28" s="5"/>
      <c r="R28" s="5"/>
      <c r="S28" s="5"/>
      <c r="T28" s="5"/>
      <c r="U28" s="5"/>
      <c r="V28" s="6"/>
    </row>
    <row r="29">
      <c r="A29" s="4"/>
      <c r="B29" s="4"/>
      <c r="C29" s="4"/>
      <c r="D29" s="4"/>
      <c r="E29" s="4"/>
      <c r="F29" s="5"/>
      <c r="G29" s="5"/>
      <c r="H29" s="5"/>
      <c r="I29" s="5"/>
      <c r="J29" s="5"/>
      <c r="K29" s="6"/>
      <c r="L29" s="4"/>
      <c r="M29" s="4"/>
      <c r="N29" s="4"/>
      <c r="O29" s="4"/>
      <c r="P29" s="4"/>
      <c r="Q29" s="5"/>
      <c r="R29" s="5"/>
      <c r="S29" s="5"/>
      <c r="T29" s="5"/>
      <c r="U29" s="5"/>
      <c r="V29" s="6"/>
    </row>
    <row r="30">
      <c r="A30" s="4"/>
      <c r="B30" s="4"/>
      <c r="C30" s="4"/>
      <c r="D30" s="4"/>
      <c r="E30" s="4"/>
      <c r="F30" s="5"/>
      <c r="G30" s="5"/>
      <c r="H30" s="5"/>
      <c r="I30" s="5"/>
      <c r="J30" s="5"/>
      <c r="K30" s="6"/>
      <c r="L30" s="4"/>
      <c r="M30" s="4"/>
      <c r="N30" s="4"/>
      <c r="O30" s="4"/>
      <c r="P30" s="4"/>
      <c r="Q30" s="5"/>
      <c r="R30" s="5"/>
      <c r="S30" s="5"/>
      <c r="T30" s="5"/>
      <c r="U30" s="5"/>
      <c r="V30" s="6"/>
    </row>
    <row r="31">
      <c r="A31" s="4"/>
      <c r="B31" s="4"/>
      <c r="C31" s="4"/>
      <c r="D31" s="4"/>
      <c r="E31" s="4"/>
      <c r="F31" s="5"/>
      <c r="G31" s="5"/>
      <c r="H31" s="5"/>
      <c r="I31" s="5"/>
      <c r="J31" s="5"/>
      <c r="K31" s="6"/>
      <c r="L31" s="4"/>
      <c r="M31" s="4"/>
      <c r="N31" s="4"/>
      <c r="O31" s="4"/>
      <c r="P31" s="4"/>
      <c r="Q31" s="5"/>
      <c r="R31" s="5"/>
      <c r="S31" s="5"/>
      <c r="T31" s="5"/>
      <c r="U31" s="5"/>
      <c r="V31" s="6"/>
    </row>
    <row r="32">
      <c r="A32" s="4"/>
      <c r="B32" s="4"/>
      <c r="C32" s="4"/>
      <c r="D32" s="4"/>
      <c r="E32" s="4"/>
      <c r="F32" s="5"/>
      <c r="G32" s="5"/>
      <c r="H32" s="5"/>
      <c r="I32" s="5"/>
      <c r="J32" s="5"/>
      <c r="K32" s="6"/>
      <c r="L32" s="4"/>
      <c r="M32" s="4"/>
      <c r="N32" s="4"/>
      <c r="O32" s="4"/>
      <c r="P32" s="4"/>
      <c r="Q32" s="5"/>
      <c r="R32" s="5"/>
      <c r="S32" s="5"/>
      <c r="T32" s="5"/>
      <c r="U32" s="5"/>
      <c r="V32" s="6"/>
    </row>
    <row r="33">
      <c r="A33" s="4"/>
      <c r="B33" s="4"/>
      <c r="C33" s="4"/>
      <c r="D33" s="4"/>
      <c r="E33" s="4"/>
      <c r="F33" s="5"/>
      <c r="G33" s="5"/>
      <c r="H33" s="5"/>
      <c r="I33" s="5"/>
      <c r="J33" s="5"/>
      <c r="K33" s="6"/>
      <c r="L33" s="4"/>
      <c r="M33" s="4"/>
      <c r="N33" s="4"/>
      <c r="O33" s="4"/>
      <c r="P33" s="4"/>
      <c r="Q33" s="5"/>
      <c r="R33" s="5"/>
      <c r="S33" s="5"/>
      <c r="T33" s="5"/>
      <c r="U33" s="5"/>
      <c r="V33" s="6"/>
    </row>
    <row r="34">
      <c r="A34" s="4"/>
      <c r="B34" s="4"/>
      <c r="C34" s="4"/>
      <c r="D34" s="4"/>
      <c r="E34" s="4"/>
      <c r="F34" s="5"/>
      <c r="G34" s="5"/>
      <c r="H34" s="5"/>
      <c r="I34" s="5"/>
      <c r="J34" s="5"/>
      <c r="K34" s="6"/>
      <c r="L34" s="4"/>
      <c r="M34" s="4"/>
      <c r="N34" s="4"/>
      <c r="O34" s="4"/>
      <c r="P34" s="4"/>
      <c r="Q34" s="5"/>
      <c r="R34" s="5"/>
      <c r="S34" s="5"/>
      <c r="T34" s="5"/>
      <c r="U34" s="5"/>
      <c r="V34" s="6"/>
    </row>
    <row r="35">
      <c r="A35" s="4"/>
      <c r="B35" s="4"/>
      <c r="C35" s="4"/>
      <c r="D35" s="4"/>
      <c r="E35" s="4"/>
      <c r="F35" s="5"/>
      <c r="G35" s="5"/>
      <c r="H35" s="5"/>
      <c r="I35" s="5"/>
      <c r="J35" s="5"/>
      <c r="K35" s="6"/>
      <c r="L35" s="4"/>
      <c r="M35" s="4"/>
      <c r="N35" s="4"/>
      <c r="O35" s="4"/>
      <c r="P35" s="4"/>
      <c r="Q35" s="5"/>
      <c r="R35" s="5"/>
      <c r="S35" s="5"/>
      <c r="T35" s="5"/>
      <c r="U35" s="5"/>
      <c r="V35" s="6"/>
    </row>
    <row r="36">
      <c r="A36" s="4"/>
      <c r="B36" s="4"/>
      <c r="C36" s="4"/>
      <c r="D36" s="4"/>
      <c r="E36" s="4"/>
      <c r="F36" s="5"/>
      <c r="G36" s="5"/>
      <c r="H36" s="5"/>
      <c r="I36" s="5"/>
      <c r="J36" s="5"/>
      <c r="K36" s="6"/>
      <c r="L36" s="4"/>
      <c r="M36" s="4"/>
      <c r="N36" s="4"/>
      <c r="O36" s="4"/>
      <c r="P36" s="4"/>
      <c r="Q36" s="5"/>
      <c r="R36" s="5"/>
      <c r="S36" s="5"/>
      <c r="T36" s="5"/>
      <c r="U36" s="5"/>
      <c r="V36" s="6"/>
    </row>
    <row r="37">
      <c r="A37" s="4"/>
      <c r="B37" s="4"/>
      <c r="C37" s="4"/>
      <c r="D37" s="4"/>
      <c r="E37" s="4"/>
      <c r="F37" s="5"/>
      <c r="G37" s="5"/>
      <c r="H37" s="5"/>
      <c r="I37" s="5"/>
      <c r="J37" s="5"/>
      <c r="K37" s="6"/>
      <c r="L37" s="4"/>
      <c r="M37" s="4"/>
      <c r="N37" s="4"/>
      <c r="O37" s="4"/>
      <c r="P37" s="4"/>
      <c r="Q37" s="5"/>
      <c r="R37" s="5"/>
      <c r="S37" s="5"/>
      <c r="T37" s="5"/>
      <c r="U37" s="5"/>
      <c r="V37" s="6"/>
    </row>
    <row r="38">
      <c r="A38" s="4"/>
      <c r="B38" s="4"/>
      <c r="C38" s="4"/>
      <c r="D38" s="4"/>
      <c r="E38" s="4"/>
      <c r="F38" s="5"/>
      <c r="G38" s="5"/>
      <c r="H38" s="5"/>
      <c r="I38" s="5"/>
      <c r="J38" s="5"/>
      <c r="K38" s="6"/>
      <c r="L38" s="4"/>
      <c r="M38" s="4"/>
      <c r="N38" s="4"/>
      <c r="O38" s="4"/>
      <c r="P38" s="4"/>
      <c r="Q38" s="5"/>
      <c r="R38" s="5"/>
      <c r="S38" s="5"/>
      <c r="T38" s="5"/>
      <c r="U38" s="5"/>
      <c r="V38" s="6"/>
    </row>
    <row r="39">
      <c r="A39" s="4"/>
      <c r="B39" s="4"/>
      <c r="C39" s="4"/>
      <c r="D39" s="4"/>
      <c r="E39" s="4"/>
      <c r="F39" s="5"/>
      <c r="G39" s="5"/>
      <c r="H39" s="5"/>
      <c r="I39" s="5"/>
      <c r="J39" s="5"/>
      <c r="K39" s="6"/>
      <c r="L39" s="4"/>
      <c r="M39" s="4"/>
      <c r="N39" s="4"/>
      <c r="O39" s="4"/>
      <c r="P39" s="4"/>
      <c r="Q39" s="5"/>
      <c r="R39" s="5"/>
      <c r="S39" s="5"/>
      <c r="T39" s="5"/>
      <c r="U39" s="5"/>
      <c r="V39" s="6"/>
    </row>
    <row r="40">
      <c r="A40" s="4"/>
      <c r="B40" s="4"/>
      <c r="C40" s="4"/>
      <c r="D40" s="4"/>
      <c r="E40" s="4"/>
      <c r="F40" s="5"/>
      <c r="G40" s="5"/>
      <c r="H40" s="5"/>
      <c r="I40" s="5"/>
      <c r="J40" s="5"/>
      <c r="K40" s="6"/>
      <c r="L40" s="4"/>
      <c r="M40" s="4"/>
      <c r="N40" s="4"/>
      <c r="O40" s="4"/>
      <c r="P40" s="4"/>
      <c r="Q40" s="5"/>
      <c r="R40" s="5"/>
      <c r="S40" s="5"/>
      <c r="T40" s="5"/>
      <c r="U40" s="5"/>
      <c r="V40" s="6"/>
    </row>
    <row r="41">
      <c r="A41" s="4"/>
      <c r="B41" s="4"/>
      <c r="C41" s="4"/>
      <c r="D41" s="4"/>
      <c r="E41" s="4"/>
      <c r="F41" s="5"/>
      <c r="G41" s="5"/>
      <c r="H41" s="5"/>
      <c r="I41" s="5"/>
      <c r="J41" s="5"/>
      <c r="K41" s="6"/>
      <c r="L41" s="4"/>
      <c r="M41" s="4"/>
      <c r="N41" s="4"/>
      <c r="O41" s="4"/>
      <c r="P41" s="4"/>
      <c r="Q41" s="5"/>
      <c r="R41" s="5"/>
      <c r="S41" s="5"/>
      <c r="T41" s="5"/>
      <c r="U41" s="5"/>
      <c r="V41" s="6"/>
    </row>
    <row r="42">
      <c r="A42" s="4"/>
      <c r="B42" s="4"/>
      <c r="C42" s="4"/>
      <c r="D42" s="4"/>
      <c r="E42" s="4"/>
      <c r="F42" s="5"/>
      <c r="G42" s="5"/>
      <c r="H42" s="5"/>
      <c r="I42" s="5"/>
      <c r="J42" s="5"/>
      <c r="K42" s="6"/>
      <c r="L42" s="4"/>
      <c r="M42" s="4"/>
      <c r="N42" s="4"/>
      <c r="O42" s="4"/>
      <c r="P42" s="4"/>
      <c r="Q42" s="5"/>
      <c r="R42" s="5"/>
      <c r="S42" s="5"/>
      <c r="T42" s="5"/>
      <c r="U42" s="5"/>
      <c r="V42" s="6"/>
    </row>
    <row r="43">
      <c r="A43" s="4"/>
      <c r="B43" s="4"/>
      <c r="C43" s="4"/>
      <c r="D43" s="4"/>
      <c r="E43" s="4"/>
      <c r="F43" s="5"/>
      <c r="G43" s="5"/>
      <c r="H43" s="5"/>
      <c r="I43" s="5"/>
      <c r="J43" s="5"/>
      <c r="K43" s="6"/>
      <c r="L43" s="4"/>
      <c r="M43" s="4"/>
      <c r="N43" s="4"/>
      <c r="O43" s="4"/>
      <c r="P43" s="4"/>
      <c r="Q43" s="5"/>
      <c r="R43" s="5"/>
      <c r="S43" s="5"/>
      <c r="T43" s="5"/>
      <c r="U43" s="5"/>
      <c r="V43" s="6"/>
    </row>
    <row r="44">
      <c r="A44" s="4"/>
      <c r="B44" s="4"/>
      <c r="C44" s="4"/>
      <c r="D44" s="4"/>
      <c r="E44" s="4"/>
      <c r="F44" s="5"/>
      <c r="G44" s="5"/>
      <c r="H44" s="5"/>
      <c r="I44" s="5"/>
      <c r="J44" s="5"/>
      <c r="K44" s="6"/>
      <c r="L44" s="4"/>
      <c r="M44" s="4"/>
      <c r="N44" s="4"/>
      <c r="O44" s="4"/>
      <c r="P44" s="4"/>
      <c r="Q44" s="5"/>
      <c r="R44" s="5"/>
      <c r="S44" s="5"/>
      <c r="T44" s="5"/>
      <c r="U44" s="5"/>
      <c r="V44" s="6"/>
    </row>
    <row r="45">
      <c r="A45" s="4"/>
      <c r="B45" s="4"/>
      <c r="C45" s="4"/>
      <c r="D45" s="4"/>
      <c r="E45" s="4"/>
      <c r="F45" s="5"/>
      <c r="G45" s="5"/>
      <c r="H45" s="5"/>
      <c r="I45" s="5"/>
      <c r="J45" s="5"/>
      <c r="K45" s="6"/>
      <c r="L45" s="4"/>
      <c r="M45" s="4"/>
      <c r="N45" s="4"/>
      <c r="O45" s="4"/>
      <c r="P45" s="4"/>
      <c r="Q45" s="5"/>
      <c r="R45" s="5"/>
      <c r="S45" s="5"/>
      <c r="T45" s="5"/>
      <c r="U45" s="5"/>
      <c r="V45" s="6"/>
    </row>
    <row r="46">
      <c r="A46" s="4"/>
      <c r="B46" s="4"/>
      <c r="C46" s="4"/>
      <c r="D46" s="4"/>
      <c r="E46" s="4"/>
      <c r="F46" s="5"/>
      <c r="G46" s="5"/>
      <c r="H46" s="5"/>
      <c r="I46" s="5"/>
      <c r="J46" s="5"/>
      <c r="K46" s="6"/>
      <c r="L46" s="4"/>
      <c r="M46" s="4"/>
      <c r="N46" s="4"/>
      <c r="O46" s="4"/>
      <c r="P46" s="4"/>
      <c r="Q46" s="5"/>
      <c r="R46" s="5"/>
      <c r="S46" s="5"/>
      <c r="T46" s="5"/>
      <c r="U46" s="5"/>
      <c r="V46" s="6"/>
    </row>
    <row r="47">
      <c r="A47" s="4"/>
      <c r="B47" s="4"/>
      <c r="C47" s="4"/>
      <c r="D47" s="4"/>
      <c r="E47" s="4"/>
      <c r="F47" s="5"/>
      <c r="G47" s="5"/>
      <c r="H47" s="5"/>
      <c r="I47" s="5"/>
      <c r="J47" s="5"/>
      <c r="K47" s="6"/>
      <c r="L47" s="4"/>
      <c r="M47" s="4"/>
      <c r="N47" s="4"/>
      <c r="O47" s="4"/>
      <c r="P47" s="4"/>
      <c r="Q47" s="5"/>
      <c r="R47" s="5"/>
      <c r="S47" s="5"/>
      <c r="T47" s="5"/>
      <c r="U47" s="5"/>
      <c r="V47" s="6"/>
    </row>
    <row r="48">
      <c r="A48" s="4"/>
      <c r="B48" s="4"/>
      <c r="C48" s="4"/>
      <c r="D48" s="4"/>
      <c r="E48" s="4"/>
      <c r="F48" s="5"/>
      <c r="G48" s="5"/>
      <c r="H48" s="5"/>
      <c r="I48" s="5"/>
      <c r="J48" s="5"/>
      <c r="K48" s="6"/>
      <c r="L48" s="4"/>
      <c r="M48" s="4"/>
      <c r="N48" s="4"/>
      <c r="O48" s="4"/>
      <c r="P48" s="4"/>
      <c r="Q48" s="5"/>
      <c r="R48" s="5"/>
      <c r="S48" s="5"/>
      <c r="T48" s="5"/>
      <c r="U48" s="5"/>
      <c r="V48" s="6"/>
    </row>
    <row r="49">
      <c r="A49" s="4"/>
      <c r="B49" s="4"/>
      <c r="C49" s="4"/>
      <c r="D49" s="4"/>
      <c r="E49" s="4"/>
      <c r="F49" s="5"/>
      <c r="G49" s="5"/>
      <c r="H49" s="5"/>
      <c r="I49" s="5"/>
      <c r="J49" s="5"/>
      <c r="K49" s="6"/>
      <c r="L49" s="4"/>
      <c r="M49" s="4"/>
      <c r="N49" s="4"/>
      <c r="O49" s="4"/>
      <c r="P49" s="4"/>
      <c r="Q49" s="5"/>
      <c r="R49" s="5"/>
      <c r="S49" s="5"/>
      <c r="T49" s="5"/>
      <c r="U49" s="5"/>
      <c r="V49" s="6"/>
    </row>
    <row r="50">
      <c r="A50" s="4"/>
      <c r="B50" s="4"/>
      <c r="C50" s="4"/>
      <c r="D50" s="4"/>
      <c r="E50" s="4"/>
      <c r="F50" s="5"/>
      <c r="G50" s="5"/>
      <c r="H50" s="5"/>
      <c r="I50" s="5"/>
      <c r="J50" s="5"/>
      <c r="K50" s="6"/>
      <c r="L50" s="4"/>
      <c r="M50" s="4"/>
      <c r="N50" s="4"/>
      <c r="O50" s="4"/>
      <c r="P50" s="4"/>
      <c r="Q50" s="5"/>
      <c r="R50" s="5"/>
      <c r="S50" s="5"/>
      <c r="T50" s="5"/>
      <c r="U50" s="5"/>
      <c r="V50" s="6"/>
    </row>
    <row r="51">
      <c r="A51" s="4"/>
      <c r="B51" s="4"/>
      <c r="C51" s="4"/>
      <c r="D51" s="4"/>
      <c r="E51" s="4"/>
      <c r="F51" s="5"/>
      <c r="G51" s="5"/>
      <c r="H51" s="5"/>
      <c r="I51" s="5"/>
      <c r="J51" s="5"/>
      <c r="K51" s="6"/>
      <c r="L51" s="4"/>
      <c r="M51" s="4"/>
      <c r="N51" s="4"/>
      <c r="O51" s="4"/>
      <c r="P51" s="4"/>
      <c r="Q51" s="5"/>
      <c r="R51" s="5"/>
      <c r="S51" s="5"/>
      <c r="T51" s="5"/>
      <c r="U51" s="5"/>
      <c r="V51" s="6"/>
    </row>
    <row r="52">
      <c r="A52" s="4"/>
      <c r="B52" s="4"/>
      <c r="C52" s="4"/>
      <c r="D52" s="4"/>
      <c r="E52" s="4"/>
      <c r="F52" s="5"/>
      <c r="G52" s="5"/>
      <c r="H52" s="5"/>
      <c r="I52" s="5"/>
      <c r="J52" s="5"/>
      <c r="K52" s="6"/>
      <c r="L52" s="4"/>
      <c r="M52" s="4"/>
      <c r="N52" s="4"/>
      <c r="O52" s="4"/>
      <c r="P52" s="4"/>
      <c r="Q52" s="5"/>
      <c r="R52" s="5"/>
      <c r="S52" s="5"/>
      <c r="T52" s="5"/>
      <c r="U52" s="5"/>
      <c r="V52" s="6"/>
    </row>
    <row r="53">
      <c r="A53" s="4"/>
      <c r="B53" s="4"/>
      <c r="C53" s="4"/>
      <c r="D53" s="4"/>
      <c r="E53" s="4"/>
      <c r="F53" s="5"/>
      <c r="G53" s="5"/>
      <c r="H53" s="5"/>
      <c r="I53" s="5"/>
      <c r="J53" s="5"/>
      <c r="K53" s="6"/>
      <c r="L53" s="4"/>
      <c r="M53" s="4"/>
      <c r="N53" s="4"/>
      <c r="O53" s="4"/>
      <c r="P53" s="4"/>
      <c r="Q53" s="5"/>
      <c r="R53" s="5"/>
      <c r="S53" s="5"/>
      <c r="T53" s="5"/>
      <c r="U53" s="5"/>
      <c r="V53" s="6"/>
    </row>
    <row r="54">
      <c r="A54" s="4"/>
      <c r="B54" s="4"/>
      <c r="C54" s="4"/>
      <c r="D54" s="4"/>
      <c r="E54" s="4"/>
      <c r="F54" s="5"/>
      <c r="G54" s="5"/>
      <c r="H54" s="5"/>
      <c r="I54" s="5"/>
      <c r="J54" s="5"/>
      <c r="K54" s="6"/>
      <c r="L54" s="4"/>
      <c r="M54" s="4"/>
      <c r="N54" s="4"/>
      <c r="O54" s="4"/>
      <c r="P54" s="4"/>
      <c r="Q54" s="5"/>
      <c r="R54" s="5"/>
      <c r="S54" s="5"/>
      <c r="T54" s="5"/>
      <c r="U54" s="5"/>
      <c r="V54" s="6"/>
    </row>
    <row r="55">
      <c r="A55" s="4"/>
      <c r="B55" s="4"/>
      <c r="C55" s="4"/>
      <c r="D55" s="4"/>
      <c r="E55" s="4"/>
      <c r="F55" s="5"/>
      <c r="G55" s="5"/>
      <c r="H55" s="5"/>
      <c r="I55" s="5"/>
      <c r="J55" s="5"/>
      <c r="K55" s="6"/>
      <c r="L55" s="4"/>
      <c r="M55" s="4"/>
      <c r="N55" s="4"/>
      <c r="O55" s="4"/>
      <c r="P55" s="4"/>
      <c r="Q55" s="5"/>
      <c r="R55" s="5"/>
      <c r="S55" s="5"/>
      <c r="T55" s="5"/>
      <c r="U55" s="5"/>
      <c r="V55" s="6"/>
    </row>
    <row r="56">
      <c r="A56" s="4"/>
      <c r="B56" s="4"/>
      <c r="C56" s="4"/>
      <c r="D56" s="4"/>
      <c r="E56" s="4"/>
      <c r="F56" s="5"/>
      <c r="G56" s="5"/>
      <c r="H56" s="5"/>
      <c r="I56" s="5"/>
      <c r="J56" s="5"/>
      <c r="K56" s="6"/>
      <c r="L56" s="4"/>
      <c r="M56" s="4"/>
      <c r="N56" s="4"/>
      <c r="O56" s="4"/>
      <c r="P56" s="4"/>
      <c r="Q56" s="5"/>
      <c r="R56" s="5"/>
      <c r="S56" s="5"/>
      <c r="T56" s="5"/>
      <c r="U56" s="5"/>
      <c r="V56" s="6"/>
    </row>
    <row r="57">
      <c r="A57" s="4"/>
      <c r="B57" s="4"/>
      <c r="C57" s="4"/>
      <c r="D57" s="4"/>
      <c r="E57" s="4"/>
      <c r="F57" s="5"/>
      <c r="G57" s="5"/>
      <c r="H57" s="5"/>
      <c r="I57" s="5"/>
      <c r="J57" s="5"/>
      <c r="K57" s="6"/>
      <c r="L57" s="4"/>
      <c r="M57" s="4"/>
      <c r="N57" s="4"/>
      <c r="O57" s="4"/>
      <c r="P57" s="4"/>
      <c r="Q57" s="5"/>
      <c r="R57" s="5"/>
      <c r="S57" s="5"/>
      <c r="T57" s="5"/>
      <c r="U57" s="5"/>
      <c r="V57" s="6"/>
    </row>
    <row r="58">
      <c r="A58" s="4"/>
      <c r="B58" s="4"/>
      <c r="C58" s="4"/>
      <c r="D58" s="4"/>
      <c r="E58" s="4"/>
      <c r="F58" s="5"/>
      <c r="G58" s="5"/>
      <c r="H58" s="5"/>
      <c r="I58" s="5"/>
      <c r="J58" s="5"/>
      <c r="K58" s="6"/>
      <c r="L58" s="4"/>
      <c r="M58" s="4"/>
      <c r="N58" s="4"/>
      <c r="O58" s="4"/>
      <c r="P58" s="4"/>
      <c r="Q58" s="5"/>
      <c r="R58" s="5"/>
      <c r="S58" s="5"/>
      <c r="T58" s="5"/>
      <c r="U58" s="5"/>
      <c r="V58" s="6"/>
    </row>
    <row r="59">
      <c r="A59" s="4"/>
      <c r="B59" s="4"/>
      <c r="C59" s="4"/>
      <c r="D59" s="4"/>
      <c r="E59" s="4"/>
      <c r="F59" s="5"/>
      <c r="G59" s="5"/>
      <c r="H59" s="5"/>
      <c r="I59" s="5"/>
      <c r="J59" s="5"/>
      <c r="K59" s="6"/>
      <c r="L59" s="4"/>
      <c r="M59" s="4"/>
      <c r="N59" s="4"/>
      <c r="O59" s="4"/>
      <c r="P59" s="4"/>
      <c r="Q59" s="5"/>
      <c r="R59" s="5"/>
      <c r="S59" s="5"/>
      <c r="T59" s="5"/>
      <c r="U59" s="5"/>
      <c r="V59" s="6"/>
    </row>
    <row r="60">
      <c r="A60" s="4"/>
      <c r="B60" s="4"/>
      <c r="C60" s="4"/>
      <c r="D60" s="4"/>
      <c r="E60" s="4"/>
      <c r="F60" s="5"/>
      <c r="G60" s="5"/>
      <c r="H60" s="5"/>
      <c r="I60" s="5"/>
      <c r="J60" s="5"/>
      <c r="K60" s="6"/>
      <c r="L60" s="4"/>
      <c r="M60" s="4"/>
      <c r="N60" s="4"/>
      <c r="O60" s="4"/>
      <c r="P60" s="4"/>
      <c r="Q60" s="5"/>
      <c r="R60" s="5"/>
      <c r="S60" s="5"/>
      <c r="T60" s="5"/>
      <c r="U60" s="5"/>
      <c r="V60" s="6"/>
    </row>
    <row r="61">
      <c r="A61" s="4"/>
      <c r="B61" s="4"/>
      <c r="C61" s="4"/>
      <c r="D61" s="4"/>
      <c r="E61" s="4"/>
      <c r="F61" s="5"/>
      <c r="G61" s="5"/>
      <c r="H61" s="5"/>
      <c r="I61" s="5"/>
      <c r="J61" s="5"/>
      <c r="K61" s="6"/>
      <c r="L61" s="4"/>
      <c r="M61" s="4"/>
      <c r="N61" s="4"/>
      <c r="O61" s="4"/>
      <c r="P61" s="4"/>
      <c r="Q61" s="5"/>
      <c r="R61" s="5"/>
      <c r="S61" s="5"/>
      <c r="T61" s="5"/>
      <c r="U61" s="5"/>
      <c r="V61" s="6"/>
    </row>
    <row r="62">
      <c r="A62" s="4"/>
      <c r="B62" s="4"/>
      <c r="C62" s="4"/>
      <c r="D62" s="4"/>
      <c r="E62" s="4"/>
      <c r="F62" s="5"/>
      <c r="G62" s="5"/>
      <c r="H62" s="5"/>
      <c r="I62" s="5"/>
      <c r="J62" s="5"/>
      <c r="K62" s="6"/>
      <c r="L62" s="4"/>
      <c r="M62" s="4"/>
      <c r="N62" s="4"/>
      <c r="O62" s="4"/>
      <c r="P62" s="4"/>
      <c r="Q62" s="5"/>
      <c r="R62" s="5"/>
      <c r="S62" s="5"/>
      <c r="T62" s="5"/>
      <c r="U62" s="5"/>
      <c r="V62" s="6"/>
    </row>
    <row r="63">
      <c r="A63" s="4"/>
      <c r="B63" s="4"/>
      <c r="C63" s="4"/>
      <c r="D63" s="4"/>
      <c r="E63" s="4"/>
      <c r="F63" s="5"/>
      <c r="G63" s="5"/>
      <c r="H63" s="5"/>
      <c r="I63" s="5"/>
      <c r="J63" s="5"/>
      <c r="K63" s="6"/>
      <c r="L63" s="4"/>
      <c r="M63" s="4"/>
      <c r="N63" s="4"/>
      <c r="O63" s="4"/>
      <c r="P63" s="4"/>
      <c r="Q63" s="5"/>
      <c r="R63" s="5"/>
      <c r="S63" s="5"/>
      <c r="T63" s="5"/>
      <c r="U63" s="5"/>
      <c r="V63" s="6"/>
    </row>
    <row r="64">
      <c r="A64" s="4"/>
      <c r="B64" s="4"/>
      <c r="C64" s="4"/>
      <c r="D64" s="4"/>
      <c r="E64" s="4"/>
      <c r="F64" s="5"/>
      <c r="G64" s="5"/>
      <c r="H64" s="5"/>
      <c r="I64" s="5"/>
      <c r="J64" s="5"/>
      <c r="K64" s="6"/>
      <c r="L64" s="4"/>
      <c r="M64" s="4"/>
      <c r="N64" s="4"/>
      <c r="O64" s="4"/>
      <c r="P64" s="4"/>
      <c r="Q64" s="5"/>
      <c r="R64" s="5"/>
      <c r="S64" s="5"/>
      <c r="T64" s="5"/>
      <c r="U64" s="5"/>
      <c r="V64" s="6"/>
    </row>
    <row r="65">
      <c r="A65" s="4"/>
      <c r="B65" s="4"/>
      <c r="C65" s="4"/>
      <c r="D65" s="4"/>
      <c r="E65" s="4"/>
      <c r="F65" s="5"/>
      <c r="G65" s="5"/>
      <c r="H65" s="5"/>
      <c r="I65" s="5"/>
      <c r="J65" s="5"/>
      <c r="K65" s="6"/>
      <c r="L65" s="4"/>
      <c r="M65" s="4"/>
      <c r="N65" s="4"/>
      <c r="O65" s="4"/>
      <c r="P65" s="4"/>
      <c r="Q65" s="5"/>
      <c r="R65" s="5"/>
      <c r="S65" s="5"/>
      <c r="T65" s="5"/>
      <c r="U65" s="5"/>
      <c r="V65" s="6"/>
    </row>
    <row r="66">
      <c r="A66" s="4"/>
      <c r="B66" s="4"/>
      <c r="C66" s="4"/>
      <c r="D66" s="4"/>
      <c r="E66" s="4"/>
      <c r="F66" s="5"/>
      <c r="G66" s="5"/>
      <c r="H66" s="5"/>
      <c r="I66" s="5"/>
      <c r="J66" s="5"/>
      <c r="K66" s="6"/>
      <c r="L66" s="4"/>
      <c r="M66" s="4"/>
      <c r="N66" s="4"/>
      <c r="O66" s="4"/>
      <c r="P66" s="4"/>
      <c r="Q66" s="5"/>
      <c r="R66" s="5"/>
      <c r="S66" s="5"/>
      <c r="T66" s="5"/>
      <c r="U66" s="5"/>
      <c r="V66" s="6"/>
    </row>
    <row r="67">
      <c r="A67" s="4"/>
      <c r="B67" s="4"/>
      <c r="C67" s="4"/>
      <c r="D67" s="4"/>
      <c r="E67" s="4"/>
      <c r="F67" s="5"/>
      <c r="G67" s="5"/>
      <c r="H67" s="5"/>
      <c r="I67" s="5"/>
      <c r="J67" s="5"/>
      <c r="K67" s="6"/>
      <c r="L67" s="4"/>
      <c r="M67" s="4"/>
      <c r="N67" s="4"/>
      <c r="O67" s="4"/>
      <c r="P67" s="4"/>
      <c r="Q67" s="5"/>
      <c r="R67" s="5"/>
      <c r="S67" s="5"/>
      <c r="T67" s="5"/>
      <c r="U67" s="5"/>
      <c r="V67" s="6"/>
    </row>
    <row r="68">
      <c r="A68" s="4"/>
      <c r="B68" s="4"/>
      <c r="C68" s="4"/>
      <c r="D68" s="4"/>
      <c r="E68" s="4"/>
      <c r="F68" s="5"/>
      <c r="G68" s="5"/>
      <c r="H68" s="5"/>
      <c r="I68" s="5"/>
      <c r="J68" s="5"/>
      <c r="K68" s="6"/>
      <c r="L68" s="4"/>
      <c r="M68" s="4"/>
      <c r="N68" s="4"/>
      <c r="O68" s="4"/>
      <c r="P68" s="4"/>
      <c r="Q68" s="5"/>
      <c r="R68" s="5"/>
      <c r="S68" s="5"/>
      <c r="T68" s="5"/>
      <c r="U68" s="5"/>
      <c r="V68" s="6"/>
    </row>
    <row r="69">
      <c r="A69" s="4"/>
      <c r="B69" s="4"/>
      <c r="C69" s="4"/>
      <c r="D69" s="4"/>
      <c r="E69" s="4"/>
      <c r="F69" s="5"/>
      <c r="G69" s="5"/>
      <c r="H69" s="5"/>
      <c r="I69" s="5"/>
      <c r="J69" s="5"/>
      <c r="K69" s="6"/>
      <c r="L69" s="4"/>
      <c r="M69" s="4"/>
      <c r="N69" s="4"/>
      <c r="O69" s="4"/>
      <c r="P69" s="4"/>
      <c r="Q69" s="5"/>
      <c r="R69" s="5"/>
      <c r="S69" s="5"/>
      <c r="T69" s="5"/>
      <c r="U69" s="5"/>
      <c r="V69" s="6"/>
    </row>
    <row r="70">
      <c r="A70" s="4"/>
      <c r="B70" s="4"/>
      <c r="C70" s="4"/>
      <c r="D70" s="4"/>
      <c r="E70" s="4"/>
      <c r="F70" s="5"/>
      <c r="G70" s="5"/>
      <c r="H70" s="5"/>
      <c r="I70" s="5"/>
      <c r="J70" s="5"/>
      <c r="K70" s="6"/>
      <c r="L70" s="4"/>
      <c r="M70" s="4"/>
      <c r="N70" s="4"/>
      <c r="O70" s="4"/>
      <c r="P70" s="4"/>
      <c r="Q70" s="5"/>
      <c r="R70" s="5"/>
      <c r="S70" s="5"/>
      <c r="T70" s="5"/>
      <c r="U70" s="5"/>
      <c r="V70" s="6"/>
    </row>
    <row r="71">
      <c r="A71" s="4"/>
      <c r="B71" s="4"/>
      <c r="C71" s="4"/>
      <c r="D71" s="4"/>
      <c r="E71" s="4"/>
      <c r="F71" s="5"/>
      <c r="G71" s="5"/>
      <c r="H71" s="5"/>
      <c r="I71" s="5"/>
      <c r="J71" s="5"/>
      <c r="K71" s="6"/>
      <c r="L71" s="4"/>
      <c r="M71" s="4"/>
      <c r="N71" s="4"/>
      <c r="O71" s="4"/>
      <c r="P71" s="4"/>
      <c r="Q71" s="5"/>
      <c r="R71" s="5"/>
      <c r="S71" s="5"/>
      <c r="T71" s="5"/>
      <c r="U71" s="5"/>
      <c r="V71" s="6"/>
    </row>
    <row r="72">
      <c r="A72" s="4"/>
      <c r="B72" s="4"/>
      <c r="C72" s="4"/>
      <c r="D72" s="4"/>
      <c r="E72" s="4"/>
      <c r="F72" s="5"/>
      <c r="G72" s="5"/>
      <c r="H72" s="5"/>
      <c r="I72" s="5"/>
      <c r="J72" s="5"/>
      <c r="K72" s="6"/>
      <c r="L72" s="4"/>
      <c r="M72" s="4"/>
      <c r="N72" s="4"/>
      <c r="O72" s="4"/>
      <c r="P72" s="4"/>
      <c r="Q72" s="5"/>
      <c r="R72" s="5"/>
      <c r="S72" s="5"/>
      <c r="T72" s="5"/>
      <c r="U72" s="5"/>
      <c r="V72" s="6"/>
    </row>
    <row r="73">
      <c r="A73" s="4"/>
      <c r="B73" s="4"/>
      <c r="C73" s="4"/>
      <c r="D73" s="4"/>
      <c r="E73" s="4"/>
      <c r="F73" s="5"/>
      <c r="G73" s="5"/>
      <c r="H73" s="5"/>
      <c r="I73" s="5"/>
      <c r="J73" s="5"/>
      <c r="K73" s="6"/>
      <c r="L73" s="4"/>
      <c r="M73" s="4"/>
      <c r="N73" s="4"/>
      <c r="O73" s="4"/>
      <c r="P73" s="4"/>
      <c r="Q73" s="5"/>
      <c r="R73" s="5"/>
      <c r="S73" s="5"/>
      <c r="T73" s="5"/>
      <c r="U73" s="5"/>
      <c r="V73" s="6"/>
    </row>
    <row r="74">
      <c r="A74" s="4"/>
      <c r="B74" s="4"/>
      <c r="C74" s="4"/>
      <c r="D74" s="4"/>
      <c r="E74" s="4"/>
      <c r="F74" s="5"/>
      <c r="G74" s="5"/>
      <c r="H74" s="5"/>
      <c r="I74" s="5"/>
      <c r="J74" s="5"/>
      <c r="K74" s="6"/>
      <c r="L74" s="4"/>
      <c r="M74" s="4"/>
      <c r="N74" s="4"/>
      <c r="O74" s="4"/>
      <c r="P74" s="4"/>
      <c r="Q74" s="5"/>
      <c r="R74" s="5"/>
      <c r="S74" s="5"/>
      <c r="T74" s="5"/>
      <c r="U74" s="5"/>
      <c r="V74" s="6"/>
    </row>
    <row r="75">
      <c r="A75" s="4"/>
      <c r="B75" s="4"/>
      <c r="C75" s="4"/>
      <c r="D75" s="4"/>
      <c r="E75" s="4"/>
      <c r="F75" s="5"/>
      <c r="G75" s="5"/>
      <c r="H75" s="5"/>
      <c r="I75" s="5"/>
      <c r="J75" s="5"/>
      <c r="K75" s="6"/>
      <c r="L75" s="4"/>
      <c r="M75" s="4"/>
      <c r="N75" s="4"/>
      <c r="O75" s="4"/>
      <c r="P75" s="4"/>
      <c r="Q75" s="5"/>
      <c r="R75" s="5"/>
      <c r="S75" s="5"/>
      <c r="T75" s="5"/>
      <c r="U75" s="5"/>
      <c r="V75" s="6"/>
    </row>
    <row r="76">
      <c r="A76" s="4"/>
      <c r="B76" s="4"/>
      <c r="C76" s="4"/>
      <c r="D76" s="4"/>
      <c r="E76" s="4"/>
      <c r="F76" s="5"/>
      <c r="G76" s="5"/>
      <c r="H76" s="5"/>
      <c r="I76" s="5"/>
      <c r="J76" s="5"/>
      <c r="K76" s="6"/>
      <c r="L76" s="4"/>
      <c r="M76" s="4"/>
      <c r="N76" s="4"/>
      <c r="O76" s="4"/>
      <c r="P76" s="4"/>
      <c r="Q76" s="5"/>
      <c r="R76" s="5"/>
      <c r="S76" s="5"/>
      <c r="T76" s="5"/>
      <c r="U76" s="5"/>
      <c r="V76" s="6"/>
    </row>
    <row r="77">
      <c r="A77" s="4"/>
      <c r="B77" s="4"/>
      <c r="C77" s="4"/>
      <c r="D77" s="4"/>
      <c r="E77" s="4"/>
      <c r="F77" s="5"/>
      <c r="G77" s="5"/>
      <c r="H77" s="5"/>
      <c r="I77" s="5"/>
      <c r="J77" s="5"/>
      <c r="K77" s="6"/>
      <c r="L77" s="4"/>
      <c r="M77" s="4"/>
      <c r="N77" s="4"/>
      <c r="O77" s="4"/>
      <c r="P77" s="4"/>
      <c r="Q77" s="5"/>
      <c r="R77" s="5"/>
      <c r="S77" s="5"/>
      <c r="T77" s="5"/>
      <c r="U77" s="5"/>
      <c r="V77" s="6"/>
    </row>
    <row r="78">
      <c r="A78" s="4"/>
      <c r="B78" s="4"/>
      <c r="C78" s="4"/>
      <c r="D78" s="4"/>
      <c r="E78" s="4"/>
      <c r="F78" s="5"/>
      <c r="G78" s="5"/>
      <c r="H78" s="5"/>
      <c r="I78" s="5"/>
      <c r="J78" s="5"/>
      <c r="K78" s="6"/>
      <c r="L78" s="4"/>
      <c r="M78" s="4"/>
      <c r="N78" s="4"/>
      <c r="O78" s="4"/>
      <c r="P78" s="4"/>
      <c r="Q78" s="5"/>
      <c r="R78" s="5"/>
      <c r="S78" s="5"/>
      <c r="T78" s="5"/>
      <c r="U78" s="5"/>
      <c r="V78" s="6"/>
    </row>
    <row r="79">
      <c r="A79" s="4"/>
      <c r="B79" s="4"/>
      <c r="C79" s="4"/>
      <c r="D79" s="4"/>
      <c r="E79" s="4"/>
      <c r="F79" s="5"/>
      <c r="G79" s="5"/>
      <c r="H79" s="5"/>
      <c r="I79" s="5"/>
      <c r="J79" s="5"/>
      <c r="K79" s="6"/>
      <c r="L79" s="4"/>
      <c r="M79" s="4"/>
      <c r="N79" s="4"/>
      <c r="O79" s="4"/>
      <c r="P79" s="4"/>
      <c r="Q79" s="5"/>
      <c r="R79" s="5"/>
      <c r="S79" s="5"/>
      <c r="T79" s="5"/>
      <c r="U79" s="5"/>
      <c r="V79" s="6"/>
    </row>
    <row r="80">
      <c r="A80" s="4"/>
      <c r="B80" s="4"/>
      <c r="C80" s="4"/>
      <c r="D80" s="4"/>
      <c r="E80" s="4"/>
      <c r="F80" s="5"/>
      <c r="G80" s="5"/>
      <c r="H80" s="5"/>
      <c r="I80" s="5"/>
      <c r="J80" s="5"/>
      <c r="K80" s="6"/>
      <c r="L80" s="4"/>
      <c r="M80" s="4"/>
      <c r="N80" s="4"/>
      <c r="O80" s="4"/>
      <c r="P80" s="4"/>
      <c r="Q80" s="5"/>
      <c r="R80" s="5"/>
      <c r="S80" s="5"/>
      <c r="T80" s="5"/>
      <c r="U80" s="5"/>
      <c r="V80" s="6"/>
    </row>
    <row r="81">
      <c r="A81" s="4"/>
      <c r="B81" s="4"/>
      <c r="C81" s="4"/>
      <c r="D81" s="4"/>
      <c r="E81" s="4"/>
      <c r="F81" s="5"/>
      <c r="G81" s="5"/>
      <c r="H81" s="5"/>
      <c r="I81" s="5"/>
      <c r="J81" s="5"/>
      <c r="K81" s="6"/>
      <c r="L81" s="4"/>
      <c r="M81" s="4"/>
      <c r="N81" s="4"/>
      <c r="O81" s="4"/>
      <c r="P81" s="4"/>
      <c r="Q81" s="5"/>
      <c r="R81" s="5"/>
      <c r="S81" s="5"/>
      <c r="T81" s="5"/>
      <c r="U81" s="5"/>
      <c r="V81" s="6"/>
    </row>
    <row r="82">
      <c r="A82" s="4"/>
      <c r="B82" s="4"/>
      <c r="C82" s="4"/>
      <c r="D82" s="4"/>
      <c r="E82" s="4"/>
      <c r="F82" s="5"/>
      <c r="G82" s="5"/>
      <c r="H82" s="5"/>
      <c r="I82" s="5"/>
      <c r="J82" s="5"/>
      <c r="K82" s="6"/>
      <c r="L82" s="4"/>
      <c r="M82" s="4"/>
      <c r="N82" s="4"/>
      <c r="O82" s="4"/>
      <c r="P82" s="4"/>
      <c r="Q82" s="5"/>
      <c r="R82" s="5"/>
      <c r="S82" s="5"/>
      <c r="T82" s="5"/>
      <c r="U82" s="5"/>
      <c r="V82" s="6"/>
    </row>
    <row r="83">
      <c r="A83" s="4"/>
      <c r="B83" s="4"/>
      <c r="C83" s="4"/>
      <c r="D83" s="4"/>
      <c r="E83" s="4"/>
      <c r="F83" s="5"/>
      <c r="G83" s="5"/>
      <c r="H83" s="5"/>
      <c r="I83" s="5"/>
      <c r="J83" s="5"/>
      <c r="K83" s="6"/>
      <c r="L83" s="4"/>
      <c r="M83" s="4"/>
      <c r="N83" s="4"/>
      <c r="O83" s="4"/>
      <c r="P83" s="4"/>
      <c r="Q83" s="5"/>
      <c r="R83" s="5"/>
      <c r="S83" s="5"/>
      <c r="T83" s="5"/>
      <c r="U83" s="5"/>
      <c r="V83" s="6"/>
    </row>
    <row r="84">
      <c r="A84" s="4"/>
      <c r="B84" s="4"/>
      <c r="C84" s="4"/>
      <c r="D84" s="4"/>
      <c r="E84" s="4"/>
      <c r="F84" s="5"/>
      <c r="G84" s="5"/>
      <c r="H84" s="5"/>
      <c r="I84" s="5"/>
      <c r="J84" s="5"/>
      <c r="K84" s="6"/>
      <c r="L84" s="4"/>
      <c r="M84" s="4"/>
      <c r="N84" s="4"/>
      <c r="O84" s="4"/>
      <c r="P84" s="4"/>
      <c r="Q84" s="5"/>
      <c r="R84" s="5"/>
      <c r="S84" s="5"/>
      <c r="T84" s="5"/>
      <c r="U84" s="5"/>
      <c r="V84" s="6"/>
    </row>
    <row r="85">
      <c r="A85" s="4"/>
      <c r="B85" s="4"/>
      <c r="C85" s="4"/>
      <c r="D85" s="4"/>
      <c r="E85" s="4"/>
      <c r="F85" s="5"/>
      <c r="G85" s="5"/>
      <c r="H85" s="5"/>
      <c r="I85" s="5"/>
      <c r="J85" s="5"/>
      <c r="K85" s="6"/>
      <c r="L85" s="4"/>
      <c r="M85" s="4"/>
      <c r="N85" s="4"/>
      <c r="O85" s="4"/>
      <c r="P85" s="4"/>
      <c r="Q85" s="5"/>
      <c r="R85" s="5"/>
      <c r="S85" s="5"/>
      <c r="T85" s="5"/>
      <c r="U85" s="5"/>
      <c r="V85" s="6"/>
    </row>
    <row r="86">
      <c r="A86" s="4"/>
      <c r="B86" s="4"/>
      <c r="C86" s="4"/>
      <c r="D86" s="4"/>
      <c r="E86" s="4"/>
      <c r="F86" s="5"/>
      <c r="G86" s="5"/>
      <c r="H86" s="5"/>
      <c r="I86" s="5"/>
      <c r="J86" s="5"/>
      <c r="K86" s="6"/>
      <c r="L86" s="4"/>
      <c r="M86" s="4"/>
      <c r="N86" s="4"/>
      <c r="O86" s="4"/>
      <c r="P86" s="4"/>
      <c r="Q86" s="5"/>
      <c r="R86" s="5"/>
      <c r="S86" s="5"/>
      <c r="T86" s="5"/>
      <c r="U86" s="5"/>
      <c r="V86" s="6"/>
    </row>
    <row r="87">
      <c r="A87" s="4"/>
      <c r="B87" s="4"/>
      <c r="C87" s="4"/>
      <c r="D87" s="4"/>
      <c r="E87" s="4"/>
      <c r="F87" s="5"/>
      <c r="G87" s="5"/>
      <c r="H87" s="5"/>
      <c r="I87" s="5"/>
      <c r="J87" s="5"/>
      <c r="K87" s="6"/>
      <c r="L87" s="4"/>
      <c r="M87" s="4"/>
      <c r="N87" s="4"/>
      <c r="O87" s="4"/>
      <c r="P87" s="4"/>
      <c r="Q87" s="5"/>
      <c r="R87" s="5"/>
      <c r="S87" s="5"/>
      <c r="T87" s="5"/>
      <c r="U87" s="5"/>
      <c r="V87" s="6"/>
    </row>
    <row r="88">
      <c r="A88" s="4"/>
      <c r="B88" s="4"/>
      <c r="C88" s="4"/>
      <c r="D88" s="4"/>
      <c r="E88" s="4"/>
      <c r="F88" s="5"/>
      <c r="G88" s="5"/>
      <c r="H88" s="5"/>
      <c r="I88" s="5"/>
      <c r="J88" s="5"/>
      <c r="K88" s="6"/>
      <c r="L88" s="4"/>
      <c r="M88" s="4"/>
      <c r="N88" s="4"/>
      <c r="O88" s="4"/>
      <c r="P88" s="4"/>
      <c r="Q88" s="5"/>
      <c r="R88" s="5"/>
      <c r="S88" s="5"/>
      <c r="T88" s="5"/>
      <c r="U88" s="5"/>
      <c r="V88" s="6"/>
    </row>
    <row r="89">
      <c r="A89" s="4"/>
      <c r="B89" s="4"/>
      <c r="C89" s="4"/>
      <c r="D89" s="4"/>
      <c r="E89" s="4"/>
      <c r="F89" s="5"/>
      <c r="G89" s="5"/>
      <c r="H89" s="5"/>
      <c r="I89" s="5"/>
      <c r="J89" s="5"/>
      <c r="K89" s="6"/>
      <c r="L89" s="4"/>
      <c r="M89" s="4"/>
      <c r="N89" s="4"/>
      <c r="O89" s="4"/>
      <c r="P89" s="4"/>
      <c r="Q89" s="5"/>
      <c r="R89" s="5"/>
      <c r="S89" s="5"/>
      <c r="T89" s="5"/>
      <c r="U89" s="5"/>
      <c r="V89" s="6"/>
    </row>
    <row r="90">
      <c r="A90" s="4"/>
      <c r="B90" s="4"/>
      <c r="C90" s="4"/>
      <c r="D90" s="4"/>
      <c r="E90" s="4"/>
      <c r="F90" s="5"/>
      <c r="G90" s="5"/>
      <c r="H90" s="5"/>
      <c r="I90" s="5"/>
      <c r="J90" s="5"/>
      <c r="K90" s="6"/>
      <c r="L90" s="4"/>
      <c r="M90" s="4"/>
      <c r="N90" s="4"/>
      <c r="O90" s="4"/>
      <c r="P90" s="4"/>
      <c r="Q90" s="5"/>
      <c r="R90" s="5"/>
      <c r="S90" s="5"/>
      <c r="T90" s="5"/>
      <c r="U90" s="5"/>
      <c r="V90" s="6"/>
    </row>
    <row r="91">
      <c r="A91" s="4"/>
      <c r="B91" s="4"/>
      <c r="C91" s="4"/>
      <c r="D91" s="4"/>
      <c r="E91" s="4"/>
      <c r="F91" s="5"/>
      <c r="G91" s="5"/>
      <c r="H91" s="5"/>
      <c r="I91" s="5"/>
      <c r="J91" s="5"/>
      <c r="K91" s="6"/>
      <c r="L91" s="4"/>
      <c r="M91" s="4"/>
      <c r="N91" s="4"/>
      <c r="O91" s="4"/>
      <c r="P91" s="4"/>
      <c r="Q91" s="5"/>
      <c r="R91" s="5"/>
      <c r="S91" s="5"/>
      <c r="T91" s="5"/>
      <c r="U91" s="5"/>
      <c r="V91" s="6"/>
    </row>
    <row r="92">
      <c r="A92" s="4"/>
      <c r="B92" s="4"/>
      <c r="C92" s="4"/>
      <c r="D92" s="4"/>
      <c r="E92" s="4"/>
      <c r="F92" s="5"/>
      <c r="G92" s="5"/>
      <c r="H92" s="5"/>
      <c r="I92" s="5"/>
      <c r="J92" s="5"/>
      <c r="K92" s="6"/>
      <c r="L92" s="4"/>
      <c r="M92" s="4"/>
      <c r="N92" s="4"/>
      <c r="O92" s="4"/>
      <c r="P92" s="4"/>
      <c r="Q92" s="5"/>
      <c r="R92" s="5"/>
      <c r="S92" s="5"/>
      <c r="T92" s="5"/>
      <c r="U92" s="5"/>
      <c r="V92" s="6"/>
    </row>
    <row r="93">
      <c r="A93" s="4"/>
      <c r="B93" s="4"/>
      <c r="C93" s="4"/>
      <c r="D93" s="4"/>
      <c r="E93" s="4"/>
      <c r="F93" s="5"/>
      <c r="G93" s="5"/>
      <c r="H93" s="5"/>
      <c r="I93" s="5"/>
      <c r="J93" s="5"/>
      <c r="K93" s="6"/>
      <c r="L93" s="4"/>
      <c r="M93" s="4"/>
      <c r="N93" s="4"/>
      <c r="O93" s="4"/>
      <c r="P93" s="4"/>
      <c r="Q93" s="5"/>
      <c r="R93" s="5"/>
      <c r="S93" s="5"/>
      <c r="T93" s="5"/>
      <c r="U93" s="5"/>
      <c r="V93" s="6"/>
    </row>
    <row r="94">
      <c r="A94" s="4"/>
      <c r="B94" s="4"/>
      <c r="C94" s="4"/>
      <c r="D94" s="4"/>
      <c r="E94" s="4"/>
      <c r="F94" s="5"/>
      <c r="G94" s="5"/>
      <c r="H94" s="5"/>
      <c r="I94" s="5"/>
      <c r="J94" s="5"/>
      <c r="K94" s="6"/>
      <c r="L94" s="4"/>
      <c r="M94" s="4"/>
      <c r="N94" s="4"/>
      <c r="O94" s="4"/>
      <c r="P94" s="4"/>
      <c r="Q94" s="5"/>
      <c r="R94" s="5"/>
      <c r="S94" s="5"/>
      <c r="T94" s="5"/>
      <c r="U94" s="5"/>
      <c r="V94" s="6"/>
    </row>
    <row r="95">
      <c r="A95" s="4"/>
      <c r="B95" s="4"/>
      <c r="C95" s="4"/>
      <c r="D95" s="4"/>
      <c r="E95" s="4"/>
      <c r="F95" s="5"/>
      <c r="G95" s="5"/>
      <c r="H95" s="5"/>
      <c r="I95" s="5"/>
      <c r="J95" s="5"/>
      <c r="K95" s="6"/>
      <c r="L95" s="4"/>
      <c r="M95" s="4"/>
      <c r="N95" s="4"/>
      <c r="O95" s="4"/>
      <c r="P95" s="4"/>
      <c r="Q95" s="5"/>
      <c r="R95" s="5"/>
      <c r="S95" s="5"/>
      <c r="T95" s="5"/>
      <c r="U95" s="5"/>
      <c r="V95" s="6"/>
    </row>
    <row r="96">
      <c r="A96" s="4"/>
      <c r="B96" s="4"/>
      <c r="C96" s="4"/>
      <c r="D96" s="4"/>
      <c r="E96" s="4"/>
      <c r="F96" s="5"/>
      <c r="G96" s="5"/>
      <c r="H96" s="5"/>
      <c r="I96" s="5"/>
      <c r="J96" s="5"/>
      <c r="K96" s="6"/>
      <c r="L96" s="4"/>
      <c r="M96" s="4"/>
      <c r="N96" s="4"/>
      <c r="O96" s="4"/>
      <c r="P96" s="4"/>
      <c r="Q96" s="5"/>
      <c r="R96" s="5"/>
      <c r="S96" s="5"/>
      <c r="T96" s="5"/>
      <c r="U96" s="5"/>
      <c r="V96" s="6"/>
    </row>
    <row r="97">
      <c r="A97" s="4"/>
      <c r="B97" s="4"/>
      <c r="C97" s="4"/>
      <c r="D97" s="4"/>
      <c r="E97" s="4"/>
      <c r="F97" s="5"/>
      <c r="G97" s="5"/>
      <c r="H97" s="5"/>
      <c r="I97" s="5"/>
      <c r="J97" s="5"/>
      <c r="K97" s="6"/>
      <c r="L97" s="4"/>
      <c r="M97" s="4"/>
      <c r="N97" s="4"/>
      <c r="O97" s="4"/>
      <c r="P97" s="4"/>
      <c r="Q97" s="5"/>
      <c r="R97" s="5"/>
      <c r="S97" s="5"/>
      <c r="T97" s="5"/>
      <c r="U97" s="5"/>
      <c r="V97" s="6"/>
    </row>
    <row r="98">
      <c r="A98" s="4"/>
      <c r="B98" s="4"/>
      <c r="C98" s="4"/>
      <c r="D98" s="4"/>
      <c r="E98" s="4"/>
      <c r="F98" s="5"/>
      <c r="G98" s="5"/>
      <c r="H98" s="5"/>
      <c r="I98" s="5"/>
      <c r="J98" s="5"/>
      <c r="K98" s="6"/>
      <c r="L98" s="4"/>
      <c r="M98" s="4"/>
      <c r="N98" s="4"/>
      <c r="O98" s="4"/>
      <c r="P98" s="4"/>
      <c r="Q98" s="5"/>
      <c r="R98" s="5"/>
      <c r="S98" s="5"/>
      <c r="T98" s="5"/>
      <c r="U98" s="5"/>
      <c r="V98" s="6"/>
    </row>
    <row r="99">
      <c r="A99" s="4"/>
      <c r="B99" s="4"/>
      <c r="C99" s="4"/>
      <c r="D99" s="4"/>
      <c r="E99" s="4"/>
      <c r="F99" s="5"/>
      <c r="G99" s="5"/>
      <c r="H99" s="5"/>
      <c r="I99" s="5"/>
      <c r="J99" s="5"/>
      <c r="K99" s="6"/>
      <c r="L99" s="4"/>
      <c r="M99" s="4"/>
      <c r="N99" s="4"/>
      <c r="O99" s="4"/>
      <c r="P99" s="4"/>
      <c r="Q99" s="5"/>
      <c r="R99" s="5"/>
      <c r="S99" s="5"/>
      <c r="T99" s="5"/>
      <c r="U99" s="5"/>
      <c r="V99" s="6"/>
    </row>
    <row r="100">
      <c r="A100" s="4"/>
      <c r="B100" s="4"/>
      <c r="C100" s="4"/>
      <c r="D100" s="4"/>
      <c r="E100" s="4"/>
      <c r="F100" s="5"/>
      <c r="G100" s="5"/>
      <c r="H100" s="5"/>
      <c r="I100" s="5"/>
      <c r="J100" s="5"/>
      <c r="K100" s="6"/>
      <c r="L100" s="4"/>
      <c r="M100" s="4"/>
      <c r="N100" s="4"/>
      <c r="O100" s="4"/>
      <c r="P100" s="4"/>
      <c r="Q100" s="5"/>
      <c r="R100" s="5"/>
      <c r="S100" s="5"/>
      <c r="T100" s="5"/>
      <c r="U100" s="5"/>
      <c r="V100" s="6"/>
    </row>
    <row r="101">
      <c r="A101" s="4"/>
      <c r="B101" s="4"/>
      <c r="C101" s="4"/>
      <c r="D101" s="4"/>
      <c r="E101" s="4"/>
      <c r="F101" s="5"/>
      <c r="G101" s="5"/>
      <c r="H101" s="5"/>
      <c r="I101" s="5"/>
      <c r="J101" s="5"/>
      <c r="K101" s="6"/>
      <c r="L101" s="4"/>
      <c r="M101" s="4"/>
      <c r="N101" s="4"/>
      <c r="O101" s="4"/>
      <c r="P101" s="4"/>
      <c r="Q101" s="5"/>
      <c r="R101" s="5"/>
      <c r="S101" s="5"/>
      <c r="T101" s="5"/>
      <c r="U101" s="5"/>
      <c r="V101" s="6"/>
    </row>
    <row r="102">
      <c r="A102" s="4"/>
      <c r="B102" s="4"/>
      <c r="C102" s="4"/>
      <c r="D102" s="4"/>
      <c r="E102" s="4"/>
      <c r="F102" s="5"/>
      <c r="G102" s="5"/>
      <c r="H102" s="5"/>
      <c r="I102" s="5"/>
      <c r="J102" s="5"/>
      <c r="K102" s="6"/>
      <c r="L102" s="4"/>
      <c r="M102" s="4"/>
      <c r="N102" s="4"/>
      <c r="O102" s="4"/>
      <c r="P102" s="4"/>
      <c r="Q102" s="5"/>
      <c r="R102" s="5"/>
      <c r="S102" s="5"/>
      <c r="T102" s="5"/>
      <c r="U102" s="5"/>
      <c r="V102" s="6"/>
    </row>
    <row r="103">
      <c r="A103" s="4"/>
      <c r="B103" s="4"/>
      <c r="C103" s="4"/>
      <c r="D103" s="4"/>
      <c r="E103" s="4"/>
      <c r="F103" s="5"/>
      <c r="G103" s="5"/>
      <c r="H103" s="5"/>
      <c r="I103" s="5"/>
      <c r="J103" s="5"/>
      <c r="K103" s="6"/>
      <c r="L103" s="4"/>
      <c r="M103" s="4"/>
      <c r="N103" s="4"/>
      <c r="O103" s="4"/>
      <c r="P103" s="4"/>
      <c r="Q103" s="5"/>
      <c r="R103" s="5"/>
      <c r="S103" s="5"/>
      <c r="T103" s="5"/>
      <c r="U103" s="5"/>
      <c r="V103" s="6"/>
    </row>
    <row r="104">
      <c r="A104" s="4"/>
      <c r="B104" s="4"/>
      <c r="C104" s="4"/>
      <c r="D104" s="4"/>
      <c r="E104" s="4"/>
      <c r="F104" s="5"/>
      <c r="G104" s="5"/>
      <c r="H104" s="5"/>
      <c r="I104" s="5"/>
      <c r="J104" s="5"/>
      <c r="K104" s="6"/>
      <c r="L104" s="4"/>
      <c r="M104" s="4"/>
      <c r="N104" s="4"/>
      <c r="O104" s="4"/>
      <c r="P104" s="4"/>
      <c r="Q104" s="5"/>
      <c r="R104" s="5"/>
      <c r="S104" s="5"/>
      <c r="T104" s="5"/>
      <c r="U104" s="5"/>
      <c r="V104" s="6"/>
    </row>
    <row r="105">
      <c r="A105" s="4"/>
      <c r="B105" s="4"/>
      <c r="C105" s="4"/>
      <c r="D105" s="4"/>
      <c r="E105" s="4"/>
      <c r="F105" s="5"/>
      <c r="G105" s="5"/>
      <c r="H105" s="5"/>
      <c r="I105" s="5"/>
      <c r="J105" s="5"/>
      <c r="K105" s="6"/>
      <c r="L105" s="4"/>
      <c r="M105" s="4"/>
      <c r="N105" s="4"/>
      <c r="O105" s="4"/>
      <c r="P105" s="4"/>
      <c r="Q105" s="5"/>
      <c r="R105" s="5"/>
      <c r="S105" s="5"/>
      <c r="T105" s="5"/>
      <c r="U105" s="5"/>
      <c r="V105" s="6"/>
    </row>
    <row r="106">
      <c r="A106" s="4"/>
      <c r="B106" s="4"/>
      <c r="C106" s="4"/>
      <c r="D106" s="4"/>
      <c r="E106" s="4"/>
      <c r="F106" s="5"/>
      <c r="G106" s="5"/>
      <c r="H106" s="5"/>
      <c r="I106" s="5"/>
      <c r="J106" s="5"/>
      <c r="K106" s="6"/>
      <c r="L106" s="4"/>
      <c r="M106" s="4"/>
      <c r="N106" s="4"/>
      <c r="O106" s="4"/>
      <c r="P106" s="4"/>
      <c r="Q106" s="5"/>
      <c r="R106" s="5"/>
      <c r="S106" s="5"/>
      <c r="T106" s="5"/>
      <c r="U106" s="5"/>
      <c r="V106" s="6"/>
    </row>
    <row r="107">
      <c r="A107" s="4"/>
      <c r="B107" s="4"/>
      <c r="C107" s="4"/>
      <c r="D107" s="4"/>
      <c r="E107" s="4"/>
      <c r="F107" s="5"/>
      <c r="G107" s="5"/>
      <c r="H107" s="5"/>
      <c r="I107" s="5"/>
      <c r="J107" s="5"/>
      <c r="K107" s="6"/>
      <c r="L107" s="4"/>
      <c r="M107" s="4"/>
      <c r="N107" s="4"/>
      <c r="O107" s="4"/>
      <c r="P107" s="4"/>
      <c r="Q107" s="5"/>
      <c r="R107" s="5"/>
      <c r="S107" s="5"/>
      <c r="T107" s="5"/>
      <c r="U107" s="5"/>
      <c r="V107" s="6"/>
    </row>
    <row r="108">
      <c r="A108" s="4"/>
      <c r="B108" s="4"/>
      <c r="C108" s="4"/>
      <c r="D108" s="4"/>
      <c r="E108" s="4"/>
      <c r="F108" s="5"/>
      <c r="G108" s="5"/>
      <c r="H108" s="5"/>
      <c r="I108" s="5"/>
      <c r="J108" s="5"/>
      <c r="K108" s="6"/>
      <c r="L108" s="4"/>
      <c r="M108" s="4"/>
      <c r="N108" s="4"/>
      <c r="O108" s="4"/>
      <c r="P108" s="4"/>
      <c r="Q108" s="5"/>
      <c r="R108" s="5"/>
      <c r="S108" s="5"/>
      <c r="T108" s="5"/>
      <c r="U108" s="5"/>
      <c r="V108" s="6"/>
    </row>
    <row r="109">
      <c r="A109" s="4"/>
      <c r="B109" s="4"/>
      <c r="C109" s="4"/>
      <c r="D109" s="4"/>
      <c r="E109" s="4"/>
      <c r="F109" s="5"/>
      <c r="G109" s="5"/>
      <c r="H109" s="5"/>
      <c r="I109" s="5"/>
      <c r="J109" s="5"/>
      <c r="K109" s="6"/>
      <c r="L109" s="4"/>
      <c r="M109" s="4"/>
      <c r="N109" s="4"/>
      <c r="O109" s="4"/>
      <c r="P109" s="4"/>
      <c r="Q109" s="5"/>
      <c r="R109" s="5"/>
      <c r="S109" s="5"/>
      <c r="T109" s="5"/>
      <c r="U109" s="5"/>
      <c r="V109" s="6"/>
    </row>
    <row r="110">
      <c r="A110" s="4"/>
      <c r="B110" s="4"/>
      <c r="C110" s="4"/>
      <c r="D110" s="4"/>
      <c r="E110" s="4"/>
      <c r="F110" s="5"/>
      <c r="G110" s="5"/>
      <c r="H110" s="5"/>
      <c r="I110" s="5"/>
      <c r="J110" s="5"/>
      <c r="K110" s="6"/>
      <c r="L110" s="4"/>
      <c r="M110" s="4"/>
      <c r="N110" s="4"/>
      <c r="O110" s="4"/>
      <c r="P110" s="4"/>
      <c r="Q110" s="5"/>
      <c r="R110" s="5"/>
      <c r="S110" s="5"/>
      <c r="T110" s="5"/>
      <c r="U110" s="5"/>
      <c r="V110" s="6"/>
    </row>
    <row r="111">
      <c r="A111" s="4"/>
      <c r="B111" s="4"/>
      <c r="C111" s="4"/>
      <c r="D111" s="4"/>
      <c r="E111" s="4"/>
      <c r="F111" s="5"/>
      <c r="G111" s="5"/>
      <c r="H111" s="5"/>
      <c r="I111" s="5"/>
      <c r="J111" s="5"/>
      <c r="K111" s="6"/>
      <c r="L111" s="4"/>
      <c r="M111" s="4"/>
      <c r="N111" s="4"/>
      <c r="O111" s="4"/>
      <c r="P111" s="4"/>
      <c r="Q111" s="5"/>
      <c r="R111" s="5"/>
      <c r="S111" s="5"/>
      <c r="T111" s="5"/>
      <c r="U111" s="5"/>
      <c r="V111" s="6"/>
    </row>
    <row r="112">
      <c r="A112" s="4"/>
      <c r="B112" s="4"/>
      <c r="C112" s="4"/>
      <c r="D112" s="4"/>
      <c r="E112" s="4"/>
      <c r="F112" s="5"/>
      <c r="G112" s="5"/>
      <c r="H112" s="5"/>
      <c r="I112" s="5"/>
      <c r="J112" s="5"/>
      <c r="K112" s="6"/>
      <c r="L112" s="4"/>
      <c r="M112" s="4"/>
      <c r="N112" s="4"/>
      <c r="O112" s="4"/>
      <c r="P112" s="4"/>
      <c r="Q112" s="5"/>
      <c r="R112" s="5"/>
      <c r="S112" s="5"/>
      <c r="T112" s="5"/>
      <c r="U112" s="5"/>
      <c r="V112" s="6"/>
    </row>
    <row r="113">
      <c r="A113" s="4"/>
      <c r="B113" s="4"/>
      <c r="C113" s="4"/>
      <c r="D113" s="4"/>
      <c r="E113" s="4"/>
      <c r="F113" s="5"/>
      <c r="G113" s="5"/>
      <c r="H113" s="5"/>
      <c r="I113" s="5"/>
      <c r="J113" s="5"/>
      <c r="K113" s="6"/>
      <c r="L113" s="4"/>
      <c r="M113" s="4"/>
      <c r="N113" s="4"/>
      <c r="O113" s="4"/>
      <c r="P113" s="4"/>
      <c r="Q113" s="5"/>
      <c r="R113" s="5"/>
      <c r="S113" s="5"/>
      <c r="T113" s="5"/>
      <c r="U113" s="5"/>
      <c r="V113" s="6"/>
    </row>
    <row r="114">
      <c r="A114" s="4"/>
      <c r="B114" s="4"/>
      <c r="C114" s="4"/>
      <c r="D114" s="4"/>
      <c r="E114" s="4"/>
      <c r="F114" s="5"/>
      <c r="G114" s="5"/>
      <c r="H114" s="5"/>
      <c r="I114" s="5"/>
      <c r="J114" s="5"/>
      <c r="K114" s="6"/>
      <c r="L114" s="4"/>
      <c r="M114" s="4"/>
      <c r="N114" s="4"/>
      <c r="O114" s="4"/>
      <c r="P114" s="4"/>
      <c r="Q114" s="5"/>
      <c r="R114" s="5"/>
      <c r="S114" s="5"/>
      <c r="T114" s="5"/>
      <c r="U114" s="5"/>
      <c r="V114" s="6"/>
    </row>
    <row r="115">
      <c r="A115" s="4"/>
      <c r="B115" s="4"/>
      <c r="C115" s="4"/>
      <c r="D115" s="4"/>
      <c r="E115" s="4"/>
      <c r="F115" s="5"/>
      <c r="G115" s="5"/>
      <c r="H115" s="5"/>
      <c r="I115" s="5"/>
      <c r="J115" s="5"/>
      <c r="K115" s="6"/>
      <c r="L115" s="4"/>
      <c r="M115" s="4"/>
      <c r="N115" s="4"/>
      <c r="O115" s="4"/>
      <c r="P115" s="4"/>
      <c r="Q115" s="5"/>
      <c r="R115" s="5"/>
      <c r="S115" s="5"/>
      <c r="T115" s="5"/>
      <c r="U115" s="5"/>
      <c r="V115" s="6"/>
    </row>
    <row r="116">
      <c r="A116" s="4"/>
      <c r="B116" s="4"/>
      <c r="C116" s="4"/>
      <c r="D116" s="4"/>
      <c r="E116" s="4"/>
      <c r="F116" s="5"/>
      <c r="G116" s="5"/>
      <c r="H116" s="5"/>
      <c r="I116" s="5"/>
      <c r="J116" s="5"/>
      <c r="K116" s="6"/>
      <c r="L116" s="4"/>
      <c r="M116" s="4"/>
      <c r="N116" s="4"/>
      <c r="O116" s="4"/>
      <c r="P116" s="4"/>
      <c r="Q116" s="5"/>
      <c r="R116" s="5"/>
      <c r="S116" s="5"/>
      <c r="T116" s="5"/>
      <c r="U116" s="5"/>
      <c r="V116" s="6"/>
    </row>
    <row r="117">
      <c r="A117" s="4"/>
      <c r="B117" s="4"/>
      <c r="C117" s="4"/>
      <c r="D117" s="4"/>
      <c r="E117" s="4"/>
      <c r="F117" s="5"/>
      <c r="G117" s="5"/>
      <c r="H117" s="5"/>
      <c r="I117" s="5"/>
      <c r="J117" s="5"/>
      <c r="K117" s="6"/>
      <c r="L117" s="4"/>
      <c r="M117" s="4"/>
      <c r="N117" s="4"/>
      <c r="O117" s="4"/>
      <c r="P117" s="4"/>
      <c r="Q117" s="5"/>
      <c r="R117" s="5"/>
      <c r="S117" s="5"/>
      <c r="T117" s="5"/>
      <c r="U117" s="5"/>
      <c r="V117" s="6"/>
    </row>
    <row r="118">
      <c r="A118" s="4"/>
      <c r="B118" s="4"/>
      <c r="C118" s="4"/>
      <c r="D118" s="4"/>
      <c r="E118" s="4"/>
      <c r="F118" s="5"/>
      <c r="G118" s="5"/>
      <c r="H118" s="5"/>
      <c r="I118" s="5"/>
      <c r="J118" s="5"/>
      <c r="K118" s="6"/>
      <c r="L118" s="4"/>
      <c r="M118" s="4"/>
      <c r="N118" s="4"/>
      <c r="O118" s="4"/>
      <c r="P118" s="4"/>
      <c r="Q118" s="5"/>
      <c r="R118" s="5"/>
      <c r="S118" s="5"/>
      <c r="T118" s="5"/>
      <c r="U118" s="5"/>
      <c r="V118" s="6"/>
    </row>
    <row r="119">
      <c r="A119" s="4"/>
      <c r="B119" s="4"/>
      <c r="C119" s="4"/>
      <c r="D119" s="4"/>
      <c r="E119" s="4"/>
      <c r="F119" s="5"/>
      <c r="G119" s="5"/>
      <c r="H119" s="5"/>
      <c r="I119" s="5"/>
      <c r="J119" s="5"/>
      <c r="K119" s="6"/>
      <c r="L119" s="4"/>
      <c r="M119" s="4"/>
      <c r="N119" s="4"/>
      <c r="O119" s="4"/>
      <c r="P119" s="4"/>
      <c r="Q119" s="5"/>
      <c r="R119" s="5"/>
      <c r="S119" s="5"/>
      <c r="T119" s="5"/>
      <c r="U119" s="5"/>
      <c r="V119" s="6"/>
    </row>
    <row r="120">
      <c r="A120" s="4"/>
      <c r="B120" s="4"/>
      <c r="C120" s="4"/>
      <c r="D120" s="4"/>
      <c r="E120" s="4"/>
      <c r="F120" s="5"/>
      <c r="G120" s="5"/>
      <c r="H120" s="5"/>
      <c r="I120" s="5"/>
      <c r="J120" s="5"/>
      <c r="K120" s="6"/>
      <c r="L120" s="4"/>
      <c r="M120" s="4"/>
      <c r="N120" s="4"/>
      <c r="O120" s="4"/>
      <c r="P120" s="4"/>
      <c r="Q120" s="5"/>
      <c r="R120" s="5"/>
      <c r="S120" s="5"/>
      <c r="T120" s="5"/>
      <c r="U120" s="5"/>
      <c r="V120" s="6"/>
    </row>
    <row r="121">
      <c r="A121" s="4"/>
      <c r="B121" s="4"/>
      <c r="C121" s="4"/>
      <c r="D121" s="4"/>
      <c r="E121" s="4"/>
      <c r="F121" s="5"/>
      <c r="G121" s="5"/>
      <c r="H121" s="5"/>
      <c r="I121" s="5"/>
      <c r="J121" s="5"/>
      <c r="K121" s="6"/>
      <c r="L121" s="4"/>
      <c r="M121" s="4"/>
      <c r="N121" s="4"/>
      <c r="O121" s="4"/>
      <c r="P121" s="4"/>
      <c r="Q121" s="5"/>
      <c r="R121" s="5"/>
      <c r="S121" s="5"/>
      <c r="T121" s="5"/>
      <c r="U121" s="5"/>
      <c r="V121" s="6"/>
    </row>
    <row r="122">
      <c r="A122" s="4"/>
      <c r="B122" s="4"/>
      <c r="C122" s="4"/>
      <c r="D122" s="4"/>
      <c r="E122" s="4"/>
      <c r="F122" s="5"/>
      <c r="G122" s="5"/>
      <c r="H122" s="5"/>
      <c r="I122" s="5"/>
      <c r="J122" s="5"/>
      <c r="K122" s="6"/>
      <c r="L122" s="4"/>
      <c r="M122" s="4"/>
      <c r="N122" s="4"/>
      <c r="O122" s="4"/>
      <c r="P122" s="4"/>
      <c r="Q122" s="5"/>
      <c r="R122" s="5"/>
      <c r="S122" s="5"/>
      <c r="T122" s="5"/>
      <c r="U122" s="5"/>
      <c r="V122" s="6"/>
    </row>
    <row r="123">
      <c r="A123" s="4"/>
      <c r="B123" s="4"/>
      <c r="C123" s="4"/>
      <c r="D123" s="4"/>
      <c r="E123" s="4"/>
      <c r="F123" s="5"/>
      <c r="G123" s="5"/>
      <c r="H123" s="5"/>
      <c r="I123" s="5"/>
      <c r="J123" s="5"/>
      <c r="K123" s="6"/>
      <c r="L123" s="4"/>
      <c r="M123" s="4"/>
      <c r="N123" s="4"/>
      <c r="O123" s="4"/>
      <c r="P123" s="4"/>
      <c r="Q123" s="5"/>
      <c r="R123" s="5"/>
      <c r="S123" s="5"/>
      <c r="T123" s="5"/>
      <c r="U123" s="5"/>
      <c r="V123" s="6"/>
    </row>
    <row r="124">
      <c r="A124" s="4"/>
      <c r="B124" s="4"/>
      <c r="C124" s="4"/>
      <c r="D124" s="4"/>
      <c r="E124" s="4"/>
      <c r="F124" s="5"/>
      <c r="G124" s="5"/>
      <c r="H124" s="5"/>
      <c r="I124" s="5"/>
      <c r="J124" s="5"/>
      <c r="K124" s="6"/>
      <c r="L124" s="4"/>
      <c r="M124" s="4"/>
      <c r="N124" s="4"/>
      <c r="O124" s="4"/>
      <c r="P124" s="4"/>
      <c r="Q124" s="5"/>
      <c r="R124" s="5"/>
      <c r="S124" s="5"/>
      <c r="T124" s="5"/>
      <c r="U124" s="5"/>
      <c r="V124" s="6"/>
    </row>
    <row r="125">
      <c r="A125" s="4"/>
      <c r="B125" s="4"/>
      <c r="C125" s="4"/>
      <c r="D125" s="4"/>
      <c r="E125" s="4"/>
      <c r="F125" s="5"/>
      <c r="G125" s="5"/>
      <c r="H125" s="5"/>
      <c r="I125" s="5"/>
      <c r="J125" s="5"/>
      <c r="K125" s="6"/>
      <c r="L125" s="4"/>
      <c r="M125" s="4"/>
      <c r="N125" s="4"/>
      <c r="O125" s="4"/>
      <c r="P125" s="4"/>
      <c r="Q125" s="5"/>
      <c r="R125" s="5"/>
      <c r="S125" s="5"/>
      <c r="T125" s="5"/>
      <c r="U125" s="5"/>
      <c r="V125" s="6"/>
    </row>
    <row r="126">
      <c r="A126" s="4"/>
      <c r="B126" s="4"/>
      <c r="C126" s="4"/>
      <c r="D126" s="4"/>
      <c r="E126" s="4"/>
      <c r="F126" s="5"/>
      <c r="G126" s="5"/>
      <c r="H126" s="5"/>
      <c r="I126" s="5"/>
      <c r="J126" s="5"/>
      <c r="K126" s="6"/>
      <c r="L126" s="4"/>
      <c r="M126" s="4"/>
      <c r="N126" s="4"/>
      <c r="O126" s="4"/>
      <c r="P126" s="4"/>
      <c r="Q126" s="5"/>
      <c r="R126" s="5"/>
      <c r="S126" s="5"/>
      <c r="T126" s="5"/>
      <c r="U126" s="5"/>
      <c r="V126" s="6"/>
    </row>
    <row r="127">
      <c r="A127" s="4"/>
      <c r="B127" s="4"/>
      <c r="C127" s="4"/>
      <c r="D127" s="4"/>
      <c r="E127" s="4"/>
      <c r="F127" s="5"/>
      <c r="G127" s="5"/>
      <c r="H127" s="5"/>
      <c r="I127" s="5"/>
      <c r="J127" s="5"/>
      <c r="K127" s="6"/>
      <c r="L127" s="4"/>
      <c r="M127" s="4"/>
      <c r="N127" s="4"/>
      <c r="O127" s="4"/>
      <c r="P127" s="4"/>
      <c r="Q127" s="5"/>
      <c r="R127" s="5"/>
      <c r="S127" s="5"/>
      <c r="T127" s="5"/>
      <c r="U127" s="5"/>
      <c r="V127" s="6"/>
    </row>
    <row r="128">
      <c r="A128" s="4"/>
      <c r="B128" s="4"/>
      <c r="C128" s="4"/>
      <c r="D128" s="4"/>
      <c r="E128" s="4"/>
      <c r="F128" s="5"/>
      <c r="G128" s="5"/>
      <c r="H128" s="5"/>
      <c r="I128" s="5"/>
      <c r="J128" s="5"/>
      <c r="K128" s="6"/>
      <c r="L128" s="4"/>
      <c r="M128" s="4"/>
      <c r="N128" s="4"/>
      <c r="O128" s="4"/>
      <c r="P128" s="4"/>
      <c r="Q128" s="5"/>
      <c r="R128" s="5"/>
      <c r="S128" s="5"/>
      <c r="T128" s="5"/>
      <c r="U128" s="5"/>
      <c r="V128" s="6"/>
    </row>
    <row r="129">
      <c r="A129" s="4"/>
      <c r="B129" s="4"/>
      <c r="C129" s="4"/>
      <c r="D129" s="4"/>
      <c r="E129" s="4"/>
      <c r="F129" s="5"/>
      <c r="G129" s="5"/>
      <c r="H129" s="5"/>
      <c r="I129" s="5"/>
      <c r="J129" s="5"/>
      <c r="K129" s="6"/>
      <c r="L129" s="4"/>
      <c r="M129" s="4"/>
      <c r="N129" s="4"/>
      <c r="O129" s="4"/>
      <c r="P129" s="4"/>
      <c r="Q129" s="5"/>
      <c r="R129" s="5"/>
      <c r="S129" s="5"/>
      <c r="T129" s="5"/>
      <c r="U129" s="5"/>
      <c r="V129" s="6"/>
    </row>
    <row r="130">
      <c r="A130" s="4"/>
      <c r="B130" s="4"/>
      <c r="C130" s="4"/>
      <c r="D130" s="4"/>
      <c r="E130" s="4"/>
      <c r="F130" s="5"/>
      <c r="G130" s="5"/>
      <c r="H130" s="5"/>
      <c r="I130" s="5"/>
      <c r="J130" s="5"/>
      <c r="K130" s="6"/>
      <c r="L130" s="4"/>
      <c r="M130" s="4"/>
      <c r="N130" s="4"/>
      <c r="O130" s="4"/>
      <c r="P130" s="4"/>
      <c r="Q130" s="5"/>
      <c r="R130" s="5"/>
      <c r="S130" s="5"/>
      <c r="T130" s="5"/>
      <c r="U130" s="5"/>
      <c r="V130" s="6"/>
    </row>
    <row r="131">
      <c r="A131" s="4"/>
      <c r="B131" s="4"/>
      <c r="C131" s="4"/>
      <c r="D131" s="4"/>
      <c r="E131" s="4"/>
      <c r="F131" s="5"/>
      <c r="G131" s="5"/>
      <c r="H131" s="5"/>
      <c r="I131" s="5"/>
      <c r="J131" s="5"/>
      <c r="K131" s="6"/>
      <c r="L131" s="4"/>
      <c r="M131" s="4"/>
      <c r="N131" s="4"/>
      <c r="O131" s="4"/>
      <c r="P131" s="4"/>
      <c r="Q131" s="5"/>
      <c r="R131" s="5"/>
      <c r="S131" s="5"/>
      <c r="T131" s="5"/>
      <c r="U131" s="5"/>
      <c r="V131" s="6"/>
    </row>
    <row r="132">
      <c r="A132" s="4"/>
      <c r="B132" s="4"/>
      <c r="C132" s="4"/>
      <c r="D132" s="4"/>
      <c r="E132" s="4"/>
      <c r="F132" s="5"/>
      <c r="G132" s="5"/>
      <c r="H132" s="5"/>
      <c r="I132" s="5"/>
      <c r="J132" s="5"/>
      <c r="K132" s="6"/>
      <c r="L132" s="4"/>
      <c r="M132" s="4"/>
      <c r="N132" s="4"/>
      <c r="O132" s="4"/>
      <c r="P132" s="4"/>
      <c r="Q132" s="5"/>
      <c r="R132" s="5"/>
      <c r="S132" s="5"/>
      <c r="T132" s="5"/>
      <c r="U132" s="5"/>
      <c r="V132" s="6"/>
    </row>
    <row r="133">
      <c r="A133" s="4"/>
      <c r="B133" s="4"/>
      <c r="C133" s="4"/>
      <c r="D133" s="4"/>
      <c r="E133" s="4"/>
      <c r="F133" s="5"/>
      <c r="G133" s="5"/>
      <c r="H133" s="5"/>
      <c r="I133" s="5"/>
      <c r="J133" s="5"/>
      <c r="K133" s="6"/>
      <c r="L133" s="4"/>
      <c r="M133" s="4"/>
      <c r="N133" s="4"/>
      <c r="O133" s="4"/>
      <c r="P133" s="4"/>
      <c r="Q133" s="5"/>
      <c r="R133" s="5"/>
      <c r="S133" s="5"/>
      <c r="T133" s="5"/>
      <c r="U133" s="5"/>
      <c r="V133" s="6"/>
    </row>
    <row r="134">
      <c r="A134" s="4"/>
      <c r="B134" s="4"/>
      <c r="C134" s="4"/>
      <c r="D134" s="4"/>
      <c r="E134" s="4"/>
      <c r="F134" s="5"/>
      <c r="G134" s="5"/>
      <c r="H134" s="5"/>
      <c r="I134" s="5"/>
      <c r="J134" s="5"/>
      <c r="K134" s="6"/>
      <c r="L134" s="4"/>
      <c r="M134" s="4"/>
      <c r="N134" s="4"/>
      <c r="O134" s="4"/>
      <c r="P134" s="4"/>
      <c r="Q134" s="5"/>
      <c r="R134" s="5"/>
      <c r="S134" s="5"/>
      <c r="T134" s="5"/>
      <c r="U134" s="5"/>
      <c r="V134" s="6"/>
    </row>
    <row r="135">
      <c r="A135" s="4"/>
      <c r="B135" s="4"/>
      <c r="C135" s="4"/>
      <c r="D135" s="4"/>
      <c r="E135" s="4"/>
      <c r="F135" s="5"/>
      <c r="G135" s="5"/>
      <c r="H135" s="5"/>
      <c r="I135" s="5"/>
      <c r="J135" s="5"/>
      <c r="K135" s="6"/>
      <c r="L135" s="4"/>
      <c r="M135" s="4"/>
      <c r="N135" s="4"/>
      <c r="O135" s="4"/>
      <c r="P135" s="4"/>
      <c r="Q135" s="5"/>
      <c r="R135" s="5"/>
      <c r="S135" s="5"/>
      <c r="T135" s="5"/>
      <c r="U135" s="5"/>
      <c r="V135" s="6"/>
    </row>
    <row r="136">
      <c r="A136" s="4"/>
      <c r="B136" s="4"/>
      <c r="C136" s="4"/>
      <c r="D136" s="4"/>
      <c r="E136" s="4"/>
      <c r="F136" s="5"/>
      <c r="G136" s="5"/>
      <c r="H136" s="5"/>
      <c r="I136" s="5"/>
      <c r="J136" s="5"/>
      <c r="K136" s="6"/>
      <c r="L136" s="4"/>
      <c r="M136" s="4"/>
      <c r="N136" s="4"/>
      <c r="O136" s="4"/>
      <c r="P136" s="4"/>
      <c r="Q136" s="5"/>
      <c r="R136" s="5"/>
      <c r="S136" s="5"/>
      <c r="T136" s="5"/>
      <c r="U136" s="5"/>
      <c r="V136" s="6"/>
    </row>
    <row r="137">
      <c r="A137" s="4"/>
      <c r="B137" s="4"/>
      <c r="C137" s="4"/>
      <c r="D137" s="4"/>
      <c r="E137" s="4"/>
      <c r="F137" s="5"/>
      <c r="G137" s="5"/>
      <c r="H137" s="5"/>
      <c r="I137" s="5"/>
      <c r="J137" s="5"/>
      <c r="K137" s="6"/>
      <c r="L137" s="4"/>
      <c r="M137" s="4"/>
      <c r="N137" s="4"/>
      <c r="O137" s="4"/>
      <c r="P137" s="4"/>
      <c r="Q137" s="5"/>
      <c r="R137" s="5"/>
      <c r="S137" s="5"/>
      <c r="T137" s="5"/>
      <c r="U137" s="5"/>
      <c r="V137" s="6"/>
    </row>
    <row r="138">
      <c r="A138" s="4"/>
      <c r="B138" s="4"/>
      <c r="C138" s="4"/>
      <c r="D138" s="4"/>
      <c r="E138" s="4"/>
      <c r="F138" s="5"/>
      <c r="G138" s="5"/>
      <c r="H138" s="5"/>
      <c r="I138" s="5"/>
      <c r="J138" s="5"/>
      <c r="K138" s="6"/>
      <c r="L138" s="4"/>
      <c r="M138" s="4"/>
      <c r="N138" s="4"/>
      <c r="O138" s="4"/>
      <c r="P138" s="4"/>
      <c r="Q138" s="5"/>
      <c r="R138" s="5"/>
      <c r="S138" s="5"/>
      <c r="T138" s="5"/>
      <c r="U138" s="5"/>
      <c r="V138" s="6"/>
    </row>
    <row r="139">
      <c r="A139" s="4"/>
      <c r="B139" s="4"/>
      <c r="C139" s="4"/>
      <c r="D139" s="4"/>
      <c r="E139" s="4"/>
      <c r="F139" s="5"/>
      <c r="G139" s="5"/>
      <c r="H139" s="5"/>
      <c r="I139" s="5"/>
      <c r="J139" s="5"/>
      <c r="K139" s="6"/>
      <c r="L139" s="4"/>
      <c r="M139" s="4"/>
      <c r="N139" s="4"/>
      <c r="O139" s="4"/>
      <c r="P139" s="4"/>
      <c r="Q139" s="5"/>
      <c r="R139" s="5"/>
      <c r="S139" s="5"/>
      <c r="T139" s="5"/>
      <c r="U139" s="5"/>
      <c r="V139" s="6"/>
    </row>
    <row r="140">
      <c r="A140" s="4"/>
      <c r="B140" s="4"/>
      <c r="C140" s="4"/>
      <c r="D140" s="4"/>
      <c r="E140" s="4"/>
      <c r="F140" s="5"/>
      <c r="G140" s="5"/>
      <c r="H140" s="5"/>
      <c r="I140" s="5"/>
      <c r="J140" s="5"/>
      <c r="K140" s="6"/>
      <c r="L140" s="4"/>
      <c r="M140" s="4"/>
      <c r="N140" s="4"/>
      <c r="O140" s="4"/>
      <c r="P140" s="4"/>
      <c r="Q140" s="5"/>
      <c r="R140" s="5"/>
      <c r="S140" s="5"/>
      <c r="T140" s="5"/>
      <c r="U140" s="5"/>
      <c r="V140" s="6"/>
    </row>
    <row r="141">
      <c r="A141" s="4"/>
      <c r="B141" s="4"/>
      <c r="C141" s="4"/>
      <c r="D141" s="4"/>
      <c r="E141" s="4"/>
      <c r="F141" s="5"/>
      <c r="G141" s="5"/>
      <c r="H141" s="5"/>
      <c r="I141" s="5"/>
      <c r="J141" s="5"/>
      <c r="K141" s="6"/>
      <c r="L141" s="4"/>
      <c r="M141" s="4"/>
      <c r="N141" s="4"/>
      <c r="O141" s="4"/>
      <c r="P141" s="4"/>
      <c r="Q141" s="5"/>
      <c r="R141" s="5"/>
      <c r="S141" s="5"/>
      <c r="T141" s="5"/>
      <c r="U141" s="5"/>
      <c r="V141" s="6"/>
    </row>
    <row r="142">
      <c r="A142" s="4"/>
      <c r="B142" s="4"/>
      <c r="C142" s="4"/>
      <c r="D142" s="4"/>
      <c r="E142" s="4"/>
      <c r="F142" s="5"/>
      <c r="G142" s="5"/>
      <c r="H142" s="5"/>
      <c r="I142" s="5"/>
      <c r="J142" s="5"/>
      <c r="K142" s="6"/>
      <c r="L142" s="4"/>
      <c r="M142" s="4"/>
      <c r="N142" s="4"/>
      <c r="O142" s="4"/>
      <c r="P142" s="4"/>
      <c r="Q142" s="5"/>
      <c r="R142" s="5"/>
      <c r="S142" s="5"/>
      <c r="T142" s="5"/>
      <c r="U142" s="5"/>
      <c r="V142" s="6"/>
    </row>
    <row r="143">
      <c r="A143" s="4"/>
      <c r="B143" s="4"/>
      <c r="C143" s="4"/>
      <c r="D143" s="4"/>
      <c r="E143" s="4"/>
      <c r="F143" s="5"/>
      <c r="G143" s="5"/>
      <c r="H143" s="5"/>
      <c r="I143" s="5"/>
      <c r="J143" s="5"/>
      <c r="K143" s="6"/>
      <c r="L143" s="4"/>
      <c r="M143" s="4"/>
      <c r="N143" s="4"/>
      <c r="O143" s="4"/>
      <c r="P143" s="4"/>
      <c r="Q143" s="5"/>
      <c r="R143" s="5"/>
      <c r="S143" s="5"/>
      <c r="T143" s="5"/>
      <c r="U143" s="5"/>
      <c r="V143" s="6"/>
    </row>
    <row r="144">
      <c r="A144" s="4"/>
      <c r="B144" s="4"/>
      <c r="C144" s="4"/>
      <c r="D144" s="4"/>
      <c r="E144" s="4"/>
      <c r="F144" s="5"/>
      <c r="G144" s="5"/>
      <c r="H144" s="5"/>
      <c r="I144" s="5"/>
      <c r="J144" s="5"/>
      <c r="K144" s="6"/>
      <c r="L144" s="4"/>
      <c r="M144" s="4"/>
      <c r="N144" s="4"/>
      <c r="O144" s="4"/>
      <c r="P144" s="4"/>
      <c r="Q144" s="5"/>
      <c r="R144" s="5"/>
      <c r="S144" s="5"/>
      <c r="T144" s="5"/>
      <c r="U144" s="5"/>
      <c r="V144" s="6"/>
    </row>
    <row r="145">
      <c r="A145" s="4"/>
      <c r="B145" s="4"/>
      <c r="C145" s="4"/>
      <c r="D145" s="4"/>
      <c r="E145" s="4"/>
      <c r="F145" s="5"/>
      <c r="G145" s="5"/>
      <c r="H145" s="5"/>
      <c r="I145" s="5"/>
      <c r="J145" s="5"/>
      <c r="K145" s="6"/>
      <c r="L145" s="4"/>
      <c r="M145" s="4"/>
      <c r="N145" s="4"/>
      <c r="O145" s="4"/>
      <c r="P145" s="4"/>
      <c r="Q145" s="5"/>
      <c r="R145" s="5"/>
      <c r="S145" s="5"/>
      <c r="T145" s="5"/>
      <c r="U145" s="5"/>
      <c r="V145" s="6"/>
    </row>
    <row r="146">
      <c r="A146" s="4"/>
      <c r="B146" s="4"/>
      <c r="C146" s="4"/>
      <c r="D146" s="4"/>
      <c r="E146" s="4"/>
      <c r="F146" s="5"/>
      <c r="G146" s="5"/>
      <c r="H146" s="5"/>
      <c r="I146" s="5"/>
      <c r="J146" s="5"/>
      <c r="K146" s="6"/>
      <c r="L146" s="4"/>
      <c r="M146" s="4"/>
      <c r="N146" s="4"/>
      <c r="O146" s="4"/>
      <c r="P146" s="4"/>
      <c r="Q146" s="5"/>
      <c r="R146" s="5"/>
      <c r="S146" s="5"/>
      <c r="T146" s="5"/>
      <c r="U146" s="5"/>
      <c r="V146" s="6"/>
    </row>
    <row r="147">
      <c r="A147" s="4"/>
      <c r="B147" s="4"/>
      <c r="C147" s="4"/>
      <c r="D147" s="4"/>
      <c r="E147" s="4"/>
      <c r="F147" s="5"/>
      <c r="G147" s="5"/>
      <c r="H147" s="5"/>
      <c r="I147" s="5"/>
      <c r="J147" s="5"/>
      <c r="K147" s="6"/>
      <c r="L147" s="4"/>
      <c r="M147" s="4"/>
      <c r="N147" s="4"/>
      <c r="O147" s="4"/>
      <c r="P147" s="4"/>
      <c r="Q147" s="5"/>
      <c r="R147" s="5"/>
      <c r="S147" s="5"/>
      <c r="T147" s="5"/>
      <c r="U147" s="5"/>
      <c r="V147" s="6"/>
    </row>
    <row r="148">
      <c r="A148" s="4"/>
      <c r="B148" s="4"/>
      <c r="C148" s="4"/>
      <c r="D148" s="4"/>
      <c r="E148" s="4"/>
      <c r="F148" s="5"/>
      <c r="G148" s="5"/>
      <c r="H148" s="5"/>
      <c r="I148" s="5"/>
      <c r="J148" s="5"/>
      <c r="K148" s="6"/>
      <c r="L148" s="4"/>
      <c r="M148" s="4"/>
      <c r="N148" s="4"/>
      <c r="O148" s="4"/>
      <c r="P148" s="4"/>
      <c r="Q148" s="5"/>
      <c r="R148" s="5"/>
      <c r="S148" s="5"/>
      <c r="T148" s="5"/>
      <c r="U148" s="5"/>
      <c r="V148" s="6"/>
    </row>
    <row r="149">
      <c r="A149" s="4"/>
      <c r="B149" s="4"/>
      <c r="C149" s="4"/>
      <c r="D149" s="4"/>
      <c r="E149" s="4"/>
      <c r="F149" s="5"/>
      <c r="G149" s="5"/>
      <c r="H149" s="5"/>
      <c r="I149" s="5"/>
      <c r="J149" s="5"/>
      <c r="K149" s="6"/>
      <c r="L149" s="4"/>
      <c r="M149" s="4"/>
      <c r="N149" s="4"/>
      <c r="O149" s="4"/>
      <c r="P149" s="4"/>
      <c r="Q149" s="5"/>
      <c r="R149" s="5"/>
      <c r="S149" s="5"/>
      <c r="T149" s="5"/>
      <c r="U149" s="5"/>
      <c r="V149" s="6"/>
    </row>
    <row r="150">
      <c r="A150" s="4"/>
      <c r="B150" s="4"/>
      <c r="C150" s="4"/>
      <c r="D150" s="4"/>
      <c r="E150" s="4"/>
      <c r="F150" s="5"/>
      <c r="G150" s="5"/>
      <c r="H150" s="5"/>
      <c r="I150" s="5"/>
      <c r="J150" s="5"/>
      <c r="K150" s="6"/>
      <c r="L150" s="4"/>
      <c r="M150" s="4"/>
      <c r="N150" s="4"/>
      <c r="O150" s="4"/>
      <c r="P150" s="4"/>
      <c r="Q150" s="5"/>
      <c r="R150" s="5"/>
      <c r="S150" s="5"/>
      <c r="T150" s="5"/>
      <c r="U150" s="5"/>
      <c r="V150" s="6"/>
    </row>
    <row r="151">
      <c r="A151" s="4"/>
      <c r="B151" s="4"/>
      <c r="C151" s="4"/>
      <c r="D151" s="4"/>
      <c r="E151" s="4"/>
      <c r="F151" s="5"/>
      <c r="G151" s="5"/>
      <c r="H151" s="5"/>
      <c r="I151" s="5"/>
      <c r="J151" s="5"/>
      <c r="K151" s="6"/>
      <c r="L151" s="4"/>
      <c r="M151" s="4"/>
      <c r="N151" s="4"/>
      <c r="O151" s="4"/>
      <c r="P151" s="4"/>
      <c r="Q151" s="5"/>
      <c r="R151" s="5"/>
      <c r="S151" s="5"/>
      <c r="T151" s="5"/>
      <c r="U151" s="5"/>
      <c r="V151" s="6"/>
    </row>
    <row r="152">
      <c r="A152" s="4"/>
      <c r="B152" s="4"/>
      <c r="C152" s="4"/>
      <c r="D152" s="4"/>
      <c r="E152" s="4"/>
      <c r="F152" s="5"/>
      <c r="G152" s="5"/>
      <c r="H152" s="5"/>
      <c r="I152" s="5"/>
      <c r="J152" s="5"/>
      <c r="K152" s="6"/>
      <c r="L152" s="4"/>
      <c r="M152" s="4"/>
      <c r="N152" s="4"/>
      <c r="O152" s="4"/>
      <c r="P152" s="4"/>
      <c r="Q152" s="5"/>
      <c r="R152" s="5"/>
      <c r="S152" s="5"/>
      <c r="T152" s="5"/>
      <c r="U152" s="5"/>
      <c r="V152" s="6"/>
    </row>
    <row r="153">
      <c r="A153" s="4"/>
      <c r="B153" s="4"/>
      <c r="C153" s="4"/>
      <c r="D153" s="4"/>
      <c r="E153" s="4"/>
      <c r="F153" s="5"/>
      <c r="G153" s="5"/>
      <c r="H153" s="5"/>
      <c r="I153" s="5"/>
      <c r="J153" s="5"/>
      <c r="K153" s="6"/>
      <c r="L153" s="4"/>
      <c r="M153" s="4"/>
      <c r="N153" s="4"/>
      <c r="O153" s="4"/>
      <c r="P153" s="4"/>
      <c r="Q153" s="5"/>
      <c r="R153" s="5"/>
      <c r="S153" s="5"/>
      <c r="T153" s="5"/>
      <c r="U153" s="5"/>
      <c r="V153" s="6"/>
    </row>
    <row r="154">
      <c r="A154" s="4"/>
      <c r="B154" s="4"/>
      <c r="C154" s="4"/>
      <c r="D154" s="4"/>
      <c r="E154" s="4"/>
      <c r="F154" s="5"/>
      <c r="G154" s="5"/>
      <c r="H154" s="5"/>
      <c r="I154" s="5"/>
      <c r="J154" s="5"/>
      <c r="K154" s="6"/>
      <c r="L154" s="4"/>
      <c r="M154" s="4"/>
      <c r="N154" s="4"/>
      <c r="O154" s="4"/>
      <c r="P154" s="4"/>
      <c r="Q154" s="5"/>
      <c r="R154" s="5"/>
      <c r="S154" s="5"/>
      <c r="T154" s="5"/>
      <c r="U154" s="5"/>
      <c r="V154" s="6"/>
    </row>
    <row r="155">
      <c r="A155" s="4"/>
      <c r="B155" s="4"/>
      <c r="C155" s="4"/>
      <c r="D155" s="4"/>
      <c r="E155" s="4"/>
      <c r="F155" s="5"/>
      <c r="G155" s="5"/>
      <c r="H155" s="5"/>
      <c r="I155" s="5"/>
      <c r="J155" s="5"/>
      <c r="K155" s="6"/>
      <c r="L155" s="4"/>
      <c r="M155" s="4"/>
      <c r="N155" s="4"/>
      <c r="O155" s="4"/>
      <c r="P155" s="4"/>
      <c r="Q155" s="5"/>
      <c r="R155" s="5"/>
      <c r="S155" s="5"/>
      <c r="T155" s="5"/>
      <c r="U155" s="5"/>
      <c r="V155" s="6"/>
    </row>
    <row r="156">
      <c r="A156" s="4"/>
      <c r="B156" s="4"/>
      <c r="C156" s="4"/>
      <c r="D156" s="4"/>
      <c r="E156" s="4"/>
      <c r="F156" s="5"/>
      <c r="G156" s="5"/>
      <c r="H156" s="5"/>
      <c r="I156" s="5"/>
      <c r="J156" s="5"/>
      <c r="K156" s="6"/>
      <c r="L156" s="4"/>
      <c r="M156" s="4"/>
      <c r="N156" s="4"/>
      <c r="O156" s="4"/>
      <c r="P156" s="4"/>
      <c r="Q156" s="5"/>
      <c r="R156" s="5"/>
      <c r="S156" s="5"/>
      <c r="T156" s="5"/>
      <c r="U156" s="5"/>
      <c r="V156" s="6"/>
    </row>
    <row r="157">
      <c r="A157" s="4"/>
      <c r="B157" s="4"/>
      <c r="C157" s="4"/>
      <c r="D157" s="4"/>
      <c r="E157" s="4"/>
      <c r="F157" s="5"/>
      <c r="G157" s="5"/>
      <c r="H157" s="5"/>
      <c r="I157" s="5"/>
      <c r="J157" s="5"/>
      <c r="K157" s="6"/>
      <c r="L157" s="4"/>
      <c r="M157" s="4"/>
      <c r="N157" s="4"/>
      <c r="O157" s="4"/>
      <c r="P157" s="4"/>
      <c r="Q157" s="5"/>
      <c r="R157" s="5"/>
      <c r="S157" s="5"/>
      <c r="T157" s="5"/>
      <c r="U157" s="5"/>
      <c r="V157" s="6"/>
    </row>
    <row r="158">
      <c r="A158" s="4"/>
      <c r="B158" s="4"/>
      <c r="C158" s="4"/>
      <c r="D158" s="4"/>
      <c r="E158" s="4"/>
      <c r="F158" s="5"/>
      <c r="G158" s="5"/>
      <c r="H158" s="5"/>
      <c r="I158" s="5"/>
      <c r="J158" s="5"/>
      <c r="K158" s="6"/>
      <c r="L158" s="4"/>
      <c r="M158" s="4"/>
      <c r="N158" s="4"/>
      <c r="O158" s="4"/>
      <c r="P158" s="4"/>
      <c r="Q158" s="5"/>
      <c r="R158" s="5"/>
      <c r="S158" s="5"/>
      <c r="T158" s="5"/>
      <c r="U158" s="5"/>
      <c r="V158" s="6"/>
    </row>
    <row r="159">
      <c r="A159" s="4"/>
      <c r="B159" s="4"/>
      <c r="C159" s="4"/>
      <c r="D159" s="4"/>
      <c r="E159" s="4"/>
      <c r="F159" s="5"/>
      <c r="G159" s="5"/>
      <c r="H159" s="5"/>
      <c r="I159" s="5"/>
      <c r="J159" s="5"/>
      <c r="K159" s="6"/>
      <c r="L159" s="4"/>
      <c r="M159" s="4"/>
      <c r="N159" s="4"/>
      <c r="O159" s="4"/>
      <c r="P159" s="4"/>
      <c r="Q159" s="5"/>
      <c r="R159" s="5"/>
      <c r="S159" s="5"/>
      <c r="T159" s="5"/>
      <c r="U159" s="5"/>
      <c r="V159" s="6"/>
    </row>
    <row r="160">
      <c r="A160" s="4"/>
      <c r="B160" s="4"/>
      <c r="C160" s="4"/>
      <c r="D160" s="4"/>
      <c r="E160" s="4"/>
      <c r="F160" s="5"/>
      <c r="G160" s="5"/>
      <c r="H160" s="5"/>
      <c r="I160" s="5"/>
      <c r="J160" s="5"/>
      <c r="K160" s="6"/>
      <c r="L160" s="4"/>
      <c r="M160" s="4"/>
      <c r="N160" s="4"/>
      <c r="O160" s="4"/>
      <c r="P160" s="4"/>
      <c r="Q160" s="5"/>
      <c r="R160" s="5"/>
      <c r="S160" s="5"/>
      <c r="T160" s="5"/>
      <c r="U160" s="5"/>
      <c r="V160" s="6"/>
    </row>
    <row r="161">
      <c r="A161" s="4"/>
      <c r="B161" s="4"/>
      <c r="C161" s="4"/>
      <c r="D161" s="4"/>
      <c r="E161" s="4"/>
      <c r="F161" s="5"/>
      <c r="G161" s="5"/>
      <c r="H161" s="5"/>
      <c r="I161" s="5"/>
      <c r="J161" s="5"/>
      <c r="K161" s="6"/>
      <c r="L161" s="4"/>
      <c r="M161" s="4"/>
      <c r="N161" s="4"/>
      <c r="O161" s="4"/>
      <c r="P161" s="4"/>
      <c r="Q161" s="5"/>
      <c r="R161" s="5"/>
      <c r="S161" s="5"/>
      <c r="T161" s="5"/>
      <c r="U161" s="5"/>
      <c r="V161" s="6"/>
    </row>
    <row r="162">
      <c r="A162" s="4"/>
      <c r="B162" s="4"/>
      <c r="C162" s="4"/>
      <c r="D162" s="4"/>
      <c r="E162" s="4"/>
      <c r="F162" s="5"/>
      <c r="G162" s="5"/>
      <c r="H162" s="5"/>
      <c r="I162" s="5"/>
      <c r="J162" s="5"/>
      <c r="K162" s="6"/>
      <c r="L162" s="4"/>
      <c r="M162" s="4"/>
      <c r="N162" s="4"/>
      <c r="O162" s="4"/>
      <c r="P162" s="4"/>
      <c r="Q162" s="5"/>
      <c r="R162" s="5"/>
      <c r="S162" s="5"/>
      <c r="T162" s="5"/>
      <c r="U162" s="5"/>
      <c r="V162" s="6"/>
    </row>
    <row r="163">
      <c r="A163" s="4"/>
      <c r="B163" s="4"/>
      <c r="C163" s="4"/>
      <c r="D163" s="4"/>
      <c r="E163" s="4"/>
      <c r="F163" s="5"/>
      <c r="G163" s="5"/>
      <c r="H163" s="5"/>
      <c r="I163" s="5"/>
      <c r="J163" s="5"/>
      <c r="K163" s="6"/>
      <c r="L163" s="4"/>
      <c r="M163" s="4"/>
      <c r="N163" s="4"/>
      <c r="O163" s="4"/>
      <c r="P163" s="4"/>
      <c r="Q163" s="5"/>
      <c r="R163" s="5"/>
      <c r="S163" s="5"/>
      <c r="T163" s="5"/>
      <c r="U163" s="5"/>
      <c r="V163" s="6"/>
    </row>
    <row r="164">
      <c r="A164" s="4"/>
      <c r="B164" s="4"/>
      <c r="C164" s="4"/>
      <c r="D164" s="4"/>
      <c r="E164" s="4"/>
      <c r="F164" s="5"/>
      <c r="G164" s="5"/>
      <c r="H164" s="5"/>
      <c r="I164" s="5"/>
      <c r="J164" s="5"/>
      <c r="K164" s="6"/>
      <c r="L164" s="4"/>
      <c r="M164" s="4"/>
      <c r="N164" s="4"/>
      <c r="O164" s="4"/>
      <c r="P164" s="4"/>
      <c r="Q164" s="5"/>
      <c r="R164" s="5"/>
      <c r="S164" s="5"/>
      <c r="T164" s="5"/>
      <c r="U164" s="5"/>
      <c r="V164" s="6"/>
    </row>
    <row r="165">
      <c r="A165" s="4"/>
      <c r="B165" s="4"/>
      <c r="C165" s="4"/>
      <c r="D165" s="4"/>
      <c r="E165" s="4"/>
      <c r="F165" s="5"/>
      <c r="G165" s="5"/>
      <c r="H165" s="5"/>
      <c r="I165" s="5"/>
      <c r="J165" s="5"/>
      <c r="K165" s="6"/>
      <c r="L165" s="4"/>
      <c r="M165" s="4"/>
      <c r="N165" s="4"/>
      <c r="O165" s="4"/>
      <c r="P165" s="4"/>
      <c r="Q165" s="5"/>
      <c r="R165" s="5"/>
      <c r="S165" s="5"/>
      <c r="T165" s="5"/>
      <c r="U165" s="5"/>
      <c r="V165" s="6"/>
    </row>
    <row r="166">
      <c r="A166" s="4"/>
      <c r="B166" s="4"/>
      <c r="C166" s="4"/>
      <c r="D166" s="4"/>
      <c r="E166" s="4"/>
      <c r="F166" s="5"/>
      <c r="G166" s="5"/>
      <c r="H166" s="5"/>
      <c r="I166" s="5"/>
      <c r="J166" s="5"/>
      <c r="K166" s="6"/>
      <c r="L166" s="4"/>
      <c r="M166" s="4"/>
      <c r="N166" s="4"/>
      <c r="O166" s="4"/>
      <c r="P166" s="4"/>
      <c r="Q166" s="5"/>
      <c r="R166" s="5"/>
      <c r="S166" s="5"/>
      <c r="T166" s="5"/>
      <c r="U166" s="5"/>
      <c r="V166" s="6"/>
    </row>
    <row r="167">
      <c r="A167" s="4"/>
      <c r="B167" s="4"/>
      <c r="C167" s="4"/>
      <c r="D167" s="4"/>
      <c r="E167" s="4"/>
      <c r="F167" s="5"/>
      <c r="G167" s="5"/>
      <c r="H167" s="5"/>
      <c r="I167" s="5"/>
      <c r="J167" s="5"/>
      <c r="K167" s="6"/>
      <c r="L167" s="4"/>
      <c r="M167" s="4"/>
      <c r="N167" s="4"/>
      <c r="O167" s="4"/>
      <c r="P167" s="4"/>
      <c r="Q167" s="5"/>
      <c r="R167" s="5"/>
      <c r="S167" s="5"/>
      <c r="T167" s="5"/>
      <c r="U167" s="5"/>
      <c r="V167" s="6"/>
    </row>
    <row r="168">
      <c r="A168" s="4"/>
      <c r="B168" s="4"/>
      <c r="C168" s="4"/>
      <c r="D168" s="4"/>
      <c r="E168" s="4"/>
      <c r="F168" s="5"/>
      <c r="G168" s="5"/>
      <c r="H168" s="5"/>
      <c r="I168" s="5"/>
      <c r="J168" s="5"/>
      <c r="K168" s="6"/>
      <c r="L168" s="4"/>
      <c r="M168" s="4"/>
      <c r="N168" s="4"/>
      <c r="O168" s="4"/>
      <c r="P168" s="4"/>
      <c r="Q168" s="5"/>
      <c r="R168" s="5"/>
      <c r="S168" s="5"/>
      <c r="T168" s="5"/>
      <c r="U168" s="5"/>
      <c r="V168" s="6"/>
    </row>
    <row r="169">
      <c r="A169" s="4"/>
      <c r="B169" s="4"/>
      <c r="C169" s="4"/>
      <c r="D169" s="4"/>
      <c r="E169" s="4"/>
      <c r="F169" s="5"/>
      <c r="G169" s="5"/>
      <c r="H169" s="5"/>
      <c r="I169" s="5"/>
      <c r="J169" s="5"/>
      <c r="K169" s="6"/>
      <c r="L169" s="4"/>
      <c r="M169" s="4"/>
      <c r="N169" s="4"/>
      <c r="O169" s="4"/>
      <c r="P169" s="4"/>
      <c r="Q169" s="5"/>
      <c r="R169" s="5"/>
      <c r="S169" s="5"/>
      <c r="T169" s="5"/>
      <c r="U169" s="5"/>
      <c r="V169" s="6"/>
    </row>
    <row r="170">
      <c r="A170" s="4"/>
      <c r="B170" s="4"/>
      <c r="C170" s="4"/>
      <c r="D170" s="4"/>
      <c r="E170" s="4"/>
      <c r="F170" s="5"/>
      <c r="G170" s="5"/>
      <c r="H170" s="5"/>
      <c r="I170" s="5"/>
      <c r="J170" s="5"/>
      <c r="K170" s="6"/>
      <c r="L170" s="4"/>
      <c r="M170" s="4"/>
      <c r="N170" s="4"/>
      <c r="O170" s="4"/>
      <c r="P170" s="4"/>
      <c r="Q170" s="5"/>
      <c r="R170" s="5"/>
      <c r="S170" s="5"/>
      <c r="T170" s="5"/>
      <c r="U170" s="5"/>
      <c r="V170" s="6"/>
    </row>
    <row r="171">
      <c r="A171" s="4"/>
      <c r="B171" s="4"/>
      <c r="C171" s="4"/>
      <c r="D171" s="4"/>
      <c r="E171" s="4"/>
      <c r="F171" s="5"/>
      <c r="G171" s="5"/>
      <c r="H171" s="5"/>
      <c r="I171" s="5"/>
      <c r="J171" s="5"/>
      <c r="K171" s="6"/>
      <c r="L171" s="4"/>
      <c r="M171" s="4"/>
      <c r="N171" s="4"/>
      <c r="O171" s="4"/>
      <c r="P171" s="4"/>
      <c r="Q171" s="5"/>
      <c r="R171" s="5"/>
      <c r="S171" s="5"/>
      <c r="T171" s="5"/>
      <c r="U171" s="5"/>
      <c r="V171" s="6"/>
    </row>
    <row r="172">
      <c r="A172" s="4"/>
      <c r="B172" s="4"/>
      <c r="C172" s="4"/>
      <c r="D172" s="4"/>
      <c r="E172" s="4"/>
      <c r="F172" s="5"/>
      <c r="G172" s="5"/>
      <c r="H172" s="5"/>
      <c r="I172" s="5"/>
      <c r="J172" s="5"/>
      <c r="K172" s="6"/>
      <c r="L172" s="4"/>
      <c r="M172" s="4"/>
      <c r="N172" s="4"/>
      <c r="O172" s="4"/>
      <c r="P172" s="4"/>
      <c r="Q172" s="5"/>
      <c r="R172" s="5"/>
      <c r="S172" s="5"/>
      <c r="T172" s="5"/>
      <c r="U172" s="5"/>
      <c r="V172" s="6"/>
    </row>
    <row r="173">
      <c r="A173" s="4"/>
      <c r="B173" s="4"/>
      <c r="C173" s="4"/>
      <c r="D173" s="4"/>
      <c r="E173" s="4"/>
      <c r="F173" s="5"/>
      <c r="G173" s="5"/>
      <c r="H173" s="5"/>
      <c r="I173" s="5"/>
      <c r="J173" s="5"/>
      <c r="K173" s="6"/>
      <c r="L173" s="4"/>
      <c r="M173" s="4"/>
      <c r="N173" s="4"/>
      <c r="O173" s="4"/>
      <c r="P173" s="4"/>
      <c r="Q173" s="5"/>
      <c r="R173" s="5"/>
      <c r="S173" s="5"/>
      <c r="T173" s="5"/>
      <c r="U173" s="5"/>
      <c r="V173" s="6"/>
    </row>
    <row r="174">
      <c r="A174" s="4"/>
      <c r="B174" s="4"/>
      <c r="C174" s="4"/>
      <c r="D174" s="4"/>
      <c r="E174" s="4"/>
      <c r="F174" s="5"/>
      <c r="G174" s="5"/>
      <c r="H174" s="5"/>
      <c r="I174" s="5"/>
      <c r="J174" s="5"/>
      <c r="K174" s="6"/>
      <c r="L174" s="4"/>
      <c r="M174" s="4"/>
      <c r="N174" s="4"/>
      <c r="O174" s="4"/>
      <c r="P174" s="4"/>
      <c r="Q174" s="5"/>
      <c r="R174" s="5"/>
      <c r="S174" s="5"/>
      <c r="T174" s="5"/>
      <c r="U174" s="5"/>
      <c r="V174" s="6"/>
    </row>
    <row r="175">
      <c r="A175" s="4"/>
      <c r="B175" s="4"/>
      <c r="C175" s="4"/>
      <c r="D175" s="4"/>
      <c r="E175" s="4"/>
      <c r="F175" s="5"/>
      <c r="G175" s="5"/>
      <c r="H175" s="5"/>
      <c r="I175" s="5"/>
      <c r="J175" s="5"/>
      <c r="K175" s="6"/>
      <c r="L175" s="4"/>
      <c r="M175" s="4"/>
      <c r="N175" s="4"/>
      <c r="O175" s="4"/>
      <c r="P175" s="4"/>
      <c r="Q175" s="5"/>
      <c r="R175" s="5"/>
      <c r="S175" s="5"/>
      <c r="T175" s="5"/>
      <c r="U175" s="5"/>
      <c r="V175" s="6"/>
    </row>
    <row r="176">
      <c r="A176" s="4"/>
      <c r="B176" s="4"/>
      <c r="C176" s="4"/>
      <c r="D176" s="4"/>
      <c r="E176" s="4"/>
      <c r="F176" s="5"/>
      <c r="G176" s="5"/>
      <c r="H176" s="5"/>
      <c r="I176" s="5"/>
      <c r="J176" s="5"/>
      <c r="K176" s="6"/>
      <c r="L176" s="4"/>
      <c r="M176" s="4"/>
      <c r="N176" s="4"/>
      <c r="O176" s="4"/>
      <c r="P176" s="4"/>
      <c r="Q176" s="5"/>
      <c r="R176" s="5"/>
      <c r="S176" s="5"/>
      <c r="T176" s="5"/>
      <c r="U176" s="5"/>
      <c r="V176" s="6"/>
    </row>
    <row r="177">
      <c r="A177" s="4"/>
      <c r="B177" s="4"/>
      <c r="C177" s="4"/>
      <c r="D177" s="4"/>
      <c r="E177" s="4"/>
      <c r="F177" s="5"/>
      <c r="G177" s="5"/>
      <c r="H177" s="5"/>
      <c r="I177" s="5"/>
      <c r="J177" s="5"/>
      <c r="K177" s="6"/>
      <c r="L177" s="4"/>
      <c r="M177" s="4"/>
      <c r="N177" s="4"/>
      <c r="O177" s="4"/>
      <c r="P177" s="4"/>
      <c r="Q177" s="5"/>
      <c r="R177" s="5"/>
      <c r="S177" s="5"/>
      <c r="T177" s="5"/>
      <c r="U177" s="5"/>
      <c r="V177" s="6"/>
    </row>
    <row r="178">
      <c r="A178" s="4"/>
      <c r="B178" s="4"/>
      <c r="C178" s="4"/>
      <c r="D178" s="4"/>
      <c r="E178" s="4"/>
      <c r="F178" s="5"/>
      <c r="G178" s="5"/>
      <c r="H178" s="5"/>
      <c r="I178" s="5"/>
      <c r="J178" s="5"/>
      <c r="K178" s="6"/>
      <c r="L178" s="4"/>
      <c r="M178" s="4"/>
      <c r="N178" s="4"/>
      <c r="O178" s="4"/>
      <c r="P178" s="4"/>
      <c r="Q178" s="5"/>
      <c r="R178" s="5"/>
      <c r="S178" s="5"/>
      <c r="T178" s="5"/>
      <c r="U178" s="5"/>
      <c r="V178" s="6"/>
    </row>
    <row r="179">
      <c r="A179" s="4"/>
      <c r="B179" s="4"/>
      <c r="C179" s="4"/>
      <c r="D179" s="4"/>
      <c r="E179" s="4"/>
      <c r="F179" s="5"/>
      <c r="G179" s="5"/>
      <c r="H179" s="5"/>
      <c r="I179" s="5"/>
      <c r="J179" s="5"/>
      <c r="K179" s="6"/>
      <c r="L179" s="4"/>
      <c r="M179" s="4"/>
      <c r="N179" s="4"/>
      <c r="O179" s="4"/>
      <c r="P179" s="4"/>
      <c r="Q179" s="5"/>
      <c r="R179" s="5"/>
      <c r="S179" s="5"/>
      <c r="T179" s="5"/>
      <c r="U179" s="5"/>
      <c r="V179" s="6"/>
    </row>
    <row r="180">
      <c r="A180" s="4"/>
      <c r="B180" s="4"/>
      <c r="C180" s="4"/>
      <c r="D180" s="4"/>
      <c r="E180" s="4"/>
      <c r="F180" s="5"/>
      <c r="G180" s="5"/>
      <c r="H180" s="5"/>
      <c r="I180" s="5"/>
      <c r="J180" s="5"/>
      <c r="K180" s="6"/>
      <c r="L180" s="4"/>
      <c r="M180" s="4"/>
      <c r="N180" s="4"/>
      <c r="O180" s="4"/>
      <c r="P180" s="4"/>
      <c r="Q180" s="5"/>
      <c r="R180" s="5"/>
      <c r="S180" s="5"/>
      <c r="T180" s="5"/>
      <c r="U180" s="5"/>
      <c r="V180" s="6"/>
    </row>
    <row r="181">
      <c r="A181" s="4"/>
      <c r="B181" s="4"/>
      <c r="C181" s="4"/>
      <c r="D181" s="4"/>
      <c r="E181" s="4"/>
      <c r="F181" s="5"/>
      <c r="G181" s="5"/>
      <c r="H181" s="5"/>
      <c r="I181" s="5"/>
      <c r="J181" s="5"/>
      <c r="K181" s="6"/>
      <c r="L181" s="4"/>
      <c r="M181" s="4"/>
      <c r="N181" s="4"/>
      <c r="O181" s="4"/>
      <c r="P181" s="4"/>
      <c r="Q181" s="5"/>
      <c r="R181" s="5"/>
      <c r="S181" s="5"/>
      <c r="T181" s="5"/>
      <c r="U181" s="5"/>
      <c r="V181" s="6"/>
    </row>
    <row r="182">
      <c r="A182" s="4"/>
      <c r="B182" s="4"/>
      <c r="C182" s="4"/>
      <c r="D182" s="4"/>
      <c r="E182" s="4"/>
      <c r="F182" s="5"/>
      <c r="G182" s="5"/>
      <c r="H182" s="5"/>
      <c r="I182" s="5"/>
      <c r="J182" s="5"/>
      <c r="K182" s="6"/>
      <c r="L182" s="4"/>
      <c r="M182" s="4"/>
      <c r="N182" s="4"/>
      <c r="O182" s="4"/>
      <c r="P182" s="4"/>
      <c r="Q182" s="5"/>
      <c r="R182" s="5"/>
      <c r="S182" s="5"/>
      <c r="T182" s="5"/>
      <c r="U182" s="5"/>
      <c r="V182" s="6"/>
    </row>
    <row r="183">
      <c r="A183" s="4"/>
      <c r="B183" s="4"/>
      <c r="C183" s="4"/>
      <c r="D183" s="4"/>
      <c r="E183" s="4"/>
      <c r="F183" s="5"/>
      <c r="G183" s="5"/>
      <c r="H183" s="5"/>
      <c r="I183" s="5"/>
      <c r="J183" s="5"/>
      <c r="K183" s="6"/>
      <c r="L183" s="4"/>
      <c r="M183" s="4"/>
      <c r="N183" s="4"/>
      <c r="O183" s="4"/>
      <c r="P183" s="4"/>
      <c r="Q183" s="5"/>
      <c r="R183" s="5"/>
      <c r="S183" s="5"/>
      <c r="T183" s="5"/>
      <c r="U183" s="5"/>
      <c r="V183" s="6"/>
    </row>
    <row r="184">
      <c r="A184" s="4"/>
      <c r="B184" s="4"/>
      <c r="C184" s="4"/>
      <c r="D184" s="4"/>
      <c r="E184" s="4"/>
      <c r="F184" s="5"/>
      <c r="G184" s="5"/>
      <c r="H184" s="5"/>
      <c r="I184" s="5"/>
      <c r="J184" s="5"/>
      <c r="K184" s="6"/>
      <c r="L184" s="4"/>
      <c r="M184" s="4"/>
      <c r="N184" s="4"/>
      <c r="O184" s="4"/>
      <c r="P184" s="4"/>
      <c r="Q184" s="5"/>
      <c r="R184" s="5"/>
      <c r="S184" s="5"/>
      <c r="T184" s="5"/>
      <c r="U184" s="5"/>
      <c r="V184" s="6"/>
    </row>
    <row r="185">
      <c r="A185" s="4"/>
      <c r="B185" s="4"/>
      <c r="C185" s="4"/>
      <c r="D185" s="4"/>
      <c r="E185" s="4"/>
      <c r="F185" s="5"/>
      <c r="G185" s="5"/>
      <c r="H185" s="5"/>
      <c r="I185" s="5"/>
      <c r="J185" s="5"/>
      <c r="K185" s="6"/>
      <c r="L185" s="4"/>
      <c r="M185" s="4"/>
      <c r="N185" s="4"/>
      <c r="O185" s="4"/>
      <c r="P185" s="4"/>
      <c r="Q185" s="5"/>
      <c r="R185" s="5"/>
      <c r="S185" s="5"/>
      <c r="T185" s="5"/>
      <c r="U185" s="5"/>
      <c r="V185" s="6"/>
    </row>
    <row r="186">
      <c r="A186" s="4"/>
      <c r="B186" s="4"/>
      <c r="C186" s="4"/>
      <c r="D186" s="4"/>
      <c r="E186" s="4"/>
      <c r="F186" s="5"/>
      <c r="G186" s="5"/>
      <c r="H186" s="5"/>
      <c r="I186" s="5"/>
      <c r="J186" s="5"/>
      <c r="K186" s="6"/>
      <c r="L186" s="4"/>
      <c r="M186" s="4"/>
      <c r="N186" s="4"/>
      <c r="O186" s="4"/>
      <c r="P186" s="4"/>
      <c r="Q186" s="5"/>
      <c r="R186" s="5"/>
      <c r="S186" s="5"/>
      <c r="T186" s="5"/>
      <c r="U186" s="5"/>
      <c r="V186" s="6"/>
    </row>
    <row r="187">
      <c r="A187" s="4"/>
      <c r="B187" s="4"/>
      <c r="C187" s="4"/>
      <c r="D187" s="4"/>
      <c r="E187" s="4"/>
      <c r="F187" s="5"/>
      <c r="G187" s="5"/>
      <c r="H187" s="5"/>
      <c r="I187" s="5"/>
      <c r="J187" s="5"/>
      <c r="K187" s="6"/>
      <c r="L187" s="4"/>
      <c r="M187" s="4"/>
      <c r="N187" s="4"/>
      <c r="O187" s="4"/>
      <c r="P187" s="4"/>
      <c r="Q187" s="5"/>
      <c r="R187" s="5"/>
      <c r="S187" s="5"/>
      <c r="T187" s="5"/>
      <c r="U187" s="5"/>
      <c r="V187" s="6"/>
    </row>
    <row r="188">
      <c r="A188" s="4"/>
      <c r="B188" s="4"/>
      <c r="C188" s="4"/>
      <c r="D188" s="4"/>
      <c r="E188" s="4"/>
      <c r="F188" s="5"/>
      <c r="G188" s="5"/>
      <c r="H188" s="5"/>
      <c r="I188" s="5"/>
      <c r="J188" s="5"/>
      <c r="K188" s="6"/>
      <c r="L188" s="4"/>
      <c r="M188" s="4"/>
      <c r="N188" s="4"/>
      <c r="O188" s="4"/>
      <c r="P188" s="4"/>
      <c r="Q188" s="5"/>
      <c r="R188" s="5"/>
      <c r="S188" s="5"/>
      <c r="T188" s="5"/>
      <c r="U188" s="5"/>
      <c r="V188" s="6"/>
    </row>
    <row r="189">
      <c r="A189" s="4"/>
      <c r="B189" s="4"/>
      <c r="C189" s="4"/>
      <c r="D189" s="4"/>
      <c r="E189" s="4"/>
      <c r="F189" s="5"/>
      <c r="G189" s="5"/>
      <c r="H189" s="5"/>
      <c r="I189" s="5"/>
      <c r="J189" s="5"/>
      <c r="K189" s="6"/>
      <c r="L189" s="4"/>
      <c r="M189" s="4"/>
      <c r="N189" s="4"/>
      <c r="O189" s="4"/>
      <c r="P189" s="4"/>
      <c r="Q189" s="5"/>
      <c r="R189" s="5"/>
      <c r="S189" s="5"/>
      <c r="T189" s="5"/>
      <c r="U189" s="5"/>
      <c r="V189" s="6"/>
    </row>
    <row r="190">
      <c r="A190" s="4"/>
      <c r="B190" s="4"/>
      <c r="C190" s="4"/>
      <c r="D190" s="4"/>
      <c r="E190" s="4"/>
      <c r="F190" s="5"/>
      <c r="G190" s="5"/>
      <c r="H190" s="5"/>
      <c r="I190" s="5"/>
      <c r="J190" s="5"/>
      <c r="K190" s="6"/>
      <c r="L190" s="4"/>
      <c r="M190" s="4"/>
      <c r="N190" s="4"/>
      <c r="O190" s="4"/>
      <c r="P190" s="4"/>
      <c r="Q190" s="5"/>
      <c r="R190" s="5"/>
      <c r="S190" s="5"/>
      <c r="T190" s="5"/>
      <c r="U190" s="5"/>
      <c r="V190" s="6"/>
    </row>
    <row r="191">
      <c r="A191" s="4"/>
      <c r="B191" s="4"/>
      <c r="C191" s="4"/>
      <c r="D191" s="4"/>
      <c r="E191" s="4"/>
      <c r="F191" s="5"/>
      <c r="G191" s="5"/>
      <c r="H191" s="5"/>
      <c r="I191" s="5"/>
      <c r="J191" s="5"/>
      <c r="K191" s="6"/>
      <c r="L191" s="4"/>
      <c r="M191" s="4"/>
      <c r="N191" s="4"/>
      <c r="O191" s="4"/>
      <c r="P191" s="4"/>
      <c r="Q191" s="5"/>
      <c r="R191" s="5"/>
      <c r="S191" s="5"/>
      <c r="T191" s="5"/>
      <c r="U191" s="5"/>
      <c r="V191" s="6"/>
    </row>
    <row r="192">
      <c r="A192" s="4"/>
      <c r="B192" s="4"/>
      <c r="C192" s="4"/>
      <c r="D192" s="4"/>
      <c r="E192" s="4"/>
      <c r="F192" s="5"/>
      <c r="G192" s="5"/>
      <c r="H192" s="5"/>
      <c r="I192" s="5"/>
      <c r="J192" s="5"/>
      <c r="K192" s="6"/>
      <c r="L192" s="4"/>
      <c r="M192" s="4"/>
      <c r="N192" s="4"/>
      <c r="O192" s="4"/>
      <c r="P192" s="4"/>
      <c r="Q192" s="5"/>
      <c r="R192" s="5"/>
      <c r="S192" s="5"/>
      <c r="T192" s="5"/>
      <c r="U192" s="5"/>
      <c r="V192" s="6"/>
    </row>
    <row r="193">
      <c r="A193" s="4"/>
      <c r="B193" s="4"/>
      <c r="C193" s="4"/>
      <c r="D193" s="4"/>
      <c r="E193" s="4"/>
      <c r="F193" s="5"/>
      <c r="G193" s="5"/>
      <c r="H193" s="5"/>
      <c r="I193" s="5"/>
      <c r="J193" s="5"/>
      <c r="K193" s="6"/>
      <c r="L193" s="4"/>
      <c r="M193" s="4"/>
      <c r="N193" s="4"/>
      <c r="O193" s="4"/>
      <c r="P193" s="4"/>
      <c r="Q193" s="5"/>
      <c r="R193" s="5"/>
      <c r="S193" s="5"/>
      <c r="T193" s="5"/>
      <c r="U193" s="5"/>
      <c r="V193" s="6"/>
    </row>
    <row r="194">
      <c r="A194" s="4"/>
      <c r="B194" s="4"/>
      <c r="C194" s="4"/>
      <c r="D194" s="4"/>
      <c r="E194" s="4"/>
      <c r="F194" s="5"/>
      <c r="G194" s="5"/>
      <c r="H194" s="5"/>
      <c r="I194" s="5"/>
      <c r="J194" s="5"/>
      <c r="K194" s="6"/>
      <c r="L194" s="4"/>
      <c r="M194" s="4"/>
      <c r="N194" s="4"/>
      <c r="O194" s="4"/>
      <c r="P194" s="4"/>
      <c r="Q194" s="5"/>
      <c r="R194" s="5"/>
      <c r="S194" s="5"/>
      <c r="T194" s="5"/>
      <c r="U194" s="5"/>
      <c r="V194" s="6"/>
    </row>
    <row r="195">
      <c r="A195" s="4"/>
      <c r="B195" s="4"/>
      <c r="C195" s="4"/>
      <c r="D195" s="4"/>
      <c r="E195" s="4"/>
      <c r="F195" s="5"/>
      <c r="G195" s="5"/>
      <c r="H195" s="5"/>
      <c r="I195" s="5"/>
      <c r="J195" s="5"/>
      <c r="K195" s="6"/>
      <c r="L195" s="4"/>
      <c r="M195" s="4"/>
      <c r="N195" s="4"/>
      <c r="O195" s="4"/>
      <c r="P195" s="4"/>
      <c r="Q195" s="5"/>
      <c r="R195" s="5"/>
      <c r="S195" s="5"/>
      <c r="T195" s="5"/>
      <c r="U195" s="5"/>
      <c r="V195" s="6"/>
    </row>
    <row r="196">
      <c r="A196" s="4"/>
      <c r="B196" s="4"/>
      <c r="C196" s="4"/>
      <c r="D196" s="4"/>
      <c r="E196" s="4"/>
      <c r="F196" s="5"/>
      <c r="G196" s="5"/>
      <c r="H196" s="5"/>
      <c r="I196" s="5"/>
      <c r="J196" s="5"/>
      <c r="K196" s="6"/>
      <c r="L196" s="4"/>
      <c r="M196" s="4"/>
      <c r="N196" s="4"/>
      <c r="O196" s="4"/>
      <c r="P196" s="4"/>
      <c r="Q196" s="5"/>
      <c r="R196" s="5"/>
      <c r="S196" s="5"/>
      <c r="T196" s="5"/>
      <c r="U196" s="5"/>
      <c r="V196" s="6"/>
    </row>
    <row r="197">
      <c r="A197" s="4"/>
      <c r="B197" s="4"/>
      <c r="C197" s="4"/>
      <c r="D197" s="4"/>
      <c r="E197" s="4"/>
      <c r="F197" s="5"/>
      <c r="G197" s="5"/>
      <c r="H197" s="5"/>
      <c r="I197" s="5"/>
      <c r="J197" s="5"/>
      <c r="K197" s="6"/>
      <c r="L197" s="4"/>
      <c r="M197" s="4"/>
      <c r="N197" s="4"/>
      <c r="O197" s="4"/>
      <c r="P197" s="4"/>
      <c r="Q197" s="5"/>
      <c r="R197" s="5"/>
      <c r="S197" s="5"/>
      <c r="T197" s="5"/>
      <c r="U197" s="5"/>
      <c r="V197" s="6"/>
    </row>
    <row r="198">
      <c r="A198" s="4"/>
      <c r="B198" s="4"/>
      <c r="C198" s="4"/>
      <c r="D198" s="4"/>
      <c r="E198" s="4"/>
      <c r="F198" s="5"/>
      <c r="G198" s="5"/>
      <c r="H198" s="5"/>
      <c r="I198" s="5"/>
      <c r="J198" s="5"/>
      <c r="K198" s="6"/>
      <c r="L198" s="4"/>
      <c r="M198" s="4"/>
      <c r="N198" s="4"/>
      <c r="O198" s="4"/>
      <c r="P198" s="4"/>
      <c r="Q198" s="5"/>
      <c r="R198" s="5"/>
      <c r="S198" s="5"/>
      <c r="T198" s="5"/>
      <c r="U198" s="5"/>
      <c r="V198" s="6"/>
    </row>
    <row r="199">
      <c r="A199" s="4"/>
      <c r="B199" s="4"/>
      <c r="C199" s="4"/>
      <c r="D199" s="4"/>
      <c r="E199" s="4"/>
      <c r="F199" s="5"/>
      <c r="G199" s="5"/>
      <c r="H199" s="5"/>
      <c r="I199" s="5"/>
      <c r="J199" s="5"/>
      <c r="K199" s="6"/>
      <c r="L199" s="4"/>
      <c r="M199" s="4"/>
      <c r="N199" s="4"/>
      <c r="O199" s="4"/>
      <c r="P199" s="4"/>
      <c r="Q199" s="5"/>
      <c r="R199" s="5"/>
      <c r="S199" s="5"/>
      <c r="T199" s="5"/>
      <c r="U199" s="5"/>
      <c r="V199" s="6"/>
    </row>
    <row r="200">
      <c r="A200" s="4"/>
      <c r="B200" s="4"/>
      <c r="C200" s="4"/>
      <c r="D200" s="4"/>
      <c r="E200" s="4"/>
      <c r="F200" s="5"/>
      <c r="G200" s="5"/>
      <c r="H200" s="5"/>
      <c r="I200" s="5"/>
      <c r="J200" s="5"/>
      <c r="K200" s="6"/>
      <c r="L200" s="4"/>
      <c r="M200" s="4"/>
      <c r="N200" s="4"/>
      <c r="O200" s="4"/>
      <c r="P200" s="4"/>
      <c r="Q200" s="5"/>
      <c r="R200" s="5"/>
      <c r="S200" s="5"/>
      <c r="T200" s="5"/>
      <c r="U200" s="5"/>
      <c r="V200" s="6"/>
    </row>
    <row r="201">
      <c r="A201" s="4"/>
      <c r="B201" s="4"/>
      <c r="C201" s="4"/>
      <c r="D201" s="4"/>
      <c r="E201" s="4"/>
      <c r="F201" s="5"/>
      <c r="G201" s="5"/>
      <c r="H201" s="5"/>
      <c r="I201" s="5"/>
      <c r="J201" s="5"/>
      <c r="K201" s="6"/>
      <c r="L201" s="4"/>
      <c r="M201" s="4"/>
      <c r="N201" s="4"/>
      <c r="O201" s="4"/>
      <c r="P201" s="4"/>
      <c r="Q201" s="5"/>
      <c r="R201" s="5"/>
      <c r="S201" s="5"/>
      <c r="T201" s="5"/>
      <c r="U201" s="5"/>
      <c r="V201" s="6"/>
    </row>
    <row r="202">
      <c r="A202" s="4"/>
      <c r="B202" s="4"/>
      <c r="C202" s="4"/>
      <c r="D202" s="4"/>
      <c r="E202" s="4"/>
      <c r="F202" s="5"/>
      <c r="G202" s="5"/>
      <c r="H202" s="5"/>
      <c r="I202" s="5"/>
      <c r="J202" s="5"/>
      <c r="K202" s="6"/>
      <c r="L202" s="4"/>
      <c r="M202" s="4"/>
      <c r="N202" s="4"/>
      <c r="O202" s="4"/>
      <c r="P202" s="4"/>
      <c r="Q202" s="5"/>
      <c r="R202" s="5"/>
      <c r="S202" s="5"/>
      <c r="T202" s="5"/>
      <c r="U202" s="5"/>
      <c r="V202" s="6"/>
    </row>
    <row r="203">
      <c r="A203" s="4"/>
      <c r="B203" s="4"/>
      <c r="C203" s="4"/>
      <c r="D203" s="4"/>
      <c r="E203" s="4"/>
      <c r="F203" s="5"/>
      <c r="G203" s="5"/>
      <c r="H203" s="5"/>
      <c r="I203" s="5"/>
      <c r="J203" s="5"/>
      <c r="K203" s="6"/>
      <c r="L203" s="4"/>
      <c r="M203" s="4"/>
      <c r="N203" s="4"/>
      <c r="O203" s="4"/>
      <c r="P203" s="4"/>
      <c r="Q203" s="5"/>
      <c r="R203" s="5"/>
      <c r="S203" s="5"/>
      <c r="T203" s="5"/>
      <c r="U203" s="5"/>
      <c r="V203" s="6"/>
    </row>
    <row r="204">
      <c r="A204" s="4"/>
      <c r="B204" s="4"/>
      <c r="C204" s="4"/>
      <c r="D204" s="4"/>
      <c r="E204" s="4"/>
      <c r="F204" s="5"/>
      <c r="G204" s="5"/>
      <c r="H204" s="5"/>
      <c r="I204" s="5"/>
      <c r="J204" s="5"/>
      <c r="K204" s="6"/>
      <c r="L204" s="4"/>
      <c r="M204" s="4"/>
      <c r="N204" s="4"/>
      <c r="O204" s="4"/>
      <c r="P204" s="4"/>
      <c r="Q204" s="5"/>
      <c r="R204" s="5"/>
      <c r="S204" s="5"/>
      <c r="T204" s="5"/>
      <c r="U204" s="5"/>
      <c r="V204" s="6"/>
    </row>
    <row r="205">
      <c r="A205" s="4"/>
      <c r="B205" s="4"/>
      <c r="C205" s="4"/>
      <c r="D205" s="4"/>
      <c r="E205" s="4"/>
      <c r="F205" s="5"/>
      <c r="G205" s="5"/>
      <c r="H205" s="5"/>
      <c r="I205" s="5"/>
      <c r="J205" s="5"/>
      <c r="K205" s="6"/>
      <c r="L205" s="4"/>
      <c r="M205" s="4"/>
      <c r="N205" s="4"/>
      <c r="O205" s="4"/>
      <c r="P205" s="4"/>
      <c r="Q205" s="5"/>
      <c r="R205" s="5"/>
      <c r="S205" s="5"/>
      <c r="T205" s="5"/>
      <c r="U205" s="5"/>
      <c r="V205" s="6"/>
    </row>
    <row r="206">
      <c r="A206" s="4"/>
      <c r="B206" s="4"/>
      <c r="C206" s="4"/>
      <c r="D206" s="4"/>
      <c r="E206" s="4"/>
      <c r="F206" s="5"/>
      <c r="G206" s="5"/>
      <c r="H206" s="5"/>
      <c r="I206" s="5"/>
      <c r="J206" s="5"/>
      <c r="K206" s="6"/>
      <c r="L206" s="4"/>
      <c r="M206" s="4"/>
      <c r="N206" s="4"/>
      <c r="O206" s="4"/>
      <c r="P206" s="4"/>
      <c r="Q206" s="5"/>
      <c r="R206" s="5"/>
      <c r="S206" s="5"/>
      <c r="T206" s="5"/>
      <c r="U206" s="5"/>
      <c r="V206" s="6"/>
    </row>
    <row r="207">
      <c r="A207" s="4"/>
      <c r="B207" s="4"/>
      <c r="C207" s="4"/>
      <c r="D207" s="4"/>
      <c r="E207" s="4"/>
      <c r="F207" s="5"/>
      <c r="G207" s="5"/>
      <c r="H207" s="5"/>
      <c r="I207" s="5"/>
      <c r="J207" s="5"/>
      <c r="K207" s="6"/>
      <c r="L207" s="4"/>
      <c r="M207" s="4"/>
      <c r="N207" s="4"/>
      <c r="O207" s="4"/>
      <c r="P207" s="4"/>
      <c r="Q207" s="5"/>
      <c r="R207" s="5"/>
      <c r="S207" s="5"/>
      <c r="T207" s="5"/>
      <c r="U207" s="5"/>
      <c r="V207" s="6"/>
    </row>
    <row r="208">
      <c r="A208" s="4"/>
      <c r="B208" s="4"/>
      <c r="C208" s="4"/>
      <c r="D208" s="4"/>
      <c r="E208" s="4"/>
      <c r="F208" s="5"/>
      <c r="G208" s="5"/>
      <c r="H208" s="5"/>
      <c r="I208" s="5"/>
      <c r="J208" s="5"/>
      <c r="K208" s="6"/>
      <c r="L208" s="4"/>
      <c r="M208" s="4"/>
      <c r="N208" s="4"/>
      <c r="O208" s="4"/>
      <c r="P208" s="4"/>
      <c r="Q208" s="5"/>
      <c r="R208" s="5"/>
      <c r="S208" s="5"/>
      <c r="T208" s="5"/>
      <c r="U208" s="5"/>
      <c r="V208" s="6"/>
    </row>
    <row r="209">
      <c r="A209" s="4"/>
      <c r="B209" s="4"/>
      <c r="C209" s="4"/>
      <c r="D209" s="4"/>
      <c r="E209" s="4"/>
      <c r="F209" s="5"/>
      <c r="G209" s="5"/>
      <c r="H209" s="5"/>
      <c r="I209" s="5"/>
      <c r="J209" s="5"/>
      <c r="K209" s="6"/>
      <c r="L209" s="4"/>
      <c r="M209" s="4"/>
      <c r="N209" s="4"/>
      <c r="O209" s="4"/>
      <c r="P209" s="4"/>
      <c r="Q209" s="5"/>
      <c r="R209" s="5"/>
      <c r="S209" s="5"/>
      <c r="T209" s="5"/>
      <c r="U209" s="5"/>
      <c r="V209" s="6"/>
    </row>
    <row r="210">
      <c r="A210" s="4"/>
      <c r="B210" s="4"/>
      <c r="C210" s="4"/>
      <c r="D210" s="4"/>
      <c r="E210" s="4"/>
      <c r="F210" s="5"/>
      <c r="G210" s="5"/>
      <c r="H210" s="5"/>
      <c r="I210" s="5"/>
      <c r="J210" s="5"/>
      <c r="K210" s="6"/>
      <c r="L210" s="4"/>
      <c r="M210" s="4"/>
      <c r="N210" s="4"/>
      <c r="O210" s="4"/>
      <c r="P210" s="4"/>
      <c r="Q210" s="5"/>
      <c r="R210" s="5"/>
      <c r="S210" s="5"/>
      <c r="T210" s="5"/>
      <c r="U210" s="5"/>
      <c r="V210" s="6"/>
    </row>
    <row r="211">
      <c r="A211" s="4"/>
      <c r="B211" s="4"/>
      <c r="C211" s="4"/>
      <c r="D211" s="4"/>
      <c r="E211" s="4"/>
      <c r="F211" s="5"/>
      <c r="G211" s="5"/>
      <c r="H211" s="5"/>
      <c r="I211" s="5"/>
      <c r="J211" s="5"/>
      <c r="K211" s="6"/>
      <c r="L211" s="4"/>
      <c r="M211" s="4"/>
      <c r="N211" s="4"/>
      <c r="O211" s="4"/>
      <c r="P211" s="4"/>
      <c r="Q211" s="5"/>
      <c r="R211" s="5"/>
      <c r="S211" s="5"/>
      <c r="T211" s="5"/>
      <c r="U211" s="5"/>
      <c r="V211" s="6"/>
    </row>
    <row r="212">
      <c r="A212" s="4"/>
      <c r="B212" s="4"/>
      <c r="C212" s="4"/>
      <c r="D212" s="4"/>
      <c r="E212" s="4"/>
      <c r="F212" s="5"/>
      <c r="G212" s="5"/>
      <c r="H212" s="5"/>
      <c r="I212" s="5"/>
      <c r="J212" s="5"/>
      <c r="K212" s="6"/>
      <c r="L212" s="4"/>
      <c r="M212" s="4"/>
      <c r="N212" s="4"/>
      <c r="O212" s="4"/>
      <c r="P212" s="4"/>
      <c r="Q212" s="5"/>
      <c r="R212" s="5"/>
      <c r="S212" s="5"/>
      <c r="T212" s="5"/>
      <c r="U212" s="5"/>
      <c r="V212" s="6"/>
    </row>
    <row r="213">
      <c r="A213" s="4"/>
      <c r="B213" s="4"/>
      <c r="C213" s="4"/>
      <c r="D213" s="4"/>
      <c r="E213" s="4"/>
      <c r="F213" s="5"/>
      <c r="G213" s="5"/>
      <c r="H213" s="5"/>
      <c r="I213" s="5"/>
      <c r="J213" s="5"/>
      <c r="K213" s="6"/>
      <c r="L213" s="4"/>
      <c r="M213" s="4"/>
      <c r="N213" s="4"/>
      <c r="O213" s="4"/>
      <c r="P213" s="4"/>
      <c r="Q213" s="5"/>
      <c r="R213" s="5"/>
      <c r="S213" s="5"/>
      <c r="T213" s="5"/>
      <c r="U213" s="5"/>
      <c r="V213" s="6"/>
    </row>
    <row r="214">
      <c r="A214" s="4"/>
      <c r="B214" s="4"/>
      <c r="C214" s="4"/>
      <c r="D214" s="4"/>
      <c r="E214" s="4"/>
      <c r="F214" s="5"/>
      <c r="G214" s="5"/>
      <c r="H214" s="5"/>
      <c r="I214" s="5"/>
      <c r="J214" s="5"/>
      <c r="K214" s="6"/>
      <c r="L214" s="4"/>
      <c r="M214" s="4"/>
      <c r="N214" s="4"/>
      <c r="O214" s="4"/>
      <c r="P214" s="4"/>
      <c r="Q214" s="5"/>
      <c r="R214" s="5"/>
      <c r="S214" s="5"/>
      <c r="T214" s="5"/>
      <c r="U214" s="5"/>
      <c r="V214" s="6"/>
    </row>
    <row r="215">
      <c r="A215" s="4"/>
      <c r="B215" s="4"/>
      <c r="C215" s="4"/>
      <c r="D215" s="4"/>
      <c r="E215" s="4"/>
      <c r="F215" s="5"/>
      <c r="G215" s="5"/>
      <c r="H215" s="5"/>
      <c r="I215" s="5"/>
      <c r="J215" s="5"/>
      <c r="K215" s="6"/>
      <c r="L215" s="4"/>
      <c r="M215" s="4"/>
      <c r="N215" s="4"/>
      <c r="O215" s="4"/>
      <c r="P215" s="4"/>
      <c r="Q215" s="5"/>
      <c r="R215" s="5"/>
      <c r="S215" s="5"/>
      <c r="T215" s="5"/>
      <c r="U215" s="5"/>
      <c r="V215" s="6"/>
    </row>
    <row r="216">
      <c r="A216" s="4"/>
      <c r="B216" s="4"/>
      <c r="C216" s="4"/>
      <c r="D216" s="4"/>
      <c r="E216" s="4"/>
      <c r="F216" s="5"/>
      <c r="G216" s="5"/>
      <c r="H216" s="5"/>
      <c r="I216" s="5"/>
      <c r="J216" s="5"/>
      <c r="K216" s="6"/>
      <c r="L216" s="4"/>
      <c r="M216" s="4"/>
      <c r="N216" s="4"/>
      <c r="O216" s="4"/>
      <c r="P216" s="4"/>
      <c r="Q216" s="5"/>
      <c r="R216" s="5"/>
      <c r="S216" s="5"/>
      <c r="T216" s="5"/>
      <c r="U216" s="5"/>
      <c r="V216" s="6"/>
    </row>
    <row r="217">
      <c r="A217" s="4"/>
      <c r="B217" s="4"/>
      <c r="C217" s="4"/>
      <c r="D217" s="4"/>
      <c r="E217" s="4"/>
      <c r="F217" s="5"/>
      <c r="G217" s="5"/>
      <c r="H217" s="5"/>
      <c r="I217" s="5"/>
      <c r="J217" s="5"/>
      <c r="K217" s="6"/>
      <c r="L217" s="4"/>
      <c r="M217" s="4"/>
      <c r="N217" s="4"/>
      <c r="O217" s="4"/>
      <c r="P217" s="4"/>
      <c r="Q217" s="5"/>
      <c r="R217" s="5"/>
      <c r="S217" s="5"/>
      <c r="T217" s="5"/>
      <c r="U217" s="5"/>
      <c r="V217" s="6"/>
    </row>
    <row r="218">
      <c r="A218" s="4"/>
      <c r="B218" s="4"/>
      <c r="C218" s="4"/>
      <c r="D218" s="4"/>
      <c r="E218" s="4"/>
      <c r="F218" s="5"/>
      <c r="G218" s="5"/>
      <c r="H218" s="5"/>
      <c r="I218" s="5"/>
      <c r="J218" s="5"/>
      <c r="K218" s="6"/>
      <c r="L218" s="4"/>
      <c r="M218" s="4"/>
      <c r="N218" s="4"/>
      <c r="O218" s="4"/>
      <c r="P218" s="4"/>
      <c r="Q218" s="5"/>
      <c r="R218" s="5"/>
      <c r="S218" s="5"/>
      <c r="T218" s="5"/>
      <c r="U218" s="5"/>
      <c r="V218" s="6"/>
    </row>
    <row r="219">
      <c r="A219" s="4"/>
      <c r="B219" s="4"/>
      <c r="C219" s="4"/>
      <c r="D219" s="4"/>
      <c r="E219" s="4"/>
      <c r="F219" s="5"/>
      <c r="G219" s="5"/>
      <c r="H219" s="5"/>
      <c r="I219" s="5"/>
      <c r="J219" s="5"/>
      <c r="K219" s="6"/>
      <c r="L219" s="4"/>
      <c r="M219" s="4"/>
      <c r="N219" s="4"/>
      <c r="O219" s="4"/>
      <c r="P219" s="4"/>
      <c r="Q219" s="5"/>
      <c r="R219" s="5"/>
      <c r="S219" s="5"/>
      <c r="T219" s="5"/>
      <c r="U219" s="5"/>
      <c r="V219" s="6"/>
    </row>
    <row r="220">
      <c r="A220" s="4"/>
      <c r="B220" s="4"/>
      <c r="C220" s="4"/>
      <c r="D220" s="4"/>
      <c r="E220" s="4"/>
      <c r="F220" s="5"/>
      <c r="G220" s="5"/>
      <c r="H220" s="5"/>
      <c r="I220" s="5"/>
      <c r="J220" s="5"/>
      <c r="K220" s="6"/>
      <c r="L220" s="4"/>
      <c r="M220" s="4"/>
      <c r="N220" s="4"/>
      <c r="O220" s="4"/>
      <c r="P220" s="4"/>
      <c r="Q220" s="5"/>
      <c r="R220" s="5"/>
      <c r="S220" s="5"/>
      <c r="T220" s="5"/>
      <c r="U220" s="5"/>
      <c r="V220" s="6"/>
    </row>
    <row r="221">
      <c r="A221" s="4"/>
      <c r="B221" s="4"/>
      <c r="C221" s="4"/>
      <c r="D221" s="4"/>
      <c r="E221" s="4"/>
      <c r="F221" s="5"/>
      <c r="G221" s="5"/>
      <c r="H221" s="5"/>
      <c r="I221" s="5"/>
      <c r="J221" s="5"/>
      <c r="K221" s="6"/>
      <c r="L221" s="4"/>
      <c r="M221" s="4"/>
      <c r="N221" s="4"/>
      <c r="O221" s="4"/>
      <c r="P221" s="4"/>
      <c r="Q221" s="5"/>
      <c r="R221" s="5"/>
      <c r="S221" s="5"/>
      <c r="T221" s="5"/>
      <c r="U221" s="5"/>
      <c r="V221" s="6"/>
    </row>
    <row r="222">
      <c r="A222" s="4"/>
      <c r="B222" s="4"/>
      <c r="C222" s="4"/>
      <c r="D222" s="4"/>
      <c r="E222" s="4"/>
      <c r="F222" s="5"/>
      <c r="G222" s="5"/>
      <c r="H222" s="5"/>
      <c r="I222" s="5"/>
      <c r="J222" s="5"/>
      <c r="K222" s="6"/>
      <c r="L222" s="4"/>
      <c r="M222" s="4"/>
      <c r="N222" s="4"/>
      <c r="O222" s="4"/>
      <c r="P222" s="4"/>
      <c r="Q222" s="5"/>
      <c r="R222" s="5"/>
      <c r="S222" s="5"/>
      <c r="T222" s="5"/>
      <c r="U222" s="5"/>
      <c r="V222" s="6"/>
    </row>
    <row r="223">
      <c r="A223" s="4"/>
      <c r="B223" s="4"/>
      <c r="C223" s="4"/>
      <c r="D223" s="4"/>
      <c r="E223" s="4"/>
      <c r="F223" s="5"/>
      <c r="G223" s="5"/>
      <c r="H223" s="5"/>
      <c r="I223" s="5"/>
      <c r="J223" s="5"/>
      <c r="K223" s="6"/>
      <c r="L223" s="4"/>
      <c r="M223" s="4"/>
      <c r="N223" s="4"/>
      <c r="O223" s="4"/>
      <c r="P223" s="4"/>
      <c r="Q223" s="5"/>
      <c r="R223" s="5"/>
      <c r="S223" s="5"/>
      <c r="T223" s="5"/>
      <c r="U223" s="5"/>
      <c r="V223" s="6"/>
    </row>
    <row r="224">
      <c r="A224" s="4"/>
      <c r="B224" s="4"/>
      <c r="C224" s="4"/>
      <c r="D224" s="4"/>
      <c r="E224" s="4"/>
      <c r="F224" s="5"/>
      <c r="G224" s="5"/>
      <c r="H224" s="5"/>
      <c r="I224" s="5"/>
      <c r="J224" s="5"/>
      <c r="K224" s="6"/>
      <c r="L224" s="4"/>
      <c r="M224" s="4"/>
      <c r="N224" s="4"/>
      <c r="O224" s="4"/>
      <c r="P224" s="4"/>
      <c r="Q224" s="5"/>
      <c r="R224" s="5"/>
      <c r="S224" s="5"/>
      <c r="T224" s="5"/>
      <c r="U224" s="5"/>
      <c r="V224" s="6"/>
    </row>
    <row r="225">
      <c r="A225" s="4"/>
      <c r="B225" s="4"/>
      <c r="C225" s="4"/>
      <c r="D225" s="4"/>
      <c r="E225" s="4"/>
      <c r="F225" s="5"/>
      <c r="G225" s="5"/>
      <c r="H225" s="5"/>
      <c r="I225" s="5"/>
      <c r="J225" s="5"/>
      <c r="K225" s="6"/>
      <c r="L225" s="4"/>
      <c r="M225" s="4"/>
      <c r="N225" s="4"/>
      <c r="O225" s="4"/>
      <c r="P225" s="4"/>
      <c r="Q225" s="5"/>
      <c r="R225" s="5"/>
      <c r="S225" s="5"/>
      <c r="T225" s="5"/>
      <c r="U225" s="5"/>
      <c r="V225" s="6"/>
    </row>
    <row r="226">
      <c r="A226" s="4"/>
      <c r="B226" s="4"/>
      <c r="C226" s="4"/>
      <c r="D226" s="4"/>
      <c r="E226" s="4"/>
      <c r="F226" s="5"/>
      <c r="G226" s="5"/>
      <c r="H226" s="5"/>
      <c r="I226" s="5"/>
      <c r="J226" s="5"/>
      <c r="K226" s="6"/>
      <c r="L226" s="4"/>
      <c r="M226" s="4"/>
      <c r="N226" s="4"/>
      <c r="O226" s="4"/>
      <c r="P226" s="4"/>
      <c r="Q226" s="5"/>
      <c r="R226" s="5"/>
      <c r="S226" s="5"/>
      <c r="T226" s="5"/>
      <c r="U226" s="5"/>
      <c r="V226" s="6"/>
    </row>
    <row r="227">
      <c r="A227" s="4"/>
      <c r="B227" s="4"/>
      <c r="C227" s="4"/>
      <c r="D227" s="4"/>
      <c r="E227" s="4"/>
      <c r="F227" s="5"/>
      <c r="G227" s="5"/>
      <c r="H227" s="5"/>
      <c r="I227" s="5"/>
      <c r="J227" s="5"/>
      <c r="K227" s="6"/>
      <c r="L227" s="4"/>
      <c r="M227" s="4"/>
      <c r="N227" s="4"/>
      <c r="O227" s="4"/>
      <c r="P227" s="4"/>
      <c r="Q227" s="5"/>
      <c r="R227" s="5"/>
      <c r="S227" s="5"/>
      <c r="T227" s="5"/>
      <c r="U227" s="5"/>
      <c r="V227" s="6"/>
    </row>
    <row r="228">
      <c r="A228" s="4"/>
      <c r="B228" s="4"/>
      <c r="C228" s="4"/>
      <c r="D228" s="4"/>
      <c r="E228" s="4"/>
      <c r="F228" s="5"/>
      <c r="G228" s="5"/>
      <c r="H228" s="5"/>
      <c r="I228" s="5"/>
      <c r="J228" s="5"/>
      <c r="K228" s="6"/>
      <c r="L228" s="4"/>
      <c r="M228" s="4"/>
      <c r="N228" s="4"/>
      <c r="O228" s="4"/>
      <c r="P228" s="4"/>
      <c r="Q228" s="5"/>
      <c r="R228" s="5"/>
      <c r="S228" s="5"/>
      <c r="T228" s="5"/>
      <c r="U228" s="5"/>
      <c r="V228" s="6"/>
    </row>
    <row r="229">
      <c r="A229" s="4"/>
      <c r="B229" s="4"/>
      <c r="C229" s="4"/>
      <c r="D229" s="4"/>
      <c r="E229" s="4"/>
      <c r="F229" s="5"/>
      <c r="G229" s="5"/>
      <c r="H229" s="5"/>
      <c r="I229" s="5"/>
      <c r="J229" s="5"/>
      <c r="K229" s="6"/>
      <c r="L229" s="4"/>
      <c r="M229" s="4"/>
      <c r="N229" s="4"/>
      <c r="O229" s="4"/>
      <c r="P229" s="4"/>
      <c r="Q229" s="5"/>
      <c r="R229" s="5"/>
      <c r="S229" s="5"/>
      <c r="T229" s="5"/>
      <c r="U229" s="5"/>
      <c r="V229" s="6"/>
    </row>
    <row r="230">
      <c r="A230" s="4"/>
      <c r="B230" s="4"/>
      <c r="C230" s="4"/>
      <c r="D230" s="4"/>
      <c r="E230" s="4"/>
      <c r="F230" s="5"/>
      <c r="G230" s="5"/>
      <c r="H230" s="5"/>
      <c r="I230" s="5"/>
      <c r="J230" s="5"/>
      <c r="K230" s="6"/>
      <c r="L230" s="4"/>
      <c r="M230" s="4"/>
      <c r="N230" s="4"/>
      <c r="O230" s="4"/>
      <c r="P230" s="4"/>
      <c r="Q230" s="5"/>
      <c r="R230" s="5"/>
      <c r="S230" s="5"/>
      <c r="T230" s="5"/>
      <c r="U230" s="5"/>
      <c r="V230" s="6"/>
    </row>
    <row r="231">
      <c r="A231" s="4"/>
      <c r="B231" s="4"/>
      <c r="C231" s="4"/>
      <c r="D231" s="4"/>
      <c r="E231" s="4"/>
      <c r="F231" s="5"/>
      <c r="G231" s="5"/>
      <c r="H231" s="5"/>
      <c r="I231" s="5"/>
      <c r="J231" s="5"/>
      <c r="K231" s="6"/>
      <c r="L231" s="4"/>
      <c r="M231" s="4"/>
      <c r="N231" s="4"/>
      <c r="O231" s="4"/>
      <c r="P231" s="4"/>
      <c r="Q231" s="5"/>
      <c r="R231" s="5"/>
      <c r="S231" s="5"/>
      <c r="T231" s="5"/>
      <c r="U231" s="5"/>
      <c r="V231" s="6"/>
    </row>
    <row r="232">
      <c r="A232" s="4"/>
      <c r="B232" s="4"/>
      <c r="C232" s="4"/>
      <c r="D232" s="4"/>
      <c r="E232" s="4"/>
      <c r="F232" s="5"/>
      <c r="G232" s="5"/>
      <c r="H232" s="5"/>
      <c r="I232" s="5"/>
      <c r="J232" s="5"/>
      <c r="K232" s="6"/>
      <c r="L232" s="4"/>
      <c r="M232" s="4"/>
      <c r="N232" s="4"/>
      <c r="O232" s="4"/>
      <c r="P232" s="4"/>
      <c r="Q232" s="5"/>
      <c r="R232" s="5"/>
      <c r="S232" s="5"/>
      <c r="T232" s="5"/>
      <c r="U232" s="5"/>
      <c r="V232" s="6"/>
    </row>
    <row r="233">
      <c r="A233" s="4"/>
      <c r="B233" s="4"/>
      <c r="C233" s="4"/>
      <c r="D233" s="4"/>
      <c r="E233" s="4"/>
      <c r="F233" s="5"/>
      <c r="G233" s="5"/>
      <c r="H233" s="5"/>
      <c r="I233" s="5"/>
      <c r="J233" s="5"/>
      <c r="K233" s="6"/>
      <c r="L233" s="4"/>
      <c r="M233" s="4"/>
      <c r="N233" s="4"/>
      <c r="O233" s="4"/>
      <c r="P233" s="4"/>
      <c r="Q233" s="5"/>
      <c r="R233" s="5"/>
      <c r="S233" s="5"/>
      <c r="T233" s="5"/>
      <c r="U233" s="5"/>
      <c r="V233" s="6"/>
    </row>
    <row r="234">
      <c r="A234" s="4"/>
      <c r="B234" s="4"/>
      <c r="C234" s="4"/>
      <c r="D234" s="4"/>
      <c r="E234" s="4"/>
      <c r="F234" s="5"/>
      <c r="G234" s="5"/>
      <c r="H234" s="5"/>
      <c r="I234" s="5"/>
      <c r="J234" s="5"/>
      <c r="K234" s="6"/>
      <c r="L234" s="4"/>
      <c r="M234" s="4"/>
      <c r="N234" s="4"/>
      <c r="O234" s="4"/>
      <c r="P234" s="4"/>
      <c r="Q234" s="5"/>
      <c r="R234" s="5"/>
      <c r="S234" s="5"/>
      <c r="T234" s="5"/>
      <c r="U234" s="5"/>
      <c r="V234" s="6"/>
    </row>
    <row r="235">
      <c r="A235" s="4"/>
      <c r="B235" s="4"/>
      <c r="C235" s="4"/>
      <c r="D235" s="4"/>
      <c r="E235" s="4"/>
      <c r="F235" s="5"/>
      <c r="G235" s="5"/>
      <c r="H235" s="5"/>
      <c r="I235" s="5"/>
      <c r="J235" s="5"/>
      <c r="K235" s="6"/>
      <c r="L235" s="4"/>
      <c r="M235" s="4"/>
      <c r="N235" s="4"/>
      <c r="O235" s="4"/>
      <c r="P235" s="4"/>
      <c r="Q235" s="5"/>
      <c r="R235" s="5"/>
      <c r="S235" s="5"/>
      <c r="T235" s="5"/>
      <c r="U235" s="5"/>
      <c r="V235" s="6"/>
    </row>
    <row r="236">
      <c r="A236" s="4"/>
      <c r="B236" s="4"/>
      <c r="C236" s="4"/>
      <c r="D236" s="4"/>
      <c r="E236" s="4"/>
      <c r="F236" s="5"/>
      <c r="G236" s="5"/>
      <c r="H236" s="5"/>
      <c r="I236" s="5"/>
      <c r="J236" s="5"/>
      <c r="K236" s="6"/>
      <c r="L236" s="4"/>
      <c r="M236" s="4"/>
      <c r="N236" s="4"/>
      <c r="O236" s="4"/>
      <c r="P236" s="4"/>
      <c r="Q236" s="5"/>
      <c r="R236" s="5"/>
      <c r="S236" s="5"/>
      <c r="T236" s="5"/>
      <c r="U236" s="5"/>
      <c r="V236" s="6"/>
    </row>
    <row r="237">
      <c r="A237" s="4"/>
      <c r="B237" s="4"/>
      <c r="C237" s="4"/>
      <c r="D237" s="4"/>
      <c r="E237" s="4"/>
      <c r="F237" s="5"/>
      <c r="G237" s="5"/>
      <c r="H237" s="5"/>
      <c r="I237" s="5"/>
      <c r="J237" s="5"/>
      <c r="K237" s="6"/>
      <c r="L237" s="4"/>
      <c r="M237" s="4"/>
      <c r="N237" s="4"/>
      <c r="O237" s="4"/>
      <c r="P237" s="4"/>
      <c r="Q237" s="5"/>
      <c r="R237" s="5"/>
      <c r="S237" s="5"/>
      <c r="T237" s="5"/>
      <c r="U237" s="5"/>
      <c r="V237" s="6"/>
    </row>
    <row r="238">
      <c r="A238" s="4"/>
      <c r="B238" s="4"/>
      <c r="C238" s="4"/>
      <c r="D238" s="4"/>
      <c r="E238" s="4"/>
      <c r="F238" s="5"/>
      <c r="G238" s="5"/>
      <c r="H238" s="5"/>
      <c r="I238" s="5"/>
      <c r="J238" s="5"/>
      <c r="K238" s="6"/>
      <c r="L238" s="4"/>
      <c r="M238" s="4"/>
      <c r="N238" s="4"/>
      <c r="O238" s="4"/>
      <c r="P238" s="4"/>
      <c r="Q238" s="5"/>
      <c r="R238" s="5"/>
      <c r="S238" s="5"/>
      <c r="T238" s="5"/>
      <c r="U238" s="5"/>
      <c r="V238" s="6"/>
    </row>
    <row r="239">
      <c r="A239" s="4"/>
      <c r="B239" s="4"/>
      <c r="C239" s="4"/>
      <c r="D239" s="4"/>
      <c r="E239" s="4"/>
      <c r="F239" s="5"/>
      <c r="G239" s="5"/>
      <c r="H239" s="5"/>
      <c r="I239" s="5"/>
      <c r="J239" s="5"/>
      <c r="K239" s="6"/>
      <c r="L239" s="4"/>
      <c r="M239" s="4"/>
      <c r="N239" s="4"/>
      <c r="O239" s="4"/>
      <c r="P239" s="4"/>
      <c r="Q239" s="5"/>
      <c r="R239" s="5"/>
      <c r="S239" s="5"/>
      <c r="T239" s="5"/>
      <c r="U239" s="5"/>
      <c r="V239" s="6"/>
    </row>
    <row r="240">
      <c r="A240" s="4"/>
      <c r="B240" s="4"/>
      <c r="C240" s="4"/>
      <c r="D240" s="4"/>
      <c r="E240" s="4"/>
      <c r="F240" s="5"/>
      <c r="G240" s="5"/>
      <c r="H240" s="5"/>
      <c r="I240" s="5"/>
      <c r="J240" s="5"/>
      <c r="K240" s="6"/>
      <c r="L240" s="4"/>
      <c r="M240" s="4"/>
      <c r="N240" s="4"/>
      <c r="O240" s="4"/>
      <c r="P240" s="4"/>
      <c r="Q240" s="5"/>
      <c r="R240" s="5"/>
      <c r="S240" s="5"/>
      <c r="T240" s="5"/>
      <c r="U240" s="5"/>
      <c r="V240" s="6"/>
    </row>
    <row r="241">
      <c r="A241" s="4"/>
      <c r="B241" s="4"/>
      <c r="C241" s="4"/>
      <c r="D241" s="4"/>
      <c r="E241" s="4"/>
      <c r="F241" s="5"/>
      <c r="G241" s="5"/>
      <c r="H241" s="5"/>
      <c r="I241" s="5"/>
      <c r="J241" s="5"/>
      <c r="K241" s="6"/>
      <c r="L241" s="4"/>
      <c r="M241" s="4"/>
      <c r="N241" s="4"/>
      <c r="O241" s="4"/>
      <c r="P241" s="4"/>
      <c r="Q241" s="5"/>
      <c r="R241" s="5"/>
      <c r="S241" s="5"/>
      <c r="T241" s="5"/>
      <c r="U241" s="5"/>
      <c r="V241" s="6"/>
    </row>
    <row r="242">
      <c r="A242" s="4"/>
      <c r="B242" s="4"/>
      <c r="C242" s="4"/>
      <c r="D242" s="4"/>
      <c r="E242" s="4"/>
      <c r="F242" s="5"/>
      <c r="G242" s="5"/>
      <c r="H242" s="5"/>
      <c r="I242" s="5"/>
      <c r="J242" s="5"/>
      <c r="K242" s="6"/>
      <c r="L242" s="4"/>
      <c r="M242" s="4"/>
      <c r="N242" s="4"/>
      <c r="O242" s="4"/>
      <c r="P242" s="4"/>
      <c r="Q242" s="5"/>
      <c r="R242" s="5"/>
      <c r="S242" s="5"/>
      <c r="T242" s="5"/>
      <c r="U242" s="5"/>
      <c r="V242" s="6"/>
    </row>
    <row r="243">
      <c r="A243" s="4"/>
      <c r="B243" s="4"/>
      <c r="C243" s="4"/>
      <c r="D243" s="4"/>
      <c r="E243" s="4"/>
      <c r="F243" s="5"/>
      <c r="G243" s="5"/>
      <c r="H243" s="5"/>
      <c r="I243" s="5"/>
      <c r="J243" s="5"/>
      <c r="K243" s="6"/>
      <c r="L243" s="4"/>
      <c r="M243" s="4"/>
      <c r="N243" s="4"/>
      <c r="O243" s="4"/>
      <c r="P243" s="4"/>
      <c r="Q243" s="5"/>
      <c r="R243" s="5"/>
      <c r="S243" s="5"/>
      <c r="T243" s="5"/>
      <c r="U243" s="5"/>
      <c r="V243" s="6"/>
    </row>
    <row r="244">
      <c r="A244" s="4"/>
      <c r="B244" s="4"/>
      <c r="C244" s="4"/>
      <c r="D244" s="4"/>
      <c r="E244" s="4"/>
      <c r="F244" s="5"/>
      <c r="G244" s="5"/>
      <c r="H244" s="5"/>
      <c r="I244" s="5"/>
      <c r="J244" s="5"/>
      <c r="K244" s="6"/>
      <c r="L244" s="4"/>
      <c r="M244" s="4"/>
      <c r="N244" s="4"/>
      <c r="O244" s="4"/>
      <c r="P244" s="4"/>
      <c r="Q244" s="5"/>
      <c r="R244" s="5"/>
      <c r="S244" s="5"/>
      <c r="T244" s="5"/>
      <c r="U244" s="5"/>
      <c r="V244" s="6"/>
    </row>
    <row r="245">
      <c r="A245" s="4"/>
      <c r="B245" s="4"/>
      <c r="C245" s="4"/>
      <c r="D245" s="4"/>
      <c r="E245" s="4"/>
      <c r="F245" s="5"/>
      <c r="G245" s="5"/>
      <c r="H245" s="5"/>
      <c r="I245" s="5"/>
      <c r="J245" s="5"/>
      <c r="K245" s="6"/>
      <c r="L245" s="4"/>
      <c r="M245" s="4"/>
      <c r="N245" s="4"/>
      <c r="O245" s="4"/>
      <c r="P245" s="4"/>
      <c r="Q245" s="5"/>
      <c r="R245" s="5"/>
      <c r="S245" s="5"/>
      <c r="T245" s="5"/>
      <c r="U245" s="5"/>
      <c r="V245" s="6"/>
    </row>
    <row r="246">
      <c r="A246" s="4"/>
      <c r="B246" s="4"/>
      <c r="C246" s="4"/>
      <c r="D246" s="4"/>
      <c r="E246" s="4"/>
      <c r="F246" s="5"/>
      <c r="G246" s="5"/>
      <c r="H246" s="5"/>
      <c r="I246" s="5"/>
      <c r="J246" s="5"/>
      <c r="K246" s="6"/>
      <c r="L246" s="4"/>
      <c r="M246" s="4"/>
      <c r="N246" s="4"/>
      <c r="O246" s="4"/>
      <c r="P246" s="4"/>
      <c r="Q246" s="5"/>
      <c r="R246" s="5"/>
      <c r="S246" s="5"/>
      <c r="T246" s="5"/>
      <c r="U246" s="5"/>
      <c r="V246" s="6"/>
    </row>
    <row r="247">
      <c r="A247" s="4"/>
      <c r="B247" s="4"/>
      <c r="C247" s="4"/>
      <c r="D247" s="4"/>
      <c r="E247" s="4"/>
      <c r="F247" s="5"/>
      <c r="G247" s="5"/>
      <c r="H247" s="5"/>
      <c r="I247" s="5"/>
      <c r="J247" s="5"/>
      <c r="K247" s="6"/>
      <c r="L247" s="4"/>
      <c r="M247" s="4"/>
      <c r="N247" s="4"/>
      <c r="O247" s="4"/>
      <c r="P247" s="4"/>
      <c r="Q247" s="5"/>
      <c r="R247" s="5"/>
      <c r="S247" s="5"/>
      <c r="T247" s="5"/>
      <c r="U247" s="5"/>
      <c r="V247" s="6"/>
    </row>
    <row r="248">
      <c r="A248" s="4"/>
      <c r="B248" s="4"/>
      <c r="C248" s="4"/>
      <c r="D248" s="4"/>
      <c r="E248" s="4"/>
      <c r="F248" s="5"/>
      <c r="G248" s="5"/>
      <c r="H248" s="5"/>
      <c r="I248" s="5"/>
      <c r="J248" s="5"/>
      <c r="K248" s="6"/>
      <c r="L248" s="4"/>
      <c r="M248" s="4"/>
      <c r="N248" s="4"/>
      <c r="O248" s="4"/>
      <c r="P248" s="4"/>
      <c r="Q248" s="5"/>
      <c r="R248" s="5"/>
      <c r="S248" s="5"/>
      <c r="T248" s="5"/>
      <c r="U248" s="5"/>
      <c r="V248" s="6"/>
    </row>
    <row r="249">
      <c r="A249" s="4"/>
      <c r="B249" s="4"/>
      <c r="C249" s="4"/>
      <c r="D249" s="4"/>
      <c r="E249" s="4"/>
      <c r="F249" s="5"/>
      <c r="G249" s="5"/>
      <c r="H249" s="5"/>
      <c r="I249" s="5"/>
      <c r="J249" s="5"/>
      <c r="K249" s="6"/>
      <c r="L249" s="4"/>
      <c r="M249" s="4"/>
      <c r="N249" s="4"/>
      <c r="O249" s="4"/>
      <c r="P249" s="4"/>
      <c r="Q249" s="5"/>
      <c r="R249" s="5"/>
      <c r="S249" s="5"/>
      <c r="T249" s="5"/>
      <c r="U249" s="5"/>
      <c r="V249" s="6"/>
    </row>
    <row r="250">
      <c r="A250" s="4"/>
      <c r="B250" s="4"/>
      <c r="C250" s="4"/>
      <c r="D250" s="4"/>
      <c r="E250" s="4"/>
      <c r="F250" s="5"/>
      <c r="G250" s="5"/>
      <c r="H250" s="5"/>
      <c r="I250" s="5"/>
      <c r="J250" s="5"/>
      <c r="K250" s="6"/>
      <c r="L250" s="4"/>
      <c r="M250" s="4"/>
      <c r="N250" s="4"/>
      <c r="O250" s="4"/>
      <c r="P250" s="4"/>
      <c r="Q250" s="5"/>
      <c r="R250" s="5"/>
      <c r="S250" s="5"/>
      <c r="T250" s="5"/>
      <c r="U250" s="5"/>
      <c r="V250" s="6"/>
    </row>
    <row r="251">
      <c r="A251" s="4"/>
      <c r="B251" s="4"/>
      <c r="C251" s="4"/>
      <c r="D251" s="4"/>
      <c r="E251" s="4"/>
      <c r="F251" s="5"/>
      <c r="G251" s="5"/>
      <c r="H251" s="5"/>
      <c r="I251" s="5"/>
      <c r="J251" s="5"/>
      <c r="K251" s="6"/>
      <c r="L251" s="4"/>
      <c r="M251" s="4"/>
      <c r="N251" s="4"/>
      <c r="O251" s="4"/>
      <c r="P251" s="4"/>
      <c r="Q251" s="5"/>
      <c r="R251" s="5"/>
      <c r="S251" s="5"/>
      <c r="T251" s="5"/>
      <c r="U251" s="5"/>
      <c r="V251" s="6"/>
    </row>
    <row r="252">
      <c r="A252" s="4"/>
      <c r="B252" s="4"/>
      <c r="C252" s="4"/>
      <c r="D252" s="4"/>
      <c r="E252" s="4"/>
      <c r="F252" s="5"/>
      <c r="G252" s="5"/>
      <c r="H252" s="5"/>
      <c r="I252" s="5"/>
      <c r="J252" s="5"/>
      <c r="K252" s="6"/>
      <c r="L252" s="4"/>
      <c r="M252" s="4"/>
      <c r="N252" s="4"/>
      <c r="O252" s="4"/>
      <c r="P252" s="4"/>
      <c r="Q252" s="5"/>
      <c r="R252" s="5"/>
      <c r="S252" s="5"/>
      <c r="T252" s="5"/>
      <c r="U252" s="5"/>
      <c r="V252" s="6"/>
    </row>
    <row r="253">
      <c r="A253" s="4"/>
      <c r="B253" s="4"/>
      <c r="C253" s="4"/>
      <c r="D253" s="4"/>
      <c r="E253" s="4"/>
      <c r="F253" s="5"/>
      <c r="G253" s="5"/>
      <c r="H253" s="5"/>
      <c r="I253" s="5"/>
      <c r="J253" s="5"/>
      <c r="K253" s="6"/>
      <c r="L253" s="4"/>
      <c r="M253" s="4"/>
      <c r="N253" s="4"/>
      <c r="O253" s="4"/>
      <c r="P253" s="4"/>
      <c r="Q253" s="5"/>
      <c r="R253" s="5"/>
      <c r="S253" s="5"/>
      <c r="T253" s="5"/>
      <c r="U253" s="5"/>
      <c r="V253" s="6"/>
    </row>
    <row r="254">
      <c r="A254" s="4"/>
      <c r="B254" s="4"/>
      <c r="C254" s="4"/>
      <c r="D254" s="4"/>
      <c r="E254" s="4"/>
      <c r="F254" s="5"/>
      <c r="G254" s="5"/>
      <c r="H254" s="5"/>
      <c r="I254" s="5"/>
      <c r="J254" s="5"/>
      <c r="K254" s="6"/>
      <c r="L254" s="4"/>
      <c r="M254" s="4"/>
      <c r="N254" s="4"/>
      <c r="O254" s="4"/>
      <c r="P254" s="4"/>
      <c r="Q254" s="5"/>
      <c r="R254" s="5"/>
      <c r="S254" s="5"/>
      <c r="T254" s="5"/>
      <c r="U254" s="5"/>
      <c r="V254" s="6"/>
    </row>
    <row r="255">
      <c r="A255" s="4"/>
      <c r="B255" s="4"/>
      <c r="C255" s="4"/>
      <c r="D255" s="4"/>
      <c r="E255" s="4"/>
      <c r="F255" s="5"/>
      <c r="G255" s="5"/>
      <c r="H255" s="5"/>
      <c r="I255" s="5"/>
      <c r="J255" s="5"/>
      <c r="K255" s="6"/>
      <c r="L255" s="4"/>
      <c r="M255" s="4"/>
      <c r="N255" s="4"/>
      <c r="O255" s="4"/>
      <c r="P255" s="4"/>
      <c r="Q255" s="5"/>
      <c r="R255" s="5"/>
      <c r="S255" s="5"/>
      <c r="T255" s="5"/>
      <c r="U255" s="5"/>
      <c r="V255" s="6"/>
    </row>
    <row r="256">
      <c r="A256" s="4"/>
      <c r="B256" s="4"/>
      <c r="C256" s="4"/>
      <c r="D256" s="4"/>
      <c r="E256" s="4"/>
      <c r="F256" s="5"/>
      <c r="G256" s="5"/>
      <c r="H256" s="5"/>
      <c r="I256" s="5"/>
      <c r="J256" s="5"/>
      <c r="K256" s="6"/>
      <c r="L256" s="4"/>
      <c r="M256" s="4"/>
      <c r="N256" s="4"/>
      <c r="O256" s="4"/>
      <c r="P256" s="4"/>
      <c r="Q256" s="5"/>
      <c r="R256" s="5"/>
      <c r="S256" s="5"/>
      <c r="T256" s="5"/>
      <c r="U256" s="5"/>
      <c r="V256" s="6"/>
    </row>
    <row r="257">
      <c r="A257" s="4"/>
      <c r="B257" s="4"/>
      <c r="C257" s="4"/>
      <c r="D257" s="4"/>
      <c r="E257" s="4"/>
      <c r="F257" s="5"/>
      <c r="G257" s="5"/>
      <c r="H257" s="5"/>
      <c r="I257" s="5"/>
      <c r="J257" s="5"/>
      <c r="K257" s="6"/>
      <c r="L257" s="4"/>
      <c r="M257" s="4"/>
      <c r="N257" s="4"/>
      <c r="O257" s="4"/>
      <c r="P257" s="4"/>
      <c r="Q257" s="5"/>
      <c r="R257" s="5"/>
      <c r="S257" s="5"/>
      <c r="T257" s="5"/>
      <c r="U257" s="5"/>
      <c r="V257" s="6"/>
    </row>
    <row r="258">
      <c r="A258" s="4"/>
      <c r="B258" s="4"/>
      <c r="C258" s="4"/>
      <c r="D258" s="4"/>
      <c r="E258" s="4"/>
      <c r="F258" s="5"/>
      <c r="G258" s="5"/>
      <c r="H258" s="5"/>
      <c r="I258" s="5"/>
      <c r="J258" s="5"/>
      <c r="K258" s="6"/>
      <c r="L258" s="4"/>
      <c r="M258" s="4"/>
      <c r="N258" s="4"/>
      <c r="O258" s="4"/>
      <c r="P258" s="4"/>
      <c r="Q258" s="5"/>
      <c r="R258" s="5"/>
      <c r="S258" s="5"/>
      <c r="T258" s="5"/>
      <c r="U258" s="5"/>
      <c r="V258" s="6"/>
    </row>
    <row r="259">
      <c r="A259" s="4"/>
      <c r="B259" s="4"/>
      <c r="C259" s="4"/>
      <c r="D259" s="4"/>
      <c r="E259" s="4"/>
      <c r="F259" s="5"/>
      <c r="G259" s="5"/>
      <c r="H259" s="5"/>
      <c r="I259" s="5"/>
      <c r="J259" s="5"/>
      <c r="K259" s="6"/>
      <c r="L259" s="4"/>
      <c r="M259" s="4"/>
      <c r="N259" s="4"/>
      <c r="O259" s="4"/>
      <c r="P259" s="4"/>
      <c r="Q259" s="5"/>
      <c r="R259" s="5"/>
      <c r="S259" s="5"/>
      <c r="T259" s="5"/>
      <c r="U259" s="5"/>
      <c r="V259" s="6"/>
    </row>
    <row r="260">
      <c r="A260" s="4"/>
      <c r="B260" s="4"/>
      <c r="C260" s="4"/>
      <c r="D260" s="4"/>
      <c r="E260" s="4"/>
      <c r="F260" s="5"/>
      <c r="G260" s="5"/>
      <c r="H260" s="5"/>
      <c r="I260" s="5"/>
      <c r="J260" s="5"/>
      <c r="K260" s="6"/>
      <c r="L260" s="4"/>
      <c r="M260" s="4"/>
      <c r="N260" s="4"/>
      <c r="O260" s="4"/>
      <c r="P260" s="4"/>
      <c r="Q260" s="5"/>
      <c r="R260" s="5"/>
      <c r="S260" s="5"/>
      <c r="T260" s="5"/>
      <c r="U260" s="5"/>
      <c r="V260" s="6"/>
    </row>
    <row r="261">
      <c r="A261" s="4"/>
      <c r="B261" s="4"/>
      <c r="C261" s="4"/>
      <c r="D261" s="4"/>
      <c r="E261" s="4"/>
      <c r="F261" s="5"/>
      <c r="G261" s="5"/>
      <c r="H261" s="5"/>
      <c r="I261" s="5"/>
      <c r="J261" s="5"/>
      <c r="K261" s="6"/>
      <c r="L261" s="4"/>
      <c r="M261" s="4"/>
      <c r="N261" s="4"/>
      <c r="O261" s="4"/>
      <c r="P261" s="4"/>
      <c r="Q261" s="5"/>
      <c r="R261" s="5"/>
      <c r="S261" s="5"/>
      <c r="T261" s="5"/>
      <c r="U261" s="5"/>
      <c r="V261" s="6"/>
    </row>
    <row r="262">
      <c r="A262" s="4"/>
      <c r="B262" s="4"/>
      <c r="C262" s="4"/>
      <c r="D262" s="4"/>
      <c r="E262" s="4"/>
      <c r="F262" s="5"/>
      <c r="G262" s="5"/>
      <c r="H262" s="5"/>
      <c r="I262" s="5"/>
      <c r="J262" s="5"/>
      <c r="K262" s="6"/>
      <c r="L262" s="4"/>
      <c r="M262" s="4"/>
      <c r="N262" s="4"/>
      <c r="O262" s="4"/>
      <c r="P262" s="4"/>
      <c r="Q262" s="5"/>
      <c r="R262" s="5"/>
      <c r="S262" s="5"/>
      <c r="T262" s="5"/>
      <c r="U262" s="5"/>
      <c r="V262" s="6"/>
    </row>
    <row r="263">
      <c r="A263" s="4"/>
      <c r="B263" s="4"/>
      <c r="C263" s="4"/>
      <c r="D263" s="4"/>
      <c r="E263" s="4"/>
      <c r="F263" s="5"/>
      <c r="G263" s="5"/>
      <c r="H263" s="5"/>
      <c r="I263" s="5"/>
      <c r="J263" s="5"/>
      <c r="K263" s="6"/>
      <c r="L263" s="4"/>
      <c r="M263" s="4"/>
      <c r="N263" s="4"/>
      <c r="O263" s="4"/>
      <c r="P263" s="4"/>
      <c r="Q263" s="5"/>
      <c r="R263" s="5"/>
      <c r="S263" s="5"/>
      <c r="T263" s="5"/>
      <c r="U263" s="5"/>
      <c r="V263" s="6"/>
    </row>
    <row r="264">
      <c r="A264" s="4"/>
      <c r="B264" s="4"/>
      <c r="C264" s="4"/>
      <c r="D264" s="4"/>
      <c r="E264" s="4"/>
      <c r="F264" s="5"/>
      <c r="G264" s="5"/>
      <c r="H264" s="5"/>
      <c r="I264" s="5"/>
      <c r="J264" s="5"/>
      <c r="K264" s="6"/>
      <c r="L264" s="4"/>
      <c r="M264" s="4"/>
      <c r="N264" s="4"/>
      <c r="O264" s="4"/>
      <c r="P264" s="4"/>
      <c r="Q264" s="5"/>
      <c r="R264" s="5"/>
      <c r="S264" s="5"/>
      <c r="T264" s="5"/>
      <c r="U264" s="5"/>
      <c r="V264" s="6"/>
    </row>
    <row r="265">
      <c r="A265" s="4"/>
      <c r="B265" s="4"/>
      <c r="C265" s="4"/>
      <c r="D265" s="4"/>
      <c r="E265" s="4"/>
      <c r="F265" s="5"/>
      <c r="G265" s="5"/>
      <c r="H265" s="5"/>
      <c r="I265" s="5"/>
      <c r="J265" s="5"/>
      <c r="K265" s="6"/>
      <c r="L265" s="4"/>
      <c r="M265" s="4"/>
      <c r="N265" s="4"/>
      <c r="O265" s="4"/>
      <c r="P265" s="4"/>
      <c r="Q265" s="5"/>
      <c r="R265" s="5"/>
      <c r="S265" s="5"/>
      <c r="T265" s="5"/>
      <c r="U265" s="5"/>
      <c r="V265" s="6"/>
    </row>
    <row r="266">
      <c r="A266" s="4"/>
      <c r="B266" s="4"/>
      <c r="C266" s="4"/>
      <c r="D266" s="4"/>
      <c r="E266" s="4"/>
      <c r="F266" s="5"/>
      <c r="G266" s="5"/>
      <c r="H266" s="5"/>
      <c r="I266" s="5"/>
      <c r="J266" s="5"/>
      <c r="K266" s="6"/>
      <c r="L266" s="4"/>
      <c r="M266" s="4"/>
      <c r="N266" s="4"/>
      <c r="O266" s="4"/>
      <c r="P266" s="4"/>
      <c r="Q266" s="5"/>
      <c r="R266" s="5"/>
      <c r="S266" s="5"/>
      <c r="T266" s="5"/>
      <c r="U266" s="5"/>
      <c r="V266" s="6"/>
    </row>
    <row r="267">
      <c r="A267" s="4"/>
      <c r="B267" s="4"/>
      <c r="C267" s="4"/>
      <c r="D267" s="4"/>
      <c r="E267" s="4"/>
      <c r="F267" s="5"/>
      <c r="G267" s="5"/>
      <c r="H267" s="5"/>
      <c r="I267" s="5"/>
      <c r="J267" s="5"/>
      <c r="K267" s="6"/>
      <c r="L267" s="4"/>
      <c r="M267" s="4"/>
      <c r="N267" s="4"/>
      <c r="O267" s="4"/>
      <c r="P267" s="4"/>
      <c r="Q267" s="5"/>
      <c r="R267" s="5"/>
      <c r="S267" s="5"/>
      <c r="T267" s="5"/>
      <c r="U267" s="5"/>
      <c r="V267" s="6"/>
    </row>
    <row r="268">
      <c r="A268" s="4"/>
      <c r="B268" s="4"/>
      <c r="C268" s="4"/>
      <c r="D268" s="4"/>
      <c r="E268" s="4"/>
      <c r="F268" s="5"/>
      <c r="G268" s="5"/>
      <c r="H268" s="5"/>
      <c r="I268" s="5"/>
      <c r="J268" s="5"/>
      <c r="K268" s="6"/>
      <c r="L268" s="4"/>
      <c r="M268" s="4"/>
      <c r="N268" s="4"/>
      <c r="O268" s="4"/>
      <c r="P268" s="4"/>
      <c r="Q268" s="5"/>
      <c r="R268" s="5"/>
      <c r="S268" s="5"/>
      <c r="T268" s="5"/>
      <c r="U268" s="5"/>
      <c r="V268" s="6"/>
    </row>
    <row r="269">
      <c r="A269" s="4"/>
      <c r="B269" s="4"/>
      <c r="C269" s="4"/>
      <c r="D269" s="4"/>
      <c r="E269" s="4"/>
      <c r="F269" s="5"/>
      <c r="G269" s="5"/>
      <c r="H269" s="5"/>
      <c r="I269" s="5"/>
      <c r="J269" s="5"/>
      <c r="K269" s="6"/>
      <c r="L269" s="4"/>
      <c r="M269" s="4"/>
      <c r="N269" s="4"/>
      <c r="O269" s="4"/>
      <c r="P269" s="4"/>
      <c r="Q269" s="5"/>
      <c r="R269" s="5"/>
      <c r="S269" s="5"/>
      <c r="T269" s="5"/>
      <c r="U269" s="5"/>
      <c r="V269" s="6"/>
    </row>
    <row r="270">
      <c r="A270" s="4"/>
      <c r="B270" s="4"/>
      <c r="C270" s="4"/>
      <c r="D270" s="4"/>
      <c r="E270" s="4"/>
      <c r="F270" s="5"/>
      <c r="G270" s="5"/>
      <c r="H270" s="5"/>
      <c r="I270" s="5"/>
      <c r="J270" s="5"/>
      <c r="K270" s="6"/>
      <c r="L270" s="4"/>
      <c r="M270" s="4"/>
      <c r="N270" s="4"/>
      <c r="O270" s="4"/>
      <c r="P270" s="4"/>
      <c r="Q270" s="5"/>
      <c r="R270" s="5"/>
      <c r="S270" s="5"/>
      <c r="T270" s="5"/>
      <c r="U270" s="5"/>
      <c r="V270" s="6"/>
    </row>
    <row r="271">
      <c r="A271" s="4"/>
      <c r="B271" s="4"/>
      <c r="C271" s="4"/>
      <c r="D271" s="4"/>
      <c r="E271" s="4"/>
      <c r="F271" s="5"/>
      <c r="G271" s="5"/>
      <c r="H271" s="5"/>
      <c r="I271" s="5"/>
      <c r="J271" s="5"/>
      <c r="K271" s="6"/>
      <c r="L271" s="4"/>
      <c r="M271" s="4"/>
      <c r="N271" s="4"/>
      <c r="O271" s="4"/>
      <c r="P271" s="4"/>
      <c r="Q271" s="5"/>
      <c r="R271" s="5"/>
      <c r="S271" s="5"/>
      <c r="T271" s="5"/>
      <c r="U271" s="5"/>
      <c r="V271" s="6"/>
    </row>
    <row r="272">
      <c r="A272" s="4"/>
      <c r="B272" s="4"/>
      <c r="C272" s="4"/>
      <c r="D272" s="4"/>
      <c r="E272" s="4"/>
      <c r="F272" s="5"/>
      <c r="G272" s="5"/>
      <c r="H272" s="5"/>
      <c r="I272" s="5"/>
      <c r="J272" s="5"/>
      <c r="K272" s="6"/>
      <c r="L272" s="4"/>
      <c r="M272" s="4"/>
      <c r="N272" s="4"/>
      <c r="O272" s="4"/>
      <c r="P272" s="4"/>
      <c r="Q272" s="5"/>
      <c r="R272" s="5"/>
      <c r="S272" s="5"/>
      <c r="T272" s="5"/>
      <c r="U272" s="5"/>
      <c r="V272" s="6"/>
    </row>
    <row r="273">
      <c r="A273" s="4"/>
      <c r="B273" s="4"/>
      <c r="C273" s="4"/>
      <c r="D273" s="4"/>
      <c r="E273" s="4"/>
      <c r="F273" s="5"/>
      <c r="G273" s="5"/>
      <c r="H273" s="5"/>
      <c r="I273" s="5"/>
      <c r="J273" s="5"/>
      <c r="K273" s="6"/>
      <c r="L273" s="4"/>
      <c r="M273" s="4"/>
      <c r="N273" s="4"/>
      <c r="O273" s="4"/>
      <c r="P273" s="4"/>
      <c r="Q273" s="5"/>
      <c r="R273" s="5"/>
      <c r="S273" s="5"/>
      <c r="T273" s="5"/>
      <c r="U273" s="5"/>
      <c r="V273" s="6"/>
    </row>
    <row r="274">
      <c r="A274" s="4"/>
      <c r="B274" s="4"/>
      <c r="C274" s="4"/>
      <c r="D274" s="4"/>
      <c r="E274" s="4"/>
      <c r="F274" s="5"/>
      <c r="G274" s="5"/>
      <c r="H274" s="5"/>
      <c r="I274" s="5"/>
      <c r="J274" s="5"/>
      <c r="K274" s="6"/>
      <c r="L274" s="4"/>
      <c r="M274" s="4"/>
      <c r="N274" s="4"/>
      <c r="O274" s="4"/>
      <c r="P274" s="4"/>
      <c r="Q274" s="5"/>
      <c r="R274" s="5"/>
      <c r="S274" s="5"/>
      <c r="T274" s="5"/>
      <c r="U274" s="5"/>
      <c r="V274" s="6"/>
    </row>
    <row r="275">
      <c r="A275" s="4"/>
      <c r="B275" s="4"/>
      <c r="C275" s="4"/>
      <c r="D275" s="4"/>
      <c r="E275" s="4"/>
      <c r="F275" s="5"/>
      <c r="G275" s="5"/>
      <c r="H275" s="5"/>
      <c r="I275" s="5"/>
      <c r="J275" s="5"/>
      <c r="K275" s="6"/>
      <c r="L275" s="4"/>
      <c r="M275" s="4"/>
      <c r="N275" s="4"/>
      <c r="O275" s="4"/>
      <c r="P275" s="4"/>
      <c r="Q275" s="5"/>
      <c r="R275" s="5"/>
      <c r="S275" s="5"/>
      <c r="T275" s="5"/>
      <c r="U275" s="5"/>
      <c r="V275" s="6"/>
    </row>
    <row r="276">
      <c r="A276" s="4"/>
      <c r="B276" s="4"/>
      <c r="C276" s="4"/>
      <c r="D276" s="4"/>
      <c r="E276" s="4"/>
      <c r="F276" s="5"/>
      <c r="G276" s="5"/>
      <c r="H276" s="5"/>
      <c r="I276" s="5"/>
      <c r="J276" s="5"/>
      <c r="K276" s="6"/>
      <c r="L276" s="4"/>
      <c r="M276" s="4"/>
      <c r="N276" s="4"/>
      <c r="O276" s="4"/>
      <c r="P276" s="4"/>
      <c r="Q276" s="5"/>
      <c r="R276" s="5"/>
      <c r="S276" s="5"/>
      <c r="T276" s="5"/>
      <c r="U276" s="5"/>
      <c r="V276" s="6"/>
    </row>
    <row r="277">
      <c r="A277" s="4"/>
      <c r="B277" s="4"/>
      <c r="C277" s="4"/>
      <c r="D277" s="4"/>
      <c r="E277" s="4"/>
      <c r="F277" s="5"/>
      <c r="G277" s="5"/>
      <c r="H277" s="5"/>
      <c r="I277" s="5"/>
      <c r="J277" s="5"/>
      <c r="K277" s="6"/>
      <c r="L277" s="4"/>
      <c r="M277" s="4"/>
      <c r="N277" s="4"/>
      <c r="O277" s="4"/>
      <c r="P277" s="4"/>
      <c r="Q277" s="5"/>
      <c r="R277" s="5"/>
      <c r="S277" s="5"/>
      <c r="T277" s="5"/>
      <c r="U277" s="5"/>
      <c r="V277" s="6"/>
    </row>
    <row r="278">
      <c r="A278" s="4"/>
      <c r="B278" s="4"/>
      <c r="C278" s="4"/>
      <c r="D278" s="4"/>
      <c r="E278" s="4"/>
      <c r="F278" s="5"/>
      <c r="G278" s="5"/>
      <c r="H278" s="5"/>
      <c r="I278" s="5"/>
      <c r="J278" s="5"/>
      <c r="K278" s="6"/>
      <c r="L278" s="4"/>
      <c r="M278" s="4"/>
      <c r="N278" s="4"/>
      <c r="O278" s="4"/>
      <c r="P278" s="4"/>
      <c r="Q278" s="5"/>
      <c r="R278" s="5"/>
      <c r="S278" s="5"/>
      <c r="T278" s="5"/>
      <c r="U278" s="5"/>
      <c r="V278" s="6"/>
    </row>
    <row r="279">
      <c r="A279" s="4"/>
      <c r="B279" s="4"/>
      <c r="C279" s="4"/>
      <c r="D279" s="4"/>
      <c r="E279" s="4"/>
      <c r="F279" s="5"/>
      <c r="G279" s="5"/>
      <c r="H279" s="5"/>
      <c r="I279" s="5"/>
      <c r="J279" s="5"/>
      <c r="K279" s="6"/>
      <c r="L279" s="4"/>
      <c r="M279" s="4"/>
      <c r="N279" s="4"/>
      <c r="O279" s="4"/>
      <c r="P279" s="4"/>
      <c r="Q279" s="5"/>
      <c r="R279" s="5"/>
      <c r="S279" s="5"/>
      <c r="T279" s="5"/>
      <c r="U279" s="5"/>
      <c r="V279" s="6"/>
    </row>
    <row r="280">
      <c r="A280" s="4"/>
      <c r="B280" s="4"/>
      <c r="C280" s="4"/>
      <c r="D280" s="4"/>
      <c r="E280" s="4"/>
      <c r="F280" s="5"/>
      <c r="G280" s="5"/>
      <c r="H280" s="5"/>
      <c r="I280" s="5"/>
      <c r="J280" s="5"/>
      <c r="K280" s="6"/>
      <c r="L280" s="4"/>
      <c r="M280" s="4"/>
      <c r="N280" s="4"/>
      <c r="O280" s="4"/>
      <c r="P280" s="4"/>
      <c r="Q280" s="5"/>
      <c r="R280" s="5"/>
      <c r="S280" s="5"/>
      <c r="T280" s="5"/>
      <c r="U280" s="5"/>
      <c r="V280" s="6"/>
    </row>
    <row r="281">
      <c r="A281" s="4"/>
      <c r="B281" s="4"/>
      <c r="C281" s="4"/>
      <c r="D281" s="4"/>
      <c r="E281" s="4"/>
      <c r="F281" s="5"/>
      <c r="G281" s="5"/>
      <c r="H281" s="5"/>
      <c r="I281" s="5"/>
      <c r="J281" s="5"/>
      <c r="K281" s="6"/>
      <c r="L281" s="4"/>
      <c r="M281" s="4"/>
      <c r="N281" s="4"/>
      <c r="O281" s="4"/>
      <c r="P281" s="4"/>
      <c r="Q281" s="5"/>
      <c r="R281" s="5"/>
      <c r="S281" s="5"/>
      <c r="T281" s="5"/>
      <c r="U281" s="5"/>
      <c r="V281" s="6"/>
    </row>
    <row r="282">
      <c r="A282" s="4"/>
      <c r="B282" s="4"/>
      <c r="C282" s="4"/>
      <c r="D282" s="4"/>
      <c r="E282" s="4"/>
      <c r="F282" s="5"/>
      <c r="G282" s="5"/>
      <c r="H282" s="5"/>
      <c r="I282" s="5"/>
      <c r="J282" s="5"/>
      <c r="K282" s="6"/>
      <c r="L282" s="4"/>
      <c r="M282" s="4"/>
      <c r="N282" s="4"/>
      <c r="O282" s="4"/>
      <c r="P282" s="4"/>
      <c r="Q282" s="5"/>
      <c r="R282" s="5"/>
      <c r="S282" s="5"/>
      <c r="T282" s="5"/>
      <c r="U282" s="5"/>
      <c r="V282" s="6"/>
    </row>
    <row r="283">
      <c r="A283" s="4"/>
      <c r="B283" s="4"/>
      <c r="C283" s="4"/>
      <c r="D283" s="4"/>
      <c r="E283" s="4"/>
      <c r="F283" s="5"/>
      <c r="G283" s="5"/>
      <c r="H283" s="5"/>
      <c r="I283" s="5"/>
      <c r="J283" s="5"/>
      <c r="K283" s="6"/>
      <c r="L283" s="4"/>
      <c r="M283" s="4"/>
      <c r="N283" s="4"/>
      <c r="O283" s="4"/>
      <c r="P283" s="4"/>
      <c r="Q283" s="5"/>
      <c r="R283" s="5"/>
      <c r="S283" s="5"/>
      <c r="T283" s="5"/>
      <c r="U283" s="5"/>
      <c r="V283" s="6"/>
    </row>
    <row r="284">
      <c r="A284" s="4"/>
      <c r="B284" s="4"/>
      <c r="C284" s="4"/>
      <c r="D284" s="4"/>
      <c r="E284" s="4"/>
      <c r="F284" s="5"/>
      <c r="G284" s="5"/>
      <c r="H284" s="5"/>
      <c r="I284" s="5"/>
      <c r="J284" s="5"/>
      <c r="K284" s="6"/>
      <c r="L284" s="4"/>
      <c r="M284" s="4"/>
      <c r="N284" s="4"/>
      <c r="O284" s="4"/>
      <c r="P284" s="4"/>
      <c r="Q284" s="5"/>
      <c r="R284" s="5"/>
      <c r="S284" s="5"/>
      <c r="T284" s="5"/>
      <c r="U284" s="5"/>
      <c r="V284" s="6"/>
    </row>
    <row r="285">
      <c r="A285" s="4"/>
      <c r="B285" s="4"/>
      <c r="C285" s="4"/>
      <c r="D285" s="4"/>
      <c r="E285" s="4"/>
      <c r="F285" s="5"/>
      <c r="G285" s="5"/>
      <c r="H285" s="5"/>
      <c r="I285" s="5"/>
      <c r="J285" s="5"/>
      <c r="K285" s="6"/>
      <c r="L285" s="4"/>
      <c r="M285" s="4"/>
      <c r="N285" s="4"/>
      <c r="O285" s="4"/>
      <c r="P285" s="4"/>
      <c r="Q285" s="5"/>
      <c r="R285" s="5"/>
      <c r="S285" s="5"/>
      <c r="T285" s="5"/>
      <c r="U285" s="5"/>
      <c r="V285" s="6"/>
    </row>
    <row r="286">
      <c r="A286" s="4"/>
      <c r="B286" s="4"/>
      <c r="C286" s="4"/>
      <c r="D286" s="4"/>
      <c r="E286" s="4"/>
      <c r="F286" s="5"/>
      <c r="G286" s="5"/>
      <c r="H286" s="5"/>
      <c r="I286" s="5"/>
      <c r="J286" s="5"/>
      <c r="K286" s="6"/>
      <c r="L286" s="4"/>
      <c r="M286" s="4"/>
      <c r="N286" s="4"/>
      <c r="O286" s="4"/>
      <c r="P286" s="4"/>
      <c r="Q286" s="5"/>
      <c r="R286" s="5"/>
      <c r="S286" s="5"/>
      <c r="T286" s="5"/>
      <c r="U286" s="5"/>
      <c r="V286" s="6"/>
    </row>
    <row r="287">
      <c r="A287" s="4"/>
      <c r="B287" s="4"/>
      <c r="C287" s="4"/>
      <c r="D287" s="4"/>
      <c r="E287" s="4"/>
      <c r="F287" s="5"/>
      <c r="G287" s="5"/>
      <c r="H287" s="5"/>
      <c r="I287" s="5"/>
      <c r="J287" s="5"/>
      <c r="K287" s="6"/>
      <c r="L287" s="4"/>
      <c r="M287" s="4"/>
      <c r="N287" s="4"/>
      <c r="O287" s="4"/>
      <c r="P287" s="4"/>
      <c r="Q287" s="5"/>
      <c r="R287" s="5"/>
      <c r="S287" s="5"/>
      <c r="T287" s="5"/>
      <c r="U287" s="5"/>
      <c r="V287" s="6"/>
    </row>
    <row r="288">
      <c r="A288" s="4"/>
      <c r="B288" s="4"/>
      <c r="C288" s="4"/>
      <c r="D288" s="4"/>
      <c r="E288" s="4"/>
      <c r="F288" s="5"/>
      <c r="G288" s="5"/>
      <c r="H288" s="5"/>
      <c r="I288" s="5"/>
      <c r="J288" s="5"/>
      <c r="K288" s="6"/>
      <c r="L288" s="4"/>
      <c r="M288" s="4"/>
      <c r="N288" s="4"/>
      <c r="O288" s="4"/>
      <c r="P288" s="4"/>
      <c r="Q288" s="5"/>
      <c r="R288" s="5"/>
      <c r="S288" s="5"/>
      <c r="T288" s="5"/>
      <c r="U288" s="5"/>
      <c r="V288" s="6"/>
    </row>
    <row r="289">
      <c r="A289" s="4"/>
      <c r="B289" s="4"/>
      <c r="C289" s="4"/>
      <c r="D289" s="4"/>
      <c r="E289" s="4"/>
      <c r="F289" s="5"/>
      <c r="G289" s="5"/>
      <c r="H289" s="5"/>
      <c r="I289" s="5"/>
      <c r="J289" s="5"/>
      <c r="K289" s="6"/>
      <c r="L289" s="4"/>
      <c r="M289" s="4"/>
      <c r="N289" s="4"/>
      <c r="O289" s="4"/>
      <c r="P289" s="4"/>
      <c r="Q289" s="5"/>
      <c r="R289" s="5"/>
      <c r="S289" s="5"/>
      <c r="T289" s="5"/>
      <c r="U289" s="5"/>
      <c r="V289" s="6"/>
    </row>
    <row r="290">
      <c r="A290" s="4"/>
      <c r="B290" s="4"/>
      <c r="C290" s="4"/>
      <c r="D290" s="4"/>
      <c r="E290" s="4"/>
      <c r="F290" s="5"/>
      <c r="G290" s="5"/>
      <c r="H290" s="5"/>
      <c r="I290" s="5"/>
      <c r="J290" s="5"/>
      <c r="K290" s="6"/>
      <c r="L290" s="4"/>
      <c r="M290" s="4"/>
      <c r="N290" s="4"/>
      <c r="O290" s="4"/>
      <c r="P290" s="4"/>
      <c r="Q290" s="5"/>
      <c r="R290" s="5"/>
      <c r="S290" s="5"/>
      <c r="T290" s="5"/>
      <c r="U290" s="5"/>
      <c r="V290" s="6"/>
    </row>
    <row r="291">
      <c r="A291" s="4"/>
      <c r="B291" s="4"/>
      <c r="C291" s="4"/>
      <c r="D291" s="4"/>
      <c r="E291" s="4"/>
      <c r="F291" s="5"/>
      <c r="G291" s="5"/>
      <c r="H291" s="5"/>
      <c r="I291" s="5"/>
      <c r="J291" s="5"/>
      <c r="K291" s="6"/>
      <c r="L291" s="4"/>
      <c r="M291" s="4"/>
      <c r="N291" s="4"/>
      <c r="O291" s="4"/>
      <c r="P291" s="4"/>
      <c r="Q291" s="5"/>
      <c r="R291" s="5"/>
      <c r="S291" s="5"/>
      <c r="T291" s="5"/>
      <c r="U291" s="5"/>
      <c r="V291" s="6"/>
    </row>
    <row r="292">
      <c r="A292" s="4"/>
      <c r="B292" s="4"/>
      <c r="C292" s="4"/>
      <c r="D292" s="4"/>
      <c r="E292" s="4"/>
      <c r="F292" s="5"/>
      <c r="G292" s="5"/>
      <c r="H292" s="5"/>
      <c r="I292" s="5"/>
      <c r="J292" s="5"/>
      <c r="K292" s="6"/>
      <c r="L292" s="4"/>
      <c r="M292" s="4"/>
      <c r="N292" s="4"/>
      <c r="O292" s="4"/>
      <c r="P292" s="4"/>
      <c r="Q292" s="5"/>
      <c r="R292" s="5"/>
      <c r="S292" s="5"/>
      <c r="T292" s="5"/>
      <c r="U292" s="5"/>
      <c r="V292" s="6"/>
    </row>
    <row r="293">
      <c r="A293" s="4"/>
      <c r="B293" s="4"/>
      <c r="C293" s="4"/>
      <c r="D293" s="4"/>
      <c r="E293" s="4"/>
      <c r="F293" s="5"/>
      <c r="G293" s="5"/>
      <c r="H293" s="5"/>
      <c r="I293" s="5"/>
      <c r="J293" s="5"/>
      <c r="K293" s="6"/>
      <c r="L293" s="4"/>
      <c r="M293" s="4"/>
      <c r="N293" s="4"/>
      <c r="O293" s="4"/>
      <c r="P293" s="4"/>
      <c r="Q293" s="5"/>
      <c r="R293" s="5"/>
      <c r="S293" s="5"/>
      <c r="T293" s="5"/>
      <c r="U293" s="5"/>
      <c r="V293" s="6"/>
    </row>
    <row r="294">
      <c r="A294" s="4"/>
      <c r="B294" s="4"/>
      <c r="C294" s="4"/>
      <c r="D294" s="4"/>
      <c r="E294" s="4"/>
      <c r="F294" s="5"/>
      <c r="G294" s="5"/>
      <c r="H294" s="5"/>
      <c r="I294" s="5"/>
      <c r="J294" s="5"/>
      <c r="K294" s="6"/>
      <c r="L294" s="4"/>
      <c r="M294" s="4"/>
      <c r="N294" s="4"/>
      <c r="O294" s="4"/>
      <c r="P294" s="4"/>
      <c r="Q294" s="5"/>
      <c r="R294" s="5"/>
      <c r="S294" s="5"/>
      <c r="T294" s="5"/>
      <c r="U294" s="5"/>
      <c r="V294" s="6"/>
    </row>
    <row r="295">
      <c r="A295" s="4"/>
      <c r="B295" s="4"/>
      <c r="C295" s="4"/>
      <c r="D295" s="4"/>
      <c r="E295" s="4"/>
      <c r="F295" s="5"/>
      <c r="G295" s="5"/>
      <c r="H295" s="5"/>
      <c r="I295" s="5"/>
      <c r="J295" s="5"/>
      <c r="K295" s="6"/>
      <c r="L295" s="4"/>
      <c r="M295" s="4"/>
      <c r="N295" s="4"/>
      <c r="O295" s="4"/>
      <c r="P295" s="4"/>
      <c r="Q295" s="5"/>
      <c r="R295" s="5"/>
      <c r="S295" s="5"/>
      <c r="T295" s="5"/>
      <c r="U295" s="5"/>
      <c r="V295" s="6"/>
    </row>
    <row r="296">
      <c r="A296" s="4"/>
      <c r="B296" s="4"/>
      <c r="C296" s="4"/>
      <c r="D296" s="4"/>
      <c r="E296" s="4"/>
      <c r="F296" s="5"/>
      <c r="G296" s="5"/>
      <c r="H296" s="5"/>
      <c r="I296" s="5"/>
      <c r="J296" s="5"/>
      <c r="K296" s="6"/>
      <c r="L296" s="4"/>
      <c r="M296" s="4"/>
      <c r="N296" s="4"/>
      <c r="O296" s="4"/>
      <c r="P296" s="4"/>
      <c r="Q296" s="5"/>
      <c r="R296" s="5"/>
      <c r="S296" s="5"/>
      <c r="T296" s="5"/>
      <c r="U296" s="5"/>
      <c r="V296" s="6"/>
    </row>
    <row r="297">
      <c r="A297" s="4"/>
      <c r="B297" s="4"/>
      <c r="C297" s="4"/>
      <c r="D297" s="4"/>
      <c r="E297" s="4"/>
      <c r="F297" s="5"/>
      <c r="G297" s="5"/>
      <c r="H297" s="5"/>
      <c r="I297" s="5"/>
      <c r="J297" s="5"/>
      <c r="K297" s="6"/>
      <c r="L297" s="4"/>
      <c r="M297" s="4"/>
      <c r="N297" s="4"/>
      <c r="O297" s="4"/>
      <c r="P297" s="4"/>
      <c r="Q297" s="5"/>
      <c r="R297" s="5"/>
      <c r="S297" s="5"/>
      <c r="T297" s="5"/>
      <c r="U297" s="5"/>
      <c r="V297" s="6"/>
    </row>
    <row r="298">
      <c r="A298" s="4"/>
      <c r="B298" s="4"/>
      <c r="C298" s="4"/>
      <c r="D298" s="4"/>
      <c r="E298" s="4"/>
      <c r="F298" s="5"/>
      <c r="G298" s="5"/>
      <c r="H298" s="5"/>
      <c r="I298" s="5"/>
      <c r="J298" s="5"/>
      <c r="K298" s="6"/>
      <c r="L298" s="4"/>
      <c r="M298" s="4"/>
      <c r="N298" s="4"/>
      <c r="O298" s="4"/>
      <c r="P298" s="4"/>
      <c r="Q298" s="5"/>
      <c r="R298" s="5"/>
      <c r="S298" s="5"/>
      <c r="T298" s="5"/>
      <c r="U298" s="5"/>
      <c r="V298" s="6"/>
    </row>
    <row r="299">
      <c r="A299" s="4"/>
      <c r="B299" s="4"/>
      <c r="C299" s="4"/>
      <c r="D299" s="4"/>
      <c r="E299" s="4"/>
      <c r="F299" s="5"/>
      <c r="G299" s="5"/>
      <c r="H299" s="5"/>
      <c r="I299" s="5"/>
      <c r="J299" s="5"/>
      <c r="K299" s="6"/>
      <c r="L299" s="4"/>
      <c r="M299" s="4"/>
      <c r="N299" s="4"/>
      <c r="O299" s="4"/>
      <c r="P299" s="4"/>
      <c r="Q299" s="5"/>
      <c r="R299" s="5"/>
      <c r="S299" s="5"/>
      <c r="T299" s="5"/>
      <c r="U299" s="5"/>
      <c r="V299" s="6"/>
    </row>
    <row r="300">
      <c r="A300" s="4"/>
      <c r="B300" s="4"/>
      <c r="C300" s="4"/>
      <c r="D300" s="4"/>
      <c r="E300" s="4"/>
      <c r="F300" s="5"/>
      <c r="G300" s="5"/>
      <c r="H300" s="5"/>
      <c r="I300" s="5"/>
      <c r="J300" s="5"/>
      <c r="K300" s="6"/>
      <c r="L300" s="4"/>
      <c r="M300" s="4"/>
      <c r="N300" s="4"/>
      <c r="O300" s="4"/>
      <c r="P300" s="4"/>
      <c r="Q300" s="5"/>
      <c r="R300" s="5"/>
      <c r="S300" s="5"/>
      <c r="T300" s="5"/>
      <c r="U300" s="5"/>
      <c r="V300" s="6"/>
    </row>
    <row r="301">
      <c r="A301" s="4"/>
      <c r="B301" s="4"/>
      <c r="C301" s="4"/>
      <c r="D301" s="4"/>
      <c r="E301" s="4"/>
      <c r="F301" s="5"/>
      <c r="G301" s="5"/>
      <c r="H301" s="5"/>
      <c r="I301" s="5"/>
      <c r="J301" s="5"/>
      <c r="K301" s="6"/>
      <c r="L301" s="4"/>
      <c r="M301" s="4"/>
      <c r="N301" s="4"/>
      <c r="O301" s="4"/>
      <c r="P301" s="4"/>
      <c r="Q301" s="5"/>
      <c r="R301" s="5"/>
      <c r="S301" s="5"/>
      <c r="T301" s="5"/>
      <c r="U301" s="5"/>
      <c r="V301" s="6"/>
    </row>
    <row r="302">
      <c r="A302" s="4"/>
      <c r="B302" s="4"/>
      <c r="C302" s="4"/>
      <c r="D302" s="4"/>
      <c r="E302" s="4"/>
      <c r="F302" s="5"/>
      <c r="G302" s="5"/>
      <c r="H302" s="5"/>
      <c r="I302" s="5"/>
      <c r="J302" s="5"/>
      <c r="K302" s="6"/>
      <c r="L302" s="4"/>
      <c r="M302" s="4"/>
      <c r="N302" s="4"/>
      <c r="O302" s="4"/>
      <c r="P302" s="4"/>
      <c r="Q302" s="5"/>
      <c r="R302" s="5"/>
      <c r="S302" s="5"/>
      <c r="T302" s="5"/>
      <c r="U302" s="5"/>
      <c r="V302" s="6"/>
    </row>
    <row r="303">
      <c r="A303" s="4"/>
      <c r="B303" s="4"/>
      <c r="C303" s="4"/>
      <c r="D303" s="4"/>
      <c r="E303" s="4"/>
      <c r="F303" s="5"/>
      <c r="G303" s="5"/>
      <c r="H303" s="5"/>
      <c r="I303" s="5"/>
      <c r="J303" s="5"/>
      <c r="K303" s="6"/>
      <c r="L303" s="4"/>
      <c r="M303" s="4"/>
      <c r="N303" s="4"/>
      <c r="O303" s="4"/>
      <c r="P303" s="4"/>
      <c r="Q303" s="5"/>
      <c r="R303" s="5"/>
      <c r="S303" s="5"/>
      <c r="T303" s="5"/>
      <c r="U303" s="5"/>
      <c r="V303" s="6"/>
    </row>
    <row r="304">
      <c r="A304" s="4"/>
      <c r="B304" s="4"/>
      <c r="C304" s="4"/>
      <c r="D304" s="4"/>
      <c r="E304" s="4"/>
      <c r="F304" s="5"/>
      <c r="G304" s="5"/>
      <c r="H304" s="5"/>
      <c r="I304" s="5"/>
      <c r="J304" s="5"/>
      <c r="K304" s="6"/>
      <c r="L304" s="4"/>
      <c r="M304" s="4"/>
      <c r="N304" s="4"/>
      <c r="O304" s="4"/>
      <c r="P304" s="4"/>
      <c r="Q304" s="5"/>
      <c r="R304" s="5"/>
      <c r="S304" s="5"/>
      <c r="T304" s="5"/>
      <c r="U304" s="5"/>
      <c r="V304" s="6"/>
    </row>
    <row r="305">
      <c r="A305" s="4"/>
      <c r="B305" s="4"/>
      <c r="C305" s="4"/>
      <c r="D305" s="4"/>
      <c r="E305" s="4"/>
      <c r="F305" s="5"/>
      <c r="G305" s="5"/>
      <c r="H305" s="5"/>
      <c r="I305" s="5"/>
      <c r="J305" s="5"/>
      <c r="K305" s="6"/>
      <c r="L305" s="4"/>
      <c r="M305" s="4"/>
      <c r="N305" s="4"/>
      <c r="O305" s="4"/>
      <c r="P305" s="4"/>
      <c r="Q305" s="5"/>
      <c r="R305" s="5"/>
      <c r="S305" s="5"/>
      <c r="T305" s="5"/>
      <c r="U305" s="5"/>
      <c r="V305" s="6"/>
    </row>
    <row r="306">
      <c r="A306" s="4"/>
      <c r="B306" s="4"/>
      <c r="C306" s="4"/>
      <c r="D306" s="4"/>
      <c r="E306" s="4"/>
      <c r="F306" s="5"/>
      <c r="G306" s="5"/>
      <c r="H306" s="5"/>
      <c r="I306" s="5"/>
      <c r="J306" s="5"/>
      <c r="K306" s="6"/>
      <c r="L306" s="4"/>
      <c r="M306" s="4"/>
      <c r="N306" s="4"/>
      <c r="O306" s="4"/>
      <c r="P306" s="4"/>
      <c r="Q306" s="5"/>
      <c r="R306" s="5"/>
      <c r="S306" s="5"/>
      <c r="T306" s="5"/>
      <c r="U306" s="5"/>
      <c r="V306" s="6"/>
    </row>
    <row r="307">
      <c r="A307" s="4"/>
      <c r="B307" s="4"/>
      <c r="C307" s="4"/>
      <c r="D307" s="4"/>
      <c r="E307" s="4"/>
      <c r="F307" s="5"/>
      <c r="G307" s="5"/>
      <c r="H307" s="5"/>
      <c r="I307" s="5"/>
      <c r="J307" s="5"/>
      <c r="K307" s="6"/>
      <c r="L307" s="4"/>
      <c r="M307" s="4"/>
      <c r="N307" s="4"/>
      <c r="O307" s="4"/>
      <c r="P307" s="4"/>
      <c r="Q307" s="5"/>
      <c r="R307" s="5"/>
      <c r="S307" s="5"/>
      <c r="T307" s="5"/>
      <c r="U307" s="5"/>
      <c r="V307" s="6"/>
    </row>
    <row r="308">
      <c r="A308" s="4"/>
      <c r="B308" s="4"/>
      <c r="C308" s="4"/>
      <c r="D308" s="4"/>
      <c r="E308" s="4"/>
      <c r="F308" s="5"/>
      <c r="G308" s="5"/>
      <c r="H308" s="5"/>
      <c r="I308" s="5"/>
      <c r="J308" s="5"/>
      <c r="K308" s="6"/>
      <c r="L308" s="4"/>
      <c r="M308" s="4"/>
      <c r="N308" s="4"/>
      <c r="O308" s="4"/>
      <c r="P308" s="4"/>
      <c r="Q308" s="5"/>
      <c r="R308" s="5"/>
      <c r="S308" s="5"/>
      <c r="T308" s="5"/>
      <c r="U308" s="5"/>
      <c r="V308" s="6"/>
    </row>
    <row r="309">
      <c r="A309" s="4"/>
      <c r="B309" s="4"/>
      <c r="C309" s="4"/>
      <c r="D309" s="4"/>
      <c r="E309" s="4"/>
      <c r="F309" s="5"/>
      <c r="G309" s="5"/>
      <c r="H309" s="5"/>
      <c r="I309" s="5"/>
      <c r="J309" s="5"/>
      <c r="K309" s="6"/>
      <c r="L309" s="4"/>
      <c r="M309" s="4"/>
      <c r="N309" s="4"/>
      <c r="O309" s="4"/>
      <c r="P309" s="4"/>
      <c r="Q309" s="5"/>
      <c r="R309" s="5"/>
      <c r="S309" s="5"/>
      <c r="T309" s="5"/>
      <c r="U309" s="5"/>
      <c r="V309" s="6"/>
    </row>
    <row r="310">
      <c r="A310" s="4"/>
      <c r="B310" s="4"/>
      <c r="C310" s="4"/>
      <c r="D310" s="4"/>
      <c r="E310" s="4"/>
      <c r="F310" s="5"/>
      <c r="G310" s="5"/>
      <c r="H310" s="5"/>
      <c r="I310" s="5"/>
      <c r="J310" s="5"/>
      <c r="K310" s="6"/>
      <c r="L310" s="4"/>
      <c r="M310" s="4"/>
      <c r="N310" s="4"/>
      <c r="O310" s="4"/>
      <c r="P310" s="4"/>
      <c r="Q310" s="5"/>
      <c r="R310" s="5"/>
      <c r="S310" s="5"/>
      <c r="T310" s="5"/>
      <c r="U310" s="5"/>
      <c r="V310" s="6"/>
    </row>
    <row r="311">
      <c r="A311" s="4"/>
      <c r="B311" s="4"/>
      <c r="C311" s="4"/>
      <c r="D311" s="4"/>
      <c r="E311" s="4"/>
      <c r="F311" s="5"/>
      <c r="G311" s="5"/>
      <c r="H311" s="5"/>
      <c r="I311" s="5"/>
      <c r="J311" s="5"/>
      <c r="K311" s="6"/>
      <c r="L311" s="4"/>
      <c r="M311" s="4"/>
      <c r="N311" s="4"/>
      <c r="O311" s="4"/>
      <c r="P311" s="4"/>
      <c r="Q311" s="5"/>
      <c r="R311" s="5"/>
      <c r="S311" s="5"/>
      <c r="T311" s="5"/>
      <c r="U311" s="5"/>
      <c r="V311" s="6"/>
    </row>
    <row r="312">
      <c r="A312" s="4"/>
      <c r="B312" s="4"/>
      <c r="C312" s="4"/>
      <c r="D312" s="4"/>
      <c r="E312" s="4"/>
      <c r="F312" s="5"/>
      <c r="G312" s="5"/>
      <c r="H312" s="5"/>
      <c r="I312" s="5"/>
      <c r="J312" s="5"/>
      <c r="K312" s="6"/>
      <c r="L312" s="4"/>
      <c r="M312" s="4"/>
      <c r="N312" s="4"/>
      <c r="O312" s="4"/>
      <c r="P312" s="4"/>
      <c r="Q312" s="5"/>
      <c r="R312" s="5"/>
      <c r="S312" s="5"/>
      <c r="T312" s="5"/>
      <c r="U312" s="5"/>
      <c r="V312" s="6"/>
    </row>
    <row r="313">
      <c r="A313" s="4"/>
      <c r="B313" s="4"/>
      <c r="C313" s="4"/>
      <c r="D313" s="4"/>
      <c r="E313" s="4"/>
      <c r="F313" s="5"/>
      <c r="G313" s="5"/>
      <c r="H313" s="5"/>
      <c r="I313" s="5"/>
      <c r="J313" s="5"/>
      <c r="K313" s="6"/>
      <c r="L313" s="4"/>
      <c r="M313" s="4"/>
      <c r="N313" s="4"/>
      <c r="O313" s="4"/>
      <c r="P313" s="4"/>
      <c r="Q313" s="5"/>
      <c r="R313" s="5"/>
      <c r="S313" s="5"/>
      <c r="T313" s="5"/>
      <c r="U313" s="5"/>
      <c r="V313" s="6"/>
    </row>
    <row r="314">
      <c r="A314" s="4"/>
      <c r="B314" s="4"/>
      <c r="C314" s="4"/>
      <c r="D314" s="4"/>
      <c r="E314" s="4"/>
      <c r="F314" s="5"/>
      <c r="G314" s="5"/>
      <c r="H314" s="5"/>
      <c r="I314" s="5"/>
      <c r="J314" s="5"/>
      <c r="K314" s="6"/>
      <c r="L314" s="4"/>
      <c r="M314" s="4"/>
      <c r="N314" s="4"/>
      <c r="O314" s="4"/>
      <c r="P314" s="4"/>
      <c r="Q314" s="5"/>
      <c r="R314" s="5"/>
      <c r="S314" s="5"/>
      <c r="T314" s="5"/>
      <c r="U314" s="5"/>
      <c r="V314" s="6"/>
    </row>
    <row r="315">
      <c r="A315" s="4"/>
      <c r="B315" s="4"/>
      <c r="C315" s="4"/>
      <c r="D315" s="4"/>
      <c r="E315" s="4"/>
      <c r="F315" s="5"/>
      <c r="G315" s="5"/>
      <c r="H315" s="5"/>
      <c r="I315" s="5"/>
      <c r="J315" s="5"/>
      <c r="K315" s="6"/>
      <c r="L315" s="4"/>
      <c r="M315" s="4"/>
      <c r="N315" s="4"/>
      <c r="O315" s="4"/>
      <c r="P315" s="4"/>
      <c r="Q315" s="5"/>
      <c r="R315" s="5"/>
      <c r="S315" s="5"/>
      <c r="T315" s="5"/>
      <c r="U315" s="5"/>
      <c r="V315" s="6"/>
    </row>
    <row r="316">
      <c r="A316" s="4"/>
      <c r="B316" s="4"/>
      <c r="C316" s="4"/>
      <c r="D316" s="4"/>
      <c r="E316" s="4"/>
      <c r="F316" s="5"/>
      <c r="G316" s="5"/>
      <c r="H316" s="5"/>
      <c r="I316" s="5"/>
      <c r="J316" s="5"/>
      <c r="K316" s="6"/>
      <c r="L316" s="4"/>
      <c r="M316" s="4"/>
      <c r="N316" s="4"/>
      <c r="O316" s="4"/>
      <c r="P316" s="4"/>
      <c r="Q316" s="5"/>
      <c r="R316" s="5"/>
      <c r="S316" s="5"/>
      <c r="T316" s="5"/>
      <c r="U316" s="5"/>
      <c r="V316" s="6"/>
    </row>
    <row r="317">
      <c r="A317" s="4"/>
      <c r="B317" s="4"/>
      <c r="C317" s="4"/>
      <c r="D317" s="4"/>
      <c r="E317" s="4"/>
      <c r="F317" s="5"/>
      <c r="G317" s="5"/>
      <c r="H317" s="5"/>
      <c r="I317" s="5"/>
      <c r="J317" s="5"/>
      <c r="K317" s="6"/>
      <c r="L317" s="4"/>
      <c r="M317" s="4"/>
      <c r="N317" s="4"/>
      <c r="O317" s="4"/>
      <c r="P317" s="4"/>
      <c r="Q317" s="5"/>
      <c r="R317" s="5"/>
      <c r="S317" s="5"/>
      <c r="T317" s="5"/>
      <c r="U317" s="5"/>
      <c r="V317" s="6"/>
    </row>
    <row r="318">
      <c r="A318" s="4"/>
      <c r="B318" s="4"/>
      <c r="C318" s="4"/>
      <c r="D318" s="4"/>
      <c r="E318" s="4"/>
      <c r="F318" s="5"/>
      <c r="G318" s="5"/>
      <c r="H318" s="5"/>
      <c r="I318" s="5"/>
      <c r="J318" s="5"/>
      <c r="K318" s="6"/>
      <c r="L318" s="4"/>
      <c r="M318" s="4"/>
      <c r="N318" s="4"/>
      <c r="O318" s="4"/>
      <c r="P318" s="4"/>
      <c r="Q318" s="5"/>
      <c r="R318" s="5"/>
      <c r="S318" s="5"/>
      <c r="T318" s="5"/>
      <c r="U318" s="5"/>
      <c r="V318" s="6"/>
    </row>
    <row r="319">
      <c r="A319" s="4"/>
      <c r="B319" s="4"/>
      <c r="C319" s="4"/>
      <c r="D319" s="4"/>
      <c r="E319" s="4"/>
      <c r="F319" s="5"/>
      <c r="G319" s="5"/>
      <c r="H319" s="5"/>
      <c r="I319" s="5"/>
      <c r="J319" s="5"/>
      <c r="K319" s="6"/>
      <c r="L319" s="4"/>
      <c r="M319" s="4"/>
      <c r="N319" s="4"/>
      <c r="O319" s="4"/>
      <c r="P319" s="4"/>
      <c r="Q319" s="5"/>
      <c r="R319" s="5"/>
      <c r="S319" s="5"/>
      <c r="T319" s="5"/>
      <c r="U319" s="5"/>
      <c r="V319" s="6"/>
    </row>
    <row r="320">
      <c r="A320" s="4"/>
      <c r="B320" s="4"/>
      <c r="C320" s="4"/>
      <c r="D320" s="4"/>
      <c r="E320" s="4"/>
      <c r="F320" s="5"/>
      <c r="G320" s="5"/>
      <c r="H320" s="5"/>
      <c r="I320" s="5"/>
      <c r="J320" s="5"/>
      <c r="K320" s="6"/>
      <c r="L320" s="4"/>
      <c r="M320" s="4"/>
      <c r="N320" s="4"/>
      <c r="O320" s="4"/>
      <c r="P320" s="4"/>
      <c r="Q320" s="5"/>
      <c r="R320" s="5"/>
      <c r="S320" s="5"/>
      <c r="T320" s="5"/>
      <c r="U320" s="5"/>
      <c r="V320" s="6"/>
    </row>
    <row r="321">
      <c r="A321" s="4"/>
      <c r="B321" s="4"/>
      <c r="C321" s="4"/>
      <c r="D321" s="4"/>
      <c r="E321" s="4"/>
      <c r="F321" s="5"/>
      <c r="G321" s="5"/>
      <c r="H321" s="5"/>
      <c r="I321" s="5"/>
      <c r="J321" s="5"/>
      <c r="K321" s="6"/>
      <c r="L321" s="4"/>
      <c r="M321" s="4"/>
      <c r="N321" s="4"/>
      <c r="O321" s="4"/>
      <c r="P321" s="4"/>
      <c r="Q321" s="5"/>
      <c r="R321" s="5"/>
      <c r="S321" s="5"/>
      <c r="T321" s="5"/>
      <c r="U321" s="5"/>
      <c r="V321" s="6"/>
    </row>
    <row r="322">
      <c r="A322" s="4"/>
      <c r="B322" s="4"/>
      <c r="C322" s="4"/>
      <c r="D322" s="4"/>
      <c r="E322" s="4"/>
      <c r="F322" s="5"/>
      <c r="G322" s="5"/>
      <c r="H322" s="5"/>
      <c r="I322" s="5"/>
      <c r="J322" s="5"/>
      <c r="K322" s="6"/>
      <c r="L322" s="4"/>
      <c r="M322" s="4"/>
      <c r="N322" s="4"/>
      <c r="O322" s="4"/>
      <c r="P322" s="4"/>
      <c r="Q322" s="5"/>
      <c r="R322" s="5"/>
      <c r="S322" s="5"/>
      <c r="T322" s="5"/>
      <c r="U322" s="5"/>
      <c r="V322" s="6"/>
    </row>
    <row r="323">
      <c r="A323" s="4"/>
      <c r="B323" s="4"/>
      <c r="C323" s="4"/>
      <c r="D323" s="4"/>
      <c r="E323" s="4"/>
      <c r="F323" s="5"/>
      <c r="G323" s="5"/>
      <c r="H323" s="5"/>
      <c r="I323" s="5"/>
      <c r="J323" s="5"/>
      <c r="K323" s="6"/>
      <c r="L323" s="4"/>
      <c r="M323" s="4"/>
      <c r="N323" s="4"/>
      <c r="O323" s="4"/>
      <c r="P323" s="4"/>
      <c r="Q323" s="5"/>
      <c r="R323" s="5"/>
      <c r="S323" s="5"/>
      <c r="T323" s="5"/>
      <c r="U323" s="5"/>
      <c r="V323" s="6"/>
    </row>
    <row r="324">
      <c r="A324" s="4"/>
      <c r="B324" s="4"/>
      <c r="C324" s="4"/>
      <c r="D324" s="4"/>
      <c r="E324" s="4"/>
      <c r="F324" s="5"/>
      <c r="G324" s="5"/>
      <c r="H324" s="5"/>
      <c r="I324" s="5"/>
      <c r="J324" s="5"/>
      <c r="K324" s="6"/>
      <c r="L324" s="4"/>
      <c r="M324" s="4"/>
      <c r="N324" s="4"/>
      <c r="O324" s="4"/>
      <c r="P324" s="4"/>
      <c r="Q324" s="5"/>
      <c r="R324" s="5"/>
      <c r="S324" s="5"/>
      <c r="T324" s="5"/>
      <c r="U324" s="5"/>
      <c r="V324" s="6"/>
    </row>
    <row r="325">
      <c r="A325" s="4"/>
      <c r="B325" s="4"/>
      <c r="C325" s="4"/>
      <c r="D325" s="4"/>
      <c r="E325" s="4"/>
      <c r="F325" s="5"/>
      <c r="G325" s="5"/>
      <c r="H325" s="5"/>
      <c r="I325" s="5"/>
      <c r="J325" s="5"/>
      <c r="K325" s="6"/>
      <c r="L325" s="4"/>
      <c r="M325" s="4"/>
      <c r="N325" s="4"/>
      <c r="O325" s="4"/>
      <c r="P325" s="4"/>
      <c r="Q325" s="5"/>
      <c r="R325" s="5"/>
      <c r="S325" s="5"/>
      <c r="T325" s="5"/>
      <c r="U325" s="5"/>
      <c r="V325" s="6"/>
    </row>
    <row r="326">
      <c r="A326" s="4"/>
      <c r="B326" s="4"/>
      <c r="C326" s="4"/>
      <c r="D326" s="4"/>
      <c r="E326" s="4"/>
      <c r="F326" s="5"/>
      <c r="G326" s="5"/>
      <c r="H326" s="5"/>
      <c r="I326" s="5"/>
      <c r="J326" s="5"/>
      <c r="K326" s="6"/>
      <c r="L326" s="4"/>
      <c r="M326" s="4"/>
      <c r="N326" s="4"/>
      <c r="O326" s="4"/>
      <c r="P326" s="4"/>
      <c r="Q326" s="5"/>
      <c r="R326" s="5"/>
      <c r="S326" s="5"/>
      <c r="T326" s="5"/>
      <c r="U326" s="5"/>
      <c r="V326" s="6"/>
    </row>
    <row r="327">
      <c r="A327" s="4"/>
      <c r="B327" s="4"/>
      <c r="C327" s="4"/>
      <c r="D327" s="4"/>
      <c r="E327" s="4"/>
      <c r="F327" s="5"/>
      <c r="G327" s="5"/>
      <c r="H327" s="5"/>
      <c r="I327" s="5"/>
      <c r="J327" s="5"/>
      <c r="K327" s="6"/>
      <c r="L327" s="4"/>
      <c r="M327" s="4"/>
      <c r="N327" s="4"/>
      <c r="O327" s="4"/>
      <c r="P327" s="4"/>
      <c r="Q327" s="5"/>
      <c r="R327" s="5"/>
      <c r="S327" s="5"/>
      <c r="T327" s="5"/>
      <c r="U327" s="5"/>
      <c r="V327" s="6"/>
    </row>
    <row r="328">
      <c r="A328" s="4"/>
      <c r="B328" s="4"/>
      <c r="C328" s="4"/>
      <c r="D328" s="4"/>
      <c r="E328" s="4"/>
      <c r="F328" s="5"/>
      <c r="G328" s="5"/>
      <c r="H328" s="5"/>
      <c r="I328" s="5"/>
      <c r="J328" s="5"/>
      <c r="K328" s="6"/>
      <c r="L328" s="4"/>
      <c r="M328" s="4"/>
      <c r="N328" s="4"/>
      <c r="O328" s="4"/>
      <c r="P328" s="4"/>
      <c r="Q328" s="5"/>
      <c r="R328" s="5"/>
      <c r="S328" s="5"/>
      <c r="T328" s="5"/>
      <c r="U328" s="5"/>
      <c r="V328" s="6"/>
    </row>
    <row r="329">
      <c r="A329" s="4"/>
      <c r="B329" s="4"/>
      <c r="C329" s="4"/>
      <c r="D329" s="4"/>
      <c r="E329" s="4"/>
      <c r="F329" s="5"/>
      <c r="G329" s="5"/>
      <c r="H329" s="5"/>
      <c r="I329" s="5"/>
      <c r="J329" s="5"/>
      <c r="K329" s="6"/>
      <c r="L329" s="4"/>
      <c r="M329" s="4"/>
      <c r="N329" s="4"/>
      <c r="O329" s="4"/>
      <c r="P329" s="4"/>
      <c r="Q329" s="5"/>
      <c r="R329" s="5"/>
      <c r="S329" s="5"/>
      <c r="T329" s="5"/>
      <c r="U329" s="5"/>
      <c r="V329" s="6"/>
    </row>
    <row r="330">
      <c r="A330" s="4"/>
      <c r="B330" s="4"/>
      <c r="C330" s="4"/>
      <c r="D330" s="4"/>
      <c r="E330" s="4"/>
      <c r="F330" s="5"/>
      <c r="G330" s="5"/>
      <c r="H330" s="5"/>
      <c r="I330" s="5"/>
      <c r="J330" s="5"/>
      <c r="K330" s="6"/>
      <c r="L330" s="4"/>
      <c r="M330" s="4"/>
      <c r="N330" s="4"/>
      <c r="O330" s="4"/>
      <c r="P330" s="4"/>
      <c r="Q330" s="5"/>
      <c r="R330" s="5"/>
      <c r="S330" s="5"/>
      <c r="T330" s="5"/>
      <c r="U330" s="5"/>
      <c r="V330" s="6"/>
    </row>
    <row r="331">
      <c r="A331" s="4"/>
      <c r="B331" s="4"/>
      <c r="C331" s="4"/>
      <c r="D331" s="4"/>
      <c r="E331" s="4"/>
      <c r="F331" s="5"/>
      <c r="G331" s="5"/>
      <c r="H331" s="5"/>
      <c r="I331" s="5"/>
      <c r="J331" s="5"/>
      <c r="K331" s="6"/>
      <c r="L331" s="4"/>
      <c r="M331" s="4"/>
      <c r="N331" s="4"/>
      <c r="O331" s="4"/>
      <c r="P331" s="4"/>
      <c r="Q331" s="5"/>
      <c r="R331" s="5"/>
      <c r="S331" s="5"/>
      <c r="T331" s="5"/>
      <c r="U331" s="5"/>
      <c r="V331" s="6"/>
    </row>
    <row r="332">
      <c r="A332" s="4"/>
      <c r="B332" s="4"/>
      <c r="C332" s="4"/>
      <c r="D332" s="4"/>
      <c r="E332" s="4"/>
      <c r="F332" s="5"/>
      <c r="G332" s="5"/>
      <c r="H332" s="5"/>
      <c r="I332" s="5"/>
      <c r="J332" s="5"/>
      <c r="K332" s="6"/>
      <c r="L332" s="4"/>
      <c r="M332" s="4"/>
      <c r="N332" s="4"/>
      <c r="O332" s="4"/>
      <c r="P332" s="4"/>
      <c r="Q332" s="5"/>
      <c r="R332" s="5"/>
      <c r="S332" s="5"/>
      <c r="T332" s="5"/>
      <c r="U332" s="5"/>
      <c r="V332" s="6"/>
    </row>
    <row r="333">
      <c r="A333" s="4"/>
      <c r="B333" s="4"/>
      <c r="C333" s="4"/>
      <c r="D333" s="4"/>
      <c r="E333" s="4"/>
      <c r="F333" s="5"/>
      <c r="G333" s="5"/>
      <c r="H333" s="5"/>
      <c r="I333" s="5"/>
      <c r="J333" s="5"/>
      <c r="K333" s="6"/>
      <c r="L333" s="4"/>
      <c r="M333" s="4"/>
      <c r="N333" s="4"/>
      <c r="O333" s="4"/>
      <c r="P333" s="4"/>
      <c r="Q333" s="5"/>
      <c r="R333" s="5"/>
      <c r="S333" s="5"/>
      <c r="T333" s="5"/>
      <c r="U333" s="5"/>
      <c r="V333" s="6"/>
    </row>
    <row r="334">
      <c r="A334" s="4"/>
      <c r="B334" s="4"/>
      <c r="C334" s="4"/>
      <c r="D334" s="4"/>
      <c r="E334" s="4"/>
      <c r="F334" s="5"/>
      <c r="G334" s="5"/>
      <c r="H334" s="5"/>
      <c r="I334" s="5"/>
      <c r="J334" s="5"/>
      <c r="K334" s="6"/>
      <c r="L334" s="4"/>
      <c r="M334" s="4"/>
      <c r="N334" s="4"/>
      <c r="O334" s="4"/>
      <c r="P334" s="4"/>
      <c r="Q334" s="5"/>
      <c r="R334" s="5"/>
      <c r="S334" s="5"/>
      <c r="T334" s="5"/>
      <c r="U334" s="5"/>
      <c r="V334" s="6"/>
    </row>
    <row r="335">
      <c r="A335" s="4"/>
      <c r="B335" s="4"/>
      <c r="C335" s="4"/>
      <c r="D335" s="4"/>
      <c r="E335" s="4"/>
      <c r="F335" s="5"/>
      <c r="G335" s="5"/>
      <c r="H335" s="5"/>
      <c r="I335" s="5"/>
      <c r="J335" s="5"/>
      <c r="K335" s="6"/>
      <c r="L335" s="4"/>
      <c r="M335" s="4"/>
      <c r="N335" s="4"/>
      <c r="O335" s="4"/>
      <c r="P335" s="4"/>
      <c r="Q335" s="5"/>
      <c r="R335" s="5"/>
      <c r="S335" s="5"/>
      <c r="T335" s="5"/>
      <c r="U335" s="5"/>
      <c r="V335" s="6"/>
    </row>
    <row r="336">
      <c r="A336" s="4"/>
      <c r="B336" s="4"/>
      <c r="C336" s="4"/>
      <c r="D336" s="4"/>
      <c r="E336" s="4"/>
      <c r="F336" s="5"/>
      <c r="G336" s="5"/>
      <c r="H336" s="5"/>
      <c r="I336" s="5"/>
      <c r="J336" s="5"/>
      <c r="K336" s="6"/>
      <c r="L336" s="4"/>
      <c r="M336" s="4"/>
      <c r="N336" s="4"/>
      <c r="O336" s="4"/>
      <c r="P336" s="4"/>
      <c r="Q336" s="5"/>
      <c r="R336" s="5"/>
      <c r="S336" s="5"/>
      <c r="T336" s="5"/>
      <c r="U336" s="5"/>
      <c r="V336" s="6"/>
    </row>
    <row r="337">
      <c r="A337" s="4"/>
      <c r="B337" s="4"/>
      <c r="C337" s="4"/>
      <c r="D337" s="4"/>
      <c r="E337" s="4"/>
      <c r="F337" s="5"/>
      <c r="G337" s="5"/>
      <c r="H337" s="5"/>
      <c r="I337" s="5"/>
      <c r="J337" s="5"/>
      <c r="K337" s="6"/>
      <c r="L337" s="4"/>
      <c r="M337" s="4"/>
      <c r="N337" s="4"/>
      <c r="O337" s="4"/>
      <c r="P337" s="4"/>
      <c r="Q337" s="5"/>
      <c r="R337" s="5"/>
      <c r="S337" s="5"/>
      <c r="T337" s="5"/>
      <c r="U337" s="5"/>
      <c r="V337" s="6"/>
    </row>
    <row r="338">
      <c r="A338" s="4"/>
      <c r="B338" s="4"/>
      <c r="C338" s="4"/>
      <c r="D338" s="4"/>
      <c r="E338" s="4"/>
      <c r="F338" s="5"/>
      <c r="G338" s="5"/>
      <c r="H338" s="5"/>
      <c r="I338" s="5"/>
      <c r="J338" s="5"/>
      <c r="K338" s="6"/>
      <c r="L338" s="4"/>
      <c r="M338" s="4"/>
      <c r="N338" s="4"/>
      <c r="O338" s="4"/>
      <c r="P338" s="4"/>
      <c r="Q338" s="5"/>
      <c r="R338" s="5"/>
      <c r="S338" s="5"/>
      <c r="T338" s="5"/>
      <c r="U338" s="5"/>
      <c r="V338" s="6"/>
    </row>
    <row r="339">
      <c r="A339" s="4"/>
      <c r="B339" s="4"/>
      <c r="C339" s="4"/>
      <c r="D339" s="4"/>
      <c r="E339" s="4"/>
      <c r="F339" s="5"/>
      <c r="G339" s="5"/>
      <c r="H339" s="5"/>
      <c r="I339" s="5"/>
      <c r="J339" s="5"/>
      <c r="K339" s="6"/>
      <c r="L339" s="4"/>
      <c r="M339" s="4"/>
      <c r="N339" s="4"/>
      <c r="O339" s="4"/>
      <c r="P339" s="4"/>
      <c r="Q339" s="5"/>
      <c r="R339" s="5"/>
      <c r="S339" s="5"/>
      <c r="T339" s="5"/>
      <c r="U339" s="5"/>
      <c r="V339" s="6"/>
    </row>
    <row r="340">
      <c r="A340" s="4"/>
      <c r="B340" s="4"/>
      <c r="C340" s="4"/>
      <c r="D340" s="4"/>
      <c r="E340" s="4"/>
      <c r="F340" s="5"/>
      <c r="G340" s="5"/>
      <c r="H340" s="5"/>
      <c r="I340" s="5"/>
      <c r="J340" s="5"/>
      <c r="K340" s="6"/>
      <c r="L340" s="4"/>
      <c r="M340" s="4"/>
      <c r="N340" s="4"/>
      <c r="O340" s="4"/>
      <c r="P340" s="4"/>
      <c r="Q340" s="5"/>
      <c r="R340" s="5"/>
      <c r="S340" s="5"/>
      <c r="T340" s="5"/>
      <c r="U340" s="5"/>
      <c r="V340" s="6"/>
    </row>
    <row r="341">
      <c r="A341" s="4"/>
      <c r="B341" s="4"/>
      <c r="C341" s="4"/>
      <c r="D341" s="4"/>
      <c r="E341" s="4"/>
      <c r="F341" s="5"/>
      <c r="G341" s="5"/>
      <c r="H341" s="5"/>
      <c r="I341" s="5"/>
      <c r="J341" s="5"/>
      <c r="K341" s="6"/>
      <c r="L341" s="4"/>
      <c r="M341" s="4"/>
      <c r="N341" s="4"/>
      <c r="O341" s="4"/>
      <c r="P341" s="4"/>
      <c r="Q341" s="5"/>
      <c r="R341" s="5"/>
      <c r="S341" s="5"/>
      <c r="T341" s="5"/>
      <c r="U341" s="5"/>
      <c r="V341" s="6"/>
    </row>
    <row r="342">
      <c r="A342" s="4"/>
      <c r="B342" s="4"/>
      <c r="C342" s="4"/>
      <c r="D342" s="4"/>
      <c r="E342" s="4"/>
      <c r="F342" s="5"/>
      <c r="G342" s="5"/>
      <c r="H342" s="5"/>
      <c r="I342" s="5"/>
      <c r="J342" s="5"/>
      <c r="K342" s="6"/>
      <c r="L342" s="4"/>
      <c r="M342" s="4"/>
      <c r="N342" s="4"/>
      <c r="O342" s="4"/>
      <c r="P342" s="4"/>
      <c r="Q342" s="5"/>
      <c r="R342" s="5"/>
      <c r="S342" s="5"/>
      <c r="T342" s="5"/>
      <c r="U342" s="5"/>
      <c r="V342" s="6"/>
    </row>
    <row r="343">
      <c r="A343" s="4"/>
      <c r="B343" s="4"/>
      <c r="C343" s="4"/>
      <c r="D343" s="4"/>
      <c r="E343" s="4"/>
      <c r="F343" s="5"/>
      <c r="G343" s="5"/>
      <c r="H343" s="5"/>
      <c r="I343" s="5"/>
      <c r="J343" s="5"/>
      <c r="K343" s="6"/>
      <c r="L343" s="4"/>
      <c r="M343" s="4"/>
      <c r="N343" s="4"/>
      <c r="O343" s="4"/>
      <c r="P343" s="4"/>
      <c r="Q343" s="5"/>
      <c r="R343" s="5"/>
      <c r="S343" s="5"/>
      <c r="T343" s="5"/>
      <c r="U343" s="5"/>
      <c r="V343" s="6"/>
    </row>
    <row r="344">
      <c r="A344" s="4"/>
      <c r="B344" s="4"/>
      <c r="C344" s="4"/>
      <c r="D344" s="4"/>
      <c r="E344" s="4"/>
      <c r="F344" s="5"/>
      <c r="G344" s="5"/>
      <c r="H344" s="5"/>
      <c r="I344" s="5"/>
      <c r="J344" s="5"/>
      <c r="K344" s="6"/>
      <c r="L344" s="4"/>
      <c r="M344" s="4"/>
      <c r="N344" s="4"/>
      <c r="O344" s="4"/>
      <c r="P344" s="4"/>
      <c r="Q344" s="5"/>
      <c r="R344" s="5"/>
      <c r="S344" s="5"/>
      <c r="T344" s="5"/>
      <c r="U344" s="5"/>
      <c r="V344" s="6"/>
    </row>
    <row r="345">
      <c r="A345" s="4"/>
      <c r="B345" s="4"/>
      <c r="C345" s="4"/>
      <c r="D345" s="4"/>
      <c r="E345" s="4"/>
      <c r="F345" s="5"/>
      <c r="G345" s="5"/>
      <c r="H345" s="5"/>
      <c r="I345" s="5"/>
      <c r="J345" s="5"/>
      <c r="K345" s="6"/>
      <c r="L345" s="4"/>
      <c r="M345" s="4"/>
      <c r="N345" s="4"/>
      <c r="O345" s="4"/>
      <c r="P345" s="4"/>
      <c r="Q345" s="5"/>
      <c r="R345" s="5"/>
      <c r="S345" s="5"/>
      <c r="T345" s="5"/>
      <c r="U345" s="5"/>
      <c r="V345" s="6"/>
    </row>
    <row r="346">
      <c r="A346" s="4"/>
      <c r="B346" s="4"/>
      <c r="C346" s="4"/>
      <c r="D346" s="4"/>
      <c r="E346" s="4"/>
      <c r="F346" s="5"/>
      <c r="G346" s="5"/>
      <c r="H346" s="5"/>
      <c r="I346" s="5"/>
      <c r="J346" s="5"/>
      <c r="K346" s="6"/>
      <c r="L346" s="4"/>
      <c r="M346" s="4"/>
      <c r="N346" s="4"/>
      <c r="O346" s="4"/>
      <c r="P346" s="4"/>
      <c r="Q346" s="5"/>
      <c r="R346" s="5"/>
      <c r="S346" s="5"/>
      <c r="T346" s="5"/>
      <c r="U346" s="5"/>
      <c r="V346" s="6"/>
    </row>
    <row r="347">
      <c r="A347" s="4"/>
      <c r="B347" s="4"/>
      <c r="C347" s="4"/>
      <c r="D347" s="4"/>
      <c r="E347" s="4"/>
      <c r="F347" s="5"/>
      <c r="G347" s="5"/>
      <c r="H347" s="5"/>
      <c r="I347" s="5"/>
      <c r="J347" s="5"/>
      <c r="K347" s="6"/>
      <c r="L347" s="4"/>
      <c r="M347" s="4"/>
      <c r="N347" s="4"/>
      <c r="O347" s="4"/>
      <c r="P347" s="4"/>
      <c r="Q347" s="5"/>
      <c r="R347" s="5"/>
      <c r="S347" s="5"/>
      <c r="T347" s="5"/>
      <c r="U347" s="5"/>
      <c r="V347" s="6"/>
    </row>
    <row r="348">
      <c r="A348" s="4"/>
      <c r="B348" s="4"/>
      <c r="C348" s="4"/>
      <c r="D348" s="4"/>
      <c r="E348" s="4"/>
      <c r="F348" s="5"/>
      <c r="G348" s="5"/>
      <c r="H348" s="5"/>
      <c r="I348" s="5"/>
      <c r="J348" s="5"/>
      <c r="K348" s="6"/>
      <c r="L348" s="4"/>
      <c r="M348" s="4"/>
      <c r="N348" s="4"/>
      <c r="O348" s="4"/>
      <c r="P348" s="4"/>
      <c r="Q348" s="5"/>
      <c r="R348" s="5"/>
      <c r="S348" s="5"/>
      <c r="T348" s="5"/>
      <c r="U348" s="5"/>
      <c r="V348" s="6"/>
    </row>
    <row r="349">
      <c r="A349" s="4"/>
      <c r="B349" s="4"/>
      <c r="C349" s="4"/>
      <c r="D349" s="4"/>
      <c r="E349" s="4"/>
      <c r="F349" s="5"/>
      <c r="G349" s="5"/>
      <c r="H349" s="5"/>
      <c r="I349" s="5"/>
      <c r="J349" s="5"/>
      <c r="K349" s="6"/>
      <c r="L349" s="4"/>
      <c r="M349" s="4"/>
      <c r="N349" s="4"/>
      <c r="O349" s="4"/>
      <c r="P349" s="4"/>
      <c r="Q349" s="5"/>
      <c r="R349" s="5"/>
      <c r="S349" s="5"/>
      <c r="T349" s="5"/>
      <c r="U349" s="5"/>
      <c r="V349" s="6"/>
    </row>
    <row r="350">
      <c r="A350" s="4"/>
      <c r="B350" s="4"/>
      <c r="C350" s="4"/>
      <c r="D350" s="4"/>
      <c r="E350" s="4"/>
      <c r="F350" s="5"/>
      <c r="G350" s="5"/>
      <c r="H350" s="5"/>
      <c r="I350" s="5"/>
      <c r="J350" s="5"/>
      <c r="K350" s="6"/>
      <c r="L350" s="4"/>
      <c r="M350" s="4"/>
      <c r="N350" s="4"/>
      <c r="O350" s="4"/>
      <c r="P350" s="4"/>
      <c r="Q350" s="5"/>
      <c r="R350" s="5"/>
      <c r="S350" s="5"/>
      <c r="T350" s="5"/>
      <c r="U350" s="5"/>
      <c r="V350" s="6"/>
    </row>
    <row r="351">
      <c r="A351" s="4"/>
      <c r="B351" s="4"/>
      <c r="C351" s="4"/>
      <c r="D351" s="4"/>
      <c r="E351" s="4"/>
      <c r="F351" s="5"/>
      <c r="G351" s="5"/>
      <c r="H351" s="5"/>
      <c r="I351" s="5"/>
      <c r="J351" s="5"/>
      <c r="K351" s="6"/>
      <c r="L351" s="4"/>
      <c r="M351" s="4"/>
      <c r="N351" s="4"/>
      <c r="O351" s="4"/>
      <c r="P351" s="4"/>
      <c r="Q351" s="5"/>
      <c r="R351" s="5"/>
      <c r="S351" s="5"/>
      <c r="T351" s="5"/>
      <c r="U351" s="5"/>
      <c r="V351" s="6"/>
    </row>
    <row r="352">
      <c r="A352" s="4"/>
      <c r="B352" s="4"/>
      <c r="C352" s="4"/>
      <c r="D352" s="4"/>
      <c r="E352" s="4"/>
      <c r="F352" s="5"/>
      <c r="G352" s="5"/>
      <c r="H352" s="5"/>
      <c r="I352" s="5"/>
      <c r="J352" s="5"/>
      <c r="K352" s="6"/>
      <c r="L352" s="4"/>
      <c r="M352" s="4"/>
      <c r="N352" s="4"/>
      <c r="O352" s="4"/>
      <c r="P352" s="4"/>
      <c r="Q352" s="5"/>
      <c r="R352" s="5"/>
      <c r="S352" s="5"/>
      <c r="T352" s="5"/>
      <c r="U352" s="5"/>
      <c r="V352" s="6"/>
    </row>
    <row r="353">
      <c r="A353" s="4"/>
      <c r="B353" s="4"/>
      <c r="C353" s="4"/>
      <c r="D353" s="4"/>
      <c r="E353" s="4"/>
      <c r="F353" s="5"/>
      <c r="G353" s="5"/>
      <c r="H353" s="5"/>
      <c r="I353" s="5"/>
      <c r="J353" s="5"/>
      <c r="K353" s="6"/>
      <c r="L353" s="4"/>
      <c r="M353" s="4"/>
      <c r="N353" s="4"/>
      <c r="O353" s="4"/>
      <c r="P353" s="4"/>
      <c r="Q353" s="5"/>
      <c r="R353" s="5"/>
      <c r="S353" s="5"/>
      <c r="T353" s="5"/>
      <c r="U353" s="5"/>
      <c r="V353" s="6"/>
    </row>
    <row r="354">
      <c r="A354" s="4"/>
      <c r="B354" s="4"/>
      <c r="C354" s="4"/>
      <c r="D354" s="4"/>
      <c r="E354" s="4"/>
      <c r="F354" s="5"/>
      <c r="G354" s="5"/>
      <c r="H354" s="5"/>
      <c r="I354" s="5"/>
      <c r="J354" s="5"/>
      <c r="K354" s="6"/>
      <c r="L354" s="4"/>
      <c r="M354" s="4"/>
      <c r="N354" s="4"/>
      <c r="O354" s="4"/>
      <c r="P354" s="4"/>
      <c r="Q354" s="5"/>
      <c r="R354" s="5"/>
      <c r="S354" s="5"/>
      <c r="T354" s="5"/>
      <c r="U354" s="5"/>
      <c r="V354" s="6"/>
    </row>
    <row r="355">
      <c r="A355" s="4"/>
      <c r="B355" s="4"/>
      <c r="C355" s="4"/>
      <c r="D355" s="4"/>
      <c r="E355" s="4"/>
      <c r="F355" s="5"/>
      <c r="G355" s="5"/>
      <c r="H355" s="5"/>
      <c r="I355" s="5"/>
      <c r="J355" s="5"/>
      <c r="K355" s="6"/>
      <c r="L355" s="4"/>
      <c r="M355" s="4"/>
      <c r="N355" s="4"/>
      <c r="O355" s="4"/>
      <c r="P355" s="4"/>
      <c r="Q355" s="5"/>
      <c r="R355" s="5"/>
      <c r="S355" s="5"/>
      <c r="T355" s="5"/>
      <c r="U355" s="5"/>
      <c r="V355" s="6"/>
    </row>
    <row r="356">
      <c r="A356" s="4"/>
      <c r="B356" s="4"/>
      <c r="C356" s="4"/>
      <c r="D356" s="4"/>
      <c r="E356" s="4"/>
      <c r="F356" s="5"/>
      <c r="G356" s="5"/>
      <c r="H356" s="5"/>
      <c r="I356" s="5"/>
      <c r="J356" s="5"/>
      <c r="K356" s="6"/>
      <c r="L356" s="4"/>
      <c r="M356" s="4"/>
      <c r="N356" s="4"/>
      <c r="O356" s="4"/>
      <c r="P356" s="4"/>
      <c r="Q356" s="5"/>
      <c r="R356" s="5"/>
      <c r="S356" s="5"/>
      <c r="T356" s="5"/>
      <c r="U356" s="5"/>
      <c r="V356" s="6"/>
    </row>
    <row r="357">
      <c r="A357" s="4"/>
      <c r="B357" s="4"/>
      <c r="C357" s="4"/>
      <c r="D357" s="4"/>
      <c r="E357" s="4"/>
      <c r="F357" s="5"/>
      <c r="G357" s="5"/>
      <c r="H357" s="5"/>
      <c r="I357" s="5"/>
      <c r="J357" s="5"/>
      <c r="K357" s="6"/>
      <c r="L357" s="4"/>
      <c r="M357" s="4"/>
      <c r="N357" s="4"/>
      <c r="O357" s="4"/>
      <c r="P357" s="4"/>
      <c r="Q357" s="5"/>
      <c r="R357" s="5"/>
      <c r="S357" s="5"/>
      <c r="T357" s="5"/>
      <c r="U357" s="5"/>
      <c r="V357" s="6"/>
    </row>
    <row r="358">
      <c r="A358" s="4"/>
      <c r="B358" s="4"/>
      <c r="C358" s="4"/>
      <c r="D358" s="4"/>
      <c r="E358" s="4"/>
      <c r="F358" s="5"/>
      <c r="G358" s="5"/>
      <c r="H358" s="5"/>
      <c r="I358" s="5"/>
      <c r="J358" s="5"/>
      <c r="K358" s="6"/>
      <c r="L358" s="4"/>
      <c r="M358" s="4"/>
      <c r="N358" s="4"/>
      <c r="O358" s="4"/>
      <c r="P358" s="4"/>
      <c r="Q358" s="5"/>
      <c r="R358" s="5"/>
      <c r="S358" s="5"/>
      <c r="T358" s="5"/>
      <c r="U358" s="5"/>
      <c r="V358" s="6"/>
    </row>
    <row r="359">
      <c r="A359" s="4"/>
      <c r="B359" s="4"/>
      <c r="C359" s="4"/>
      <c r="D359" s="4"/>
      <c r="E359" s="4"/>
      <c r="F359" s="5"/>
      <c r="G359" s="5"/>
      <c r="H359" s="5"/>
      <c r="I359" s="5"/>
      <c r="J359" s="5"/>
      <c r="K359" s="6"/>
      <c r="L359" s="4"/>
      <c r="M359" s="4"/>
      <c r="N359" s="4"/>
      <c r="O359" s="4"/>
      <c r="P359" s="4"/>
      <c r="Q359" s="5"/>
      <c r="R359" s="5"/>
      <c r="S359" s="5"/>
      <c r="T359" s="5"/>
      <c r="U359" s="5"/>
      <c r="V359" s="6"/>
    </row>
    <row r="360">
      <c r="A360" s="4"/>
      <c r="B360" s="4"/>
      <c r="C360" s="4"/>
      <c r="D360" s="4"/>
      <c r="E360" s="4"/>
      <c r="F360" s="5"/>
      <c r="G360" s="5"/>
      <c r="H360" s="5"/>
      <c r="I360" s="5"/>
      <c r="J360" s="5"/>
      <c r="K360" s="6"/>
      <c r="L360" s="4"/>
      <c r="M360" s="4"/>
      <c r="N360" s="4"/>
      <c r="O360" s="4"/>
      <c r="P360" s="4"/>
      <c r="Q360" s="5"/>
      <c r="R360" s="5"/>
      <c r="S360" s="5"/>
      <c r="T360" s="5"/>
      <c r="U360" s="5"/>
      <c r="V360" s="6"/>
    </row>
    <row r="361">
      <c r="A361" s="4"/>
      <c r="B361" s="4"/>
      <c r="C361" s="4"/>
      <c r="D361" s="4"/>
      <c r="E361" s="4"/>
      <c r="F361" s="5"/>
      <c r="G361" s="5"/>
      <c r="H361" s="5"/>
      <c r="I361" s="5"/>
      <c r="J361" s="5"/>
      <c r="K361" s="6"/>
      <c r="L361" s="4"/>
      <c r="M361" s="4"/>
      <c r="N361" s="4"/>
      <c r="O361" s="4"/>
      <c r="P361" s="4"/>
      <c r="Q361" s="5"/>
      <c r="R361" s="5"/>
      <c r="S361" s="5"/>
      <c r="T361" s="5"/>
      <c r="U361" s="5"/>
      <c r="V361" s="6"/>
    </row>
    <row r="362">
      <c r="A362" s="4"/>
      <c r="B362" s="4"/>
      <c r="C362" s="4"/>
      <c r="D362" s="4"/>
      <c r="E362" s="4"/>
      <c r="F362" s="5"/>
      <c r="G362" s="5"/>
      <c r="H362" s="5"/>
      <c r="I362" s="5"/>
      <c r="J362" s="5"/>
      <c r="K362" s="6"/>
      <c r="L362" s="4"/>
      <c r="M362" s="4"/>
      <c r="N362" s="4"/>
      <c r="O362" s="4"/>
      <c r="P362" s="4"/>
      <c r="Q362" s="5"/>
      <c r="R362" s="5"/>
      <c r="S362" s="5"/>
      <c r="T362" s="5"/>
      <c r="U362" s="5"/>
      <c r="V362" s="6"/>
    </row>
    <row r="363">
      <c r="A363" s="4"/>
      <c r="B363" s="4"/>
      <c r="C363" s="4"/>
      <c r="D363" s="4"/>
      <c r="E363" s="4"/>
      <c r="F363" s="5"/>
      <c r="G363" s="5"/>
      <c r="H363" s="5"/>
      <c r="I363" s="5"/>
      <c r="J363" s="5"/>
      <c r="K363" s="6"/>
      <c r="L363" s="4"/>
      <c r="M363" s="4"/>
      <c r="N363" s="4"/>
      <c r="O363" s="4"/>
      <c r="P363" s="4"/>
      <c r="Q363" s="5"/>
      <c r="R363" s="5"/>
      <c r="S363" s="5"/>
      <c r="T363" s="5"/>
      <c r="U363" s="5"/>
      <c r="V363" s="6"/>
    </row>
    <row r="364">
      <c r="A364" s="4"/>
      <c r="B364" s="4"/>
      <c r="C364" s="4"/>
      <c r="D364" s="4"/>
      <c r="E364" s="4"/>
      <c r="F364" s="5"/>
      <c r="G364" s="5"/>
      <c r="H364" s="5"/>
      <c r="I364" s="5"/>
      <c r="J364" s="5"/>
      <c r="K364" s="6"/>
      <c r="L364" s="4"/>
      <c r="M364" s="4"/>
      <c r="N364" s="4"/>
      <c r="O364" s="4"/>
      <c r="P364" s="4"/>
      <c r="Q364" s="5"/>
      <c r="R364" s="5"/>
      <c r="S364" s="5"/>
      <c r="T364" s="5"/>
      <c r="U364" s="5"/>
      <c r="V364" s="6"/>
    </row>
    <row r="365">
      <c r="A365" s="4"/>
      <c r="B365" s="4"/>
      <c r="C365" s="4"/>
      <c r="D365" s="4"/>
      <c r="E365" s="4"/>
      <c r="F365" s="5"/>
      <c r="G365" s="5"/>
      <c r="H365" s="5"/>
      <c r="I365" s="5"/>
      <c r="J365" s="5"/>
      <c r="K365" s="6"/>
      <c r="L365" s="4"/>
      <c r="M365" s="4"/>
      <c r="N365" s="4"/>
      <c r="O365" s="4"/>
      <c r="P365" s="4"/>
      <c r="Q365" s="5"/>
      <c r="R365" s="5"/>
      <c r="S365" s="5"/>
      <c r="T365" s="5"/>
      <c r="U365" s="5"/>
      <c r="V365" s="6"/>
    </row>
    <row r="366">
      <c r="A366" s="4"/>
      <c r="B366" s="4"/>
      <c r="C366" s="4"/>
      <c r="D366" s="4"/>
      <c r="E366" s="4"/>
      <c r="F366" s="5"/>
      <c r="G366" s="5"/>
      <c r="H366" s="5"/>
      <c r="I366" s="5"/>
      <c r="J366" s="5"/>
      <c r="K366" s="6"/>
      <c r="L366" s="4"/>
      <c r="M366" s="4"/>
      <c r="N366" s="4"/>
      <c r="O366" s="4"/>
      <c r="P366" s="4"/>
      <c r="Q366" s="5"/>
      <c r="R366" s="5"/>
      <c r="S366" s="5"/>
      <c r="T366" s="5"/>
      <c r="U366" s="5"/>
      <c r="V366" s="6"/>
    </row>
    <row r="367">
      <c r="A367" s="4"/>
      <c r="B367" s="4"/>
      <c r="C367" s="4"/>
      <c r="D367" s="4"/>
      <c r="E367" s="4"/>
      <c r="F367" s="5"/>
      <c r="G367" s="5"/>
      <c r="H367" s="5"/>
      <c r="I367" s="5"/>
      <c r="J367" s="5"/>
      <c r="K367" s="6"/>
      <c r="L367" s="4"/>
      <c r="M367" s="4"/>
      <c r="N367" s="4"/>
      <c r="O367" s="4"/>
      <c r="P367" s="4"/>
      <c r="Q367" s="5"/>
      <c r="R367" s="5"/>
      <c r="S367" s="5"/>
      <c r="T367" s="5"/>
      <c r="U367" s="5"/>
      <c r="V367" s="6"/>
    </row>
    <row r="368">
      <c r="A368" s="4"/>
      <c r="B368" s="4"/>
      <c r="C368" s="4"/>
      <c r="D368" s="4"/>
      <c r="E368" s="4"/>
      <c r="F368" s="5"/>
      <c r="G368" s="5"/>
      <c r="H368" s="5"/>
      <c r="I368" s="5"/>
      <c r="J368" s="5"/>
      <c r="K368" s="6"/>
      <c r="L368" s="4"/>
      <c r="M368" s="4"/>
      <c r="N368" s="4"/>
      <c r="O368" s="4"/>
      <c r="P368" s="4"/>
      <c r="Q368" s="5"/>
      <c r="R368" s="5"/>
      <c r="S368" s="5"/>
      <c r="T368" s="5"/>
      <c r="U368" s="5"/>
      <c r="V368" s="6"/>
    </row>
    <row r="369">
      <c r="A369" s="4"/>
      <c r="B369" s="4"/>
      <c r="C369" s="4"/>
      <c r="D369" s="4"/>
      <c r="E369" s="4"/>
      <c r="F369" s="5"/>
      <c r="G369" s="5"/>
      <c r="H369" s="5"/>
      <c r="I369" s="5"/>
      <c r="J369" s="5"/>
      <c r="K369" s="6"/>
      <c r="L369" s="4"/>
      <c r="M369" s="4"/>
      <c r="N369" s="4"/>
      <c r="O369" s="4"/>
      <c r="P369" s="4"/>
      <c r="Q369" s="5"/>
      <c r="R369" s="5"/>
      <c r="S369" s="5"/>
      <c r="T369" s="5"/>
      <c r="U369" s="5"/>
      <c r="V369" s="6"/>
    </row>
    <row r="370">
      <c r="A370" s="4"/>
      <c r="B370" s="4"/>
      <c r="C370" s="4"/>
      <c r="D370" s="4"/>
      <c r="E370" s="4"/>
      <c r="F370" s="5"/>
      <c r="G370" s="5"/>
      <c r="H370" s="5"/>
      <c r="I370" s="5"/>
      <c r="J370" s="5"/>
      <c r="K370" s="6"/>
      <c r="L370" s="4"/>
      <c r="M370" s="4"/>
      <c r="N370" s="4"/>
      <c r="O370" s="4"/>
      <c r="P370" s="4"/>
      <c r="Q370" s="5"/>
      <c r="R370" s="5"/>
      <c r="S370" s="5"/>
      <c r="T370" s="5"/>
      <c r="U370" s="5"/>
      <c r="V370" s="6"/>
    </row>
    <row r="371">
      <c r="A371" s="4"/>
      <c r="B371" s="4"/>
      <c r="C371" s="4"/>
      <c r="D371" s="4"/>
      <c r="E371" s="4"/>
      <c r="F371" s="5"/>
      <c r="G371" s="5"/>
      <c r="H371" s="5"/>
      <c r="I371" s="5"/>
      <c r="J371" s="5"/>
      <c r="K371" s="6"/>
      <c r="L371" s="4"/>
      <c r="M371" s="4"/>
      <c r="N371" s="4"/>
      <c r="O371" s="4"/>
      <c r="P371" s="4"/>
      <c r="Q371" s="5"/>
      <c r="R371" s="5"/>
      <c r="S371" s="5"/>
      <c r="T371" s="5"/>
      <c r="U371" s="5"/>
      <c r="V371" s="6"/>
    </row>
    <row r="372">
      <c r="A372" s="4"/>
      <c r="B372" s="4"/>
      <c r="C372" s="4"/>
      <c r="D372" s="4"/>
      <c r="E372" s="4"/>
      <c r="F372" s="5"/>
      <c r="G372" s="5"/>
      <c r="H372" s="5"/>
      <c r="I372" s="5"/>
      <c r="J372" s="5"/>
      <c r="K372" s="6"/>
      <c r="L372" s="4"/>
      <c r="M372" s="4"/>
      <c r="N372" s="4"/>
      <c r="O372" s="4"/>
      <c r="P372" s="4"/>
      <c r="Q372" s="5"/>
      <c r="R372" s="5"/>
      <c r="S372" s="5"/>
      <c r="T372" s="5"/>
      <c r="U372" s="5"/>
      <c r="V372" s="6"/>
    </row>
    <row r="373">
      <c r="A373" s="4"/>
      <c r="B373" s="4"/>
      <c r="C373" s="4"/>
      <c r="D373" s="4"/>
      <c r="E373" s="4"/>
      <c r="F373" s="5"/>
      <c r="G373" s="5"/>
      <c r="H373" s="5"/>
      <c r="I373" s="5"/>
      <c r="J373" s="5"/>
      <c r="K373" s="6"/>
      <c r="L373" s="4"/>
      <c r="M373" s="4"/>
      <c r="N373" s="4"/>
      <c r="O373" s="4"/>
      <c r="P373" s="4"/>
      <c r="Q373" s="5"/>
      <c r="R373" s="5"/>
      <c r="S373" s="5"/>
      <c r="T373" s="5"/>
      <c r="U373" s="5"/>
      <c r="V373" s="6"/>
    </row>
    <row r="374">
      <c r="A374" s="4"/>
      <c r="B374" s="4"/>
      <c r="C374" s="4"/>
      <c r="D374" s="4"/>
      <c r="E374" s="4"/>
      <c r="F374" s="5"/>
      <c r="G374" s="5"/>
      <c r="H374" s="5"/>
      <c r="I374" s="5"/>
      <c r="J374" s="5"/>
      <c r="K374" s="6"/>
      <c r="L374" s="4"/>
      <c r="M374" s="4"/>
      <c r="N374" s="4"/>
      <c r="O374" s="4"/>
      <c r="P374" s="4"/>
      <c r="Q374" s="5"/>
      <c r="R374" s="5"/>
      <c r="S374" s="5"/>
      <c r="T374" s="5"/>
      <c r="U374" s="5"/>
      <c r="V374" s="6"/>
    </row>
    <row r="375">
      <c r="A375" s="4"/>
      <c r="B375" s="4"/>
      <c r="C375" s="4"/>
      <c r="D375" s="4"/>
      <c r="E375" s="4"/>
      <c r="F375" s="5"/>
      <c r="G375" s="5"/>
      <c r="H375" s="5"/>
      <c r="I375" s="5"/>
      <c r="J375" s="5"/>
      <c r="K375" s="6"/>
      <c r="L375" s="4"/>
      <c r="M375" s="4"/>
      <c r="N375" s="4"/>
      <c r="O375" s="4"/>
      <c r="P375" s="4"/>
      <c r="Q375" s="5"/>
      <c r="R375" s="5"/>
      <c r="S375" s="5"/>
      <c r="T375" s="5"/>
      <c r="U375" s="5"/>
      <c r="V375" s="6"/>
    </row>
    <row r="376">
      <c r="A376" s="4"/>
      <c r="B376" s="4"/>
      <c r="C376" s="4"/>
      <c r="D376" s="4"/>
      <c r="E376" s="4"/>
      <c r="F376" s="5"/>
      <c r="G376" s="5"/>
      <c r="H376" s="5"/>
      <c r="I376" s="5"/>
      <c r="J376" s="5"/>
      <c r="K376" s="6"/>
      <c r="L376" s="4"/>
      <c r="M376" s="4"/>
      <c r="N376" s="4"/>
      <c r="O376" s="4"/>
      <c r="P376" s="4"/>
      <c r="Q376" s="5"/>
      <c r="R376" s="5"/>
      <c r="S376" s="5"/>
      <c r="T376" s="5"/>
      <c r="U376" s="5"/>
      <c r="V376" s="6"/>
    </row>
    <row r="377">
      <c r="A377" s="4"/>
      <c r="B377" s="4"/>
      <c r="C377" s="4"/>
      <c r="D377" s="4"/>
      <c r="E377" s="4"/>
      <c r="F377" s="5"/>
      <c r="G377" s="5"/>
      <c r="H377" s="5"/>
      <c r="I377" s="5"/>
      <c r="J377" s="5"/>
      <c r="K377" s="6"/>
      <c r="L377" s="4"/>
      <c r="M377" s="4"/>
      <c r="N377" s="4"/>
      <c r="O377" s="4"/>
      <c r="P377" s="4"/>
      <c r="Q377" s="5"/>
      <c r="R377" s="5"/>
      <c r="S377" s="5"/>
      <c r="T377" s="5"/>
      <c r="U377" s="5"/>
      <c r="V377" s="6"/>
    </row>
    <row r="378">
      <c r="A378" s="4"/>
      <c r="B378" s="4"/>
      <c r="C378" s="4"/>
      <c r="D378" s="4"/>
      <c r="E378" s="4"/>
      <c r="F378" s="5"/>
      <c r="G378" s="5"/>
      <c r="H378" s="5"/>
      <c r="I378" s="5"/>
      <c r="J378" s="5"/>
      <c r="K378" s="6"/>
      <c r="L378" s="4"/>
      <c r="M378" s="4"/>
      <c r="N378" s="4"/>
      <c r="O378" s="4"/>
      <c r="P378" s="4"/>
      <c r="Q378" s="5"/>
      <c r="R378" s="5"/>
      <c r="S378" s="5"/>
      <c r="T378" s="5"/>
      <c r="U378" s="5"/>
      <c r="V378" s="6"/>
    </row>
    <row r="379">
      <c r="A379" s="4"/>
      <c r="B379" s="4"/>
      <c r="C379" s="4"/>
      <c r="D379" s="4"/>
      <c r="E379" s="4"/>
      <c r="F379" s="5"/>
      <c r="G379" s="5"/>
      <c r="H379" s="5"/>
      <c r="I379" s="5"/>
      <c r="J379" s="5"/>
      <c r="K379" s="6"/>
      <c r="L379" s="4"/>
      <c r="M379" s="4"/>
      <c r="N379" s="4"/>
      <c r="O379" s="4"/>
      <c r="P379" s="4"/>
      <c r="Q379" s="5"/>
      <c r="R379" s="5"/>
      <c r="S379" s="5"/>
      <c r="T379" s="5"/>
      <c r="U379" s="5"/>
      <c r="V379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6.13"/>
    <col customWidth="1" min="3" max="3" width="15.38"/>
    <col customWidth="1" min="4" max="4" width="14.25"/>
    <col customWidth="1" min="5" max="5" width="15.38"/>
    <col customWidth="1" min="6" max="6" width="13.88"/>
    <col customWidth="1" min="7" max="7" width="15.75"/>
    <col customWidth="1" min="8" max="8" width="13.88"/>
    <col customWidth="1" min="9" max="9" width="16.13"/>
    <col customWidth="1" min="10" max="10" width="13.75"/>
    <col customWidth="1" min="11" max="11" width="17.0"/>
    <col customWidth="1" min="12" max="12" width="15.38"/>
    <col customWidth="1" min="13" max="13" width="12.25"/>
    <col customWidth="1" min="14" max="15" width="11.25"/>
    <col customWidth="1" min="16" max="16" width="13.5"/>
    <col customWidth="1" min="17" max="17" width="8.88"/>
    <col customWidth="1" min="18" max="18" width="11.0"/>
    <col customWidth="1" min="19" max="19" width="9.0"/>
    <col customWidth="1" min="20" max="20" width="11.38"/>
    <col customWidth="1" min="21" max="21" width="8.75"/>
    <col customWidth="1" min="22" max="22" width="12.38"/>
  </cols>
  <sheetData>
    <row r="1">
      <c r="A1" s="4" t="s">
        <v>13</v>
      </c>
      <c r="B1" s="4" t="s">
        <v>14</v>
      </c>
      <c r="C1" s="4" t="s">
        <v>15</v>
      </c>
      <c r="D1" s="4" t="s">
        <v>16</v>
      </c>
      <c r="E1" s="4" t="s">
        <v>17</v>
      </c>
      <c r="F1" s="5" t="s">
        <v>18</v>
      </c>
      <c r="G1" s="5" t="s">
        <v>19</v>
      </c>
      <c r="H1" s="5" t="s">
        <v>20</v>
      </c>
      <c r="I1" s="5" t="s">
        <v>21</v>
      </c>
      <c r="J1" s="5" t="s">
        <v>22</v>
      </c>
      <c r="K1" s="6" t="s">
        <v>23</v>
      </c>
      <c r="L1" s="4"/>
      <c r="M1" s="4"/>
      <c r="N1" s="4"/>
      <c r="O1" s="4"/>
      <c r="P1" s="4"/>
      <c r="Q1" s="5"/>
      <c r="R1" s="5"/>
      <c r="S1" s="5"/>
      <c r="T1" s="5"/>
      <c r="U1" s="5"/>
      <c r="V1" s="6"/>
    </row>
    <row r="2">
      <c r="A2" s="7" t="s">
        <v>829</v>
      </c>
      <c r="B2" s="7" t="s">
        <v>830</v>
      </c>
      <c r="C2" s="7" t="s">
        <v>831</v>
      </c>
      <c r="D2" s="7" t="s">
        <v>832</v>
      </c>
      <c r="E2" s="7" t="s">
        <v>833</v>
      </c>
      <c r="F2" s="7" t="s">
        <v>834</v>
      </c>
      <c r="G2" s="7" t="s">
        <v>835</v>
      </c>
      <c r="H2" s="7" t="s">
        <v>836</v>
      </c>
      <c r="I2" s="7" t="s">
        <v>837</v>
      </c>
      <c r="J2" s="7" t="s">
        <v>838</v>
      </c>
      <c r="K2" s="7" t="s">
        <v>839</v>
      </c>
      <c r="M2" s="4"/>
      <c r="N2" s="4"/>
      <c r="O2" s="4"/>
      <c r="P2" s="5"/>
      <c r="Q2" s="5"/>
      <c r="R2" s="5"/>
      <c r="S2" s="5"/>
      <c r="T2" s="5"/>
      <c r="U2" s="6"/>
    </row>
    <row r="3">
      <c r="A3" s="138">
        <v>12.79</v>
      </c>
      <c r="B3" s="138">
        <v>9.02</v>
      </c>
      <c r="C3" s="138">
        <v>16.2</v>
      </c>
      <c r="D3" s="138">
        <v>3.11</v>
      </c>
      <c r="E3" s="138">
        <v>9.68</v>
      </c>
      <c r="F3" s="129">
        <v>1.0</v>
      </c>
      <c r="G3" s="129">
        <v>1.0</v>
      </c>
      <c r="H3" s="129">
        <v>1.0</v>
      </c>
      <c r="I3" s="125">
        <v>1.0</v>
      </c>
      <c r="J3" s="129">
        <v>2.0</v>
      </c>
      <c r="K3" s="138">
        <v>1.89999999999999</v>
      </c>
      <c r="L3" s="27"/>
      <c r="M3" s="137"/>
      <c r="N3" s="137"/>
      <c r="O3" s="137"/>
      <c r="P3" s="137"/>
      <c r="Q3" s="137"/>
      <c r="R3" s="13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</row>
    <row r="4">
      <c r="A4" s="4"/>
      <c r="B4" s="4"/>
      <c r="C4" s="4"/>
      <c r="D4" s="4"/>
      <c r="E4" s="4"/>
      <c r="F4" s="5"/>
      <c r="G4" s="5"/>
      <c r="H4" s="5"/>
      <c r="I4" s="5"/>
      <c r="J4" s="5"/>
      <c r="K4" s="6"/>
      <c r="L4" s="4"/>
      <c r="M4" s="4"/>
      <c r="N4" s="4"/>
      <c r="O4" s="4"/>
      <c r="P4" s="4"/>
      <c r="Q4" s="5"/>
      <c r="R4" s="5"/>
      <c r="S4" s="5"/>
      <c r="T4" s="5"/>
      <c r="U4" s="5"/>
      <c r="V4" s="6"/>
    </row>
    <row r="5">
      <c r="A5" s="4"/>
      <c r="B5" s="4"/>
      <c r="C5" s="4"/>
      <c r="D5" s="4"/>
      <c r="E5" s="4"/>
      <c r="F5" s="5"/>
      <c r="G5" s="5"/>
      <c r="H5" s="5"/>
      <c r="I5" s="5"/>
      <c r="J5" s="5"/>
      <c r="K5" s="6"/>
      <c r="L5" s="4"/>
      <c r="M5" s="4"/>
      <c r="N5" s="4"/>
      <c r="O5" s="4"/>
      <c r="P5" s="4"/>
      <c r="Q5" s="5"/>
      <c r="R5" s="5"/>
      <c r="S5" s="5"/>
      <c r="T5" s="5"/>
      <c r="U5" s="5"/>
      <c r="V5" s="6"/>
    </row>
    <row r="6">
      <c r="A6" s="4"/>
      <c r="B6" s="4"/>
      <c r="C6" s="4"/>
      <c r="D6" s="4"/>
      <c r="E6" s="4"/>
      <c r="F6" s="5"/>
      <c r="G6" s="5"/>
      <c r="H6" s="5"/>
      <c r="I6" s="5"/>
      <c r="J6" s="5"/>
      <c r="K6" s="6"/>
      <c r="L6" s="4"/>
      <c r="M6" s="4"/>
      <c r="N6" s="4"/>
      <c r="O6" s="4"/>
      <c r="P6" s="4"/>
      <c r="Q6" s="5"/>
      <c r="R6" s="5"/>
      <c r="S6" s="5"/>
      <c r="T6" s="5"/>
      <c r="U6" s="5"/>
      <c r="V6" s="6"/>
    </row>
    <row r="7">
      <c r="A7" s="4"/>
      <c r="B7" s="4"/>
      <c r="C7" s="4"/>
      <c r="D7" s="4"/>
      <c r="E7" s="4"/>
      <c r="F7" s="5"/>
      <c r="G7" s="5"/>
      <c r="H7" s="5"/>
      <c r="I7" s="5"/>
      <c r="J7" s="5"/>
      <c r="K7" s="6"/>
      <c r="L7" s="4"/>
      <c r="M7" s="4"/>
      <c r="N7" s="4"/>
      <c r="O7" s="4"/>
      <c r="P7" s="4"/>
      <c r="Q7" s="5"/>
      <c r="R7" s="5"/>
      <c r="S7" s="5"/>
      <c r="T7" s="5"/>
      <c r="U7" s="5"/>
      <c r="V7" s="6"/>
    </row>
    <row r="8">
      <c r="A8" s="4"/>
      <c r="B8" s="4"/>
      <c r="C8" s="4"/>
      <c r="D8" s="4"/>
      <c r="E8" s="4"/>
      <c r="F8" s="5"/>
      <c r="G8" s="5"/>
      <c r="H8" s="5"/>
      <c r="I8" s="5"/>
      <c r="J8" s="5"/>
      <c r="K8" s="6"/>
      <c r="L8" s="4"/>
      <c r="M8" s="4"/>
      <c r="N8" s="4"/>
      <c r="O8" s="4"/>
      <c r="P8" s="4"/>
      <c r="Q8" s="5"/>
      <c r="R8" s="5"/>
      <c r="S8" s="5"/>
      <c r="T8" s="5"/>
      <c r="U8" s="5"/>
      <c r="V8" s="6"/>
    </row>
    <row r="9">
      <c r="A9" s="4"/>
      <c r="B9" s="4"/>
      <c r="C9" s="4"/>
      <c r="D9" s="4"/>
      <c r="E9" s="4"/>
      <c r="F9" s="5"/>
      <c r="G9" s="5"/>
      <c r="H9" s="5"/>
      <c r="I9" s="5"/>
      <c r="J9" s="5"/>
      <c r="K9" s="6"/>
      <c r="L9" s="4"/>
      <c r="M9" s="4"/>
      <c r="N9" s="4"/>
      <c r="O9" s="4"/>
      <c r="P9" s="4"/>
      <c r="Q9" s="5"/>
      <c r="R9" s="5"/>
      <c r="S9" s="5"/>
      <c r="T9" s="5"/>
      <c r="U9" s="5"/>
      <c r="V9" s="6"/>
    </row>
    <row r="10">
      <c r="A10" s="4"/>
      <c r="B10" s="4"/>
      <c r="C10" s="4"/>
      <c r="D10" s="4"/>
      <c r="E10" s="4"/>
      <c r="F10" s="5"/>
      <c r="G10" s="5"/>
      <c r="H10" s="5"/>
      <c r="I10" s="5"/>
      <c r="J10" s="5"/>
      <c r="K10" s="6"/>
      <c r="L10" s="4"/>
      <c r="M10" s="4"/>
      <c r="N10" s="4"/>
      <c r="O10" s="4"/>
      <c r="P10" s="4"/>
      <c r="Q10" s="5"/>
      <c r="R10" s="5"/>
      <c r="S10" s="5"/>
      <c r="T10" s="5"/>
      <c r="U10" s="5"/>
      <c r="V10" s="6"/>
    </row>
    <row r="11">
      <c r="A11" s="4"/>
      <c r="B11" s="4"/>
      <c r="C11" s="4"/>
      <c r="D11" s="4"/>
      <c r="E11" s="4"/>
      <c r="F11" s="5"/>
      <c r="G11" s="5"/>
      <c r="H11" s="5"/>
      <c r="I11" s="5"/>
      <c r="J11" s="5"/>
      <c r="K11" s="6"/>
      <c r="L11" s="4"/>
      <c r="M11" s="4"/>
      <c r="N11" s="4"/>
      <c r="O11" s="4"/>
      <c r="P11" s="4"/>
      <c r="Q11" s="5"/>
      <c r="R11" s="5"/>
      <c r="S11" s="5"/>
      <c r="T11" s="5"/>
      <c r="U11" s="5"/>
      <c r="V11" s="6"/>
    </row>
    <row r="12">
      <c r="A12" s="4"/>
      <c r="B12" s="4"/>
      <c r="C12" s="4"/>
      <c r="D12" s="4"/>
      <c r="E12" s="4"/>
      <c r="F12" s="5"/>
      <c r="G12" s="5"/>
      <c r="H12" s="5"/>
      <c r="I12" s="5"/>
      <c r="J12" s="5"/>
      <c r="K12" s="6"/>
      <c r="L12" s="4"/>
      <c r="M12" s="4"/>
      <c r="N12" s="4"/>
      <c r="O12" s="4"/>
      <c r="P12" s="4"/>
      <c r="Q12" s="5"/>
      <c r="R12" s="5"/>
      <c r="S12" s="5"/>
      <c r="T12" s="5"/>
      <c r="U12" s="5"/>
      <c r="V12" s="6"/>
    </row>
    <row r="13">
      <c r="A13" s="4"/>
      <c r="B13" s="4"/>
      <c r="C13" s="4"/>
      <c r="D13" s="4"/>
      <c r="E13" s="4"/>
      <c r="F13" s="5"/>
      <c r="G13" s="5"/>
      <c r="H13" s="5"/>
      <c r="I13" s="5"/>
      <c r="J13" s="5"/>
      <c r="K13" s="6"/>
      <c r="L13" s="4"/>
      <c r="M13" s="4"/>
      <c r="N13" s="4"/>
      <c r="O13" s="4"/>
      <c r="P13" s="4"/>
      <c r="Q13" s="5"/>
      <c r="R13" s="5"/>
      <c r="S13" s="5"/>
      <c r="T13" s="5"/>
      <c r="U13" s="5"/>
      <c r="V13" s="6"/>
    </row>
    <row r="14">
      <c r="A14" s="4"/>
      <c r="B14" s="4"/>
      <c r="C14" s="4"/>
      <c r="D14" s="4"/>
      <c r="E14" s="4"/>
      <c r="F14" s="5"/>
      <c r="G14" s="5"/>
      <c r="H14" s="5"/>
      <c r="I14" s="5"/>
      <c r="J14" s="5"/>
      <c r="K14" s="6"/>
      <c r="L14" s="4"/>
      <c r="M14" s="4"/>
      <c r="N14" s="4"/>
      <c r="O14" s="4"/>
      <c r="P14" s="4"/>
      <c r="Q14" s="5"/>
      <c r="R14" s="5"/>
      <c r="S14" s="5"/>
      <c r="T14" s="5"/>
      <c r="U14" s="5"/>
      <c r="V14" s="6"/>
    </row>
    <row r="15">
      <c r="A15" s="4"/>
      <c r="B15" s="4"/>
      <c r="C15" s="4"/>
      <c r="D15" s="4"/>
      <c r="E15" s="4"/>
      <c r="F15" s="5"/>
      <c r="G15" s="5"/>
      <c r="H15" s="5"/>
      <c r="I15" s="5"/>
      <c r="J15" s="5"/>
      <c r="K15" s="6"/>
      <c r="L15" s="4"/>
      <c r="M15" s="4"/>
      <c r="N15" s="4"/>
      <c r="O15" s="4"/>
      <c r="P15" s="4"/>
      <c r="Q15" s="5"/>
      <c r="R15" s="5"/>
      <c r="S15" s="5"/>
      <c r="T15" s="5"/>
      <c r="U15" s="5"/>
      <c r="V15" s="6"/>
    </row>
    <row r="16">
      <c r="A16" s="4"/>
      <c r="B16" s="4"/>
      <c r="C16" s="4"/>
      <c r="D16" s="4"/>
      <c r="E16" s="4"/>
      <c r="F16" s="5"/>
      <c r="G16" s="5"/>
      <c r="H16" s="5"/>
      <c r="I16" s="5"/>
      <c r="J16" s="5"/>
      <c r="K16" s="6"/>
      <c r="L16" s="4"/>
      <c r="M16" s="4"/>
      <c r="N16" s="4"/>
      <c r="O16" s="4"/>
      <c r="P16" s="4"/>
      <c r="Q16" s="5"/>
      <c r="R16" s="5"/>
      <c r="S16" s="5"/>
      <c r="T16" s="5"/>
      <c r="U16" s="5"/>
      <c r="V16" s="6"/>
    </row>
    <row r="17">
      <c r="A17" s="4"/>
      <c r="B17" s="4"/>
      <c r="C17" s="4"/>
      <c r="D17" s="4"/>
      <c r="E17" s="4"/>
      <c r="F17" s="5"/>
      <c r="G17" s="5"/>
      <c r="H17" s="5"/>
      <c r="I17" s="5"/>
      <c r="J17" s="5"/>
      <c r="K17" s="6"/>
      <c r="L17" s="4"/>
      <c r="M17" s="4"/>
      <c r="N17" s="4"/>
      <c r="O17" s="4"/>
      <c r="P17" s="4"/>
      <c r="Q17" s="5"/>
      <c r="R17" s="5"/>
      <c r="S17" s="5"/>
      <c r="T17" s="5"/>
      <c r="U17" s="5"/>
      <c r="V17" s="6"/>
    </row>
    <row r="18">
      <c r="A18" s="4"/>
      <c r="B18" s="4"/>
      <c r="C18" s="4"/>
      <c r="D18" s="4"/>
      <c r="E18" s="4"/>
      <c r="F18" s="5"/>
      <c r="G18" s="5"/>
      <c r="H18" s="5"/>
      <c r="I18" s="5"/>
      <c r="J18" s="5"/>
      <c r="K18" s="6"/>
      <c r="L18" s="4"/>
      <c r="M18" s="4"/>
      <c r="N18" s="4"/>
      <c r="O18" s="4"/>
      <c r="P18" s="4"/>
      <c r="Q18" s="5"/>
      <c r="R18" s="5"/>
      <c r="S18" s="5"/>
      <c r="T18" s="5"/>
      <c r="U18" s="5"/>
      <c r="V18" s="6"/>
    </row>
    <row r="19">
      <c r="A19" s="4"/>
      <c r="B19" s="4"/>
      <c r="C19" s="4"/>
      <c r="D19" s="4"/>
      <c r="E19" s="4"/>
      <c r="F19" s="5"/>
      <c r="G19" s="5"/>
      <c r="H19" s="5"/>
      <c r="I19" s="5"/>
      <c r="J19" s="5"/>
      <c r="K19" s="6"/>
      <c r="L19" s="4"/>
      <c r="M19" s="4"/>
      <c r="N19" s="4"/>
      <c r="O19" s="4"/>
      <c r="P19" s="4"/>
      <c r="Q19" s="5"/>
      <c r="R19" s="5"/>
      <c r="S19" s="5"/>
      <c r="T19" s="5"/>
      <c r="U19" s="5"/>
      <c r="V19" s="6"/>
    </row>
    <row r="20">
      <c r="A20" s="4"/>
      <c r="B20" s="4"/>
      <c r="C20" s="4"/>
      <c r="D20" s="4"/>
      <c r="E20" s="4"/>
      <c r="F20" s="5"/>
      <c r="G20" s="5"/>
      <c r="H20" s="5"/>
      <c r="I20" s="5"/>
      <c r="J20" s="5"/>
      <c r="K20" s="6"/>
      <c r="L20" s="4"/>
      <c r="M20" s="4"/>
      <c r="N20" s="4"/>
      <c r="O20" s="4"/>
      <c r="P20" s="4"/>
      <c r="Q20" s="5"/>
      <c r="R20" s="5"/>
      <c r="S20" s="5"/>
      <c r="T20" s="5"/>
      <c r="U20" s="5"/>
      <c r="V20" s="6"/>
    </row>
    <row r="21">
      <c r="A21" s="4"/>
      <c r="B21" s="4"/>
      <c r="C21" s="4"/>
      <c r="D21" s="4"/>
      <c r="E21" s="4"/>
      <c r="F21" s="5"/>
      <c r="G21" s="5"/>
      <c r="H21" s="5"/>
      <c r="I21" s="5"/>
      <c r="J21" s="5"/>
      <c r="K21" s="6"/>
      <c r="L21" s="4"/>
      <c r="M21" s="4"/>
      <c r="N21" s="4"/>
      <c r="O21" s="4"/>
      <c r="P21" s="4"/>
      <c r="Q21" s="5"/>
      <c r="R21" s="5"/>
      <c r="S21" s="5"/>
      <c r="T21" s="5"/>
      <c r="U21" s="5"/>
      <c r="V21" s="6"/>
    </row>
    <row r="22">
      <c r="A22" s="4"/>
      <c r="B22" s="4"/>
      <c r="C22" s="4"/>
      <c r="D22" s="4"/>
      <c r="E22" s="4"/>
      <c r="F22" s="5"/>
      <c r="G22" s="5"/>
      <c r="H22" s="5"/>
      <c r="I22" s="5"/>
      <c r="J22" s="5"/>
      <c r="K22" s="6"/>
      <c r="L22" s="4"/>
      <c r="M22" s="4"/>
      <c r="N22" s="4"/>
      <c r="O22" s="4"/>
      <c r="P22" s="4"/>
      <c r="Q22" s="5"/>
      <c r="R22" s="5"/>
      <c r="S22" s="5"/>
      <c r="T22" s="5"/>
      <c r="U22" s="5"/>
      <c r="V22" s="6"/>
    </row>
    <row r="23">
      <c r="A23" s="4"/>
      <c r="B23" s="4"/>
      <c r="C23" s="4"/>
      <c r="D23" s="4"/>
      <c r="E23" s="4"/>
      <c r="F23" s="5"/>
      <c r="G23" s="5"/>
      <c r="H23" s="5"/>
      <c r="I23" s="5"/>
      <c r="J23" s="5"/>
      <c r="K23" s="6"/>
      <c r="L23" s="4"/>
      <c r="M23" s="4"/>
      <c r="N23" s="4"/>
      <c r="O23" s="4"/>
      <c r="P23" s="4"/>
      <c r="Q23" s="5"/>
      <c r="R23" s="5"/>
      <c r="S23" s="5"/>
      <c r="T23" s="5"/>
      <c r="U23" s="5"/>
      <c r="V23" s="6"/>
    </row>
    <row r="24">
      <c r="A24" s="4"/>
      <c r="B24" s="4"/>
      <c r="C24" s="4"/>
      <c r="D24" s="4"/>
      <c r="E24" s="4"/>
      <c r="F24" s="5"/>
      <c r="G24" s="5"/>
      <c r="H24" s="5"/>
      <c r="I24" s="5"/>
      <c r="J24" s="5"/>
      <c r="K24" s="6"/>
      <c r="L24" s="4"/>
      <c r="M24" s="4"/>
      <c r="N24" s="4"/>
      <c r="O24" s="4"/>
      <c r="P24" s="4"/>
      <c r="Q24" s="5"/>
      <c r="R24" s="5"/>
      <c r="S24" s="5"/>
      <c r="T24" s="5"/>
      <c r="U24" s="5"/>
      <c r="V24" s="6"/>
    </row>
    <row r="25">
      <c r="A25" s="4"/>
      <c r="B25" s="4"/>
      <c r="C25" s="4"/>
      <c r="D25" s="4"/>
      <c r="E25" s="4"/>
      <c r="F25" s="5"/>
      <c r="G25" s="5"/>
      <c r="H25" s="5"/>
      <c r="I25" s="5"/>
      <c r="J25" s="5"/>
      <c r="K25" s="6"/>
      <c r="L25" s="4"/>
      <c r="M25" s="4"/>
      <c r="N25" s="4"/>
      <c r="O25" s="4"/>
      <c r="P25" s="4"/>
      <c r="Q25" s="5"/>
      <c r="R25" s="5"/>
      <c r="S25" s="5"/>
      <c r="T25" s="5"/>
      <c r="U25" s="5"/>
      <c r="V25" s="6"/>
    </row>
    <row r="26">
      <c r="A26" s="4"/>
      <c r="B26" s="4"/>
      <c r="C26" s="4"/>
      <c r="D26" s="4"/>
      <c r="E26" s="4"/>
      <c r="F26" s="5"/>
      <c r="G26" s="5"/>
      <c r="H26" s="5"/>
      <c r="I26" s="5"/>
      <c r="J26" s="5"/>
      <c r="K26" s="6"/>
      <c r="L26" s="4"/>
      <c r="M26" s="4"/>
      <c r="N26" s="4"/>
      <c r="O26" s="4"/>
      <c r="P26" s="4"/>
      <c r="Q26" s="5"/>
      <c r="R26" s="5"/>
      <c r="S26" s="5"/>
      <c r="T26" s="5"/>
      <c r="U26" s="5"/>
      <c r="V26" s="6"/>
    </row>
    <row r="27">
      <c r="A27" s="4"/>
      <c r="B27" s="4"/>
      <c r="C27" s="4"/>
      <c r="D27" s="4"/>
      <c r="E27" s="4"/>
      <c r="F27" s="5"/>
      <c r="G27" s="5"/>
      <c r="H27" s="5"/>
      <c r="I27" s="5"/>
      <c r="J27" s="5"/>
      <c r="K27" s="6"/>
      <c r="L27" s="4"/>
      <c r="M27" s="4"/>
      <c r="N27" s="4"/>
      <c r="O27" s="4"/>
      <c r="P27" s="4"/>
      <c r="Q27" s="5"/>
      <c r="R27" s="5"/>
      <c r="S27" s="5"/>
      <c r="T27" s="5"/>
      <c r="U27" s="5"/>
      <c r="V27" s="6"/>
    </row>
    <row r="28">
      <c r="A28" s="4"/>
      <c r="B28" s="4"/>
      <c r="C28" s="4"/>
      <c r="D28" s="4"/>
      <c r="E28" s="4"/>
      <c r="F28" s="5"/>
      <c r="G28" s="5"/>
      <c r="H28" s="5"/>
      <c r="I28" s="5"/>
      <c r="J28" s="5"/>
      <c r="K28" s="6"/>
      <c r="L28" s="4"/>
      <c r="M28" s="4"/>
      <c r="N28" s="4"/>
      <c r="O28" s="4"/>
      <c r="P28" s="4"/>
      <c r="Q28" s="5"/>
      <c r="R28" s="5"/>
      <c r="S28" s="5"/>
      <c r="T28" s="5"/>
      <c r="U28" s="5"/>
      <c r="V28" s="6"/>
    </row>
    <row r="29">
      <c r="A29" s="4"/>
      <c r="B29" s="4"/>
      <c r="C29" s="4"/>
      <c r="D29" s="4"/>
      <c r="E29" s="4"/>
      <c r="F29" s="5"/>
      <c r="G29" s="5"/>
      <c r="H29" s="5"/>
      <c r="I29" s="5"/>
      <c r="J29" s="5"/>
      <c r="K29" s="6"/>
      <c r="L29" s="4"/>
      <c r="M29" s="4"/>
      <c r="N29" s="4"/>
      <c r="O29" s="4"/>
      <c r="P29" s="4"/>
      <c r="Q29" s="5"/>
      <c r="R29" s="5"/>
      <c r="S29" s="5"/>
      <c r="T29" s="5"/>
      <c r="U29" s="5"/>
      <c r="V29" s="6"/>
    </row>
    <row r="30">
      <c r="A30" s="4"/>
      <c r="B30" s="4"/>
      <c r="C30" s="4"/>
      <c r="D30" s="4"/>
      <c r="E30" s="4"/>
      <c r="F30" s="5"/>
      <c r="G30" s="5"/>
      <c r="H30" s="5"/>
      <c r="I30" s="5"/>
      <c r="J30" s="5"/>
      <c r="K30" s="6"/>
      <c r="L30" s="4"/>
      <c r="M30" s="4"/>
      <c r="N30" s="4"/>
      <c r="O30" s="4"/>
      <c r="P30" s="4"/>
      <c r="Q30" s="5"/>
      <c r="R30" s="5"/>
      <c r="S30" s="5"/>
      <c r="T30" s="5"/>
      <c r="U30" s="5"/>
      <c r="V30" s="6"/>
    </row>
    <row r="31">
      <c r="A31" s="4"/>
      <c r="B31" s="4"/>
      <c r="C31" s="4"/>
      <c r="D31" s="4"/>
      <c r="E31" s="4"/>
      <c r="F31" s="5"/>
      <c r="G31" s="5"/>
      <c r="H31" s="5"/>
      <c r="I31" s="5"/>
      <c r="J31" s="5"/>
      <c r="K31" s="6"/>
      <c r="L31" s="4"/>
      <c r="M31" s="4"/>
      <c r="N31" s="4"/>
      <c r="O31" s="4"/>
      <c r="P31" s="4"/>
      <c r="Q31" s="5"/>
      <c r="R31" s="5"/>
      <c r="S31" s="5"/>
      <c r="T31" s="5"/>
      <c r="U31" s="5"/>
      <c r="V31" s="6"/>
    </row>
    <row r="32">
      <c r="A32" s="4"/>
      <c r="B32" s="4"/>
      <c r="C32" s="4"/>
      <c r="D32" s="4"/>
      <c r="E32" s="4"/>
      <c r="F32" s="5"/>
      <c r="G32" s="5"/>
      <c r="H32" s="5"/>
      <c r="I32" s="5"/>
      <c r="J32" s="5"/>
      <c r="K32" s="6"/>
      <c r="L32" s="4"/>
      <c r="M32" s="4"/>
      <c r="N32" s="4"/>
      <c r="O32" s="4"/>
      <c r="P32" s="4"/>
      <c r="Q32" s="5"/>
      <c r="R32" s="5"/>
      <c r="S32" s="5"/>
      <c r="T32" s="5"/>
      <c r="U32" s="5"/>
      <c r="V32" s="6"/>
    </row>
    <row r="33">
      <c r="A33" s="4"/>
      <c r="B33" s="4"/>
      <c r="C33" s="4"/>
      <c r="D33" s="4"/>
      <c r="E33" s="4"/>
      <c r="F33" s="5"/>
      <c r="G33" s="5"/>
      <c r="H33" s="5"/>
      <c r="I33" s="5"/>
      <c r="J33" s="5"/>
      <c r="K33" s="6"/>
      <c r="L33" s="4"/>
      <c r="M33" s="4"/>
      <c r="N33" s="4"/>
      <c r="O33" s="4"/>
      <c r="P33" s="4"/>
      <c r="Q33" s="5"/>
      <c r="R33" s="5"/>
      <c r="S33" s="5"/>
      <c r="T33" s="5"/>
      <c r="U33" s="5"/>
      <c r="V33" s="6"/>
    </row>
    <row r="34">
      <c r="A34" s="4"/>
      <c r="B34" s="4"/>
      <c r="C34" s="4"/>
      <c r="D34" s="4"/>
      <c r="E34" s="4"/>
      <c r="F34" s="5"/>
      <c r="G34" s="5"/>
      <c r="H34" s="5"/>
      <c r="I34" s="5"/>
      <c r="J34" s="5"/>
      <c r="K34" s="6"/>
      <c r="L34" s="4"/>
      <c r="M34" s="4"/>
      <c r="N34" s="4"/>
      <c r="O34" s="4"/>
      <c r="P34" s="4"/>
      <c r="Q34" s="5"/>
      <c r="R34" s="5"/>
      <c r="S34" s="5"/>
      <c r="T34" s="5"/>
      <c r="U34" s="5"/>
      <c r="V34" s="6"/>
    </row>
    <row r="35">
      <c r="A35" s="4"/>
      <c r="B35" s="4"/>
      <c r="C35" s="4"/>
      <c r="D35" s="4"/>
      <c r="E35" s="4"/>
      <c r="F35" s="5"/>
      <c r="G35" s="5"/>
      <c r="H35" s="5"/>
      <c r="I35" s="5"/>
      <c r="J35" s="5"/>
      <c r="K35" s="6"/>
      <c r="L35" s="4"/>
      <c r="M35" s="4"/>
      <c r="N35" s="4"/>
      <c r="O35" s="4"/>
      <c r="P35" s="4"/>
      <c r="Q35" s="5"/>
      <c r="R35" s="5"/>
      <c r="S35" s="5"/>
      <c r="T35" s="5"/>
      <c r="U35" s="5"/>
      <c r="V35" s="6"/>
    </row>
    <row r="36">
      <c r="A36" s="4"/>
      <c r="B36" s="4"/>
      <c r="C36" s="4"/>
      <c r="D36" s="4"/>
      <c r="E36" s="4"/>
      <c r="F36" s="5"/>
      <c r="G36" s="5"/>
      <c r="H36" s="5"/>
      <c r="I36" s="5"/>
      <c r="J36" s="5"/>
      <c r="K36" s="6"/>
      <c r="L36" s="4"/>
      <c r="M36" s="4"/>
      <c r="N36" s="4"/>
      <c r="O36" s="4"/>
      <c r="P36" s="4"/>
      <c r="Q36" s="5"/>
      <c r="R36" s="5"/>
      <c r="S36" s="5"/>
      <c r="T36" s="5"/>
      <c r="U36" s="5"/>
      <c r="V36" s="6"/>
    </row>
    <row r="37">
      <c r="A37" s="4"/>
      <c r="B37" s="4"/>
      <c r="C37" s="4"/>
      <c r="D37" s="4"/>
      <c r="E37" s="4"/>
      <c r="F37" s="5"/>
      <c r="G37" s="5"/>
      <c r="H37" s="5"/>
      <c r="I37" s="5"/>
      <c r="J37" s="5"/>
      <c r="K37" s="6"/>
      <c r="L37" s="4"/>
      <c r="M37" s="4"/>
      <c r="N37" s="4"/>
      <c r="O37" s="4"/>
      <c r="P37" s="4"/>
      <c r="Q37" s="5"/>
      <c r="R37" s="5"/>
      <c r="S37" s="5"/>
      <c r="T37" s="5"/>
      <c r="U37" s="5"/>
      <c r="V37" s="6"/>
    </row>
    <row r="38">
      <c r="A38" s="4"/>
      <c r="B38" s="4"/>
      <c r="C38" s="4"/>
      <c r="D38" s="4"/>
      <c r="E38" s="4"/>
      <c r="F38" s="5"/>
      <c r="G38" s="5"/>
      <c r="H38" s="5"/>
      <c r="I38" s="5"/>
      <c r="J38" s="5"/>
      <c r="K38" s="6"/>
      <c r="L38" s="4"/>
      <c r="M38" s="4"/>
      <c r="N38" s="4"/>
      <c r="O38" s="4"/>
      <c r="P38" s="4"/>
      <c r="Q38" s="5"/>
      <c r="R38" s="5"/>
      <c r="S38" s="5"/>
      <c r="T38" s="5"/>
      <c r="U38" s="5"/>
      <c r="V38" s="6"/>
    </row>
    <row r="39">
      <c r="A39" s="4"/>
      <c r="B39" s="4"/>
      <c r="C39" s="4"/>
      <c r="D39" s="4"/>
      <c r="E39" s="4"/>
      <c r="F39" s="5"/>
      <c r="G39" s="5"/>
      <c r="H39" s="5"/>
      <c r="I39" s="5"/>
      <c r="J39" s="5"/>
      <c r="K39" s="6"/>
      <c r="L39" s="4"/>
      <c r="M39" s="4"/>
      <c r="N39" s="4"/>
      <c r="O39" s="4"/>
      <c r="P39" s="4"/>
      <c r="Q39" s="5"/>
      <c r="R39" s="5"/>
      <c r="S39" s="5"/>
      <c r="T39" s="5"/>
      <c r="U39" s="5"/>
      <c r="V39" s="6"/>
    </row>
    <row r="40">
      <c r="A40" s="4"/>
      <c r="B40" s="4"/>
      <c r="C40" s="4"/>
      <c r="D40" s="4"/>
      <c r="E40" s="4"/>
      <c r="F40" s="5"/>
      <c r="G40" s="5"/>
      <c r="H40" s="5"/>
      <c r="I40" s="5"/>
      <c r="J40" s="5"/>
      <c r="K40" s="6"/>
      <c r="L40" s="4"/>
      <c r="M40" s="4"/>
      <c r="N40" s="4"/>
      <c r="O40" s="4"/>
      <c r="P40" s="4"/>
      <c r="Q40" s="5"/>
      <c r="R40" s="5"/>
      <c r="S40" s="5"/>
      <c r="T40" s="5"/>
      <c r="U40" s="5"/>
      <c r="V40" s="6"/>
    </row>
    <row r="41">
      <c r="A41" s="4"/>
      <c r="B41" s="4"/>
      <c r="C41" s="4"/>
      <c r="D41" s="4"/>
      <c r="E41" s="4"/>
      <c r="F41" s="5"/>
      <c r="G41" s="5"/>
      <c r="H41" s="5"/>
      <c r="I41" s="5"/>
      <c r="J41" s="5"/>
      <c r="K41" s="6"/>
      <c r="L41" s="4"/>
      <c r="M41" s="4"/>
      <c r="N41" s="4"/>
      <c r="O41" s="4"/>
      <c r="P41" s="4"/>
      <c r="Q41" s="5"/>
      <c r="R41" s="5"/>
      <c r="S41" s="5"/>
      <c r="T41" s="5"/>
      <c r="U41" s="5"/>
      <c r="V41" s="6"/>
    </row>
    <row r="42">
      <c r="A42" s="4"/>
      <c r="B42" s="4"/>
      <c r="C42" s="4"/>
      <c r="D42" s="4"/>
      <c r="E42" s="4"/>
      <c r="F42" s="5"/>
      <c r="G42" s="5"/>
      <c r="H42" s="5"/>
      <c r="I42" s="5"/>
      <c r="J42" s="5"/>
      <c r="K42" s="6"/>
      <c r="L42" s="4"/>
      <c r="M42" s="4"/>
      <c r="N42" s="4"/>
      <c r="O42" s="4"/>
      <c r="P42" s="4"/>
      <c r="Q42" s="5"/>
      <c r="R42" s="5"/>
      <c r="S42" s="5"/>
      <c r="T42" s="5"/>
      <c r="U42" s="5"/>
      <c r="V42" s="6"/>
    </row>
    <row r="43">
      <c r="A43" s="4"/>
      <c r="B43" s="4"/>
      <c r="C43" s="4"/>
      <c r="D43" s="4"/>
      <c r="E43" s="4"/>
      <c r="F43" s="5"/>
      <c r="G43" s="5"/>
      <c r="H43" s="5"/>
      <c r="I43" s="5"/>
      <c r="J43" s="5"/>
      <c r="K43" s="6"/>
      <c r="L43" s="4"/>
      <c r="M43" s="4"/>
      <c r="N43" s="4"/>
      <c r="O43" s="4"/>
      <c r="P43" s="4"/>
      <c r="Q43" s="5"/>
      <c r="R43" s="5"/>
      <c r="S43" s="5"/>
      <c r="T43" s="5"/>
      <c r="U43" s="5"/>
      <c r="V43" s="6"/>
    </row>
    <row r="44">
      <c r="A44" s="4"/>
      <c r="B44" s="4"/>
      <c r="C44" s="4"/>
      <c r="D44" s="4"/>
      <c r="E44" s="4"/>
      <c r="F44" s="5"/>
      <c r="G44" s="5"/>
      <c r="H44" s="5"/>
      <c r="I44" s="5"/>
      <c r="J44" s="5"/>
      <c r="K44" s="6"/>
      <c r="L44" s="4"/>
      <c r="M44" s="4"/>
      <c r="N44" s="4"/>
      <c r="O44" s="4"/>
      <c r="P44" s="4"/>
      <c r="Q44" s="5"/>
      <c r="R44" s="5"/>
      <c r="S44" s="5"/>
      <c r="T44" s="5"/>
      <c r="U44" s="5"/>
      <c r="V44" s="6"/>
    </row>
    <row r="45">
      <c r="A45" s="4"/>
      <c r="B45" s="4"/>
      <c r="C45" s="4"/>
      <c r="D45" s="4"/>
      <c r="E45" s="4"/>
      <c r="F45" s="5"/>
      <c r="G45" s="5"/>
      <c r="H45" s="5"/>
      <c r="I45" s="5"/>
      <c r="J45" s="5"/>
      <c r="K45" s="6"/>
      <c r="L45" s="4"/>
      <c r="M45" s="4"/>
      <c r="N45" s="4"/>
      <c r="O45" s="4"/>
      <c r="P45" s="4"/>
      <c r="Q45" s="5"/>
      <c r="R45" s="5"/>
      <c r="S45" s="5"/>
      <c r="T45" s="5"/>
      <c r="U45" s="5"/>
      <c r="V45" s="6"/>
    </row>
    <row r="46">
      <c r="A46" s="4"/>
      <c r="B46" s="4"/>
      <c r="C46" s="4"/>
      <c r="D46" s="4"/>
      <c r="E46" s="4"/>
      <c r="F46" s="5"/>
      <c r="G46" s="5"/>
      <c r="H46" s="5"/>
      <c r="I46" s="5"/>
      <c r="J46" s="5"/>
      <c r="K46" s="6"/>
      <c r="L46" s="4"/>
      <c r="M46" s="4"/>
      <c r="N46" s="4"/>
      <c r="O46" s="4"/>
      <c r="P46" s="4"/>
      <c r="Q46" s="5"/>
      <c r="R46" s="5"/>
      <c r="S46" s="5"/>
      <c r="T46" s="5"/>
      <c r="U46" s="5"/>
      <c r="V46" s="6"/>
    </row>
    <row r="47">
      <c r="A47" s="4"/>
      <c r="B47" s="4"/>
      <c r="C47" s="4"/>
      <c r="D47" s="4"/>
      <c r="E47" s="4"/>
      <c r="F47" s="5"/>
      <c r="G47" s="5"/>
      <c r="H47" s="5"/>
      <c r="I47" s="5"/>
      <c r="J47" s="5"/>
      <c r="K47" s="6"/>
      <c r="L47" s="4"/>
      <c r="M47" s="4"/>
      <c r="N47" s="4"/>
      <c r="O47" s="4"/>
      <c r="P47" s="4"/>
      <c r="Q47" s="5"/>
      <c r="R47" s="5"/>
      <c r="S47" s="5"/>
      <c r="T47" s="5"/>
      <c r="U47" s="5"/>
      <c r="V47" s="6"/>
    </row>
    <row r="48">
      <c r="A48" s="4"/>
      <c r="B48" s="4"/>
      <c r="C48" s="4"/>
      <c r="D48" s="4"/>
      <c r="E48" s="4"/>
      <c r="F48" s="5"/>
      <c r="G48" s="5"/>
      <c r="H48" s="5"/>
      <c r="I48" s="5"/>
      <c r="J48" s="5"/>
      <c r="K48" s="6"/>
      <c r="L48" s="4"/>
      <c r="M48" s="4"/>
      <c r="N48" s="4"/>
      <c r="O48" s="4"/>
      <c r="P48" s="4"/>
      <c r="Q48" s="5"/>
      <c r="R48" s="5"/>
      <c r="S48" s="5"/>
      <c r="T48" s="5"/>
      <c r="U48" s="5"/>
      <c r="V48" s="6"/>
    </row>
    <row r="49">
      <c r="A49" s="4"/>
      <c r="B49" s="4"/>
      <c r="C49" s="4"/>
      <c r="D49" s="4"/>
      <c r="E49" s="4"/>
      <c r="F49" s="5"/>
      <c r="G49" s="5"/>
      <c r="H49" s="5"/>
      <c r="I49" s="5"/>
      <c r="J49" s="5"/>
      <c r="K49" s="6"/>
      <c r="L49" s="4"/>
      <c r="M49" s="4"/>
      <c r="N49" s="4"/>
      <c r="O49" s="4"/>
      <c r="P49" s="4"/>
      <c r="Q49" s="5"/>
      <c r="R49" s="5"/>
      <c r="S49" s="5"/>
      <c r="T49" s="5"/>
      <c r="U49" s="5"/>
      <c r="V49" s="6"/>
    </row>
    <row r="50">
      <c r="A50" s="4"/>
      <c r="B50" s="4"/>
      <c r="C50" s="4"/>
      <c r="D50" s="4"/>
      <c r="E50" s="4"/>
      <c r="F50" s="5"/>
      <c r="G50" s="5"/>
      <c r="H50" s="5"/>
      <c r="I50" s="5"/>
      <c r="J50" s="5"/>
      <c r="K50" s="6"/>
      <c r="L50" s="4"/>
      <c r="M50" s="4"/>
      <c r="N50" s="4"/>
      <c r="O50" s="4"/>
      <c r="P50" s="4"/>
      <c r="Q50" s="5"/>
      <c r="R50" s="5"/>
      <c r="S50" s="5"/>
      <c r="T50" s="5"/>
      <c r="U50" s="5"/>
      <c r="V50" s="6"/>
    </row>
    <row r="51">
      <c r="A51" s="4"/>
      <c r="B51" s="4"/>
      <c r="C51" s="4"/>
      <c r="D51" s="4"/>
      <c r="E51" s="4"/>
      <c r="F51" s="5"/>
      <c r="G51" s="5"/>
      <c r="H51" s="5"/>
      <c r="I51" s="5"/>
      <c r="J51" s="5"/>
      <c r="K51" s="6"/>
      <c r="L51" s="4"/>
      <c r="M51" s="4"/>
      <c r="N51" s="4"/>
      <c r="O51" s="4"/>
      <c r="P51" s="4"/>
      <c r="Q51" s="5"/>
      <c r="R51" s="5"/>
      <c r="S51" s="5"/>
      <c r="T51" s="5"/>
      <c r="U51" s="5"/>
      <c r="V51" s="6"/>
    </row>
    <row r="52">
      <c r="A52" s="4"/>
      <c r="B52" s="4"/>
      <c r="C52" s="4"/>
      <c r="D52" s="4"/>
      <c r="E52" s="4"/>
      <c r="F52" s="5"/>
      <c r="G52" s="5"/>
      <c r="H52" s="5"/>
      <c r="I52" s="5"/>
      <c r="J52" s="5"/>
      <c r="K52" s="6"/>
      <c r="L52" s="4"/>
      <c r="M52" s="4"/>
      <c r="N52" s="4"/>
      <c r="O52" s="4"/>
      <c r="P52" s="4"/>
      <c r="Q52" s="5"/>
      <c r="R52" s="5"/>
      <c r="S52" s="5"/>
      <c r="T52" s="5"/>
      <c r="U52" s="5"/>
      <c r="V52" s="6"/>
    </row>
    <row r="53">
      <c r="A53" s="4"/>
      <c r="B53" s="4"/>
      <c r="C53" s="4"/>
      <c r="D53" s="4"/>
      <c r="E53" s="4"/>
      <c r="F53" s="5"/>
      <c r="G53" s="5"/>
      <c r="H53" s="5"/>
      <c r="I53" s="5"/>
      <c r="J53" s="5"/>
      <c r="K53" s="6"/>
      <c r="L53" s="4"/>
      <c r="M53" s="4"/>
      <c r="N53" s="4"/>
      <c r="O53" s="4"/>
      <c r="P53" s="4"/>
      <c r="Q53" s="5"/>
      <c r="R53" s="5"/>
      <c r="S53" s="5"/>
      <c r="T53" s="5"/>
      <c r="U53" s="5"/>
      <c r="V53" s="6"/>
    </row>
    <row r="54">
      <c r="A54" s="4"/>
      <c r="B54" s="4"/>
      <c r="C54" s="4"/>
      <c r="D54" s="4"/>
      <c r="E54" s="4"/>
      <c r="F54" s="5"/>
      <c r="G54" s="5"/>
      <c r="H54" s="5"/>
      <c r="I54" s="5"/>
      <c r="J54" s="5"/>
      <c r="K54" s="6"/>
      <c r="L54" s="4"/>
      <c r="M54" s="4"/>
      <c r="N54" s="4"/>
      <c r="O54" s="4"/>
      <c r="P54" s="4"/>
      <c r="Q54" s="5"/>
      <c r="R54" s="5"/>
      <c r="S54" s="5"/>
      <c r="T54" s="5"/>
      <c r="U54" s="5"/>
      <c r="V54" s="6"/>
    </row>
    <row r="55">
      <c r="A55" s="4"/>
      <c r="B55" s="4"/>
      <c r="C55" s="4"/>
      <c r="D55" s="4"/>
      <c r="E55" s="4"/>
      <c r="F55" s="5"/>
      <c r="G55" s="5"/>
      <c r="H55" s="5"/>
      <c r="I55" s="5"/>
      <c r="J55" s="5"/>
      <c r="K55" s="6"/>
      <c r="L55" s="4"/>
      <c r="M55" s="4"/>
      <c r="N55" s="4"/>
      <c r="O55" s="4"/>
      <c r="P55" s="4"/>
      <c r="Q55" s="5"/>
      <c r="R55" s="5"/>
      <c r="S55" s="5"/>
      <c r="T55" s="5"/>
      <c r="U55" s="5"/>
      <c r="V55" s="6"/>
    </row>
    <row r="56">
      <c r="A56" s="4"/>
      <c r="B56" s="4"/>
      <c r="C56" s="4"/>
      <c r="D56" s="4"/>
      <c r="E56" s="4"/>
      <c r="F56" s="5"/>
      <c r="G56" s="5"/>
      <c r="H56" s="5"/>
      <c r="I56" s="5"/>
      <c r="J56" s="5"/>
      <c r="K56" s="6"/>
      <c r="L56" s="4"/>
      <c r="M56" s="4"/>
      <c r="N56" s="4"/>
      <c r="O56" s="4"/>
      <c r="P56" s="4"/>
      <c r="Q56" s="5"/>
      <c r="R56" s="5"/>
      <c r="S56" s="5"/>
      <c r="T56" s="5"/>
      <c r="U56" s="5"/>
      <c r="V56" s="6"/>
    </row>
    <row r="57">
      <c r="A57" s="4"/>
      <c r="B57" s="4"/>
      <c r="C57" s="4"/>
      <c r="D57" s="4"/>
      <c r="E57" s="4"/>
      <c r="F57" s="5"/>
      <c r="G57" s="5"/>
      <c r="H57" s="5"/>
      <c r="I57" s="5"/>
      <c r="J57" s="5"/>
      <c r="K57" s="6"/>
      <c r="L57" s="4"/>
      <c r="M57" s="4"/>
      <c r="N57" s="4"/>
      <c r="O57" s="4"/>
      <c r="P57" s="4"/>
      <c r="Q57" s="5"/>
      <c r="R57" s="5"/>
      <c r="S57" s="5"/>
      <c r="T57" s="5"/>
      <c r="U57" s="5"/>
      <c r="V57" s="6"/>
    </row>
    <row r="58">
      <c r="A58" s="4"/>
      <c r="B58" s="4"/>
      <c r="C58" s="4"/>
      <c r="D58" s="4"/>
      <c r="E58" s="4"/>
      <c r="F58" s="5"/>
      <c r="G58" s="5"/>
      <c r="H58" s="5"/>
      <c r="I58" s="5"/>
      <c r="J58" s="5"/>
      <c r="K58" s="6"/>
      <c r="L58" s="4"/>
      <c r="M58" s="4"/>
      <c r="N58" s="4"/>
      <c r="O58" s="4"/>
      <c r="P58" s="4"/>
      <c r="Q58" s="5"/>
      <c r="R58" s="5"/>
      <c r="S58" s="5"/>
      <c r="T58" s="5"/>
      <c r="U58" s="5"/>
      <c r="V58" s="6"/>
    </row>
    <row r="59">
      <c r="A59" s="4"/>
      <c r="B59" s="4"/>
      <c r="C59" s="4"/>
      <c r="D59" s="4"/>
      <c r="E59" s="4"/>
      <c r="F59" s="5"/>
      <c r="G59" s="5"/>
      <c r="H59" s="5"/>
      <c r="I59" s="5"/>
      <c r="J59" s="5"/>
      <c r="K59" s="6"/>
      <c r="L59" s="4"/>
      <c r="M59" s="4"/>
      <c r="N59" s="4"/>
      <c r="O59" s="4"/>
      <c r="P59" s="4"/>
      <c r="Q59" s="5"/>
      <c r="R59" s="5"/>
      <c r="S59" s="5"/>
      <c r="T59" s="5"/>
      <c r="U59" s="5"/>
      <c r="V59" s="6"/>
    </row>
    <row r="60">
      <c r="A60" s="4"/>
      <c r="B60" s="4"/>
      <c r="C60" s="4"/>
      <c r="D60" s="4"/>
      <c r="E60" s="4"/>
      <c r="F60" s="5"/>
      <c r="G60" s="5"/>
      <c r="H60" s="5"/>
      <c r="I60" s="5"/>
      <c r="J60" s="5"/>
      <c r="K60" s="6"/>
      <c r="L60" s="4"/>
      <c r="M60" s="4"/>
      <c r="N60" s="4"/>
      <c r="O60" s="4"/>
      <c r="P60" s="4"/>
      <c r="Q60" s="5"/>
      <c r="R60" s="5"/>
      <c r="S60" s="5"/>
      <c r="T60" s="5"/>
      <c r="U60" s="5"/>
      <c r="V60" s="6"/>
    </row>
    <row r="61">
      <c r="A61" s="4"/>
      <c r="B61" s="4"/>
      <c r="C61" s="4"/>
      <c r="D61" s="4"/>
      <c r="E61" s="4"/>
      <c r="F61" s="5"/>
      <c r="G61" s="5"/>
      <c r="H61" s="5"/>
      <c r="I61" s="5"/>
      <c r="J61" s="5"/>
      <c r="K61" s="6"/>
      <c r="L61" s="4"/>
      <c r="M61" s="4"/>
      <c r="N61" s="4"/>
      <c r="O61" s="4"/>
      <c r="P61" s="4"/>
      <c r="Q61" s="5"/>
      <c r="R61" s="5"/>
      <c r="S61" s="5"/>
      <c r="T61" s="5"/>
      <c r="U61" s="5"/>
      <c r="V61" s="6"/>
    </row>
    <row r="62">
      <c r="A62" s="4"/>
      <c r="B62" s="4"/>
      <c r="C62" s="4"/>
      <c r="D62" s="4"/>
      <c r="E62" s="4"/>
      <c r="F62" s="5"/>
      <c r="G62" s="5"/>
      <c r="H62" s="5"/>
      <c r="I62" s="5"/>
      <c r="J62" s="5"/>
      <c r="K62" s="6"/>
      <c r="L62" s="4"/>
      <c r="M62" s="4"/>
      <c r="N62" s="4"/>
      <c r="O62" s="4"/>
      <c r="P62" s="4"/>
      <c r="Q62" s="5"/>
      <c r="R62" s="5"/>
      <c r="S62" s="5"/>
      <c r="T62" s="5"/>
      <c r="U62" s="5"/>
      <c r="V62" s="6"/>
    </row>
    <row r="63">
      <c r="A63" s="4"/>
      <c r="B63" s="4"/>
      <c r="C63" s="4"/>
      <c r="D63" s="4"/>
      <c r="E63" s="4"/>
      <c r="F63" s="5"/>
      <c r="G63" s="5"/>
      <c r="H63" s="5"/>
      <c r="I63" s="5"/>
      <c r="J63" s="5"/>
      <c r="K63" s="6"/>
      <c r="L63" s="4"/>
      <c r="M63" s="4"/>
      <c r="N63" s="4"/>
      <c r="O63" s="4"/>
      <c r="P63" s="4"/>
      <c r="Q63" s="5"/>
      <c r="R63" s="5"/>
      <c r="S63" s="5"/>
      <c r="T63" s="5"/>
      <c r="U63" s="5"/>
      <c r="V63" s="6"/>
    </row>
    <row r="64">
      <c r="A64" s="4"/>
      <c r="B64" s="4"/>
      <c r="C64" s="4"/>
      <c r="D64" s="4"/>
      <c r="E64" s="4"/>
      <c r="F64" s="5"/>
      <c r="G64" s="5"/>
      <c r="H64" s="5"/>
      <c r="I64" s="5"/>
      <c r="J64" s="5"/>
      <c r="K64" s="6"/>
      <c r="L64" s="4"/>
      <c r="M64" s="4"/>
      <c r="N64" s="4"/>
      <c r="O64" s="4"/>
      <c r="P64" s="4"/>
      <c r="Q64" s="5"/>
      <c r="R64" s="5"/>
      <c r="S64" s="5"/>
      <c r="T64" s="5"/>
      <c r="U64" s="5"/>
      <c r="V64" s="6"/>
    </row>
    <row r="65">
      <c r="A65" s="4"/>
      <c r="B65" s="4"/>
      <c r="C65" s="4"/>
      <c r="D65" s="4"/>
      <c r="E65" s="4"/>
      <c r="F65" s="5"/>
      <c r="G65" s="5"/>
      <c r="H65" s="5"/>
      <c r="I65" s="5"/>
      <c r="J65" s="5"/>
      <c r="K65" s="6"/>
      <c r="L65" s="4"/>
      <c r="M65" s="4"/>
      <c r="N65" s="4"/>
      <c r="O65" s="4"/>
      <c r="P65" s="4"/>
      <c r="Q65" s="5"/>
      <c r="R65" s="5"/>
      <c r="S65" s="5"/>
      <c r="T65" s="5"/>
      <c r="U65" s="5"/>
      <c r="V65" s="6"/>
    </row>
    <row r="66">
      <c r="A66" s="4"/>
      <c r="B66" s="4"/>
      <c r="C66" s="4"/>
      <c r="D66" s="4"/>
      <c r="E66" s="4"/>
      <c r="F66" s="5"/>
      <c r="G66" s="5"/>
      <c r="H66" s="5"/>
      <c r="I66" s="5"/>
      <c r="J66" s="5"/>
      <c r="K66" s="6"/>
      <c r="L66" s="4"/>
      <c r="M66" s="4"/>
      <c r="N66" s="4"/>
      <c r="O66" s="4"/>
      <c r="P66" s="4"/>
      <c r="Q66" s="5"/>
      <c r="R66" s="5"/>
      <c r="S66" s="5"/>
      <c r="T66" s="5"/>
      <c r="U66" s="5"/>
      <c r="V66" s="6"/>
    </row>
    <row r="67">
      <c r="A67" s="4"/>
      <c r="B67" s="4"/>
      <c r="C67" s="4"/>
      <c r="D67" s="4"/>
      <c r="E67" s="4"/>
      <c r="F67" s="5"/>
      <c r="G67" s="5"/>
      <c r="H67" s="5"/>
      <c r="I67" s="5"/>
      <c r="J67" s="5"/>
      <c r="K67" s="6"/>
      <c r="L67" s="4"/>
      <c r="M67" s="4"/>
      <c r="N67" s="4"/>
      <c r="O67" s="4"/>
      <c r="P67" s="4"/>
      <c r="Q67" s="5"/>
      <c r="R67" s="5"/>
      <c r="S67" s="5"/>
      <c r="T67" s="5"/>
      <c r="U67" s="5"/>
      <c r="V67" s="6"/>
    </row>
    <row r="68">
      <c r="A68" s="4"/>
      <c r="B68" s="4"/>
      <c r="C68" s="4"/>
      <c r="D68" s="4"/>
      <c r="E68" s="4"/>
      <c r="F68" s="5"/>
      <c r="G68" s="5"/>
      <c r="H68" s="5"/>
      <c r="I68" s="5"/>
      <c r="J68" s="5"/>
      <c r="K68" s="6"/>
      <c r="L68" s="4"/>
      <c r="M68" s="4"/>
      <c r="N68" s="4"/>
      <c r="O68" s="4"/>
      <c r="P68" s="4"/>
      <c r="Q68" s="5"/>
      <c r="R68" s="5"/>
      <c r="S68" s="5"/>
      <c r="T68" s="5"/>
      <c r="U68" s="5"/>
      <c r="V68" s="6"/>
    </row>
    <row r="69">
      <c r="A69" s="4"/>
      <c r="B69" s="4"/>
      <c r="C69" s="4"/>
      <c r="D69" s="4"/>
      <c r="E69" s="4"/>
      <c r="F69" s="5"/>
      <c r="G69" s="5"/>
      <c r="H69" s="5"/>
      <c r="I69" s="5"/>
      <c r="J69" s="5"/>
      <c r="K69" s="6"/>
      <c r="L69" s="4"/>
      <c r="M69" s="4"/>
      <c r="N69" s="4"/>
      <c r="O69" s="4"/>
      <c r="P69" s="4"/>
      <c r="Q69" s="5"/>
      <c r="R69" s="5"/>
      <c r="S69" s="5"/>
      <c r="T69" s="5"/>
      <c r="U69" s="5"/>
      <c r="V69" s="6"/>
    </row>
    <row r="70">
      <c r="A70" s="4"/>
      <c r="B70" s="4"/>
      <c r="C70" s="4"/>
      <c r="D70" s="4"/>
      <c r="E70" s="4"/>
      <c r="F70" s="5"/>
      <c r="G70" s="5"/>
      <c r="H70" s="5"/>
      <c r="I70" s="5"/>
      <c r="J70" s="5"/>
      <c r="K70" s="6"/>
      <c r="L70" s="4"/>
      <c r="M70" s="4"/>
      <c r="N70" s="4"/>
      <c r="O70" s="4"/>
      <c r="P70" s="4"/>
      <c r="Q70" s="5"/>
      <c r="R70" s="5"/>
      <c r="S70" s="5"/>
      <c r="T70" s="5"/>
      <c r="U70" s="5"/>
      <c r="V70" s="6"/>
    </row>
    <row r="71">
      <c r="A71" s="4"/>
      <c r="B71" s="4"/>
      <c r="C71" s="4"/>
      <c r="D71" s="4"/>
      <c r="E71" s="4"/>
      <c r="F71" s="5"/>
      <c r="G71" s="5"/>
      <c r="H71" s="5"/>
      <c r="I71" s="5"/>
      <c r="J71" s="5"/>
      <c r="K71" s="6"/>
      <c r="L71" s="4"/>
      <c r="M71" s="4"/>
      <c r="N71" s="4"/>
      <c r="O71" s="4"/>
      <c r="P71" s="4"/>
      <c r="Q71" s="5"/>
      <c r="R71" s="5"/>
      <c r="S71" s="5"/>
      <c r="T71" s="5"/>
      <c r="U71" s="5"/>
      <c r="V71" s="6"/>
    </row>
    <row r="72">
      <c r="A72" s="4"/>
      <c r="B72" s="4"/>
      <c r="C72" s="4"/>
      <c r="D72" s="4"/>
      <c r="E72" s="4"/>
      <c r="F72" s="5"/>
      <c r="G72" s="5"/>
      <c r="H72" s="5"/>
      <c r="I72" s="5"/>
      <c r="J72" s="5"/>
      <c r="K72" s="6"/>
      <c r="L72" s="4"/>
      <c r="M72" s="4"/>
      <c r="N72" s="4"/>
      <c r="O72" s="4"/>
      <c r="P72" s="4"/>
      <c r="Q72" s="5"/>
      <c r="R72" s="5"/>
      <c r="S72" s="5"/>
      <c r="T72" s="5"/>
      <c r="U72" s="5"/>
      <c r="V72" s="6"/>
    </row>
    <row r="73">
      <c r="A73" s="4"/>
      <c r="B73" s="4"/>
      <c r="C73" s="4"/>
      <c r="D73" s="4"/>
      <c r="E73" s="4"/>
      <c r="F73" s="5"/>
      <c r="G73" s="5"/>
      <c r="H73" s="5"/>
      <c r="I73" s="5"/>
      <c r="J73" s="5"/>
      <c r="K73" s="6"/>
      <c r="L73" s="4"/>
      <c r="M73" s="4"/>
      <c r="N73" s="4"/>
      <c r="O73" s="4"/>
      <c r="P73" s="4"/>
      <c r="Q73" s="5"/>
      <c r="R73" s="5"/>
      <c r="S73" s="5"/>
      <c r="T73" s="5"/>
      <c r="U73" s="5"/>
      <c r="V73" s="6"/>
    </row>
    <row r="74">
      <c r="A74" s="4"/>
      <c r="B74" s="4"/>
      <c r="C74" s="4"/>
      <c r="D74" s="4"/>
      <c r="E74" s="4"/>
      <c r="F74" s="5"/>
      <c r="G74" s="5"/>
      <c r="H74" s="5"/>
      <c r="I74" s="5"/>
      <c r="J74" s="5"/>
      <c r="K74" s="6"/>
      <c r="L74" s="4"/>
      <c r="M74" s="4"/>
      <c r="N74" s="4"/>
      <c r="O74" s="4"/>
      <c r="P74" s="4"/>
      <c r="Q74" s="5"/>
      <c r="R74" s="5"/>
      <c r="S74" s="5"/>
      <c r="T74" s="5"/>
      <c r="U74" s="5"/>
      <c r="V74" s="6"/>
    </row>
    <row r="75">
      <c r="A75" s="4"/>
      <c r="B75" s="4"/>
      <c r="C75" s="4"/>
      <c r="D75" s="4"/>
      <c r="E75" s="4"/>
      <c r="F75" s="5"/>
      <c r="G75" s="5"/>
      <c r="H75" s="5"/>
      <c r="I75" s="5"/>
      <c r="J75" s="5"/>
      <c r="K75" s="6"/>
      <c r="L75" s="4"/>
      <c r="M75" s="4"/>
      <c r="N75" s="4"/>
      <c r="O75" s="4"/>
      <c r="P75" s="4"/>
      <c r="Q75" s="5"/>
      <c r="R75" s="5"/>
      <c r="S75" s="5"/>
      <c r="T75" s="5"/>
      <c r="U75" s="5"/>
      <c r="V75" s="6"/>
    </row>
    <row r="76">
      <c r="A76" s="4"/>
      <c r="B76" s="4"/>
      <c r="C76" s="4"/>
      <c r="D76" s="4"/>
      <c r="E76" s="4"/>
      <c r="F76" s="5"/>
      <c r="G76" s="5"/>
      <c r="H76" s="5"/>
      <c r="I76" s="5"/>
      <c r="J76" s="5"/>
      <c r="K76" s="6"/>
      <c r="L76" s="4"/>
      <c r="M76" s="4"/>
      <c r="N76" s="4"/>
      <c r="O76" s="4"/>
      <c r="P76" s="4"/>
      <c r="Q76" s="5"/>
      <c r="R76" s="5"/>
      <c r="S76" s="5"/>
      <c r="T76" s="5"/>
      <c r="U76" s="5"/>
      <c r="V76" s="6"/>
    </row>
    <row r="77">
      <c r="A77" s="4"/>
      <c r="B77" s="4"/>
      <c r="C77" s="4"/>
      <c r="D77" s="4"/>
      <c r="E77" s="4"/>
      <c r="F77" s="5"/>
      <c r="G77" s="5"/>
      <c r="H77" s="5"/>
      <c r="I77" s="5"/>
      <c r="J77" s="5"/>
      <c r="K77" s="6"/>
      <c r="L77" s="4"/>
      <c r="M77" s="4"/>
      <c r="N77" s="4"/>
      <c r="O77" s="4"/>
      <c r="P77" s="4"/>
      <c r="Q77" s="5"/>
      <c r="R77" s="5"/>
      <c r="S77" s="5"/>
      <c r="T77" s="5"/>
      <c r="U77" s="5"/>
      <c r="V77" s="6"/>
    </row>
    <row r="78">
      <c r="A78" s="4"/>
      <c r="B78" s="4"/>
      <c r="C78" s="4"/>
      <c r="D78" s="4"/>
      <c r="E78" s="4"/>
      <c r="F78" s="5"/>
      <c r="G78" s="5"/>
      <c r="H78" s="5"/>
      <c r="I78" s="5"/>
      <c r="J78" s="5"/>
      <c r="K78" s="6"/>
      <c r="L78" s="4"/>
      <c r="M78" s="4"/>
      <c r="N78" s="4"/>
      <c r="O78" s="4"/>
      <c r="P78" s="4"/>
      <c r="Q78" s="5"/>
      <c r="R78" s="5"/>
      <c r="S78" s="5"/>
      <c r="T78" s="5"/>
      <c r="U78" s="5"/>
      <c r="V78" s="6"/>
    </row>
    <row r="79">
      <c r="A79" s="4"/>
      <c r="B79" s="4"/>
      <c r="C79" s="4"/>
      <c r="D79" s="4"/>
      <c r="E79" s="4"/>
      <c r="F79" s="5"/>
      <c r="G79" s="5"/>
      <c r="H79" s="5"/>
      <c r="I79" s="5"/>
      <c r="J79" s="5"/>
      <c r="K79" s="6"/>
      <c r="L79" s="4"/>
      <c r="M79" s="4"/>
      <c r="N79" s="4"/>
      <c r="O79" s="4"/>
      <c r="P79" s="4"/>
      <c r="Q79" s="5"/>
      <c r="R79" s="5"/>
      <c r="S79" s="5"/>
      <c r="T79" s="5"/>
      <c r="U79" s="5"/>
      <c r="V79" s="6"/>
    </row>
    <row r="80">
      <c r="A80" s="4"/>
      <c r="B80" s="4"/>
      <c r="C80" s="4"/>
      <c r="D80" s="4"/>
      <c r="E80" s="4"/>
      <c r="F80" s="5"/>
      <c r="G80" s="5"/>
      <c r="H80" s="5"/>
      <c r="I80" s="5"/>
      <c r="J80" s="5"/>
      <c r="K80" s="6"/>
      <c r="L80" s="4"/>
      <c r="M80" s="4"/>
      <c r="N80" s="4"/>
      <c r="O80" s="4"/>
      <c r="P80" s="4"/>
      <c r="Q80" s="5"/>
      <c r="R80" s="5"/>
      <c r="S80" s="5"/>
      <c r="T80" s="5"/>
      <c r="U80" s="5"/>
      <c r="V80" s="6"/>
    </row>
    <row r="81">
      <c r="A81" s="4"/>
      <c r="B81" s="4"/>
      <c r="C81" s="4"/>
      <c r="D81" s="4"/>
      <c r="E81" s="4"/>
      <c r="F81" s="5"/>
      <c r="G81" s="5"/>
      <c r="H81" s="5"/>
      <c r="I81" s="5"/>
      <c r="J81" s="5"/>
      <c r="K81" s="6"/>
      <c r="L81" s="4"/>
      <c r="M81" s="4"/>
      <c r="N81" s="4"/>
      <c r="O81" s="4"/>
      <c r="P81" s="4"/>
      <c r="Q81" s="5"/>
      <c r="R81" s="5"/>
      <c r="S81" s="5"/>
      <c r="T81" s="5"/>
      <c r="U81" s="5"/>
      <c r="V81" s="6"/>
    </row>
    <row r="82">
      <c r="A82" s="4"/>
      <c r="B82" s="4"/>
      <c r="C82" s="4"/>
      <c r="D82" s="4"/>
      <c r="E82" s="4"/>
      <c r="F82" s="5"/>
      <c r="G82" s="5"/>
      <c r="H82" s="5"/>
      <c r="I82" s="5"/>
      <c r="J82" s="5"/>
      <c r="K82" s="6"/>
      <c r="L82" s="4"/>
      <c r="M82" s="4"/>
      <c r="N82" s="4"/>
      <c r="O82" s="4"/>
      <c r="P82" s="4"/>
      <c r="Q82" s="5"/>
      <c r="R82" s="5"/>
      <c r="S82" s="5"/>
      <c r="T82" s="5"/>
      <c r="U82" s="5"/>
      <c r="V82" s="6"/>
    </row>
    <row r="83">
      <c r="A83" s="4"/>
      <c r="B83" s="4"/>
      <c r="C83" s="4"/>
      <c r="D83" s="4"/>
      <c r="E83" s="4"/>
      <c r="F83" s="5"/>
      <c r="G83" s="5"/>
      <c r="H83" s="5"/>
      <c r="I83" s="5"/>
      <c r="J83" s="5"/>
      <c r="K83" s="6"/>
      <c r="L83" s="4"/>
      <c r="M83" s="4"/>
      <c r="N83" s="4"/>
      <c r="O83" s="4"/>
      <c r="P83" s="4"/>
      <c r="Q83" s="5"/>
      <c r="R83" s="5"/>
      <c r="S83" s="5"/>
      <c r="T83" s="5"/>
      <c r="U83" s="5"/>
      <c r="V83" s="6"/>
    </row>
    <row r="84">
      <c r="A84" s="4"/>
      <c r="B84" s="4"/>
      <c r="C84" s="4"/>
      <c r="D84" s="4"/>
      <c r="E84" s="4"/>
      <c r="F84" s="5"/>
      <c r="G84" s="5"/>
      <c r="H84" s="5"/>
      <c r="I84" s="5"/>
      <c r="J84" s="5"/>
      <c r="K84" s="6"/>
      <c r="L84" s="4"/>
      <c r="M84" s="4"/>
      <c r="N84" s="4"/>
      <c r="O84" s="4"/>
      <c r="P84" s="4"/>
      <c r="Q84" s="5"/>
      <c r="R84" s="5"/>
      <c r="S84" s="5"/>
      <c r="T84" s="5"/>
      <c r="U84" s="5"/>
      <c r="V84" s="6"/>
    </row>
    <row r="85">
      <c r="A85" s="4"/>
      <c r="B85" s="4"/>
      <c r="C85" s="4"/>
      <c r="D85" s="4"/>
      <c r="E85" s="4"/>
      <c r="F85" s="5"/>
      <c r="G85" s="5"/>
      <c r="H85" s="5"/>
      <c r="I85" s="5"/>
      <c r="J85" s="5"/>
      <c r="K85" s="6"/>
      <c r="L85" s="4"/>
      <c r="M85" s="4"/>
      <c r="N85" s="4"/>
      <c r="O85" s="4"/>
      <c r="P85" s="4"/>
      <c r="Q85" s="5"/>
      <c r="R85" s="5"/>
      <c r="S85" s="5"/>
      <c r="T85" s="5"/>
      <c r="U85" s="5"/>
      <c r="V85" s="6"/>
    </row>
    <row r="86">
      <c r="A86" s="4"/>
      <c r="B86" s="4"/>
      <c r="C86" s="4"/>
      <c r="D86" s="4"/>
      <c r="E86" s="4"/>
      <c r="F86" s="5"/>
      <c r="G86" s="5"/>
      <c r="H86" s="5"/>
      <c r="I86" s="5"/>
      <c r="J86" s="5"/>
      <c r="K86" s="6"/>
      <c r="L86" s="4"/>
      <c r="M86" s="4"/>
      <c r="N86" s="4"/>
      <c r="O86" s="4"/>
      <c r="P86" s="4"/>
      <c r="Q86" s="5"/>
      <c r="R86" s="5"/>
      <c r="S86" s="5"/>
      <c r="T86" s="5"/>
      <c r="U86" s="5"/>
      <c r="V86" s="6"/>
    </row>
    <row r="87">
      <c r="A87" s="4"/>
      <c r="B87" s="4"/>
      <c r="C87" s="4"/>
      <c r="D87" s="4"/>
      <c r="E87" s="4"/>
      <c r="F87" s="5"/>
      <c r="G87" s="5"/>
      <c r="H87" s="5"/>
      <c r="I87" s="5"/>
      <c r="J87" s="5"/>
      <c r="K87" s="6"/>
      <c r="L87" s="4"/>
      <c r="M87" s="4"/>
      <c r="N87" s="4"/>
      <c r="O87" s="4"/>
      <c r="P87" s="4"/>
      <c r="Q87" s="5"/>
      <c r="R87" s="5"/>
      <c r="S87" s="5"/>
      <c r="T87" s="5"/>
      <c r="U87" s="5"/>
      <c r="V87" s="6"/>
    </row>
    <row r="88">
      <c r="A88" s="4"/>
      <c r="B88" s="4"/>
      <c r="C88" s="4"/>
      <c r="D88" s="4"/>
      <c r="E88" s="4"/>
      <c r="F88" s="5"/>
      <c r="G88" s="5"/>
      <c r="H88" s="5"/>
      <c r="I88" s="5"/>
      <c r="J88" s="5"/>
      <c r="K88" s="6"/>
      <c r="L88" s="4"/>
      <c r="M88" s="4"/>
      <c r="N88" s="4"/>
      <c r="O88" s="4"/>
      <c r="P88" s="4"/>
      <c r="Q88" s="5"/>
      <c r="R88" s="5"/>
      <c r="S88" s="5"/>
      <c r="T88" s="5"/>
      <c r="U88" s="5"/>
      <c r="V88" s="6"/>
    </row>
    <row r="89">
      <c r="A89" s="4"/>
      <c r="B89" s="4"/>
      <c r="C89" s="4"/>
      <c r="D89" s="4"/>
      <c r="E89" s="4"/>
      <c r="F89" s="5"/>
      <c r="G89" s="5"/>
      <c r="H89" s="5"/>
      <c r="I89" s="5"/>
      <c r="J89" s="5"/>
      <c r="K89" s="6"/>
      <c r="L89" s="4"/>
      <c r="M89" s="4"/>
      <c r="N89" s="4"/>
      <c r="O89" s="4"/>
      <c r="P89" s="4"/>
      <c r="Q89" s="5"/>
      <c r="R89" s="5"/>
      <c r="S89" s="5"/>
      <c r="T89" s="5"/>
      <c r="U89" s="5"/>
      <c r="V89" s="6"/>
    </row>
    <row r="90">
      <c r="A90" s="4"/>
      <c r="B90" s="4"/>
      <c r="C90" s="4"/>
      <c r="D90" s="4"/>
      <c r="E90" s="4"/>
      <c r="F90" s="5"/>
      <c r="G90" s="5"/>
      <c r="H90" s="5"/>
      <c r="I90" s="5"/>
      <c r="J90" s="5"/>
      <c r="K90" s="6"/>
      <c r="L90" s="4"/>
      <c r="M90" s="4"/>
      <c r="N90" s="4"/>
      <c r="O90" s="4"/>
      <c r="P90" s="4"/>
      <c r="Q90" s="5"/>
      <c r="R90" s="5"/>
      <c r="S90" s="5"/>
      <c r="T90" s="5"/>
      <c r="U90" s="5"/>
      <c r="V90" s="6"/>
    </row>
    <row r="91">
      <c r="A91" s="4"/>
      <c r="B91" s="4"/>
      <c r="C91" s="4"/>
      <c r="D91" s="4"/>
      <c r="E91" s="4"/>
      <c r="F91" s="5"/>
      <c r="G91" s="5"/>
      <c r="H91" s="5"/>
      <c r="I91" s="5"/>
      <c r="J91" s="5"/>
      <c r="K91" s="6"/>
      <c r="L91" s="4"/>
      <c r="M91" s="4"/>
      <c r="N91" s="4"/>
      <c r="O91" s="4"/>
      <c r="P91" s="4"/>
      <c r="Q91" s="5"/>
      <c r="R91" s="5"/>
      <c r="S91" s="5"/>
      <c r="T91" s="5"/>
      <c r="U91" s="5"/>
      <c r="V91" s="6"/>
    </row>
    <row r="92">
      <c r="A92" s="4"/>
      <c r="B92" s="4"/>
      <c r="C92" s="4"/>
      <c r="D92" s="4"/>
      <c r="E92" s="4"/>
      <c r="F92" s="5"/>
      <c r="G92" s="5"/>
      <c r="H92" s="5"/>
      <c r="I92" s="5"/>
      <c r="J92" s="5"/>
      <c r="K92" s="6"/>
      <c r="L92" s="4"/>
      <c r="M92" s="4"/>
      <c r="N92" s="4"/>
      <c r="O92" s="4"/>
      <c r="P92" s="4"/>
      <c r="Q92" s="5"/>
      <c r="R92" s="5"/>
      <c r="S92" s="5"/>
      <c r="T92" s="5"/>
      <c r="U92" s="5"/>
      <c r="V92" s="6"/>
    </row>
    <row r="93">
      <c r="A93" s="4"/>
      <c r="B93" s="4"/>
      <c r="C93" s="4"/>
      <c r="D93" s="4"/>
      <c r="E93" s="4"/>
      <c r="F93" s="5"/>
      <c r="G93" s="5"/>
      <c r="H93" s="5"/>
      <c r="I93" s="5"/>
      <c r="J93" s="5"/>
      <c r="K93" s="6"/>
      <c r="L93" s="4"/>
      <c r="M93" s="4"/>
      <c r="N93" s="4"/>
      <c r="O93" s="4"/>
      <c r="P93" s="4"/>
      <c r="Q93" s="5"/>
      <c r="R93" s="5"/>
      <c r="S93" s="5"/>
      <c r="T93" s="5"/>
      <c r="U93" s="5"/>
      <c r="V93" s="6"/>
    </row>
    <row r="94">
      <c r="A94" s="4"/>
      <c r="B94" s="4"/>
      <c r="C94" s="4"/>
      <c r="D94" s="4"/>
      <c r="E94" s="4"/>
      <c r="F94" s="5"/>
      <c r="G94" s="5"/>
      <c r="H94" s="5"/>
      <c r="I94" s="5"/>
      <c r="J94" s="5"/>
      <c r="K94" s="6"/>
      <c r="L94" s="4"/>
      <c r="M94" s="4"/>
      <c r="N94" s="4"/>
      <c r="O94" s="4"/>
      <c r="P94" s="4"/>
      <c r="Q94" s="5"/>
      <c r="R94" s="5"/>
      <c r="S94" s="5"/>
      <c r="T94" s="5"/>
      <c r="U94" s="5"/>
      <c r="V94" s="6"/>
    </row>
    <row r="95">
      <c r="A95" s="4"/>
      <c r="B95" s="4"/>
      <c r="C95" s="4"/>
      <c r="D95" s="4"/>
      <c r="E95" s="4"/>
      <c r="F95" s="5"/>
      <c r="G95" s="5"/>
      <c r="H95" s="5"/>
      <c r="I95" s="5"/>
      <c r="J95" s="5"/>
      <c r="K95" s="6"/>
      <c r="L95" s="4"/>
      <c r="M95" s="4"/>
      <c r="N95" s="4"/>
      <c r="O95" s="4"/>
      <c r="P95" s="4"/>
      <c r="Q95" s="5"/>
      <c r="R95" s="5"/>
      <c r="S95" s="5"/>
      <c r="T95" s="5"/>
      <c r="U95" s="5"/>
      <c r="V95" s="6"/>
    </row>
    <row r="96">
      <c r="A96" s="4"/>
      <c r="B96" s="4"/>
      <c r="C96" s="4"/>
      <c r="D96" s="4"/>
      <c r="E96" s="4"/>
      <c r="F96" s="5"/>
      <c r="G96" s="5"/>
      <c r="H96" s="5"/>
      <c r="I96" s="5"/>
      <c r="J96" s="5"/>
      <c r="K96" s="6"/>
      <c r="L96" s="4"/>
      <c r="M96" s="4"/>
      <c r="N96" s="4"/>
      <c r="O96" s="4"/>
      <c r="P96" s="4"/>
      <c r="Q96" s="5"/>
      <c r="R96" s="5"/>
      <c r="S96" s="5"/>
      <c r="T96" s="5"/>
      <c r="U96" s="5"/>
      <c r="V96" s="6"/>
    </row>
    <row r="97">
      <c r="A97" s="4"/>
      <c r="B97" s="4"/>
      <c r="C97" s="4"/>
      <c r="D97" s="4"/>
      <c r="E97" s="4"/>
      <c r="F97" s="5"/>
      <c r="G97" s="5"/>
      <c r="H97" s="5"/>
      <c r="I97" s="5"/>
      <c r="J97" s="5"/>
      <c r="K97" s="6"/>
      <c r="L97" s="4"/>
      <c r="M97" s="4"/>
      <c r="N97" s="4"/>
      <c r="O97" s="4"/>
      <c r="P97" s="4"/>
      <c r="Q97" s="5"/>
      <c r="R97" s="5"/>
      <c r="S97" s="5"/>
      <c r="T97" s="5"/>
      <c r="U97" s="5"/>
      <c r="V97" s="6"/>
    </row>
    <row r="98">
      <c r="A98" s="4"/>
      <c r="B98" s="4"/>
      <c r="C98" s="4"/>
      <c r="D98" s="4"/>
      <c r="E98" s="4"/>
      <c r="F98" s="5"/>
      <c r="G98" s="5"/>
      <c r="H98" s="5"/>
      <c r="I98" s="5"/>
      <c r="J98" s="5"/>
      <c r="K98" s="6"/>
      <c r="L98" s="4"/>
      <c r="M98" s="4"/>
      <c r="N98" s="4"/>
      <c r="O98" s="4"/>
      <c r="P98" s="4"/>
      <c r="Q98" s="5"/>
      <c r="R98" s="5"/>
      <c r="S98" s="5"/>
      <c r="T98" s="5"/>
      <c r="U98" s="5"/>
      <c r="V98" s="6"/>
    </row>
    <row r="99">
      <c r="A99" s="4"/>
      <c r="B99" s="4"/>
      <c r="C99" s="4"/>
      <c r="D99" s="4"/>
      <c r="E99" s="4"/>
      <c r="F99" s="5"/>
      <c r="G99" s="5"/>
      <c r="H99" s="5"/>
      <c r="I99" s="5"/>
      <c r="J99" s="5"/>
      <c r="K99" s="6"/>
      <c r="L99" s="4"/>
      <c r="M99" s="4"/>
      <c r="N99" s="4"/>
      <c r="O99" s="4"/>
      <c r="P99" s="4"/>
      <c r="Q99" s="5"/>
      <c r="R99" s="5"/>
      <c r="S99" s="5"/>
      <c r="T99" s="5"/>
      <c r="U99" s="5"/>
      <c r="V99" s="6"/>
    </row>
    <row r="100">
      <c r="A100" s="4"/>
      <c r="B100" s="4"/>
      <c r="C100" s="4"/>
      <c r="D100" s="4"/>
      <c r="E100" s="4"/>
      <c r="F100" s="5"/>
      <c r="G100" s="5"/>
      <c r="H100" s="5"/>
      <c r="I100" s="5"/>
      <c r="J100" s="5"/>
      <c r="K100" s="6"/>
      <c r="L100" s="4"/>
      <c r="M100" s="4"/>
      <c r="N100" s="4"/>
      <c r="O100" s="4"/>
      <c r="P100" s="4"/>
      <c r="Q100" s="5"/>
      <c r="R100" s="5"/>
      <c r="S100" s="5"/>
      <c r="T100" s="5"/>
      <c r="U100" s="5"/>
      <c r="V100" s="6"/>
    </row>
    <row r="101">
      <c r="A101" s="4"/>
      <c r="B101" s="4"/>
      <c r="C101" s="4"/>
      <c r="D101" s="4"/>
      <c r="E101" s="4"/>
      <c r="F101" s="5"/>
      <c r="G101" s="5"/>
      <c r="H101" s="5"/>
      <c r="I101" s="5"/>
      <c r="J101" s="5"/>
      <c r="K101" s="6"/>
      <c r="L101" s="4"/>
      <c r="M101" s="4"/>
      <c r="N101" s="4"/>
      <c r="O101" s="4"/>
      <c r="P101" s="4"/>
      <c r="Q101" s="5"/>
      <c r="R101" s="5"/>
      <c r="S101" s="5"/>
      <c r="T101" s="5"/>
      <c r="U101" s="5"/>
      <c r="V101" s="6"/>
    </row>
    <row r="102">
      <c r="A102" s="4"/>
      <c r="B102" s="4"/>
      <c r="C102" s="4"/>
      <c r="D102" s="4"/>
      <c r="E102" s="4"/>
      <c r="F102" s="5"/>
      <c r="G102" s="5"/>
      <c r="H102" s="5"/>
      <c r="I102" s="5"/>
      <c r="J102" s="5"/>
      <c r="K102" s="6"/>
      <c r="L102" s="4"/>
      <c r="M102" s="4"/>
      <c r="N102" s="4"/>
      <c r="O102" s="4"/>
      <c r="P102" s="4"/>
      <c r="Q102" s="5"/>
      <c r="R102" s="5"/>
      <c r="S102" s="5"/>
      <c r="T102" s="5"/>
      <c r="U102" s="5"/>
      <c r="V102" s="6"/>
    </row>
    <row r="103">
      <c r="A103" s="4"/>
      <c r="B103" s="4"/>
      <c r="C103" s="4"/>
      <c r="D103" s="4"/>
      <c r="E103" s="4"/>
      <c r="F103" s="5"/>
      <c r="G103" s="5"/>
      <c r="H103" s="5"/>
      <c r="I103" s="5"/>
      <c r="J103" s="5"/>
      <c r="K103" s="6"/>
      <c r="L103" s="4"/>
      <c r="M103" s="4"/>
      <c r="N103" s="4"/>
      <c r="O103" s="4"/>
      <c r="P103" s="4"/>
      <c r="Q103" s="5"/>
      <c r="R103" s="5"/>
      <c r="S103" s="5"/>
      <c r="T103" s="5"/>
      <c r="U103" s="5"/>
      <c r="V103" s="6"/>
    </row>
    <row r="104">
      <c r="A104" s="4"/>
      <c r="B104" s="4"/>
      <c r="C104" s="4"/>
      <c r="D104" s="4"/>
      <c r="E104" s="4"/>
      <c r="F104" s="5"/>
      <c r="G104" s="5"/>
      <c r="H104" s="5"/>
      <c r="I104" s="5"/>
      <c r="J104" s="5"/>
      <c r="K104" s="6"/>
      <c r="L104" s="4"/>
      <c r="M104" s="4"/>
      <c r="N104" s="4"/>
      <c r="O104" s="4"/>
      <c r="P104" s="4"/>
      <c r="Q104" s="5"/>
      <c r="R104" s="5"/>
      <c r="S104" s="5"/>
      <c r="T104" s="5"/>
      <c r="U104" s="5"/>
      <c r="V104" s="6"/>
    </row>
    <row r="105">
      <c r="A105" s="4"/>
      <c r="B105" s="4"/>
      <c r="C105" s="4"/>
      <c r="D105" s="4"/>
      <c r="E105" s="4"/>
      <c r="F105" s="5"/>
      <c r="G105" s="5"/>
      <c r="H105" s="5"/>
      <c r="I105" s="5"/>
      <c r="J105" s="5"/>
      <c r="K105" s="6"/>
      <c r="L105" s="4"/>
      <c r="M105" s="4"/>
      <c r="N105" s="4"/>
      <c r="O105" s="4"/>
      <c r="P105" s="4"/>
      <c r="Q105" s="5"/>
      <c r="R105" s="5"/>
      <c r="S105" s="5"/>
      <c r="T105" s="5"/>
      <c r="U105" s="5"/>
      <c r="V105" s="6"/>
    </row>
    <row r="106">
      <c r="A106" s="4"/>
      <c r="B106" s="4"/>
      <c r="C106" s="4"/>
      <c r="D106" s="4"/>
      <c r="E106" s="4"/>
      <c r="F106" s="5"/>
      <c r="G106" s="5"/>
      <c r="H106" s="5"/>
      <c r="I106" s="5"/>
      <c r="J106" s="5"/>
      <c r="K106" s="6"/>
      <c r="L106" s="4"/>
      <c r="M106" s="4"/>
      <c r="N106" s="4"/>
      <c r="O106" s="4"/>
      <c r="P106" s="4"/>
      <c r="Q106" s="5"/>
      <c r="R106" s="5"/>
      <c r="S106" s="5"/>
      <c r="T106" s="5"/>
      <c r="U106" s="5"/>
      <c r="V106" s="6"/>
    </row>
    <row r="107">
      <c r="A107" s="4"/>
      <c r="B107" s="4"/>
      <c r="C107" s="4"/>
      <c r="D107" s="4"/>
      <c r="E107" s="4"/>
      <c r="F107" s="5"/>
      <c r="G107" s="5"/>
      <c r="H107" s="5"/>
      <c r="I107" s="5"/>
      <c r="J107" s="5"/>
      <c r="K107" s="6"/>
      <c r="L107" s="4"/>
      <c r="M107" s="4"/>
      <c r="N107" s="4"/>
      <c r="O107" s="4"/>
      <c r="P107" s="4"/>
      <c r="Q107" s="5"/>
      <c r="R107" s="5"/>
      <c r="S107" s="5"/>
      <c r="T107" s="5"/>
      <c r="U107" s="5"/>
      <c r="V107" s="6"/>
    </row>
    <row r="108">
      <c r="A108" s="4"/>
      <c r="B108" s="4"/>
      <c r="C108" s="4"/>
      <c r="D108" s="4"/>
      <c r="E108" s="4"/>
      <c r="F108" s="5"/>
      <c r="G108" s="5"/>
      <c r="H108" s="5"/>
      <c r="I108" s="5"/>
      <c r="J108" s="5"/>
      <c r="K108" s="6"/>
      <c r="L108" s="4"/>
      <c r="M108" s="4"/>
      <c r="N108" s="4"/>
      <c r="O108" s="4"/>
      <c r="P108" s="4"/>
      <c r="Q108" s="5"/>
      <c r="R108" s="5"/>
      <c r="S108" s="5"/>
      <c r="T108" s="5"/>
      <c r="U108" s="5"/>
      <c r="V108" s="6"/>
    </row>
    <row r="109">
      <c r="A109" s="4"/>
      <c r="B109" s="4"/>
      <c r="C109" s="4"/>
      <c r="D109" s="4"/>
      <c r="E109" s="4"/>
      <c r="F109" s="5"/>
      <c r="G109" s="5"/>
      <c r="H109" s="5"/>
      <c r="I109" s="5"/>
      <c r="J109" s="5"/>
      <c r="K109" s="6"/>
      <c r="L109" s="4"/>
      <c r="M109" s="4"/>
      <c r="N109" s="4"/>
      <c r="O109" s="4"/>
      <c r="P109" s="4"/>
      <c r="Q109" s="5"/>
      <c r="R109" s="5"/>
      <c r="S109" s="5"/>
      <c r="T109" s="5"/>
      <c r="U109" s="5"/>
      <c r="V109" s="6"/>
    </row>
    <row r="110">
      <c r="A110" s="4"/>
      <c r="B110" s="4"/>
      <c r="C110" s="4"/>
      <c r="D110" s="4"/>
      <c r="E110" s="4"/>
      <c r="F110" s="5"/>
      <c r="G110" s="5"/>
      <c r="H110" s="5"/>
      <c r="I110" s="5"/>
      <c r="J110" s="5"/>
      <c r="K110" s="6"/>
      <c r="L110" s="4"/>
      <c r="M110" s="4"/>
      <c r="N110" s="4"/>
      <c r="O110" s="4"/>
      <c r="P110" s="4"/>
      <c r="Q110" s="5"/>
      <c r="R110" s="5"/>
      <c r="S110" s="5"/>
      <c r="T110" s="5"/>
      <c r="U110" s="5"/>
      <c r="V110" s="6"/>
    </row>
    <row r="111">
      <c r="A111" s="4"/>
      <c r="B111" s="4"/>
      <c r="C111" s="4"/>
      <c r="D111" s="4"/>
      <c r="E111" s="4"/>
      <c r="F111" s="5"/>
      <c r="G111" s="5"/>
      <c r="H111" s="5"/>
      <c r="I111" s="5"/>
      <c r="J111" s="5"/>
      <c r="K111" s="6"/>
      <c r="L111" s="4"/>
      <c r="M111" s="4"/>
      <c r="N111" s="4"/>
      <c r="O111" s="4"/>
      <c r="P111" s="4"/>
      <c r="Q111" s="5"/>
      <c r="R111" s="5"/>
      <c r="S111" s="5"/>
      <c r="T111" s="5"/>
      <c r="U111" s="5"/>
      <c r="V111" s="6"/>
    </row>
    <row r="112">
      <c r="A112" s="4"/>
      <c r="B112" s="4"/>
      <c r="C112" s="4"/>
      <c r="D112" s="4"/>
      <c r="E112" s="4"/>
      <c r="F112" s="5"/>
      <c r="G112" s="5"/>
      <c r="H112" s="5"/>
      <c r="I112" s="5"/>
      <c r="J112" s="5"/>
      <c r="K112" s="6"/>
      <c r="L112" s="4"/>
      <c r="M112" s="4"/>
      <c r="N112" s="4"/>
      <c r="O112" s="4"/>
      <c r="P112" s="4"/>
      <c r="Q112" s="5"/>
      <c r="R112" s="5"/>
      <c r="S112" s="5"/>
      <c r="T112" s="5"/>
      <c r="U112" s="5"/>
      <c r="V112" s="6"/>
    </row>
    <row r="113">
      <c r="A113" s="4"/>
      <c r="B113" s="4"/>
      <c r="C113" s="4"/>
      <c r="D113" s="4"/>
      <c r="E113" s="4"/>
      <c r="F113" s="5"/>
      <c r="G113" s="5"/>
      <c r="H113" s="5"/>
      <c r="I113" s="5"/>
      <c r="J113" s="5"/>
      <c r="K113" s="6"/>
      <c r="L113" s="4"/>
      <c r="M113" s="4"/>
      <c r="N113" s="4"/>
      <c r="O113" s="4"/>
      <c r="P113" s="4"/>
      <c r="Q113" s="5"/>
      <c r="R113" s="5"/>
      <c r="S113" s="5"/>
      <c r="T113" s="5"/>
      <c r="U113" s="5"/>
      <c r="V113" s="6"/>
    </row>
    <row r="114">
      <c r="A114" s="4"/>
      <c r="B114" s="4"/>
      <c r="C114" s="4"/>
      <c r="D114" s="4"/>
      <c r="E114" s="4"/>
      <c r="F114" s="5"/>
      <c r="G114" s="5"/>
      <c r="H114" s="5"/>
      <c r="I114" s="5"/>
      <c r="J114" s="5"/>
      <c r="K114" s="6"/>
      <c r="L114" s="4"/>
      <c r="M114" s="4"/>
      <c r="N114" s="4"/>
      <c r="O114" s="4"/>
      <c r="P114" s="4"/>
      <c r="Q114" s="5"/>
      <c r="R114" s="5"/>
      <c r="S114" s="5"/>
      <c r="T114" s="5"/>
      <c r="U114" s="5"/>
      <c r="V114" s="6"/>
    </row>
    <row r="115">
      <c r="A115" s="4"/>
      <c r="B115" s="4"/>
      <c r="C115" s="4"/>
      <c r="D115" s="4"/>
      <c r="E115" s="4"/>
      <c r="F115" s="5"/>
      <c r="G115" s="5"/>
      <c r="H115" s="5"/>
      <c r="I115" s="5"/>
      <c r="J115" s="5"/>
      <c r="K115" s="6"/>
      <c r="L115" s="4"/>
      <c r="M115" s="4"/>
      <c r="N115" s="4"/>
      <c r="O115" s="4"/>
      <c r="P115" s="4"/>
      <c r="Q115" s="5"/>
      <c r="R115" s="5"/>
      <c r="S115" s="5"/>
      <c r="T115" s="5"/>
      <c r="U115" s="5"/>
      <c r="V115" s="6"/>
    </row>
    <row r="116">
      <c r="A116" s="4"/>
      <c r="B116" s="4"/>
      <c r="C116" s="4"/>
      <c r="D116" s="4"/>
      <c r="E116" s="4"/>
      <c r="F116" s="5"/>
      <c r="G116" s="5"/>
      <c r="H116" s="5"/>
      <c r="I116" s="5"/>
      <c r="J116" s="5"/>
      <c r="K116" s="6"/>
      <c r="L116" s="4"/>
      <c r="M116" s="4"/>
      <c r="N116" s="4"/>
      <c r="O116" s="4"/>
      <c r="P116" s="4"/>
      <c r="Q116" s="5"/>
      <c r="R116" s="5"/>
      <c r="S116" s="5"/>
      <c r="T116" s="5"/>
      <c r="U116" s="5"/>
      <c r="V116" s="6"/>
    </row>
    <row r="117">
      <c r="A117" s="4"/>
      <c r="B117" s="4"/>
      <c r="C117" s="4"/>
      <c r="D117" s="4"/>
      <c r="E117" s="4"/>
      <c r="F117" s="5"/>
      <c r="G117" s="5"/>
      <c r="H117" s="5"/>
      <c r="I117" s="5"/>
      <c r="J117" s="5"/>
      <c r="K117" s="6"/>
      <c r="L117" s="4"/>
      <c r="M117" s="4"/>
      <c r="N117" s="4"/>
      <c r="O117" s="4"/>
      <c r="P117" s="4"/>
      <c r="Q117" s="5"/>
      <c r="R117" s="5"/>
      <c r="S117" s="5"/>
      <c r="T117" s="5"/>
      <c r="U117" s="5"/>
      <c r="V117" s="6"/>
    </row>
    <row r="118">
      <c r="A118" s="4"/>
      <c r="B118" s="4"/>
      <c r="C118" s="4"/>
      <c r="D118" s="4"/>
      <c r="E118" s="4"/>
      <c r="F118" s="5"/>
      <c r="G118" s="5"/>
      <c r="H118" s="5"/>
      <c r="I118" s="5"/>
      <c r="J118" s="5"/>
      <c r="K118" s="6"/>
      <c r="L118" s="4"/>
      <c r="M118" s="4"/>
      <c r="N118" s="4"/>
      <c r="O118" s="4"/>
      <c r="P118" s="4"/>
      <c r="Q118" s="5"/>
      <c r="R118" s="5"/>
      <c r="S118" s="5"/>
      <c r="T118" s="5"/>
      <c r="U118" s="5"/>
      <c r="V118" s="6"/>
    </row>
    <row r="119">
      <c r="A119" s="4"/>
      <c r="B119" s="4"/>
      <c r="C119" s="4"/>
      <c r="D119" s="4"/>
      <c r="E119" s="4"/>
      <c r="F119" s="5"/>
      <c r="G119" s="5"/>
      <c r="H119" s="5"/>
      <c r="I119" s="5"/>
      <c r="J119" s="5"/>
      <c r="K119" s="6"/>
      <c r="L119" s="4"/>
      <c r="M119" s="4"/>
      <c r="N119" s="4"/>
      <c r="O119" s="4"/>
      <c r="P119" s="4"/>
      <c r="Q119" s="5"/>
      <c r="R119" s="5"/>
      <c r="S119" s="5"/>
      <c r="T119" s="5"/>
      <c r="U119" s="5"/>
      <c r="V119" s="6"/>
    </row>
    <row r="120">
      <c r="A120" s="4"/>
      <c r="B120" s="4"/>
      <c r="C120" s="4"/>
      <c r="D120" s="4"/>
      <c r="E120" s="4"/>
      <c r="F120" s="5"/>
      <c r="G120" s="5"/>
      <c r="H120" s="5"/>
      <c r="I120" s="5"/>
      <c r="J120" s="5"/>
      <c r="K120" s="6"/>
      <c r="L120" s="4"/>
      <c r="M120" s="4"/>
      <c r="N120" s="4"/>
      <c r="O120" s="4"/>
      <c r="P120" s="4"/>
      <c r="Q120" s="5"/>
      <c r="R120" s="5"/>
      <c r="S120" s="5"/>
      <c r="T120" s="5"/>
      <c r="U120" s="5"/>
      <c r="V120" s="6"/>
    </row>
    <row r="121">
      <c r="A121" s="4"/>
      <c r="B121" s="4"/>
      <c r="C121" s="4"/>
      <c r="D121" s="4"/>
      <c r="E121" s="4"/>
      <c r="F121" s="5"/>
      <c r="G121" s="5"/>
      <c r="H121" s="5"/>
      <c r="I121" s="5"/>
      <c r="J121" s="5"/>
      <c r="K121" s="6"/>
      <c r="L121" s="4"/>
      <c r="M121" s="4"/>
      <c r="N121" s="4"/>
      <c r="O121" s="4"/>
      <c r="P121" s="4"/>
      <c r="Q121" s="5"/>
      <c r="R121" s="5"/>
      <c r="S121" s="5"/>
      <c r="T121" s="5"/>
      <c r="U121" s="5"/>
      <c r="V121" s="6"/>
    </row>
    <row r="122">
      <c r="A122" s="4"/>
      <c r="B122" s="4"/>
      <c r="C122" s="4"/>
      <c r="D122" s="4"/>
      <c r="E122" s="4"/>
      <c r="F122" s="5"/>
      <c r="G122" s="5"/>
      <c r="H122" s="5"/>
      <c r="I122" s="5"/>
      <c r="J122" s="5"/>
      <c r="K122" s="6"/>
      <c r="L122" s="4"/>
      <c r="M122" s="4"/>
      <c r="N122" s="4"/>
      <c r="O122" s="4"/>
      <c r="P122" s="4"/>
      <c r="Q122" s="5"/>
      <c r="R122" s="5"/>
      <c r="S122" s="5"/>
      <c r="T122" s="5"/>
      <c r="U122" s="5"/>
      <c r="V122" s="6"/>
    </row>
    <row r="123">
      <c r="A123" s="4"/>
      <c r="B123" s="4"/>
      <c r="C123" s="4"/>
      <c r="D123" s="4"/>
      <c r="E123" s="4"/>
      <c r="F123" s="5"/>
      <c r="G123" s="5"/>
      <c r="H123" s="5"/>
      <c r="I123" s="5"/>
      <c r="J123" s="5"/>
      <c r="K123" s="6"/>
      <c r="L123" s="4"/>
      <c r="M123" s="4"/>
      <c r="N123" s="4"/>
      <c r="O123" s="4"/>
      <c r="P123" s="4"/>
      <c r="Q123" s="5"/>
      <c r="R123" s="5"/>
      <c r="S123" s="5"/>
      <c r="T123" s="5"/>
      <c r="U123" s="5"/>
      <c r="V123" s="6"/>
    </row>
    <row r="124">
      <c r="A124" s="4"/>
      <c r="B124" s="4"/>
      <c r="C124" s="4"/>
      <c r="D124" s="4"/>
      <c r="E124" s="4"/>
      <c r="F124" s="5"/>
      <c r="G124" s="5"/>
      <c r="H124" s="5"/>
      <c r="I124" s="5"/>
      <c r="J124" s="5"/>
      <c r="K124" s="6"/>
      <c r="L124" s="4"/>
      <c r="M124" s="4"/>
      <c r="N124" s="4"/>
      <c r="O124" s="4"/>
      <c r="P124" s="4"/>
      <c r="Q124" s="5"/>
      <c r="R124" s="5"/>
      <c r="S124" s="5"/>
      <c r="T124" s="5"/>
      <c r="U124" s="5"/>
      <c r="V124" s="6"/>
    </row>
    <row r="125">
      <c r="A125" s="4"/>
      <c r="B125" s="4"/>
      <c r="C125" s="4"/>
      <c r="D125" s="4"/>
      <c r="E125" s="4"/>
      <c r="F125" s="5"/>
      <c r="G125" s="5"/>
      <c r="H125" s="5"/>
      <c r="I125" s="5"/>
      <c r="J125" s="5"/>
      <c r="K125" s="6"/>
      <c r="L125" s="4"/>
      <c r="M125" s="4"/>
      <c r="N125" s="4"/>
      <c r="O125" s="4"/>
      <c r="P125" s="4"/>
      <c r="Q125" s="5"/>
      <c r="R125" s="5"/>
      <c r="S125" s="5"/>
      <c r="T125" s="5"/>
      <c r="U125" s="5"/>
      <c r="V125" s="6"/>
    </row>
    <row r="126">
      <c r="A126" s="4"/>
      <c r="B126" s="4"/>
      <c r="C126" s="4"/>
      <c r="D126" s="4"/>
      <c r="E126" s="4"/>
      <c r="F126" s="5"/>
      <c r="G126" s="5"/>
      <c r="H126" s="5"/>
      <c r="I126" s="5"/>
      <c r="J126" s="5"/>
      <c r="K126" s="6"/>
      <c r="L126" s="4"/>
      <c r="M126" s="4"/>
      <c r="N126" s="4"/>
      <c r="O126" s="4"/>
      <c r="P126" s="4"/>
      <c r="Q126" s="5"/>
      <c r="R126" s="5"/>
      <c r="S126" s="5"/>
      <c r="T126" s="5"/>
      <c r="U126" s="5"/>
      <c r="V126" s="6"/>
    </row>
    <row r="127">
      <c r="A127" s="4"/>
      <c r="B127" s="4"/>
      <c r="C127" s="4"/>
      <c r="D127" s="4"/>
      <c r="E127" s="4"/>
      <c r="F127" s="5"/>
      <c r="G127" s="5"/>
      <c r="H127" s="5"/>
      <c r="I127" s="5"/>
      <c r="J127" s="5"/>
      <c r="K127" s="6"/>
      <c r="L127" s="4"/>
      <c r="M127" s="4"/>
      <c r="N127" s="4"/>
      <c r="O127" s="4"/>
      <c r="P127" s="4"/>
      <c r="Q127" s="5"/>
      <c r="R127" s="5"/>
      <c r="S127" s="5"/>
      <c r="T127" s="5"/>
      <c r="U127" s="5"/>
      <c r="V127" s="6"/>
    </row>
    <row r="128">
      <c r="A128" s="4"/>
      <c r="B128" s="4"/>
      <c r="C128" s="4"/>
      <c r="D128" s="4"/>
      <c r="E128" s="4"/>
      <c r="F128" s="5"/>
      <c r="G128" s="5"/>
      <c r="H128" s="5"/>
      <c r="I128" s="5"/>
      <c r="J128" s="5"/>
      <c r="K128" s="6"/>
      <c r="L128" s="4"/>
      <c r="M128" s="4"/>
      <c r="N128" s="4"/>
      <c r="O128" s="4"/>
      <c r="P128" s="4"/>
      <c r="Q128" s="5"/>
      <c r="R128" s="5"/>
      <c r="S128" s="5"/>
      <c r="T128" s="5"/>
      <c r="U128" s="5"/>
      <c r="V128" s="6"/>
    </row>
    <row r="129">
      <c r="A129" s="4"/>
      <c r="B129" s="4"/>
      <c r="C129" s="4"/>
      <c r="D129" s="4"/>
      <c r="E129" s="4"/>
      <c r="F129" s="5"/>
      <c r="G129" s="5"/>
      <c r="H129" s="5"/>
      <c r="I129" s="5"/>
      <c r="J129" s="5"/>
      <c r="K129" s="6"/>
      <c r="L129" s="4"/>
      <c r="M129" s="4"/>
      <c r="N129" s="4"/>
      <c r="O129" s="4"/>
      <c r="P129" s="4"/>
      <c r="Q129" s="5"/>
      <c r="R129" s="5"/>
      <c r="S129" s="5"/>
      <c r="T129" s="5"/>
      <c r="U129" s="5"/>
      <c r="V129" s="6"/>
    </row>
    <row r="130">
      <c r="A130" s="4"/>
      <c r="B130" s="4"/>
      <c r="C130" s="4"/>
      <c r="D130" s="4"/>
      <c r="E130" s="4"/>
      <c r="F130" s="5"/>
      <c r="G130" s="5"/>
      <c r="H130" s="5"/>
      <c r="I130" s="5"/>
      <c r="J130" s="5"/>
      <c r="K130" s="6"/>
      <c r="L130" s="4"/>
      <c r="M130" s="4"/>
      <c r="N130" s="4"/>
      <c r="O130" s="4"/>
      <c r="P130" s="4"/>
      <c r="Q130" s="5"/>
      <c r="R130" s="5"/>
      <c r="S130" s="5"/>
      <c r="T130" s="5"/>
      <c r="U130" s="5"/>
      <c r="V130" s="6"/>
    </row>
    <row r="131">
      <c r="A131" s="4"/>
      <c r="B131" s="4"/>
      <c r="C131" s="4"/>
      <c r="D131" s="4"/>
      <c r="E131" s="4"/>
      <c r="F131" s="5"/>
      <c r="G131" s="5"/>
      <c r="H131" s="5"/>
      <c r="I131" s="5"/>
      <c r="J131" s="5"/>
      <c r="K131" s="6"/>
      <c r="L131" s="4"/>
      <c r="M131" s="4"/>
      <c r="N131" s="4"/>
      <c r="O131" s="4"/>
      <c r="P131" s="4"/>
      <c r="Q131" s="5"/>
      <c r="R131" s="5"/>
      <c r="S131" s="5"/>
      <c r="T131" s="5"/>
      <c r="U131" s="5"/>
      <c r="V131" s="6"/>
    </row>
    <row r="132">
      <c r="A132" s="4"/>
      <c r="B132" s="4"/>
      <c r="C132" s="4"/>
      <c r="D132" s="4"/>
      <c r="E132" s="4"/>
      <c r="F132" s="5"/>
      <c r="G132" s="5"/>
      <c r="H132" s="5"/>
      <c r="I132" s="5"/>
      <c r="J132" s="5"/>
      <c r="K132" s="6"/>
      <c r="L132" s="4"/>
      <c r="M132" s="4"/>
      <c r="N132" s="4"/>
      <c r="O132" s="4"/>
      <c r="P132" s="4"/>
      <c r="Q132" s="5"/>
      <c r="R132" s="5"/>
      <c r="S132" s="5"/>
      <c r="T132" s="5"/>
      <c r="U132" s="5"/>
      <c r="V132" s="6"/>
    </row>
    <row r="133">
      <c r="A133" s="4"/>
      <c r="B133" s="4"/>
      <c r="C133" s="4"/>
      <c r="D133" s="4"/>
      <c r="E133" s="4"/>
      <c r="F133" s="5"/>
      <c r="G133" s="5"/>
      <c r="H133" s="5"/>
      <c r="I133" s="5"/>
      <c r="J133" s="5"/>
      <c r="K133" s="6"/>
      <c r="L133" s="4"/>
      <c r="M133" s="4"/>
      <c r="N133" s="4"/>
      <c r="O133" s="4"/>
      <c r="P133" s="4"/>
      <c r="Q133" s="5"/>
      <c r="R133" s="5"/>
      <c r="S133" s="5"/>
      <c r="T133" s="5"/>
      <c r="U133" s="5"/>
      <c r="V133" s="6"/>
    </row>
    <row r="134">
      <c r="A134" s="4"/>
      <c r="B134" s="4"/>
      <c r="C134" s="4"/>
      <c r="D134" s="4"/>
      <c r="E134" s="4"/>
      <c r="F134" s="5"/>
      <c r="G134" s="5"/>
      <c r="H134" s="5"/>
      <c r="I134" s="5"/>
      <c r="J134" s="5"/>
      <c r="K134" s="6"/>
      <c r="L134" s="4"/>
      <c r="M134" s="4"/>
      <c r="N134" s="4"/>
      <c r="O134" s="4"/>
      <c r="P134" s="4"/>
      <c r="Q134" s="5"/>
      <c r="R134" s="5"/>
      <c r="S134" s="5"/>
      <c r="T134" s="5"/>
      <c r="U134" s="5"/>
      <c r="V134" s="6"/>
    </row>
    <row r="135">
      <c r="A135" s="4"/>
      <c r="B135" s="4"/>
      <c r="C135" s="4"/>
      <c r="D135" s="4"/>
      <c r="E135" s="4"/>
      <c r="F135" s="5"/>
      <c r="G135" s="5"/>
      <c r="H135" s="5"/>
      <c r="I135" s="5"/>
      <c r="J135" s="5"/>
      <c r="K135" s="6"/>
      <c r="L135" s="4"/>
      <c r="M135" s="4"/>
      <c r="N135" s="4"/>
      <c r="O135" s="4"/>
      <c r="P135" s="4"/>
      <c r="Q135" s="5"/>
      <c r="R135" s="5"/>
      <c r="S135" s="5"/>
      <c r="T135" s="5"/>
      <c r="U135" s="5"/>
      <c r="V135" s="6"/>
    </row>
    <row r="136">
      <c r="A136" s="4"/>
      <c r="B136" s="4"/>
      <c r="C136" s="4"/>
      <c r="D136" s="4"/>
      <c r="E136" s="4"/>
      <c r="F136" s="5"/>
      <c r="G136" s="5"/>
      <c r="H136" s="5"/>
      <c r="I136" s="5"/>
      <c r="J136" s="5"/>
      <c r="K136" s="6"/>
      <c r="L136" s="4"/>
      <c r="M136" s="4"/>
      <c r="N136" s="4"/>
      <c r="O136" s="4"/>
      <c r="P136" s="4"/>
      <c r="Q136" s="5"/>
      <c r="R136" s="5"/>
      <c r="S136" s="5"/>
      <c r="T136" s="5"/>
      <c r="U136" s="5"/>
      <c r="V136" s="6"/>
    </row>
    <row r="137">
      <c r="A137" s="4"/>
      <c r="B137" s="4"/>
      <c r="C137" s="4"/>
      <c r="D137" s="4"/>
      <c r="E137" s="4"/>
      <c r="F137" s="5"/>
      <c r="G137" s="5"/>
      <c r="H137" s="5"/>
      <c r="I137" s="5"/>
      <c r="J137" s="5"/>
      <c r="K137" s="6"/>
      <c r="L137" s="4"/>
      <c r="M137" s="4"/>
      <c r="N137" s="4"/>
      <c r="O137" s="4"/>
      <c r="P137" s="4"/>
      <c r="Q137" s="5"/>
      <c r="R137" s="5"/>
      <c r="S137" s="5"/>
      <c r="T137" s="5"/>
      <c r="U137" s="5"/>
      <c r="V137" s="6"/>
    </row>
    <row r="138">
      <c r="A138" s="4"/>
      <c r="B138" s="4"/>
      <c r="C138" s="4"/>
      <c r="D138" s="4"/>
      <c r="E138" s="4"/>
      <c r="F138" s="5"/>
      <c r="G138" s="5"/>
      <c r="H138" s="5"/>
      <c r="I138" s="5"/>
      <c r="J138" s="5"/>
      <c r="K138" s="6"/>
      <c r="L138" s="4"/>
      <c r="M138" s="4"/>
      <c r="N138" s="4"/>
      <c r="O138" s="4"/>
      <c r="P138" s="4"/>
      <c r="Q138" s="5"/>
      <c r="R138" s="5"/>
      <c r="S138" s="5"/>
      <c r="T138" s="5"/>
      <c r="U138" s="5"/>
      <c r="V138" s="6"/>
    </row>
    <row r="139">
      <c r="A139" s="4"/>
      <c r="B139" s="4"/>
      <c r="C139" s="4"/>
      <c r="D139" s="4"/>
      <c r="E139" s="4"/>
      <c r="F139" s="5"/>
      <c r="G139" s="5"/>
      <c r="H139" s="5"/>
      <c r="I139" s="5"/>
      <c r="J139" s="5"/>
      <c r="K139" s="6"/>
      <c r="L139" s="4"/>
      <c r="M139" s="4"/>
      <c r="N139" s="4"/>
      <c r="O139" s="4"/>
      <c r="P139" s="4"/>
      <c r="Q139" s="5"/>
      <c r="R139" s="5"/>
      <c r="S139" s="5"/>
      <c r="T139" s="5"/>
      <c r="U139" s="5"/>
      <c r="V139" s="6"/>
    </row>
    <row r="140">
      <c r="A140" s="4"/>
      <c r="B140" s="4"/>
      <c r="C140" s="4"/>
      <c r="D140" s="4"/>
      <c r="E140" s="4"/>
      <c r="F140" s="5"/>
      <c r="G140" s="5"/>
      <c r="H140" s="5"/>
      <c r="I140" s="5"/>
      <c r="J140" s="5"/>
      <c r="K140" s="6"/>
      <c r="L140" s="4"/>
      <c r="M140" s="4"/>
      <c r="N140" s="4"/>
      <c r="O140" s="4"/>
      <c r="P140" s="4"/>
      <c r="Q140" s="5"/>
      <c r="R140" s="5"/>
      <c r="S140" s="5"/>
      <c r="T140" s="5"/>
      <c r="U140" s="5"/>
      <c r="V140" s="6"/>
    </row>
    <row r="141">
      <c r="A141" s="4"/>
      <c r="B141" s="4"/>
      <c r="C141" s="4"/>
      <c r="D141" s="4"/>
      <c r="E141" s="4"/>
      <c r="F141" s="5"/>
      <c r="G141" s="5"/>
      <c r="H141" s="5"/>
      <c r="I141" s="5"/>
      <c r="J141" s="5"/>
      <c r="K141" s="6"/>
      <c r="L141" s="4"/>
      <c r="M141" s="4"/>
      <c r="N141" s="4"/>
      <c r="O141" s="4"/>
      <c r="P141" s="4"/>
      <c r="Q141" s="5"/>
      <c r="R141" s="5"/>
      <c r="S141" s="5"/>
      <c r="T141" s="5"/>
      <c r="U141" s="5"/>
      <c r="V141" s="6"/>
    </row>
    <row r="142">
      <c r="A142" s="4"/>
      <c r="B142" s="4"/>
      <c r="C142" s="4"/>
      <c r="D142" s="4"/>
      <c r="E142" s="4"/>
      <c r="F142" s="5"/>
      <c r="G142" s="5"/>
      <c r="H142" s="5"/>
      <c r="I142" s="5"/>
      <c r="J142" s="5"/>
      <c r="K142" s="6"/>
      <c r="L142" s="4"/>
      <c r="M142" s="4"/>
      <c r="N142" s="4"/>
      <c r="O142" s="4"/>
      <c r="P142" s="4"/>
      <c r="Q142" s="5"/>
      <c r="R142" s="5"/>
      <c r="S142" s="5"/>
      <c r="T142" s="5"/>
      <c r="U142" s="5"/>
      <c r="V142" s="6"/>
    </row>
    <row r="143">
      <c r="A143" s="4"/>
      <c r="B143" s="4"/>
      <c r="C143" s="4"/>
      <c r="D143" s="4"/>
      <c r="E143" s="4"/>
      <c r="F143" s="5"/>
      <c r="G143" s="5"/>
      <c r="H143" s="5"/>
      <c r="I143" s="5"/>
      <c r="J143" s="5"/>
      <c r="K143" s="6"/>
      <c r="L143" s="4"/>
      <c r="M143" s="4"/>
      <c r="N143" s="4"/>
      <c r="O143" s="4"/>
      <c r="P143" s="4"/>
      <c r="Q143" s="5"/>
      <c r="R143" s="5"/>
      <c r="S143" s="5"/>
      <c r="T143" s="5"/>
      <c r="U143" s="5"/>
      <c r="V143" s="6"/>
    </row>
    <row r="144">
      <c r="A144" s="4"/>
      <c r="B144" s="4"/>
      <c r="C144" s="4"/>
      <c r="D144" s="4"/>
      <c r="E144" s="4"/>
      <c r="F144" s="5"/>
      <c r="G144" s="5"/>
      <c r="H144" s="5"/>
      <c r="I144" s="5"/>
      <c r="J144" s="5"/>
      <c r="K144" s="6"/>
      <c r="L144" s="4"/>
      <c r="M144" s="4"/>
      <c r="N144" s="4"/>
      <c r="O144" s="4"/>
      <c r="P144" s="4"/>
      <c r="Q144" s="5"/>
      <c r="R144" s="5"/>
      <c r="S144" s="5"/>
      <c r="T144" s="5"/>
      <c r="U144" s="5"/>
      <c r="V144" s="6"/>
    </row>
    <row r="145">
      <c r="A145" s="4"/>
      <c r="B145" s="4"/>
      <c r="C145" s="4"/>
      <c r="D145" s="4"/>
      <c r="E145" s="4"/>
      <c r="F145" s="5"/>
      <c r="G145" s="5"/>
      <c r="H145" s="5"/>
      <c r="I145" s="5"/>
      <c r="J145" s="5"/>
      <c r="K145" s="6"/>
      <c r="L145" s="4"/>
      <c r="M145" s="4"/>
      <c r="N145" s="4"/>
      <c r="O145" s="4"/>
      <c r="P145" s="4"/>
      <c r="Q145" s="5"/>
      <c r="R145" s="5"/>
      <c r="S145" s="5"/>
      <c r="T145" s="5"/>
      <c r="U145" s="5"/>
      <c r="V145" s="6"/>
    </row>
    <row r="146">
      <c r="A146" s="4"/>
      <c r="B146" s="4"/>
      <c r="C146" s="4"/>
      <c r="D146" s="4"/>
      <c r="E146" s="4"/>
      <c r="F146" s="5"/>
      <c r="G146" s="5"/>
      <c r="H146" s="5"/>
      <c r="I146" s="5"/>
      <c r="J146" s="5"/>
      <c r="K146" s="6"/>
      <c r="L146" s="4"/>
      <c r="M146" s="4"/>
      <c r="N146" s="4"/>
      <c r="O146" s="4"/>
      <c r="P146" s="4"/>
      <c r="Q146" s="5"/>
      <c r="R146" s="5"/>
      <c r="S146" s="5"/>
      <c r="T146" s="5"/>
      <c r="U146" s="5"/>
      <c r="V146" s="6"/>
    </row>
    <row r="147">
      <c r="A147" s="4"/>
      <c r="B147" s="4"/>
      <c r="C147" s="4"/>
      <c r="D147" s="4"/>
      <c r="E147" s="4"/>
      <c r="F147" s="5"/>
      <c r="G147" s="5"/>
      <c r="H147" s="5"/>
      <c r="I147" s="5"/>
      <c r="J147" s="5"/>
      <c r="K147" s="6"/>
      <c r="L147" s="4"/>
      <c r="M147" s="4"/>
      <c r="N147" s="4"/>
      <c r="O147" s="4"/>
      <c r="P147" s="4"/>
      <c r="Q147" s="5"/>
      <c r="R147" s="5"/>
      <c r="S147" s="5"/>
      <c r="T147" s="5"/>
      <c r="U147" s="5"/>
      <c r="V147" s="6"/>
    </row>
    <row r="148">
      <c r="A148" s="4"/>
      <c r="B148" s="4"/>
      <c r="C148" s="4"/>
      <c r="D148" s="4"/>
      <c r="E148" s="4"/>
      <c r="F148" s="5"/>
      <c r="G148" s="5"/>
      <c r="H148" s="5"/>
      <c r="I148" s="5"/>
      <c r="J148" s="5"/>
      <c r="K148" s="6"/>
      <c r="L148" s="4"/>
      <c r="M148" s="4"/>
      <c r="N148" s="4"/>
      <c r="O148" s="4"/>
      <c r="P148" s="4"/>
      <c r="Q148" s="5"/>
      <c r="R148" s="5"/>
      <c r="S148" s="5"/>
      <c r="T148" s="5"/>
      <c r="U148" s="5"/>
      <c r="V148" s="6"/>
    </row>
    <row r="149">
      <c r="A149" s="4"/>
      <c r="B149" s="4"/>
      <c r="C149" s="4"/>
      <c r="D149" s="4"/>
      <c r="E149" s="4"/>
      <c r="F149" s="5"/>
      <c r="G149" s="5"/>
      <c r="H149" s="5"/>
      <c r="I149" s="5"/>
      <c r="J149" s="5"/>
      <c r="K149" s="6"/>
      <c r="L149" s="4"/>
      <c r="M149" s="4"/>
      <c r="N149" s="4"/>
      <c r="O149" s="4"/>
      <c r="P149" s="4"/>
      <c r="Q149" s="5"/>
      <c r="R149" s="5"/>
      <c r="S149" s="5"/>
      <c r="T149" s="5"/>
      <c r="U149" s="5"/>
      <c r="V149" s="6"/>
    </row>
    <row r="150">
      <c r="A150" s="4"/>
      <c r="B150" s="4"/>
      <c r="C150" s="4"/>
      <c r="D150" s="4"/>
      <c r="E150" s="4"/>
      <c r="F150" s="5"/>
      <c r="G150" s="5"/>
      <c r="H150" s="5"/>
      <c r="I150" s="5"/>
      <c r="J150" s="5"/>
      <c r="K150" s="6"/>
      <c r="L150" s="4"/>
      <c r="M150" s="4"/>
      <c r="N150" s="4"/>
      <c r="O150" s="4"/>
      <c r="P150" s="4"/>
      <c r="Q150" s="5"/>
      <c r="R150" s="5"/>
      <c r="S150" s="5"/>
      <c r="T150" s="5"/>
      <c r="U150" s="5"/>
      <c r="V150" s="6"/>
    </row>
    <row r="151">
      <c r="A151" s="4"/>
      <c r="B151" s="4"/>
      <c r="C151" s="4"/>
      <c r="D151" s="4"/>
      <c r="E151" s="4"/>
      <c r="F151" s="5"/>
      <c r="G151" s="5"/>
      <c r="H151" s="5"/>
      <c r="I151" s="5"/>
      <c r="J151" s="5"/>
      <c r="K151" s="6"/>
      <c r="L151" s="4"/>
      <c r="M151" s="4"/>
      <c r="N151" s="4"/>
      <c r="O151" s="4"/>
      <c r="P151" s="4"/>
      <c r="Q151" s="5"/>
      <c r="R151" s="5"/>
      <c r="S151" s="5"/>
      <c r="T151" s="5"/>
      <c r="U151" s="5"/>
      <c r="V151" s="6"/>
    </row>
    <row r="152">
      <c r="A152" s="4"/>
      <c r="B152" s="4"/>
      <c r="C152" s="4"/>
      <c r="D152" s="4"/>
      <c r="E152" s="4"/>
      <c r="F152" s="5"/>
      <c r="G152" s="5"/>
      <c r="H152" s="5"/>
      <c r="I152" s="5"/>
      <c r="J152" s="5"/>
      <c r="K152" s="6"/>
      <c r="L152" s="4"/>
      <c r="M152" s="4"/>
      <c r="N152" s="4"/>
      <c r="O152" s="4"/>
      <c r="P152" s="4"/>
      <c r="Q152" s="5"/>
      <c r="R152" s="5"/>
      <c r="S152" s="5"/>
      <c r="T152" s="5"/>
      <c r="U152" s="5"/>
      <c r="V152" s="6"/>
    </row>
    <row r="153">
      <c r="A153" s="4"/>
      <c r="B153" s="4"/>
      <c r="C153" s="4"/>
      <c r="D153" s="4"/>
      <c r="E153" s="4"/>
      <c r="F153" s="5"/>
      <c r="G153" s="5"/>
      <c r="H153" s="5"/>
      <c r="I153" s="5"/>
      <c r="J153" s="5"/>
      <c r="K153" s="6"/>
      <c r="L153" s="4"/>
      <c r="M153" s="4"/>
      <c r="N153" s="4"/>
      <c r="O153" s="4"/>
      <c r="P153" s="4"/>
      <c r="Q153" s="5"/>
      <c r="R153" s="5"/>
      <c r="S153" s="5"/>
      <c r="T153" s="5"/>
      <c r="U153" s="5"/>
      <c r="V153" s="6"/>
    </row>
    <row r="154">
      <c r="A154" s="4"/>
      <c r="B154" s="4"/>
      <c r="C154" s="4"/>
      <c r="D154" s="4"/>
      <c r="E154" s="4"/>
      <c r="F154" s="5"/>
      <c r="G154" s="5"/>
      <c r="H154" s="5"/>
      <c r="I154" s="5"/>
      <c r="J154" s="5"/>
      <c r="K154" s="6"/>
      <c r="L154" s="4"/>
      <c r="M154" s="4"/>
      <c r="N154" s="4"/>
      <c r="O154" s="4"/>
      <c r="P154" s="4"/>
      <c r="Q154" s="5"/>
      <c r="R154" s="5"/>
      <c r="S154" s="5"/>
      <c r="T154" s="5"/>
      <c r="U154" s="5"/>
      <c r="V154" s="6"/>
    </row>
    <row r="155">
      <c r="A155" s="4"/>
      <c r="B155" s="4"/>
      <c r="C155" s="4"/>
      <c r="D155" s="4"/>
      <c r="E155" s="4"/>
      <c r="F155" s="5"/>
      <c r="G155" s="5"/>
      <c r="H155" s="5"/>
      <c r="I155" s="5"/>
      <c r="J155" s="5"/>
      <c r="K155" s="6"/>
      <c r="L155" s="4"/>
      <c r="M155" s="4"/>
      <c r="N155" s="4"/>
      <c r="O155" s="4"/>
      <c r="P155" s="4"/>
      <c r="Q155" s="5"/>
      <c r="R155" s="5"/>
      <c r="S155" s="5"/>
      <c r="T155" s="5"/>
      <c r="U155" s="5"/>
      <c r="V155" s="6"/>
    </row>
    <row r="156">
      <c r="A156" s="4"/>
      <c r="B156" s="4"/>
      <c r="C156" s="4"/>
      <c r="D156" s="4"/>
      <c r="E156" s="4"/>
      <c r="F156" s="5"/>
      <c r="G156" s="5"/>
      <c r="H156" s="5"/>
      <c r="I156" s="5"/>
      <c r="J156" s="5"/>
      <c r="K156" s="6"/>
      <c r="L156" s="4"/>
      <c r="M156" s="4"/>
      <c r="N156" s="4"/>
      <c r="O156" s="4"/>
      <c r="P156" s="4"/>
      <c r="Q156" s="5"/>
      <c r="R156" s="5"/>
      <c r="S156" s="5"/>
      <c r="T156" s="5"/>
      <c r="U156" s="5"/>
      <c r="V156" s="6"/>
    </row>
    <row r="157">
      <c r="A157" s="4"/>
      <c r="B157" s="4"/>
      <c r="C157" s="4"/>
      <c r="D157" s="4"/>
      <c r="E157" s="4"/>
      <c r="F157" s="5"/>
      <c r="G157" s="5"/>
      <c r="H157" s="5"/>
      <c r="I157" s="5"/>
      <c r="J157" s="5"/>
      <c r="K157" s="6"/>
      <c r="L157" s="4"/>
      <c r="M157" s="4"/>
      <c r="N157" s="4"/>
      <c r="O157" s="4"/>
      <c r="P157" s="4"/>
      <c r="Q157" s="5"/>
      <c r="R157" s="5"/>
      <c r="S157" s="5"/>
      <c r="T157" s="5"/>
      <c r="U157" s="5"/>
      <c r="V157" s="6"/>
    </row>
    <row r="158">
      <c r="A158" s="4"/>
      <c r="B158" s="4"/>
      <c r="C158" s="4"/>
      <c r="D158" s="4"/>
      <c r="E158" s="4"/>
      <c r="F158" s="5"/>
      <c r="G158" s="5"/>
      <c r="H158" s="5"/>
      <c r="I158" s="5"/>
      <c r="J158" s="5"/>
      <c r="K158" s="6"/>
      <c r="L158" s="4"/>
      <c r="M158" s="4"/>
      <c r="N158" s="4"/>
      <c r="O158" s="4"/>
      <c r="P158" s="4"/>
      <c r="Q158" s="5"/>
      <c r="R158" s="5"/>
      <c r="S158" s="5"/>
      <c r="T158" s="5"/>
      <c r="U158" s="5"/>
      <c r="V158" s="6"/>
    </row>
    <row r="159">
      <c r="A159" s="4"/>
      <c r="B159" s="4"/>
      <c r="C159" s="4"/>
      <c r="D159" s="4"/>
      <c r="E159" s="4"/>
      <c r="F159" s="5"/>
      <c r="G159" s="5"/>
      <c r="H159" s="5"/>
      <c r="I159" s="5"/>
      <c r="J159" s="5"/>
      <c r="K159" s="6"/>
      <c r="L159" s="4"/>
      <c r="M159" s="4"/>
      <c r="N159" s="4"/>
      <c r="O159" s="4"/>
      <c r="P159" s="4"/>
      <c r="Q159" s="5"/>
      <c r="R159" s="5"/>
      <c r="S159" s="5"/>
      <c r="T159" s="5"/>
      <c r="U159" s="5"/>
      <c r="V159" s="6"/>
    </row>
    <row r="160">
      <c r="A160" s="4"/>
      <c r="B160" s="4"/>
      <c r="C160" s="4"/>
      <c r="D160" s="4"/>
      <c r="E160" s="4"/>
      <c r="F160" s="5"/>
      <c r="G160" s="5"/>
      <c r="H160" s="5"/>
      <c r="I160" s="5"/>
      <c r="J160" s="5"/>
      <c r="K160" s="6"/>
      <c r="L160" s="4"/>
      <c r="M160" s="4"/>
      <c r="N160" s="4"/>
      <c r="O160" s="4"/>
      <c r="P160" s="4"/>
      <c r="Q160" s="5"/>
      <c r="R160" s="5"/>
      <c r="S160" s="5"/>
      <c r="T160" s="5"/>
      <c r="U160" s="5"/>
      <c r="V160" s="6"/>
    </row>
    <row r="161">
      <c r="A161" s="4"/>
      <c r="B161" s="4"/>
      <c r="C161" s="4"/>
      <c r="D161" s="4"/>
      <c r="E161" s="4"/>
      <c r="F161" s="5"/>
      <c r="G161" s="5"/>
      <c r="H161" s="5"/>
      <c r="I161" s="5"/>
      <c r="J161" s="5"/>
      <c r="K161" s="6"/>
      <c r="L161" s="4"/>
      <c r="M161" s="4"/>
      <c r="N161" s="4"/>
      <c r="O161" s="4"/>
      <c r="P161" s="4"/>
      <c r="Q161" s="5"/>
      <c r="R161" s="5"/>
      <c r="S161" s="5"/>
      <c r="T161" s="5"/>
      <c r="U161" s="5"/>
      <c r="V161" s="6"/>
    </row>
    <row r="162">
      <c r="A162" s="4"/>
      <c r="B162" s="4"/>
      <c r="C162" s="4"/>
      <c r="D162" s="4"/>
      <c r="E162" s="4"/>
      <c r="F162" s="5"/>
      <c r="G162" s="5"/>
      <c r="H162" s="5"/>
      <c r="I162" s="5"/>
      <c r="J162" s="5"/>
      <c r="K162" s="6"/>
      <c r="L162" s="4"/>
      <c r="M162" s="4"/>
      <c r="N162" s="4"/>
      <c r="O162" s="4"/>
      <c r="P162" s="4"/>
      <c r="Q162" s="5"/>
      <c r="R162" s="5"/>
      <c r="S162" s="5"/>
      <c r="T162" s="5"/>
      <c r="U162" s="5"/>
      <c r="V162" s="6"/>
    </row>
    <row r="163">
      <c r="A163" s="4"/>
      <c r="B163" s="4"/>
      <c r="C163" s="4"/>
      <c r="D163" s="4"/>
      <c r="E163" s="4"/>
      <c r="F163" s="5"/>
      <c r="G163" s="5"/>
      <c r="H163" s="5"/>
      <c r="I163" s="5"/>
      <c r="J163" s="5"/>
      <c r="K163" s="6"/>
      <c r="L163" s="4"/>
      <c r="M163" s="4"/>
      <c r="N163" s="4"/>
      <c r="O163" s="4"/>
      <c r="P163" s="4"/>
      <c r="Q163" s="5"/>
      <c r="R163" s="5"/>
      <c r="S163" s="5"/>
      <c r="T163" s="5"/>
      <c r="U163" s="5"/>
      <c r="V163" s="6"/>
    </row>
    <row r="164">
      <c r="A164" s="4"/>
      <c r="B164" s="4"/>
      <c r="C164" s="4"/>
      <c r="D164" s="4"/>
      <c r="E164" s="4"/>
      <c r="F164" s="5"/>
      <c r="G164" s="5"/>
      <c r="H164" s="5"/>
      <c r="I164" s="5"/>
      <c r="J164" s="5"/>
      <c r="K164" s="6"/>
      <c r="L164" s="4"/>
      <c r="M164" s="4"/>
      <c r="N164" s="4"/>
      <c r="O164" s="4"/>
      <c r="P164" s="4"/>
      <c r="Q164" s="5"/>
      <c r="R164" s="5"/>
      <c r="S164" s="5"/>
      <c r="T164" s="5"/>
      <c r="U164" s="5"/>
      <c r="V164" s="6"/>
    </row>
    <row r="165">
      <c r="A165" s="4"/>
      <c r="B165" s="4"/>
      <c r="C165" s="4"/>
      <c r="D165" s="4"/>
      <c r="E165" s="4"/>
      <c r="F165" s="5"/>
      <c r="G165" s="5"/>
      <c r="H165" s="5"/>
      <c r="I165" s="5"/>
      <c r="J165" s="5"/>
      <c r="K165" s="6"/>
      <c r="L165" s="4"/>
      <c r="M165" s="4"/>
      <c r="N165" s="4"/>
      <c r="O165" s="4"/>
      <c r="P165" s="4"/>
      <c r="Q165" s="5"/>
      <c r="R165" s="5"/>
      <c r="S165" s="5"/>
      <c r="T165" s="5"/>
      <c r="U165" s="5"/>
      <c r="V165" s="6"/>
    </row>
    <row r="166">
      <c r="A166" s="4"/>
      <c r="B166" s="4"/>
      <c r="C166" s="4"/>
      <c r="D166" s="4"/>
      <c r="E166" s="4"/>
      <c r="F166" s="5"/>
      <c r="G166" s="5"/>
      <c r="H166" s="5"/>
      <c r="I166" s="5"/>
      <c r="J166" s="5"/>
      <c r="K166" s="6"/>
      <c r="L166" s="4"/>
      <c r="M166" s="4"/>
      <c r="N166" s="4"/>
      <c r="O166" s="4"/>
      <c r="P166" s="4"/>
      <c r="Q166" s="5"/>
      <c r="R166" s="5"/>
      <c r="S166" s="5"/>
      <c r="T166" s="5"/>
      <c r="U166" s="5"/>
      <c r="V166" s="6"/>
    </row>
    <row r="167">
      <c r="A167" s="4"/>
      <c r="B167" s="4"/>
      <c r="C167" s="4"/>
      <c r="D167" s="4"/>
      <c r="E167" s="4"/>
      <c r="F167" s="5"/>
      <c r="G167" s="5"/>
      <c r="H167" s="5"/>
      <c r="I167" s="5"/>
      <c r="J167" s="5"/>
      <c r="K167" s="6"/>
      <c r="L167" s="4"/>
      <c r="M167" s="4"/>
      <c r="N167" s="4"/>
      <c r="O167" s="4"/>
      <c r="P167" s="4"/>
      <c r="Q167" s="5"/>
      <c r="R167" s="5"/>
      <c r="S167" s="5"/>
      <c r="T167" s="5"/>
      <c r="U167" s="5"/>
      <c r="V167" s="6"/>
    </row>
    <row r="168">
      <c r="A168" s="4"/>
      <c r="B168" s="4"/>
      <c r="C168" s="4"/>
      <c r="D168" s="4"/>
      <c r="E168" s="4"/>
      <c r="F168" s="5"/>
      <c r="G168" s="5"/>
      <c r="H168" s="5"/>
      <c r="I168" s="5"/>
      <c r="J168" s="5"/>
      <c r="K168" s="6"/>
      <c r="L168" s="4"/>
      <c r="M168" s="4"/>
      <c r="N168" s="4"/>
      <c r="O168" s="4"/>
      <c r="P168" s="4"/>
      <c r="Q168" s="5"/>
      <c r="R168" s="5"/>
      <c r="S168" s="5"/>
      <c r="T168" s="5"/>
      <c r="U168" s="5"/>
      <c r="V168" s="6"/>
    </row>
    <row r="169">
      <c r="A169" s="4"/>
      <c r="B169" s="4"/>
      <c r="C169" s="4"/>
      <c r="D169" s="4"/>
      <c r="E169" s="4"/>
      <c r="F169" s="5"/>
      <c r="G169" s="5"/>
      <c r="H169" s="5"/>
      <c r="I169" s="5"/>
      <c r="J169" s="5"/>
      <c r="K169" s="6"/>
      <c r="L169" s="4"/>
      <c r="M169" s="4"/>
      <c r="N169" s="4"/>
      <c r="O169" s="4"/>
      <c r="P169" s="4"/>
      <c r="Q169" s="5"/>
      <c r="R169" s="5"/>
      <c r="S169" s="5"/>
      <c r="T169" s="5"/>
      <c r="U169" s="5"/>
      <c r="V169" s="6"/>
    </row>
    <row r="170">
      <c r="A170" s="4"/>
      <c r="B170" s="4"/>
      <c r="C170" s="4"/>
      <c r="D170" s="4"/>
      <c r="E170" s="4"/>
      <c r="F170" s="5"/>
      <c r="G170" s="5"/>
      <c r="H170" s="5"/>
      <c r="I170" s="5"/>
      <c r="J170" s="5"/>
      <c r="K170" s="6"/>
      <c r="L170" s="4"/>
      <c r="M170" s="4"/>
      <c r="N170" s="4"/>
      <c r="O170" s="4"/>
      <c r="P170" s="4"/>
      <c r="Q170" s="5"/>
      <c r="R170" s="5"/>
      <c r="S170" s="5"/>
      <c r="T170" s="5"/>
      <c r="U170" s="5"/>
      <c r="V170" s="6"/>
    </row>
    <row r="171">
      <c r="A171" s="4"/>
      <c r="B171" s="4"/>
      <c r="C171" s="4"/>
      <c r="D171" s="4"/>
      <c r="E171" s="4"/>
      <c r="F171" s="5"/>
      <c r="G171" s="5"/>
      <c r="H171" s="5"/>
      <c r="I171" s="5"/>
      <c r="J171" s="5"/>
      <c r="K171" s="6"/>
      <c r="L171" s="4"/>
      <c r="M171" s="4"/>
      <c r="N171" s="4"/>
      <c r="O171" s="4"/>
      <c r="P171" s="4"/>
      <c r="Q171" s="5"/>
      <c r="R171" s="5"/>
      <c r="S171" s="5"/>
      <c r="T171" s="5"/>
      <c r="U171" s="5"/>
      <c r="V171" s="6"/>
    </row>
    <row r="172">
      <c r="A172" s="4"/>
      <c r="B172" s="4"/>
      <c r="C172" s="4"/>
      <c r="D172" s="4"/>
      <c r="E172" s="4"/>
      <c r="F172" s="5"/>
      <c r="G172" s="5"/>
      <c r="H172" s="5"/>
      <c r="I172" s="5"/>
      <c r="J172" s="5"/>
      <c r="K172" s="6"/>
      <c r="L172" s="4"/>
      <c r="M172" s="4"/>
      <c r="N172" s="4"/>
      <c r="O172" s="4"/>
      <c r="P172" s="4"/>
      <c r="Q172" s="5"/>
      <c r="R172" s="5"/>
      <c r="S172" s="5"/>
      <c r="T172" s="5"/>
      <c r="U172" s="5"/>
      <c r="V172" s="6"/>
    </row>
    <row r="173">
      <c r="A173" s="4"/>
      <c r="B173" s="4"/>
      <c r="C173" s="4"/>
      <c r="D173" s="4"/>
      <c r="E173" s="4"/>
      <c r="F173" s="5"/>
      <c r="G173" s="5"/>
      <c r="H173" s="5"/>
      <c r="I173" s="5"/>
      <c r="J173" s="5"/>
      <c r="K173" s="6"/>
      <c r="L173" s="4"/>
      <c r="M173" s="4"/>
      <c r="N173" s="4"/>
      <c r="O173" s="4"/>
      <c r="P173" s="4"/>
      <c r="Q173" s="5"/>
      <c r="R173" s="5"/>
      <c r="S173" s="5"/>
      <c r="T173" s="5"/>
      <c r="U173" s="5"/>
      <c r="V173" s="6"/>
    </row>
    <row r="174">
      <c r="A174" s="4"/>
      <c r="B174" s="4"/>
      <c r="C174" s="4"/>
      <c r="D174" s="4"/>
      <c r="E174" s="4"/>
      <c r="F174" s="5"/>
      <c r="G174" s="5"/>
      <c r="H174" s="5"/>
      <c r="I174" s="5"/>
      <c r="J174" s="5"/>
      <c r="K174" s="6"/>
      <c r="L174" s="4"/>
      <c r="M174" s="4"/>
      <c r="N174" s="4"/>
      <c r="O174" s="4"/>
      <c r="P174" s="4"/>
      <c r="Q174" s="5"/>
      <c r="R174" s="5"/>
      <c r="S174" s="5"/>
      <c r="T174" s="5"/>
      <c r="U174" s="5"/>
      <c r="V174" s="6"/>
    </row>
    <row r="175">
      <c r="A175" s="4"/>
      <c r="B175" s="4"/>
      <c r="C175" s="4"/>
      <c r="D175" s="4"/>
      <c r="E175" s="4"/>
      <c r="F175" s="5"/>
      <c r="G175" s="5"/>
      <c r="H175" s="5"/>
      <c r="I175" s="5"/>
      <c r="J175" s="5"/>
      <c r="K175" s="6"/>
      <c r="L175" s="4"/>
      <c r="M175" s="4"/>
      <c r="N175" s="4"/>
      <c r="O175" s="4"/>
      <c r="P175" s="4"/>
      <c r="Q175" s="5"/>
      <c r="R175" s="5"/>
      <c r="S175" s="5"/>
      <c r="T175" s="5"/>
      <c r="U175" s="5"/>
      <c r="V175" s="6"/>
    </row>
    <row r="176">
      <c r="A176" s="4"/>
      <c r="B176" s="4"/>
      <c r="C176" s="4"/>
      <c r="D176" s="4"/>
      <c r="E176" s="4"/>
      <c r="F176" s="5"/>
      <c r="G176" s="5"/>
      <c r="H176" s="5"/>
      <c r="I176" s="5"/>
      <c r="J176" s="5"/>
      <c r="K176" s="6"/>
      <c r="L176" s="4"/>
      <c r="M176" s="4"/>
      <c r="N176" s="4"/>
      <c r="O176" s="4"/>
      <c r="P176" s="4"/>
      <c r="Q176" s="5"/>
      <c r="R176" s="5"/>
      <c r="S176" s="5"/>
      <c r="T176" s="5"/>
      <c r="U176" s="5"/>
      <c r="V176" s="6"/>
    </row>
    <row r="177">
      <c r="A177" s="4"/>
      <c r="B177" s="4"/>
      <c r="C177" s="4"/>
      <c r="D177" s="4"/>
      <c r="E177" s="4"/>
      <c r="F177" s="5"/>
      <c r="G177" s="5"/>
      <c r="H177" s="5"/>
      <c r="I177" s="5"/>
      <c r="J177" s="5"/>
      <c r="K177" s="6"/>
      <c r="L177" s="4"/>
      <c r="M177" s="4"/>
      <c r="N177" s="4"/>
      <c r="O177" s="4"/>
      <c r="P177" s="4"/>
      <c r="Q177" s="5"/>
      <c r="R177" s="5"/>
      <c r="S177" s="5"/>
      <c r="T177" s="5"/>
      <c r="U177" s="5"/>
      <c r="V177" s="6"/>
    </row>
    <row r="178">
      <c r="A178" s="4"/>
      <c r="B178" s="4"/>
      <c r="C178" s="4"/>
      <c r="D178" s="4"/>
      <c r="E178" s="4"/>
      <c r="F178" s="5"/>
      <c r="G178" s="5"/>
      <c r="H178" s="5"/>
      <c r="I178" s="5"/>
      <c r="J178" s="5"/>
      <c r="K178" s="6"/>
      <c r="L178" s="4"/>
      <c r="M178" s="4"/>
      <c r="N178" s="4"/>
      <c r="O178" s="4"/>
      <c r="P178" s="4"/>
      <c r="Q178" s="5"/>
      <c r="R178" s="5"/>
      <c r="S178" s="5"/>
      <c r="T178" s="5"/>
      <c r="U178" s="5"/>
      <c r="V178" s="6"/>
    </row>
    <row r="179">
      <c r="A179" s="4"/>
      <c r="B179" s="4"/>
      <c r="C179" s="4"/>
      <c r="D179" s="4"/>
      <c r="E179" s="4"/>
      <c r="F179" s="5"/>
      <c r="G179" s="5"/>
      <c r="H179" s="5"/>
      <c r="I179" s="5"/>
      <c r="J179" s="5"/>
      <c r="K179" s="6"/>
      <c r="L179" s="4"/>
      <c r="M179" s="4"/>
      <c r="N179" s="4"/>
      <c r="O179" s="4"/>
      <c r="P179" s="4"/>
      <c r="Q179" s="5"/>
      <c r="R179" s="5"/>
      <c r="S179" s="5"/>
      <c r="T179" s="5"/>
      <c r="U179" s="5"/>
      <c r="V179" s="6"/>
    </row>
    <row r="180">
      <c r="A180" s="4"/>
      <c r="B180" s="4"/>
      <c r="C180" s="4"/>
      <c r="D180" s="4"/>
      <c r="E180" s="4"/>
      <c r="F180" s="5"/>
      <c r="G180" s="5"/>
      <c r="H180" s="5"/>
      <c r="I180" s="5"/>
      <c r="J180" s="5"/>
      <c r="K180" s="6"/>
      <c r="L180" s="4"/>
      <c r="M180" s="4"/>
      <c r="N180" s="4"/>
      <c r="O180" s="4"/>
      <c r="P180" s="4"/>
      <c r="Q180" s="5"/>
      <c r="R180" s="5"/>
      <c r="S180" s="5"/>
      <c r="T180" s="5"/>
      <c r="U180" s="5"/>
      <c r="V180" s="6"/>
    </row>
    <row r="181">
      <c r="A181" s="4"/>
      <c r="B181" s="4"/>
      <c r="C181" s="4"/>
      <c r="D181" s="4"/>
      <c r="E181" s="4"/>
      <c r="F181" s="5"/>
      <c r="G181" s="5"/>
      <c r="H181" s="5"/>
      <c r="I181" s="5"/>
      <c r="J181" s="5"/>
      <c r="K181" s="6"/>
      <c r="L181" s="4"/>
      <c r="M181" s="4"/>
      <c r="N181" s="4"/>
      <c r="O181" s="4"/>
      <c r="P181" s="4"/>
      <c r="Q181" s="5"/>
      <c r="R181" s="5"/>
      <c r="S181" s="5"/>
      <c r="T181" s="5"/>
      <c r="U181" s="5"/>
      <c r="V181" s="6"/>
    </row>
    <row r="182">
      <c r="A182" s="4"/>
      <c r="B182" s="4"/>
      <c r="C182" s="4"/>
      <c r="D182" s="4"/>
      <c r="E182" s="4"/>
      <c r="F182" s="5"/>
      <c r="G182" s="5"/>
      <c r="H182" s="5"/>
      <c r="I182" s="5"/>
      <c r="J182" s="5"/>
      <c r="K182" s="6"/>
      <c r="L182" s="4"/>
      <c r="M182" s="4"/>
      <c r="N182" s="4"/>
      <c r="O182" s="4"/>
      <c r="P182" s="4"/>
      <c r="Q182" s="5"/>
      <c r="R182" s="5"/>
      <c r="S182" s="5"/>
      <c r="T182" s="5"/>
      <c r="U182" s="5"/>
      <c r="V182" s="6"/>
    </row>
    <row r="183">
      <c r="A183" s="4"/>
      <c r="B183" s="4"/>
      <c r="C183" s="4"/>
      <c r="D183" s="4"/>
      <c r="E183" s="4"/>
      <c r="F183" s="5"/>
      <c r="G183" s="5"/>
      <c r="H183" s="5"/>
      <c r="I183" s="5"/>
      <c r="J183" s="5"/>
      <c r="K183" s="6"/>
      <c r="L183" s="4"/>
      <c r="M183" s="4"/>
      <c r="N183" s="4"/>
      <c r="O183" s="4"/>
      <c r="P183" s="4"/>
      <c r="Q183" s="5"/>
      <c r="R183" s="5"/>
      <c r="S183" s="5"/>
      <c r="T183" s="5"/>
      <c r="U183" s="5"/>
      <c r="V183" s="6"/>
    </row>
    <row r="184">
      <c r="A184" s="4"/>
      <c r="B184" s="4"/>
      <c r="C184" s="4"/>
      <c r="D184" s="4"/>
      <c r="E184" s="4"/>
      <c r="F184" s="5"/>
      <c r="G184" s="5"/>
      <c r="H184" s="5"/>
      <c r="I184" s="5"/>
      <c r="J184" s="5"/>
      <c r="K184" s="6"/>
      <c r="L184" s="4"/>
      <c r="M184" s="4"/>
      <c r="N184" s="4"/>
      <c r="O184" s="4"/>
      <c r="P184" s="4"/>
      <c r="Q184" s="5"/>
      <c r="R184" s="5"/>
      <c r="S184" s="5"/>
      <c r="T184" s="5"/>
      <c r="U184" s="5"/>
      <c r="V184" s="6"/>
    </row>
    <row r="185">
      <c r="A185" s="4"/>
      <c r="B185" s="4"/>
      <c r="C185" s="4"/>
      <c r="D185" s="4"/>
      <c r="E185" s="4"/>
      <c r="F185" s="5"/>
      <c r="G185" s="5"/>
      <c r="H185" s="5"/>
      <c r="I185" s="5"/>
      <c r="J185" s="5"/>
      <c r="K185" s="6"/>
      <c r="L185" s="4"/>
      <c r="M185" s="4"/>
      <c r="N185" s="4"/>
      <c r="O185" s="4"/>
      <c r="P185" s="4"/>
      <c r="Q185" s="5"/>
      <c r="R185" s="5"/>
      <c r="S185" s="5"/>
      <c r="T185" s="5"/>
      <c r="U185" s="5"/>
      <c r="V185" s="6"/>
    </row>
    <row r="186">
      <c r="A186" s="4"/>
      <c r="B186" s="4"/>
      <c r="C186" s="4"/>
      <c r="D186" s="4"/>
      <c r="E186" s="4"/>
      <c r="F186" s="5"/>
      <c r="G186" s="5"/>
      <c r="H186" s="5"/>
      <c r="I186" s="5"/>
      <c r="J186" s="5"/>
      <c r="K186" s="6"/>
      <c r="L186" s="4"/>
      <c r="M186" s="4"/>
      <c r="N186" s="4"/>
      <c r="O186" s="4"/>
      <c r="P186" s="4"/>
      <c r="Q186" s="5"/>
      <c r="R186" s="5"/>
      <c r="S186" s="5"/>
      <c r="T186" s="5"/>
      <c r="U186" s="5"/>
      <c r="V186" s="6"/>
    </row>
    <row r="187">
      <c r="A187" s="4"/>
      <c r="B187" s="4"/>
      <c r="C187" s="4"/>
      <c r="D187" s="4"/>
      <c r="E187" s="4"/>
      <c r="F187" s="5"/>
      <c r="G187" s="5"/>
      <c r="H187" s="5"/>
      <c r="I187" s="5"/>
      <c r="J187" s="5"/>
      <c r="K187" s="6"/>
      <c r="L187" s="4"/>
      <c r="M187" s="4"/>
      <c r="N187" s="4"/>
      <c r="O187" s="4"/>
      <c r="P187" s="4"/>
      <c r="Q187" s="5"/>
      <c r="R187" s="5"/>
      <c r="S187" s="5"/>
      <c r="T187" s="5"/>
      <c r="U187" s="5"/>
      <c r="V187" s="6"/>
    </row>
    <row r="188">
      <c r="A188" s="4"/>
      <c r="B188" s="4"/>
      <c r="C188" s="4"/>
      <c r="D188" s="4"/>
      <c r="E188" s="4"/>
      <c r="F188" s="5"/>
      <c r="G188" s="5"/>
      <c r="H188" s="5"/>
      <c r="I188" s="5"/>
      <c r="J188" s="5"/>
      <c r="K188" s="6"/>
      <c r="L188" s="4"/>
      <c r="M188" s="4"/>
      <c r="N188" s="4"/>
      <c r="O188" s="4"/>
      <c r="P188" s="4"/>
      <c r="Q188" s="5"/>
      <c r="R188" s="5"/>
      <c r="S188" s="5"/>
      <c r="T188" s="5"/>
      <c r="U188" s="5"/>
      <c r="V188" s="6"/>
    </row>
    <row r="189">
      <c r="A189" s="4"/>
      <c r="B189" s="4"/>
      <c r="C189" s="4"/>
      <c r="D189" s="4"/>
      <c r="E189" s="4"/>
      <c r="F189" s="5"/>
      <c r="G189" s="5"/>
      <c r="H189" s="5"/>
      <c r="I189" s="5"/>
      <c r="J189" s="5"/>
      <c r="K189" s="6"/>
      <c r="L189" s="4"/>
      <c r="M189" s="4"/>
      <c r="N189" s="4"/>
      <c r="O189" s="4"/>
      <c r="P189" s="4"/>
      <c r="Q189" s="5"/>
      <c r="R189" s="5"/>
      <c r="S189" s="5"/>
      <c r="T189" s="5"/>
      <c r="U189" s="5"/>
      <c r="V189" s="6"/>
    </row>
    <row r="190">
      <c r="A190" s="4"/>
      <c r="B190" s="4"/>
      <c r="C190" s="4"/>
      <c r="D190" s="4"/>
      <c r="E190" s="4"/>
      <c r="F190" s="5"/>
      <c r="G190" s="5"/>
      <c r="H190" s="5"/>
      <c r="I190" s="5"/>
      <c r="J190" s="5"/>
      <c r="K190" s="6"/>
      <c r="L190" s="4"/>
      <c r="M190" s="4"/>
      <c r="N190" s="4"/>
      <c r="O190" s="4"/>
      <c r="P190" s="4"/>
      <c r="Q190" s="5"/>
      <c r="R190" s="5"/>
      <c r="S190" s="5"/>
      <c r="T190" s="5"/>
      <c r="U190" s="5"/>
      <c r="V190" s="6"/>
    </row>
    <row r="191">
      <c r="A191" s="4"/>
      <c r="B191" s="4"/>
      <c r="C191" s="4"/>
      <c r="D191" s="4"/>
      <c r="E191" s="4"/>
      <c r="F191" s="5"/>
      <c r="G191" s="5"/>
      <c r="H191" s="5"/>
      <c r="I191" s="5"/>
      <c r="J191" s="5"/>
      <c r="K191" s="6"/>
      <c r="L191" s="4"/>
      <c r="M191" s="4"/>
      <c r="N191" s="4"/>
      <c r="O191" s="4"/>
      <c r="P191" s="4"/>
      <c r="Q191" s="5"/>
      <c r="R191" s="5"/>
      <c r="S191" s="5"/>
      <c r="T191" s="5"/>
      <c r="U191" s="5"/>
      <c r="V191" s="6"/>
    </row>
    <row r="192">
      <c r="A192" s="4"/>
      <c r="B192" s="4"/>
      <c r="C192" s="4"/>
      <c r="D192" s="4"/>
      <c r="E192" s="4"/>
      <c r="F192" s="5"/>
      <c r="G192" s="5"/>
      <c r="H192" s="5"/>
      <c r="I192" s="5"/>
      <c r="J192" s="5"/>
      <c r="K192" s="6"/>
      <c r="L192" s="4"/>
      <c r="M192" s="4"/>
      <c r="N192" s="4"/>
      <c r="O192" s="4"/>
      <c r="P192" s="4"/>
      <c r="Q192" s="5"/>
      <c r="R192" s="5"/>
      <c r="S192" s="5"/>
      <c r="T192" s="5"/>
      <c r="U192" s="5"/>
      <c r="V192" s="6"/>
    </row>
    <row r="193">
      <c r="A193" s="4"/>
      <c r="B193" s="4"/>
      <c r="C193" s="4"/>
      <c r="D193" s="4"/>
      <c r="E193" s="4"/>
      <c r="F193" s="5"/>
      <c r="G193" s="5"/>
      <c r="H193" s="5"/>
      <c r="I193" s="5"/>
      <c r="J193" s="5"/>
      <c r="K193" s="6"/>
      <c r="L193" s="4"/>
      <c r="M193" s="4"/>
      <c r="N193" s="4"/>
      <c r="O193" s="4"/>
      <c r="P193" s="4"/>
      <c r="Q193" s="5"/>
      <c r="R193" s="5"/>
      <c r="S193" s="5"/>
      <c r="T193" s="5"/>
      <c r="U193" s="5"/>
      <c r="V193" s="6"/>
    </row>
    <row r="194">
      <c r="A194" s="4"/>
      <c r="B194" s="4"/>
      <c r="C194" s="4"/>
      <c r="D194" s="4"/>
      <c r="E194" s="4"/>
      <c r="F194" s="5"/>
      <c r="G194" s="5"/>
      <c r="H194" s="5"/>
      <c r="I194" s="5"/>
      <c r="J194" s="5"/>
      <c r="K194" s="6"/>
      <c r="L194" s="4"/>
      <c r="M194" s="4"/>
      <c r="N194" s="4"/>
      <c r="O194" s="4"/>
      <c r="P194" s="4"/>
      <c r="Q194" s="5"/>
      <c r="R194" s="5"/>
      <c r="S194" s="5"/>
      <c r="T194" s="5"/>
      <c r="U194" s="5"/>
      <c r="V194" s="6"/>
    </row>
    <row r="195">
      <c r="A195" s="4"/>
      <c r="B195" s="4"/>
      <c r="C195" s="4"/>
      <c r="D195" s="4"/>
      <c r="E195" s="4"/>
      <c r="F195" s="5"/>
      <c r="G195" s="5"/>
      <c r="H195" s="5"/>
      <c r="I195" s="5"/>
      <c r="J195" s="5"/>
      <c r="K195" s="6"/>
      <c r="L195" s="4"/>
      <c r="M195" s="4"/>
      <c r="N195" s="4"/>
      <c r="O195" s="4"/>
      <c r="P195" s="4"/>
      <c r="Q195" s="5"/>
      <c r="R195" s="5"/>
      <c r="S195" s="5"/>
      <c r="T195" s="5"/>
      <c r="U195" s="5"/>
      <c r="V195" s="6"/>
    </row>
    <row r="196">
      <c r="A196" s="4"/>
      <c r="B196" s="4"/>
      <c r="C196" s="4"/>
      <c r="D196" s="4"/>
      <c r="E196" s="4"/>
      <c r="F196" s="5"/>
      <c r="G196" s="5"/>
      <c r="H196" s="5"/>
      <c r="I196" s="5"/>
      <c r="J196" s="5"/>
      <c r="K196" s="6"/>
      <c r="L196" s="4"/>
      <c r="M196" s="4"/>
      <c r="N196" s="4"/>
      <c r="O196" s="4"/>
      <c r="P196" s="4"/>
      <c r="Q196" s="5"/>
      <c r="R196" s="5"/>
      <c r="S196" s="5"/>
      <c r="T196" s="5"/>
      <c r="U196" s="5"/>
      <c r="V196" s="6"/>
    </row>
    <row r="197">
      <c r="A197" s="4"/>
      <c r="B197" s="4"/>
      <c r="C197" s="4"/>
      <c r="D197" s="4"/>
      <c r="E197" s="4"/>
      <c r="F197" s="5"/>
      <c r="G197" s="5"/>
      <c r="H197" s="5"/>
      <c r="I197" s="5"/>
      <c r="J197" s="5"/>
      <c r="K197" s="6"/>
      <c r="L197" s="4"/>
      <c r="M197" s="4"/>
      <c r="N197" s="4"/>
      <c r="O197" s="4"/>
      <c r="P197" s="4"/>
      <c r="Q197" s="5"/>
      <c r="R197" s="5"/>
      <c r="S197" s="5"/>
      <c r="T197" s="5"/>
      <c r="U197" s="5"/>
      <c r="V197" s="6"/>
    </row>
    <row r="198">
      <c r="A198" s="4"/>
      <c r="B198" s="4"/>
      <c r="C198" s="4"/>
      <c r="D198" s="4"/>
      <c r="E198" s="4"/>
      <c r="F198" s="5"/>
      <c r="G198" s="5"/>
      <c r="H198" s="5"/>
      <c r="I198" s="5"/>
      <c r="J198" s="5"/>
      <c r="K198" s="6"/>
      <c r="L198" s="4"/>
      <c r="M198" s="4"/>
      <c r="N198" s="4"/>
      <c r="O198" s="4"/>
      <c r="P198" s="4"/>
      <c r="Q198" s="5"/>
      <c r="R198" s="5"/>
      <c r="S198" s="5"/>
      <c r="T198" s="5"/>
      <c r="U198" s="5"/>
      <c r="V198" s="6"/>
    </row>
    <row r="199">
      <c r="A199" s="4"/>
      <c r="B199" s="4"/>
      <c r="C199" s="4"/>
      <c r="D199" s="4"/>
      <c r="E199" s="4"/>
      <c r="F199" s="5"/>
      <c r="G199" s="5"/>
      <c r="H199" s="5"/>
      <c r="I199" s="5"/>
      <c r="J199" s="5"/>
      <c r="K199" s="6"/>
      <c r="L199" s="4"/>
      <c r="M199" s="4"/>
      <c r="N199" s="4"/>
      <c r="O199" s="4"/>
      <c r="P199" s="4"/>
      <c r="Q199" s="5"/>
      <c r="R199" s="5"/>
      <c r="S199" s="5"/>
      <c r="T199" s="5"/>
      <c r="U199" s="5"/>
      <c r="V199" s="6"/>
    </row>
    <row r="200">
      <c r="A200" s="4"/>
      <c r="B200" s="4"/>
      <c r="C200" s="4"/>
      <c r="D200" s="4"/>
      <c r="E200" s="4"/>
      <c r="F200" s="5"/>
      <c r="G200" s="5"/>
      <c r="H200" s="5"/>
      <c r="I200" s="5"/>
      <c r="J200" s="5"/>
      <c r="K200" s="6"/>
      <c r="L200" s="4"/>
      <c r="M200" s="4"/>
      <c r="N200" s="4"/>
      <c r="O200" s="4"/>
      <c r="P200" s="4"/>
      <c r="Q200" s="5"/>
      <c r="R200" s="5"/>
      <c r="S200" s="5"/>
      <c r="T200" s="5"/>
      <c r="U200" s="5"/>
      <c r="V200" s="6"/>
    </row>
    <row r="201">
      <c r="A201" s="4"/>
      <c r="B201" s="4"/>
      <c r="C201" s="4"/>
      <c r="D201" s="4"/>
      <c r="E201" s="4"/>
      <c r="F201" s="5"/>
      <c r="G201" s="5"/>
      <c r="H201" s="5"/>
      <c r="I201" s="5"/>
      <c r="J201" s="5"/>
      <c r="K201" s="6"/>
      <c r="L201" s="4"/>
      <c r="M201" s="4"/>
      <c r="N201" s="4"/>
      <c r="O201" s="4"/>
      <c r="P201" s="4"/>
      <c r="Q201" s="5"/>
      <c r="R201" s="5"/>
      <c r="S201" s="5"/>
      <c r="T201" s="5"/>
      <c r="U201" s="5"/>
      <c r="V201" s="6"/>
    </row>
    <row r="202">
      <c r="A202" s="4"/>
      <c r="B202" s="4"/>
      <c r="C202" s="4"/>
      <c r="D202" s="4"/>
      <c r="E202" s="4"/>
      <c r="F202" s="5"/>
      <c r="G202" s="5"/>
      <c r="H202" s="5"/>
      <c r="I202" s="5"/>
      <c r="J202" s="5"/>
      <c r="K202" s="6"/>
      <c r="L202" s="4"/>
      <c r="M202" s="4"/>
      <c r="N202" s="4"/>
      <c r="O202" s="4"/>
      <c r="P202" s="4"/>
      <c r="Q202" s="5"/>
      <c r="R202" s="5"/>
      <c r="S202" s="5"/>
      <c r="T202" s="5"/>
      <c r="U202" s="5"/>
      <c r="V202" s="6"/>
    </row>
    <row r="203">
      <c r="A203" s="4"/>
      <c r="B203" s="4"/>
      <c r="C203" s="4"/>
      <c r="D203" s="4"/>
      <c r="E203" s="4"/>
      <c r="F203" s="5"/>
      <c r="G203" s="5"/>
      <c r="H203" s="5"/>
      <c r="I203" s="5"/>
      <c r="J203" s="5"/>
      <c r="K203" s="6"/>
      <c r="L203" s="4"/>
      <c r="M203" s="4"/>
      <c r="N203" s="4"/>
      <c r="O203" s="4"/>
      <c r="P203" s="4"/>
      <c r="Q203" s="5"/>
      <c r="R203" s="5"/>
      <c r="S203" s="5"/>
      <c r="T203" s="5"/>
      <c r="U203" s="5"/>
      <c r="V203" s="6"/>
    </row>
    <row r="204">
      <c r="A204" s="4"/>
      <c r="B204" s="4"/>
      <c r="C204" s="4"/>
      <c r="D204" s="4"/>
      <c r="E204" s="4"/>
      <c r="F204" s="5"/>
      <c r="G204" s="5"/>
      <c r="H204" s="5"/>
      <c r="I204" s="5"/>
      <c r="J204" s="5"/>
      <c r="K204" s="6"/>
      <c r="L204" s="4"/>
      <c r="M204" s="4"/>
      <c r="N204" s="4"/>
      <c r="O204" s="4"/>
      <c r="P204" s="4"/>
      <c r="Q204" s="5"/>
      <c r="R204" s="5"/>
      <c r="S204" s="5"/>
      <c r="T204" s="5"/>
      <c r="U204" s="5"/>
      <c r="V204" s="6"/>
    </row>
    <row r="205">
      <c r="A205" s="4"/>
      <c r="B205" s="4"/>
      <c r="C205" s="4"/>
      <c r="D205" s="4"/>
      <c r="E205" s="4"/>
      <c r="F205" s="5"/>
      <c r="G205" s="5"/>
      <c r="H205" s="5"/>
      <c r="I205" s="5"/>
      <c r="J205" s="5"/>
      <c r="K205" s="6"/>
      <c r="L205" s="4"/>
      <c r="M205" s="4"/>
      <c r="N205" s="4"/>
      <c r="O205" s="4"/>
      <c r="P205" s="4"/>
      <c r="Q205" s="5"/>
      <c r="R205" s="5"/>
      <c r="S205" s="5"/>
      <c r="T205" s="5"/>
      <c r="U205" s="5"/>
      <c r="V205" s="6"/>
    </row>
    <row r="206">
      <c r="A206" s="4"/>
      <c r="B206" s="4"/>
      <c r="C206" s="4"/>
      <c r="D206" s="4"/>
      <c r="E206" s="4"/>
      <c r="F206" s="5"/>
      <c r="G206" s="5"/>
      <c r="H206" s="5"/>
      <c r="I206" s="5"/>
      <c r="J206" s="5"/>
      <c r="K206" s="6"/>
      <c r="L206" s="4"/>
      <c r="M206" s="4"/>
      <c r="N206" s="4"/>
      <c r="O206" s="4"/>
      <c r="P206" s="4"/>
      <c r="Q206" s="5"/>
      <c r="R206" s="5"/>
      <c r="S206" s="5"/>
      <c r="T206" s="5"/>
      <c r="U206" s="5"/>
      <c r="V206" s="6"/>
    </row>
    <row r="207">
      <c r="A207" s="4"/>
      <c r="B207" s="4"/>
      <c r="C207" s="4"/>
      <c r="D207" s="4"/>
      <c r="E207" s="4"/>
      <c r="F207" s="5"/>
      <c r="G207" s="5"/>
      <c r="H207" s="5"/>
      <c r="I207" s="5"/>
      <c r="J207" s="5"/>
      <c r="K207" s="6"/>
      <c r="L207" s="4"/>
      <c r="M207" s="4"/>
      <c r="N207" s="4"/>
      <c r="O207" s="4"/>
      <c r="P207" s="4"/>
      <c r="Q207" s="5"/>
      <c r="R207" s="5"/>
      <c r="S207" s="5"/>
      <c r="T207" s="5"/>
      <c r="U207" s="5"/>
      <c r="V207" s="6"/>
    </row>
    <row r="208">
      <c r="A208" s="4"/>
      <c r="B208" s="4"/>
      <c r="C208" s="4"/>
      <c r="D208" s="4"/>
      <c r="E208" s="4"/>
      <c r="F208" s="5"/>
      <c r="G208" s="5"/>
      <c r="H208" s="5"/>
      <c r="I208" s="5"/>
      <c r="J208" s="5"/>
      <c r="K208" s="6"/>
      <c r="L208" s="4"/>
      <c r="M208" s="4"/>
      <c r="N208" s="4"/>
      <c r="O208" s="4"/>
      <c r="P208" s="4"/>
      <c r="Q208" s="5"/>
      <c r="R208" s="5"/>
      <c r="S208" s="5"/>
      <c r="T208" s="5"/>
      <c r="U208" s="5"/>
      <c r="V208" s="6"/>
    </row>
    <row r="209">
      <c r="A209" s="4"/>
      <c r="B209" s="4"/>
      <c r="C209" s="4"/>
      <c r="D209" s="4"/>
      <c r="E209" s="4"/>
      <c r="F209" s="5"/>
      <c r="G209" s="5"/>
      <c r="H209" s="5"/>
      <c r="I209" s="5"/>
      <c r="J209" s="5"/>
      <c r="K209" s="6"/>
      <c r="L209" s="4"/>
      <c r="M209" s="4"/>
      <c r="N209" s="4"/>
      <c r="O209" s="4"/>
      <c r="P209" s="4"/>
      <c r="Q209" s="5"/>
      <c r="R209" s="5"/>
      <c r="S209" s="5"/>
      <c r="T209" s="5"/>
      <c r="U209" s="5"/>
      <c r="V209" s="6"/>
    </row>
    <row r="210">
      <c r="A210" s="4"/>
      <c r="B210" s="4"/>
      <c r="C210" s="4"/>
      <c r="D210" s="4"/>
      <c r="E210" s="4"/>
      <c r="F210" s="5"/>
      <c r="G210" s="5"/>
      <c r="H210" s="5"/>
      <c r="I210" s="5"/>
      <c r="J210" s="5"/>
      <c r="K210" s="6"/>
      <c r="L210" s="4"/>
      <c r="M210" s="4"/>
      <c r="N210" s="4"/>
      <c r="O210" s="4"/>
      <c r="P210" s="4"/>
      <c r="Q210" s="5"/>
      <c r="R210" s="5"/>
      <c r="S210" s="5"/>
      <c r="T210" s="5"/>
      <c r="U210" s="5"/>
      <c r="V210" s="6"/>
    </row>
    <row r="211">
      <c r="A211" s="4"/>
      <c r="B211" s="4"/>
      <c r="C211" s="4"/>
      <c r="D211" s="4"/>
      <c r="E211" s="4"/>
      <c r="F211" s="5"/>
      <c r="G211" s="5"/>
      <c r="H211" s="5"/>
      <c r="I211" s="5"/>
      <c r="J211" s="5"/>
      <c r="K211" s="6"/>
      <c r="L211" s="4"/>
      <c r="M211" s="4"/>
      <c r="N211" s="4"/>
      <c r="O211" s="4"/>
      <c r="P211" s="4"/>
      <c r="Q211" s="5"/>
      <c r="R211" s="5"/>
      <c r="S211" s="5"/>
      <c r="T211" s="5"/>
      <c r="U211" s="5"/>
      <c r="V211" s="6"/>
    </row>
    <row r="212">
      <c r="A212" s="4"/>
      <c r="B212" s="4"/>
      <c r="C212" s="4"/>
      <c r="D212" s="4"/>
      <c r="E212" s="4"/>
      <c r="F212" s="5"/>
      <c r="G212" s="5"/>
      <c r="H212" s="5"/>
      <c r="I212" s="5"/>
      <c r="J212" s="5"/>
      <c r="K212" s="6"/>
      <c r="L212" s="4"/>
      <c r="M212" s="4"/>
      <c r="N212" s="4"/>
      <c r="O212" s="4"/>
      <c r="P212" s="4"/>
      <c r="Q212" s="5"/>
      <c r="R212" s="5"/>
      <c r="S212" s="5"/>
      <c r="T212" s="5"/>
      <c r="U212" s="5"/>
      <c r="V212" s="6"/>
    </row>
    <row r="213">
      <c r="A213" s="4"/>
      <c r="B213" s="4"/>
      <c r="C213" s="4"/>
      <c r="D213" s="4"/>
      <c r="E213" s="4"/>
      <c r="F213" s="5"/>
      <c r="G213" s="5"/>
      <c r="H213" s="5"/>
      <c r="I213" s="5"/>
      <c r="J213" s="5"/>
      <c r="K213" s="6"/>
      <c r="L213" s="4"/>
      <c r="M213" s="4"/>
      <c r="N213" s="4"/>
      <c r="O213" s="4"/>
      <c r="P213" s="4"/>
      <c r="Q213" s="5"/>
      <c r="R213" s="5"/>
      <c r="S213" s="5"/>
      <c r="T213" s="5"/>
      <c r="U213" s="5"/>
      <c r="V213" s="6"/>
    </row>
    <row r="214">
      <c r="A214" s="4"/>
      <c r="B214" s="4"/>
      <c r="C214" s="4"/>
      <c r="D214" s="4"/>
      <c r="E214" s="4"/>
      <c r="F214" s="5"/>
      <c r="G214" s="5"/>
      <c r="H214" s="5"/>
      <c r="I214" s="5"/>
      <c r="J214" s="5"/>
      <c r="K214" s="6"/>
      <c r="L214" s="4"/>
      <c r="M214" s="4"/>
      <c r="N214" s="4"/>
      <c r="O214" s="4"/>
      <c r="P214" s="4"/>
      <c r="Q214" s="5"/>
      <c r="R214" s="5"/>
      <c r="S214" s="5"/>
      <c r="T214" s="5"/>
      <c r="U214" s="5"/>
      <c r="V214" s="6"/>
    </row>
    <row r="215">
      <c r="A215" s="4"/>
      <c r="B215" s="4"/>
      <c r="C215" s="4"/>
      <c r="D215" s="4"/>
      <c r="E215" s="4"/>
      <c r="F215" s="5"/>
      <c r="G215" s="5"/>
      <c r="H215" s="5"/>
      <c r="I215" s="5"/>
      <c r="J215" s="5"/>
      <c r="K215" s="6"/>
      <c r="L215" s="4"/>
      <c r="M215" s="4"/>
      <c r="N215" s="4"/>
      <c r="O215" s="4"/>
      <c r="P215" s="4"/>
      <c r="Q215" s="5"/>
      <c r="R215" s="5"/>
      <c r="S215" s="5"/>
      <c r="T215" s="5"/>
      <c r="U215" s="5"/>
      <c r="V215" s="6"/>
    </row>
    <row r="216">
      <c r="A216" s="4"/>
      <c r="B216" s="4"/>
      <c r="C216" s="4"/>
      <c r="D216" s="4"/>
      <c r="E216" s="4"/>
      <c r="F216" s="5"/>
      <c r="G216" s="5"/>
      <c r="H216" s="5"/>
      <c r="I216" s="5"/>
      <c r="J216" s="5"/>
      <c r="K216" s="6"/>
      <c r="L216" s="4"/>
      <c r="M216" s="4"/>
      <c r="N216" s="4"/>
      <c r="O216" s="4"/>
      <c r="P216" s="4"/>
      <c r="Q216" s="5"/>
      <c r="R216" s="5"/>
      <c r="S216" s="5"/>
      <c r="T216" s="5"/>
      <c r="U216" s="5"/>
      <c r="V216" s="6"/>
    </row>
    <row r="217">
      <c r="A217" s="4"/>
      <c r="B217" s="4"/>
      <c r="C217" s="4"/>
      <c r="D217" s="4"/>
      <c r="E217" s="4"/>
      <c r="F217" s="5"/>
      <c r="G217" s="5"/>
      <c r="H217" s="5"/>
      <c r="I217" s="5"/>
      <c r="J217" s="5"/>
      <c r="K217" s="6"/>
      <c r="L217" s="4"/>
      <c r="M217" s="4"/>
      <c r="N217" s="4"/>
      <c r="O217" s="4"/>
      <c r="P217" s="4"/>
      <c r="Q217" s="5"/>
      <c r="R217" s="5"/>
      <c r="S217" s="5"/>
      <c r="T217" s="5"/>
      <c r="U217" s="5"/>
      <c r="V217" s="6"/>
    </row>
    <row r="218">
      <c r="A218" s="4"/>
      <c r="B218" s="4"/>
      <c r="C218" s="4"/>
      <c r="D218" s="4"/>
      <c r="E218" s="4"/>
      <c r="F218" s="5"/>
      <c r="G218" s="5"/>
      <c r="H218" s="5"/>
      <c r="I218" s="5"/>
      <c r="J218" s="5"/>
      <c r="K218" s="6"/>
      <c r="L218" s="4"/>
      <c r="M218" s="4"/>
      <c r="N218" s="4"/>
      <c r="O218" s="4"/>
      <c r="P218" s="4"/>
      <c r="Q218" s="5"/>
      <c r="R218" s="5"/>
      <c r="S218" s="5"/>
      <c r="T218" s="5"/>
      <c r="U218" s="5"/>
      <c r="V218" s="6"/>
    </row>
    <row r="219">
      <c r="A219" s="4"/>
      <c r="B219" s="4"/>
      <c r="C219" s="4"/>
      <c r="D219" s="4"/>
      <c r="E219" s="4"/>
      <c r="F219" s="5"/>
      <c r="G219" s="5"/>
      <c r="H219" s="5"/>
      <c r="I219" s="5"/>
      <c r="J219" s="5"/>
      <c r="K219" s="6"/>
      <c r="L219" s="4"/>
      <c r="M219" s="4"/>
      <c r="N219" s="4"/>
      <c r="O219" s="4"/>
      <c r="P219" s="4"/>
      <c r="Q219" s="5"/>
      <c r="R219" s="5"/>
      <c r="S219" s="5"/>
      <c r="T219" s="5"/>
      <c r="U219" s="5"/>
      <c r="V219" s="6"/>
    </row>
    <row r="220">
      <c r="A220" s="4"/>
      <c r="B220" s="4"/>
      <c r="C220" s="4"/>
      <c r="D220" s="4"/>
      <c r="E220" s="4"/>
      <c r="F220" s="5"/>
      <c r="G220" s="5"/>
      <c r="H220" s="5"/>
      <c r="I220" s="5"/>
      <c r="J220" s="5"/>
      <c r="K220" s="6"/>
      <c r="L220" s="4"/>
      <c r="M220" s="4"/>
      <c r="N220" s="4"/>
      <c r="O220" s="4"/>
      <c r="P220" s="4"/>
      <c r="Q220" s="5"/>
      <c r="R220" s="5"/>
      <c r="S220" s="5"/>
      <c r="T220" s="5"/>
      <c r="U220" s="5"/>
      <c r="V220" s="6"/>
    </row>
    <row r="221">
      <c r="A221" s="4"/>
      <c r="B221" s="4"/>
      <c r="C221" s="4"/>
      <c r="D221" s="4"/>
      <c r="E221" s="4"/>
      <c r="F221" s="5"/>
      <c r="G221" s="5"/>
      <c r="H221" s="5"/>
      <c r="I221" s="5"/>
      <c r="J221" s="5"/>
      <c r="K221" s="6"/>
      <c r="L221" s="4"/>
      <c r="M221" s="4"/>
      <c r="N221" s="4"/>
      <c r="O221" s="4"/>
      <c r="P221" s="4"/>
      <c r="Q221" s="5"/>
      <c r="R221" s="5"/>
      <c r="S221" s="5"/>
      <c r="T221" s="5"/>
      <c r="U221" s="5"/>
      <c r="V221" s="6"/>
    </row>
    <row r="222">
      <c r="A222" s="4"/>
      <c r="B222" s="4"/>
      <c r="C222" s="4"/>
      <c r="D222" s="4"/>
      <c r="E222" s="4"/>
      <c r="F222" s="5"/>
      <c r="G222" s="5"/>
      <c r="H222" s="5"/>
      <c r="I222" s="5"/>
      <c r="J222" s="5"/>
      <c r="K222" s="6"/>
      <c r="L222" s="4"/>
      <c r="M222" s="4"/>
      <c r="N222" s="4"/>
      <c r="O222" s="4"/>
      <c r="P222" s="4"/>
      <c r="Q222" s="5"/>
      <c r="R222" s="5"/>
      <c r="S222" s="5"/>
      <c r="T222" s="5"/>
      <c r="U222" s="5"/>
      <c r="V222" s="6"/>
    </row>
    <row r="223">
      <c r="A223" s="4"/>
      <c r="B223" s="4"/>
      <c r="C223" s="4"/>
      <c r="D223" s="4"/>
      <c r="E223" s="4"/>
      <c r="F223" s="5"/>
      <c r="G223" s="5"/>
      <c r="H223" s="5"/>
      <c r="I223" s="5"/>
      <c r="J223" s="5"/>
      <c r="K223" s="6"/>
      <c r="L223" s="4"/>
      <c r="M223" s="4"/>
      <c r="N223" s="4"/>
      <c r="O223" s="4"/>
      <c r="P223" s="4"/>
      <c r="Q223" s="5"/>
      <c r="R223" s="5"/>
      <c r="S223" s="5"/>
      <c r="T223" s="5"/>
      <c r="U223" s="5"/>
      <c r="V223" s="6"/>
    </row>
    <row r="224">
      <c r="A224" s="4"/>
      <c r="B224" s="4"/>
      <c r="C224" s="4"/>
      <c r="D224" s="4"/>
      <c r="E224" s="4"/>
      <c r="F224" s="5"/>
      <c r="G224" s="5"/>
      <c r="H224" s="5"/>
      <c r="I224" s="5"/>
      <c r="J224" s="5"/>
      <c r="K224" s="6"/>
      <c r="L224" s="4"/>
      <c r="M224" s="4"/>
      <c r="N224" s="4"/>
      <c r="O224" s="4"/>
      <c r="P224" s="4"/>
      <c r="Q224" s="5"/>
      <c r="R224" s="5"/>
      <c r="S224" s="5"/>
      <c r="T224" s="5"/>
      <c r="U224" s="5"/>
      <c r="V224" s="6"/>
    </row>
    <row r="225">
      <c r="A225" s="4"/>
      <c r="B225" s="4"/>
      <c r="C225" s="4"/>
      <c r="D225" s="4"/>
      <c r="E225" s="4"/>
      <c r="F225" s="5"/>
      <c r="G225" s="5"/>
      <c r="H225" s="5"/>
      <c r="I225" s="5"/>
      <c r="J225" s="5"/>
      <c r="K225" s="6"/>
      <c r="L225" s="4"/>
      <c r="M225" s="4"/>
      <c r="N225" s="4"/>
      <c r="O225" s="4"/>
      <c r="P225" s="4"/>
      <c r="Q225" s="5"/>
      <c r="R225" s="5"/>
      <c r="S225" s="5"/>
      <c r="T225" s="5"/>
      <c r="U225" s="5"/>
      <c r="V225" s="6"/>
    </row>
    <row r="226">
      <c r="A226" s="4"/>
      <c r="B226" s="4"/>
      <c r="C226" s="4"/>
      <c r="D226" s="4"/>
      <c r="E226" s="4"/>
      <c r="F226" s="5"/>
      <c r="G226" s="5"/>
      <c r="H226" s="5"/>
      <c r="I226" s="5"/>
      <c r="J226" s="5"/>
      <c r="K226" s="6"/>
      <c r="L226" s="4"/>
      <c r="M226" s="4"/>
      <c r="N226" s="4"/>
      <c r="O226" s="4"/>
      <c r="P226" s="4"/>
      <c r="Q226" s="5"/>
      <c r="R226" s="5"/>
      <c r="S226" s="5"/>
      <c r="T226" s="5"/>
      <c r="U226" s="5"/>
      <c r="V226" s="6"/>
    </row>
    <row r="227">
      <c r="A227" s="4"/>
      <c r="B227" s="4"/>
      <c r="C227" s="4"/>
      <c r="D227" s="4"/>
      <c r="E227" s="4"/>
      <c r="F227" s="5"/>
      <c r="G227" s="5"/>
      <c r="H227" s="5"/>
      <c r="I227" s="5"/>
      <c r="J227" s="5"/>
      <c r="K227" s="6"/>
      <c r="L227" s="4"/>
      <c r="M227" s="4"/>
      <c r="N227" s="4"/>
      <c r="O227" s="4"/>
      <c r="P227" s="4"/>
      <c r="Q227" s="5"/>
      <c r="R227" s="5"/>
      <c r="S227" s="5"/>
      <c r="T227" s="5"/>
      <c r="U227" s="5"/>
      <c r="V227" s="6"/>
    </row>
    <row r="228">
      <c r="A228" s="4"/>
      <c r="B228" s="4"/>
      <c r="C228" s="4"/>
      <c r="D228" s="4"/>
      <c r="E228" s="4"/>
      <c r="F228" s="5"/>
      <c r="G228" s="5"/>
      <c r="H228" s="5"/>
      <c r="I228" s="5"/>
      <c r="J228" s="5"/>
      <c r="K228" s="6"/>
      <c r="L228" s="4"/>
      <c r="M228" s="4"/>
      <c r="N228" s="4"/>
      <c r="O228" s="4"/>
      <c r="P228" s="4"/>
      <c r="Q228" s="5"/>
      <c r="R228" s="5"/>
      <c r="S228" s="5"/>
      <c r="T228" s="5"/>
      <c r="U228" s="5"/>
      <c r="V228" s="6"/>
    </row>
    <row r="229">
      <c r="A229" s="4"/>
      <c r="B229" s="4"/>
      <c r="C229" s="4"/>
      <c r="D229" s="4"/>
      <c r="E229" s="4"/>
      <c r="F229" s="5"/>
      <c r="G229" s="5"/>
      <c r="H229" s="5"/>
      <c r="I229" s="5"/>
      <c r="J229" s="5"/>
      <c r="K229" s="6"/>
      <c r="L229" s="4"/>
      <c r="M229" s="4"/>
      <c r="N229" s="4"/>
      <c r="O229" s="4"/>
      <c r="P229" s="4"/>
      <c r="Q229" s="5"/>
      <c r="R229" s="5"/>
      <c r="S229" s="5"/>
      <c r="T229" s="5"/>
      <c r="U229" s="5"/>
      <c r="V229" s="6"/>
    </row>
    <row r="230">
      <c r="A230" s="4"/>
      <c r="B230" s="4"/>
      <c r="C230" s="4"/>
      <c r="D230" s="4"/>
      <c r="E230" s="4"/>
      <c r="F230" s="5"/>
      <c r="G230" s="5"/>
      <c r="H230" s="5"/>
      <c r="I230" s="5"/>
      <c r="J230" s="5"/>
      <c r="K230" s="6"/>
      <c r="L230" s="4"/>
      <c r="M230" s="4"/>
      <c r="N230" s="4"/>
      <c r="O230" s="4"/>
      <c r="P230" s="4"/>
      <c r="Q230" s="5"/>
      <c r="R230" s="5"/>
      <c r="S230" s="5"/>
      <c r="T230" s="5"/>
      <c r="U230" s="5"/>
      <c r="V230" s="6"/>
    </row>
    <row r="231">
      <c r="A231" s="4"/>
      <c r="B231" s="4"/>
      <c r="C231" s="4"/>
      <c r="D231" s="4"/>
      <c r="E231" s="4"/>
      <c r="F231" s="5"/>
      <c r="G231" s="5"/>
      <c r="H231" s="5"/>
      <c r="I231" s="5"/>
      <c r="J231" s="5"/>
      <c r="K231" s="6"/>
      <c r="L231" s="4"/>
      <c r="M231" s="4"/>
      <c r="N231" s="4"/>
      <c r="O231" s="4"/>
      <c r="P231" s="4"/>
      <c r="Q231" s="5"/>
      <c r="R231" s="5"/>
      <c r="S231" s="5"/>
      <c r="T231" s="5"/>
      <c r="U231" s="5"/>
      <c r="V231" s="6"/>
    </row>
    <row r="232">
      <c r="A232" s="4"/>
      <c r="B232" s="4"/>
      <c r="C232" s="4"/>
      <c r="D232" s="4"/>
      <c r="E232" s="4"/>
      <c r="F232" s="5"/>
      <c r="G232" s="5"/>
      <c r="H232" s="5"/>
      <c r="I232" s="5"/>
      <c r="J232" s="5"/>
      <c r="K232" s="6"/>
      <c r="L232" s="4"/>
      <c r="M232" s="4"/>
      <c r="N232" s="4"/>
      <c r="O232" s="4"/>
      <c r="P232" s="4"/>
      <c r="Q232" s="5"/>
      <c r="R232" s="5"/>
      <c r="S232" s="5"/>
      <c r="T232" s="5"/>
      <c r="U232" s="5"/>
      <c r="V232" s="6"/>
    </row>
    <row r="233">
      <c r="A233" s="4"/>
      <c r="B233" s="4"/>
      <c r="C233" s="4"/>
      <c r="D233" s="4"/>
      <c r="E233" s="4"/>
      <c r="F233" s="5"/>
      <c r="G233" s="5"/>
      <c r="H233" s="5"/>
      <c r="I233" s="5"/>
      <c r="J233" s="5"/>
      <c r="K233" s="6"/>
      <c r="L233" s="4"/>
      <c r="M233" s="4"/>
      <c r="N233" s="4"/>
      <c r="O233" s="4"/>
      <c r="P233" s="4"/>
      <c r="Q233" s="5"/>
      <c r="R233" s="5"/>
      <c r="S233" s="5"/>
      <c r="T233" s="5"/>
      <c r="U233" s="5"/>
      <c r="V233" s="6"/>
    </row>
    <row r="234">
      <c r="A234" s="4"/>
      <c r="B234" s="4"/>
      <c r="C234" s="4"/>
      <c r="D234" s="4"/>
      <c r="E234" s="4"/>
      <c r="F234" s="5"/>
      <c r="G234" s="5"/>
      <c r="H234" s="5"/>
      <c r="I234" s="5"/>
      <c r="J234" s="5"/>
      <c r="K234" s="6"/>
      <c r="L234" s="4"/>
      <c r="M234" s="4"/>
      <c r="N234" s="4"/>
      <c r="O234" s="4"/>
      <c r="P234" s="4"/>
      <c r="Q234" s="5"/>
      <c r="R234" s="5"/>
      <c r="S234" s="5"/>
      <c r="T234" s="5"/>
      <c r="U234" s="5"/>
      <c r="V234" s="6"/>
    </row>
    <row r="235">
      <c r="A235" s="4"/>
      <c r="B235" s="4"/>
      <c r="C235" s="4"/>
      <c r="D235" s="4"/>
      <c r="E235" s="4"/>
      <c r="F235" s="5"/>
      <c r="G235" s="5"/>
      <c r="H235" s="5"/>
      <c r="I235" s="5"/>
      <c r="J235" s="5"/>
      <c r="K235" s="6"/>
      <c r="L235" s="4"/>
      <c r="M235" s="4"/>
      <c r="N235" s="4"/>
      <c r="O235" s="4"/>
      <c r="P235" s="4"/>
      <c r="Q235" s="5"/>
      <c r="R235" s="5"/>
      <c r="S235" s="5"/>
      <c r="T235" s="5"/>
      <c r="U235" s="5"/>
      <c r="V235" s="6"/>
    </row>
    <row r="236">
      <c r="A236" s="4"/>
      <c r="B236" s="4"/>
      <c r="C236" s="4"/>
      <c r="D236" s="4"/>
      <c r="E236" s="4"/>
      <c r="F236" s="5"/>
      <c r="G236" s="5"/>
      <c r="H236" s="5"/>
      <c r="I236" s="5"/>
      <c r="J236" s="5"/>
      <c r="K236" s="6"/>
      <c r="L236" s="4"/>
      <c r="M236" s="4"/>
      <c r="N236" s="4"/>
      <c r="O236" s="4"/>
      <c r="P236" s="4"/>
      <c r="Q236" s="5"/>
      <c r="R236" s="5"/>
      <c r="S236" s="5"/>
      <c r="T236" s="5"/>
      <c r="U236" s="5"/>
      <c r="V236" s="6"/>
    </row>
    <row r="237">
      <c r="A237" s="4"/>
      <c r="B237" s="4"/>
      <c r="C237" s="4"/>
      <c r="D237" s="4"/>
      <c r="E237" s="4"/>
      <c r="F237" s="5"/>
      <c r="G237" s="5"/>
      <c r="H237" s="5"/>
      <c r="I237" s="5"/>
      <c r="J237" s="5"/>
      <c r="K237" s="6"/>
      <c r="L237" s="4"/>
      <c r="M237" s="4"/>
      <c r="N237" s="4"/>
      <c r="O237" s="4"/>
      <c r="P237" s="4"/>
      <c r="Q237" s="5"/>
      <c r="R237" s="5"/>
      <c r="S237" s="5"/>
      <c r="T237" s="5"/>
      <c r="U237" s="5"/>
      <c r="V237" s="6"/>
    </row>
    <row r="238">
      <c r="A238" s="4"/>
      <c r="B238" s="4"/>
      <c r="C238" s="4"/>
      <c r="D238" s="4"/>
      <c r="E238" s="4"/>
      <c r="F238" s="5"/>
      <c r="G238" s="5"/>
      <c r="H238" s="5"/>
      <c r="I238" s="5"/>
      <c r="J238" s="5"/>
      <c r="K238" s="6"/>
      <c r="L238" s="4"/>
      <c r="M238" s="4"/>
      <c r="N238" s="4"/>
      <c r="O238" s="4"/>
      <c r="P238" s="4"/>
      <c r="Q238" s="5"/>
      <c r="R238" s="5"/>
      <c r="S238" s="5"/>
      <c r="T238" s="5"/>
      <c r="U238" s="5"/>
      <c r="V238" s="6"/>
    </row>
    <row r="239">
      <c r="A239" s="4"/>
      <c r="B239" s="4"/>
      <c r="C239" s="4"/>
      <c r="D239" s="4"/>
      <c r="E239" s="4"/>
      <c r="F239" s="5"/>
      <c r="G239" s="5"/>
      <c r="H239" s="5"/>
      <c r="I239" s="5"/>
      <c r="J239" s="5"/>
      <c r="K239" s="6"/>
      <c r="L239" s="4"/>
      <c r="M239" s="4"/>
      <c r="N239" s="4"/>
      <c r="O239" s="4"/>
      <c r="P239" s="4"/>
      <c r="Q239" s="5"/>
      <c r="R239" s="5"/>
      <c r="S239" s="5"/>
      <c r="T239" s="5"/>
      <c r="U239" s="5"/>
      <c r="V239" s="6"/>
    </row>
    <row r="240">
      <c r="A240" s="4"/>
      <c r="B240" s="4"/>
      <c r="C240" s="4"/>
      <c r="D240" s="4"/>
      <c r="E240" s="4"/>
      <c r="F240" s="5"/>
      <c r="G240" s="5"/>
      <c r="H240" s="5"/>
      <c r="I240" s="5"/>
      <c r="J240" s="5"/>
      <c r="K240" s="6"/>
      <c r="L240" s="4"/>
      <c r="M240" s="4"/>
      <c r="N240" s="4"/>
      <c r="O240" s="4"/>
      <c r="P240" s="4"/>
      <c r="Q240" s="5"/>
      <c r="R240" s="5"/>
      <c r="S240" s="5"/>
      <c r="T240" s="5"/>
      <c r="U240" s="5"/>
      <c r="V240" s="6"/>
    </row>
    <row r="241">
      <c r="A241" s="4"/>
      <c r="B241" s="4"/>
      <c r="C241" s="4"/>
      <c r="D241" s="4"/>
      <c r="E241" s="4"/>
      <c r="F241" s="5"/>
      <c r="G241" s="5"/>
      <c r="H241" s="5"/>
      <c r="I241" s="5"/>
      <c r="J241" s="5"/>
      <c r="K241" s="6"/>
      <c r="L241" s="4"/>
      <c r="M241" s="4"/>
      <c r="N241" s="4"/>
      <c r="O241" s="4"/>
      <c r="P241" s="4"/>
      <c r="Q241" s="5"/>
      <c r="R241" s="5"/>
      <c r="S241" s="5"/>
      <c r="T241" s="5"/>
      <c r="U241" s="5"/>
      <c r="V241" s="6"/>
    </row>
    <row r="242">
      <c r="A242" s="4"/>
      <c r="B242" s="4"/>
      <c r="C242" s="4"/>
      <c r="D242" s="4"/>
      <c r="E242" s="4"/>
      <c r="F242" s="5"/>
      <c r="G242" s="5"/>
      <c r="H242" s="5"/>
      <c r="I242" s="5"/>
      <c r="J242" s="5"/>
      <c r="K242" s="6"/>
      <c r="L242" s="4"/>
      <c r="M242" s="4"/>
      <c r="N242" s="4"/>
      <c r="O242" s="4"/>
      <c r="P242" s="4"/>
      <c r="Q242" s="5"/>
      <c r="R242" s="5"/>
      <c r="S242" s="5"/>
      <c r="T242" s="5"/>
      <c r="U242" s="5"/>
      <c r="V242" s="6"/>
    </row>
    <row r="243">
      <c r="A243" s="4"/>
      <c r="B243" s="4"/>
      <c r="C243" s="4"/>
      <c r="D243" s="4"/>
      <c r="E243" s="4"/>
      <c r="F243" s="5"/>
      <c r="G243" s="5"/>
      <c r="H243" s="5"/>
      <c r="I243" s="5"/>
      <c r="J243" s="5"/>
      <c r="K243" s="6"/>
      <c r="L243" s="4"/>
      <c r="M243" s="4"/>
      <c r="N243" s="4"/>
      <c r="O243" s="4"/>
      <c r="P243" s="4"/>
      <c r="Q243" s="5"/>
      <c r="R243" s="5"/>
      <c r="S243" s="5"/>
      <c r="T243" s="5"/>
      <c r="U243" s="5"/>
      <c r="V243" s="6"/>
    </row>
    <row r="244">
      <c r="A244" s="4"/>
      <c r="B244" s="4"/>
      <c r="C244" s="4"/>
      <c r="D244" s="4"/>
      <c r="E244" s="4"/>
      <c r="F244" s="5"/>
      <c r="G244" s="5"/>
      <c r="H244" s="5"/>
      <c r="I244" s="5"/>
      <c r="J244" s="5"/>
      <c r="K244" s="6"/>
      <c r="L244" s="4"/>
      <c r="M244" s="4"/>
      <c r="N244" s="4"/>
      <c r="O244" s="4"/>
      <c r="P244" s="4"/>
      <c r="Q244" s="5"/>
      <c r="R244" s="5"/>
      <c r="S244" s="5"/>
      <c r="T244" s="5"/>
      <c r="U244" s="5"/>
      <c r="V244" s="6"/>
    </row>
    <row r="245">
      <c r="A245" s="4"/>
      <c r="B245" s="4"/>
      <c r="C245" s="4"/>
      <c r="D245" s="4"/>
      <c r="E245" s="4"/>
      <c r="F245" s="5"/>
      <c r="G245" s="5"/>
      <c r="H245" s="5"/>
      <c r="I245" s="5"/>
      <c r="J245" s="5"/>
      <c r="K245" s="6"/>
      <c r="L245" s="4"/>
      <c r="M245" s="4"/>
      <c r="N245" s="4"/>
      <c r="O245" s="4"/>
      <c r="P245" s="4"/>
      <c r="Q245" s="5"/>
      <c r="R245" s="5"/>
      <c r="S245" s="5"/>
      <c r="T245" s="5"/>
      <c r="U245" s="5"/>
      <c r="V245" s="6"/>
    </row>
    <row r="246">
      <c r="A246" s="4"/>
      <c r="B246" s="4"/>
      <c r="C246" s="4"/>
      <c r="D246" s="4"/>
      <c r="E246" s="4"/>
      <c r="F246" s="5"/>
      <c r="G246" s="5"/>
      <c r="H246" s="5"/>
      <c r="I246" s="5"/>
      <c r="J246" s="5"/>
      <c r="K246" s="6"/>
      <c r="L246" s="4"/>
      <c r="M246" s="4"/>
      <c r="N246" s="4"/>
      <c r="O246" s="4"/>
      <c r="P246" s="4"/>
      <c r="Q246" s="5"/>
      <c r="R246" s="5"/>
      <c r="S246" s="5"/>
      <c r="T246" s="5"/>
      <c r="U246" s="5"/>
      <c r="V246" s="6"/>
    </row>
    <row r="247">
      <c r="A247" s="4"/>
      <c r="B247" s="4"/>
      <c r="C247" s="4"/>
      <c r="D247" s="4"/>
      <c r="E247" s="4"/>
      <c r="F247" s="5"/>
      <c r="G247" s="5"/>
      <c r="H247" s="5"/>
      <c r="I247" s="5"/>
      <c r="J247" s="5"/>
      <c r="K247" s="6"/>
      <c r="L247" s="4"/>
      <c r="M247" s="4"/>
      <c r="N247" s="4"/>
      <c r="O247" s="4"/>
      <c r="P247" s="4"/>
      <c r="Q247" s="5"/>
      <c r="R247" s="5"/>
      <c r="S247" s="5"/>
      <c r="T247" s="5"/>
      <c r="U247" s="5"/>
      <c r="V247" s="6"/>
    </row>
    <row r="248">
      <c r="A248" s="4"/>
      <c r="B248" s="4"/>
      <c r="C248" s="4"/>
      <c r="D248" s="4"/>
      <c r="E248" s="4"/>
      <c r="F248" s="5"/>
      <c r="G248" s="5"/>
      <c r="H248" s="5"/>
      <c r="I248" s="5"/>
      <c r="J248" s="5"/>
      <c r="K248" s="6"/>
      <c r="L248" s="4"/>
      <c r="M248" s="4"/>
      <c r="N248" s="4"/>
      <c r="O248" s="4"/>
      <c r="P248" s="4"/>
      <c r="Q248" s="5"/>
      <c r="R248" s="5"/>
      <c r="S248" s="5"/>
      <c r="T248" s="5"/>
      <c r="U248" s="5"/>
      <c r="V248" s="6"/>
    </row>
    <row r="249">
      <c r="A249" s="4"/>
      <c r="B249" s="4"/>
      <c r="C249" s="4"/>
      <c r="D249" s="4"/>
      <c r="E249" s="4"/>
      <c r="F249" s="5"/>
      <c r="G249" s="5"/>
      <c r="H249" s="5"/>
      <c r="I249" s="5"/>
      <c r="J249" s="5"/>
      <c r="K249" s="6"/>
      <c r="L249" s="4"/>
      <c r="M249" s="4"/>
      <c r="N249" s="4"/>
      <c r="O249" s="4"/>
      <c r="P249" s="4"/>
      <c r="Q249" s="5"/>
      <c r="R249" s="5"/>
      <c r="S249" s="5"/>
      <c r="T249" s="5"/>
      <c r="U249" s="5"/>
      <c r="V249" s="6"/>
    </row>
    <row r="250">
      <c r="A250" s="4"/>
      <c r="B250" s="4"/>
      <c r="C250" s="4"/>
      <c r="D250" s="4"/>
      <c r="E250" s="4"/>
      <c r="F250" s="5"/>
      <c r="G250" s="5"/>
      <c r="H250" s="5"/>
      <c r="I250" s="5"/>
      <c r="J250" s="5"/>
      <c r="K250" s="6"/>
      <c r="L250" s="4"/>
      <c r="M250" s="4"/>
      <c r="N250" s="4"/>
      <c r="O250" s="4"/>
      <c r="P250" s="4"/>
      <c r="Q250" s="5"/>
      <c r="R250" s="5"/>
      <c r="S250" s="5"/>
      <c r="T250" s="5"/>
      <c r="U250" s="5"/>
      <c r="V250" s="6"/>
    </row>
    <row r="251">
      <c r="A251" s="4"/>
      <c r="B251" s="4"/>
      <c r="C251" s="4"/>
      <c r="D251" s="4"/>
      <c r="E251" s="4"/>
      <c r="F251" s="5"/>
      <c r="G251" s="5"/>
      <c r="H251" s="5"/>
      <c r="I251" s="5"/>
      <c r="J251" s="5"/>
      <c r="K251" s="6"/>
      <c r="L251" s="4"/>
      <c r="M251" s="4"/>
      <c r="N251" s="4"/>
      <c r="O251" s="4"/>
      <c r="P251" s="4"/>
      <c r="Q251" s="5"/>
      <c r="R251" s="5"/>
      <c r="S251" s="5"/>
      <c r="T251" s="5"/>
      <c r="U251" s="5"/>
      <c r="V251" s="6"/>
    </row>
    <row r="252">
      <c r="A252" s="4"/>
      <c r="B252" s="4"/>
      <c r="C252" s="4"/>
      <c r="D252" s="4"/>
      <c r="E252" s="4"/>
      <c r="F252" s="5"/>
      <c r="G252" s="5"/>
      <c r="H252" s="5"/>
      <c r="I252" s="5"/>
      <c r="J252" s="5"/>
      <c r="K252" s="6"/>
      <c r="L252" s="4"/>
      <c r="M252" s="4"/>
      <c r="N252" s="4"/>
      <c r="O252" s="4"/>
      <c r="P252" s="4"/>
      <c r="Q252" s="5"/>
      <c r="R252" s="5"/>
      <c r="S252" s="5"/>
      <c r="T252" s="5"/>
      <c r="U252" s="5"/>
      <c r="V252" s="6"/>
    </row>
    <row r="253">
      <c r="A253" s="4"/>
      <c r="B253" s="4"/>
      <c r="C253" s="4"/>
      <c r="D253" s="4"/>
      <c r="E253" s="4"/>
      <c r="F253" s="5"/>
      <c r="G253" s="5"/>
      <c r="H253" s="5"/>
      <c r="I253" s="5"/>
      <c r="J253" s="5"/>
      <c r="K253" s="6"/>
      <c r="L253" s="4"/>
      <c r="M253" s="4"/>
      <c r="N253" s="4"/>
      <c r="O253" s="4"/>
      <c r="P253" s="4"/>
      <c r="Q253" s="5"/>
      <c r="R253" s="5"/>
      <c r="S253" s="5"/>
      <c r="T253" s="5"/>
      <c r="U253" s="5"/>
      <c r="V253" s="6"/>
    </row>
    <row r="254">
      <c r="A254" s="4"/>
      <c r="B254" s="4"/>
      <c r="C254" s="4"/>
      <c r="D254" s="4"/>
      <c r="E254" s="4"/>
      <c r="F254" s="5"/>
      <c r="G254" s="5"/>
      <c r="H254" s="5"/>
      <c r="I254" s="5"/>
      <c r="J254" s="5"/>
      <c r="K254" s="6"/>
      <c r="L254" s="4"/>
      <c r="M254" s="4"/>
      <c r="N254" s="4"/>
      <c r="O254" s="4"/>
      <c r="P254" s="4"/>
      <c r="Q254" s="5"/>
      <c r="R254" s="5"/>
      <c r="S254" s="5"/>
      <c r="T254" s="5"/>
      <c r="U254" s="5"/>
      <c r="V254" s="6"/>
    </row>
    <row r="255">
      <c r="A255" s="4"/>
      <c r="B255" s="4"/>
      <c r="C255" s="4"/>
      <c r="D255" s="4"/>
      <c r="E255" s="4"/>
      <c r="F255" s="5"/>
      <c r="G255" s="5"/>
      <c r="H255" s="5"/>
      <c r="I255" s="5"/>
      <c r="J255" s="5"/>
      <c r="K255" s="6"/>
      <c r="L255" s="4"/>
      <c r="M255" s="4"/>
      <c r="N255" s="4"/>
      <c r="O255" s="4"/>
      <c r="P255" s="4"/>
      <c r="Q255" s="5"/>
      <c r="R255" s="5"/>
      <c r="S255" s="5"/>
      <c r="T255" s="5"/>
      <c r="U255" s="5"/>
      <c r="V255" s="6"/>
    </row>
    <row r="256">
      <c r="A256" s="4"/>
      <c r="B256" s="4"/>
      <c r="C256" s="4"/>
      <c r="D256" s="4"/>
      <c r="E256" s="4"/>
      <c r="F256" s="5"/>
      <c r="G256" s="5"/>
      <c r="H256" s="5"/>
      <c r="I256" s="5"/>
      <c r="J256" s="5"/>
      <c r="K256" s="6"/>
      <c r="L256" s="4"/>
      <c r="M256" s="4"/>
      <c r="N256" s="4"/>
      <c r="O256" s="4"/>
      <c r="P256" s="4"/>
      <c r="Q256" s="5"/>
      <c r="R256" s="5"/>
      <c r="S256" s="5"/>
      <c r="T256" s="5"/>
      <c r="U256" s="5"/>
      <c r="V256" s="6"/>
    </row>
    <row r="257">
      <c r="A257" s="4"/>
      <c r="B257" s="4"/>
      <c r="C257" s="4"/>
      <c r="D257" s="4"/>
      <c r="E257" s="4"/>
      <c r="F257" s="5"/>
      <c r="G257" s="5"/>
      <c r="H257" s="5"/>
      <c r="I257" s="5"/>
      <c r="J257" s="5"/>
      <c r="K257" s="6"/>
      <c r="L257" s="4"/>
      <c r="M257" s="4"/>
      <c r="N257" s="4"/>
      <c r="O257" s="4"/>
      <c r="P257" s="4"/>
      <c r="Q257" s="5"/>
      <c r="R257" s="5"/>
      <c r="S257" s="5"/>
      <c r="T257" s="5"/>
      <c r="U257" s="5"/>
      <c r="V257" s="6"/>
    </row>
    <row r="258">
      <c r="A258" s="4"/>
      <c r="B258" s="4"/>
      <c r="C258" s="4"/>
      <c r="D258" s="4"/>
      <c r="E258" s="4"/>
      <c r="F258" s="5"/>
      <c r="G258" s="5"/>
      <c r="H258" s="5"/>
      <c r="I258" s="5"/>
      <c r="J258" s="5"/>
      <c r="K258" s="6"/>
      <c r="L258" s="4"/>
      <c r="M258" s="4"/>
      <c r="N258" s="4"/>
      <c r="O258" s="4"/>
      <c r="P258" s="4"/>
      <c r="Q258" s="5"/>
      <c r="R258" s="5"/>
      <c r="S258" s="5"/>
      <c r="T258" s="5"/>
      <c r="U258" s="5"/>
      <c r="V258" s="6"/>
    </row>
    <row r="259">
      <c r="A259" s="4"/>
      <c r="B259" s="4"/>
      <c r="C259" s="4"/>
      <c r="D259" s="4"/>
      <c r="E259" s="4"/>
      <c r="F259" s="5"/>
      <c r="G259" s="5"/>
      <c r="H259" s="5"/>
      <c r="I259" s="5"/>
      <c r="J259" s="5"/>
      <c r="K259" s="6"/>
      <c r="L259" s="4"/>
      <c r="M259" s="4"/>
      <c r="N259" s="4"/>
      <c r="O259" s="4"/>
      <c r="P259" s="4"/>
      <c r="Q259" s="5"/>
      <c r="R259" s="5"/>
      <c r="S259" s="5"/>
      <c r="T259" s="5"/>
      <c r="U259" s="5"/>
      <c r="V259" s="6"/>
    </row>
    <row r="260">
      <c r="A260" s="4"/>
      <c r="B260" s="4"/>
      <c r="C260" s="4"/>
      <c r="D260" s="4"/>
      <c r="E260" s="4"/>
      <c r="F260" s="5"/>
      <c r="G260" s="5"/>
      <c r="H260" s="5"/>
      <c r="I260" s="5"/>
      <c r="J260" s="5"/>
      <c r="K260" s="6"/>
      <c r="L260" s="4"/>
      <c r="M260" s="4"/>
      <c r="N260" s="4"/>
      <c r="O260" s="4"/>
      <c r="P260" s="4"/>
      <c r="Q260" s="5"/>
      <c r="R260" s="5"/>
      <c r="S260" s="5"/>
      <c r="T260" s="5"/>
      <c r="U260" s="5"/>
      <c r="V260" s="6"/>
    </row>
    <row r="261">
      <c r="A261" s="4"/>
      <c r="B261" s="4"/>
      <c r="C261" s="4"/>
      <c r="D261" s="4"/>
      <c r="E261" s="4"/>
      <c r="F261" s="5"/>
      <c r="G261" s="5"/>
      <c r="H261" s="5"/>
      <c r="I261" s="5"/>
      <c r="J261" s="5"/>
      <c r="K261" s="6"/>
      <c r="L261" s="4"/>
      <c r="M261" s="4"/>
      <c r="N261" s="4"/>
      <c r="O261" s="4"/>
      <c r="P261" s="4"/>
      <c r="Q261" s="5"/>
      <c r="R261" s="5"/>
      <c r="S261" s="5"/>
      <c r="T261" s="5"/>
      <c r="U261" s="5"/>
      <c r="V261" s="6"/>
    </row>
    <row r="262">
      <c r="A262" s="4"/>
      <c r="B262" s="4"/>
      <c r="C262" s="4"/>
      <c r="D262" s="4"/>
      <c r="E262" s="4"/>
      <c r="F262" s="5"/>
      <c r="G262" s="5"/>
      <c r="H262" s="5"/>
      <c r="I262" s="5"/>
      <c r="J262" s="5"/>
      <c r="K262" s="6"/>
      <c r="L262" s="4"/>
      <c r="M262" s="4"/>
      <c r="N262" s="4"/>
      <c r="O262" s="4"/>
      <c r="P262" s="4"/>
      <c r="Q262" s="5"/>
      <c r="R262" s="5"/>
      <c r="S262" s="5"/>
      <c r="T262" s="5"/>
      <c r="U262" s="5"/>
      <c r="V262" s="6"/>
    </row>
    <row r="263">
      <c r="A263" s="4"/>
      <c r="B263" s="4"/>
      <c r="C263" s="4"/>
      <c r="D263" s="4"/>
      <c r="E263" s="4"/>
      <c r="F263" s="5"/>
      <c r="G263" s="5"/>
      <c r="H263" s="5"/>
      <c r="I263" s="5"/>
      <c r="J263" s="5"/>
      <c r="K263" s="6"/>
      <c r="L263" s="4"/>
      <c r="M263" s="4"/>
      <c r="N263" s="4"/>
      <c r="O263" s="4"/>
      <c r="P263" s="4"/>
      <c r="Q263" s="5"/>
      <c r="R263" s="5"/>
      <c r="S263" s="5"/>
      <c r="T263" s="5"/>
      <c r="U263" s="5"/>
      <c r="V263" s="6"/>
    </row>
    <row r="264">
      <c r="A264" s="4"/>
      <c r="B264" s="4"/>
      <c r="C264" s="4"/>
      <c r="D264" s="4"/>
      <c r="E264" s="4"/>
      <c r="F264" s="5"/>
      <c r="G264" s="5"/>
      <c r="H264" s="5"/>
      <c r="I264" s="5"/>
      <c r="J264" s="5"/>
      <c r="K264" s="6"/>
      <c r="L264" s="4"/>
      <c r="M264" s="4"/>
      <c r="N264" s="4"/>
      <c r="O264" s="4"/>
      <c r="P264" s="4"/>
      <c r="Q264" s="5"/>
      <c r="R264" s="5"/>
      <c r="S264" s="5"/>
      <c r="T264" s="5"/>
      <c r="U264" s="5"/>
      <c r="V264" s="6"/>
    </row>
    <row r="265">
      <c r="A265" s="4"/>
      <c r="B265" s="4"/>
      <c r="C265" s="4"/>
      <c r="D265" s="4"/>
      <c r="E265" s="4"/>
      <c r="F265" s="5"/>
      <c r="G265" s="5"/>
      <c r="H265" s="5"/>
      <c r="I265" s="5"/>
      <c r="J265" s="5"/>
      <c r="K265" s="6"/>
      <c r="L265" s="4"/>
      <c r="M265" s="4"/>
      <c r="N265" s="4"/>
      <c r="O265" s="4"/>
      <c r="P265" s="4"/>
      <c r="Q265" s="5"/>
      <c r="R265" s="5"/>
      <c r="S265" s="5"/>
      <c r="T265" s="5"/>
      <c r="U265" s="5"/>
      <c r="V265" s="6"/>
    </row>
    <row r="266">
      <c r="A266" s="4"/>
      <c r="B266" s="4"/>
      <c r="C266" s="4"/>
      <c r="D266" s="4"/>
      <c r="E266" s="4"/>
      <c r="F266" s="5"/>
      <c r="G266" s="5"/>
      <c r="H266" s="5"/>
      <c r="I266" s="5"/>
      <c r="J266" s="5"/>
      <c r="K266" s="6"/>
      <c r="L266" s="4"/>
      <c r="M266" s="4"/>
      <c r="N266" s="4"/>
      <c r="O266" s="4"/>
      <c r="P266" s="4"/>
      <c r="Q266" s="5"/>
      <c r="R266" s="5"/>
      <c r="S266" s="5"/>
      <c r="T266" s="5"/>
      <c r="U266" s="5"/>
      <c r="V266" s="6"/>
    </row>
    <row r="267">
      <c r="A267" s="4"/>
      <c r="B267" s="4"/>
      <c r="C267" s="4"/>
      <c r="D267" s="4"/>
      <c r="E267" s="4"/>
      <c r="F267" s="5"/>
      <c r="G267" s="5"/>
      <c r="H267" s="5"/>
      <c r="I267" s="5"/>
      <c r="J267" s="5"/>
      <c r="K267" s="6"/>
      <c r="L267" s="4"/>
      <c r="M267" s="4"/>
      <c r="N267" s="4"/>
      <c r="O267" s="4"/>
      <c r="P267" s="4"/>
      <c r="Q267" s="5"/>
      <c r="R267" s="5"/>
      <c r="S267" s="5"/>
      <c r="T267" s="5"/>
      <c r="U267" s="5"/>
      <c r="V267" s="6"/>
    </row>
    <row r="268">
      <c r="A268" s="4"/>
      <c r="B268" s="4"/>
      <c r="C268" s="4"/>
      <c r="D268" s="4"/>
      <c r="E268" s="4"/>
      <c r="F268" s="5"/>
      <c r="G268" s="5"/>
      <c r="H268" s="5"/>
      <c r="I268" s="5"/>
      <c r="J268" s="5"/>
      <c r="K268" s="6"/>
      <c r="L268" s="4"/>
      <c r="M268" s="4"/>
      <c r="N268" s="4"/>
      <c r="O268" s="4"/>
      <c r="P268" s="4"/>
      <c r="Q268" s="5"/>
      <c r="R268" s="5"/>
      <c r="S268" s="5"/>
      <c r="T268" s="5"/>
      <c r="U268" s="5"/>
      <c r="V268" s="6"/>
    </row>
    <row r="269">
      <c r="A269" s="4"/>
      <c r="B269" s="4"/>
      <c r="C269" s="4"/>
      <c r="D269" s="4"/>
      <c r="E269" s="4"/>
      <c r="F269" s="5"/>
      <c r="G269" s="5"/>
      <c r="H269" s="5"/>
      <c r="I269" s="5"/>
      <c r="J269" s="5"/>
      <c r="K269" s="6"/>
      <c r="L269" s="4"/>
      <c r="M269" s="4"/>
      <c r="N269" s="4"/>
      <c r="O269" s="4"/>
      <c r="P269" s="4"/>
      <c r="Q269" s="5"/>
      <c r="R269" s="5"/>
      <c r="S269" s="5"/>
      <c r="T269" s="5"/>
      <c r="U269" s="5"/>
      <c r="V269" s="6"/>
    </row>
    <row r="270">
      <c r="A270" s="4"/>
      <c r="B270" s="4"/>
      <c r="C270" s="4"/>
      <c r="D270" s="4"/>
      <c r="E270" s="4"/>
      <c r="F270" s="5"/>
      <c r="G270" s="5"/>
      <c r="H270" s="5"/>
      <c r="I270" s="5"/>
      <c r="J270" s="5"/>
      <c r="K270" s="6"/>
      <c r="L270" s="4"/>
      <c r="M270" s="4"/>
      <c r="N270" s="4"/>
      <c r="O270" s="4"/>
      <c r="P270" s="4"/>
      <c r="Q270" s="5"/>
      <c r="R270" s="5"/>
      <c r="S270" s="5"/>
      <c r="T270" s="5"/>
      <c r="U270" s="5"/>
      <c r="V270" s="6"/>
    </row>
    <row r="271">
      <c r="A271" s="4"/>
      <c r="B271" s="4"/>
      <c r="C271" s="4"/>
      <c r="D271" s="4"/>
      <c r="E271" s="4"/>
      <c r="F271" s="5"/>
      <c r="G271" s="5"/>
      <c r="H271" s="5"/>
      <c r="I271" s="5"/>
      <c r="J271" s="5"/>
      <c r="K271" s="6"/>
      <c r="L271" s="4"/>
      <c r="M271" s="4"/>
      <c r="N271" s="4"/>
      <c r="O271" s="4"/>
      <c r="P271" s="4"/>
      <c r="Q271" s="5"/>
      <c r="R271" s="5"/>
      <c r="S271" s="5"/>
      <c r="T271" s="5"/>
      <c r="U271" s="5"/>
      <c r="V271" s="6"/>
    </row>
    <row r="272">
      <c r="A272" s="4"/>
      <c r="B272" s="4"/>
      <c r="C272" s="4"/>
      <c r="D272" s="4"/>
      <c r="E272" s="4"/>
      <c r="F272" s="5"/>
      <c r="G272" s="5"/>
      <c r="H272" s="5"/>
      <c r="I272" s="5"/>
      <c r="J272" s="5"/>
      <c r="K272" s="6"/>
      <c r="L272" s="4"/>
      <c r="M272" s="4"/>
      <c r="N272" s="4"/>
      <c r="O272" s="4"/>
      <c r="P272" s="4"/>
      <c r="Q272" s="5"/>
      <c r="R272" s="5"/>
      <c r="S272" s="5"/>
      <c r="T272" s="5"/>
      <c r="U272" s="5"/>
      <c r="V272" s="6"/>
    </row>
    <row r="273">
      <c r="A273" s="4"/>
      <c r="B273" s="4"/>
      <c r="C273" s="4"/>
      <c r="D273" s="4"/>
      <c r="E273" s="4"/>
      <c r="F273" s="5"/>
      <c r="G273" s="5"/>
      <c r="H273" s="5"/>
      <c r="I273" s="5"/>
      <c r="J273" s="5"/>
      <c r="K273" s="6"/>
      <c r="L273" s="4"/>
      <c r="M273" s="4"/>
      <c r="N273" s="4"/>
      <c r="O273" s="4"/>
      <c r="P273" s="4"/>
      <c r="Q273" s="5"/>
      <c r="R273" s="5"/>
      <c r="S273" s="5"/>
      <c r="T273" s="5"/>
      <c r="U273" s="5"/>
      <c r="V273" s="6"/>
    </row>
    <row r="274">
      <c r="A274" s="4"/>
      <c r="B274" s="4"/>
      <c r="C274" s="4"/>
      <c r="D274" s="4"/>
      <c r="E274" s="4"/>
      <c r="F274" s="5"/>
      <c r="G274" s="5"/>
      <c r="H274" s="5"/>
      <c r="I274" s="5"/>
      <c r="J274" s="5"/>
      <c r="K274" s="6"/>
      <c r="L274" s="4"/>
      <c r="M274" s="4"/>
      <c r="N274" s="4"/>
      <c r="O274" s="4"/>
      <c r="P274" s="4"/>
      <c r="Q274" s="5"/>
      <c r="R274" s="5"/>
      <c r="S274" s="5"/>
      <c r="T274" s="5"/>
      <c r="U274" s="5"/>
      <c r="V274" s="6"/>
    </row>
    <row r="275">
      <c r="A275" s="4"/>
      <c r="B275" s="4"/>
      <c r="C275" s="4"/>
      <c r="D275" s="4"/>
      <c r="E275" s="4"/>
      <c r="F275" s="5"/>
      <c r="G275" s="5"/>
      <c r="H275" s="5"/>
      <c r="I275" s="5"/>
      <c r="J275" s="5"/>
      <c r="K275" s="6"/>
      <c r="L275" s="4"/>
      <c r="M275" s="4"/>
      <c r="N275" s="4"/>
      <c r="O275" s="4"/>
      <c r="P275" s="4"/>
      <c r="Q275" s="5"/>
      <c r="R275" s="5"/>
      <c r="S275" s="5"/>
      <c r="T275" s="5"/>
      <c r="U275" s="5"/>
      <c r="V275" s="6"/>
    </row>
    <row r="276">
      <c r="A276" s="4"/>
      <c r="B276" s="4"/>
      <c r="C276" s="4"/>
      <c r="D276" s="4"/>
      <c r="E276" s="4"/>
      <c r="F276" s="5"/>
      <c r="G276" s="5"/>
      <c r="H276" s="5"/>
      <c r="I276" s="5"/>
      <c r="J276" s="5"/>
      <c r="K276" s="6"/>
      <c r="L276" s="4"/>
      <c r="M276" s="4"/>
      <c r="N276" s="4"/>
      <c r="O276" s="4"/>
      <c r="P276" s="4"/>
      <c r="Q276" s="5"/>
      <c r="R276" s="5"/>
      <c r="S276" s="5"/>
      <c r="T276" s="5"/>
      <c r="U276" s="5"/>
      <c r="V276" s="6"/>
    </row>
    <row r="277">
      <c r="A277" s="4"/>
      <c r="B277" s="4"/>
      <c r="C277" s="4"/>
      <c r="D277" s="4"/>
      <c r="E277" s="4"/>
      <c r="F277" s="5"/>
      <c r="G277" s="5"/>
      <c r="H277" s="5"/>
      <c r="I277" s="5"/>
      <c r="J277" s="5"/>
      <c r="K277" s="6"/>
      <c r="L277" s="4"/>
      <c r="M277" s="4"/>
      <c r="N277" s="4"/>
      <c r="O277" s="4"/>
      <c r="P277" s="4"/>
      <c r="Q277" s="5"/>
      <c r="R277" s="5"/>
      <c r="S277" s="5"/>
      <c r="T277" s="5"/>
      <c r="U277" s="5"/>
      <c r="V277" s="6"/>
    </row>
    <row r="278">
      <c r="A278" s="4"/>
      <c r="B278" s="4"/>
      <c r="C278" s="4"/>
      <c r="D278" s="4"/>
      <c r="E278" s="4"/>
      <c r="F278" s="5"/>
      <c r="G278" s="5"/>
      <c r="H278" s="5"/>
      <c r="I278" s="5"/>
      <c r="J278" s="5"/>
      <c r="K278" s="6"/>
      <c r="L278" s="4"/>
      <c r="M278" s="4"/>
      <c r="N278" s="4"/>
      <c r="O278" s="4"/>
      <c r="P278" s="4"/>
      <c r="Q278" s="5"/>
      <c r="R278" s="5"/>
      <c r="S278" s="5"/>
      <c r="T278" s="5"/>
      <c r="U278" s="5"/>
      <c r="V278" s="6"/>
    </row>
    <row r="279">
      <c r="A279" s="4"/>
      <c r="B279" s="4"/>
      <c r="C279" s="4"/>
      <c r="D279" s="4"/>
      <c r="E279" s="4"/>
      <c r="F279" s="5"/>
      <c r="G279" s="5"/>
      <c r="H279" s="5"/>
      <c r="I279" s="5"/>
      <c r="J279" s="5"/>
      <c r="K279" s="6"/>
      <c r="L279" s="4"/>
      <c r="M279" s="4"/>
      <c r="N279" s="4"/>
      <c r="O279" s="4"/>
      <c r="P279" s="4"/>
      <c r="Q279" s="5"/>
      <c r="R279" s="5"/>
      <c r="S279" s="5"/>
      <c r="T279" s="5"/>
      <c r="U279" s="5"/>
      <c r="V279" s="6"/>
    </row>
    <row r="280">
      <c r="A280" s="4"/>
      <c r="B280" s="4"/>
      <c r="C280" s="4"/>
      <c r="D280" s="4"/>
      <c r="E280" s="4"/>
      <c r="F280" s="5"/>
      <c r="G280" s="5"/>
      <c r="H280" s="5"/>
      <c r="I280" s="5"/>
      <c r="J280" s="5"/>
      <c r="K280" s="6"/>
      <c r="L280" s="4"/>
      <c r="M280" s="4"/>
      <c r="N280" s="4"/>
      <c r="O280" s="4"/>
      <c r="P280" s="4"/>
      <c r="Q280" s="5"/>
      <c r="R280" s="5"/>
      <c r="S280" s="5"/>
      <c r="T280" s="5"/>
      <c r="U280" s="5"/>
      <c r="V280" s="6"/>
    </row>
    <row r="281">
      <c r="A281" s="4"/>
      <c r="B281" s="4"/>
      <c r="C281" s="4"/>
      <c r="D281" s="4"/>
      <c r="E281" s="4"/>
      <c r="F281" s="5"/>
      <c r="G281" s="5"/>
      <c r="H281" s="5"/>
      <c r="I281" s="5"/>
      <c r="J281" s="5"/>
      <c r="K281" s="6"/>
      <c r="L281" s="4"/>
      <c r="M281" s="4"/>
      <c r="N281" s="4"/>
      <c r="O281" s="4"/>
      <c r="P281" s="4"/>
      <c r="Q281" s="5"/>
      <c r="R281" s="5"/>
      <c r="S281" s="5"/>
      <c r="T281" s="5"/>
      <c r="U281" s="5"/>
      <c r="V281" s="6"/>
    </row>
    <row r="282">
      <c r="A282" s="4"/>
      <c r="B282" s="4"/>
      <c r="C282" s="4"/>
      <c r="D282" s="4"/>
      <c r="E282" s="4"/>
      <c r="F282" s="5"/>
      <c r="G282" s="5"/>
      <c r="H282" s="5"/>
      <c r="I282" s="5"/>
      <c r="J282" s="5"/>
      <c r="K282" s="6"/>
      <c r="L282" s="4"/>
      <c r="M282" s="4"/>
      <c r="N282" s="4"/>
      <c r="O282" s="4"/>
      <c r="P282" s="4"/>
      <c r="Q282" s="5"/>
      <c r="R282" s="5"/>
      <c r="S282" s="5"/>
      <c r="T282" s="5"/>
      <c r="U282" s="5"/>
      <c r="V282" s="6"/>
    </row>
    <row r="283">
      <c r="A283" s="4"/>
      <c r="B283" s="4"/>
      <c r="C283" s="4"/>
      <c r="D283" s="4"/>
      <c r="E283" s="4"/>
      <c r="F283" s="5"/>
      <c r="G283" s="5"/>
      <c r="H283" s="5"/>
      <c r="I283" s="5"/>
      <c r="J283" s="5"/>
      <c r="K283" s="6"/>
      <c r="L283" s="4"/>
      <c r="M283" s="4"/>
      <c r="N283" s="4"/>
      <c r="O283" s="4"/>
      <c r="P283" s="4"/>
      <c r="Q283" s="5"/>
      <c r="R283" s="5"/>
      <c r="S283" s="5"/>
      <c r="T283" s="5"/>
      <c r="U283" s="5"/>
      <c r="V283" s="6"/>
    </row>
    <row r="284">
      <c r="A284" s="4"/>
      <c r="B284" s="4"/>
      <c r="C284" s="4"/>
      <c r="D284" s="4"/>
      <c r="E284" s="4"/>
      <c r="F284" s="5"/>
      <c r="G284" s="5"/>
      <c r="H284" s="5"/>
      <c r="I284" s="5"/>
      <c r="J284" s="5"/>
      <c r="K284" s="6"/>
      <c r="L284" s="4"/>
      <c r="M284" s="4"/>
      <c r="N284" s="4"/>
      <c r="O284" s="4"/>
      <c r="P284" s="4"/>
      <c r="Q284" s="5"/>
      <c r="R284" s="5"/>
      <c r="S284" s="5"/>
      <c r="T284" s="5"/>
      <c r="U284" s="5"/>
      <c r="V284" s="6"/>
    </row>
    <row r="285">
      <c r="A285" s="4"/>
      <c r="B285" s="4"/>
      <c r="C285" s="4"/>
      <c r="D285" s="4"/>
      <c r="E285" s="4"/>
      <c r="F285" s="5"/>
      <c r="G285" s="5"/>
      <c r="H285" s="5"/>
      <c r="I285" s="5"/>
      <c r="J285" s="5"/>
      <c r="K285" s="6"/>
      <c r="L285" s="4"/>
      <c r="M285" s="4"/>
      <c r="N285" s="4"/>
      <c r="O285" s="4"/>
      <c r="P285" s="4"/>
      <c r="Q285" s="5"/>
      <c r="R285" s="5"/>
      <c r="S285" s="5"/>
      <c r="T285" s="5"/>
      <c r="U285" s="5"/>
      <c r="V285" s="6"/>
    </row>
    <row r="286">
      <c r="A286" s="4"/>
      <c r="B286" s="4"/>
      <c r="C286" s="4"/>
      <c r="D286" s="4"/>
      <c r="E286" s="4"/>
      <c r="F286" s="5"/>
      <c r="G286" s="5"/>
      <c r="H286" s="5"/>
      <c r="I286" s="5"/>
      <c r="J286" s="5"/>
      <c r="K286" s="6"/>
      <c r="L286" s="4"/>
      <c r="M286" s="4"/>
      <c r="N286" s="4"/>
      <c r="O286" s="4"/>
      <c r="P286" s="4"/>
      <c r="Q286" s="5"/>
      <c r="R286" s="5"/>
      <c r="S286" s="5"/>
      <c r="T286" s="5"/>
      <c r="U286" s="5"/>
      <c r="V286" s="6"/>
    </row>
    <row r="287">
      <c r="A287" s="4"/>
      <c r="B287" s="4"/>
      <c r="C287" s="4"/>
      <c r="D287" s="4"/>
      <c r="E287" s="4"/>
      <c r="F287" s="5"/>
      <c r="G287" s="5"/>
      <c r="H287" s="5"/>
      <c r="I287" s="5"/>
      <c r="J287" s="5"/>
      <c r="K287" s="6"/>
      <c r="L287" s="4"/>
      <c r="M287" s="4"/>
      <c r="N287" s="4"/>
      <c r="O287" s="4"/>
      <c r="P287" s="4"/>
      <c r="Q287" s="5"/>
      <c r="R287" s="5"/>
      <c r="S287" s="5"/>
      <c r="T287" s="5"/>
      <c r="U287" s="5"/>
      <c r="V287" s="6"/>
    </row>
    <row r="288">
      <c r="A288" s="4"/>
      <c r="B288" s="4"/>
      <c r="C288" s="4"/>
      <c r="D288" s="4"/>
      <c r="E288" s="4"/>
      <c r="F288" s="5"/>
      <c r="G288" s="5"/>
      <c r="H288" s="5"/>
      <c r="I288" s="5"/>
      <c r="J288" s="5"/>
      <c r="K288" s="6"/>
      <c r="L288" s="4"/>
      <c r="M288" s="4"/>
      <c r="N288" s="4"/>
      <c r="O288" s="4"/>
      <c r="P288" s="4"/>
      <c r="Q288" s="5"/>
      <c r="R288" s="5"/>
      <c r="S288" s="5"/>
      <c r="T288" s="5"/>
      <c r="U288" s="5"/>
      <c r="V288" s="6"/>
    </row>
    <row r="289">
      <c r="A289" s="4"/>
      <c r="B289" s="4"/>
      <c r="C289" s="4"/>
      <c r="D289" s="4"/>
      <c r="E289" s="4"/>
      <c r="F289" s="5"/>
      <c r="G289" s="5"/>
      <c r="H289" s="5"/>
      <c r="I289" s="5"/>
      <c r="J289" s="5"/>
      <c r="K289" s="6"/>
      <c r="L289" s="4"/>
      <c r="M289" s="4"/>
      <c r="N289" s="4"/>
      <c r="O289" s="4"/>
      <c r="P289" s="4"/>
      <c r="Q289" s="5"/>
      <c r="R289" s="5"/>
      <c r="S289" s="5"/>
      <c r="T289" s="5"/>
      <c r="U289" s="5"/>
      <c r="V289" s="6"/>
    </row>
    <row r="290">
      <c r="A290" s="4"/>
      <c r="B290" s="4"/>
      <c r="C290" s="4"/>
      <c r="D290" s="4"/>
      <c r="E290" s="4"/>
      <c r="F290" s="5"/>
      <c r="G290" s="5"/>
      <c r="H290" s="5"/>
      <c r="I290" s="5"/>
      <c r="J290" s="5"/>
      <c r="K290" s="6"/>
      <c r="L290" s="4"/>
      <c r="M290" s="4"/>
      <c r="N290" s="4"/>
      <c r="O290" s="4"/>
      <c r="P290" s="4"/>
      <c r="Q290" s="5"/>
      <c r="R290" s="5"/>
      <c r="S290" s="5"/>
      <c r="T290" s="5"/>
      <c r="U290" s="5"/>
      <c r="V290" s="6"/>
    </row>
    <row r="291">
      <c r="A291" s="4"/>
      <c r="B291" s="4"/>
      <c r="C291" s="4"/>
      <c r="D291" s="4"/>
      <c r="E291" s="4"/>
      <c r="F291" s="5"/>
      <c r="G291" s="5"/>
      <c r="H291" s="5"/>
      <c r="I291" s="5"/>
      <c r="J291" s="5"/>
      <c r="K291" s="6"/>
      <c r="L291" s="4"/>
      <c r="M291" s="4"/>
      <c r="N291" s="4"/>
      <c r="O291" s="4"/>
      <c r="P291" s="4"/>
      <c r="Q291" s="5"/>
      <c r="R291" s="5"/>
      <c r="S291" s="5"/>
      <c r="T291" s="5"/>
      <c r="U291" s="5"/>
      <c r="V291" s="6"/>
    </row>
    <row r="292">
      <c r="A292" s="4"/>
      <c r="B292" s="4"/>
      <c r="C292" s="4"/>
      <c r="D292" s="4"/>
      <c r="E292" s="4"/>
      <c r="F292" s="5"/>
      <c r="G292" s="5"/>
      <c r="H292" s="5"/>
      <c r="I292" s="5"/>
      <c r="J292" s="5"/>
      <c r="K292" s="6"/>
      <c r="L292" s="4"/>
      <c r="M292" s="4"/>
      <c r="N292" s="4"/>
      <c r="O292" s="4"/>
      <c r="P292" s="4"/>
      <c r="Q292" s="5"/>
      <c r="R292" s="5"/>
      <c r="S292" s="5"/>
      <c r="T292" s="5"/>
      <c r="U292" s="5"/>
      <c r="V292" s="6"/>
    </row>
    <row r="293">
      <c r="A293" s="4"/>
      <c r="B293" s="4"/>
      <c r="C293" s="4"/>
      <c r="D293" s="4"/>
      <c r="E293" s="4"/>
      <c r="F293" s="5"/>
      <c r="G293" s="5"/>
      <c r="H293" s="5"/>
      <c r="I293" s="5"/>
      <c r="J293" s="5"/>
      <c r="K293" s="6"/>
      <c r="L293" s="4"/>
      <c r="M293" s="4"/>
      <c r="N293" s="4"/>
      <c r="O293" s="4"/>
      <c r="P293" s="4"/>
      <c r="Q293" s="5"/>
      <c r="R293" s="5"/>
      <c r="S293" s="5"/>
      <c r="T293" s="5"/>
      <c r="U293" s="5"/>
      <c r="V293" s="6"/>
    </row>
    <row r="294">
      <c r="A294" s="4"/>
      <c r="B294" s="4"/>
      <c r="C294" s="4"/>
      <c r="D294" s="4"/>
      <c r="E294" s="4"/>
      <c r="F294" s="5"/>
      <c r="G294" s="5"/>
      <c r="H294" s="5"/>
      <c r="I294" s="5"/>
      <c r="J294" s="5"/>
      <c r="K294" s="6"/>
      <c r="L294" s="4"/>
      <c r="M294" s="4"/>
      <c r="N294" s="4"/>
      <c r="O294" s="4"/>
      <c r="P294" s="4"/>
      <c r="Q294" s="5"/>
      <c r="R294" s="5"/>
      <c r="S294" s="5"/>
      <c r="T294" s="5"/>
      <c r="U294" s="5"/>
      <c r="V294" s="6"/>
    </row>
    <row r="295">
      <c r="A295" s="4"/>
      <c r="B295" s="4"/>
      <c r="C295" s="4"/>
      <c r="D295" s="4"/>
      <c r="E295" s="4"/>
      <c r="F295" s="5"/>
      <c r="G295" s="5"/>
      <c r="H295" s="5"/>
      <c r="I295" s="5"/>
      <c r="J295" s="5"/>
      <c r="K295" s="6"/>
      <c r="L295" s="4"/>
      <c r="M295" s="4"/>
      <c r="N295" s="4"/>
      <c r="O295" s="4"/>
      <c r="P295" s="4"/>
      <c r="Q295" s="5"/>
      <c r="R295" s="5"/>
      <c r="S295" s="5"/>
      <c r="T295" s="5"/>
      <c r="U295" s="5"/>
      <c r="V295" s="6"/>
    </row>
    <row r="296">
      <c r="A296" s="4"/>
      <c r="B296" s="4"/>
      <c r="C296" s="4"/>
      <c r="D296" s="4"/>
      <c r="E296" s="4"/>
      <c r="F296" s="5"/>
      <c r="G296" s="5"/>
      <c r="H296" s="5"/>
      <c r="I296" s="5"/>
      <c r="J296" s="5"/>
      <c r="K296" s="6"/>
      <c r="L296" s="4"/>
      <c r="M296" s="4"/>
      <c r="N296" s="4"/>
      <c r="O296" s="4"/>
      <c r="P296" s="4"/>
      <c r="Q296" s="5"/>
      <c r="R296" s="5"/>
      <c r="S296" s="5"/>
      <c r="T296" s="5"/>
      <c r="U296" s="5"/>
      <c r="V296" s="6"/>
    </row>
    <row r="297">
      <c r="A297" s="4"/>
      <c r="B297" s="4"/>
      <c r="C297" s="4"/>
      <c r="D297" s="4"/>
      <c r="E297" s="4"/>
      <c r="F297" s="5"/>
      <c r="G297" s="5"/>
      <c r="H297" s="5"/>
      <c r="I297" s="5"/>
      <c r="J297" s="5"/>
      <c r="K297" s="6"/>
      <c r="L297" s="4"/>
      <c r="M297" s="4"/>
      <c r="N297" s="4"/>
      <c r="O297" s="4"/>
      <c r="P297" s="4"/>
      <c r="Q297" s="5"/>
      <c r="R297" s="5"/>
      <c r="S297" s="5"/>
      <c r="T297" s="5"/>
      <c r="U297" s="5"/>
      <c r="V297" s="6"/>
    </row>
    <row r="298">
      <c r="A298" s="4"/>
      <c r="B298" s="4"/>
      <c r="C298" s="4"/>
      <c r="D298" s="4"/>
      <c r="E298" s="4"/>
      <c r="F298" s="5"/>
      <c r="G298" s="5"/>
      <c r="H298" s="5"/>
      <c r="I298" s="5"/>
      <c r="J298" s="5"/>
      <c r="K298" s="6"/>
      <c r="L298" s="4"/>
      <c r="M298" s="4"/>
      <c r="N298" s="4"/>
      <c r="O298" s="4"/>
      <c r="P298" s="4"/>
      <c r="Q298" s="5"/>
      <c r="R298" s="5"/>
      <c r="S298" s="5"/>
      <c r="T298" s="5"/>
      <c r="U298" s="5"/>
      <c r="V298" s="6"/>
    </row>
    <row r="299">
      <c r="A299" s="4"/>
      <c r="B299" s="4"/>
      <c r="C299" s="4"/>
      <c r="D299" s="4"/>
      <c r="E299" s="4"/>
      <c r="F299" s="5"/>
      <c r="G299" s="5"/>
      <c r="H299" s="5"/>
      <c r="I299" s="5"/>
      <c r="J299" s="5"/>
      <c r="K299" s="6"/>
      <c r="L299" s="4"/>
      <c r="M299" s="4"/>
      <c r="N299" s="4"/>
      <c r="O299" s="4"/>
      <c r="P299" s="4"/>
      <c r="Q299" s="5"/>
      <c r="R299" s="5"/>
      <c r="S299" s="5"/>
      <c r="T299" s="5"/>
      <c r="U299" s="5"/>
      <c r="V299" s="6"/>
    </row>
    <row r="300">
      <c r="A300" s="4"/>
      <c r="B300" s="4"/>
      <c r="C300" s="4"/>
      <c r="D300" s="4"/>
      <c r="E300" s="4"/>
      <c r="F300" s="5"/>
      <c r="G300" s="5"/>
      <c r="H300" s="5"/>
      <c r="I300" s="5"/>
      <c r="J300" s="5"/>
      <c r="K300" s="6"/>
      <c r="L300" s="4"/>
      <c r="M300" s="4"/>
      <c r="N300" s="4"/>
      <c r="O300" s="4"/>
      <c r="P300" s="4"/>
      <c r="Q300" s="5"/>
      <c r="R300" s="5"/>
      <c r="S300" s="5"/>
      <c r="T300" s="5"/>
      <c r="U300" s="5"/>
      <c r="V300" s="6"/>
    </row>
    <row r="301">
      <c r="A301" s="4"/>
      <c r="B301" s="4"/>
      <c r="C301" s="4"/>
      <c r="D301" s="4"/>
      <c r="E301" s="4"/>
      <c r="F301" s="5"/>
      <c r="G301" s="5"/>
      <c r="H301" s="5"/>
      <c r="I301" s="5"/>
      <c r="J301" s="5"/>
      <c r="K301" s="6"/>
      <c r="L301" s="4"/>
      <c r="M301" s="4"/>
      <c r="N301" s="4"/>
      <c r="O301" s="4"/>
      <c r="P301" s="4"/>
      <c r="Q301" s="5"/>
      <c r="R301" s="5"/>
      <c r="S301" s="5"/>
      <c r="T301" s="5"/>
      <c r="U301" s="5"/>
      <c r="V301" s="6"/>
    </row>
    <row r="302">
      <c r="A302" s="4"/>
      <c r="B302" s="4"/>
      <c r="C302" s="4"/>
      <c r="D302" s="4"/>
      <c r="E302" s="4"/>
      <c r="F302" s="5"/>
      <c r="G302" s="5"/>
      <c r="H302" s="5"/>
      <c r="I302" s="5"/>
      <c r="J302" s="5"/>
      <c r="K302" s="6"/>
      <c r="L302" s="4"/>
      <c r="M302" s="4"/>
      <c r="N302" s="4"/>
      <c r="O302" s="4"/>
      <c r="P302" s="4"/>
      <c r="Q302" s="5"/>
      <c r="R302" s="5"/>
      <c r="S302" s="5"/>
      <c r="T302" s="5"/>
      <c r="U302" s="5"/>
      <c r="V302" s="6"/>
    </row>
    <row r="303">
      <c r="A303" s="4"/>
      <c r="B303" s="4"/>
      <c r="C303" s="4"/>
      <c r="D303" s="4"/>
      <c r="E303" s="4"/>
      <c r="F303" s="5"/>
      <c r="G303" s="5"/>
      <c r="H303" s="5"/>
      <c r="I303" s="5"/>
      <c r="J303" s="5"/>
      <c r="K303" s="6"/>
      <c r="L303" s="4"/>
      <c r="M303" s="4"/>
      <c r="N303" s="4"/>
      <c r="O303" s="4"/>
      <c r="P303" s="4"/>
      <c r="Q303" s="5"/>
      <c r="R303" s="5"/>
      <c r="S303" s="5"/>
      <c r="T303" s="5"/>
      <c r="U303" s="5"/>
      <c r="V303" s="6"/>
    </row>
    <row r="304">
      <c r="A304" s="4"/>
      <c r="B304" s="4"/>
      <c r="C304" s="4"/>
      <c r="D304" s="4"/>
      <c r="E304" s="4"/>
      <c r="F304" s="5"/>
      <c r="G304" s="5"/>
      <c r="H304" s="5"/>
      <c r="I304" s="5"/>
      <c r="J304" s="5"/>
      <c r="K304" s="6"/>
      <c r="L304" s="4"/>
      <c r="M304" s="4"/>
      <c r="N304" s="4"/>
      <c r="O304" s="4"/>
      <c r="P304" s="4"/>
      <c r="Q304" s="5"/>
      <c r="R304" s="5"/>
      <c r="S304" s="5"/>
      <c r="T304" s="5"/>
      <c r="U304" s="5"/>
      <c r="V304" s="6"/>
    </row>
    <row r="305">
      <c r="A305" s="4"/>
      <c r="B305" s="4"/>
      <c r="C305" s="4"/>
      <c r="D305" s="4"/>
      <c r="E305" s="4"/>
      <c r="F305" s="5"/>
      <c r="G305" s="5"/>
      <c r="H305" s="5"/>
      <c r="I305" s="5"/>
      <c r="J305" s="5"/>
      <c r="K305" s="6"/>
      <c r="L305" s="4"/>
      <c r="M305" s="4"/>
      <c r="N305" s="4"/>
      <c r="O305" s="4"/>
      <c r="P305" s="4"/>
      <c r="Q305" s="5"/>
      <c r="R305" s="5"/>
      <c r="S305" s="5"/>
      <c r="T305" s="5"/>
      <c r="U305" s="5"/>
      <c r="V305" s="6"/>
    </row>
    <row r="306">
      <c r="A306" s="4"/>
      <c r="B306" s="4"/>
      <c r="C306" s="4"/>
      <c r="D306" s="4"/>
      <c r="E306" s="4"/>
      <c r="F306" s="5"/>
      <c r="G306" s="5"/>
      <c r="H306" s="5"/>
      <c r="I306" s="5"/>
      <c r="J306" s="5"/>
      <c r="K306" s="6"/>
      <c r="L306" s="4"/>
      <c r="M306" s="4"/>
      <c r="N306" s="4"/>
      <c r="O306" s="4"/>
      <c r="P306" s="4"/>
      <c r="Q306" s="5"/>
      <c r="R306" s="5"/>
      <c r="S306" s="5"/>
      <c r="T306" s="5"/>
      <c r="U306" s="5"/>
      <c r="V306" s="6"/>
    </row>
    <row r="307">
      <c r="A307" s="4"/>
      <c r="B307" s="4"/>
      <c r="C307" s="4"/>
      <c r="D307" s="4"/>
      <c r="E307" s="4"/>
      <c r="F307" s="5"/>
      <c r="G307" s="5"/>
      <c r="H307" s="5"/>
      <c r="I307" s="5"/>
      <c r="J307" s="5"/>
      <c r="K307" s="6"/>
      <c r="L307" s="4"/>
      <c r="M307" s="4"/>
      <c r="N307" s="4"/>
      <c r="O307" s="4"/>
      <c r="P307" s="4"/>
      <c r="Q307" s="5"/>
      <c r="R307" s="5"/>
      <c r="S307" s="5"/>
      <c r="T307" s="5"/>
      <c r="U307" s="5"/>
      <c r="V307" s="6"/>
    </row>
    <row r="308">
      <c r="A308" s="4"/>
      <c r="B308" s="4"/>
      <c r="C308" s="4"/>
      <c r="D308" s="4"/>
      <c r="E308" s="4"/>
      <c r="F308" s="5"/>
      <c r="G308" s="5"/>
      <c r="H308" s="5"/>
      <c r="I308" s="5"/>
      <c r="J308" s="5"/>
      <c r="K308" s="6"/>
      <c r="L308" s="4"/>
      <c r="M308" s="4"/>
      <c r="N308" s="4"/>
      <c r="O308" s="4"/>
      <c r="P308" s="4"/>
      <c r="Q308" s="5"/>
      <c r="R308" s="5"/>
      <c r="S308" s="5"/>
      <c r="T308" s="5"/>
      <c r="U308" s="5"/>
      <c r="V308" s="6"/>
    </row>
    <row r="309">
      <c r="A309" s="4"/>
      <c r="B309" s="4"/>
      <c r="C309" s="4"/>
      <c r="D309" s="4"/>
      <c r="E309" s="4"/>
      <c r="F309" s="5"/>
      <c r="G309" s="5"/>
      <c r="H309" s="5"/>
      <c r="I309" s="5"/>
      <c r="J309" s="5"/>
      <c r="K309" s="6"/>
      <c r="L309" s="4"/>
      <c r="M309" s="4"/>
      <c r="N309" s="4"/>
      <c r="O309" s="4"/>
      <c r="P309" s="4"/>
      <c r="Q309" s="5"/>
      <c r="R309" s="5"/>
      <c r="S309" s="5"/>
      <c r="T309" s="5"/>
      <c r="U309" s="5"/>
      <c r="V309" s="6"/>
    </row>
    <row r="310">
      <c r="A310" s="4"/>
      <c r="B310" s="4"/>
      <c r="C310" s="4"/>
      <c r="D310" s="4"/>
      <c r="E310" s="4"/>
      <c r="F310" s="5"/>
      <c r="G310" s="5"/>
      <c r="H310" s="5"/>
      <c r="I310" s="5"/>
      <c r="J310" s="5"/>
      <c r="K310" s="6"/>
      <c r="L310" s="4"/>
      <c r="M310" s="4"/>
      <c r="N310" s="4"/>
      <c r="O310" s="4"/>
      <c r="P310" s="4"/>
      <c r="Q310" s="5"/>
      <c r="R310" s="5"/>
      <c r="S310" s="5"/>
      <c r="T310" s="5"/>
      <c r="U310" s="5"/>
      <c r="V310" s="6"/>
    </row>
    <row r="311">
      <c r="A311" s="4"/>
      <c r="B311" s="4"/>
      <c r="C311" s="4"/>
      <c r="D311" s="4"/>
      <c r="E311" s="4"/>
      <c r="F311" s="5"/>
      <c r="G311" s="5"/>
      <c r="H311" s="5"/>
      <c r="I311" s="5"/>
      <c r="J311" s="5"/>
      <c r="K311" s="6"/>
      <c r="L311" s="4"/>
      <c r="M311" s="4"/>
      <c r="N311" s="4"/>
      <c r="O311" s="4"/>
      <c r="P311" s="4"/>
      <c r="Q311" s="5"/>
      <c r="R311" s="5"/>
      <c r="S311" s="5"/>
      <c r="T311" s="5"/>
      <c r="U311" s="5"/>
      <c r="V311" s="6"/>
    </row>
    <row r="312">
      <c r="A312" s="4"/>
      <c r="B312" s="4"/>
      <c r="C312" s="4"/>
      <c r="D312" s="4"/>
      <c r="E312" s="4"/>
      <c r="F312" s="5"/>
      <c r="G312" s="5"/>
      <c r="H312" s="5"/>
      <c r="I312" s="5"/>
      <c r="J312" s="5"/>
      <c r="K312" s="6"/>
      <c r="L312" s="4"/>
      <c r="M312" s="4"/>
      <c r="N312" s="4"/>
      <c r="O312" s="4"/>
      <c r="P312" s="4"/>
      <c r="Q312" s="5"/>
      <c r="R312" s="5"/>
      <c r="S312" s="5"/>
      <c r="T312" s="5"/>
      <c r="U312" s="5"/>
      <c r="V312" s="6"/>
    </row>
    <row r="313">
      <c r="A313" s="4"/>
      <c r="B313" s="4"/>
      <c r="C313" s="4"/>
      <c r="D313" s="4"/>
      <c r="E313" s="4"/>
      <c r="F313" s="5"/>
      <c r="G313" s="5"/>
      <c r="H313" s="5"/>
      <c r="I313" s="5"/>
      <c r="J313" s="5"/>
      <c r="K313" s="6"/>
      <c r="L313" s="4"/>
      <c r="M313" s="4"/>
      <c r="N313" s="4"/>
      <c r="O313" s="4"/>
      <c r="P313" s="4"/>
      <c r="Q313" s="5"/>
      <c r="R313" s="5"/>
      <c r="S313" s="5"/>
      <c r="T313" s="5"/>
      <c r="U313" s="5"/>
      <c r="V313" s="6"/>
    </row>
    <row r="314">
      <c r="A314" s="4"/>
      <c r="B314" s="4"/>
      <c r="C314" s="4"/>
      <c r="D314" s="4"/>
      <c r="E314" s="4"/>
      <c r="F314" s="5"/>
      <c r="G314" s="5"/>
      <c r="H314" s="5"/>
      <c r="I314" s="5"/>
      <c r="J314" s="5"/>
      <c r="K314" s="6"/>
      <c r="L314" s="4"/>
      <c r="M314" s="4"/>
      <c r="N314" s="4"/>
      <c r="O314" s="4"/>
      <c r="P314" s="4"/>
      <c r="Q314" s="5"/>
      <c r="R314" s="5"/>
      <c r="S314" s="5"/>
      <c r="T314" s="5"/>
      <c r="U314" s="5"/>
      <c r="V314" s="6"/>
    </row>
    <row r="315">
      <c r="A315" s="4"/>
      <c r="B315" s="4"/>
      <c r="C315" s="4"/>
      <c r="D315" s="4"/>
      <c r="E315" s="4"/>
      <c r="F315" s="5"/>
      <c r="G315" s="5"/>
      <c r="H315" s="5"/>
      <c r="I315" s="5"/>
      <c r="J315" s="5"/>
      <c r="K315" s="6"/>
      <c r="L315" s="4"/>
      <c r="M315" s="4"/>
      <c r="N315" s="4"/>
      <c r="O315" s="4"/>
      <c r="P315" s="4"/>
      <c r="Q315" s="5"/>
      <c r="R315" s="5"/>
      <c r="S315" s="5"/>
      <c r="T315" s="5"/>
      <c r="U315" s="5"/>
      <c r="V315" s="6"/>
    </row>
    <row r="316">
      <c r="A316" s="4"/>
      <c r="B316" s="4"/>
      <c r="C316" s="4"/>
      <c r="D316" s="4"/>
      <c r="E316" s="4"/>
      <c r="F316" s="5"/>
      <c r="G316" s="5"/>
      <c r="H316" s="5"/>
      <c r="I316" s="5"/>
      <c r="J316" s="5"/>
      <c r="K316" s="6"/>
      <c r="L316" s="4"/>
      <c r="M316" s="4"/>
      <c r="N316" s="4"/>
      <c r="O316" s="4"/>
      <c r="P316" s="4"/>
      <c r="Q316" s="5"/>
      <c r="R316" s="5"/>
      <c r="S316" s="5"/>
      <c r="T316" s="5"/>
      <c r="U316" s="5"/>
      <c r="V316" s="6"/>
    </row>
    <row r="317">
      <c r="A317" s="4"/>
      <c r="B317" s="4"/>
      <c r="C317" s="4"/>
      <c r="D317" s="4"/>
      <c r="E317" s="4"/>
      <c r="F317" s="5"/>
      <c r="G317" s="5"/>
      <c r="H317" s="5"/>
      <c r="I317" s="5"/>
      <c r="J317" s="5"/>
      <c r="K317" s="6"/>
      <c r="L317" s="4"/>
      <c r="M317" s="4"/>
      <c r="N317" s="4"/>
      <c r="O317" s="4"/>
      <c r="P317" s="4"/>
      <c r="Q317" s="5"/>
      <c r="R317" s="5"/>
      <c r="S317" s="5"/>
      <c r="T317" s="5"/>
      <c r="U317" s="5"/>
      <c r="V317" s="6"/>
    </row>
    <row r="318">
      <c r="A318" s="4"/>
      <c r="B318" s="4"/>
      <c r="C318" s="4"/>
      <c r="D318" s="4"/>
      <c r="E318" s="4"/>
      <c r="F318" s="5"/>
      <c r="G318" s="5"/>
      <c r="H318" s="5"/>
      <c r="I318" s="5"/>
      <c r="J318" s="5"/>
      <c r="K318" s="6"/>
      <c r="L318" s="4"/>
      <c r="M318" s="4"/>
      <c r="N318" s="4"/>
      <c r="O318" s="4"/>
      <c r="P318" s="4"/>
      <c r="Q318" s="5"/>
      <c r="R318" s="5"/>
      <c r="S318" s="5"/>
      <c r="T318" s="5"/>
      <c r="U318" s="5"/>
      <c r="V318" s="6"/>
    </row>
    <row r="319">
      <c r="A319" s="4"/>
      <c r="B319" s="4"/>
      <c r="C319" s="4"/>
      <c r="D319" s="4"/>
      <c r="E319" s="4"/>
      <c r="F319" s="5"/>
      <c r="G319" s="5"/>
      <c r="H319" s="5"/>
      <c r="I319" s="5"/>
      <c r="J319" s="5"/>
      <c r="K319" s="6"/>
      <c r="L319" s="4"/>
      <c r="M319" s="4"/>
      <c r="N319" s="4"/>
      <c r="O319" s="4"/>
      <c r="P319" s="4"/>
      <c r="Q319" s="5"/>
      <c r="R319" s="5"/>
      <c r="S319" s="5"/>
      <c r="T319" s="5"/>
      <c r="U319" s="5"/>
      <c r="V319" s="6"/>
    </row>
    <row r="320">
      <c r="A320" s="4"/>
      <c r="B320" s="4"/>
      <c r="C320" s="4"/>
      <c r="D320" s="4"/>
      <c r="E320" s="4"/>
      <c r="F320" s="5"/>
      <c r="G320" s="5"/>
      <c r="H320" s="5"/>
      <c r="I320" s="5"/>
      <c r="J320" s="5"/>
      <c r="K320" s="6"/>
      <c r="L320" s="4"/>
      <c r="M320" s="4"/>
      <c r="N320" s="4"/>
      <c r="O320" s="4"/>
      <c r="P320" s="4"/>
      <c r="Q320" s="5"/>
      <c r="R320" s="5"/>
      <c r="S320" s="5"/>
      <c r="T320" s="5"/>
      <c r="U320" s="5"/>
      <c r="V320" s="6"/>
    </row>
    <row r="321">
      <c r="A321" s="4"/>
      <c r="B321" s="4"/>
      <c r="C321" s="4"/>
      <c r="D321" s="4"/>
      <c r="E321" s="4"/>
      <c r="F321" s="5"/>
      <c r="G321" s="5"/>
      <c r="H321" s="5"/>
      <c r="I321" s="5"/>
      <c r="J321" s="5"/>
      <c r="K321" s="6"/>
      <c r="L321" s="4"/>
      <c r="M321" s="4"/>
      <c r="N321" s="4"/>
      <c r="O321" s="4"/>
      <c r="P321" s="4"/>
      <c r="Q321" s="5"/>
      <c r="R321" s="5"/>
      <c r="S321" s="5"/>
      <c r="T321" s="5"/>
      <c r="U321" s="5"/>
      <c r="V321" s="6"/>
    </row>
    <row r="322">
      <c r="A322" s="4"/>
      <c r="B322" s="4"/>
      <c r="C322" s="4"/>
      <c r="D322" s="4"/>
      <c r="E322" s="4"/>
      <c r="F322" s="5"/>
      <c r="G322" s="5"/>
      <c r="H322" s="5"/>
      <c r="I322" s="5"/>
      <c r="J322" s="5"/>
      <c r="K322" s="6"/>
      <c r="L322" s="4"/>
      <c r="M322" s="4"/>
      <c r="N322" s="4"/>
      <c r="O322" s="4"/>
      <c r="P322" s="4"/>
      <c r="Q322" s="5"/>
      <c r="R322" s="5"/>
      <c r="S322" s="5"/>
      <c r="T322" s="5"/>
      <c r="U322" s="5"/>
      <c r="V322" s="6"/>
    </row>
    <row r="323">
      <c r="A323" s="4"/>
      <c r="B323" s="4"/>
      <c r="C323" s="4"/>
      <c r="D323" s="4"/>
      <c r="E323" s="4"/>
      <c r="F323" s="5"/>
      <c r="G323" s="5"/>
      <c r="H323" s="5"/>
      <c r="I323" s="5"/>
      <c r="J323" s="5"/>
      <c r="K323" s="6"/>
      <c r="L323" s="4"/>
      <c r="M323" s="4"/>
      <c r="N323" s="4"/>
      <c r="O323" s="4"/>
      <c r="P323" s="4"/>
      <c r="Q323" s="5"/>
      <c r="R323" s="5"/>
      <c r="S323" s="5"/>
      <c r="T323" s="5"/>
      <c r="U323" s="5"/>
      <c r="V323" s="6"/>
    </row>
    <row r="324">
      <c r="A324" s="4"/>
      <c r="B324" s="4"/>
      <c r="C324" s="4"/>
      <c r="D324" s="4"/>
      <c r="E324" s="4"/>
      <c r="F324" s="5"/>
      <c r="G324" s="5"/>
      <c r="H324" s="5"/>
      <c r="I324" s="5"/>
      <c r="J324" s="5"/>
      <c r="K324" s="6"/>
      <c r="L324" s="4"/>
      <c r="M324" s="4"/>
      <c r="N324" s="4"/>
      <c r="O324" s="4"/>
      <c r="P324" s="4"/>
      <c r="Q324" s="5"/>
      <c r="R324" s="5"/>
      <c r="S324" s="5"/>
      <c r="T324" s="5"/>
      <c r="U324" s="5"/>
      <c r="V324" s="6"/>
    </row>
    <row r="325">
      <c r="A325" s="4"/>
      <c r="B325" s="4"/>
      <c r="C325" s="4"/>
      <c r="D325" s="4"/>
      <c r="E325" s="4"/>
      <c r="F325" s="5"/>
      <c r="G325" s="5"/>
      <c r="H325" s="5"/>
      <c r="I325" s="5"/>
      <c r="J325" s="5"/>
      <c r="K325" s="6"/>
      <c r="L325" s="4"/>
      <c r="M325" s="4"/>
      <c r="N325" s="4"/>
      <c r="O325" s="4"/>
      <c r="P325" s="4"/>
      <c r="Q325" s="5"/>
      <c r="R325" s="5"/>
      <c r="S325" s="5"/>
      <c r="T325" s="5"/>
      <c r="U325" s="5"/>
      <c r="V325" s="6"/>
    </row>
    <row r="326">
      <c r="A326" s="4"/>
      <c r="B326" s="4"/>
      <c r="C326" s="4"/>
      <c r="D326" s="4"/>
      <c r="E326" s="4"/>
      <c r="F326" s="5"/>
      <c r="G326" s="5"/>
      <c r="H326" s="5"/>
      <c r="I326" s="5"/>
      <c r="J326" s="5"/>
      <c r="K326" s="6"/>
      <c r="L326" s="4"/>
      <c r="M326" s="4"/>
      <c r="N326" s="4"/>
      <c r="O326" s="4"/>
      <c r="P326" s="4"/>
      <c r="Q326" s="5"/>
      <c r="R326" s="5"/>
      <c r="S326" s="5"/>
      <c r="T326" s="5"/>
      <c r="U326" s="5"/>
      <c r="V326" s="6"/>
    </row>
    <row r="327">
      <c r="A327" s="4"/>
      <c r="B327" s="4"/>
      <c r="C327" s="4"/>
      <c r="D327" s="4"/>
      <c r="E327" s="4"/>
      <c r="F327" s="5"/>
      <c r="G327" s="5"/>
      <c r="H327" s="5"/>
      <c r="I327" s="5"/>
      <c r="J327" s="5"/>
      <c r="K327" s="6"/>
      <c r="L327" s="4"/>
      <c r="M327" s="4"/>
      <c r="N327" s="4"/>
      <c r="O327" s="4"/>
      <c r="P327" s="4"/>
      <c r="Q327" s="5"/>
      <c r="R327" s="5"/>
      <c r="S327" s="5"/>
      <c r="T327" s="5"/>
      <c r="U327" s="5"/>
      <c r="V327" s="6"/>
    </row>
    <row r="328">
      <c r="A328" s="4"/>
      <c r="B328" s="4"/>
      <c r="C328" s="4"/>
      <c r="D328" s="4"/>
      <c r="E328" s="4"/>
      <c r="F328" s="5"/>
      <c r="G328" s="5"/>
      <c r="H328" s="5"/>
      <c r="I328" s="5"/>
      <c r="J328" s="5"/>
      <c r="K328" s="6"/>
      <c r="L328" s="4"/>
      <c r="M328" s="4"/>
      <c r="N328" s="4"/>
      <c r="O328" s="4"/>
      <c r="P328" s="4"/>
      <c r="Q328" s="5"/>
      <c r="R328" s="5"/>
      <c r="S328" s="5"/>
      <c r="T328" s="5"/>
      <c r="U328" s="5"/>
      <c r="V328" s="6"/>
    </row>
    <row r="329">
      <c r="A329" s="4"/>
      <c r="B329" s="4"/>
      <c r="C329" s="4"/>
      <c r="D329" s="4"/>
      <c r="E329" s="4"/>
      <c r="F329" s="5"/>
      <c r="G329" s="5"/>
      <c r="H329" s="5"/>
      <c r="I329" s="5"/>
      <c r="J329" s="5"/>
      <c r="K329" s="6"/>
      <c r="L329" s="4"/>
      <c r="M329" s="4"/>
      <c r="N329" s="4"/>
      <c r="O329" s="4"/>
      <c r="P329" s="4"/>
      <c r="Q329" s="5"/>
      <c r="R329" s="5"/>
      <c r="S329" s="5"/>
      <c r="T329" s="5"/>
      <c r="U329" s="5"/>
      <c r="V329" s="6"/>
    </row>
    <row r="330">
      <c r="A330" s="4"/>
      <c r="B330" s="4"/>
      <c r="C330" s="4"/>
      <c r="D330" s="4"/>
      <c r="E330" s="4"/>
      <c r="F330" s="5"/>
      <c r="G330" s="5"/>
      <c r="H330" s="5"/>
      <c r="I330" s="5"/>
      <c r="J330" s="5"/>
      <c r="K330" s="6"/>
      <c r="L330" s="4"/>
      <c r="M330" s="4"/>
      <c r="N330" s="4"/>
      <c r="O330" s="4"/>
      <c r="P330" s="4"/>
      <c r="Q330" s="5"/>
      <c r="R330" s="5"/>
      <c r="S330" s="5"/>
      <c r="T330" s="5"/>
      <c r="U330" s="5"/>
      <c r="V330" s="6"/>
    </row>
    <row r="331">
      <c r="A331" s="4"/>
      <c r="B331" s="4"/>
      <c r="C331" s="4"/>
      <c r="D331" s="4"/>
      <c r="E331" s="4"/>
      <c r="F331" s="5"/>
      <c r="G331" s="5"/>
      <c r="H331" s="5"/>
      <c r="I331" s="5"/>
      <c r="J331" s="5"/>
      <c r="K331" s="6"/>
      <c r="L331" s="4"/>
      <c r="M331" s="4"/>
      <c r="N331" s="4"/>
      <c r="O331" s="4"/>
      <c r="P331" s="4"/>
      <c r="Q331" s="5"/>
      <c r="R331" s="5"/>
      <c r="S331" s="5"/>
      <c r="T331" s="5"/>
      <c r="U331" s="5"/>
      <c r="V331" s="6"/>
    </row>
    <row r="332">
      <c r="A332" s="4"/>
      <c r="B332" s="4"/>
      <c r="C332" s="4"/>
      <c r="D332" s="4"/>
      <c r="E332" s="4"/>
      <c r="F332" s="5"/>
      <c r="G332" s="5"/>
      <c r="H332" s="5"/>
      <c r="I332" s="5"/>
      <c r="J332" s="5"/>
      <c r="K332" s="6"/>
      <c r="L332" s="4"/>
      <c r="M332" s="4"/>
      <c r="N332" s="4"/>
      <c r="O332" s="4"/>
      <c r="P332" s="4"/>
      <c r="Q332" s="5"/>
      <c r="R332" s="5"/>
      <c r="S332" s="5"/>
      <c r="T332" s="5"/>
      <c r="U332" s="5"/>
      <c r="V332" s="6"/>
    </row>
    <row r="333">
      <c r="A333" s="4"/>
      <c r="B333" s="4"/>
      <c r="C333" s="4"/>
      <c r="D333" s="4"/>
      <c r="E333" s="4"/>
      <c r="F333" s="5"/>
      <c r="G333" s="5"/>
      <c r="H333" s="5"/>
      <c r="I333" s="5"/>
      <c r="J333" s="5"/>
      <c r="K333" s="6"/>
      <c r="L333" s="4"/>
      <c r="M333" s="4"/>
      <c r="N333" s="4"/>
      <c r="O333" s="4"/>
      <c r="P333" s="4"/>
      <c r="Q333" s="5"/>
      <c r="R333" s="5"/>
      <c r="S333" s="5"/>
      <c r="T333" s="5"/>
      <c r="U333" s="5"/>
      <c r="V333" s="6"/>
    </row>
    <row r="334">
      <c r="A334" s="4"/>
      <c r="B334" s="4"/>
      <c r="C334" s="4"/>
      <c r="D334" s="4"/>
      <c r="E334" s="4"/>
      <c r="F334" s="5"/>
      <c r="G334" s="5"/>
      <c r="H334" s="5"/>
      <c r="I334" s="5"/>
      <c r="J334" s="5"/>
      <c r="K334" s="6"/>
      <c r="L334" s="4"/>
      <c r="M334" s="4"/>
      <c r="N334" s="4"/>
      <c r="O334" s="4"/>
      <c r="P334" s="4"/>
      <c r="Q334" s="5"/>
      <c r="R334" s="5"/>
      <c r="S334" s="5"/>
      <c r="T334" s="5"/>
      <c r="U334" s="5"/>
      <c r="V334" s="6"/>
    </row>
    <row r="335">
      <c r="A335" s="4"/>
      <c r="B335" s="4"/>
      <c r="C335" s="4"/>
      <c r="D335" s="4"/>
      <c r="E335" s="4"/>
      <c r="F335" s="5"/>
      <c r="G335" s="5"/>
      <c r="H335" s="5"/>
      <c r="I335" s="5"/>
      <c r="J335" s="5"/>
      <c r="K335" s="6"/>
      <c r="L335" s="4"/>
      <c r="M335" s="4"/>
      <c r="N335" s="4"/>
      <c r="O335" s="4"/>
      <c r="P335" s="4"/>
      <c r="Q335" s="5"/>
      <c r="R335" s="5"/>
      <c r="S335" s="5"/>
      <c r="T335" s="5"/>
      <c r="U335" s="5"/>
      <c r="V335" s="6"/>
    </row>
    <row r="336">
      <c r="A336" s="4"/>
      <c r="B336" s="4"/>
      <c r="C336" s="4"/>
      <c r="D336" s="4"/>
      <c r="E336" s="4"/>
      <c r="F336" s="5"/>
      <c r="G336" s="5"/>
      <c r="H336" s="5"/>
      <c r="I336" s="5"/>
      <c r="J336" s="5"/>
      <c r="K336" s="6"/>
      <c r="L336" s="4"/>
      <c r="M336" s="4"/>
      <c r="N336" s="4"/>
      <c r="O336" s="4"/>
      <c r="P336" s="4"/>
      <c r="Q336" s="5"/>
      <c r="R336" s="5"/>
      <c r="S336" s="5"/>
      <c r="T336" s="5"/>
      <c r="U336" s="5"/>
      <c r="V336" s="6"/>
    </row>
    <row r="337">
      <c r="A337" s="4"/>
      <c r="B337" s="4"/>
      <c r="C337" s="4"/>
      <c r="D337" s="4"/>
      <c r="E337" s="4"/>
      <c r="F337" s="5"/>
      <c r="G337" s="5"/>
      <c r="H337" s="5"/>
      <c r="I337" s="5"/>
      <c r="J337" s="5"/>
      <c r="K337" s="6"/>
      <c r="L337" s="4"/>
      <c r="M337" s="4"/>
      <c r="N337" s="4"/>
      <c r="O337" s="4"/>
      <c r="P337" s="4"/>
      <c r="Q337" s="5"/>
      <c r="R337" s="5"/>
      <c r="S337" s="5"/>
      <c r="T337" s="5"/>
      <c r="U337" s="5"/>
      <c r="V337" s="6"/>
    </row>
    <row r="338">
      <c r="A338" s="4"/>
      <c r="B338" s="4"/>
      <c r="C338" s="4"/>
      <c r="D338" s="4"/>
      <c r="E338" s="4"/>
      <c r="F338" s="5"/>
      <c r="G338" s="5"/>
      <c r="H338" s="5"/>
      <c r="I338" s="5"/>
      <c r="J338" s="5"/>
      <c r="K338" s="6"/>
      <c r="L338" s="4"/>
      <c r="M338" s="4"/>
      <c r="N338" s="4"/>
      <c r="O338" s="4"/>
      <c r="P338" s="4"/>
      <c r="Q338" s="5"/>
      <c r="R338" s="5"/>
      <c r="S338" s="5"/>
      <c r="T338" s="5"/>
      <c r="U338" s="5"/>
      <c r="V338" s="6"/>
    </row>
    <row r="339">
      <c r="A339" s="4"/>
      <c r="B339" s="4"/>
      <c r="C339" s="4"/>
      <c r="D339" s="4"/>
      <c r="E339" s="4"/>
      <c r="F339" s="5"/>
      <c r="G339" s="5"/>
      <c r="H339" s="5"/>
      <c r="I339" s="5"/>
      <c r="J339" s="5"/>
      <c r="K339" s="6"/>
      <c r="L339" s="4"/>
      <c r="M339" s="4"/>
      <c r="N339" s="4"/>
      <c r="O339" s="4"/>
      <c r="P339" s="4"/>
      <c r="Q339" s="5"/>
      <c r="R339" s="5"/>
      <c r="S339" s="5"/>
      <c r="T339" s="5"/>
      <c r="U339" s="5"/>
      <c r="V339" s="6"/>
    </row>
    <row r="340">
      <c r="A340" s="4"/>
      <c r="B340" s="4"/>
      <c r="C340" s="4"/>
      <c r="D340" s="4"/>
      <c r="E340" s="4"/>
      <c r="F340" s="5"/>
      <c r="G340" s="5"/>
      <c r="H340" s="5"/>
      <c r="I340" s="5"/>
      <c r="J340" s="5"/>
      <c r="K340" s="6"/>
      <c r="L340" s="4"/>
      <c r="M340" s="4"/>
      <c r="N340" s="4"/>
      <c r="O340" s="4"/>
      <c r="P340" s="4"/>
      <c r="Q340" s="5"/>
      <c r="R340" s="5"/>
      <c r="S340" s="5"/>
      <c r="T340" s="5"/>
      <c r="U340" s="5"/>
      <c r="V340" s="6"/>
    </row>
    <row r="341">
      <c r="A341" s="4"/>
      <c r="B341" s="4"/>
      <c r="C341" s="4"/>
      <c r="D341" s="4"/>
      <c r="E341" s="4"/>
      <c r="F341" s="5"/>
      <c r="G341" s="5"/>
      <c r="H341" s="5"/>
      <c r="I341" s="5"/>
      <c r="J341" s="5"/>
      <c r="K341" s="6"/>
      <c r="L341" s="4"/>
      <c r="M341" s="4"/>
      <c r="N341" s="4"/>
      <c r="O341" s="4"/>
      <c r="P341" s="4"/>
      <c r="Q341" s="5"/>
      <c r="R341" s="5"/>
      <c r="S341" s="5"/>
      <c r="T341" s="5"/>
      <c r="U341" s="5"/>
      <c r="V341" s="6"/>
    </row>
    <row r="342">
      <c r="A342" s="4"/>
      <c r="B342" s="4"/>
      <c r="C342" s="4"/>
      <c r="D342" s="4"/>
      <c r="E342" s="4"/>
      <c r="F342" s="5"/>
      <c r="G342" s="5"/>
      <c r="H342" s="5"/>
      <c r="I342" s="5"/>
      <c r="J342" s="5"/>
      <c r="K342" s="6"/>
      <c r="L342" s="4"/>
      <c r="M342" s="4"/>
      <c r="N342" s="4"/>
      <c r="O342" s="4"/>
      <c r="P342" s="4"/>
      <c r="Q342" s="5"/>
      <c r="R342" s="5"/>
      <c r="S342" s="5"/>
      <c r="T342" s="5"/>
      <c r="U342" s="5"/>
      <c r="V342" s="6"/>
    </row>
    <row r="343">
      <c r="A343" s="4"/>
      <c r="B343" s="4"/>
      <c r="C343" s="4"/>
      <c r="D343" s="4"/>
      <c r="E343" s="4"/>
      <c r="F343" s="5"/>
      <c r="G343" s="5"/>
      <c r="H343" s="5"/>
      <c r="I343" s="5"/>
      <c r="J343" s="5"/>
      <c r="K343" s="6"/>
      <c r="L343" s="4"/>
      <c r="M343" s="4"/>
      <c r="N343" s="4"/>
      <c r="O343" s="4"/>
      <c r="P343" s="4"/>
      <c r="Q343" s="5"/>
      <c r="R343" s="5"/>
      <c r="S343" s="5"/>
      <c r="T343" s="5"/>
      <c r="U343" s="5"/>
      <c r="V343" s="6"/>
    </row>
    <row r="344">
      <c r="A344" s="4"/>
      <c r="B344" s="4"/>
      <c r="C344" s="4"/>
      <c r="D344" s="4"/>
      <c r="E344" s="4"/>
      <c r="F344" s="5"/>
      <c r="G344" s="5"/>
      <c r="H344" s="5"/>
      <c r="I344" s="5"/>
      <c r="J344" s="5"/>
      <c r="K344" s="6"/>
      <c r="L344" s="4"/>
      <c r="M344" s="4"/>
      <c r="N344" s="4"/>
      <c r="O344" s="4"/>
      <c r="P344" s="4"/>
      <c r="Q344" s="5"/>
      <c r="R344" s="5"/>
      <c r="S344" s="5"/>
      <c r="T344" s="5"/>
      <c r="U344" s="5"/>
      <c r="V344" s="6"/>
    </row>
    <row r="345">
      <c r="A345" s="4"/>
      <c r="B345" s="4"/>
      <c r="C345" s="4"/>
      <c r="D345" s="4"/>
      <c r="E345" s="4"/>
      <c r="F345" s="5"/>
      <c r="G345" s="5"/>
      <c r="H345" s="5"/>
      <c r="I345" s="5"/>
      <c r="J345" s="5"/>
      <c r="K345" s="6"/>
      <c r="L345" s="4"/>
      <c r="M345" s="4"/>
      <c r="N345" s="4"/>
      <c r="O345" s="4"/>
      <c r="P345" s="4"/>
      <c r="Q345" s="5"/>
      <c r="R345" s="5"/>
      <c r="S345" s="5"/>
      <c r="T345" s="5"/>
      <c r="U345" s="5"/>
      <c r="V345" s="6"/>
    </row>
    <row r="346">
      <c r="A346" s="4"/>
      <c r="B346" s="4"/>
      <c r="C346" s="4"/>
      <c r="D346" s="4"/>
      <c r="E346" s="4"/>
      <c r="F346" s="5"/>
      <c r="G346" s="5"/>
      <c r="H346" s="5"/>
      <c r="I346" s="5"/>
      <c r="J346" s="5"/>
      <c r="K346" s="6"/>
      <c r="L346" s="4"/>
      <c r="M346" s="4"/>
      <c r="N346" s="4"/>
      <c r="O346" s="4"/>
      <c r="P346" s="4"/>
      <c r="Q346" s="5"/>
      <c r="R346" s="5"/>
      <c r="S346" s="5"/>
      <c r="T346" s="5"/>
      <c r="U346" s="5"/>
      <c r="V346" s="6"/>
    </row>
    <row r="347">
      <c r="A347" s="4"/>
      <c r="B347" s="4"/>
      <c r="C347" s="4"/>
      <c r="D347" s="4"/>
      <c r="E347" s="4"/>
      <c r="F347" s="5"/>
      <c r="G347" s="5"/>
      <c r="H347" s="5"/>
      <c r="I347" s="5"/>
      <c r="J347" s="5"/>
      <c r="K347" s="6"/>
      <c r="L347" s="4"/>
      <c r="M347" s="4"/>
      <c r="N347" s="4"/>
      <c r="O347" s="4"/>
      <c r="P347" s="4"/>
      <c r="Q347" s="5"/>
      <c r="R347" s="5"/>
      <c r="S347" s="5"/>
      <c r="T347" s="5"/>
      <c r="U347" s="5"/>
      <c r="V347" s="6"/>
    </row>
    <row r="348">
      <c r="A348" s="4"/>
      <c r="B348" s="4"/>
      <c r="C348" s="4"/>
      <c r="D348" s="4"/>
      <c r="E348" s="4"/>
      <c r="F348" s="5"/>
      <c r="G348" s="5"/>
      <c r="H348" s="5"/>
      <c r="I348" s="5"/>
      <c r="J348" s="5"/>
      <c r="K348" s="6"/>
      <c r="L348" s="4"/>
      <c r="M348" s="4"/>
      <c r="N348" s="4"/>
      <c r="O348" s="4"/>
      <c r="P348" s="4"/>
      <c r="Q348" s="5"/>
      <c r="R348" s="5"/>
      <c r="S348" s="5"/>
      <c r="T348" s="5"/>
      <c r="U348" s="5"/>
      <c r="V348" s="6"/>
    </row>
    <row r="349">
      <c r="A349" s="4"/>
      <c r="B349" s="4"/>
      <c r="C349" s="4"/>
      <c r="D349" s="4"/>
      <c r="E349" s="4"/>
      <c r="F349" s="5"/>
      <c r="G349" s="5"/>
      <c r="H349" s="5"/>
      <c r="I349" s="5"/>
      <c r="J349" s="5"/>
      <c r="K349" s="6"/>
      <c r="L349" s="4"/>
      <c r="M349" s="4"/>
      <c r="N349" s="4"/>
      <c r="O349" s="4"/>
      <c r="P349" s="4"/>
      <c r="Q349" s="5"/>
      <c r="R349" s="5"/>
      <c r="S349" s="5"/>
      <c r="T349" s="5"/>
      <c r="U349" s="5"/>
      <c r="V349" s="6"/>
    </row>
    <row r="350">
      <c r="A350" s="4"/>
      <c r="B350" s="4"/>
      <c r="C350" s="4"/>
      <c r="D350" s="4"/>
      <c r="E350" s="4"/>
      <c r="F350" s="5"/>
      <c r="G350" s="5"/>
      <c r="H350" s="5"/>
      <c r="I350" s="5"/>
      <c r="J350" s="5"/>
      <c r="K350" s="6"/>
      <c r="L350" s="4"/>
      <c r="M350" s="4"/>
      <c r="N350" s="4"/>
      <c r="O350" s="4"/>
      <c r="P350" s="4"/>
      <c r="Q350" s="5"/>
      <c r="R350" s="5"/>
      <c r="S350" s="5"/>
      <c r="T350" s="5"/>
      <c r="U350" s="5"/>
      <c r="V350" s="6"/>
    </row>
    <row r="351">
      <c r="A351" s="4"/>
      <c r="B351" s="4"/>
      <c r="C351" s="4"/>
      <c r="D351" s="4"/>
      <c r="E351" s="4"/>
      <c r="F351" s="5"/>
      <c r="G351" s="5"/>
      <c r="H351" s="5"/>
      <c r="I351" s="5"/>
      <c r="J351" s="5"/>
      <c r="K351" s="6"/>
      <c r="L351" s="4"/>
      <c r="M351" s="4"/>
      <c r="N351" s="4"/>
      <c r="O351" s="4"/>
      <c r="P351" s="4"/>
      <c r="Q351" s="5"/>
      <c r="R351" s="5"/>
      <c r="S351" s="5"/>
      <c r="T351" s="5"/>
      <c r="U351" s="5"/>
      <c r="V351" s="6"/>
    </row>
    <row r="352">
      <c r="A352" s="4"/>
      <c r="B352" s="4"/>
      <c r="C352" s="4"/>
      <c r="D352" s="4"/>
      <c r="E352" s="4"/>
      <c r="F352" s="5"/>
      <c r="G352" s="5"/>
      <c r="H352" s="5"/>
      <c r="I352" s="5"/>
      <c r="J352" s="5"/>
      <c r="K352" s="6"/>
      <c r="L352" s="4"/>
      <c r="M352" s="4"/>
      <c r="N352" s="4"/>
      <c r="O352" s="4"/>
      <c r="P352" s="4"/>
      <c r="Q352" s="5"/>
      <c r="R352" s="5"/>
      <c r="S352" s="5"/>
      <c r="T352" s="5"/>
      <c r="U352" s="5"/>
      <c r="V352" s="6"/>
    </row>
    <row r="353">
      <c r="A353" s="4"/>
      <c r="B353" s="4"/>
      <c r="C353" s="4"/>
      <c r="D353" s="4"/>
      <c r="E353" s="4"/>
      <c r="F353" s="5"/>
      <c r="G353" s="5"/>
      <c r="H353" s="5"/>
      <c r="I353" s="5"/>
      <c r="J353" s="5"/>
      <c r="K353" s="6"/>
      <c r="L353" s="4"/>
      <c r="M353" s="4"/>
      <c r="N353" s="4"/>
      <c r="O353" s="4"/>
      <c r="P353" s="4"/>
      <c r="Q353" s="5"/>
      <c r="R353" s="5"/>
      <c r="S353" s="5"/>
      <c r="T353" s="5"/>
      <c r="U353" s="5"/>
      <c r="V353" s="6"/>
    </row>
    <row r="354">
      <c r="A354" s="4"/>
      <c r="B354" s="4"/>
      <c r="C354" s="4"/>
      <c r="D354" s="4"/>
      <c r="E354" s="4"/>
      <c r="F354" s="5"/>
      <c r="G354" s="5"/>
      <c r="H354" s="5"/>
      <c r="I354" s="5"/>
      <c r="J354" s="5"/>
      <c r="K354" s="6"/>
      <c r="L354" s="4"/>
      <c r="M354" s="4"/>
      <c r="N354" s="4"/>
      <c r="O354" s="4"/>
      <c r="P354" s="4"/>
      <c r="Q354" s="5"/>
      <c r="R354" s="5"/>
      <c r="S354" s="5"/>
      <c r="T354" s="5"/>
      <c r="U354" s="5"/>
      <c r="V354" s="6"/>
    </row>
    <row r="355">
      <c r="A355" s="4"/>
      <c r="B355" s="4"/>
      <c r="C355" s="4"/>
      <c r="D355" s="4"/>
      <c r="E355" s="4"/>
      <c r="F355" s="5"/>
      <c r="G355" s="5"/>
      <c r="H355" s="5"/>
      <c r="I355" s="5"/>
      <c r="J355" s="5"/>
      <c r="K355" s="6"/>
      <c r="L355" s="4"/>
      <c r="M355" s="4"/>
      <c r="N355" s="4"/>
      <c r="O355" s="4"/>
      <c r="P355" s="4"/>
      <c r="Q355" s="5"/>
      <c r="R355" s="5"/>
      <c r="S355" s="5"/>
      <c r="T355" s="5"/>
      <c r="U355" s="5"/>
      <c r="V355" s="6"/>
    </row>
    <row r="356">
      <c r="A356" s="4"/>
      <c r="B356" s="4"/>
      <c r="C356" s="4"/>
      <c r="D356" s="4"/>
      <c r="E356" s="4"/>
      <c r="F356" s="5"/>
      <c r="G356" s="5"/>
      <c r="H356" s="5"/>
      <c r="I356" s="5"/>
      <c r="J356" s="5"/>
      <c r="K356" s="6"/>
      <c r="L356" s="4"/>
      <c r="M356" s="4"/>
      <c r="N356" s="4"/>
      <c r="O356" s="4"/>
      <c r="P356" s="4"/>
      <c r="Q356" s="5"/>
      <c r="R356" s="5"/>
      <c r="S356" s="5"/>
      <c r="T356" s="5"/>
      <c r="U356" s="5"/>
      <c r="V356" s="6"/>
    </row>
    <row r="357">
      <c r="A357" s="4"/>
      <c r="B357" s="4"/>
      <c r="C357" s="4"/>
      <c r="D357" s="4"/>
      <c r="E357" s="4"/>
      <c r="F357" s="5"/>
      <c r="G357" s="5"/>
      <c r="H357" s="5"/>
      <c r="I357" s="5"/>
      <c r="J357" s="5"/>
      <c r="K357" s="6"/>
      <c r="L357" s="4"/>
      <c r="M357" s="4"/>
      <c r="N357" s="4"/>
      <c r="O357" s="4"/>
      <c r="P357" s="4"/>
      <c r="Q357" s="5"/>
      <c r="R357" s="5"/>
      <c r="S357" s="5"/>
      <c r="T357" s="5"/>
      <c r="U357" s="5"/>
      <c r="V357" s="6"/>
    </row>
    <row r="358">
      <c r="A358" s="4"/>
      <c r="B358" s="4"/>
      <c r="C358" s="4"/>
      <c r="D358" s="4"/>
      <c r="E358" s="4"/>
      <c r="F358" s="5"/>
      <c r="G358" s="5"/>
      <c r="H358" s="5"/>
      <c r="I358" s="5"/>
      <c r="J358" s="5"/>
      <c r="K358" s="6"/>
      <c r="L358" s="4"/>
      <c r="M358" s="4"/>
      <c r="N358" s="4"/>
      <c r="O358" s="4"/>
      <c r="P358" s="4"/>
      <c r="Q358" s="5"/>
      <c r="R358" s="5"/>
      <c r="S358" s="5"/>
      <c r="T358" s="5"/>
      <c r="U358" s="5"/>
      <c r="V358" s="6"/>
    </row>
    <row r="359">
      <c r="A359" s="4"/>
      <c r="B359" s="4"/>
      <c r="C359" s="4"/>
      <c r="D359" s="4"/>
      <c r="E359" s="4"/>
      <c r="F359" s="5"/>
      <c r="G359" s="5"/>
      <c r="H359" s="5"/>
      <c r="I359" s="5"/>
      <c r="J359" s="5"/>
      <c r="K359" s="6"/>
      <c r="L359" s="4"/>
      <c r="M359" s="4"/>
      <c r="N359" s="4"/>
      <c r="O359" s="4"/>
      <c r="P359" s="4"/>
      <c r="Q359" s="5"/>
      <c r="R359" s="5"/>
      <c r="S359" s="5"/>
      <c r="T359" s="5"/>
      <c r="U359" s="5"/>
      <c r="V359" s="6"/>
    </row>
    <row r="360">
      <c r="A360" s="4"/>
      <c r="B360" s="4"/>
      <c r="C360" s="4"/>
      <c r="D360" s="4"/>
      <c r="E360" s="4"/>
      <c r="F360" s="5"/>
      <c r="G360" s="5"/>
      <c r="H360" s="5"/>
      <c r="I360" s="5"/>
      <c r="J360" s="5"/>
      <c r="K360" s="6"/>
      <c r="L360" s="4"/>
      <c r="M360" s="4"/>
      <c r="N360" s="4"/>
      <c r="O360" s="4"/>
      <c r="P360" s="4"/>
      <c r="Q360" s="5"/>
      <c r="R360" s="5"/>
      <c r="S360" s="5"/>
      <c r="T360" s="5"/>
      <c r="U360" s="5"/>
      <c r="V360" s="6"/>
    </row>
    <row r="361">
      <c r="A361" s="4"/>
      <c r="B361" s="4"/>
      <c r="C361" s="4"/>
      <c r="D361" s="4"/>
      <c r="E361" s="4"/>
      <c r="F361" s="5"/>
      <c r="G361" s="5"/>
      <c r="H361" s="5"/>
      <c r="I361" s="5"/>
      <c r="J361" s="5"/>
      <c r="K361" s="6"/>
      <c r="L361" s="4"/>
      <c r="M361" s="4"/>
      <c r="N361" s="4"/>
      <c r="O361" s="4"/>
      <c r="P361" s="4"/>
      <c r="Q361" s="5"/>
      <c r="R361" s="5"/>
      <c r="S361" s="5"/>
      <c r="T361" s="5"/>
      <c r="U361" s="5"/>
      <c r="V361" s="6"/>
    </row>
    <row r="362">
      <c r="A362" s="4"/>
      <c r="B362" s="4"/>
      <c r="C362" s="4"/>
      <c r="D362" s="4"/>
      <c r="E362" s="4"/>
      <c r="F362" s="5"/>
      <c r="G362" s="5"/>
      <c r="H362" s="5"/>
      <c r="I362" s="5"/>
      <c r="J362" s="5"/>
      <c r="K362" s="6"/>
      <c r="L362" s="4"/>
      <c r="M362" s="4"/>
      <c r="N362" s="4"/>
      <c r="O362" s="4"/>
      <c r="P362" s="4"/>
      <c r="Q362" s="5"/>
      <c r="R362" s="5"/>
      <c r="S362" s="5"/>
      <c r="T362" s="5"/>
      <c r="U362" s="5"/>
      <c r="V362" s="6"/>
    </row>
    <row r="363">
      <c r="A363" s="4"/>
      <c r="B363" s="4"/>
      <c r="C363" s="4"/>
      <c r="D363" s="4"/>
      <c r="E363" s="4"/>
      <c r="F363" s="5"/>
      <c r="G363" s="5"/>
      <c r="H363" s="5"/>
      <c r="I363" s="5"/>
      <c r="J363" s="5"/>
      <c r="K363" s="6"/>
      <c r="L363" s="4"/>
      <c r="M363" s="4"/>
      <c r="N363" s="4"/>
      <c r="O363" s="4"/>
      <c r="P363" s="4"/>
      <c r="Q363" s="5"/>
      <c r="R363" s="5"/>
      <c r="S363" s="5"/>
      <c r="T363" s="5"/>
      <c r="U363" s="5"/>
      <c r="V363" s="6"/>
    </row>
    <row r="364">
      <c r="A364" s="4"/>
      <c r="B364" s="4"/>
      <c r="C364" s="4"/>
      <c r="D364" s="4"/>
      <c r="E364" s="4"/>
      <c r="F364" s="5"/>
      <c r="G364" s="5"/>
      <c r="H364" s="5"/>
      <c r="I364" s="5"/>
      <c r="J364" s="5"/>
      <c r="K364" s="6"/>
      <c r="L364" s="4"/>
      <c r="M364" s="4"/>
      <c r="N364" s="4"/>
      <c r="O364" s="4"/>
      <c r="P364" s="4"/>
      <c r="Q364" s="5"/>
      <c r="R364" s="5"/>
      <c r="S364" s="5"/>
      <c r="T364" s="5"/>
      <c r="U364" s="5"/>
      <c r="V364" s="6"/>
    </row>
    <row r="365">
      <c r="A365" s="4"/>
      <c r="B365" s="4"/>
      <c r="C365" s="4"/>
      <c r="D365" s="4"/>
      <c r="E365" s="4"/>
      <c r="F365" s="5"/>
      <c r="G365" s="5"/>
      <c r="H365" s="5"/>
      <c r="I365" s="5"/>
      <c r="J365" s="5"/>
      <c r="K365" s="6"/>
      <c r="L365" s="4"/>
      <c r="M365" s="4"/>
      <c r="N365" s="4"/>
      <c r="O365" s="4"/>
      <c r="P365" s="4"/>
      <c r="Q365" s="5"/>
      <c r="R365" s="5"/>
      <c r="S365" s="5"/>
      <c r="T365" s="5"/>
      <c r="U365" s="5"/>
      <c r="V365" s="6"/>
    </row>
    <row r="366">
      <c r="A366" s="4"/>
      <c r="B366" s="4"/>
      <c r="C366" s="4"/>
      <c r="D366" s="4"/>
      <c r="E366" s="4"/>
      <c r="F366" s="5"/>
      <c r="G366" s="5"/>
      <c r="H366" s="5"/>
      <c r="I366" s="5"/>
      <c r="J366" s="5"/>
      <c r="K366" s="6"/>
      <c r="L366" s="4"/>
      <c r="M366" s="4"/>
      <c r="N366" s="4"/>
      <c r="O366" s="4"/>
      <c r="P366" s="4"/>
      <c r="Q366" s="5"/>
      <c r="R366" s="5"/>
      <c r="S366" s="5"/>
      <c r="T366" s="5"/>
      <c r="U366" s="5"/>
      <c r="V366" s="6"/>
    </row>
    <row r="367">
      <c r="A367" s="4"/>
      <c r="B367" s="4"/>
      <c r="C367" s="4"/>
      <c r="D367" s="4"/>
      <c r="E367" s="4"/>
      <c r="F367" s="5"/>
      <c r="G367" s="5"/>
      <c r="H367" s="5"/>
      <c r="I367" s="5"/>
      <c r="J367" s="5"/>
      <c r="K367" s="6"/>
      <c r="L367" s="4"/>
      <c r="M367" s="4"/>
      <c r="N367" s="4"/>
      <c r="O367" s="4"/>
      <c r="P367" s="4"/>
      <c r="Q367" s="5"/>
      <c r="R367" s="5"/>
      <c r="S367" s="5"/>
      <c r="T367" s="5"/>
      <c r="U367" s="5"/>
      <c r="V367" s="6"/>
    </row>
    <row r="368">
      <c r="A368" s="4"/>
      <c r="B368" s="4"/>
      <c r="C368" s="4"/>
      <c r="D368" s="4"/>
      <c r="E368" s="4"/>
      <c r="F368" s="5"/>
      <c r="G368" s="5"/>
      <c r="H368" s="5"/>
      <c r="I368" s="5"/>
      <c r="J368" s="5"/>
      <c r="K368" s="6"/>
      <c r="L368" s="4"/>
      <c r="M368" s="4"/>
      <c r="N368" s="4"/>
      <c r="O368" s="4"/>
      <c r="P368" s="4"/>
      <c r="Q368" s="5"/>
      <c r="R368" s="5"/>
      <c r="S368" s="5"/>
      <c r="T368" s="5"/>
      <c r="U368" s="5"/>
      <c r="V368" s="6"/>
    </row>
    <row r="369">
      <c r="A369" s="4"/>
      <c r="B369" s="4"/>
      <c r="C369" s="4"/>
      <c r="D369" s="4"/>
      <c r="E369" s="4"/>
      <c r="F369" s="5"/>
      <c r="G369" s="5"/>
      <c r="H369" s="5"/>
      <c r="I369" s="5"/>
      <c r="J369" s="5"/>
      <c r="K369" s="6"/>
      <c r="L369" s="4"/>
      <c r="M369" s="4"/>
      <c r="N369" s="4"/>
      <c r="O369" s="4"/>
      <c r="P369" s="4"/>
      <c r="Q369" s="5"/>
      <c r="R369" s="5"/>
      <c r="S369" s="5"/>
      <c r="T369" s="5"/>
      <c r="U369" s="5"/>
      <c r="V369" s="6"/>
    </row>
    <row r="370">
      <c r="A370" s="4"/>
      <c r="B370" s="4"/>
      <c r="C370" s="4"/>
      <c r="D370" s="4"/>
      <c r="E370" s="4"/>
      <c r="F370" s="5"/>
      <c r="G370" s="5"/>
      <c r="H370" s="5"/>
      <c r="I370" s="5"/>
      <c r="J370" s="5"/>
      <c r="K370" s="6"/>
      <c r="L370" s="4"/>
      <c r="M370" s="4"/>
      <c r="N370" s="4"/>
      <c r="O370" s="4"/>
      <c r="P370" s="4"/>
      <c r="Q370" s="5"/>
      <c r="R370" s="5"/>
      <c r="S370" s="5"/>
      <c r="T370" s="5"/>
      <c r="U370" s="5"/>
      <c r="V370" s="6"/>
    </row>
    <row r="371">
      <c r="A371" s="4"/>
      <c r="B371" s="4"/>
      <c r="C371" s="4"/>
      <c r="D371" s="4"/>
      <c r="E371" s="4"/>
      <c r="F371" s="5"/>
      <c r="G371" s="5"/>
      <c r="H371" s="5"/>
      <c r="I371" s="5"/>
      <c r="J371" s="5"/>
      <c r="K371" s="6"/>
      <c r="L371" s="4"/>
      <c r="M371" s="4"/>
      <c r="N371" s="4"/>
      <c r="O371" s="4"/>
      <c r="P371" s="4"/>
      <c r="Q371" s="5"/>
      <c r="R371" s="5"/>
      <c r="S371" s="5"/>
      <c r="T371" s="5"/>
      <c r="U371" s="5"/>
      <c r="V371" s="6"/>
    </row>
    <row r="372">
      <c r="A372" s="4"/>
      <c r="B372" s="4"/>
      <c r="C372" s="4"/>
      <c r="D372" s="4"/>
      <c r="E372" s="4"/>
      <c r="F372" s="5"/>
      <c r="G372" s="5"/>
      <c r="H372" s="5"/>
      <c r="I372" s="5"/>
      <c r="J372" s="5"/>
      <c r="K372" s="6"/>
      <c r="L372" s="4"/>
      <c r="M372" s="4"/>
      <c r="N372" s="4"/>
      <c r="O372" s="4"/>
      <c r="P372" s="4"/>
      <c r="Q372" s="5"/>
      <c r="R372" s="5"/>
      <c r="S372" s="5"/>
      <c r="T372" s="5"/>
      <c r="U372" s="5"/>
      <c r="V372" s="6"/>
    </row>
    <row r="373">
      <c r="A373" s="4"/>
      <c r="B373" s="4"/>
      <c r="C373" s="4"/>
      <c r="D373" s="4"/>
      <c r="E373" s="4"/>
      <c r="F373" s="5"/>
      <c r="G373" s="5"/>
      <c r="H373" s="5"/>
      <c r="I373" s="5"/>
      <c r="J373" s="5"/>
      <c r="K373" s="6"/>
      <c r="L373" s="4"/>
      <c r="M373" s="4"/>
      <c r="N373" s="4"/>
      <c r="O373" s="4"/>
      <c r="P373" s="4"/>
      <c r="Q373" s="5"/>
      <c r="R373" s="5"/>
      <c r="S373" s="5"/>
      <c r="T373" s="5"/>
      <c r="U373" s="5"/>
      <c r="V373" s="6"/>
    </row>
    <row r="374">
      <c r="A374" s="4"/>
      <c r="B374" s="4"/>
      <c r="C374" s="4"/>
      <c r="D374" s="4"/>
      <c r="E374" s="4"/>
      <c r="F374" s="5"/>
      <c r="G374" s="5"/>
      <c r="H374" s="5"/>
      <c r="I374" s="5"/>
      <c r="J374" s="5"/>
      <c r="K374" s="6"/>
      <c r="L374" s="4"/>
      <c r="M374" s="4"/>
      <c r="N374" s="4"/>
      <c r="O374" s="4"/>
      <c r="P374" s="4"/>
      <c r="Q374" s="5"/>
      <c r="R374" s="5"/>
      <c r="S374" s="5"/>
      <c r="T374" s="5"/>
      <c r="U374" s="5"/>
      <c r="V374" s="6"/>
    </row>
    <row r="375">
      <c r="A375" s="4"/>
      <c r="B375" s="4"/>
      <c r="C375" s="4"/>
      <c r="D375" s="4"/>
      <c r="E375" s="4"/>
      <c r="F375" s="5"/>
      <c r="G375" s="5"/>
      <c r="H375" s="5"/>
      <c r="I375" s="5"/>
      <c r="J375" s="5"/>
      <c r="K375" s="6"/>
      <c r="L375" s="4"/>
      <c r="M375" s="4"/>
      <c r="N375" s="4"/>
      <c r="O375" s="4"/>
      <c r="P375" s="4"/>
      <c r="Q375" s="5"/>
      <c r="R375" s="5"/>
      <c r="S375" s="5"/>
      <c r="T375" s="5"/>
      <c r="U375" s="5"/>
      <c r="V375" s="6"/>
    </row>
    <row r="376">
      <c r="A376" s="4"/>
      <c r="B376" s="4"/>
      <c r="C376" s="4"/>
      <c r="D376" s="4"/>
      <c r="E376" s="4"/>
      <c r="F376" s="5"/>
      <c r="G376" s="5"/>
      <c r="H376" s="5"/>
      <c r="I376" s="5"/>
      <c r="J376" s="5"/>
      <c r="K376" s="6"/>
      <c r="L376" s="4"/>
      <c r="M376" s="4"/>
      <c r="N376" s="4"/>
      <c r="O376" s="4"/>
      <c r="P376" s="4"/>
      <c r="Q376" s="5"/>
      <c r="R376" s="5"/>
      <c r="S376" s="5"/>
      <c r="T376" s="5"/>
      <c r="U376" s="5"/>
      <c r="V376" s="6"/>
    </row>
    <row r="377">
      <c r="A377" s="4"/>
      <c r="B377" s="4"/>
      <c r="C377" s="4"/>
      <c r="D377" s="4"/>
      <c r="E377" s="4"/>
      <c r="F377" s="5"/>
      <c r="G377" s="5"/>
      <c r="H377" s="5"/>
      <c r="I377" s="5"/>
      <c r="J377" s="5"/>
      <c r="K377" s="6"/>
      <c r="L377" s="4"/>
      <c r="M377" s="4"/>
      <c r="N377" s="4"/>
      <c r="O377" s="4"/>
      <c r="P377" s="4"/>
      <c r="Q377" s="5"/>
      <c r="R377" s="5"/>
      <c r="S377" s="5"/>
      <c r="T377" s="5"/>
      <c r="U377" s="5"/>
      <c r="V377" s="6"/>
    </row>
    <row r="378">
      <c r="A378" s="4"/>
      <c r="B378" s="4"/>
      <c r="C378" s="4"/>
      <c r="D378" s="4"/>
      <c r="E378" s="4"/>
      <c r="F378" s="5"/>
      <c r="G378" s="5"/>
      <c r="H378" s="5"/>
      <c r="I378" s="5"/>
      <c r="J378" s="5"/>
      <c r="K378" s="6"/>
      <c r="L378" s="4"/>
      <c r="M378" s="4"/>
      <c r="N378" s="4"/>
      <c r="O378" s="4"/>
      <c r="P378" s="4"/>
      <c r="Q378" s="5"/>
      <c r="R378" s="5"/>
      <c r="S378" s="5"/>
      <c r="T378" s="5"/>
      <c r="U378" s="5"/>
      <c r="V378" s="6"/>
    </row>
    <row r="379">
      <c r="A379" s="4"/>
      <c r="B379" s="4"/>
      <c r="C379" s="4"/>
      <c r="D379" s="4"/>
      <c r="E379" s="4"/>
      <c r="F379" s="5"/>
      <c r="G379" s="5"/>
      <c r="H379" s="5"/>
      <c r="I379" s="5"/>
      <c r="J379" s="5"/>
      <c r="K379" s="6"/>
      <c r="L379" s="4"/>
      <c r="M379" s="4"/>
      <c r="N379" s="4"/>
      <c r="O379" s="4"/>
      <c r="P379" s="4"/>
      <c r="Q379" s="5"/>
      <c r="R379" s="5"/>
      <c r="S379" s="5"/>
      <c r="T379" s="5"/>
      <c r="U379" s="5"/>
      <c r="V379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6.13"/>
    <col customWidth="1" min="3" max="3" width="15.38"/>
    <col customWidth="1" min="4" max="4" width="14.25"/>
    <col customWidth="1" min="5" max="5" width="15.38"/>
    <col customWidth="1" min="6" max="6" width="13.88"/>
    <col customWidth="1" min="7" max="7" width="15.75"/>
    <col customWidth="1" min="8" max="8" width="13.88"/>
    <col customWidth="1" min="9" max="9" width="16.13"/>
    <col customWidth="1" min="10" max="10" width="13.75"/>
    <col customWidth="1" min="11" max="11" width="17.0"/>
    <col customWidth="1" min="12" max="12" width="15.38"/>
    <col customWidth="1" min="13" max="13" width="12.25"/>
    <col customWidth="1" min="14" max="15" width="11.25"/>
    <col customWidth="1" min="16" max="16" width="13.5"/>
    <col customWidth="1" min="17" max="17" width="8.88"/>
    <col customWidth="1" min="18" max="18" width="11.0"/>
    <col customWidth="1" min="19" max="19" width="9.0"/>
    <col customWidth="1" min="20" max="20" width="11.38"/>
    <col customWidth="1" min="21" max="21" width="8.75"/>
    <col customWidth="1" min="22" max="22" width="12.38"/>
  </cols>
  <sheetData>
    <row r="1">
      <c r="A1" s="4" t="s">
        <v>13</v>
      </c>
      <c r="B1" s="4" t="s">
        <v>14</v>
      </c>
      <c r="C1" s="4" t="s">
        <v>15</v>
      </c>
      <c r="D1" s="4" t="s">
        <v>16</v>
      </c>
      <c r="E1" s="4" t="s">
        <v>17</v>
      </c>
      <c r="F1" s="5" t="s">
        <v>18</v>
      </c>
      <c r="G1" s="5" t="s">
        <v>19</v>
      </c>
      <c r="H1" s="5" t="s">
        <v>20</v>
      </c>
      <c r="I1" s="5" t="s">
        <v>21</v>
      </c>
      <c r="J1" s="5" t="s">
        <v>22</v>
      </c>
      <c r="K1" s="6" t="s">
        <v>23</v>
      </c>
      <c r="L1" s="4"/>
      <c r="M1" s="4"/>
      <c r="N1" s="4"/>
      <c r="O1" s="4"/>
      <c r="P1" s="4"/>
      <c r="Q1" s="5"/>
      <c r="R1" s="5"/>
      <c r="S1" s="5"/>
      <c r="T1" s="5"/>
      <c r="U1" s="5"/>
      <c r="V1" s="6"/>
    </row>
    <row r="2">
      <c r="A2" s="7" t="s">
        <v>829</v>
      </c>
      <c r="B2" s="7" t="s">
        <v>830</v>
      </c>
      <c r="C2" s="7" t="s">
        <v>831</v>
      </c>
      <c r="D2" s="7" t="s">
        <v>832</v>
      </c>
      <c r="E2" s="7" t="s">
        <v>833</v>
      </c>
      <c r="F2" s="7" t="s">
        <v>834</v>
      </c>
      <c r="G2" s="7" t="s">
        <v>835</v>
      </c>
      <c r="H2" s="7" t="s">
        <v>836</v>
      </c>
      <c r="I2" s="7" t="s">
        <v>837</v>
      </c>
      <c r="J2" s="7" t="s">
        <v>838</v>
      </c>
      <c r="K2" s="7" t="s">
        <v>839</v>
      </c>
      <c r="M2" s="4"/>
      <c r="N2" s="4"/>
      <c r="O2" s="4"/>
      <c r="P2" s="5"/>
      <c r="Q2" s="5"/>
      <c r="R2" s="5"/>
      <c r="S2" s="5"/>
      <c r="T2" s="5"/>
      <c r="U2" s="6"/>
    </row>
    <row r="3">
      <c r="A3" s="138">
        <v>13.82</v>
      </c>
      <c r="B3" s="138">
        <v>6.01</v>
      </c>
      <c r="C3" s="138">
        <v>16.02</v>
      </c>
      <c r="D3" s="138">
        <v>2.76</v>
      </c>
      <c r="E3" s="138">
        <v>9.63</v>
      </c>
      <c r="F3" s="129">
        <v>1.0</v>
      </c>
      <c r="G3" s="129">
        <v>1.0</v>
      </c>
      <c r="H3" s="129">
        <v>1.0</v>
      </c>
      <c r="I3" s="129">
        <v>2.0</v>
      </c>
      <c r="J3" s="129">
        <v>2.0</v>
      </c>
      <c r="K3" s="138">
        <v>1.89999999999999</v>
      </c>
      <c r="L3" s="27"/>
      <c r="M3" s="137"/>
      <c r="N3" s="137"/>
      <c r="O3" s="137"/>
      <c r="P3" s="137"/>
      <c r="Q3" s="137"/>
      <c r="R3" s="13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</row>
    <row r="4">
      <c r="A4" s="4"/>
      <c r="B4" s="4"/>
      <c r="C4" s="4"/>
      <c r="D4" s="4"/>
      <c r="E4" s="4"/>
      <c r="F4" s="5"/>
      <c r="G4" s="5"/>
      <c r="H4" s="5"/>
      <c r="I4" s="5"/>
      <c r="J4" s="5"/>
      <c r="K4" s="6"/>
      <c r="L4" s="4"/>
      <c r="M4" s="4"/>
      <c r="N4" s="4"/>
      <c r="O4" s="4"/>
      <c r="P4" s="4"/>
      <c r="Q4" s="5"/>
      <c r="R4" s="5"/>
      <c r="S4" s="5"/>
      <c r="T4" s="5"/>
      <c r="U4" s="5"/>
      <c r="V4" s="6"/>
    </row>
    <row r="5">
      <c r="A5" s="4"/>
      <c r="B5" s="4"/>
      <c r="C5" s="4"/>
      <c r="D5" s="4"/>
      <c r="E5" s="4"/>
      <c r="F5" s="5"/>
      <c r="G5" s="5"/>
      <c r="H5" s="5"/>
      <c r="I5" s="5"/>
      <c r="J5" s="5"/>
      <c r="K5" s="6"/>
      <c r="L5" s="4"/>
      <c r="M5" s="4"/>
      <c r="N5" s="4"/>
      <c r="O5" s="4"/>
      <c r="P5" s="4"/>
      <c r="Q5" s="5"/>
      <c r="R5" s="5"/>
      <c r="S5" s="5"/>
      <c r="T5" s="5"/>
      <c r="U5" s="5"/>
      <c r="V5" s="6"/>
    </row>
    <row r="6">
      <c r="A6" s="4"/>
      <c r="B6" s="4"/>
      <c r="C6" s="4"/>
      <c r="D6" s="4"/>
      <c r="E6" s="4"/>
      <c r="F6" s="5"/>
      <c r="G6" s="5"/>
      <c r="H6" s="5"/>
      <c r="I6" s="5"/>
      <c r="J6" s="5"/>
      <c r="K6" s="6"/>
      <c r="L6" s="4"/>
      <c r="M6" s="4"/>
      <c r="N6" s="4"/>
      <c r="O6" s="4"/>
      <c r="P6" s="4"/>
      <c r="Q6" s="5"/>
      <c r="R6" s="5"/>
      <c r="S6" s="5"/>
      <c r="T6" s="5"/>
      <c r="U6" s="5"/>
      <c r="V6" s="6"/>
    </row>
    <row r="7">
      <c r="A7" s="4"/>
      <c r="B7" s="4"/>
      <c r="C7" s="4"/>
      <c r="D7" s="4"/>
      <c r="E7" s="4"/>
      <c r="F7" s="5"/>
      <c r="G7" s="5"/>
      <c r="H7" s="5"/>
      <c r="I7" s="5"/>
      <c r="J7" s="5"/>
      <c r="K7" s="6"/>
      <c r="L7" s="4"/>
      <c r="M7" s="4"/>
      <c r="N7" s="4"/>
      <c r="O7" s="4"/>
      <c r="P7" s="4"/>
      <c r="Q7" s="5"/>
      <c r="R7" s="5"/>
      <c r="S7" s="5"/>
      <c r="T7" s="5"/>
      <c r="U7" s="5"/>
      <c r="V7" s="6"/>
    </row>
    <row r="8">
      <c r="A8" s="4"/>
      <c r="B8" s="4"/>
      <c r="C8" s="4"/>
      <c r="D8" s="4"/>
      <c r="E8" s="4"/>
      <c r="F8" s="5"/>
      <c r="G8" s="5"/>
      <c r="H8" s="5"/>
      <c r="I8" s="5"/>
      <c r="J8" s="5"/>
      <c r="K8" s="6"/>
      <c r="L8" s="4"/>
      <c r="M8" s="4"/>
      <c r="N8" s="4"/>
      <c r="O8" s="4"/>
      <c r="P8" s="4"/>
      <c r="Q8" s="5"/>
      <c r="R8" s="5"/>
      <c r="S8" s="5"/>
      <c r="T8" s="5"/>
      <c r="U8" s="5"/>
      <c r="V8" s="6"/>
    </row>
    <row r="9">
      <c r="A9" s="4"/>
      <c r="B9" s="4"/>
      <c r="C9" s="4"/>
      <c r="D9" s="4"/>
      <c r="E9" s="4"/>
      <c r="F9" s="5"/>
      <c r="G9" s="5"/>
      <c r="H9" s="5"/>
      <c r="I9" s="5"/>
      <c r="J9" s="5"/>
      <c r="K9" s="6"/>
      <c r="L9" s="4"/>
      <c r="M9" s="4"/>
      <c r="N9" s="4"/>
      <c r="O9" s="4"/>
      <c r="P9" s="4"/>
      <c r="Q9" s="5"/>
      <c r="R9" s="5"/>
      <c r="S9" s="5"/>
      <c r="T9" s="5"/>
      <c r="U9" s="5"/>
      <c r="V9" s="6"/>
    </row>
    <row r="10">
      <c r="A10" s="4"/>
      <c r="B10" s="4"/>
      <c r="C10" s="4"/>
      <c r="D10" s="4"/>
      <c r="E10" s="4"/>
      <c r="F10" s="5"/>
      <c r="G10" s="5"/>
      <c r="H10" s="5"/>
      <c r="I10" s="5"/>
      <c r="J10" s="5"/>
      <c r="K10" s="6"/>
      <c r="L10" s="4"/>
      <c r="M10" s="4"/>
      <c r="N10" s="4"/>
      <c r="O10" s="4"/>
      <c r="P10" s="4"/>
      <c r="Q10" s="5"/>
      <c r="R10" s="5"/>
      <c r="S10" s="5"/>
      <c r="T10" s="5"/>
      <c r="U10" s="5"/>
      <c r="V10" s="6"/>
    </row>
    <row r="11">
      <c r="A11" s="4"/>
      <c r="B11" s="4"/>
      <c r="C11" s="4"/>
      <c r="D11" s="4"/>
      <c r="E11" s="4"/>
      <c r="F11" s="5"/>
      <c r="G11" s="5"/>
      <c r="H11" s="5"/>
      <c r="I11" s="5"/>
      <c r="J11" s="5"/>
      <c r="K11" s="6"/>
      <c r="L11" s="4"/>
      <c r="M11" s="4"/>
      <c r="N11" s="4"/>
      <c r="O11" s="4"/>
      <c r="P11" s="4"/>
      <c r="Q11" s="5"/>
      <c r="R11" s="5"/>
      <c r="S11" s="5"/>
      <c r="T11" s="5"/>
      <c r="U11" s="5"/>
      <c r="V11" s="6"/>
    </row>
    <row r="12">
      <c r="A12" s="4"/>
      <c r="B12" s="4"/>
      <c r="C12" s="4"/>
      <c r="D12" s="4"/>
      <c r="E12" s="4"/>
      <c r="F12" s="5"/>
      <c r="G12" s="5"/>
      <c r="H12" s="5"/>
      <c r="I12" s="5"/>
      <c r="J12" s="5"/>
      <c r="K12" s="6"/>
      <c r="L12" s="4"/>
      <c r="M12" s="4"/>
      <c r="N12" s="4"/>
      <c r="O12" s="4"/>
      <c r="P12" s="4"/>
      <c r="Q12" s="5"/>
      <c r="R12" s="5"/>
      <c r="S12" s="5"/>
      <c r="T12" s="5"/>
      <c r="U12" s="5"/>
      <c r="V12" s="6"/>
    </row>
    <row r="13">
      <c r="A13" s="4"/>
      <c r="B13" s="4"/>
      <c r="C13" s="4"/>
      <c r="D13" s="4"/>
      <c r="E13" s="4"/>
      <c r="F13" s="5"/>
      <c r="G13" s="5"/>
      <c r="H13" s="5"/>
      <c r="I13" s="5"/>
      <c r="J13" s="5"/>
      <c r="K13" s="6"/>
      <c r="L13" s="4"/>
      <c r="M13" s="4"/>
      <c r="N13" s="4"/>
      <c r="O13" s="4"/>
      <c r="P13" s="4"/>
      <c r="Q13" s="5"/>
      <c r="R13" s="5"/>
      <c r="S13" s="5"/>
      <c r="T13" s="5"/>
      <c r="U13" s="5"/>
      <c r="V13" s="6"/>
    </row>
    <row r="14">
      <c r="A14" s="4"/>
      <c r="B14" s="4"/>
      <c r="C14" s="4"/>
      <c r="D14" s="4"/>
      <c r="E14" s="4"/>
      <c r="F14" s="5"/>
      <c r="G14" s="5"/>
      <c r="H14" s="5"/>
      <c r="I14" s="5"/>
      <c r="J14" s="5"/>
      <c r="K14" s="6"/>
      <c r="L14" s="4"/>
      <c r="M14" s="4"/>
      <c r="N14" s="4"/>
      <c r="O14" s="4"/>
      <c r="P14" s="4"/>
      <c r="Q14" s="5"/>
      <c r="R14" s="5"/>
      <c r="S14" s="5"/>
      <c r="T14" s="5"/>
      <c r="U14" s="5"/>
      <c r="V14" s="6"/>
    </row>
    <row r="15">
      <c r="A15" s="4"/>
      <c r="B15" s="4"/>
      <c r="C15" s="4"/>
      <c r="D15" s="4"/>
      <c r="E15" s="4"/>
      <c r="F15" s="5"/>
      <c r="G15" s="5"/>
      <c r="H15" s="5"/>
      <c r="I15" s="5"/>
      <c r="J15" s="5"/>
      <c r="K15" s="6"/>
      <c r="L15" s="4"/>
      <c r="M15" s="4"/>
      <c r="N15" s="4"/>
      <c r="O15" s="4"/>
      <c r="P15" s="4"/>
      <c r="Q15" s="5"/>
      <c r="R15" s="5"/>
      <c r="S15" s="5"/>
      <c r="T15" s="5"/>
      <c r="U15" s="5"/>
      <c r="V15" s="6"/>
    </row>
    <row r="16">
      <c r="A16" s="4"/>
      <c r="B16" s="4"/>
      <c r="C16" s="4"/>
      <c r="D16" s="4"/>
      <c r="E16" s="4"/>
      <c r="F16" s="5"/>
      <c r="G16" s="5"/>
      <c r="H16" s="5"/>
      <c r="I16" s="5"/>
      <c r="J16" s="5"/>
      <c r="K16" s="6"/>
      <c r="L16" s="4"/>
      <c r="M16" s="4"/>
      <c r="N16" s="4"/>
      <c r="O16" s="4"/>
      <c r="P16" s="4"/>
      <c r="Q16" s="5"/>
      <c r="R16" s="5"/>
      <c r="S16" s="5"/>
      <c r="T16" s="5"/>
      <c r="U16" s="5"/>
      <c r="V16" s="6"/>
    </row>
    <row r="17">
      <c r="A17" s="4"/>
      <c r="B17" s="4"/>
      <c r="C17" s="4"/>
      <c r="D17" s="4"/>
      <c r="E17" s="4"/>
      <c r="F17" s="5"/>
      <c r="G17" s="5"/>
      <c r="H17" s="5"/>
      <c r="I17" s="5"/>
      <c r="J17" s="5"/>
      <c r="K17" s="6"/>
      <c r="L17" s="4"/>
      <c r="M17" s="4"/>
      <c r="N17" s="4"/>
      <c r="O17" s="4"/>
      <c r="P17" s="4"/>
      <c r="Q17" s="5"/>
      <c r="R17" s="5"/>
      <c r="S17" s="5"/>
      <c r="T17" s="5"/>
      <c r="U17" s="5"/>
      <c r="V17" s="6"/>
    </row>
    <row r="18">
      <c r="A18" s="4"/>
      <c r="B18" s="4"/>
      <c r="C18" s="4"/>
      <c r="D18" s="4"/>
      <c r="E18" s="4"/>
      <c r="F18" s="5"/>
      <c r="G18" s="5"/>
      <c r="H18" s="5"/>
      <c r="I18" s="5"/>
      <c r="J18" s="5"/>
      <c r="K18" s="6"/>
      <c r="L18" s="4"/>
      <c r="M18" s="4"/>
      <c r="N18" s="4"/>
      <c r="O18" s="4"/>
      <c r="P18" s="4"/>
      <c r="Q18" s="5"/>
      <c r="R18" s="5"/>
      <c r="S18" s="5"/>
      <c r="T18" s="5"/>
      <c r="U18" s="5"/>
      <c r="V18" s="6"/>
    </row>
    <row r="19">
      <c r="A19" s="4"/>
      <c r="B19" s="4"/>
      <c r="C19" s="4"/>
      <c r="D19" s="4"/>
      <c r="E19" s="4"/>
      <c r="F19" s="5"/>
      <c r="G19" s="5"/>
      <c r="H19" s="5"/>
      <c r="I19" s="5"/>
      <c r="J19" s="5"/>
      <c r="K19" s="6"/>
      <c r="L19" s="4"/>
      <c r="M19" s="4"/>
      <c r="N19" s="4"/>
      <c r="O19" s="4"/>
      <c r="P19" s="4"/>
      <c r="Q19" s="5"/>
      <c r="R19" s="5"/>
      <c r="S19" s="5"/>
      <c r="T19" s="5"/>
      <c r="U19" s="5"/>
      <c r="V19" s="6"/>
    </row>
    <row r="20">
      <c r="A20" s="4"/>
      <c r="B20" s="4"/>
      <c r="C20" s="4"/>
      <c r="D20" s="4"/>
      <c r="E20" s="4"/>
      <c r="F20" s="5"/>
      <c r="G20" s="5"/>
      <c r="H20" s="5"/>
      <c r="I20" s="5"/>
      <c r="J20" s="5"/>
      <c r="K20" s="6"/>
      <c r="L20" s="4"/>
      <c r="M20" s="4"/>
      <c r="N20" s="4"/>
      <c r="O20" s="4"/>
      <c r="P20" s="4"/>
      <c r="Q20" s="5"/>
      <c r="R20" s="5"/>
      <c r="S20" s="5"/>
      <c r="T20" s="5"/>
      <c r="U20" s="5"/>
      <c r="V20" s="6"/>
    </row>
    <row r="21">
      <c r="A21" s="4"/>
      <c r="B21" s="4"/>
      <c r="C21" s="4"/>
      <c r="D21" s="4"/>
      <c r="E21" s="4"/>
      <c r="F21" s="5"/>
      <c r="G21" s="5"/>
      <c r="H21" s="5"/>
      <c r="I21" s="5"/>
      <c r="J21" s="5"/>
      <c r="K21" s="6"/>
      <c r="L21" s="4"/>
      <c r="M21" s="4"/>
      <c r="N21" s="4"/>
      <c r="O21" s="4"/>
      <c r="P21" s="4"/>
      <c r="Q21" s="5"/>
      <c r="R21" s="5"/>
      <c r="S21" s="5"/>
      <c r="T21" s="5"/>
      <c r="U21" s="5"/>
      <c r="V21" s="6"/>
    </row>
    <row r="22">
      <c r="A22" s="4"/>
      <c r="B22" s="4"/>
      <c r="C22" s="4"/>
      <c r="D22" s="4"/>
      <c r="E22" s="4"/>
      <c r="F22" s="5"/>
      <c r="G22" s="5"/>
      <c r="H22" s="5"/>
      <c r="I22" s="5"/>
      <c r="J22" s="5"/>
      <c r="K22" s="6"/>
      <c r="L22" s="4"/>
      <c r="M22" s="4"/>
      <c r="N22" s="4"/>
      <c r="O22" s="4"/>
      <c r="P22" s="4"/>
      <c r="Q22" s="5"/>
      <c r="R22" s="5"/>
      <c r="S22" s="5"/>
      <c r="T22" s="5"/>
      <c r="U22" s="5"/>
      <c r="V22" s="6"/>
    </row>
    <row r="23">
      <c r="A23" s="4"/>
      <c r="B23" s="4"/>
      <c r="C23" s="4"/>
      <c r="D23" s="4"/>
      <c r="E23" s="4"/>
      <c r="F23" s="5"/>
      <c r="G23" s="5"/>
      <c r="H23" s="5"/>
      <c r="I23" s="5"/>
      <c r="J23" s="5"/>
      <c r="K23" s="6"/>
      <c r="L23" s="4"/>
      <c r="M23" s="4"/>
      <c r="N23" s="4"/>
      <c r="O23" s="4"/>
      <c r="P23" s="4"/>
      <c r="Q23" s="5"/>
      <c r="R23" s="5"/>
      <c r="S23" s="5"/>
      <c r="T23" s="5"/>
      <c r="U23" s="5"/>
      <c r="V23" s="6"/>
    </row>
    <row r="24">
      <c r="A24" s="4"/>
      <c r="B24" s="4"/>
      <c r="C24" s="4"/>
      <c r="D24" s="4"/>
      <c r="E24" s="4"/>
      <c r="F24" s="5"/>
      <c r="G24" s="5"/>
      <c r="H24" s="5"/>
      <c r="I24" s="5"/>
      <c r="J24" s="5"/>
      <c r="K24" s="6"/>
      <c r="L24" s="4"/>
      <c r="M24" s="4"/>
      <c r="N24" s="4"/>
      <c r="O24" s="4"/>
      <c r="P24" s="4"/>
      <c r="Q24" s="5"/>
      <c r="R24" s="5"/>
      <c r="S24" s="5"/>
      <c r="T24" s="5"/>
      <c r="U24" s="5"/>
      <c r="V24" s="6"/>
    </row>
    <row r="25">
      <c r="A25" s="4"/>
      <c r="B25" s="4"/>
      <c r="C25" s="4"/>
      <c r="D25" s="4"/>
      <c r="E25" s="4"/>
      <c r="F25" s="5"/>
      <c r="G25" s="5"/>
      <c r="H25" s="5"/>
      <c r="I25" s="5"/>
      <c r="J25" s="5"/>
      <c r="K25" s="6"/>
      <c r="L25" s="4"/>
      <c r="M25" s="4"/>
      <c r="N25" s="4"/>
      <c r="O25" s="4"/>
      <c r="P25" s="4"/>
      <c r="Q25" s="5"/>
      <c r="R25" s="5"/>
      <c r="S25" s="5"/>
      <c r="T25" s="5"/>
      <c r="U25" s="5"/>
      <c r="V25" s="6"/>
    </row>
    <row r="26">
      <c r="A26" s="4"/>
      <c r="B26" s="4"/>
      <c r="C26" s="4"/>
      <c r="D26" s="4"/>
      <c r="E26" s="4"/>
      <c r="F26" s="5"/>
      <c r="G26" s="5"/>
      <c r="H26" s="5"/>
      <c r="I26" s="5"/>
      <c r="J26" s="5"/>
      <c r="K26" s="6"/>
      <c r="L26" s="4"/>
      <c r="M26" s="4"/>
      <c r="N26" s="4"/>
      <c r="O26" s="4"/>
      <c r="P26" s="4"/>
      <c r="Q26" s="5"/>
      <c r="R26" s="5"/>
      <c r="S26" s="5"/>
      <c r="T26" s="5"/>
      <c r="U26" s="5"/>
      <c r="V26" s="6"/>
    </row>
    <row r="27">
      <c r="A27" s="4"/>
      <c r="B27" s="4"/>
      <c r="C27" s="4"/>
      <c r="D27" s="4"/>
      <c r="E27" s="4"/>
      <c r="F27" s="5"/>
      <c r="G27" s="5"/>
      <c r="H27" s="5"/>
      <c r="I27" s="5"/>
      <c r="J27" s="5"/>
      <c r="K27" s="6"/>
      <c r="L27" s="4"/>
      <c r="M27" s="4"/>
      <c r="N27" s="4"/>
      <c r="O27" s="4"/>
      <c r="P27" s="4"/>
      <c r="Q27" s="5"/>
      <c r="R27" s="5"/>
      <c r="S27" s="5"/>
      <c r="T27" s="5"/>
      <c r="U27" s="5"/>
      <c r="V27" s="6"/>
    </row>
    <row r="28">
      <c r="A28" s="4"/>
      <c r="B28" s="4"/>
      <c r="C28" s="4"/>
      <c r="D28" s="4"/>
      <c r="E28" s="4"/>
      <c r="F28" s="5"/>
      <c r="G28" s="5"/>
      <c r="H28" s="5"/>
      <c r="I28" s="5"/>
      <c r="J28" s="5"/>
      <c r="K28" s="6"/>
      <c r="L28" s="4"/>
      <c r="M28" s="4"/>
      <c r="N28" s="4"/>
      <c r="O28" s="4"/>
      <c r="P28" s="4"/>
      <c r="Q28" s="5"/>
      <c r="R28" s="5"/>
      <c r="S28" s="5"/>
      <c r="T28" s="5"/>
      <c r="U28" s="5"/>
      <c r="V28" s="6"/>
    </row>
    <row r="29">
      <c r="A29" s="4"/>
      <c r="B29" s="4"/>
      <c r="C29" s="4"/>
      <c r="D29" s="4"/>
      <c r="E29" s="4"/>
      <c r="F29" s="5"/>
      <c r="G29" s="5"/>
      <c r="H29" s="5"/>
      <c r="I29" s="5"/>
      <c r="J29" s="5"/>
      <c r="K29" s="6"/>
      <c r="L29" s="4"/>
      <c r="M29" s="4"/>
      <c r="N29" s="4"/>
      <c r="O29" s="4"/>
      <c r="P29" s="4"/>
      <c r="Q29" s="5"/>
      <c r="R29" s="5"/>
      <c r="S29" s="5"/>
      <c r="T29" s="5"/>
      <c r="U29" s="5"/>
      <c r="V29" s="6"/>
    </row>
    <row r="30">
      <c r="A30" s="4"/>
      <c r="B30" s="4"/>
      <c r="C30" s="4"/>
      <c r="D30" s="4"/>
      <c r="E30" s="4"/>
      <c r="F30" s="5"/>
      <c r="G30" s="5"/>
      <c r="H30" s="5"/>
      <c r="I30" s="5"/>
      <c r="J30" s="5"/>
      <c r="K30" s="6"/>
      <c r="L30" s="4"/>
      <c r="M30" s="4"/>
      <c r="N30" s="4"/>
      <c r="O30" s="4"/>
      <c r="P30" s="4"/>
      <c r="Q30" s="5"/>
      <c r="R30" s="5"/>
      <c r="S30" s="5"/>
      <c r="T30" s="5"/>
      <c r="U30" s="5"/>
      <c r="V30" s="6"/>
    </row>
    <row r="31">
      <c r="A31" s="4"/>
      <c r="B31" s="4"/>
      <c r="C31" s="4"/>
      <c r="D31" s="4"/>
      <c r="E31" s="4"/>
      <c r="F31" s="5"/>
      <c r="G31" s="5"/>
      <c r="H31" s="5"/>
      <c r="I31" s="5"/>
      <c r="J31" s="5"/>
      <c r="K31" s="6"/>
      <c r="L31" s="4"/>
      <c r="M31" s="4"/>
      <c r="N31" s="4"/>
      <c r="O31" s="4"/>
      <c r="P31" s="4"/>
      <c r="Q31" s="5"/>
      <c r="R31" s="5"/>
      <c r="S31" s="5"/>
      <c r="T31" s="5"/>
      <c r="U31" s="5"/>
      <c r="V31" s="6"/>
    </row>
    <row r="32">
      <c r="A32" s="4"/>
      <c r="B32" s="4"/>
      <c r="C32" s="4"/>
      <c r="D32" s="4"/>
      <c r="E32" s="4"/>
      <c r="F32" s="5"/>
      <c r="G32" s="5"/>
      <c r="H32" s="5"/>
      <c r="I32" s="5"/>
      <c r="J32" s="5"/>
      <c r="K32" s="6"/>
      <c r="L32" s="4"/>
      <c r="M32" s="4"/>
      <c r="N32" s="4"/>
      <c r="O32" s="4"/>
      <c r="P32" s="4"/>
      <c r="Q32" s="5"/>
      <c r="R32" s="5"/>
      <c r="S32" s="5"/>
      <c r="T32" s="5"/>
      <c r="U32" s="5"/>
      <c r="V32" s="6"/>
    </row>
    <row r="33">
      <c r="A33" s="4"/>
      <c r="B33" s="4"/>
      <c r="C33" s="4"/>
      <c r="D33" s="4"/>
      <c r="E33" s="4"/>
      <c r="F33" s="5"/>
      <c r="G33" s="5"/>
      <c r="H33" s="5"/>
      <c r="I33" s="5"/>
      <c r="J33" s="5"/>
      <c r="K33" s="6"/>
      <c r="L33" s="4"/>
      <c r="M33" s="4"/>
      <c r="N33" s="4"/>
      <c r="O33" s="4"/>
      <c r="P33" s="4"/>
      <c r="Q33" s="5"/>
      <c r="R33" s="5"/>
      <c r="S33" s="5"/>
      <c r="T33" s="5"/>
      <c r="U33" s="5"/>
      <c r="V33" s="6"/>
    </row>
    <row r="34">
      <c r="A34" s="4"/>
      <c r="B34" s="4"/>
      <c r="C34" s="4"/>
      <c r="D34" s="4"/>
      <c r="E34" s="4"/>
      <c r="F34" s="5"/>
      <c r="G34" s="5"/>
      <c r="H34" s="5"/>
      <c r="I34" s="5"/>
      <c r="J34" s="5"/>
      <c r="K34" s="6"/>
      <c r="L34" s="4"/>
      <c r="M34" s="4"/>
      <c r="N34" s="4"/>
      <c r="O34" s="4"/>
      <c r="P34" s="4"/>
      <c r="Q34" s="5"/>
      <c r="R34" s="5"/>
      <c r="S34" s="5"/>
      <c r="T34" s="5"/>
      <c r="U34" s="5"/>
      <c r="V34" s="6"/>
    </row>
    <row r="35">
      <c r="A35" s="4"/>
      <c r="B35" s="4"/>
      <c r="C35" s="4"/>
      <c r="D35" s="4"/>
      <c r="E35" s="4"/>
      <c r="F35" s="5"/>
      <c r="G35" s="5"/>
      <c r="H35" s="5"/>
      <c r="I35" s="5"/>
      <c r="J35" s="5"/>
      <c r="K35" s="6"/>
      <c r="L35" s="4"/>
      <c r="M35" s="4"/>
      <c r="N35" s="4"/>
      <c r="O35" s="4"/>
      <c r="P35" s="4"/>
      <c r="Q35" s="5"/>
      <c r="R35" s="5"/>
      <c r="S35" s="5"/>
      <c r="T35" s="5"/>
      <c r="U35" s="5"/>
      <c r="V35" s="6"/>
    </row>
    <row r="36">
      <c r="A36" s="4"/>
      <c r="B36" s="4"/>
      <c r="C36" s="4"/>
      <c r="D36" s="4"/>
      <c r="E36" s="4"/>
      <c r="F36" s="5"/>
      <c r="G36" s="5"/>
      <c r="H36" s="5"/>
      <c r="I36" s="5"/>
      <c r="J36" s="5"/>
      <c r="K36" s="6"/>
      <c r="L36" s="4"/>
      <c r="M36" s="4"/>
      <c r="N36" s="4"/>
      <c r="O36" s="4"/>
      <c r="P36" s="4"/>
      <c r="Q36" s="5"/>
      <c r="R36" s="5"/>
      <c r="S36" s="5"/>
      <c r="T36" s="5"/>
      <c r="U36" s="5"/>
      <c r="V36" s="6"/>
    </row>
    <row r="37">
      <c r="A37" s="4"/>
      <c r="B37" s="4"/>
      <c r="C37" s="4"/>
      <c r="D37" s="4"/>
      <c r="E37" s="4"/>
      <c r="F37" s="5"/>
      <c r="G37" s="5"/>
      <c r="H37" s="5"/>
      <c r="I37" s="5"/>
      <c r="J37" s="5"/>
      <c r="K37" s="6"/>
      <c r="L37" s="4"/>
      <c r="M37" s="4"/>
      <c r="N37" s="4"/>
      <c r="O37" s="4"/>
      <c r="P37" s="4"/>
      <c r="Q37" s="5"/>
      <c r="R37" s="5"/>
      <c r="S37" s="5"/>
      <c r="T37" s="5"/>
      <c r="U37" s="5"/>
      <c r="V37" s="6"/>
    </row>
    <row r="38">
      <c r="A38" s="4"/>
      <c r="B38" s="4"/>
      <c r="C38" s="4"/>
      <c r="D38" s="4"/>
      <c r="E38" s="4"/>
      <c r="F38" s="5"/>
      <c r="G38" s="5"/>
      <c r="H38" s="5"/>
      <c r="I38" s="5"/>
      <c r="J38" s="5"/>
      <c r="K38" s="6"/>
      <c r="L38" s="4"/>
      <c r="M38" s="4"/>
      <c r="N38" s="4"/>
      <c r="O38" s="4"/>
      <c r="P38" s="4"/>
      <c r="Q38" s="5"/>
      <c r="R38" s="5"/>
      <c r="S38" s="5"/>
      <c r="T38" s="5"/>
      <c r="U38" s="5"/>
      <c r="V38" s="6"/>
    </row>
    <row r="39">
      <c r="A39" s="4"/>
      <c r="B39" s="4"/>
      <c r="C39" s="4"/>
      <c r="D39" s="4"/>
      <c r="E39" s="4"/>
      <c r="F39" s="5"/>
      <c r="G39" s="5"/>
      <c r="H39" s="5"/>
      <c r="I39" s="5"/>
      <c r="J39" s="5"/>
      <c r="K39" s="6"/>
      <c r="L39" s="4"/>
      <c r="M39" s="4"/>
      <c r="N39" s="4"/>
      <c r="O39" s="4"/>
      <c r="P39" s="4"/>
      <c r="Q39" s="5"/>
      <c r="R39" s="5"/>
      <c r="S39" s="5"/>
      <c r="T39" s="5"/>
      <c r="U39" s="5"/>
      <c r="V39" s="6"/>
    </row>
    <row r="40">
      <c r="A40" s="4"/>
      <c r="B40" s="4"/>
      <c r="C40" s="4"/>
      <c r="D40" s="4"/>
      <c r="E40" s="4"/>
      <c r="F40" s="5"/>
      <c r="G40" s="5"/>
      <c r="H40" s="5"/>
      <c r="I40" s="5"/>
      <c r="J40" s="5"/>
      <c r="K40" s="6"/>
      <c r="L40" s="4"/>
      <c r="M40" s="4"/>
      <c r="N40" s="4"/>
      <c r="O40" s="4"/>
      <c r="P40" s="4"/>
      <c r="Q40" s="5"/>
      <c r="R40" s="5"/>
      <c r="S40" s="5"/>
      <c r="T40" s="5"/>
      <c r="U40" s="5"/>
      <c r="V40" s="6"/>
    </row>
    <row r="41">
      <c r="A41" s="4"/>
      <c r="B41" s="4"/>
      <c r="C41" s="4"/>
      <c r="D41" s="4"/>
      <c r="E41" s="4"/>
      <c r="F41" s="5"/>
      <c r="G41" s="5"/>
      <c r="H41" s="5"/>
      <c r="I41" s="5"/>
      <c r="J41" s="5"/>
      <c r="K41" s="6"/>
      <c r="L41" s="4"/>
      <c r="M41" s="4"/>
      <c r="N41" s="4"/>
      <c r="O41" s="4"/>
      <c r="P41" s="4"/>
      <c r="Q41" s="5"/>
      <c r="R41" s="5"/>
      <c r="S41" s="5"/>
      <c r="T41" s="5"/>
      <c r="U41" s="5"/>
      <c r="V41" s="6"/>
    </row>
    <row r="42">
      <c r="A42" s="4"/>
      <c r="B42" s="4"/>
      <c r="C42" s="4"/>
      <c r="D42" s="4"/>
      <c r="E42" s="4"/>
      <c r="F42" s="5"/>
      <c r="G42" s="5"/>
      <c r="H42" s="5"/>
      <c r="I42" s="5"/>
      <c r="J42" s="5"/>
      <c r="K42" s="6"/>
      <c r="L42" s="4"/>
      <c r="M42" s="4"/>
      <c r="N42" s="4"/>
      <c r="O42" s="4"/>
      <c r="P42" s="4"/>
      <c r="Q42" s="5"/>
      <c r="R42" s="5"/>
      <c r="S42" s="5"/>
      <c r="T42" s="5"/>
      <c r="U42" s="5"/>
      <c r="V42" s="6"/>
    </row>
    <row r="43">
      <c r="A43" s="4"/>
      <c r="B43" s="4"/>
      <c r="C43" s="4"/>
      <c r="D43" s="4"/>
      <c r="E43" s="4"/>
      <c r="F43" s="5"/>
      <c r="G43" s="5"/>
      <c r="H43" s="5"/>
      <c r="I43" s="5"/>
      <c r="J43" s="5"/>
      <c r="K43" s="6"/>
      <c r="L43" s="4"/>
      <c r="M43" s="4"/>
      <c r="N43" s="4"/>
      <c r="O43" s="4"/>
      <c r="P43" s="4"/>
      <c r="Q43" s="5"/>
      <c r="R43" s="5"/>
      <c r="S43" s="5"/>
      <c r="T43" s="5"/>
      <c r="U43" s="5"/>
      <c r="V43" s="6"/>
    </row>
    <row r="44">
      <c r="A44" s="4"/>
      <c r="B44" s="4"/>
      <c r="C44" s="4"/>
      <c r="D44" s="4"/>
      <c r="E44" s="4"/>
      <c r="F44" s="5"/>
      <c r="G44" s="5"/>
      <c r="H44" s="5"/>
      <c r="I44" s="5"/>
      <c r="J44" s="5"/>
      <c r="K44" s="6"/>
      <c r="L44" s="4"/>
      <c r="M44" s="4"/>
      <c r="N44" s="4"/>
      <c r="O44" s="4"/>
      <c r="P44" s="4"/>
      <c r="Q44" s="5"/>
      <c r="R44" s="5"/>
      <c r="S44" s="5"/>
      <c r="T44" s="5"/>
      <c r="U44" s="5"/>
      <c r="V44" s="6"/>
    </row>
    <row r="45">
      <c r="A45" s="4"/>
      <c r="B45" s="4"/>
      <c r="C45" s="4"/>
      <c r="D45" s="4"/>
      <c r="E45" s="4"/>
      <c r="F45" s="5"/>
      <c r="G45" s="5"/>
      <c r="H45" s="5"/>
      <c r="I45" s="5"/>
      <c r="J45" s="5"/>
      <c r="K45" s="6"/>
      <c r="L45" s="4"/>
      <c r="M45" s="4"/>
      <c r="N45" s="4"/>
      <c r="O45" s="4"/>
      <c r="P45" s="4"/>
      <c r="Q45" s="5"/>
      <c r="R45" s="5"/>
      <c r="S45" s="5"/>
      <c r="T45" s="5"/>
      <c r="U45" s="5"/>
      <c r="V45" s="6"/>
    </row>
    <row r="46">
      <c r="A46" s="4"/>
      <c r="B46" s="4"/>
      <c r="C46" s="4"/>
      <c r="D46" s="4"/>
      <c r="E46" s="4"/>
      <c r="F46" s="5"/>
      <c r="G46" s="5"/>
      <c r="H46" s="5"/>
      <c r="I46" s="5"/>
      <c r="J46" s="5"/>
      <c r="K46" s="6"/>
      <c r="L46" s="4"/>
      <c r="M46" s="4"/>
      <c r="N46" s="4"/>
      <c r="O46" s="4"/>
      <c r="P46" s="4"/>
      <c r="Q46" s="5"/>
      <c r="R46" s="5"/>
      <c r="S46" s="5"/>
      <c r="T46" s="5"/>
      <c r="U46" s="5"/>
      <c r="V46" s="6"/>
    </row>
    <row r="47">
      <c r="A47" s="4"/>
      <c r="B47" s="4"/>
      <c r="C47" s="4"/>
      <c r="D47" s="4"/>
      <c r="E47" s="4"/>
      <c r="F47" s="5"/>
      <c r="G47" s="5"/>
      <c r="H47" s="5"/>
      <c r="I47" s="5"/>
      <c r="J47" s="5"/>
      <c r="K47" s="6"/>
      <c r="L47" s="4"/>
      <c r="M47" s="4"/>
      <c r="N47" s="4"/>
      <c r="O47" s="4"/>
      <c r="P47" s="4"/>
      <c r="Q47" s="5"/>
      <c r="R47" s="5"/>
      <c r="S47" s="5"/>
      <c r="T47" s="5"/>
      <c r="U47" s="5"/>
      <c r="V47" s="6"/>
    </row>
    <row r="48">
      <c r="A48" s="4"/>
      <c r="B48" s="4"/>
      <c r="C48" s="4"/>
      <c r="D48" s="4"/>
      <c r="E48" s="4"/>
      <c r="F48" s="5"/>
      <c r="G48" s="5"/>
      <c r="H48" s="5"/>
      <c r="I48" s="5"/>
      <c r="J48" s="5"/>
      <c r="K48" s="6"/>
      <c r="L48" s="4"/>
      <c r="M48" s="4"/>
      <c r="N48" s="4"/>
      <c r="O48" s="4"/>
      <c r="P48" s="4"/>
      <c r="Q48" s="5"/>
      <c r="R48" s="5"/>
      <c r="S48" s="5"/>
      <c r="T48" s="5"/>
      <c r="U48" s="5"/>
      <c r="V48" s="6"/>
    </row>
    <row r="49">
      <c r="A49" s="4"/>
      <c r="B49" s="4"/>
      <c r="C49" s="4"/>
      <c r="D49" s="4"/>
      <c r="E49" s="4"/>
      <c r="F49" s="5"/>
      <c r="G49" s="5"/>
      <c r="H49" s="5"/>
      <c r="I49" s="5"/>
      <c r="J49" s="5"/>
      <c r="K49" s="6"/>
      <c r="L49" s="4"/>
      <c r="M49" s="4"/>
      <c r="N49" s="4"/>
      <c r="O49" s="4"/>
      <c r="P49" s="4"/>
      <c r="Q49" s="5"/>
      <c r="R49" s="5"/>
      <c r="S49" s="5"/>
      <c r="T49" s="5"/>
      <c r="U49" s="5"/>
      <c r="V49" s="6"/>
    </row>
    <row r="50">
      <c r="A50" s="4"/>
      <c r="B50" s="4"/>
      <c r="C50" s="4"/>
      <c r="D50" s="4"/>
      <c r="E50" s="4"/>
      <c r="F50" s="5"/>
      <c r="G50" s="5"/>
      <c r="H50" s="5"/>
      <c r="I50" s="5"/>
      <c r="J50" s="5"/>
      <c r="K50" s="6"/>
      <c r="L50" s="4"/>
      <c r="M50" s="4"/>
      <c r="N50" s="4"/>
      <c r="O50" s="4"/>
      <c r="P50" s="4"/>
      <c r="Q50" s="5"/>
      <c r="R50" s="5"/>
      <c r="S50" s="5"/>
      <c r="T50" s="5"/>
      <c r="U50" s="5"/>
      <c r="V50" s="6"/>
    </row>
    <row r="51">
      <c r="A51" s="4"/>
      <c r="B51" s="4"/>
      <c r="C51" s="4"/>
      <c r="D51" s="4"/>
      <c r="E51" s="4"/>
      <c r="F51" s="5"/>
      <c r="G51" s="5"/>
      <c r="H51" s="5"/>
      <c r="I51" s="5"/>
      <c r="J51" s="5"/>
      <c r="K51" s="6"/>
      <c r="L51" s="4"/>
      <c r="M51" s="4"/>
      <c r="N51" s="4"/>
      <c r="O51" s="4"/>
      <c r="P51" s="4"/>
      <c r="Q51" s="5"/>
      <c r="R51" s="5"/>
      <c r="S51" s="5"/>
      <c r="T51" s="5"/>
      <c r="U51" s="5"/>
      <c r="V51" s="6"/>
    </row>
    <row r="52">
      <c r="A52" s="4"/>
      <c r="B52" s="4"/>
      <c r="C52" s="4"/>
      <c r="D52" s="4"/>
      <c r="E52" s="4"/>
      <c r="F52" s="5"/>
      <c r="G52" s="5"/>
      <c r="H52" s="5"/>
      <c r="I52" s="5"/>
      <c r="J52" s="5"/>
      <c r="K52" s="6"/>
      <c r="L52" s="4"/>
      <c r="M52" s="4"/>
      <c r="N52" s="4"/>
      <c r="O52" s="4"/>
      <c r="P52" s="4"/>
      <c r="Q52" s="5"/>
      <c r="R52" s="5"/>
      <c r="S52" s="5"/>
      <c r="T52" s="5"/>
      <c r="U52" s="5"/>
      <c r="V52" s="6"/>
    </row>
    <row r="53">
      <c r="A53" s="4"/>
      <c r="B53" s="4"/>
      <c r="C53" s="4"/>
      <c r="D53" s="4"/>
      <c r="E53" s="4"/>
      <c r="F53" s="5"/>
      <c r="G53" s="5"/>
      <c r="H53" s="5"/>
      <c r="I53" s="5"/>
      <c r="J53" s="5"/>
      <c r="K53" s="6"/>
      <c r="L53" s="4"/>
      <c r="M53" s="4"/>
      <c r="N53" s="4"/>
      <c r="O53" s="4"/>
      <c r="P53" s="4"/>
      <c r="Q53" s="5"/>
      <c r="R53" s="5"/>
      <c r="S53" s="5"/>
      <c r="T53" s="5"/>
      <c r="U53" s="5"/>
      <c r="V53" s="6"/>
    </row>
    <row r="54">
      <c r="A54" s="4"/>
      <c r="B54" s="4"/>
      <c r="C54" s="4"/>
      <c r="D54" s="4"/>
      <c r="E54" s="4"/>
      <c r="F54" s="5"/>
      <c r="G54" s="5"/>
      <c r="H54" s="5"/>
      <c r="I54" s="5"/>
      <c r="J54" s="5"/>
      <c r="K54" s="6"/>
      <c r="L54" s="4"/>
      <c r="M54" s="4"/>
      <c r="N54" s="4"/>
      <c r="O54" s="4"/>
      <c r="P54" s="4"/>
      <c r="Q54" s="5"/>
      <c r="R54" s="5"/>
      <c r="S54" s="5"/>
      <c r="T54" s="5"/>
      <c r="U54" s="5"/>
      <c r="V54" s="6"/>
    </row>
    <row r="55">
      <c r="A55" s="4"/>
      <c r="B55" s="4"/>
      <c r="C55" s="4"/>
      <c r="D55" s="4"/>
      <c r="E55" s="4"/>
      <c r="F55" s="5"/>
      <c r="G55" s="5"/>
      <c r="H55" s="5"/>
      <c r="I55" s="5"/>
      <c r="J55" s="5"/>
      <c r="K55" s="6"/>
      <c r="L55" s="4"/>
      <c r="M55" s="4"/>
      <c r="N55" s="4"/>
      <c r="O55" s="4"/>
      <c r="P55" s="4"/>
      <c r="Q55" s="5"/>
      <c r="R55" s="5"/>
      <c r="S55" s="5"/>
      <c r="T55" s="5"/>
      <c r="U55" s="5"/>
      <c r="V55" s="6"/>
    </row>
    <row r="56">
      <c r="A56" s="4"/>
      <c r="B56" s="4"/>
      <c r="C56" s="4"/>
      <c r="D56" s="4"/>
      <c r="E56" s="4"/>
      <c r="F56" s="5"/>
      <c r="G56" s="5"/>
      <c r="H56" s="5"/>
      <c r="I56" s="5"/>
      <c r="J56" s="5"/>
      <c r="K56" s="6"/>
      <c r="L56" s="4"/>
      <c r="M56" s="4"/>
      <c r="N56" s="4"/>
      <c r="O56" s="4"/>
      <c r="P56" s="4"/>
      <c r="Q56" s="5"/>
      <c r="R56" s="5"/>
      <c r="S56" s="5"/>
      <c r="T56" s="5"/>
      <c r="U56" s="5"/>
      <c r="V56" s="6"/>
    </row>
    <row r="57">
      <c r="A57" s="4"/>
      <c r="B57" s="4"/>
      <c r="C57" s="4"/>
      <c r="D57" s="4"/>
      <c r="E57" s="4"/>
      <c r="F57" s="5"/>
      <c r="G57" s="5"/>
      <c r="H57" s="5"/>
      <c r="I57" s="5"/>
      <c r="J57" s="5"/>
      <c r="K57" s="6"/>
      <c r="L57" s="4"/>
      <c r="M57" s="4"/>
      <c r="N57" s="4"/>
      <c r="O57" s="4"/>
      <c r="P57" s="4"/>
      <c r="Q57" s="5"/>
      <c r="R57" s="5"/>
      <c r="S57" s="5"/>
      <c r="T57" s="5"/>
      <c r="U57" s="5"/>
      <c r="V57" s="6"/>
    </row>
    <row r="58">
      <c r="A58" s="4"/>
      <c r="B58" s="4"/>
      <c r="C58" s="4"/>
      <c r="D58" s="4"/>
      <c r="E58" s="4"/>
      <c r="F58" s="5"/>
      <c r="G58" s="5"/>
      <c r="H58" s="5"/>
      <c r="I58" s="5"/>
      <c r="J58" s="5"/>
      <c r="K58" s="6"/>
      <c r="L58" s="4"/>
      <c r="M58" s="4"/>
      <c r="N58" s="4"/>
      <c r="O58" s="4"/>
      <c r="P58" s="4"/>
      <c r="Q58" s="5"/>
      <c r="R58" s="5"/>
      <c r="S58" s="5"/>
      <c r="T58" s="5"/>
      <c r="U58" s="5"/>
      <c r="V58" s="6"/>
    </row>
    <row r="59">
      <c r="A59" s="4"/>
      <c r="B59" s="4"/>
      <c r="C59" s="4"/>
      <c r="D59" s="4"/>
      <c r="E59" s="4"/>
      <c r="F59" s="5"/>
      <c r="G59" s="5"/>
      <c r="H59" s="5"/>
      <c r="I59" s="5"/>
      <c r="J59" s="5"/>
      <c r="K59" s="6"/>
      <c r="L59" s="4"/>
      <c r="M59" s="4"/>
      <c r="N59" s="4"/>
      <c r="O59" s="4"/>
      <c r="P59" s="4"/>
      <c r="Q59" s="5"/>
      <c r="R59" s="5"/>
      <c r="S59" s="5"/>
      <c r="T59" s="5"/>
      <c r="U59" s="5"/>
      <c r="V59" s="6"/>
    </row>
    <row r="60">
      <c r="A60" s="4"/>
      <c r="B60" s="4"/>
      <c r="C60" s="4"/>
      <c r="D60" s="4"/>
      <c r="E60" s="4"/>
      <c r="F60" s="5"/>
      <c r="G60" s="5"/>
      <c r="H60" s="5"/>
      <c r="I60" s="5"/>
      <c r="J60" s="5"/>
      <c r="K60" s="6"/>
      <c r="L60" s="4"/>
      <c r="M60" s="4"/>
      <c r="N60" s="4"/>
      <c r="O60" s="4"/>
      <c r="P60" s="4"/>
      <c r="Q60" s="5"/>
      <c r="R60" s="5"/>
      <c r="S60" s="5"/>
      <c r="T60" s="5"/>
      <c r="U60" s="5"/>
      <c r="V60" s="6"/>
    </row>
    <row r="61">
      <c r="A61" s="4"/>
      <c r="B61" s="4"/>
      <c r="C61" s="4"/>
      <c r="D61" s="4"/>
      <c r="E61" s="4"/>
      <c r="F61" s="5"/>
      <c r="G61" s="5"/>
      <c r="H61" s="5"/>
      <c r="I61" s="5"/>
      <c r="J61" s="5"/>
      <c r="K61" s="6"/>
      <c r="L61" s="4"/>
      <c r="M61" s="4"/>
      <c r="N61" s="4"/>
      <c r="O61" s="4"/>
      <c r="P61" s="4"/>
      <c r="Q61" s="5"/>
      <c r="R61" s="5"/>
      <c r="S61" s="5"/>
      <c r="T61" s="5"/>
      <c r="U61" s="5"/>
      <c r="V61" s="6"/>
    </row>
    <row r="62">
      <c r="A62" s="4"/>
      <c r="B62" s="4"/>
      <c r="C62" s="4"/>
      <c r="D62" s="4"/>
      <c r="E62" s="4"/>
      <c r="F62" s="5"/>
      <c r="G62" s="5"/>
      <c r="H62" s="5"/>
      <c r="I62" s="5"/>
      <c r="J62" s="5"/>
      <c r="K62" s="6"/>
      <c r="L62" s="4"/>
      <c r="M62" s="4"/>
      <c r="N62" s="4"/>
      <c r="O62" s="4"/>
      <c r="P62" s="4"/>
      <c r="Q62" s="5"/>
      <c r="R62" s="5"/>
      <c r="S62" s="5"/>
      <c r="T62" s="5"/>
      <c r="U62" s="5"/>
      <c r="V62" s="6"/>
    </row>
    <row r="63">
      <c r="A63" s="4"/>
      <c r="B63" s="4"/>
      <c r="C63" s="4"/>
      <c r="D63" s="4"/>
      <c r="E63" s="4"/>
      <c r="F63" s="5"/>
      <c r="G63" s="5"/>
      <c r="H63" s="5"/>
      <c r="I63" s="5"/>
      <c r="J63" s="5"/>
      <c r="K63" s="6"/>
      <c r="L63" s="4"/>
      <c r="M63" s="4"/>
      <c r="N63" s="4"/>
      <c r="O63" s="4"/>
      <c r="P63" s="4"/>
      <c r="Q63" s="5"/>
      <c r="R63" s="5"/>
      <c r="S63" s="5"/>
      <c r="T63" s="5"/>
      <c r="U63" s="5"/>
      <c r="V63" s="6"/>
    </row>
    <row r="64">
      <c r="A64" s="4"/>
      <c r="B64" s="4"/>
      <c r="C64" s="4"/>
      <c r="D64" s="4"/>
      <c r="E64" s="4"/>
      <c r="F64" s="5"/>
      <c r="G64" s="5"/>
      <c r="H64" s="5"/>
      <c r="I64" s="5"/>
      <c r="J64" s="5"/>
      <c r="K64" s="6"/>
      <c r="L64" s="4"/>
      <c r="M64" s="4"/>
      <c r="N64" s="4"/>
      <c r="O64" s="4"/>
      <c r="P64" s="4"/>
      <c r="Q64" s="5"/>
      <c r="R64" s="5"/>
      <c r="S64" s="5"/>
      <c r="T64" s="5"/>
      <c r="U64" s="5"/>
      <c r="V64" s="6"/>
    </row>
    <row r="65">
      <c r="A65" s="4"/>
      <c r="B65" s="4"/>
      <c r="C65" s="4"/>
      <c r="D65" s="4"/>
      <c r="E65" s="4"/>
      <c r="F65" s="5"/>
      <c r="G65" s="5"/>
      <c r="H65" s="5"/>
      <c r="I65" s="5"/>
      <c r="J65" s="5"/>
      <c r="K65" s="6"/>
      <c r="L65" s="4"/>
      <c r="M65" s="4"/>
      <c r="N65" s="4"/>
      <c r="O65" s="4"/>
      <c r="P65" s="4"/>
      <c r="Q65" s="5"/>
      <c r="R65" s="5"/>
      <c r="S65" s="5"/>
      <c r="T65" s="5"/>
      <c r="U65" s="5"/>
      <c r="V65" s="6"/>
    </row>
    <row r="66">
      <c r="A66" s="4"/>
      <c r="B66" s="4"/>
      <c r="C66" s="4"/>
      <c r="D66" s="4"/>
      <c r="E66" s="4"/>
      <c r="F66" s="5"/>
      <c r="G66" s="5"/>
      <c r="H66" s="5"/>
      <c r="I66" s="5"/>
      <c r="J66" s="5"/>
      <c r="K66" s="6"/>
      <c r="L66" s="4"/>
      <c r="M66" s="4"/>
      <c r="N66" s="4"/>
      <c r="O66" s="4"/>
      <c r="P66" s="4"/>
      <c r="Q66" s="5"/>
      <c r="R66" s="5"/>
      <c r="S66" s="5"/>
      <c r="T66" s="5"/>
      <c r="U66" s="5"/>
      <c r="V66" s="6"/>
    </row>
    <row r="67">
      <c r="A67" s="4"/>
      <c r="B67" s="4"/>
      <c r="C67" s="4"/>
      <c r="D67" s="4"/>
      <c r="E67" s="4"/>
      <c r="F67" s="5"/>
      <c r="G67" s="5"/>
      <c r="H67" s="5"/>
      <c r="I67" s="5"/>
      <c r="J67" s="5"/>
      <c r="K67" s="6"/>
      <c r="L67" s="4"/>
      <c r="M67" s="4"/>
      <c r="N67" s="4"/>
      <c r="O67" s="4"/>
      <c r="P67" s="4"/>
      <c r="Q67" s="5"/>
      <c r="R67" s="5"/>
      <c r="S67" s="5"/>
      <c r="T67" s="5"/>
      <c r="U67" s="5"/>
      <c r="V67" s="6"/>
    </row>
    <row r="68">
      <c r="A68" s="4"/>
      <c r="B68" s="4"/>
      <c r="C68" s="4"/>
      <c r="D68" s="4"/>
      <c r="E68" s="4"/>
      <c r="F68" s="5"/>
      <c r="G68" s="5"/>
      <c r="H68" s="5"/>
      <c r="I68" s="5"/>
      <c r="J68" s="5"/>
      <c r="K68" s="6"/>
      <c r="L68" s="4"/>
      <c r="M68" s="4"/>
      <c r="N68" s="4"/>
      <c r="O68" s="4"/>
      <c r="P68" s="4"/>
      <c r="Q68" s="5"/>
      <c r="R68" s="5"/>
      <c r="S68" s="5"/>
      <c r="T68" s="5"/>
      <c r="U68" s="5"/>
      <c r="V68" s="6"/>
    </row>
    <row r="69">
      <c r="A69" s="4"/>
      <c r="B69" s="4"/>
      <c r="C69" s="4"/>
      <c r="D69" s="4"/>
      <c r="E69" s="4"/>
      <c r="F69" s="5"/>
      <c r="G69" s="5"/>
      <c r="H69" s="5"/>
      <c r="I69" s="5"/>
      <c r="J69" s="5"/>
      <c r="K69" s="6"/>
      <c r="L69" s="4"/>
      <c r="M69" s="4"/>
      <c r="N69" s="4"/>
      <c r="O69" s="4"/>
      <c r="P69" s="4"/>
      <c r="Q69" s="5"/>
      <c r="R69" s="5"/>
      <c r="S69" s="5"/>
      <c r="T69" s="5"/>
      <c r="U69" s="5"/>
      <c r="V69" s="6"/>
    </row>
    <row r="70">
      <c r="A70" s="4"/>
      <c r="B70" s="4"/>
      <c r="C70" s="4"/>
      <c r="D70" s="4"/>
      <c r="E70" s="4"/>
      <c r="F70" s="5"/>
      <c r="G70" s="5"/>
      <c r="H70" s="5"/>
      <c r="I70" s="5"/>
      <c r="J70" s="5"/>
      <c r="K70" s="6"/>
      <c r="L70" s="4"/>
      <c r="M70" s="4"/>
      <c r="N70" s="4"/>
      <c r="O70" s="4"/>
      <c r="P70" s="4"/>
      <c r="Q70" s="5"/>
      <c r="R70" s="5"/>
      <c r="S70" s="5"/>
      <c r="T70" s="5"/>
      <c r="U70" s="5"/>
      <c r="V70" s="6"/>
    </row>
    <row r="71">
      <c r="A71" s="4"/>
      <c r="B71" s="4"/>
      <c r="C71" s="4"/>
      <c r="D71" s="4"/>
      <c r="E71" s="4"/>
      <c r="F71" s="5"/>
      <c r="G71" s="5"/>
      <c r="H71" s="5"/>
      <c r="I71" s="5"/>
      <c r="J71" s="5"/>
      <c r="K71" s="6"/>
      <c r="L71" s="4"/>
      <c r="M71" s="4"/>
      <c r="N71" s="4"/>
      <c r="O71" s="4"/>
      <c r="P71" s="4"/>
      <c r="Q71" s="5"/>
      <c r="R71" s="5"/>
      <c r="S71" s="5"/>
      <c r="T71" s="5"/>
      <c r="U71" s="5"/>
      <c r="V71" s="6"/>
    </row>
    <row r="72">
      <c r="A72" s="4"/>
      <c r="B72" s="4"/>
      <c r="C72" s="4"/>
      <c r="D72" s="4"/>
      <c r="E72" s="4"/>
      <c r="F72" s="5"/>
      <c r="G72" s="5"/>
      <c r="H72" s="5"/>
      <c r="I72" s="5"/>
      <c r="J72" s="5"/>
      <c r="K72" s="6"/>
      <c r="L72" s="4"/>
      <c r="M72" s="4"/>
      <c r="N72" s="4"/>
      <c r="O72" s="4"/>
      <c r="P72" s="4"/>
      <c r="Q72" s="5"/>
      <c r="R72" s="5"/>
      <c r="S72" s="5"/>
      <c r="T72" s="5"/>
      <c r="U72" s="5"/>
      <c r="V72" s="6"/>
    </row>
    <row r="73">
      <c r="A73" s="4"/>
      <c r="B73" s="4"/>
      <c r="C73" s="4"/>
      <c r="D73" s="4"/>
      <c r="E73" s="4"/>
      <c r="F73" s="5"/>
      <c r="G73" s="5"/>
      <c r="H73" s="5"/>
      <c r="I73" s="5"/>
      <c r="J73" s="5"/>
      <c r="K73" s="6"/>
      <c r="L73" s="4"/>
      <c r="M73" s="4"/>
      <c r="N73" s="4"/>
      <c r="O73" s="4"/>
      <c r="P73" s="4"/>
      <c r="Q73" s="5"/>
      <c r="R73" s="5"/>
      <c r="S73" s="5"/>
      <c r="T73" s="5"/>
      <c r="U73" s="5"/>
      <c r="V73" s="6"/>
    </row>
    <row r="74">
      <c r="A74" s="4"/>
      <c r="B74" s="4"/>
      <c r="C74" s="4"/>
      <c r="D74" s="4"/>
      <c r="E74" s="4"/>
      <c r="F74" s="5"/>
      <c r="G74" s="5"/>
      <c r="H74" s="5"/>
      <c r="I74" s="5"/>
      <c r="J74" s="5"/>
      <c r="K74" s="6"/>
      <c r="L74" s="4"/>
      <c r="M74" s="4"/>
      <c r="N74" s="4"/>
      <c r="O74" s="4"/>
      <c r="P74" s="4"/>
      <c r="Q74" s="5"/>
      <c r="R74" s="5"/>
      <c r="S74" s="5"/>
      <c r="T74" s="5"/>
      <c r="U74" s="5"/>
      <c r="V74" s="6"/>
    </row>
    <row r="75">
      <c r="A75" s="4"/>
      <c r="B75" s="4"/>
      <c r="C75" s="4"/>
      <c r="D75" s="4"/>
      <c r="E75" s="4"/>
      <c r="F75" s="5"/>
      <c r="G75" s="5"/>
      <c r="H75" s="5"/>
      <c r="I75" s="5"/>
      <c r="J75" s="5"/>
      <c r="K75" s="6"/>
      <c r="L75" s="4"/>
      <c r="M75" s="4"/>
      <c r="N75" s="4"/>
      <c r="O75" s="4"/>
      <c r="P75" s="4"/>
      <c r="Q75" s="5"/>
      <c r="R75" s="5"/>
      <c r="S75" s="5"/>
      <c r="T75" s="5"/>
      <c r="U75" s="5"/>
      <c r="V75" s="6"/>
    </row>
    <row r="76">
      <c r="A76" s="4"/>
      <c r="B76" s="4"/>
      <c r="C76" s="4"/>
      <c r="D76" s="4"/>
      <c r="E76" s="4"/>
      <c r="F76" s="5"/>
      <c r="G76" s="5"/>
      <c r="H76" s="5"/>
      <c r="I76" s="5"/>
      <c r="J76" s="5"/>
      <c r="K76" s="6"/>
      <c r="L76" s="4"/>
      <c r="M76" s="4"/>
      <c r="N76" s="4"/>
      <c r="O76" s="4"/>
      <c r="P76" s="4"/>
      <c r="Q76" s="5"/>
      <c r="R76" s="5"/>
      <c r="S76" s="5"/>
      <c r="T76" s="5"/>
      <c r="U76" s="5"/>
      <c r="V76" s="6"/>
    </row>
    <row r="77">
      <c r="A77" s="4"/>
      <c r="B77" s="4"/>
      <c r="C77" s="4"/>
      <c r="D77" s="4"/>
      <c r="E77" s="4"/>
      <c r="F77" s="5"/>
      <c r="G77" s="5"/>
      <c r="H77" s="5"/>
      <c r="I77" s="5"/>
      <c r="J77" s="5"/>
      <c r="K77" s="6"/>
      <c r="L77" s="4"/>
      <c r="M77" s="4"/>
      <c r="N77" s="4"/>
      <c r="O77" s="4"/>
      <c r="P77" s="4"/>
      <c r="Q77" s="5"/>
      <c r="R77" s="5"/>
      <c r="S77" s="5"/>
      <c r="T77" s="5"/>
      <c r="U77" s="5"/>
      <c r="V77" s="6"/>
    </row>
    <row r="78">
      <c r="A78" s="4"/>
      <c r="B78" s="4"/>
      <c r="C78" s="4"/>
      <c r="D78" s="4"/>
      <c r="E78" s="4"/>
      <c r="F78" s="5"/>
      <c r="G78" s="5"/>
      <c r="H78" s="5"/>
      <c r="I78" s="5"/>
      <c r="J78" s="5"/>
      <c r="K78" s="6"/>
      <c r="L78" s="4"/>
      <c r="M78" s="4"/>
      <c r="N78" s="4"/>
      <c r="O78" s="4"/>
      <c r="P78" s="4"/>
      <c r="Q78" s="5"/>
      <c r="R78" s="5"/>
      <c r="S78" s="5"/>
      <c r="T78" s="5"/>
      <c r="U78" s="5"/>
      <c r="V78" s="6"/>
    </row>
    <row r="79">
      <c r="A79" s="4"/>
      <c r="B79" s="4"/>
      <c r="C79" s="4"/>
      <c r="D79" s="4"/>
      <c r="E79" s="4"/>
      <c r="F79" s="5"/>
      <c r="G79" s="5"/>
      <c r="H79" s="5"/>
      <c r="I79" s="5"/>
      <c r="J79" s="5"/>
      <c r="K79" s="6"/>
      <c r="L79" s="4"/>
      <c r="M79" s="4"/>
      <c r="N79" s="4"/>
      <c r="O79" s="4"/>
      <c r="P79" s="4"/>
      <c r="Q79" s="5"/>
      <c r="R79" s="5"/>
      <c r="S79" s="5"/>
      <c r="T79" s="5"/>
      <c r="U79" s="5"/>
      <c r="V79" s="6"/>
    </row>
    <row r="80">
      <c r="A80" s="4"/>
      <c r="B80" s="4"/>
      <c r="C80" s="4"/>
      <c r="D80" s="4"/>
      <c r="E80" s="4"/>
      <c r="F80" s="5"/>
      <c r="G80" s="5"/>
      <c r="H80" s="5"/>
      <c r="I80" s="5"/>
      <c r="J80" s="5"/>
      <c r="K80" s="6"/>
      <c r="L80" s="4"/>
      <c r="M80" s="4"/>
      <c r="N80" s="4"/>
      <c r="O80" s="4"/>
      <c r="P80" s="4"/>
      <c r="Q80" s="5"/>
      <c r="R80" s="5"/>
      <c r="S80" s="5"/>
      <c r="T80" s="5"/>
      <c r="U80" s="5"/>
      <c r="V80" s="6"/>
    </row>
    <row r="81">
      <c r="A81" s="4"/>
      <c r="B81" s="4"/>
      <c r="C81" s="4"/>
      <c r="D81" s="4"/>
      <c r="E81" s="4"/>
      <c r="F81" s="5"/>
      <c r="G81" s="5"/>
      <c r="H81" s="5"/>
      <c r="I81" s="5"/>
      <c r="J81" s="5"/>
      <c r="K81" s="6"/>
      <c r="L81" s="4"/>
      <c r="M81" s="4"/>
      <c r="N81" s="4"/>
      <c r="O81" s="4"/>
      <c r="P81" s="4"/>
      <c r="Q81" s="5"/>
      <c r="R81" s="5"/>
      <c r="S81" s="5"/>
      <c r="T81" s="5"/>
      <c r="U81" s="5"/>
      <c r="V81" s="6"/>
    </row>
    <row r="82">
      <c r="A82" s="4"/>
      <c r="B82" s="4"/>
      <c r="C82" s="4"/>
      <c r="D82" s="4"/>
      <c r="E82" s="4"/>
      <c r="F82" s="5"/>
      <c r="G82" s="5"/>
      <c r="H82" s="5"/>
      <c r="I82" s="5"/>
      <c r="J82" s="5"/>
      <c r="K82" s="6"/>
      <c r="L82" s="4"/>
      <c r="M82" s="4"/>
      <c r="N82" s="4"/>
      <c r="O82" s="4"/>
      <c r="P82" s="4"/>
      <c r="Q82" s="5"/>
      <c r="R82" s="5"/>
      <c r="S82" s="5"/>
      <c r="T82" s="5"/>
      <c r="U82" s="5"/>
      <c r="V82" s="6"/>
    </row>
    <row r="83">
      <c r="A83" s="4"/>
      <c r="B83" s="4"/>
      <c r="C83" s="4"/>
      <c r="D83" s="4"/>
      <c r="E83" s="4"/>
      <c r="F83" s="5"/>
      <c r="G83" s="5"/>
      <c r="H83" s="5"/>
      <c r="I83" s="5"/>
      <c r="J83" s="5"/>
      <c r="K83" s="6"/>
      <c r="L83" s="4"/>
      <c r="M83" s="4"/>
      <c r="N83" s="4"/>
      <c r="O83" s="4"/>
      <c r="P83" s="4"/>
      <c r="Q83" s="5"/>
      <c r="R83" s="5"/>
      <c r="S83" s="5"/>
      <c r="T83" s="5"/>
      <c r="U83" s="5"/>
      <c r="V83" s="6"/>
    </row>
    <row r="84">
      <c r="A84" s="4"/>
      <c r="B84" s="4"/>
      <c r="C84" s="4"/>
      <c r="D84" s="4"/>
      <c r="E84" s="4"/>
      <c r="F84" s="5"/>
      <c r="G84" s="5"/>
      <c r="H84" s="5"/>
      <c r="I84" s="5"/>
      <c r="J84" s="5"/>
      <c r="K84" s="6"/>
      <c r="L84" s="4"/>
      <c r="M84" s="4"/>
      <c r="N84" s="4"/>
      <c r="O84" s="4"/>
      <c r="P84" s="4"/>
      <c r="Q84" s="5"/>
      <c r="R84" s="5"/>
      <c r="S84" s="5"/>
      <c r="T84" s="5"/>
      <c r="U84" s="5"/>
      <c r="V84" s="6"/>
    </row>
    <row r="85">
      <c r="A85" s="4"/>
      <c r="B85" s="4"/>
      <c r="C85" s="4"/>
      <c r="D85" s="4"/>
      <c r="E85" s="4"/>
      <c r="F85" s="5"/>
      <c r="G85" s="5"/>
      <c r="H85" s="5"/>
      <c r="I85" s="5"/>
      <c r="J85" s="5"/>
      <c r="K85" s="6"/>
      <c r="L85" s="4"/>
      <c r="M85" s="4"/>
      <c r="N85" s="4"/>
      <c r="O85" s="4"/>
      <c r="P85" s="4"/>
      <c r="Q85" s="5"/>
      <c r="R85" s="5"/>
      <c r="S85" s="5"/>
      <c r="T85" s="5"/>
      <c r="U85" s="5"/>
      <c r="V85" s="6"/>
    </row>
    <row r="86">
      <c r="A86" s="4"/>
      <c r="B86" s="4"/>
      <c r="C86" s="4"/>
      <c r="D86" s="4"/>
      <c r="E86" s="4"/>
      <c r="F86" s="5"/>
      <c r="G86" s="5"/>
      <c r="H86" s="5"/>
      <c r="I86" s="5"/>
      <c r="J86" s="5"/>
      <c r="K86" s="6"/>
      <c r="L86" s="4"/>
      <c r="M86" s="4"/>
      <c r="N86" s="4"/>
      <c r="O86" s="4"/>
      <c r="P86" s="4"/>
      <c r="Q86" s="5"/>
      <c r="R86" s="5"/>
      <c r="S86" s="5"/>
      <c r="T86" s="5"/>
      <c r="U86" s="5"/>
      <c r="V86" s="6"/>
    </row>
    <row r="87">
      <c r="A87" s="4"/>
      <c r="B87" s="4"/>
      <c r="C87" s="4"/>
      <c r="D87" s="4"/>
      <c r="E87" s="4"/>
      <c r="F87" s="5"/>
      <c r="G87" s="5"/>
      <c r="H87" s="5"/>
      <c r="I87" s="5"/>
      <c r="J87" s="5"/>
      <c r="K87" s="6"/>
      <c r="L87" s="4"/>
      <c r="M87" s="4"/>
      <c r="N87" s="4"/>
      <c r="O87" s="4"/>
      <c r="P87" s="4"/>
      <c r="Q87" s="5"/>
      <c r="R87" s="5"/>
      <c r="S87" s="5"/>
      <c r="T87" s="5"/>
      <c r="U87" s="5"/>
      <c r="V87" s="6"/>
    </row>
    <row r="88">
      <c r="A88" s="4"/>
      <c r="B88" s="4"/>
      <c r="C88" s="4"/>
      <c r="D88" s="4"/>
      <c r="E88" s="4"/>
      <c r="F88" s="5"/>
      <c r="G88" s="5"/>
      <c r="H88" s="5"/>
      <c r="I88" s="5"/>
      <c r="J88" s="5"/>
      <c r="K88" s="6"/>
      <c r="L88" s="4"/>
      <c r="M88" s="4"/>
      <c r="N88" s="4"/>
      <c r="O88" s="4"/>
      <c r="P88" s="4"/>
      <c r="Q88" s="5"/>
      <c r="R88" s="5"/>
      <c r="S88" s="5"/>
      <c r="T88" s="5"/>
      <c r="U88" s="5"/>
      <c r="V88" s="6"/>
    </row>
    <row r="89">
      <c r="A89" s="4"/>
      <c r="B89" s="4"/>
      <c r="C89" s="4"/>
      <c r="D89" s="4"/>
      <c r="E89" s="4"/>
      <c r="F89" s="5"/>
      <c r="G89" s="5"/>
      <c r="H89" s="5"/>
      <c r="I89" s="5"/>
      <c r="J89" s="5"/>
      <c r="K89" s="6"/>
      <c r="L89" s="4"/>
      <c r="M89" s="4"/>
      <c r="N89" s="4"/>
      <c r="O89" s="4"/>
      <c r="P89" s="4"/>
      <c r="Q89" s="5"/>
      <c r="R89" s="5"/>
      <c r="S89" s="5"/>
      <c r="T89" s="5"/>
      <c r="U89" s="5"/>
      <c r="V89" s="6"/>
    </row>
    <row r="90">
      <c r="A90" s="4"/>
      <c r="B90" s="4"/>
      <c r="C90" s="4"/>
      <c r="D90" s="4"/>
      <c r="E90" s="4"/>
      <c r="F90" s="5"/>
      <c r="G90" s="5"/>
      <c r="H90" s="5"/>
      <c r="I90" s="5"/>
      <c r="J90" s="5"/>
      <c r="K90" s="6"/>
      <c r="L90" s="4"/>
      <c r="M90" s="4"/>
      <c r="N90" s="4"/>
      <c r="O90" s="4"/>
      <c r="P90" s="4"/>
      <c r="Q90" s="5"/>
      <c r="R90" s="5"/>
      <c r="S90" s="5"/>
      <c r="T90" s="5"/>
      <c r="U90" s="5"/>
      <c r="V90" s="6"/>
    </row>
    <row r="91">
      <c r="A91" s="4"/>
      <c r="B91" s="4"/>
      <c r="C91" s="4"/>
      <c r="D91" s="4"/>
      <c r="E91" s="4"/>
      <c r="F91" s="5"/>
      <c r="G91" s="5"/>
      <c r="H91" s="5"/>
      <c r="I91" s="5"/>
      <c r="J91" s="5"/>
      <c r="K91" s="6"/>
      <c r="L91" s="4"/>
      <c r="M91" s="4"/>
      <c r="N91" s="4"/>
      <c r="O91" s="4"/>
      <c r="P91" s="4"/>
      <c r="Q91" s="5"/>
      <c r="R91" s="5"/>
      <c r="S91" s="5"/>
      <c r="T91" s="5"/>
      <c r="U91" s="5"/>
      <c r="V91" s="6"/>
    </row>
    <row r="92">
      <c r="A92" s="4"/>
      <c r="B92" s="4"/>
      <c r="C92" s="4"/>
      <c r="D92" s="4"/>
      <c r="E92" s="4"/>
      <c r="F92" s="5"/>
      <c r="G92" s="5"/>
      <c r="H92" s="5"/>
      <c r="I92" s="5"/>
      <c r="J92" s="5"/>
      <c r="K92" s="6"/>
      <c r="L92" s="4"/>
      <c r="M92" s="4"/>
      <c r="N92" s="4"/>
      <c r="O92" s="4"/>
      <c r="P92" s="4"/>
      <c r="Q92" s="5"/>
      <c r="R92" s="5"/>
      <c r="S92" s="5"/>
      <c r="T92" s="5"/>
      <c r="U92" s="5"/>
      <c r="V92" s="6"/>
    </row>
    <row r="93">
      <c r="A93" s="4"/>
      <c r="B93" s="4"/>
      <c r="C93" s="4"/>
      <c r="D93" s="4"/>
      <c r="E93" s="4"/>
      <c r="F93" s="5"/>
      <c r="G93" s="5"/>
      <c r="H93" s="5"/>
      <c r="I93" s="5"/>
      <c r="J93" s="5"/>
      <c r="K93" s="6"/>
      <c r="L93" s="4"/>
      <c r="M93" s="4"/>
      <c r="N93" s="4"/>
      <c r="O93" s="4"/>
      <c r="P93" s="4"/>
      <c r="Q93" s="5"/>
      <c r="R93" s="5"/>
      <c r="S93" s="5"/>
      <c r="T93" s="5"/>
      <c r="U93" s="5"/>
      <c r="V93" s="6"/>
    </row>
    <row r="94">
      <c r="A94" s="4"/>
      <c r="B94" s="4"/>
      <c r="C94" s="4"/>
      <c r="D94" s="4"/>
      <c r="E94" s="4"/>
      <c r="F94" s="5"/>
      <c r="G94" s="5"/>
      <c r="H94" s="5"/>
      <c r="I94" s="5"/>
      <c r="J94" s="5"/>
      <c r="K94" s="6"/>
      <c r="L94" s="4"/>
      <c r="M94" s="4"/>
      <c r="N94" s="4"/>
      <c r="O94" s="4"/>
      <c r="P94" s="4"/>
      <c r="Q94" s="5"/>
      <c r="R94" s="5"/>
      <c r="S94" s="5"/>
      <c r="T94" s="5"/>
      <c r="U94" s="5"/>
      <c r="V94" s="6"/>
    </row>
    <row r="95">
      <c r="A95" s="4"/>
      <c r="B95" s="4"/>
      <c r="C95" s="4"/>
      <c r="D95" s="4"/>
      <c r="E95" s="4"/>
      <c r="F95" s="5"/>
      <c r="G95" s="5"/>
      <c r="H95" s="5"/>
      <c r="I95" s="5"/>
      <c r="J95" s="5"/>
      <c r="K95" s="6"/>
      <c r="L95" s="4"/>
      <c r="M95" s="4"/>
      <c r="N95" s="4"/>
      <c r="O95" s="4"/>
      <c r="P95" s="4"/>
      <c r="Q95" s="5"/>
      <c r="R95" s="5"/>
      <c r="S95" s="5"/>
      <c r="T95" s="5"/>
      <c r="U95" s="5"/>
      <c r="V95" s="6"/>
    </row>
    <row r="96">
      <c r="A96" s="4"/>
      <c r="B96" s="4"/>
      <c r="C96" s="4"/>
      <c r="D96" s="4"/>
      <c r="E96" s="4"/>
      <c r="F96" s="5"/>
      <c r="G96" s="5"/>
      <c r="H96" s="5"/>
      <c r="I96" s="5"/>
      <c r="J96" s="5"/>
      <c r="K96" s="6"/>
      <c r="L96" s="4"/>
      <c r="M96" s="4"/>
      <c r="N96" s="4"/>
      <c r="O96" s="4"/>
      <c r="P96" s="4"/>
      <c r="Q96" s="5"/>
      <c r="R96" s="5"/>
      <c r="S96" s="5"/>
      <c r="T96" s="5"/>
      <c r="U96" s="5"/>
      <c r="V96" s="6"/>
    </row>
    <row r="97">
      <c r="A97" s="4"/>
      <c r="B97" s="4"/>
      <c r="C97" s="4"/>
      <c r="D97" s="4"/>
      <c r="E97" s="4"/>
      <c r="F97" s="5"/>
      <c r="G97" s="5"/>
      <c r="H97" s="5"/>
      <c r="I97" s="5"/>
      <c r="J97" s="5"/>
      <c r="K97" s="6"/>
      <c r="L97" s="4"/>
      <c r="M97" s="4"/>
      <c r="N97" s="4"/>
      <c r="O97" s="4"/>
      <c r="P97" s="4"/>
      <c r="Q97" s="5"/>
      <c r="R97" s="5"/>
      <c r="S97" s="5"/>
      <c r="T97" s="5"/>
      <c r="U97" s="5"/>
      <c r="V97" s="6"/>
    </row>
    <row r="98">
      <c r="A98" s="4"/>
      <c r="B98" s="4"/>
      <c r="C98" s="4"/>
      <c r="D98" s="4"/>
      <c r="E98" s="4"/>
      <c r="F98" s="5"/>
      <c r="G98" s="5"/>
      <c r="H98" s="5"/>
      <c r="I98" s="5"/>
      <c r="J98" s="5"/>
      <c r="K98" s="6"/>
      <c r="L98" s="4"/>
      <c r="M98" s="4"/>
      <c r="N98" s="4"/>
      <c r="O98" s="4"/>
      <c r="P98" s="4"/>
      <c r="Q98" s="5"/>
      <c r="R98" s="5"/>
      <c r="S98" s="5"/>
      <c r="T98" s="5"/>
      <c r="U98" s="5"/>
      <c r="V98" s="6"/>
    </row>
    <row r="99">
      <c r="A99" s="4"/>
      <c r="B99" s="4"/>
      <c r="C99" s="4"/>
      <c r="D99" s="4"/>
      <c r="E99" s="4"/>
      <c r="F99" s="5"/>
      <c r="G99" s="5"/>
      <c r="H99" s="5"/>
      <c r="I99" s="5"/>
      <c r="J99" s="5"/>
      <c r="K99" s="6"/>
      <c r="L99" s="4"/>
      <c r="M99" s="4"/>
      <c r="N99" s="4"/>
      <c r="O99" s="4"/>
      <c r="P99" s="4"/>
      <c r="Q99" s="5"/>
      <c r="R99" s="5"/>
      <c r="S99" s="5"/>
      <c r="T99" s="5"/>
      <c r="U99" s="5"/>
      <c r="V99" s="6"/>
    </row>
    <row r="100">
      <c r="A100" s="4"/>
      <c r="B100" s="4"/>
      <c r="C100" s="4"/>
      <c r="D100" s="4"/>
      <c r="E100" s="4"/>
      <c r="F100" s="5"/>
      <c r="G100" s="5"/>
      <c r="H100" s="5"/>
      <c r="I100" s="5"/>
      <c r="J100" s="5"/>
      <c r="K100" s="6"/>
      <c r="L100" s="4"/>
      <c r="M100" s="4"/>
      <c r="N100" s="4"/>
      <c r="O100" s="4"/>
      <c r="P100" s="4"/>
      <c r="Q100" s="5"/>
      <c r="R100" s="5"/>
      <c r="S100" s="5"/>
      <c r="T100" s="5"/>
      <c r="U100" s="5"/>
      <c r="V100" s="6"/>
    </row>
    <row r="101">
      <c r="A101" s="4"/>
      <c r="B101" s="4"/>
      <c r="C101" s="4"/>
      <c r="D101" s="4"/>
      <c r="E101" s="4"/>
      <c r="F101" s="5"/>
      <c r="G101" s="5"/>
      <c r="H101" s="5"/>
      <c r="I101" s="5"/>
      <c r="J101" s="5"/>
      <c r="K101" s="6"/>
      <c r="L101" s="4"/>
      <c r="M101" s="4"/>
      <c r="N101" s="4"/>
      <c r="O101" s="4"/>
      <c r="P101" s="4"/>
      <c r="Q101" s="5"/>
      <c r="R101" s="5"/>
      <c r="S101" s="5"/>
      <c r="T101" s="5"/>
      <c r="U101" s="5"/>
      <c r="V101" s="6"/>
    </row>
    <row r="102">
      <c r="A102" s="4"/>
      <c r="B102" s="4"/>
      <c r="C102" s="4"/>
      <c r="D102" s="4"/>
      <c r="E102" s="4"/>
      <c r="F102" s="5"/>
      <c r="G102" s="5"/>
      <c r="H102" s="5"/>
      <c r="I102" s="5"/>
      <c r="J102" s="5"/>
      <c r="K102" s="6"/>
      <c r="L102" s="4"/>
      <c r="M102" s="4"/>
      <c r="N102" s="4"/>
      <c r="O102" s="4"/>
      <c r="P102" s="4"/>
      <c r="Q102" s="5"/>
      <c r="R102" s="5"/>
      <c r="S102" s="5"/>
      <c r="T102" s="5"/>
      <c r="U102" s="5"/>
      <c r="V102" s="6"/>
    </row>
    <row r="103">
      <c r="A103" s="4"/>
      <c r="B103" s="4"/>
      <c r="C103" s="4"/>
      <c r="D103" s="4"/>
      <c r="E103" s="4"/>
      <c r="F103" s="5"/>
      <c r="G103" s="5"/>
      <c r="H103" s="5"/>
      <c r="I103" s="5"/>
      <c r="J103" s="5"/>
      <c r="K103" s="6"/>
      <c r="L103" s="4"/>
      <c r="M103" s="4"/>
      <c r="N103" s="4"/>
      <c r="O103" s="4"/>
      <c r="P103" s="4"/>
      <c r="Q103" s="5"/>
      <c r="R103" s="5"/>
      <c r="S103" s="5"/>
      <c r="T103" s="5"/>
      <c r="U103" s="5"/>
      <c r="V103" s="6"/>
    </row>
    <row r="104">
      <c r="A104" s="4"/>
      <c r="B104" s="4"/>
      <c r="C104" s="4"/>
      <c r="D104" s="4"/>
      <c r="E104" s="4"/>
      <c r="F104" s="5"/>
      <c r="G104" s="5"/>
      <c r="H104" s="5"/>
      <c r="I104" s="5"/>
      <c r="J104" s="5"/>
      <c r="K104" s="6"/>
      <c r="L104" s="4"/>
      <c r="M104" s="4"/>
      <c r="N104" s="4"/>
      <c r="O104" s="4"/>
      <c r="P104" s="4"/>
      <c r="Q104" s="5"/>
      <c r="R104" s="5"/>
      <c r="S104" s="5"/>
      <c r="T104" s="5"/>
      <c r="U104" s="5"/>
      <c r="V104" s="6"/>
    </row>
    <row r="105">
      <c r="A105" s="4"/>
      <c r="B105" s="4"/>
      <c r="C105" s="4"/>
      <c r="D105" s="4"/>
      <c r="E105" s="4"/>
      <c r="F105" s="5"/>
      <c r="G105" s="5"/>
      <c r="H105" s="5"/>
      <c r="I105" s="5"/>
      <c r="J105" s="5"/>
      <c r="K105" s="6"/>
      <c r="L105" s="4"/>
      <c r="M105" s="4"/>
      <c r="N105" s="4"/>
      <c r="O105" s="4"/>
      <c r="P105" s="4"/>
      <c r="Q105" s="5"/>
      <c r="R105" s="5"/>
      <c r="S105" s="5"/>
      <c r="T105" s="5"/>
      <c r="U105" s="5"/>
      <c r="V105" s="6"/>
    </row>
    <row r="106">
      <c r="A106" s="4"/>
      <c r="B106" s="4"/>
      <c r="C106" s="4"/>
      <c r="D106" s="4"/>
      <c r="E106" s="4"/>
      <c r="F106" s="5"/>
      <c r="G106" s="5"/>
      <c r="H106" s="5"/>
      <c r="I106" s="5"/>
      <c r="J106" s="5"/>
      <c r="K106" s="6"/>
      <c r="L106" s="4"/>
      <c r="M106" s="4"/>
      <c r="N106" s="4"/>
      <c r="O106" s="4"/>
      <c r="P106" s="4"/>
      <c r="Q106" s="5"/>
      <c r="R106" s="5"/>
      <c r="S106" s="5"/>
      <c r="T106" s="5"/>
      <c r="U106" s="5"/>
      <c r="V106" s="6"/>
    </row>
    <row r="107">
      <c r="A107" s="4"/>
      <c r="B107" s="4"/>
      <c r="C107" s="4"/>
      <c r="D107" s="4"/>
      <c r="E107" s="4"/>
      <c r="F107" s="5"/>
      <c r="G107" s="5"/>
      <c r="H107" s="5"/>
      <c r="I107" s="5"/>
      <c r="J107" s="5"/>
      <c r="K107" s="6"/>
      <c r="L107" s="4"/>
      <c r="M107" s="4"/>
      <c r="N107" s="4"/>
      <c r="O107" s="4"/>
      <c r="P107" s="4"/>
      <c r="Q107" s="5"/>
      <c r="R107" s="5"/>
      <c r="S107" s="5"/>
      <c r="T107" s="5"/>
      <c r="U107" s="5"/>
      <c r="V107" s="6"/>
    </row>
    <row r="108">
      <c r="A108" s="4"/>
      <c r="B108" s="4"/>
      <c r="C108" s="4"/>
      <c r="D108" s="4"/>
      <c r="E108" s="4"/>
      <c r="F108" s="5"/>
      <c r="G108" s="5"/>
      <c r="H108" s="5"/>
      <c r="I108" s="5"/>
      <c r="J108" s="5"/>
      <c r="K108" s="6"/>
      <c r="L108" s="4"/>
      <c r="M108" s="4"/>
      <c r="N108" s="4"/>
      <c r="O108" s="4"/>
      <c r="P108" s="4"/>
      <c r="Q108" s="5"/>
      <c r="R108" s="5"/>
      <c r="S108" s="5"/>
      <c r="T108" s="5"/>
      <c r="U108" s="5"/>
      <c r="V108" s="6"/>
    </row>
    <row r="109">
      <c r="A109" s="4"/>
      <c r="B109" s="4"/>
      <c r="C109" s="4"/>
      <c r="D109" s="4"/>
      <c r="E109" s="4"/>
      <c r="F109" s="5"/>
      <c r="G109" s="5"/>
      <c r="H109" s="5"/>
      <c r="I109" s="5"/>
      <c r="J109" s="5"/>
      <c r="K109" s="6"/>
      <c r="L109" s="4"/>
      <c r="M109" s="4"/>
      <c r="N109" s="4"/>
      <c r="O109" s="4"/>
      <c r="P109" s="4"/>
      <c r="Q109" s="5"/>
      <c r="R109" s="5"/>
      <c r="S109" s="5"/>
      <c r="T109" s="5"/>
      <c r="U109" s="5"/>
      <c r="V109" s="6"/>
    </row>
    <row r="110">
      <c r="A110" s="4"/>
      <c r="B110" s="4"/>
      <c r="C110" s="4"/>
      <c r="D110" s="4"/>
      <c r="E110" s="4"/>
      <c r="F110" s="5"/>
      <c r="G110" s="5"/>
      <c r="H110" s="5"/>
      <c r="I110" s="5"/>
      <c r="J110" s="5"/>
      <c r="K110" s="6"/>
      <c r="L110" s="4"/>
      <c r="M110" s="4"/>
      <c r="N110" s="4"/>
      <c r="O110" s="4"/>
      <c r="P110" s="4"/>
      <c r="Q110" s="5"/>
      <c r="R110" s="5"/>
      <c r="S110" s="5"/>
      <c r="T110" s="5"/>
      <c r="U110" s="5"/>
      <c r="V110" s="6"/>
    </row>
    <row r="111">
      <c r="A111" s="4"/>
      <c r="B111" s="4"/>
      <c r="C111" s="4"/>
      <c r="D111" s="4"/>
      <c r="E111" s="4"/>
      <c r="F111" s="5"/>
      <c r="G111" s="5"/>
      <c r="H111" s="5"/>
      <c r="I111" s="5"/>
      <c r="J111" s="5"/>
      <c r="K111" s="6"/>
      <c r="L111" s="4"/>
      <c r="M111" s="4"/>
      <c r="N111" s="4"/>
      <c r="O111" s="4"/>
      <c r="P111" s="4"/>
      <c r="Q111" s="5"/>
      <c r="R111" s="5"/>
      <c r="S111" s="5"/>
      <c r="T111" s="5"/>
      <c r="U111" s="5"/>
      <c r="V111" s="6"/>
    </row>
    <row r="112">
      <c r="A112" s="4"/>
      <c r="B112" s="4"/>
      <c r="C112" s="4"/>
      <c r="D112" s="4"/>
      <c r="E112" s="4"/>
      <c r="F112" s="5"/>
      <c r="G112" s="5"/>
      <c r="H112" s="5"/>
      <c r="I112" s="5"/>
      <c r="J112" s="5"/>
      <c r="K112" s="6"/>
      <c r="L112" s="4"/>
      <c r="M112" s="4"/>
      <c r="N112" s="4"/>
      <c r="O112" s="4"/>
      <c r="P112" s="4"/>
      <c r="Q112" s="5"/>
      <c r="R112" s="5"/>
      <c r="S112" s="5"/>
      <c r="T112" s="5"/>
      <c r="U112" s="5"/>
      <c r="V112" s="6"/>
    </row>
    <row r="113">
      <c r="A113" s="4"/>
      <c r="B113" s="4"/>
      <c r="C113" s="4"/>
      <c r="D113" s="4"/>
      <c r="E113" s="4"/>
      <c r="F113" s="5"/>
      <c r="G113" s="5"/>
      <c r="H113" s="5"/>
      <c r="I113" s="5"/>
      <c r="J113" s="5"/>
      <c r="K113" s="6"/>
      <c r="L113" s="4"/>
      <c r="M113" s="4"/>
      <c r="N113" s="4"/>
      <c r="O113" s="4"/>
      <c r="P113" s="4"/>
      <c r="Q113" s="5"/>
      <c r="R113" s="5"/>
      <c r="S113" s="5"/>
      <c r="T113" s="5"/>
      <c r="U113" s="5"/>
      <c r="V113" s="6"/>
    </row>
    <row r="114">
      <c r="A114" s="4"/>
      <c r="B114" s="4"/>
      <c r="C114" s="4"/>
      <c r="D114" s="4"/>
      <c r="E114" s="4"/>
      <c r="F114" s="5"/>
      <c r="G114" s="5"/>
      <c r="H114" s="5"/>
      <c r="I114" s="5"/>
      <c r="J114" s="5"/>
      <c r="K114" s="6"/>
      <c r="L114" s="4"/>
      <c r="M114" s="4"/>
      <c r="N114" s="4"/>
      <c r="O114" s="4"/>
      <c r="P114" s="4"/>
      <c r="Q114" s="5"/>
      <c r="R114" s="5"/>
      <c r="S114" s="5"/>
      <c r="T114" s="5"/>
      <c r="U114" s="5"/>
      <c r="V114" s="6"/>
    </row>
    <row r="115">
      <c r="A115" s="4"/>
      <c r="B115" s="4"/>
      <c r="C115" s="4"/>
      <c r="D115" s="4"/>
      <c r="E115" s="4"/>
      <c r="F115" s="5"/>
      <c r="G115" s="5"/>
      <c r="H115" s="5"/>
      <c r="I115" s="5"/>
      <c r="J115" s="5"/>
      <c r="K115" s="6"/>
      <c r="L115" s="4"/>
      <c r="M115" s="4"/>
      <c r="N115" s="4"/>
      <c r="O115" s="4"/>
      <c r="P115" s="4"/>
      <c r="Q115" s="5"/>
      <c r="R115" s="5"/>
      <c r="S115" s="5"/>
      <c r="T115" s="5"/>
      <c r="U115" s="5"/>
      <c r="V115" s="6"/>
    </row>
    <row r="116">
      <c r="A116" s="4"/>
      <c r="B116" s="4"/>
      <c r="C116" s="4"/>
      <c r="D116" s="4"/>
      <c r="E116" s="4"/>
      <c r="F116" s="5"/>
      <c r="G116" s="5"/>
      <c r="H116" s="5"/>
      <c r="I116" s="5"/>
      <c r="J116" s="5"/>
      <c r="K116" s="6"/>
      <c r="L116" s="4"/>
      <c r="M116" s="4"/>
      <c r="N116" s="4"/>
      <c r="O116" s="4"/>
      <c r="P116" s="4"/>
      <c r="Q116" s="5"/>
      <c r="R116" s="5"/>
      <c r="S116" s="5"/>
      <c r="T116" s="5"/>
      <c r="U116" s="5"/>
      <c r="V116" s="6"/>
    </row>
    <row r="117">
      <c r="A117" s="4"/>
      <c r="B117" s="4"/>
      <c r="C117" s="4"/>
      <c r="D117" s="4"/>
      <c r="E117" s="4"/>
      <c r="F117" s="5"/>
      <c r="G117" s="5"/>
      <c r="H117" s="5"/>
      <c r="I117" s="5"/>
      <c r="J117" s="5"/>
      <c r="K117" s="6"/>
      <c r="L117" s="4"/>
      <c r="M117" s="4"/>
      <c r="N117" s="4"/>
      <c r="O117" s="4"/>
      <c r="P117" s="4"/>
      <c r="Q117" s="5"/>
      <c r="R117" s="5"/>
      <c r="S117" s="5"/>
      <c r="T117" s="5"/>
      <c r="U117" s="5"/>
      <c r="V117" s="6"/>
    </row>
    <row r="118">
      <c r="A118" s="4"/>
      <c r="B118" s="4"/>
      <c r="C118" s="4"/>
      <c r="D118" s="4"/>
      <c r="E118" s="4"/>
      <c r="F118" s="5"/>
      <c r="G118" s="5"/>
      <c r="H118" s="5"/>
      <c r="I118" s="5"/>
      <c r="J118" s="5"/>
      <c r="K118" s="6"/>
      <c r="L118" s="4"/>
      <c r="M118" s="4"/>
      <c r="N118" s="4"/>
      <c r="O118" s="4"/>
      <c r="P118" s="4"/>
      <c r="Q118" s="5"/>
      <c r="R118" s="5"/>
      <c r="S118" s="5"/>
      <c r="T118" s="5"/>
      <c r="U118" s="5"/>
      <c r="V118" s="6"/>
    </row>
    <row r="119">
      <c r="A119" s="4"/>
      <c r="B119" s="4"/>
      <c r="C119" s="4"/>
      <c r="D119" s="4"/>
      <c r="E119" s="4"/>
      <c r="F119" s="5"/>
      <c r="G119" s="5"/>
      <c r="H119" s="5"/>
      <c r="I119" s="5"/>
      <c r="J119" s="5"/>
      <c r="K119" s="6"/>
      <c r="L119" s="4"/>
      <c r="M119" s="4"/>
      <c r="N119" s="4"/>
      <c r="O119" s="4"/>
      <c r="P119" s="4"/>
      <c r="Q119" s="5"/>
      <c r="R119" s="5"/>
      <c r="S119" s="5"/>
      <c r="T119" s="5"/>
      <c r="U119" s="5"/>
      <c r="V119" s="6"/>
    </row>
    <row r="120">
      <c r="A120" s="4"/>
      <c r="B120" s="4"/>
      <c r="C120" s="4"/>
      <c r="D120" s="4"/>
      <c r="E120" s="4"/>
      <c r="F120" s="5"/>
      <c r="G120" s="5"/>
      <c r="H120" s="5"/>
      <c r="I120" s="5"/>
      <c r="J120" s="5"/>
      <c r="K120" s="6"/>
      <c r="L120" s="4"/>
      <c r="M120" s="4"/>
      <c r="N120" s="4"/>
      <c r="O120" s="4"/>
      <c r="P120" s="4"/>
      <c r="Q120" s="5"/>
      <c r="R120" s="5"/>
      <c r="S120" s="5"/>
      <c r="T120" s="5"/>
      <c r="U120" s="5"/>
      <c r="V120" s="6"/>
    </row>
    <row r="121">
      <c r="A121" s="4"/>
      <c r="B121" s="4"/>
      <c r="C121" s="4"/>
      <c r="D121" s="4"/>
      <c r="E121" s="4"/>
      <c r="F121" s="5"/>
      <c r="G121" s="5"/>
      <c r="H121" s="5"/>
      <c r="I121" s="5"/>
      <c r="J121" s="5"/>
      <c r="K121" s="6"/>
      <c r="L121" s="4"/>
      <c r="M121" s="4"/>
      <c r="N121" s="4"/>
      <c r="O121" s="4"/>
      <c r="P121" s="4"/>
      <c r="Q121" s="5"/>
      <c r="R121" s="5"/>
      <c r="S121" s="5"/>
      <c r="T121" s="5"/>
      <c r="U121" s="5"/>
      <c r="V121" s="6"/>
    </row>
    <row r="122">
      <c r="A122" s="4"/>
      <c r="B122" s="4"/>
      <c r="C122" s="4"/>
      <c r="D122" s="4"/>
      <c r="E122" s="4"/>
      <c r="F122" s="5"/>
      <c r="G122" s="5"/>
      <c r="H122" s="5"/>
      <c r="I122" s="5"/>
      <c r="J122" s="5"/>
      <c r="K122" s="6"/>
      <c r="L122" s="4"/>
      <c r="M122" s="4"/>
      <c r="N122" s="4"/>
      <c r="O122" s="4"/>
      <c r="P122" s="4"/>
      <c r="Q122" s="5"/>
      <c r="R122" s="5"/>
      <c r="S122" s="5"/>
      <c r="T122" s="5"/>
      <c r="U122" s="5"/>
      <c r="V122" s="6"/>
    </row>
    <row r="123">
      <c r="A123" s="4"/>
      <c r="B123" s="4"/>
      <c r="C123" s="4"/>
      <c r="D123" s="4"/>
      <c r="E123" s="4"/>
      <c r="F123" s="5"/>
      <c r="G123" s="5"/>
      <c r="H123" s="5"/>
      <c r="I123" s="5"/>
      <c r="J123" s="5"/>
      <c r="K123" s="6"/>
      <c r="L123" s="4"/>
      <c r="M123" s="4"/>
      <c r="N123" s="4"/>
      <c r="O123" s="4"/>
      <c r="P123" s="4"/>
      <c r="Q123" s="5"/>
      <c r="R123" s="5"/>
      <c r="S123" s="5"/>
      <c r="T123" s="5"/>
      <c r="U123" s="5"/>
      <c r="V123" s="6"/>
    </row>
    <row r="124">
      <c r="A124" s="4"/>
      <c r="B124" s="4"/>
      <c r="C124" s="4"/>
      <c r="D124" s="4"/>
      <c r="E124" s="4"/>
      <c r="F124" s="5"/>
      <c r="G124" s="5"/>
      <c r="H124" s="5"/>
      <c r="I124" s="5"/>
      <c r="J124" s="5"/>
      <c r="K124" s="6"/>
      <c r="L124" s="4"/>
      <c r="M124" s="4"/>
      <c r="N124" s="4"/>
      <c r="O124" s="4"/>
      <c r="P124" s="4"/>
      <c r="Q124" s="5"/>
      <c r="R124" s="5"/>
      <c r="S124" s="5"/>
      <c r="T124" s="5"/>
      <c r="U124" s="5"/>
      <c r="V124" s="6"/>
    </row>
    <row r="125">
      <c r="A125" s="4"/>
      <c r="B125" s="4"/>
      <c r="C125" s="4"/>
      <c r="D125" s="4"/>
      <c r="E125" s="4"/>
      <c r="F125" s="5"/>
      <c r="G125" s="5"/>
      <c r="H125" s="5"/>
      <c r="I125" s="5"/>
      <c r="J125" s="5"/>
      <c r="K125" s="6"/>
      <c r="L125" s="4"/>
      <c r="M125" s="4"/>
      <c r="N125" s="4"/>
      <c r="O125" s="4"/>
      <c r="P125" s="4"/>
      <c r="Q125" s="5"/>
      <c r="R125" s="5"/>
      <c r="S125" s="5"/>
      <c r="T125" s="5"/>
      <c r="U125" s="5"/>
      <c r="V125" s="6"/>
    </row>
    <row r="126">
      <c r="A126" s="4"/>
      <c r="B126" s="4"/>
      <c r="C126" s="4"/>
      <c r="D126" s="4"/>
      <c r="E126" s="4"/>
      <c r="F126" s="5"/>
      <c r="G126" s="5"/>
      <c r="H126" s="5"/>
      <c r="I126" s="5"/>
      <c r="J126" s="5"/>
      <c r="K126" s="6"/>
      <c r="L126" s="4"/>
      <c r="M126" s="4"/>
      <c r="N126" s="4"/>
      <c r="O126" s="4"/>
      <c r="P126" s="4"/>
      <c r="Q126" s="5"/>
      <c r="R126" s="5"/>
      <c r="S126" s="5"/>
      <c r="T126" s="5"/>
      <c r="U126" s="5"/>
      <c r="V126" s="6"/>
    </row>
    <row r="127">
      <c r="A127" s="4"/>
      <c r="B127" s="4"/>
      <c r="C127" s="4"/>
      <c r="D127" s="4"/>
      <c r="E127" s="4"/>
      <c r="F127" s="5"/>
      <c r="G127" s="5"/>
      <c r="H127" s="5"/>
      <c r="I127" s="5"/>
      <c r="J127" s="5"/>
      <c r="K127" s="6"/>
      <c r="L127" s="4"/>
      <c r="M127" s="4"/>
      <c r="N127" s="4"/>
      <c r="O127" s="4"/>
      <c r="P127" s="4"/>
      <c r="Q127" s="5"/>
      <c r="R127" s="5"/>
      <c r="S127" s="5"/>
      <c r="T127" s="5"/>
      <c r="U127" s="5"/>
      <c r="V127" s="6"/>
    </row>
    <row r="128">
      <c r="A128" s="4"/>
      <c r="B128" s="4"/>
      <c r="C128" s="4"/>
      <c r="D128" s="4"/>
      <c r="E128" s="4"/>
      <c r="F128" s="5"/>
      <c r="G128" s="5"/>
      <c r="H128" s="5"/>
      <c r="I128" s="5"/>
      <c r="J128" s="5"/>
      <c r="K128" s="6"/>
      <c r="L128" s="4"/>
      <c r="M128" s="4"/>
      <c r="N128" s="4"/>
      <c r="O128" s="4"/>
      <c r="P128" s="4"/>
      <c r="Q128" s="5"/>
      <c r="R128" s="5"/>
      <c r="S128" s="5"/>
      <c r="T128" s="5"/>
      <c r="U128" s="5"/>
      <c r="V128" s="6"/>
    </row>
    <row r="129">
      <c r="A129" s="4"/>
      <c r="B129" s="4"/>
      <c r="C129" s="4"/>
      <c r="D129" s="4"/>
      <c r="E129" s="4"/>
      <c r="F129" s="5"/>
      <c r="G129" s="5"/>
      <c r="H129" s="5"/>
      <c r="I129" s="5"/>
      <c r="J129" s="5"/>
      <c r="K129" s="6"/>
      <c r="L129" s="4"/>
      <c r="M129" s="4"/>
      <c r="N129" s="4"/>
      <c r="O129" s="4"/>
      <c r="P129" s="4"/>
      <c r="Q129" s="5"/>
      <c r="R129" s="5"/>
      <c r="S129" s="5"/>
      <c r="T129" s="5"/>
      <c r="U129" s="5"/>
      <c r="V129" s="6"/>
    </row>
    <row r="130">
      <c r="A130" s="4"/>
      <c r="B130" s="4"/>
      <c r="C130" s="4"/>
      <c r="D130" s="4"/>
      <c r="E130" s="4"/>
      <c r="F130" s="5"/>
      <c r="G130" s="5"/>
      <c r="H130" s="5"/>
      <c r="I130" s="5"/>
      <c r="J130" s="5"/>
      <c r="K130" s="6"/>
      <c r="L130" s="4"/>
      <c r="M130" s="4"/>
      <c r="N130" s="4"/>
      <c r="O130" s="4"/>
      <c r="P130" s="4"/>
      <c r="Q130" s="5"/>
      <c r="R130" s="5"/>
      <c r="S130" s="5"/>
      <c r="T130" s="5"/>
      <c r="U130" s="5"/>
      <c r="V130" s="6"/>
    </row>
    <row r="131">
      <c r="A131" s="4"/>
      <c r="B131" s="4"/>
      <c r="C131" s="4"/>
      <c r="D131" s="4"/>
      <c r="E131" s="4"/>
      <c r="F131" s="5"/>
      <c r="G131" s="5"/>
      <c r="H131" s="5"/>
      <c r="I131" s="5"/>
      <c r="J131" s="5"/>
      <c r="K131" s="6"/>
      <c r="L131" s="4"/>
      <c r="M131" s="4"/>
      <c r="N131" s="4"/>
      <c r="O131" s="4"/>
      <c r="P131" s="4"/>
      <c r="Q131" s="5"/>
      <c r="R131" s="5"/>
      <c r="S131" s="5"/>
      <c r="T131" s="5"/>
      <c r="U131" s="5"/>
      <c r="V131" s="6"/>
    </row>
    <row r="132">
      <c r="A132" s="4"/>
      <c r="B132" s="4"/>
      <c r="C132" s="4"/>
      <c r="D132" s="4"/>
      <c r="E132" s="4"/>
      <c r="F132" s="5"/>
      <c r="G132" s="5"/>
      <c r="H132" s="5"/>
      <c r="I132" s="5"/>
      <c r="J132" s="5"/>
      <c r="K132" s="6"/>
      <c r="L132" s="4"/>
      <c r="M132" s="4"/>
      <c r="N132" s="4"/>
      <c r="O132" s="4"/>
      <c r="P132" s="4"/>
      <c r="Q132" s="5"/>
      <c r="R132" s="5"/>
      <c r="S132" s="5"/>
      <c r="T132" s="5"/>
      <c r="U132" s="5"/>
      <c r="V132" s="6"/>
    </row>
    <row r="133">
      <c r="A133" s="4"/>
      <c r="B133" s="4"/>
      <c r="C133" s="4"/>
      <c r="D133" s="4"/>
      <c r="E133" s="4"/>
      <c r="F133" s="5"/>
      <c r="G133" s="5"/>
      <c r="H133" s="5"/>
      <c r="I133" s="5"/>
      <c r="J133" s="5"/>
      <c r="K133" s="6"/>
      <c r="L133" s="4"/>
      <c r="M133" s="4"/>
      <c r="N133" s="4"/>
      <c r="O133" s="4"/>
      <c r="P133" s="4"/>
      <c r="Q133" s="5"/>
      <c r="R133" s="5"/>
      <c r="S133" s="5"/>
      <c r="T133" s="5"/>
      <c r="U133" s="5"/>
      <c r="V133" s="6"/>
    </row>
    <row r="134">
      <c r="A134" s="4"/>
      <c r="B134" s="4"/>
      <c r="C134" s="4"/>
      <c r="D134" s="4"/>
      <c r="E134" s="4"/>
      <c r="F134" s="5"/>
      <c r="G134" s="5"/>
      <c r="H134" s="5"/>
      <c r="I134" s="5"/>
      <c r="J134" s="5"/>
      <c r="K134" s="6"/>
      <c r="L134" s="4"/>
      <c r="M134" s="4"/>
      <c r="N134" s="4"/>
      <c r="O134" s="4"/>
      <c r="P134" s="4"/>
      <c r="Q134" s="5"/>
      <c r="R134" s="5"/>
      <c r="S134" s="5"/>
      <c r="T134" s="5"/>
      <c r="U134" s="5"/>
      <c r="V134" s="6"/>
    </row>
    <row r="135">
      <c r="A135" s="4"/>
      <c r="B135" s="4"/>
      <c r="C135" s="4"/>
      <c r="D135" s="4"/>
      <c r="E135" s="4"/>
      <c r="F135" s="5"/>
      <c r="G135" s="5"/>
      <c r="H135" s="5"/>
      <c r="I135" s="5"/>
      <c r="J135" s="5"/>
      <c r="K135" s="6"/>
      <c r="L135" s="4"/>
      <c r="M135" s="4"/>
      <c r="N135" s="4"/>
      <c r="O135" s="4"/>
      <c r="P135" s="4"/>
      <c r="Q135" s="5"/>
      <c r="R135" s="5"/>
      <c r="S135" s="5"/>
      <c r="T135" s="5"/>
      <c r="U135" s="5"/>
      <c r="V135" s="6"/>
    </row>
    <row r="136">
      <c r="A136" s="4"/>
      <c r="B136" s="4"/>
      <c r="C136" s="4"/>
      <c r="D136" s="4"/>
      <c r="E136" s="4"/>
      <c r="F136" s="5"/>
      <c r="G136" s="5"/>
      <c r="H136" s="5"/>
      <c r="I136" s="5"/>
      <c r="J136" s="5"/>
      <c r="K136" s="6"/>
      <c r="L136" s="4"/>
      <c r="M136" s="4"/>
      <c r="N136" s="4"/>
      <c r="O136" s="4"/>
      <c r="P136" s="4"/>
      <c r="Q136" s="5"/>
      <c r="R136" s="5"/>
      <c r="S136" s="5"/>
      <c r="T136" s="5"/>
      <c r="U136" s="5"/>
      <c r="V136" s="6"/>
    </row>
    <row r="137">
      <c r="A137" s="4"/>
      <c r="B137" s="4"/>
      <c r="C137" s="4"/>
      <c r="D137" s="4"/>
      <c r="E137" s="4"/>
      <c r="F137" s="5"/>
      <c r="G137" s="5"/>
      <c r="H137" s="5"/>
      <c r="I137" s="5"/>
      <c r="J137" s="5"/>
      <c r="K137" s="6"/>
      <c r="L137" s="4"/>
      <c r="M137" s="4"/>
      <c r="N137" s="4"/>
      <c r="O137" s="4"/>
      <c r="P137" s="4"/>
      <c r="Q137" s="5"/>
      <c r="R137" s="5"/>
      <c r="S137" s="5"/>
      <c r="T137" s="5"/>
      <c r="U137" s="5"/>
      <c r="V137" s="6"/>
    </row>
    <row r="138">
      <c r="A138" s="4"/>
      <c r="B138" s="4"/>
      <c r="C138" s="4"/>
      <c r="D138" s="4"/>
      <c r="E138" s="4"/>
      <c r="F138" s="5"/>
      <c r="G138" s="5"/>
      <c r="H138" s="5"/>
      <c r="I138" s="5"/>
      <c r="J138" s="5"/>
      <c r="K138" s="6"/>
      <c r="L138" s="4"/>
      <c r="M138" s="4"/>
      <c r="N138" s="4"/>
      <c r="O138" s="4"/>
      <c r="P138" s="4"/>
      <c r="Q138" s="5"/>
      <c r="R138" s="5"/>
      <c r="S138" s="5"/>
      <c r="T138" s="5"/>
      <c r="U138" s="5"/>
      <c r="V138" s="6"/>
    </row>
    <row r="139">
      <c r="A139" s="4"/>
      <c r="B139" s="4"/>
      <c r="C139" s="4"/>
      <c r="D139" s="4"/>
      <c r="E139" s="4"/>
      <c r="F139" s="5"/>
      <c r="G139" s="5"/>
      <c r="H139" s="5"/>
      <c r="I139" s="5"/>
      <c r="J139" s="5"/>
      <c r="K139" s="6"/>
      <c r="L139" s="4"/>
      <c r="M139" s="4"/>
      <c r="N139" s="4"/>
      <c r="O139" s="4"/>
      <c r="P139" s="4"/>
      <c r="Q139" s="5"/>
      <c r="R139" s="5"/>
      <c r="S139" s="5"/>
      <c r="T139" s="5"/>
      <c r="U139" s="5"/>
      <c r="V139" s="6"/>
    </row>
    <row r="140">
      <c r="A140" s="4"/>
      <c r="B140" s="4"/>
      <c r="C140" s="4"/>
      <c r="D140" s="4"/>
      <c r="E140" s="4"/>
      <c r="F140" s="5"/>
      <c r="G140" s="5"/>
      <c r="H140" s="5"/>
      <c r="I140" s="5"/>
      <c r="J140" s="5"/>
      <c r="K140" s="6"/>
      <c r="L140" s="4"/>
      <c r="M140" s="4"/>
      <c r="N140" s="4"/>
      <c r="O140" s="4"/>
      <c r="P140" s="4"/>
      <c r="Q140" s="5"/>
      <c r="R140" s="5"/>
      <c r="S140" s="5"/>
      <c r="T140" s="5"/>
      <c r="U140" s="5"/>
      <c r="V140" s="6"/>
    </row>
    <row r="141">
      <c r="A141" s="4"/>
      <c r="B141" s="4"/>
      <c r="C141" s="4"/>
      <c r="D141" s="4"/>
      <c r="E141" s="4"/>
      <c r="F141" s="5"/>
      <c r="G141" s="5"/>
      <c r="H141" s="5"/>
      <c r="I141" s="5"/>
      <c r="J141" s="5"/>
      <c r="K141" s="6"/>
      <c r="L141" s="4"/>
      <c r="M141" s="4"/>
      <c r="N141" s="4"/>
      <c r="O141" s="4"/>
      <c r="P141" s="4"/>
      <c r="Q141" s="5"/>
      <c r="R141" s="5"/>
      <c r="S141" s="5"/>
      <c r="T141" s="5"/>
      <c r="U141" s="5"/>
      <c r="V141" s="6"/>
    </row>
    <row r="142">
      <c r="A142" s="4"/>
      <c r="B142" s="4"/>
      <c r="C142" s="4"/>
      <c r="D142" s="4"/>
      <c r="E142" s="4"/>
      <c r="F142" s="5"/>
      <c r="G142" s="5"/>
      <c r="H142" s="5"/>
      <c r="I142" s="5"/>
      <c r="J142" s="5"/>
      <c r="K142" s="6"/>
      <c r="L142" s="4"/>
      <c r="M142" s="4"/>
      <c r="N142" s="4"/>
      <c r="O142" s="4"/>
      <c r="P142" s="4"/>
      <c r="Q142" s="5"/>
      <c r="R142" s="5"/>
      <c r="S142" s="5"/>
      <c r="T142" s="5"/>
      <c r="U142" s="5"/>
      <c r="V142" s="6"/>
    </row>
    <row r="143">
      <c r="A143" s="4"/>
      <c r="B143" s="4"/>
      <c r="C143" s="4"/>
      <c r="D143" s="4"/>
      <c r="E143" s="4"/>
      <c r="F143" s="5"/>
      <c r="G143" s="5"/>
      <c r="H143" s="5"/>
      <c r="I143" s="5"/>
      <c r="J143" s="5"/>
      <c r="K143" s="6"/>
      <c r="L143" s="4"/>
      <c r="M143" s="4"/>
      <c r="N143" s="4"/>
      <c r="O143" s="4"/>
      <c r="P143" s="4"/>
      <c r="Q143" s="5"/>
      <c r="R143" s="5"/>
      <c r="S143" s="5"/>
      <c r="T143" s="5"/>
      <c r="U143" s="5"/>
      <c r="V143" s="6"/>
    </row>
    <row r="144">
      <c r="A144" s="4"/>
      <c r="B144" s="4"/>
      <c r="C144" s="4"/>
      <c r="D144" s="4"/>
      <c r="E144" s="4"/>
      <c r="F144" s="5"/>
      <c r="G144" s="5"/>
      <c r="H144" s="5"/>
      <c r="I144" s="5"/>
      <c r="J144" s="5"/>
      <c r="K144" s="6"/>
      <c r="L144" s="4"/>
      <c r="M144" s="4"/>
      <c r="N144" s="4"/>
      <c r="O144" s="4"/>
      <c r="P144" s="4"/>
      <c r="Q144" s="5"/>
      <c r="R144" s="5"/>
      <c r="S144" s="5"/>
      <c r="T144" s="5"/>
      <c r="U144" s="5"/>
      <c r="V144" s="6"/>
    </row>
    <row r="145">
      <c r="A145" s="4"/>
      <c r="B145" s="4"/>
      <c r="C145" s="4"/>
      <c r="D145" s="4"/>
      <c r="E145" s="4"/>
      <c r="F145" s="5"/>
      <c r="G145" s="5"/>
      <c r="H145" s="5"/>
      <c r="I145" s="5"/>
      <c r="J145" s="5"/>
      <c r="K145" s="6"/>
      <c r="L145" s="4"/>
      <c r="M145" s="4"/>
      <c r="N145" s="4"/>
      <c r="O145" s="4"/>
      <c r="P145" s="4"/>
      <c r="Q145" s="5"/>
      <c r="R145" s="5"/>
      <c r="S145" s="5"/>
      <c r="T145" s="5"/>
      <c r="U145" s="5"/>
      <c r="V145" s="6"/>
    </row>
    <row r="146">
      <c r="A146" s="4"/>
      <c r="B146" s="4"/>
      <c r="C146" s="4"/>
      <c r="D146" s="4"/>
      <c r="E146" s="4"/>
      <c r="F146" s="5"/>
      <c r="G146" s="5"/>
      <c r="H146" s="5"/>
      <c r="I146" s="5"/>
      <c r="J146" s="5"/>
      <c r="K146" s="6"/>
      <c r="L146" s="4"/>
      <c r="M146" s="4"/>
      <c r="N146" s="4"/>
      <c r="O146" s="4"/>
      <c r="P146" s="4"/>
      <c r="Q146" s="5"/>
      <c r="R146" s="5"/>
      <c r="S146" s="5"/>
      <c r="T146" s="5"/>
      <c r="U146" s="5"/>
      <c r="V146" s="6"/>
    </row>
    <row r="147">
      <c r="A147" s="4"/>
      <c r="B147" s="4"/>
      <c r="C147" s="4"/>
      <c r="D147" s="4"/>
      <c r="E147" s="4"/>
      <c r="F147" s="5"/>
      <c r="G147" s="5"/>
      <c r="H147" s="5"/>
      <c r="I147" s="5"/>
      <c r="J147" s="5"/>
      <c r="K147" s="6"/>
      <c r="L147" s="4"/>
      <c r="M147" s="4"/>
      <c r="N147" s="4"/>
      <c r="O147" s="4"/>
      <c r="P147" s="4"/>
      <c r="Q147" s="5"/>
      <c r="R147" s="5"/>
      <c r="S147" s="5"/>
      <c r="T147" s="5"/>
      <c r="U147" s="5"/>
      <c r="V147" s="6"/>
    </row>
    <row r="148">
      <c r="A148" s="4"/>
      <c r="B148" s="4"/>
      <c r="C148" s="4"/>
      <c r="D148" s="4"/>
      <c r="E148" s="4"/>
      <c r="F148" s="5"/>
      <c r="G148" s="5"/>
      <c r="H148" s="5"/>
      <c r="I148" s="5"/>
      <c r="J148" s="5"/>
      <c r="K148" s="6"/>
      <c r="L148" s="4"/>
      <c r="M148" s="4"/>
      <c r="N148" s="4"/>
      <c r="O148" s="4"/>
      <c r="P148" s="4"/>
      <c r="Q148" s="5"/>
      <c r="R148" s="5"/>
      <c r="S148" s="5"/>
      <c r="T148" s="5"/>
      <c r="U148" s="5"/>
      <c r="V148" s="6"/>
    </row>
    <row r="149">
      <c r="A149" s="4"/>
      <c r="B149" s="4"/>
      <c r="C149" s="4"/>
      <c r="D149" s="4"/>
      <c r="E149" s="4"/>
      <c r="F149" s="5"/>
      <c r="G149" s="5"/>
      <c r="H149" s="5"/>
      <c r="I149" s="5"/>
      <c r="J149" s="5"/>
      <c r="K149" s="6"/>
      <c r="L149" s="4"/>
      <c r="M149" s="4"/>
      <c r="N149" s="4"/>
      <c r="O149" s="4"/>
      <c r="P149" s="4"/>
      <c r="Q149" s="5"/>
      <c r="R149" s="5"/>
      <c r="S149" s="5"/>
      <c r="T149" s="5"/>
      <c r="U149" s="5"/>
      <c r="V149" s="6"/>
    </row>
    <row r="150">
      <c r="A150" s="4"/>
      <c r="B150" s="4"/>
      <c r="C150" s="4"/>
      <c r="D150" s="4"/>
      <c r="E150" s="4"/>
      <c r="F150" s="5"/>
      <c r="G150" s="5"/>
      <c r="H150" s="5"/>
      <c r="I150" s="5"/>
      <c r="J150" s="5"/>
      <c r="K150" s="6"/>
      <c r="L150" s="4"/>
      <c r="M150" s="4"/>
      <c r="N150" s="4"/>
      <c r="O150" s="4"/>
      <c r="P150" s="4"/>
      <c r="Q150" s="5"/>
      <c r="R150" s="5"/>
      <c r="S150" s="5"/>
      <c r="T150" s="5"/>
      <c r="U150" s="5"/>
      <c r="V150" s="6"/>
    </row>
    <row r="151">
      <c r="A151" s="4"/>
      <c r="B151" s="4"/>
      <c r="C151" s="4"/>
      <c r="D151" s="4"/>
      <c r="E151" s="4"/>
      <c r="F151" s="5"/>
      <c r="G151" s="5"/>
      <c r="H151" s="5"/>
      <c r="I151" s="5"/>
      <c r="J151" s="5"/>
      <c r="K151" s="6"/>
      <c r="L151" s="4"/>
      <c r="M151" s="4"/>
      <c r="N151" s="4"/>
      <c r="O151" s="4"/>
      <c r="P151" s="4"/>
      <c r="Q151" s="5"/>
      <c r="R151" s="5"/>
      <c r="S151" s="5"/>
      <c r="T151" s="5"/>
      <c r="U151" s="5"/>
      <c r="V151" s="6"/>
    </row>
    <row r="152">
      <c r="A152" s="4"/>
      <c r="B152" s="4"/>
      <c r="C152" s="4"/>
      <c r="D152" s="4"/>
      <c r="E152" s="4"/>
      <c r="F152" s="5"/>
      <c r="G152" s="5"/>
      <c r="H152" s="5"/>
      <c r="I152" s="5"/>
      <c r="J152" s="5"/>
      <c r="K152" s="6"/>
      <c r="L152" s="4"/>
      <c r="M152" s="4"/>
      <c r="N152" s="4"/>
      <c r="O152" s="4"/>
      <c r="P152" s="4"/>
      <c r="Q152" s="5"/>
      <c r="R152" s="5"/>
      <c r="S152" s="5"/>
      <c r="T152" s="5"/>
      <c r="U152" s="5"/>
      <c r="V152" s="6"/>
    </row>
    <row r="153">
      <c r="A153" s="4"/>
      <c r="B153" s="4"/>
      <c r="C153" s="4"/>
      <c r="D153" s="4"/>
      <c r="E153" s="4"/>
      <c r="F153" s="5"/>
      <c r="G153" s="5"/>
      <c r="H153" s="5"/>
      <c r="I153" s="5"/>
      <c r="J153" s="5"/>
      <c r="K153" s="6"/>
      <c r="L153" s="4"/>
      <c r="M153" s="4"/>
      <c r="N153" s="4"/>
      <c r="O153" s="4"/>
      <c r="P153" s="4"/>
      <c r="Q153" s="5"/>
      <c r="R153" s="5"/>
      <c r="S153" s="5"/>
      <c r="T153" s="5"/>
      <c r="U153" s="5"/>
      <c r="V153" s="6"/>
    </row>
    <row r="154">
      <c r="A154" s="4"/>
      <c r="B154" s="4"/>
      <c r="C154" s="4"/>
      <c r="D154" s="4"/>
      <c r="E154" s="4"/>
      <c r="F154" s="5"/>
      <c r="G154" s="5"/>
      <c r="H154" s="5"/>
      <c r="I154" s="5"/>
      <c r="J154" s="5"/>
      <c r="K154" s="6"/>
      <c r="L154" s="4"/>
      <c r="M154" s="4"/>
      <c r="N154" s="4"/>
      <c r="O154" s="4"/>
      <c r="P154" s="4"/>
      <c r="Q154" s="5"/>
      <c r="R154" s="5"/>
      <c r="S154" s="5"/>
      <c r="T154" s="5"/>
      <c r="U154" s="5"/>
      <c r="V154" s="6"/>
    </row>
    <row r="155">
      <c r="A155" s="4"/>
      <c r="B155" s="4"/>
      <c r="C155" s="4"/>
      <c r="D155" s="4"/>
      <c r="E155" s="4"/>
      <c r="F155" s="5"/>
      <c r="G155" s="5"/>
      <c r="H155" s="5"/>
      <c r="I155" s="5"/>
      <c r="J155" s="5"/>
      <c r="K155" s="6"/>
      <c r="L155" s="4"/>
      <c r="M155" s="4"/>
      <c r="N155" s="4"/>
      <c r="O155" s="4"/>
      <c r="P155" s="4"/>
      <c r="Q155" s="5"/>
      <c r="R155" s="5"/>
      <c r="S155" s="5"/>
      <c r="T155" s="5"/>
      <c r="U155" s="5"/>
      <c r="V155" s="6"/>
    </row>
    <row r="156">
      <c r="A156" s="4"/>
      <c r="B156" s="4"/>
      <c r="C156" s="4"/>
      <c r="D156" s="4"/>
      <c r="E156" s="4"/>
      <c r="F156" s="5"/>
      <c r="G156" s="5"/>
      <c r="H156" s="5"/>
      <c r="I156" s="5"/>
      <c r="J156" s="5"/>
      <c r="K156" s="6"/>
      <c r="L156" s="4"/>
      <c r="M156" s="4"/>
      <c r="N156" s="4"/>
      <c r="O156" s="4"/>
      <c r="P156" s="4"/>
      <c r="Q156" s="5"/>
      <c r="R156" s="5"/>
      <c r="S156" s="5"/>
      <c r="T156" s="5"/>
      <c r="U156" s="5"/>
      <c r="V156" s="6"/>
    </row>
    <row r="157">
      <c r="A157" s="4"/>
      <c r="B157" s="4"/>
      <c r="C157" s="4"/>
      <c r="D157" s="4"/>
      <c r="E157" s="4"/>
      <c r="F157" s="5"/>
      <c r="G157" s="5"/>
      <c r="H157" s="5"/>
      <c r="I157" s="5"/>
      <c r="J157" s="5"/>
      <c r="K157" s="6"/>
      <c r="L157" s="4"/>
      <c r="M157" s="4"/>
      <c r="N157" s="4"/>
      <c r="O157" s="4"/>
      <c r="P157" s="4"/>
      <c r="Q157" s="5"/>
      <c r="R157" s="5"/>
      <c r="S157" s="5"/>
      <c r="T157" s="5"/>
      <c r="U157" s="5"/>
      <c r="V157" s="6"/>
    </row>
    <row r="158">
      <c r="A158" s="4"/>
      <c r="B158" s="4"/>
      <c r="C158" s="4"/>
      <c r="D158" s="4"/>
      <c r="E158" s="4"/>
      <c r="F158" s="5"/>
      <c r="G158" s="5"/>
      <c r="H158" s="5"/>
      <c r="I158" s="5"/>
      <c r="J158" s="5"/>
      <c r="K158" s="6"/>
      <c r="L158" s="4"/>
      <c r="M158" s="4"/>
      <c r="N158" s="4"/>
      <c r="O158" s="4"/>
      <c r="P158" s="4"/>
      <c r="Q158" s="5"/>
      <c r="R158" s="5"/>
      <c r="S158" s="5"/>
      <c r="T158" s="5"/>
      <c r="U158" s="5"/>
      <c r="V158" s="6"/>
    </row>
    <row r="159">
      <c r="A159" s="4"/>
      <c r="B159" s="4"/>
      <c r="C159" s="4"/>
      <c r="D159" s="4"/>
      <c r="E159" s="4"/>
      <c r="F159" s="5"/>
      <c r="G159" s="5"/>
      <c r="H159" s="5"/>
      <c r="I159" s="5"/>
      <c r="J159" s="5"/>
      <c r="K159" s="6"/>
      <c r="L159" s="4"/>
      <c r="M159" s="4"/>
      <c r="N159" s="4"/>
      <c r="O159" s="4"/>
      <c r="P159" s="4"/>
      <c r="Q159" s="5"/>
      <c r="R159" s="5"/>
      <c r="S159" s="5"/>
      <c r="T159" s="5"/>
      <c r="U159" s="5"/>
      <c r="V159" s="6"/>
    </row>
    <row r="160">
      <c r="A160" s="4"/>
      <c r="B160" s="4"/>
      <c r="C160" s="4"/>
      <c r="D160" s="4"/>
      <c r="E160" s="4"/>
      <c r="F160" s="5"/>
      <c r="G160" s="5"/>
      <c r="H160" s="5"/>
      <c r="I160" s="5"/>
      <c r="J160" s="5"/>
      <c r="K160" s="6"/>
      <c r="L160" s="4"/>
      <c r="M160" s="4"/>
      <c r="N160" s="4"/>
      <c r="O160" s="4"/>
      <c r="P160" s="4"/>
      <c r="Q160" s="5"/>
      <c r="R160" s="5"/>
      <c r="S160" s="5"/>
      <c r="T160" s="5"/>
      <c r="U160" s="5"/>
      <c r="V160" s="6"/>
    </row>
    <row r="161">
      <c r="A161" s="4"/>
      <c r="B161" s="4"/>
      <c r="C161" s="4"/>
      <c r="D161" s="4"/>
      <c r="E161" s="4"/>
      <c r="F161" s="5"/>
      <c r="G161" s="5"/>
      <c r="H161" s="5"/>
      <c r="I161" s="5"/>
      <c r="J161" s="5"/>
      <c r="K161" s="6"/>
      <c r="L161" s="4"/>
      <c r="M161" s="4"/>
      <c r="N161" s="4"/>
      <c r="O161" s="4"/>
      <c r="P161" s="4"/>
      <c r="Q161" s="5"/>
      <c r="R161" s="5"/>
      <c r="S161" s="5"/>
      <c r="T161" s="5"/>
      <c r="U161" s="5"/>
      <c r="V161" s="6"/>
    </row>
    <row r="162">
      <c r="A162" s="4"/>
      <c r="B162" s="4"/>
      <c r="C162" s="4"/>
      <c r="D162" s="4"/>
      <c r="E162" s="4"/>
      <c r="F162" s="5"/>
      <c r="G162" s="5"/>
      <c r="H162" s="5"/>
      <c r="I162" s="5"/>
      <c r="J162" s="5"/>
      <c r="K162" s="6"/>
      <c r="L162" s="4"/>
      <c r="M162" s="4"/>
      <c r="N162" s="4"/>
      <c r="O162" s="4"/>
      <c r="P162" s="4"/>
      <c r="Q162" s="5"/>
      <c r="R162" s="5"/>
      <c r="S162" s="5"/>
      <c r="T162" s="5"/>
      <c r="U162" s="5"/>
      <c r="V162" s="6"/>
    </row>
    <row r="163">
      <c r="A163" s="4"/>
      <c r="B163" s="4"/>
      <c r="C163" s="4"/>
      <c r="D163" s="4"/>
      <c r="E163" s="4"/>
      <c r="F163" s="5"/>
      <c r="G163" s="5"/>
      <c r="H163" s="5"/>
      <c r="I163" s="5"/>
      <c r="J163" s="5"/>
      <c r="K163" s="6"/>
      <c r="L163" s="4"/>
      <c r="M163" s="4"/>
      <c r="N163" s="4"/>
      <c r="O163" s="4"/>
      <c r="P163" s="4"/>
      <c r="Q163" s="5"/>
      <c r="R163" s="5"/>
      <c r="S163" s="5"/>
      <c r="T163" s="5"/>
      <c r="U163" s="5"/>
      <c r="V163" s="6"/>
    </row>
    <row r="164">
      <c r="A164" s="4"/>
      <c r="B164" s="4"/>
      <c r="C164" s="4"/>
      <c r="D164" s="4"/>
      <c r="E164" s="4"/>
      <c r="F164" s="5"/>
      <c r="G164" s="5"/>
      <c r="H164" s="5"/>
      <c r="I164" s="5"/>
      <c r="J164" s="5"/>
      <c r="K164" s="6"/>
      <c r="L164" s="4"/>
      <c r="M164" s="4"/>
      <c r="N164" s="4"/>
      <c r="O164" s="4"/>
      <c r="P164" s="4"/>
      <c r="Q164" s="5"/>
      <c r="R164" s="5"/>
      <c r="S164" s="5"/>
      <c r="T164" s="5"/>
      <c r="U164" s="5"/>
      <c r="V164" s="6"/>
    </row>
    <row r="165">
      <c r="A165" s="4"/>
      <c r="B165" s="4"/>
      <c r="C165" s="4"/>
      <c r="D165" s="4"/>
      <c r="E165" s="4"/>
      <c r="F165" s="5"/>
      <c r="G165" s="5"/>
      <c r="H165" s="5"/>
      <c r="I165" s="5"/>
      <c r="J165" s="5"/>
      <c r="K165" s="6"/>
      <c r="L165" s="4"/>
      <c r="M165" s="4"/>
      <c r="N165" s="4"/>
      <c r="O165" s="4"/>
      <c r="P165" s="4"/>
      <c r="Q165" s="5"/>
      <c r="R165" s="5"/>
      <c r="S165" s="5"/>
      <c r="T165" s="5"/>
      <c r="U165" s="5"/>
      <c r="V165" s="6"/>
    </row>
    <row r="166">
      <c r="A166" s="4"/>
      <c r="B166" s="4"/>
      <c r="C166" s="4"/>
      <c r="D166" s="4"/>
      <c r="E166" s="4"/>
      <c r="F166" s="5"/>
      <c r="G166" s="5"/>
      <c r="H166" s="5"/>
      <c r="I166" s="5"/>
      <c r="J166" s="5"/>
      <c r="K166" s="6"/>
      <c r="L166" s="4"/>
      <c r="M166" s="4"/>
      <c r="N166" s="4"/>
      <c r="O166" s="4"/>
      <c r="P166" s="4"/>
      <c r="Q166" s="5"/>
      <c r="R166" s="5"/>
      <c r="S166" s="5"/>
      <c r="T166" s="5"/>
      <c r="U166" s="5"/>
      <c r="V166" s="6"/>
    </row>
    <row r="167">
      <c r="A167" s="4"/>
      <c r="B167" s="4"/>
      <c r="C167" s="4"/>
      <c r="D167" s="4"/>
      <c r="E167" s="4"/>
      <c r="F167" s="5"/>
      <c r="G167" s="5"/>
      <c r="H167" s="5"/>
      <c r="I167" s="5"/>
      <c r="J167" s="5"/>
      <c r="K167" s="6"/>
      <c r="L167" s="4"/>
      <c r="M167" s="4"/>
      <c r="N167" s="4"/>
      <c r="O167" s="4"/>
      <c r="P167" s="4"/>
      <c r="Q167" s="5"/>
      <c r="R167" s="5"/>
      <c r="S167" s="5"/>
      <c r="T167" s="5"/>
      <c r="U167" s="5"/>
      <c r="V167" s="6"/>
    </row>
    <row r="168">
      <c r="A168" s="4"/>
      <c r="B168" s="4"/>
      <c r="C168" s="4"/>
      <c r="D168" s="4"/>
      <c r="E168" s="4"/>
      <c r="F168" s="5"/>
      <c r="G168" s="5"/>
      <c r="H168" s="5"/>
      <c r="I168" s="5"/>
      <c r="J168" s="5"/>
      <c r="K168" s="6"/>
      <c r="L168" s="4"/>
      <c r="M168" s="4"/>
      <c r="N168" s="4"/>
      <c r="O168" s="4"/>
      <c r="P168" s="4"/>
      <c r="Q168" s="5"/>
      <c r="R168" s="5"/>
      <c r="S168" s="5"/>
      <c r="T168" s="5"/>
      <c r="U168" s="5"/>
      <c r="V168" s="6"/>
    </row>
    <row r="169">
      <c r="A169" s="4"/>
      <c r="B169" s="4"/>
      <c r="C169" s="4"/>
      <c r="D169" s="4"/>
      <c r="E169" s="4"/>
      <c r="F169" s="5"/>
      <c r="G169" s="5"/>
      <c r="H169" s="5"/>
      <c r="I169" s="5"/>
      <c r="J169" s="5"/>
      <c r="K169" s="6"/>
      <c r="L169" s="4"/>
      <c r="M169" s="4"/>
      <c r="N169" s="4"/>
      <c r="O169" s="4"/>
      <c r="P169" s="4"/>
      <c r="Q169" s="5"/>
      <c r="R169" s="5"/>
      <c r="S169" s="5"/>
      <c r="T169" s="5"/>
      <c r="U169" s="5"/>
      <c r="V169" s="6"/>
    </row>
    <row r="170">
      <c r="A170" s="4"/>
      <c r="B170" s="4"/>
      <c r="C170" s="4"/>
      <c r="D170" s="4"/>
      <c r="E170" s="4"/>
      <c r="F170" s="5"/>
      <c r="G170" s="5"/>
      <c r="H170" s="5"/>
      <c r="I170" s="5"/>
      <c r="J170" s="5"/>
      <c r="K170" s="6"/>
      <c r="L170" s="4"/>
      <c r="M170" s="4"/>
      <c r="N170" s="4"/>
      <c r="O170" s="4"/>
      <c r="P170" s="4"/>
      <c r="Q170" s="5"/>
      <c r="R170" s="5"/>
      <c r="S170" s="5"/>
      <c r="T170" s="5"/>
      <c r="U170" s="5"/>
      <c r="V170" s="6"/>
    </row>
    <row r="171">
      <c r="A171" s="4"/>
      <c r="B171" s="4"/>
      <c r="C171" s="4"/>
      <c r="D171" s="4"/>
      <c r="E171" s="4"/>
      <c r="F171" s="5"/>
      <c r="G171" s="5"/>
      <c r="H171" s="5"/>
      <c r="I171" s="5"/>
      <c r="J171" s="5"/>
      <c r="K171" s="6"/>
      <c r="L171" s="4"/>
      <c r="M171" s="4"/>
      <c r="N171" s="4"/>
      <c r="O171" s="4"/>
      <c r="P171" s="4"/>
      <c r="Q171" s="5"/>
      <c r="R171" s="5"/>
      <c r="S171" s="5"/>
      <c r="T171" s="5"/>
      <c r="U171" s="5"/>
      <c r="V171" s="6"/>
    </row>
    <row r="172">
      <c r="A172" s="4"/>
      <c r="B172" s="4"/>
      <c r="C172" s="4"/>
      <c r="D172" s="4"/>
      <c r="E172" s="4"/>
      <c r="F172" s="5"/>
      <c r="G172" s="5"/>
      <c r="H172" s="5"/>
      <c r="I172" s="5"/>
      <c r="J172" s="5"/>
      <c r="K172" s="6"/>
      <c r="L172" s="4"/>
      <c r="M172" s="4"/>
      <c r="N172" s="4"/>
      <c r="O172" s="4"/>
      <c r="P172" s="4"/>
      <c r="Q172" s="5"/>
      <c r="R172" s="5"/>
      <c r="S172" s="5"/>
      <c r="T172" s="5"/>
      <c r="U172" s="5"/>
      <c r="V172" s="6"/>
    </row>
    <row r="173">
      <c r="A173" s="4"/>
      <c r="B173" s="4"/>
      <c r="C173" s="4"/>
      <c r="D173" s="4"/>
      <c r="E173" s="4"/>
      <c r="F173" s="5"/>
      <c r="G173" s="5"/>
      <c r="H173" s="5"/>
      <c r="I173" s="5"/>
      <c r="J173" s="5"/>
      <c r="K173" s="6"/>
      <c r="L173" s="4"/>
      <c r="M173" s="4"/>
      <c r="N173" s="4"/>
      <c r="O173" s="4"/>
      <c r="P173" s="4"/>
      <c r="Q173" s="5"/>
      <c r="R173" s="5"/>
      <c r="S173" s="5"/>
      <c r="T173" s="5"/>
      <c r="U173" s="5"/>
      <c r="V173" s="6"/>
    </row>
    <row r="174">
      <c r="A174" s="4"/>
      <c r="B174" s="4"/>
      <c r="C174" s="4"/>
      <c r="D174" s="4"/>
      <c r="E174" s="4"/>
      <c r="F174" s="5"/>
      <c r="G174" s="5"/>
      <c r="H174" s="5"/>
      <c r="I174" s="5"/>
      <c r="J174" s="5"/>
      <c r="K174" s="6"/>
      <c r="L174" s="4"/>
      <c r="M174" s="4"/>
      <c r="N174" s="4"/>
      <c r="O174" s="4"/>
      <c r="P174" s="4"/>
      <c r="Q174" s="5"/>
      <c r="R174" s="5"/>
      <c r="S174" s="5"/>
      <c r="T174" s="5"/>
      <c r="U174" s="5"/>
      <c r="V174" s="6"/>
    </row>
    <row r="175">
      <c r="A175" s="4"/>
      <c r="B175" s="4"/>
      <c r="C175" s="4"/>
      <c r="D175" s="4"/>
      <c r="E175" s="4"/>
      <c r="F175" s="5"/>
      <c r="G175" s="5"/>
      <c r="H175" s="5"/>
      <c r="I175" s="5"/>
      <c r="J175" s="5"/>
      <c r="K175" s="6"/>
      <c r="L175" s="4"/>
      <c r="M175" s="4"/>
      <c r="N175" s="4"/>
      <c r="O175" s="4"/>
      <c r="P175" s="4"/>
      <c r="Q175" s="5"/>
      <c r="R175" s="5"/>
      <c r="S175" s="5"/>
      <c r="T175" s="5"/>
      <c r="U175" s="5"/>
      <c r="V175" s="6"/>
    </row>
    <row r="176">
      <c r="A176" s="4"/>
      <c r="B176" s="4"/>
      <c r="C176" s="4"/>
      <c r="D176" s="4"/>
      <c r="E176" s="4"/>
      <c r="F176" s="5"/>
      <c r="G176" s="5"/>
      <c r="H176" s="5"/>
      <c r="I176" s="5"/>
      <c r="J176" s="5"/>
      <c r="K176" s="6"/>
      <c r="L176" s="4"/>
      <c r="M176" s="4"/>
      <c r="N176" s="4"/>
      <c r="O176" s="4"/>
      <c r="P176" s="4"/>
      <c r="Q176" s="5"/>
      <c r="R176" s="5"/>
      <c r="S176" s="5"/>
      <c r="T176" s="5"/>
      <c r="U176" s="5"/>
      <c r="V176" s="6"/>
    </row>
    <row r="177">
      <c r="A177" s="4"/>
      <c r="B177" s="4"/>
      <c r="C177" s="4"/>
      <c r="D177" s="4"/>
      <c r="E177" s="4"/>
      <c r="F177" s="5"/>
      <c r="G177" s="5"/>
      <c r="H177" s="5"/>
      <c r="I177" s="5"/>
      <c r="J177" s="5"/>
      <c r="K177" s="6"/>
      <c r="L177" s="4"/>
      <c r="M177" s="4"/>
      <c r="N177" s="4"/>
      <c r="O177" s="4"/>
      <c r="P177" s="4"/>
      <c r="Q177" s="5"/>
      <c r="R177" s="5"/>
      <c r="S177" s="5"/>
      <c r="T177" s="5"/>
      <c r="U177" s="5"/>
      <c r="V177" s="6"/>
    </row>
    <row r="178">
      <c r="A178" s="4"/>
      <c r="B178" s="4"/>
      <c r="C178" s="4"/>
      <c r="D178" s="4"/>
      <c r="E178" s="4"/>
      <c r="F178" s="5"/>
      <c r="G178" s="5"/>
      <c r="H178" s="5"/>
      <c r="I178" s="5"/>
      <c r="J178" s="5"/>
      <c r="K178" s="6"/>
      <c r="L178" s="4"/>
      <c r="M178" s="4"/>
      <c r="N178" s="4"/>
      <c r="O178" s="4"/>
      <c r="P178" s="4"/>
      <c r="Q178" s="5"/>
      <c r="R178" s="5"/>
      <c r="S178" s="5"/>
      <c r="T178" s="5"/>
      <c r="U178" s="5"/>
      <c r="V178" s="6"/>
    </row>
    <row r="179">
      <c r="A179" s="4"/>
      <c r="B179" s="4"/>
      <c r="C179" s="4"/>
      <c r="D179" s="4"/>
      <c r="E179" s="4"/>
      <c r="F179" s="5"/>
      <c r="G179" s="5"/>
      <c r="H179" s="5"/>
      <c r="I179" s="5"/>
      <c r="J179" s="5"/>
      <c r="K179" s="6"/>
      <c r="L179" s="4"/>
      <c r="M179" s="4"/>
      <c r="N179" s="4"/>
      <c r="O179" s="4"/>
      <c r="P179" s="4"/>
      <c r="Q179" s="5"/>
      <c r="R179" s="5"/>
      <c r="S179" s="5"/>
      <c r="T179" s="5"/>
      <c r="U179" s="5"/>
      <c r="V179" s="6"/>
    </row>
    <row r="180">
      <c r="A180" s="4"/>
      <c r="B180" s="4"/>
      <c r="C180" s="4"/>
      <c r="D180" s="4"/>
      <c r="E180" s="4"/>
      <c r="F180" s="5"/>
      <c r="G180" s="5"/>
      <c r="H180" s="5"/>
      <c r="I180" s="5"/>
      <c r="J180" s="5"/>
      <c r="K180" s="6"/>
      <c r="L180" s="4"/>
      <c r="M180" s="4"/>
      <c r="N180" s="4"/>
      <c r="O180" s="4"/>
      <c r="P180" s="4"/>
      <c r="Q180" s="5"/>
      <c r="R180" s="5"/>
      <c r="S180" s="5"/>
      <c r="T180" s="5"/>
      <c r="U180" s="5"/>
      <c r="V180" s="6"/>
    </row>
    <row r="181">
      <c r="A181" s="4"/>
      <c r="B181" s="4"/>
      <c r="C181" s="4"/>
      <c r="D181" s="4"/>
      <c r="E181" s="4"/>
      <c r="F181" s="5"/>
      <c r="G181" s="5"/>
      <c r="H181" s="5"/>
      <c r="I181" s="5"/>
      <c r="J181" s="5"/>
      <c r="K181" s="6"/>
      <c r="L181" s="4"/>
      <c r="M181" s="4"/>
      <c r="N181" s="4"/>
      <c r="O181" s="4"/>
      <c r="P181" s="4"/>
      <c r="Q181" s="5"/>
      <c r="R181" s="5"/>
      <c r="S181" s="5"/>
      <c r="T181" s="5"/>
      <c r="U181" s="5"/>
      <c r="V181" s="6"/>
    </row>
    <row r="182">
      <c r="A182" s="4"/>
      <c r="B182" s="4"/>
      <c r="C182" s="4"/>
      <c r="D182" s="4"/>
      <c r="E182" s="4"/>
      <c r="F182" s="5"/>
      <c r="G182" s="5"/>
      <c r="H182" s="5"/>
      <c r="I182" s="5"/>
      <c r="J182" s="5"/>
      <c r="K182" s="6"/>
      <c r="L182" s="4"/>
      <c r="M182" s="4"/>
      <c r="N182" s="4"/>
      <c r="O182" s="4"/>
      <c r="P182" s="4"/>
      <c r="Q182" s="5"/>
      <c r="R182" s="5"/>
      <c r="S182" s="5"/>
      <c r="T182" s="5"/>
      <c r="U182" s="5"/>
      <c r="V182" s="6"/>
    </row>
    <row r="183">
      <c r="A183" s="4"/>
      <c r="B183" s="4"/>
      <c r="C183" s="4"/>
      <c r="D183" s="4"/>
      <c r="E183" s="4"/>
      <c r="F183" s="5"/>
      <c r="G183" s="5"/>
      <c r="H183" s="5"/>
      <c r="I183" s="5"/>
      <c r="J183" s="5"/>
      <c r="K183" s="6"/>
      <c r="L183" s="4"/>
      <c r="M183" s="4"/>
      <c r="N183" s="4"/>
      <c r="O183" s="4"/>
      <c r="P183" s="4"/>
      <c r="Q183" s="5"/>
      <c r="R183" s="5"/>
      <c r="S183" s="5"/>
      <c r="T183" s="5"/>
      <c r="U183" s="5"/>
      <c r="V183" s="6"/>
    </row>
    <row r="184">
      <c r="A184" s="4"/>
      <c r="B184" s="4"/>
      <c r="C184" s="4"/>
      <c r="D184" s="4"/>
      <c r="E184" s="4"/>
      <c r="F184" s="5"/>
      <c r="G184" s="5"/>
      <c r="H184" s="5"/>
      <c r="I184" s="5"/>
      <c r="J184" s="5"/>
      <c r="K184" s="6"/>
      <c r="L184" s="4"/>
      <c r="M184" s="4"/>
      <c r="N184" s="4"/>
      <c r="O184" s="4"/>
      <c r="P184" s="4"/>
      <c r="Q184" s="5"/>
      <c r="R184" s="5"/>
      <c r="S184" s="5"/>
      <c r="T184" s="5"/>
      <c r="U184" s="5"/>
      <c r="V184" s="6"/>
    </row>
    <row r="185">
      <c r="A185" s="4"/>
      <c r="B185" s="4"/>
      <c r="C185" s="4"/>
      <c r="D185" s="4"/>
      <c r="E185" s="4"/>
      <c r="F185" s="5"/>
      <c r="G185" s="5"/>
      <c r="H185" s="5"/>
      <c r="I185" s="5"/>
      <c r="J185" s="5"/>
      <c r="K185" s="6"/>
      <c r="L185" s="4"/>
      <c r="M185" s="4"/>
      <c r="N185" s="4"/>
      <c r="O185" s="4"/>
      <c r="P185" s="4"/>
      <c r="Q185" s="5"/>
      <c r="R185" s="5"/>
      <c r="S185" s="5"/>
      <c r="T185" s="5"/>
      <c r="U185" s="5"/>
      <c r="V185" s="6"/>
    </row>
    <row r="186">
      <c r="A186" s="4"/>
      <c r="B186" s="4"/>
      <c r="C186" s="4"/>
      <c r="D186" s="4"/>
      <c r="E186" s="4"/>
      <c r="F186" s="5"/>
      <c r="G186" s="5"/>
      <c r="H186" s="5"/>
      <c r="I186" s="5"/>
      <c r="J186" s="5"/>
      <c r="K186" s="6"/>
      <c r="L186" s="4"/>
      <c r="M186" s="4"/>
      <c r="N186" s="4"/>
      <c r="O186" s="4"/>
      <c r="P186" s="4"/>
      <c r="Q186" s="5"/>
      <c r="R186" s="5"/>
      <c r="S186" s="5"/>
      <c r="T186" s="5"/>
      <c r="U186" s="5"/>
      <c r="V186" s="6"/>
    </row>
    <row r="187">
      <c r="A187" s="4"/>
      <c r="B187" s="4"/>
      <c r="C187" s="4"/>
      <c r="D187" s="4"/>
      <c r="E187" s="4"/>
      <c r="F187" s="5"/>
      <c r="G187" s="5"/>
      <c r="H187" s="5"/>
      <c r="I187" s="5"/>
      <c r="J187" s="5"/>
      <c r="K187" s="6"/>
      <c r="L187" s="4"/>
      <c r="M187" s="4"/>
      <c r="N187" s="4"/>
      <c r="O187" s="4"/>
      <c r="P187" s="4"/>
      <c r="Q187" s="5"/>
      <c r="R187" s="5"/>
      <c r="S187" s="5"/>
      <c r="T187" s="5"/>
      <c r="U187" s="5"/>
      <c r="V187" s="6"/>
    </row>
    <row r="188">
      <c r="A188" s="4"/>
      <c r="B188" s="4"/>
      <c r="C188" s="4"/>
      <c r="D188" s="4"/>
      <c r="E188" s="4"/>
      <c r="F188" s="5"/>
      <c r="G188" s="5"/>
      <c r="H188" s="5"/>
      <c r="I188" s="5"/>
      <c r="J188" s="5"/>
      <c r="K188" s="6"/>
      <c r="L188" s="4"/>
      <c r="M188" s="4"/>
      <c r="N188" s="4"/>
      <c r="O188" s="4"/>
      <c r="P188" s="4"/>
      <c r="Q188" s="5"/>
      <c r="R188" s="5"/>
      <c r="S188" s="5"/>
      <c r="T188" s="5"/>
      <c r="U188" s="5"/>
      <c r="V188" s="6"/>
    </row>
    <row r="189">
      <c r="A189" s="4"/>
      <c r="B189" s="4"/>
      <c r="C189" s="4"/>
      <c r="D189" s="4"/>
      <c r="E189" s="4"/>
      <c r="F189" s="5"/>
      <c r="G189" s="5"/>
      <c r="H189" s="5"/>
      <c r="I189" s="5"/>
      <c r="J189" s="5"/>
      <c r="K189" s="6"/>
      <c r="L189" s="4"/>
      <c r="M189" s="4"/>
      <c r="N189" s="4"/>
      <c r="O189" s="4"/>
      <c r="P189" s="4"/>
      <c r="Q189" s="5"/>
      <c r="R189" s="5"/>
      <c r="S189" s="5"/>
      <c r="T189" s="5"/>
      <c r="U189" s="5"/>
      <c r="V189" s="6"/>
    </row>
    <row r="190">
      <c r="A190" s="4"/>
      <c r="B190" s="4"/>
      <c r="C190" s="4"/>
      <c r="D190" s="4"/>
      <c r="E190" s="4"/>
      <c r="F190" s="5"/>
      <c r="G190" s="5"/>
      <c r="H190" s="5"/>
      <c r="I190" s="5"/>
      <c r="J190" s="5"/>
      <c r="K190" s="6"/>
      <c r="L190" s="4"/>
      <c r="M190" s="4"/>
      <c r="N190" s="4"/>
      <c r="O190" s="4"/>
      <c r="P190" s="4"/>
      <c r="Q190" s="5"/>
      <c r="R190" s="5"/>
      <c r="S190" s="5"/>
      <c r="T190" s="5"/>
      <c r="U190" s="5"/>
      <c r="V190" s="6"/>
    </row>
    <row r="191">
      <c r="A191" s="4"/>
      <c r="B191" s="4"/>
      <c r="C191" s="4"/>
      <c r="D191" s="4"/>
      <c r="E191" s="4"/>
      <c r="F191" s="5"/>
      <c r="G191" s="5"/>
      <c r="H191" s="5"/>
      <c r="I191" s="5"/>
      <c r="J191" s="5"/>
      <c r="K191" s="6"/>
      <c r="L191" s="4"/>
      <c r="M191" s="4"/>
      <c r="N191" s="4"/>
      <c r="O191" s="4"/>
      <c r="P191" s="4"/>
      <c r="Q191" s="5"/>
      <c r="R191" s="5"/>
      <c r="S191" s="5"/>
      <c r="T191" s="5"/>
      <c r="U191" s="5"/>
      <c r="V191" s="6"/>
    </row>
    <row r="192">
      <c r="A192" s="4"/>
      <c r="B192" s="4"/>
      <c r="C192" s="4"/>
      <c r="D192" s="4"/>
      <c r="E192" s="4"/>
      <c r="F192" s="5"/>
      <c r="G192" s="5"/>
      <c r="H192" s="5"/>
      <c r="I192" s="5"/>
      <c r="J192" s="5"/>
      <c r="K192" s="6"/>
      <c r="L192" s="4"/>
      <c r="M192" s="4"/>
      <c r="N192" s="4"/>
      <c r="O192" s="4"/>
      <c r="P192" s="4"/>
      <c r="Q192" s="5"/>
      <c r="R192" s="5"/>
      <c r="S192" s="5"/>
      <c r="T192" s="5"/>
      <c r="U192" s="5"/>
      <c r="V192" s="6"/>
    </row>
    <row r="193">
      <c r="A193" s="4"/>
      <c r="B193" s="4"/>
      <c r="C193" s="4"/>
      <c r="D193" s="4"/>
      <c r="E193" s="4"/>
      <c r="F193" s="5"/>
      <c r="G193" s="5"/>
      <c r="H193" s="5"/>
      <c r="I193" s="5"/>
      <c r="J193" s="5"/>
      <c r="K193" s="6"/>
      <c r="L193" s="4"/>
      <c r="M193" s="4"/>
      <c r="N193" s="4"/>
      <c r="O193" s="4"/>
      <c r="P193" s="4"/>
      <c r="Q193" s="5"/>
      <c r="R193" s="5"/>
      <c r="S193" s="5"/>
      <c r="T193" s="5"/>
      <c r="U193" s="5"/>
      <c r="V193" s="6"/>
    </row>
    <row r="194">
      <c r="A194" s="4"/>
      <c r="B194" s="4"/>
      <c r="C194" s="4"/>
      <c r="D194" s="4"/>
      <c r="E194" s="4"/>
      <c r="F194" s="5"/>
      <c r="G194" s="5"/>
      <c r="H194" s="5"/>
      <c r="I194" s="5"/>
      <c r="J194" s="5"/>
      <c r="K194" s="6"/>
      <c r="L194" s="4"/>
      <c r="M194" s="4"/>
      <c r="N194" s="4"/>
      <c r="O194" s="4"/>
      <c r="P194" s="4"/>
      <c r="Q194" s="5"/>
      <c r="R194" s="5"/>
      <c r="S194" s="5"/>
      <c r="T194" s="5"/>
      <c r="U194" s="5"/>
      <c r="V194" s="6"/>
    </row>
    <row r="195">
      <c r="A195" s="4"/>
      <c r="B195" s="4"/>
      <c r="C195" s="4"/>
      <c r="D195" s="4"/>
      <c r="E195" s="4"/>
      <c r="F195" s="5"/>
      <c r="G195" s="5"/>
      <c r="H195" s="5"/>
      <c r="I195" s="5"/>
      <c r="J195" s="5"/>
      <c r="K195" s="6"/>
      <c r="L195" s="4"/>
      <c r="M195" s="4"/>
      <c r="N195" s="4"/>
      <c r="O195" s="4"/>
      <c r="P195" s="4"/>
      <c r="Q195" s="5"/>
      <c r="R195" s="5"/>
      <c r="S195" s="5"/>
      <c r="T195" s="5"/>
      <c r="U195" s="5"/>
      <c r="V195" s="6"/>
    </row>
    <row r="196">
      <c r="A196" s="4"/>
      <c r="B196" s="4"/>
      <c r="C196" s="4"/>
      <c r="D196" s="4"/>
      <c r="E196" s="4"/>
      <c r="F196" s="5"/>
      <c r="G196" s="5"/>
      <c r="H196" s="5"/>
      <c r="I196" s="5"/>
      <c r="J196" s="5"/>
      <c r="K196" s="6"/>
      <c r="L196" s="4"/>
      <c r="M196" s="4"/>
      <c r="N196" s="4"/>
      <c r="O196" s="4"/>
      <c r="P196" s="4"/>
      <c r="Q196" s="5"/>
      <c r="R196" s="5"/>
      <c r="S196" s="5"/>
      <c r="T196" s="5"/>
      <c r="U196" s="5"/>
      <c r="V196" s="6"/>
    </row>
    <row r="197">
      <c r="A197" s="4"/>
      <c r="B197" s="4"/>
      <c r="C197" s="4"/>
      <c r="D197" s="4"/>
      <c r="E197" s="4"/>
      <c r="F197" s="5"/>
      <c r="G197" s="5"/>
      <c r="H197" s="5"/>
      <c r="I197" s="5"/>
      <c r="J197" s="5"/>
      <c r="K197" s="6"/>
      <c r="L197" s="4"/>
      <c r="M197" s="4"/>
      <c r="N197" s="4"/>
      <c r="O197" s="4"/>
      <c r="P197" s="4"/>
      <c r="Q197" s="5"/>
      <c r="R197" s="5"/>
      <c r="S197" s="5"/>
      <c r="T197" s="5"/>
      <c r="U197" s="5"/>
      <c r="V197" s="6"/>
    </row>
    <row r="198">
      <c r="A198" s="4"/>
      <c r="B198" s="4"/>
      <c r="C198" s="4"/>
      <c r="D198" s="4"/>
      <c r="E198" s="4"/>
      <c r="F198" s="5"/>
      <c r="G198" s="5"/>
      <c r="H198" s="5"/>
      <c r="I198" s="5"/>
      <c r="J198" s="5"/>
      <c r="K198" s="6"/>
      <c r="L198" s="4"/>
      <c r="M198" s="4"/>
      <c r="N198" s="4"/>
      <c r="O198" s="4"/>
      <c r="P198" s="4"/>
      <c r="Q198" s="5"/>
      <c r="R198" s="5"/>
      <c r="S198" s="5"/>
      <c r="T198" s="5"/>
      <c r="U198" s="5"/>
      <c r="V198" s="6"/>
    </row>
    <row r="199">
      <c r="A199" s="4"/>
      <c r="B199" s="4"/>
      <c r="C199" s="4"/>
      <c r="D199" s="4"/>
      <c r="E199" s="4"/>
      <c r="F199" s="5"/>
      <c r="G199" s="5"/>
      <c r="H199" s="5"/>
      <c r="I199" s="5"/>
      <c r="J199" s="5"/>
      <c r="K199" s="6"/>
      <c r="L199" s="4"/>
      <c r="M199" s="4"/>
      <c r="N199" s="4"/>
      <c r="O199" s="4"/>
      <c r="P199" s="4"/>
      <c r="Q199" s="5"/>
      <c r="R199" s="5"/>
      <c r="S199" s="5"/>
      <c r="T199" s="5"/>
      <c r="U199" s="5"/>
      <c r="V199" s="6"/>
    </row>
    <row r="200">
      <c r="A200" s="4"/>
      <c r="B200" s="4"/>
      <c r="C200" s="4"/>
      <c r="D200" s="4"/>
      <c r="E200" s="4"/>
      <c r="F200" s="5"/>
      <c r="G200" s="5"/>
      <c r="H200" s="5"/>
      <c r="I200" s="5"/>
      <c r="J200" s="5"/>
      <c r="K200" s="6"/>
      <c r="L200" s="4"/>
      <c r="M200" s="4"/>
      <c r="N200" s="4"/>
      <c r="O200" s="4"/>
      <c r="P200" s="4"/>
      <c r="Q200" s="5"/>
      <c r="R200" s="5"/>
      <c r="S200" s="5"/>
      <c r="T200" s="5"/>
      <c r="U200" s="5"/>
      <c r="V200" s="6"/>
    </row>
    <row r="201">
      <c r="A201" s="4"/>
      <c r="B201" s="4"/>
      <c r="C201" s="4"/>
      <c r="D201" s="4"/>
      <c r="E201" s="4"/>
      <c r="F201" s="5"/>
      <c r="G201" s="5"/>
      <c r="H201" s="5"/>
      <c r="I201" s="5"/>
      <c r="J201" s="5"/>
      <c r="K201" s="6"/>
      <c r="L201" s="4"/>
      <c r="M201" s="4"/>
      <c r="N201" s="4"/>
      <c r="O201" s="4"/>
      <c r="P201" s="4"/>
      <c r="Q201" s="5"/>
      <c r="R201" s="5"/>
      <c r="S201" s="5"/>
      <c r="T201" s="5"/>
      <c r="U201" s="5"/>
      <c r="V201" s="6"/>
    </row>
    <row r="202">
      <c r="A202" s="4"/>
      <c r="B202" s="4"/>
      <c r="C202" s="4"/>
      <c r="D202" s="4"/>
      <c r="E202" s="4"/>
      <c r="F202" s="5"/>
      <c r="G202" s="5"/>
      <c r="H202" s="5"/>
      <c r="I202" s="5"/>
      <c r="J202" s="5"/>
      <c r="K202" s="6"/>
      <c r="L202" s="4"/>
      <c r="M202" s="4"/>
      <c r="N202" s="4"/>
      <c r="O202" s="4"/>
      <c r="P202" s="4"/>
      <c r="Q202" s="5"/>
      <c r="R202" s="5"/>
      <c r="S202" s="5"/>
      <c r="T202" s="5"/>
      <c r="U202" s="5"/>
      <c r="V202" s="6"/>
    </row>
    <row r="203">
      <c r="A203" s="4"/>
      <c r="B203" s="4"/>
      <c r="C203" s="4"/>
      <c r="D203" s="4"/>
      <c r="E203" s="4"/>
      <c r="F203" s="5"/>
      <c r="G203" s="5"/>
      <c r="H203" s="5"/>
      <c r="I203" s="5"/>
      <c r="J203" s="5"/>
      <c r="K203" s="6"/>
      <c r="L203" s="4"/>
      <c r="M203" s="4"/>
      <c r="N203" s="4"/>
      <c r="O203" s="4"/>
      <c r="P203" s="4"/>
      <c r="Q203" s="5"/>
      <c r="R203" s="5"/>
      <c r="S203" s="5"/>
      <c r="T203" s="5"/>
      <c r="U203" s="5"/>
      <c r="V203" s="6"/>
    </row>
    <row r="204">
      <c r="A204" s="4"/>
      <c r="B204" s="4"/>
      <c r="C204" s="4"/>
      <c r="D204" s="4"/>
      <c r="E204" s="4"/>
      <c r="F204" s="5"/>
      <c r="G204" s="5"/>
      <c r="H204" s="5"/>
      <c r="I204" s="5"/>
      <c r="J204" s="5"/>
      <c r="K204" s="6"/>
      <c r="L204" s="4"/>
      <c r="M204" s="4"/>
      <c r="N204" s="4"/>
      <c r="O204" s="4"/>
      <c r="P204" s="4"/>
      <c r="Q204" s="5"/>
      <c r="R204" s="5"/>
      <c r="S204" s="5"/>
      <c r="T204" s="5"/>
      <c r="U204" s="5"/>
      <c r="V204" s="6"/>
    </row>
    <row r="205">
      <c r="A205" s="4"/>
      <c r="B205" s="4"/>
      <c r="C205" s="4"/>
      <c r="D205" s="4"/>
      <c r="E205" s="4"/>
      <c r="F205" s="5"/>
      <c r="G205" s="5"/>
      <c r="H205" s="5"/>
      <c r="I205" s="5"/>
      <c r="J205" s="5"/>
      <c r="K205" s="6"/>
      <c r="L205" s="4"/>
      <c r="M205" s="4"/>
      <c r="N205" s="4"/>
      <c r="O205" s="4"/>
      <c r="P205" s="4"/>
      <c r="Q205" s="5"/>
      <c r="R205" s="5"/>
      <c r="S205" s="5"/>
      <c r="T205" s="5"/>
      <c r="U205" s="5"/>
      <c r="V205" s="6"/>
    </row>
    <row r="206">
      <c r="A206" s="4"/>
      <c r="B206" s="4"/>
      <c r="C206" s="4"/>
      <c r="D206" s="4"/>
      <c r="E206" s="4"/>
      <c r="F206" s="5"/>
      <c r="G206" s="5"/>
      <c r="H206" s="5"/>
      <c r="I206" s="5"/>
      <c r="J206" s="5"/>
      <c r="K206" s="6"/>
      <c r="L206" s="4"/>
      <c r="M206" s="4"/>
      <c r="N206" s="4"/>
      <c r="O206" s="4"/>
      <c r="P206" s="4"/>
      <c r="Q206" s="5"/>
      <c r="R206" s="5"/>
      <c r="S206" s="5"/>
      <c r="T206" s="5"/>
      <c r="U206" s="5"/>
      <c r="V206" s="6"/>
    </row>
    <row r="207">
      <c r="A207" s="4"/>
      <c r="B207" s="4"/>
      <c r="C207" s="4"/>
      <c r="D207" s="4"/>
      <c r="E207" s="4"/>
      <c r="F207" s="5"/>
      <c r="G207" s="5"/>
      <c r="H207" s="5"/>
      <c r="I207" s="5"/>
      <c r="J207" s="5"/>
      <c r="K207" s="6"/>
      <c r="L207" s="4"/>
      <c r="M207" s="4"/>
      <c r="N207" s="4"/>
      <c r="O207" s="4"/>
      <c r="P207" s="4"/>
      <c r="Q207" s="5"/>
      <c r="R207" s="5"/>
      <c r="S207" s="5"/>
      <c r="T207" s="5"/>
      <c r="U207" s="5"/>
      <c r="V207" s="6"/>
    </row>
    <row r="208">
      <c r="A208" s="4"/>
      <c r="B208" s="4"/>
      <c r="C208" s="4"/>
      <c r="D208" s="4"/>
      <c r="E208" s="4"/>
      <c r="F208" s="5"/>
      <c r="G208" s="5"/>
      <c r="H208" s="5"/>
      <c r="I208" s="5"/>
      <c r="J208" s="5"/>
      <c r="K208" s="6"/>
      <c r="L208" s="4"/>
      <c r="M208" s="4"/>
      <c r="N208" s="4"/>
      <c r="O208" s="4"/>
      <c r="P208" s="4"/>
      <c r="Q208" s="5"/>
      <c r="R208" s="5"/>
      <c r="S208" s="5"/>
      <c r="T208" s="5"/>
      <c r="U208" s="5"/>
      <c r="V208" s="6"/>
    </row>
    <row r="209">
      <c r="A209" s="4"/>
      <c r="B209" s="4"/>
      <c r="C209" s="4"/>
      <c r="D209" s="4"/>
      <c r="E209" s="4"/>
      <c r="F209" s="5"/>
      <c r="G209" s="5"/>
      <c r="H209" s="5"/>
      <c r="I209" s="5"/>
      <c r="J209" s="5"/>
      <c r="K209" s="6"/>
      <c r="L209" s="4"/>
      <c r="M209" s="4"/>
      <c r="N209" s="4"/>
      <c r="O209" s="4"/>
      <c r="P209" s="4"/>
      <c r="Q209" s="5"/>
      <c r="R209" s="5"/>
      <c r="S209" s="5"/>
      <c r="T209" s="5"/>
      <c r="U209" s="5"/>
      <c r="V209" s="6"/>
    </row>
    <row r="210">
      <c r="A210" s="4"/>
      <c r="B210" s="4"/>
      <c r="C210" s="4"/>
      <c r="D210" s="4"/>
      <c r="E210" s="4"/>
      <c r="F210" s="5"/>
      <c r="G210" s="5"/>
      <c r="H210" s="5"/>
      <c r="I210" s="5"/>
      <c r="J210" s="5"/>
      <c r="K210" s="6"/>
      <c r="L210" s="4"/>
      <c r="M210" s="4"/>
      <c r="N210" s="4"/>
      <c r="O210" s="4"/>
      <c r="P210" s="4"/>
      <c r="Q210" s="5"/>
      <c r="R210" s="5"/>
      <c r="S210" s="5"/>
      <c r="T210" s="5"/>
      <c r="U210" s="5"/>
      <c r="V210" s="6"/>
    </row>
    <row r="211">
      <c r="A211" s="4"/>
      <c r="B211" s="4"/>
      <c r="C211" s="4"/>
      <c r="D211" s="4"/>
      <c r="E211" s="4"/>
      <c r="F211" s="5"/>
      <c r="G211" s="5"/>
      <c r="H211" s="5"/>
      <c r="I211" s="5"/>
      <c r="J211" s="5"/>
      <c r="K211" s="6"/>
      <c r="L211" s="4"/>
      <c r="M211" s="4"/>
      <c r="N211" s="4"/>
      <c r="O211" s="4"/>
      <c r="P211" s="4"/>
      <c r="Q211" s="5"/>
      <c r="R211" s="5"/>
      <c r="S211" s="5"/>
      <c r="T211" s="5"/>
      <c r="U211" s="5"/>
      <c r="V211" s="6"/>
    </row>
    <row r="212">
      <c r="A212" s="4"/>
      <c r="B212" s="4"/>
      <c r="C212" s="4"/>
      <c r="D212" s="4"/>
      <c r="E212" s="4"/>
      <c r="F212" s="5"/>
      <c r="G212" s="5"/>
      <c r="H212" s="5"/>
      <c r="I212" s="5"/>
      <c r="J212" s="5"/>
      <c r="K212" s="6"/>
      <c r="L212" s="4"/>
      <c r="M212" s="4"/>
      <c r="N212" s="4"/>
      <c r="O212" s="4"/>
      <c r="P212" s="4"/>
      <c r="Q212" s="5"/>
      <c r="R212" s="5"/>
      <c r="S212" s="5"/>
      <c r="T212" s="5"/>
      <c r="U212" s="5"/>
      <c r="V212" s="6"/>
    </row>
    <row r="213">
      <c r="A213" s="4"/>
      <c r="B213" s="4"/>
      <c r="C213" s="4"/>
      <c r="D213" s="4"/>
      <c r="E213" s="4"/>
      <c r="F213" s="5"/>
      <c r="G213" s="5"/>
      <c r="H213" s="5"/>
      <c r="I213" s="5"/>
      <c r="J213" s="5"/>
      <c r="K213" s="6"/>
      <c r="L213" s="4"/>
      <c r="M213" s="4"/>
      <c r="N213" s="4"/>
      <c r="O213" s="4"/>
      <c r="P213" s="4"/>
      <c r="Q213" s="5"/>
      <c r="R213" s="5"/>
      <c r="S213" s="5"/>
      <c r="T213" s="5"/>
      <c r="U213" s="5"/>
      <c r="V213" s="6"/>
    </row>
    <row r="214">
      <c r="A214" s="4"/>
      <c r="B214" s="4"/>
      <c r="C214" s="4"/>
      <c r="D214" s="4"/>
      <c r="E214" s="4"/>
      <c r="F214" s="5"/>
      <c r="G214" s="5"/>
      <c r="H214" s="5"/>
      <c r="I214" s="5"/>
      <c r="J214" s="5"/>
      <c r="K214" s="6"/>
      <c r="L214" s="4"/>
      <c r="M214" s="4"/>
      <c r="N214" s="4"/>
      <c r="O214" s="4"/>
      <c r="P214" s="4"/>
      <c r="Q214" s="5"/>
      <c r="R214" s="5"/>
      <c r="S214" s="5"/>
      <c r="T214" s="5"/>
      <c r="U214" s="5"/>
      <c r="V214" s="6"/>
    </row>
    <row r="215">
      <c r="A215" s="4"/>
      <c r="B215" s="4"/>
      <c r="C215" s="4"/>
      <c r="D215" s="4"/>
      <c r="E215" s="4"/>
      <c r="F215" s="5"/>
      <c r="G215" s="5"/>
      <c r="H215" s="5"/>
      <c r="I215" s="5"/>
      <c r="J215" s="5"/>
      <c r="K215" s="6"/>
      <c r="L215" s="4"/>
      <c r="M215" s="4"/>
      <c r="N215" s="4"/>
      <c r="O215" s="4"/>
      <c r="P215" s="4"/>
      <c r="Q215" s="5"/>
      <c r="R215" s="5"/>
      <c r="S215" s="5"/>
      <c r="T215" s="5"/>
      <c r="U215" s="5"/>
      <c r="V215" s="6"/>
    </row>
    <row r="216">
      <c r="A216" s="4"/>
      <c r="B216" s="4"/>
      <c r="C216" s="4"/>
      <c r="D216" s="4"/>
      <c r="E216" s="4"/>
      <c r="F216" s="5"/>
      <c r="G216" s="5"/>
      <c r="H216" s="5"/>
      <c r="I216" s="5"/>
      <c r="J216" s="5"/>
      <c r="K216" s="6"/>
      <c r="L216" s="4"/>
      <c r="M216" s="4"/>
      <c r="N216" s="4"/>
      <c r="O216" s="4"/>
      <c r="P216" s="4"/>
      <c r="Q216" s="5"/>
      <c r="R216" s="5"/>
      <c r="S216" s="5"/>
      <c r="T216" s="5"/>
      <c r="U216" s="5"/>
      <c r="V216" s="6"/>
    </row>
    <row r="217">
      <c r="A217" s="4"/>
      <c r="B217" s="4"/>
      <c r="C217" s="4"/>
      <c r="D217" s="4"/>
      <c r="E217" s="4"/>
      <c r="F217" s="5"/>
      <c r="G217" s="5"/>
      <c r="H217" s="5"/>
      <c r="I217" s="5"/>
      <c r="J217" s="5"/>
      <c r="K217" s="6"/>
      <c r="L217" s="4"/>
      <c r="M217" s="4"/>
      <c r="N217" s="4"/>
      <c r="O217" s="4"/>
      <c r="P217" s="4"/>
      <c r="Q217" s="5"/>
      <c r="R217" s="5"/>
      <c r="S217" s="5"/>
      <c r="T217" s="5"/>
      <c r="U217" s="5"/>
      <c r="V217" s="6"/>
    </row>
    <row r="218">
      <c r="A218" s="4"/>
      <c r="B218" s="4"/>
      <c r="C218" s="4"/>
      <c r="D218" s="4"/>
      <c r="E218" s="4"/>
      <c r="F218" s="5"/>
      <c r="G218" s="5"/>
      <c r="H218" s="5"/>
      <c r="I218" s="5"/>
      <c r="J218" s="5"/>
      <c r="K218" s="6"/>
      <c r="L218" s="4"/>
      <c r="M218" s="4"/>
      <c r="N218" s="4"/>
      <c r="O218" s="4"/>
      <c r="P218" s="4"/>
      <c r="Q218" s="5"/>
      <c r="R218" s="5"/>
      <c r="S218" s="5"/>
      <c r="T218" s="5"/>
      <c r="U218" s="5"/>
      <c r="V218" s="6"/>
    </row>
    <row r="219">
      <c r="A219" s="4"/>
      <c r="B219" s="4"/>
      <c r="C219" s="4"/>
      <c r="D219" s="4"/>
      <c r="E219" s="4"/>
      <c r="F219" s="5"/>
      <c r="G219" s="5"/>
      <c r="H219" s="5"/>
      <c r="I219" s="5"/>
      <c r="J219" s="5"/>
      <c r="K219" s="6"/>
      <c r="L219" s="4"/>
      <c r="M219" s="4"/>
      <c r="N219" s="4"/>
      <c r="O219" s="4"/>
      <c r="P219" s="4"/>
      <c r="Q219" s="5"/>
      <c r="R219" s="5"/>
      <c r="S219" s="5"/>
      <c r="T219" s="5"/>
      <c r="U219" s="5"/>
      <c r="V219" s="6"/>
    </row>
    <row r="220">
      <c r="A220" s="4"/>
      <c r="B220" s="4"/>
      <c r="C220" s="4"/>
      <c r="D220" s="4"/>
      <c r="E220" s="4"/>
      <c r="F220" s="5"/>
      <c r="G220" s="5"/>
      <c r="H220" s="5"/>
      <c r="I220" s="5"/>
      <c r="J220" s="5"/>
      <c r="K220" s="6"/>
      <c r="L220" s="4"/>
      <c r="M220" s="4"/>
      <c r="N220" s="4"/>
      <c r="O220" s="4"/>
      <c r="P220" s="4"/>
      <c r="Q220" s="5"/>
      <c r="R220" s="5"/>
      <c r="S220" s="5"/>
      <c r="T220" s="5"/>
      <c r="U220" s="5"/>
      <c r="V220" s="6"/>
    </row>
    <row r="221">
      <c r="A221" s="4"/>
      <c r="B221" s="4"/>
      <c r="C221" s="4"/>
      <c r="D221" s="4"/>
      <c r="E221" s="4"/>
      <c r="F221" s="5"/>
      <c r="G221" s="5"/>
      <c r="H221" s="5"/>
      <c r="I221" s="5"/>
      <c r="J221" s="5"/>
      <c r="K221" s="6"/>
      <c r="L221" s="4"/>
      <c r="M221" s="4"/>
      <c r="N221" s="4"/>
      <c r="O221" s="4"/>
      <c r="P221" s="4"/>
      <c r="Q221" s="5"/>
      <c r="R221" s="5"/>
      <c r="S221" s="5"/>
      <c r="T221" s="5"/>
      <c r="U221" s="5"/>
      <c r="V221" s="6"/>
    </row>
    <row r="222">
      <c r="A222" s="4"/>
      <c r="B222" s="4"/>
      <c r="C222" s="4"/>
      <c r="D222" s="4"/>
      <c r="E222" s="4"/>
      <c r="F222" s="5"/>
      <c r="G222" s="5"/>
      <c r="H222" s="5"/>
      <c r="I222" s="5"/>
      <c r="J222" s="5"/>
      <c r="K222" s="6"/>
      <c r="L222" s="4"/>
      <c r="M222" s="4"/>
      <c r="N222" s="4"/>
      <c r="O222" s="4"/>
      <c r="P222" s="4"/>
      <c r="Q222" s="5"/>
      <c r="R222" s="5"/>
      <c r="S222" s="5"/>
      <c r="T222" s="5"/>
      <c r="U222" s="5"/>
      <c r="V222" s="6"/>
    </row>
    <row r="223">
      <c r="A223" s="4"/>
      <c r="B223" s="4"/>
      <c r="C223" s="4"/>
      <c r="D223" s="4"/>
      <c r="E223" s="4"/>
      <c r="F223" s="5"/>
      <c r="G223" s="5"/>
      <c r="H223" s="5"/>
      <c r="I223" s="5"/>
      <c r="J223" s="5"/>
      <c r="K223" s="6"/>
      <c r="L223" s="4"/>
      <c r="M223" s="4"/>
      <c r="N223" s="4"/>
      <c r="O223" s="4"/>
      <c r="P223" s="4"/>
      <c r="Q223" s="5"/>
      <c r="R223" s="5"/>
      <c r="S223" s="5"/>
      <c r="T223" s="5"/>
      <c r="U223" s="5"/>
      <c r="V223" s="6"/>
    </row>
    <row r="224">
      <c r="A224" s="4"/>
      <c r="B224" s="4"/>
      <c r="C224" s="4"/>
      <c r="D224" s="4"/>
      <c r="E224" s="4"/>
      <c r="F224" s="5"/>
      <c r="G224" s="5"/>
      <c r="H224" s="5"/>
      <c r="I224" s="5"/>
      <c r="J224" s="5"/>
      <c r="K224" s="6"/>
      <c r="L224" s="4"/>
      <c r="M224" s="4"/>
      <c r="N224" s="4"/>
      <c r="O224" s="4"/>
      <c r="P224" s="4"/>
      <c r="Q224" s="5"/>
      <c r="R224" s="5"/>
      <c r="S224" s="5"/>
      <c r="T224" s="5"/>
      <c r="U224" s="5"/>
      <c r="V224" s="6"/>
    </row>
    <row r="225">
      <c r="A225" s="4"/>
      <c r="B225" s="4"/>
      <c r="C225" s="4"/>
      <c r="D225" s="4"/>
      <c r="E225" s="4"/>
      <c r="F225" s="5"/>
      <c r="G225" s="5"/>
      <c r="H225" s="5"/>
      <c r="I225" s="5"/>
      <c r="J225" s="5"/>
      <c r="K225" s="6"/>
      <c r="L225" s="4"/>
      <c r="M225" s="4"/>
      <c r="N225" s="4"/>
      <c r="O225" s="4"/>
      <c r="P225" s="4"/>
      <c r="Q225" s="5"/>
      <c r="R225" s="5"/>
      <c r="S225" s="5"/>
      <c r="T225" s="5"/>
      <c r="U225" s="5"/>
      <c r="V225" s="6"/>
    </row>
    <row r="226">
      <c r="A226" s="4"/>
      <c r="B226" s="4"/>
      <c r="C226" s="4"/>
      <c r="D226" s="4"/>
      <c r="E226" s="4"/>
      <c r="F226" s="5"/>
      <c r="G226" s="5"/>
      <c r="H226" s="5"/>
      <c r="I226" s="5"/>
      <c r="J226" s="5"/>
      <c r="K226" s="6"/>
      <c r="L226" s="4"/>
      <c r="M226" s="4"/>
      <c r="N226" s="4"/>
      <c r="O226" s="4"/>
      <c r="P226" s="4"/>
      <c r="Q226" s="5"/>
      <c r="R226" s="5"/>
      <c r="S226" s="5"/>
      <c r="T226" s="5"/>
      <c r="U226" s="5"/>
      <c r="V226" s="6"/>
    </row>
    <row r="227">
      <c r="A227" s="4"/>
      <c r="B227" s="4"/>
      <c r="C227" s="4"/>
      <c r="D227" s="4"/>
      <c r="E227" s="4"/>
      <c r="F227" s="5"/>
      <c r="G227" s="5"/>
      <c r="H227" s="5"/>
      <c r="I227" s="5"/>
      <c r="J227" s="5"/>
      <c r="K227" s="6"/>
      <c r="L227" s="4"/>
      <c r="M227" s="4"/>
      <c r="N227" s="4"/>
      <c r="O227" s="4"/>
      <c r="P227" s="4"/>
      <c r="Q227" s="5"/>
      <c r="R227" s="5"/>
      <c r="S227" s="5"/>
      <c r="T227" s="5"/>
      <c r="U227" s="5"/>
      <c r="V227" s="6"/>
    </row>
    <row r="228">
      <c r="A228" s="4"/>
      <c r="B228" s="4"/>
      <c r="C228" s="4"/>
      <c r="D228" s="4"/>
      <c r="E228" s="4"/>
      <c r="F228" s="5"/>
      <c r="G228" s="5"/>
      <c r="H228" s="5"/>
      <c r="I228" s="5"/>
      <c r="J228" s="5"/>
      <c r="K228" s="6"/>
      <c r="L228" s="4"/>
      <c r="M228" s="4"/>
      <c r="N228" s="4"/>
      <c r="O228" s="4"/>
      <c r="P228" s="4"/>
      <c r="Q228" s="5"/>
      <c r="R228" s="5"/>
      <c r="S228" s="5"/>
      <c r="T228" s="5"/>
      <c r="U228" s="5"/>
      <c r="V228" s="6"/>
    </row>
    <row r="229">
      <c r="A229" s="4"/>
      <c r="B229" s="4"/>
      <c r="C229" s="4"/>
      <c r="D229" s="4"/>
      <c r="E229" s="4"/>
      <c r="F229" s="5"/>
      <c r="G229" s="5"/>
      <c r="H229" s="5"/>
      <c r="I229" s="5"/>
      <c r="J229" s="5"/>
      <c r="K229" s="6"/>
      <c r="L229" s="4"/>
      <c r="M229" s="4"/>
      <c r="N229" s="4"/>
      <c r="O229" s="4"/>
      <c r="P229" s="4"/>
      <c r="Q229" s="5"/>
      <c r="R229" s="5"/>
      <c r="S229" s="5"/>
      <c r="T229" s="5"/>
      <c r="U229" s="5"/>
      <c r="V229" s="6"/>
    </row>
    <row r="230">
      <c r="A230" s="4"/>
      <c r="B230" s="4"/>
      <c r="C230" s="4"/>
      <c r="D230" s="4"/>
      <c r="E230" s="4"/>
      <c r="F230" s="5"/>
      <c r="G230" s="5"/>
      <c r="H230" s="5"/>
      <c r="I230" s="5"/>
      <c r="J230" s="5"/>
      <c r="K230" s="6"/>
      <c r="L230" s="4"/>
      <c r="M230" s="4"/>
      <c r="N230" s="4"/>
      <c r="O230" s="4"/>
      <c r="P230" s="4"/>
      <c r="Q230" s="5"/>
      <c r="R230" s="5"/>
      <c r="S230" s="5"/>
      <c r="T230" s="5"/>
      <c r="U230" s="5"/>
      <c r="V230" s="6"/>
    </row>
    <row r="231">
      <c r="A231" s="4"/>
      <c r="B231" s="4"/>
      <c r="C231" s="4"/>
      <c r="D231" s="4"/>
      <c r="E231" s="4"/>
      <c r="F231" s="5"/>
      <c r="G231" s="5"/>
      <c r="H231" s="5"/>
      <c r="I231" s="5"/>
      <c r="J231" s="5"/>
      <c r="K231" s="6"/>
      <c r="L231" s="4"/>
      <c r="M231" s="4"/>
      <c r="N231" s="4"/>
      <c r="O231" s="4"/>
      <c r="P231" s="4"/>
      <c r="Q231" s="5"/>
      <c r="R231" s="5"/>
      <c r="S231" s="5"/>
      <c r="T231" s="5"/>
      <c r="U231" s="5"/>
      <c r="V231" s="6"/>
    </row>
    <row r="232">
      <c r="A232" s="4"/>
      <c r="B232" s="4"/>
      <c r="C232" s="4"/>
      <c r="D232" s="4"/>
      <c r="E232" s="4"/>
      <c r="F232" s="5"/>
      <c r="G232" s="5"/>
      <c r="H232" s="5"/>
      <c r="I232" s="5"/>
      <c r="J232" s="5"/>
      <c r="K232" s="6"/>
      <c r="L232" s="4"/>
      <c r="M232" s="4"/>
      <c r="N232" s="4"/>
      <c r="O232" s="4"/>
      <c r="P232" s="4"/>
      <c r="Q232" s="5"/>
      <c r="R232" s="5"/>
      <c r="S232" s="5"/>
      <c r="T232" s="5"/>
      <c r="U232" s="5"/>
      <c r="V232" s="6"/>
    </row>
    <row r="233">
      <c r="A233" s="4"/>
      <c r="B233" s="4"/>
      <c r="C233" s="4"/>
      <c r="D233" s="4"/>
      <c r="E233" s="4"/>
      <c r="F233" s="5"/>
      <c r="G233" s="5"/>
      <c r="H233" s="5"/>
      <c r="I233" s="5"/>
      <c r="J233" s="5"/>
      <c r="K233" s="6"/>
      <c r="L233" s="4"/>
      <c r="M233" s="4"/>
      <c r="N233" s="4"/>
      <c r="O233" s="4"/>
      <c r="P233" s="4"/>
      <c r="Q233" s="5"/>
      <c r="R233" s="5"/>
      <c r="S233" s="5"/>
      <c r="T233" s="5"/>
      <c r="U233" s="5"/>
      <c r="V233" s="6"/>
    </row>
    <row r="234">
      <c r="A234" s="4"/>
      <c r="B234" s="4"/>
      <c r="C234" s="4"/>
      <c r="D234" s="4"/>
      <c r="E234" s="4"/>
      <c r="F234" s="5"/>
      <c r="G234" s="5"/>
      <c r="H234" s="5"/>
      <c r="I234" s="5"/>
      <c r="J234" s="5"/>
      <c r="K234" s="6"/>
      <c r="L234" s="4"/>
      <c r="M234" s="4"/>
      <c r="N234" s="4"/>
      <c r="O234" s="4"/>
      <c r="P234" s="4"/>
      <c r="Q234" s="5"/>
      <c r="R234" s="5"/>
      <c r="S234" s="5"/>
      <c r="T234" s="5"/>
      <c r="U234" s="5"/>
      <c r="V234" s="6"/>
    </row>
    <row r="235">
      <c r="A235" s="4"/>
      <c r="B235" s="4"/>
      <c r="C235" s="4"/>
      <c r="D235" s="4"/>
      <c r="E235" s="4"/>
      <c r="F235" s="5"/>
      <c r="G235" s="5"/>
      <c r="H235" s="5"/>
      <c r="I235" s="5"/>
      <c r="J235" s="5"/>
      <c r="K235" s="6"/>
      <c r="L235" s="4"/>
      <c r="M235" s="4"/>
      <c r="N235" s="4"/>
      <c r="O235" s="4"/>
      <c r="P235" s="4"/>
      <c r="Q235" s="5"/>
      <c r="R235" s="5"/>
      <c r="S235" s="5"/>
      <c r="T235" s="5"/>
      <c r="U235" s="5"/>
      <c r="V235" s="6"/>
    </row>
    <row r="236">
      <c r="A236" s="4"/>
      <c r="B236" s="4"/>
      <c r="C236" s="4"/>
      <c r="D236" s="4"/>
      <c r="E236" s="4"/>
      <c r="F236" s="5"/>
      <c r="G236" s="5"/>
      <c r="H236" s="5"/>
      <c r="I236" s="5"/>
      <c r="J236" s="5"/>
      <c r="K236" s="6"/>
      <c r="L236" s="4"/>
      <c r="M236" s="4"/>
      <c r="N236" s="4"/>
      <c r="O236" s="4"/>
      <c r="P236" s="4"/>
      <c r="Q236" s="5"/>
      <c r="R236" s="5"/>
      <c r="S236" s="5"/>
      <c r="T236" s="5"/>
      <c r="U236" s="5"/>
      <c r="V236" s="6"/>
    </row>
    <row r="237">
      <c r="A237" s="4"/>
      <c r="B237" s="4"/>
      <c r="C237" s="4"/>
      <c r="D237" s="4"/>
      <c r="E237" s="4"/>
      <c r="F237" s="5"/>
      <c r="G237" s="5"/>
      <c r="H237" s="5"/>
      <c r="I237" s="5"/>
      <c r="J237" s="5"/>
      <c r="K237" s="6"/>
      <c r="L237" s="4"/>
      <c r="M237" s="4"/>
      <c r="N237" s="4"/>
      <c r="O237" s="4"/>
      <c r="P237" s="4"/>
      <c r="Q237" s="5"/>
      <c r="R237" s="5"/>
      <c r="S237" s="5"/>
      <c r="T237" s="5"/>
      <c r="U237" s="5"/>
      <c r="V237" s="6"/>
    </row>
    <row r="238">
      <c r="A238" s="4"/>
      <c r="B238" s="4"/>
      <c r="C238" s="4"/>
      <c r="D238" s="4"/>
      <c r="E238" s="4"/>
      <c r="F238" s="5"/>
      <c r="G238" s="5"/>
      <c r="H238" s="5"/>
      <c r="I238" s="5"/>
      <c r="J238" s="5"/>
      <c r="K238" s="6"/>
      <c r="L238" s="4"/>
      <c r="M238" s="4"/>
      <c r="N238" s="4"/>
      <c r="O238" s="4"/>
      <c r="P238" s="4"/>
      <c r="Q238" s="5"/>
      <c r="R238" s="5"/>
      <c r="S238" s="5"/>
      <c r="T238" s="5"/>
      <c r="U238" s="5"/>
      <c r="V238" s="6"/>
    </row>
    <row r="239">
      <c r="A239" s="4"/>
      <c r="B239" s="4"/>
      <c r="C239" s="4"/>
      <c r="D239" s="4"/>
      <c r="E239" s="4"/>
      <c r="F239" s="5"/>
      <c r="G239" s="5"/>
      <c r="H239" s="5"/>
      <c r="I239" s="5"/>
      <c r="J239" s="5"/>
      <c r="K239" s="6"/>
      <c r="L239" s="4"/>
      <c r="M239" s="4"/>
      <c r="N239" s="4"/>
      <c r="O239" s="4"/>
      <c r="P239" s="4"/>
      <c r="Q239" s="5"/>
      <c r="R239" s="5"/>
      <c r="S239" s="5"/>
      <c r="T239" s="5"/>
      <c r="U239" s="5"/>
      <c r="V239" s="6"/>
    </row>
    <row r="240">
      <c r="A240" s="4"/>
      <c r="B240" s="4"/>
      <c r="C240" s="4"/>
      <c r="D240" s="4"/>
      <c r="E240" s="4"/>
      <c r="F240" s="5"/>
      <c r="G240" s="5"/>
      <c r="H240" s="5"/>
      <c r="I240" s="5"/>
      <c r="J240" s="5"/>
      <c r="K240" s="6"/>
      <c r="L240" s="4"/>
      <c r="M240" s="4"/>
      <c r="N240" s="4"/>
      <c r="O240" s="4"/>
      <c r="P240" s="4"/>
      <c r="Q240" s="5"/>
      <c r="R240" s="5"/>
      <c r="S240" s="5"/>
      <c r="T240" s="5"/>
      <c r="U240" s="5"/>
      <c r="V240" s="6"/>
    </row>
    <row r="241">
      <c r="A241" s="4"/>
      <c r="B241" s="4"/>
      <c r="C241" s="4"/>
      <c r="D241" s="4"/>
      <c r="E241" s="4"/>
      <c r="F241" s="5"/>
      <c r="G241" s="5"/>
      <c r="H241" s="5"/>
      <c r="I241" s="5"/>
      <c r="J241" s="5"/>
      <c r="K241" s="6"/>
      <c r="L241" s="4"/>
      <c r="M241" s="4"/>
      <c r="N241" s="4"/>
      <c r="O241" s="4"/>
      <c r="P241" s="4"/>
      <c r="Q241" s="5"/>
      <c r="R241" s="5"/>
      <c r="S241" s="5"/>
      <c r="T241" s="5"/>
      <c r="U241" s="5"/>
      <c r="V241" s="6"/>
    </row>
    <row r="242">
      <c r="A242" s="4"/>
      <c r="B242" s="4"/>
      <c r="C242" s="4"/>
      <c r="D242" s="4"/>
      <c r="E242" s="4"/>
      <c r="F242" s="5"/>
      <c r="G242" s="5"/>
      <c r="H242" s="5"/>
      <c r="I242" s="5"/>
      <c r="J242" s="5"/>
      <c r="K242" s="6"/>
      <c r="L242" s="4"/>
      <c r="M242" s="4"/>
      <c r="N242" s="4"/>
      <c r="O242" s="4"/>
      <c r="P242" s="4"/>
      <c r="Q242" s="5"/>
      <c r="R242" s="5"/>
      <c r="S242" s="5"/>
      <c r="T242" s="5"/>
      <c r="U242" s="5"/>
      <c r="V242" s="6"/>
    </row>
    <row r="243">
      <c r="A243" s="4"/>
      <c r="B243" s="4"/>
      <c r="C243" s="4"/>
      <c r="D243" s="4"/>
      <c r="E243" s="4"/>
      <c r="F243" s="5"/>
      <c r="G243" s="5"/>
      <c r="H243" s="5"/>
      <c r="I243" s="5"/>
      <c r="J243" s="5"/>
      <c r="K243" s="6"/>
      <c r="L243" s="4"/>
      <c r="M243" s="4"/>
      <c r="N243" s="4"/>
      <c r="O243" s="4"/>
      <c r="P243" s="4"/>
      <c r="Q243" s="5"/>
      <c r="R243" s="5"/>
      <c r="S243" s="5"/>
      <c r="T243" s="5"/>
      <c r="U243" s="5"/>
      <c r="V243" s="6"/>
    </row>
    <row r="244">
      <c r="A244" s="4"/>
      <c r="B244" s="4"/>
      <c r="C244" s="4"/>
      <c r="D244" s="4"/>
      <c r="E244" s="4"/>
      <c r="F244" s="5"/>
      <c r="G244" s="5"/>
      <c r="H244" s="5"/>
      <c r="I244" s="5"/>
      <c r="J244" s="5"/>
      <c r="K244" s="6"/>
      <c r="L244" s="4"/>
      <c r="M244" s="4"/>
      <c r="N244" s="4"/>
      <c r="O244" s="4"/>
      <c r="P244" s="4"/>
      <c r="Q244" s="5"/>
      <c r="R244" s="5"/>
      <c r="S244" s="5"/>
      <c r="T244" s="5"/>
      <c r="U244" s="5"/>
      <c r="V244" s="6"/>
    </row>
    <row r="245">
      <c r="A245" s="4"/>
      <c r="B245" s="4"/>
      <c r="C245" s="4"/>
      <c r="D245" s="4"/>
      <c r="E245" s="4"/>
      <c r="F245" s="5"/>
      <c r="G245" s="5"/>
      <c r="H245" s="5"/>
      <c r="I245" s="5"/>
      <c r="J245" s="5"/>
      <c r="K245" s="6"/>
      <c r="L245" s="4"/>
      <c r="M245" s="4"/>
      <c r="N245" s="4"/>
      <c r="O245" s="4"/>
      <c r="P245" s="4"/>
      <c r="Q245" s="5"/>
      <c r="R245" s="5"/>
      <c r="S245" s="5"/>
      <c r="T245" s="5"/>
      <c r="U245" s="5"/>
      <c r="V245" s="6"/>
    </row>
    <row r="246">
      <c r="A246" s="4"/>
      <c r="B246" s="4"/>
      <c r="C246" s="4"/>
      <c r="D246" s="4"/>
      <c r="E246" s="4"/>
      <c r="F246" s="5"/>
      <c r="G246" s="5"/>
      <c r="H246" s="5"/>
      <c r="I246" s="5"/>
      <c r="J246" s="5"/>
      <c r="K246" s="6"/>
      <c r="L246" s="4"/>
      <c r="M246" s="4"/>
      <c r="N246" s="4"/>
      <c r="O246" s="4"/>
      <c r="P246" s="4"/>
      <c r="Q246" s="5"/>
      <c r="R246" s="5"/>
      <c r="S246" s="5"/>
      <c r="T246" s="5"/>
      <c r="U246" s="5"/>
      <c r="V246" s="6"/>
    </row>
    <row r="247">
      <c r="A247" s="4"/>
      <c r="B247" s="4"/>
      <c r="C247" s="4"/>
      <c r="D247" s="4"/>
      <c r="E247" s="4"/>
      <c r="F247" s="5"/>
      <c r="G247" s="5"/>
      <c r="H247" s="5"/>
      <c r="I247" s="5"/>
      <c r="J247" s="5"/>
      <c r="K247" s="6"/>
      <c r="L247" s="4"/>
      <c r="M247" s="4"/>
      <c r="N247" s="4"/>
      <c r="O247" s="4"/>
      <c r="P247" s="4"/>
      <c r="Q247" s="5"/>
      <c r="R247" s="5"/>
      <c r="S247" s="5"/>
      <c r="T247" s="5"/>
      <c r="U247" s="5"/>
      <c r="V247" s="6"/>
    </row>
    <row r="248">
      <c r="A248" s="4"/>
      <c r="B248" s="4"/>
      <c r="C248" s="4"/>
      <c r="D248" s="4"/>
      <c r="E248" s="4"/>
      <c r="F248" s="5"/>
      <c r="G248" s="5"/>
      <c r="H248" s="5"/>
      <c r="I248" s="5"/>
      <c r="J248" s="5"/>
      <c r="K248" s="6"/>
      <c r="L248" s="4"/>
      <c r="M248" s="4"/>
      <c r="N248" s="4"/>
      <c r="O248" s="4"/>
      <c r="P248" s="4"/>
      <c r="Q248" s="5"/>
      <c r="R248" s="5"/>
      <c r="S248" s="5"/>
      <c r="T248" s="5"/>
      <c r="U248" s="5"/>
      <c r="V248" s="6"/>
    </row>
    <row r="249">
      <c r="A249" s="4"/>
      <c r="B249" s="4"/>
      <c r="C249" s="4"/>
      <c r="D249" s="4"/>
      <c r="E249" s="4"/>
      <c r="F249" s="5"/>
      <c r="G249" s="5"/>
      <c r="H249" s="5"/>
      <c r="I249" s="5"/>
      <c r="J249" s="5"/>
      <c r="K249" s="6"/>
      <c r="L249" s="4"/>
      <c r="M249" s="4"/>
      <c r="N249" s="4"/>
      <c r="O249" s="4"/>
      <c r="P249" s="4"/>
      <c r="Q249" s="5"/>
      <c r="R249" s="5"/>
      <c r="S249" s="5"/>
      <c r="T249" s="5"/>
      <c r="U249" s="5"/>
      <c r="V249" s="6"/>
    </row>
    <row r="250">
      <c r="A250" s="4"/>
      <c r="B250" s="4"/>
      <c r="C250" s="4"/>
      <c r="D250" s="4"/>
      <c r="E250" s="4"/>
      <c r="F250" s="5"/>
      <c r="G250" s="5"/>
      <c r="H250" s="5"/>
      <c r="I250" s="5"/>
      <c r="J250" s="5"/>
      <c r="K250" s="6"/>
      <c r="L250" s="4"/>
      <c r="M250" s="4"/>
      <c r="N250" s="4"/>
      <c r="O250" s="4"/>
      <c r="P250" s="4"/>
      <c r="Q250" s="5"/>
      <c r="R250" s="5"/>
      <c r="S250" s="5"/>
      <c r="T250" s="5"/>
      <c r="U250" s="5"/>
      <c r="V250" s="6"/>
    </row>
    <row r="251">
      <c r="A251" s="4"/>
      <c r="B251" s="4"/>
      <c r="C251" s="4"/>
      <c r="D251" s="4"/>
      <c r="E251" s="4"/>
      <c r="F251" s="5"/>
      <c r="G251" s="5"/>
      <c r="H251" s="5"/>
      <c r="I251" s="5"/>
      <c r="J251" s="5"/>
      <c r="K251" s="6"/>
      <c r="L251" s="4"/>
      <c r="M251" s="4"/>
      <c r="N251" s="4"/>
      <c r="O251" s="4"/>
      <c r="P251" s="4"/>
      <c r="Q251" s="5"/>
      <c r="R251" s="5"/>
      <c r="S251" s="5"/>
      <c r="T251" s="5"/>
      <c r="U251" s="5"/>
      <c r="V251" s="6"/>
    </row>
    <row r="252">
      <c r="A252" s="4"/>
      <c r="B252" s="4"/>
      <c r="C252" s="4"/>
      <c r="D252" s="4"/>
      <c r="E252" s="4"/>
      <c r="F252" s="5"/>
      <c r="G252" s="5"/>
      <c r="H252" s="5"/>
      <c r="I252" s="5"/>
      <c r="J252" s="5"/>
      <c r="K252" s="6"/>
      <c r="L252" s="4"/>
      <c r="M252" s="4"/>
      <c r="N252" s="4"/>
      <c r="O252" s="4"/>
      <c r="P252" s="4"/>
      <c r="Q252" s="5"/>
      <c r="R252" s="5"/>
      <c r="S252" s="5"/>
      <c r="T252" s="5"/>
      <c r="U252" s="5"/>
      <c r="V252" s="6"/>
    </row>
    <row r="253">
      <c r="A253" s="4"/>
      <c r="B253" s="4"/>
      <c r="C253" s="4"/>
      <c r="D253" s="4"/>
      <c r="E253" s="4"/>
      <c r="F253" s="5"/>
      <c r="G253" s="5"/>
      <c r="H253" s="5"/>
      <c r="I253" s="5"/>
      <c r="J253" s="5"/>
      <c r="K253" s="6"/>
      <c r="L253" s="4"/>
      <c r="M253" s="4"/>
      <c r="N253" s="4"/>
      <c r="O253" s="4"/>
      <c r="P253" s="4"/>
      <c r="Q253" s="5"/>
      <c r="R253" s="5"/>
      <c r="S253" s="5"/>
      <c r="T253" s="5"/>
      <c r="U253" s="5"/>
      <c r="V253" s="6"/>
    </row>
    <row r="254">
      <c r="A254" s="4"/>
      <c r="B254" s="4"/>
      <c r="C254" s="4"/>
      <c r="D254" s="4"/>
      <c r="E254" s="4"/>
      <c r="F254" s="5"/>
      <c r="G254" s="5"/>
      <c r="H254" s="5"/>
      <c r="I254" s="5"/>
      <c r="J254" s="5"/>
      <c r="K254" s="6"/>
      <c r="L254" s="4"/>
      <c r="M254" s="4"/>
      <c r="N254" s="4"/>
      <c r="O254" s="4"/>
      <c r="P254" s="4"/>
      <c r="Q254" s="5"/>
      <c r="R254" s="5"/>
      <c r="S254" s="5"/>
      <c r="T254" s="5"/>
      <c r="U254" s="5"/>
      <c r="V254" s="6"/>
    </row>
    <row r="255">
      <c r="A255" s="4"/>
      <c r="B255" s="4"/>
      <c r="C255" s="4"/>
      <c r="D255" s="4"/>
      <c r="E255" s="4"/>
      <c r="F255" s="5"/>
      <c r="G255" s="5"/>
      <c r="H255" s="5"/>
      <c r="I255" s="5"/>
      <c r="J255" s="5"/>
      <c r="K255" s="6"/>
      <c r="L255" s="4"/>
      <c r="M255" s="4"/>
      <c r="N255" s="4"/>
      <c r="O255" s="4"/>
      <c r="P255" s="4"/>
      <c r="Q255" s="5"/>
      <c r="R255" s="5"/>
      <c r="S255" s="5"/>
      <c r="T255" s="5"/>
      <c r="U255" s="5"/>
      <c r="V255" s="6"/>
    </row>
    <row r="256">
      <c r="A256" s="4"/>
      <c r="B256" s="4"/>
      <c r="C256" s="4"/>
      <c r="D256" s="4"/>
      <c r="E256" s="4"/>
      <c r="F256" s="5"/>
      <c r="G256" s="5"/>
      <c r="H256" s="5"/>
      <c r="I256" s="5"/>
      <c r="J256" s="5"/>
      <c r="K256" s="6"/>
      <c r="L256" s="4"/>
      <c r="M256" s="4"/>
      <c r="N256" s="4"/>
      <c r="O256" s="4"/>
      <c r="P256" s="4"/>
      <c r="Q256" s="5"/>
      <c r="R256" s="5"/>
      <c r="S256" s="5"/>
      <c r="T256" s="5"/>
      <c r="U256" s="5"/>
      <c r="V256" s="6"/>
    </row>
    <row r="257">
      <c r="A257" s="4"/>
      <c r="B257" s="4"/>
      <c r="C257" s="4"/>
      <c r="D257" s="4"/>
      <c r="E257" s="4"/>
      <c r="F257" s="5"/>
      <c r="G257" s="5"/>
      <c r="H257" s="5"/>
      <c r="I257" s="5"/>
      <c r="J257" s="5"/>
      <c r="K257" s="6"/>
      <c r="L257" s="4"/>
      <c r="M257" s="4"/>
      <c r="N257" s="4"/>
      <c r="O257" s="4"/>
      <c r="P257" s="4"/>
      <c r="Q257" s="5"/>
      <c r="R257" s="5"/>
      <c r="S257" s="5"/>
      <c r="T257" s="5"/>
      <c r="U257" s="5"/>
      <c r="V257" s="6"/>
    </row>
    <row r="258">
      <c r="A258" s="4"/>
      <c r="B258" s="4"/>
      <c r="C258" s="4"/>
      <c r="D258" s="4"/>
      <c r="E258" s="4"/>
      <c r="F258" s="5"/>
      <c r="G258" s="5"/>
      <c r="H258" s="5"/>
      <c r="I258" s="5"/>
      <c r="J258" s="5"/>
      <c r="K258" s="6"/>
      <c r="L258" s="4"/>
      <c r="M258" s="4"/>
      <c r="N258" s="4"/>
      <c r="O258" s="4"/>
      <c r="P258" s="4"/>
      <c r="Q258" s="5"/>
      <c r="R258" s="5"/>
      <c r="S258" s="5"/>
      <c r="T258" s="5"/>
      <c r="U258" s="5"/>
      <c r="V258" s="6"/>
    </row>
    <row r="259">
      <c r="A259" s="4"/>
      <c r="B259" s="4"/>
      <c r="C259" s="4"/>
      <c r="D259" s="4"/>
      <c r="E259" s="4"/>
      <c r="F259" s="5"/>
      <c r="G259" s="5"/>
      <c r="H259" s="5"/>
      <c r="I259" s="5"/>
      <c r="J259" s="5"/>
      <c r="K259" s="6"/>
      <c r="L259" s="4"/>
      <c r="M259" s="4"/>
      <c r="N259" s="4"/>
      <c r="O259" s="4"/>
      <c r="P259" s="4"/>
      <c r="Q259" s="5"/>
      <c r="R259" s="5"/>
      <c r="S259" s="5"/>
      <c r="T259" s="5"/>
      <c r="U259" s="5"/>
      <c r="V259" s="6"/>
    </row>
    <row r="260">
      <c r="A260" s="4"/>
      <c r="B260" s="4"/>
      <c r="C260" s="4"/>
      <c r="D260" s="4"/>
      <c r="E260" s="4"/>
      <c r="F260" s="5"/>
      <c r="G260" s="5"/>
      <c r="H260" s="5"/>
      <c r="I260" s="5"/>
      <c r="J260" s="5"/>
      <c r="K260" s="6"/>
      <c r="L260" s="4"/>
      <c r="M260" s="4"/>
      <c r="N260" s="4"/>
      <c r="O260" s="4"/>
      <c r="P260" s="4"/>
      <c r="Q260" s="5"/>
      <c r="R260" s="5"/>
      <c r="S260" s="5"/>
      <c r="T260" s="5"/>
      <c r="U260" s="5"/>
      <c r="V260" s="6"/>
    </row>
    <row r="261">
      <c r="A261" s="4"/>
      <c r="B261" s="4"/>
      <c r="C261" s="4"/>
      <c r="D261" s="4"/>
      <c r="E261" s="4"/>
      <c r="F261" s="5"/>
      <c r="G261" s="5"/>
      <c r="H261" s="5"/>
      <c r="I261" s="5"/>
      <c r="J261" s="5"/>
      <c r="K261" s="6"/>
      <c r="L261" s="4"/>
      <c r="M261" s="4"/>
      <c r="N261" s="4"/>
      <c r="O261" s="4"/>
      <c r="P261" s="4"/>
      <c r="Q261" s="5"/>
      <c r="R261" s="5"/>
      <c r="S261" s="5"/>
      <c r="T261" s="5"/>
      <c r="U261" s="5"/>
      <c r="V261" s="6"/>
    </row>
    <row r="262">
      <c r="A262" s="4"/>
      <c r="B262" s="4"/>
      <c r="C262" s="4"/>
      <c r="D262" s="4"/>
      <c r="E262" s="4"/>
      <c r="F262" s="5"/>
      <c r="G262" s="5"/>
      <c r="H262" s="5"/>
      <c r="I262" s="5"/>
      <c r="J262" s="5"/>
      <c r="K262" s="6"/>
      <c r="L262" s="4"/>
      <c r="M262" s="4"/>
      <c r="N262" s="4"/>
      <c r="O262" s="4"/>
      <c r="P262" s="4"/>
      <c r="Q262" s="5"/>
      <c r="R262" s="5"/>
      <c r="S262" s="5"/>
      <c r="T262" s="5"/>
      <c r="U262" s="5"/>
      <c r="V262" s="6"/>
    </row>
    <row r="263">
      <c r="A263" s="4"/>
      <c r="B263" s="4"/>
      <c r="C263" s="4"/>
      <c r="D263" s="4"/>
      <c r="E263" s="4"/>
      <c r="F263" s="5"/>
      <c r="G263" s="5"/>
      <c r="H263" s="5"/>
      <c r="I263" s="5"/>
      <c r="J263" s="5"/>
      <c r="K263" s="6"/>
      <c r="L263" s="4"/>
      <c r="M263" s="4"/>
      <c r="N263" s="4"/>
      <c r="O263" s="4"/>
      <c r="P263" s="4"/>
      <c r="Q263" s="5"/>
      <c r="R263" s="5"/>
      <c r="S263" s="5"/>
      <c r="T263" s="5"/>
      <c r="U263" s="5"/>
      <c r="V263" s="6"/>
    </row>
    <row r="264">
      <c r="A264" s="4"/>
      <c r="B264" s="4"/>
      <c r="C264" s="4"/>
      <c r="D264" s="4"/>
      <c r="E264" s="4"/>
      <c r="F264" s="5"/>
      <c r="G264" s="5"/>
      <c r="H264" s="5"/>
      <c r="I264" s="5"/>
      <c r="J264" s="5"/>
      <c r="K264" s="6"/>
      <c r="L264" s="4"/>
      <c r="M264" s="4"/>
      <c r="N264" s="4"/>
      <c r="O264" s="4"/>
      <c r="P264" s="4"/>
      <c r="Q264" s="5"/>
      <c r="R264" s="5"/>
      <c r="S264" s="5"/>
      <c r="T264" s="5"/>
      <c r="U264" s="5"/>
      <c r="V264" s="6"/>
    </row>
    <row r="265">
      <c r="A265" s="4"/>
      <c r="B265" s="4"/>
      <c r="C265" s="4"/>
      <c r="D265" s="4"/>
      <c r="E265" s="4"/>
      <c r="F265" s="5"/>
      <c r="G265" s="5"/>
      <c r="H265" s="5"/>
      <c r="I265" s="5"/>
      <c r="J265" s="5"/>
      <c r="K265" s="6"/>
      <c r="L265" s="4"/>
      <c r="M265" s="4"/>
      <c r="N265" s="4"/>
      <c r="O265" s="4"/>
      <c r="P265" s="4"/>
      <c r="Q265" s="5"/>
      <c r="R265" s="5"/>
      <c r="S265" s="5"/>
      <c r="T265" s="5"/>
      <c r="U265" s="5"/>
      <c r="V265" s="6"/>
    </row>
    <row r="266">
      <c r="A266" s="4"/>
      <c r="B266" s="4"/>
      <c r="C266" s="4"/>
      <c r="D266" s="4"/>
      <c r="E266" s="4"/>
      <c r="F266" s="5"/>
      <c r="G266" s="5"/>
      <c r="H266" s="5"/>
      <c r="I266" s="5"/>
      <c r="J266" s="5"/>
      <c r="K266" s="6"/>
      <c r="L266" s="4"/>
      <c r="M266" s="4"/>
      <c r="N266" s="4"/>
      <c r="O266" s="4"/>
      <c r="P266" s="4"/>
      <c r="Q266" s="5"/>
      <c r="R266" s="5"/>
      <c r="S266" s="5"/>
      <c r="T266" s="5"/>
      <c r="U266" s="5"/>
      <c r="V266" s="6"/>
    </row>
    <row r="267">
      <c r="A267" s="4"/>
      <c r="B267" s="4"/>
      <c r="C267" s="4"/>
      <c r="D267" s="4"/>
      <c r="E267" s="4"/>
      <c r="F267" s="5"/>
      <c r="G267" s="5"/>
      <c r="H267" s="5"/>
      <c r="I267" s="5"/>
      <c r="J267" s="5"/>
      <c r="K267" s="6"/>
      <c r="L267" s="4"/>
      <c r="M267" s="4"/>
      <c r="N267" s="4"/>
      <c r="O267" s="4"/>
      <c r="P267" s="4"/>
      <c r="Q267" s="5"/>
      <c r="R267" s="5"/>
      <c r="S267" s="5"/>
      <c r="T267" s="5"/>
      <c r="U267" s="5"/>
      <c r="V267" s="6"/>
    </row>
    <row r="268">
      <c r="A268" s="4"/>
      <c r="B268" s="4"/>
      <c r="C268" s="4"/>
      <c r="D268" s="4"/>
      <c r="E268" s="4"/>
      <c r="F268" s="5"/>
      <c r="G268" s="5"/>
      <c r="H268" s="5"/>
      <c r="I268" s="5"/>
      <c r="J268" s="5"/>
      <c r="K268" s="6"/>
      <c r="L268" s="4"/>
      <c r="M268" s="4"/>
      <c r="N268" s="4"/>
      <c r="O268" s="4"/>
      <c r="P268" s="4"/>
      <c r="Q268" s="5"/>
      <c r="R268" s="5"/>
      <c r="S268" s="5"/>
      <c r="T268" s="5"/>
      <c r="U268" s="5"/>
      <c r="V268" s="6"/>
    </row>
    <row r="269">
      <c r="A269" s="4"/>
      <c r="B269" s="4"/>
      <c r="C269" s="4"/>
      <c r="D269" s="4"/>
      <c r="E269" s="4"/>
      <c r="F269" s="5"/>
      <c r="G269" s="5"/>
      <c r="H269" s="5"/>
      <c r="I269" s="5"/>
      <c r="J269" s="5"/>
      <c r="K269" s="6"/>
      <c r="L269" s="4"/>
      <c r="M269" s="4"/>
      <c r="N269" s="4"/>
      <c r="O269" s="4"/>
      <c r="P269" s="4"/>
      <c r="Q269" s="5"/>
      <c r="R269" s="5"/>
      <c r="S269" s="5"/>
      <c r="T269" s="5"/>
      <c r="U269" s="5"/>
      <c r="V269" s="6"/>
    </row>
    <row r="270">
      <c r="A270" s="4"/>
      <c r="B270" s="4"/>
      <c r="C270" s="4"/>
      <c r="D270" s="4"/>
      <c r="E270" s="4"/>
      <c r="F270" s="5"/>
      <c r="G270" s="5"/>
      <c r="H270" s="5"/>
      <c r="I270" s="5"/>
      <c r="J270" s="5"/>
      <c r="K270" s="6"/>
      <c r="L270" s="4"/>
      <c r="M270" s="4"/>
      <c r="N270" s="4"/>
      <c r="O270" s="4"/>
      <c r="P270" s="4"/>
      <c r="Q270" s="5"/>
      <c r="R270" s="5"/>
      <c r="S270" s="5"/>
      <c r="T270" s="5"/>
      <c r="U270" s="5"/>
      <c r="V270" s="6"/>
    </row>
    <row r="271">
      <c r="A271" s="4"/>
      <c r="B271" s="4"/>
      <c r="C271" s="4"/>
      <c r="D271" s="4"/>
      <c r="E271" s="4"/>
      <c r="F271" s="5"/>
      <c r="G271" s="5"/>
      <c r="H271" s="5"/>
      <c r="I271" s="5"/>
      <c r="J271" s="5"/>
      <c r="K271" s="6"/>
      <c r="L271" s="4"/>
      <c r="M271" s="4"/>
      <c r="N271" s="4"/>
      <c r="O271" s="4"/>
      <c r="P271" s="4"/>
      <c r="Q271" s="5"/>
      <c r="R271" s="5"/>
      <c r="S271" s="5"/>
      <c r="T271" s="5"/>
      <c r="U271" s="5"/>
      <c r="V271" s="6"/>
    </row>
    <row r="272">
      <c r="A272" s="4"/>
      <c r="B272" s="4"/>
      <c r="C272" s="4"/>
      <c r="D272" s="4"/>
      <c r="E272" s="4"/>
      <c r="F272" s="5"/>
      <c r="G272" s="5"/>
      <c r="H272" s="5"/>
      <c r="I272" s="5"/>
      <c r="J272" s="5"/>
      <c r="K272" s="6"/>
      <c r="L272" s="4"/>
      <c r="M272" s="4"/>
      <c r="N272" s="4"/>
      <c r="O272" s="4"/>
      <c r="P272" s="4"/>
      <c r="Q272" s="5"/>
      <c r="R272" s="5"/>
      <c r="S272" s="5"/>
      <c r="T272" s="5"/>
      <c r="U272" s="5"/>
      <c r="V272" s="6"/>
    </row>
    <row r="273">
      <c r="A273" s="4"/>
      <c r="B273" s="4"/>
      <c r="C273" s="4"/>
      <c r="D273" s="4"/>
      <c r="E273" s="4"/>
      <c r="F273" s="5"/>
      <c r="G273" s="5"/>
      <c r="H273" s="5"/>
      <c r="I273" s="5"/>
      <c r="J273" s="5"/>
      <c r="K273" s="6"/>
      <c r="L273" s="4"/>
      <c r="M273" s="4"/>
      <c r="N273" s="4"/>
      <c r="O273" s="4"/>
      <c r="P273" s="4"/>
      <c r="Q273" s="5"/>
      <c r="R273" s="5"/>
      <c r="S273" s="5"/>
      <c r="T273" s="5"/>
      <c r="U273" s="5"/>
      <c r="V273" s="6"/>
    </row>
    <row r="274">
      <c r="A274" s="4"/>
      <c r="B274" s="4"/>
      <c r="C274" s="4"/>
      <c r="D274" s="4"/>
      <c r="E274" s="4"/>
      <c r="F274" s="5"/>
      <c r="G274" s="5"/>
      <c r="H274" s="5"/>
      <c r="I274" s="5"/>
      <c r="J274" s="5"/>
      <c r="K274" s="6"/>
      <c r="L274" s="4"/>
      <c r="M274" s="4"/>
      <c r="N274" s="4"/>
      <c r="O274" s="4"/>
      <c r="P274" s="4"/>
      <c r="Q274" s="5"/>
      <c r="R274" s="5"/>
      <c r="S274" s="5"/>
      <c r="T274" s="5"/>
      <c r="U274" s="5"/>
      <c r="V274" s="6"/>
    </row>
    <row r="275">
      <c r="A275" s="4"/>
      <c r="B275" s="4"/>
      <c r="C275" s="4"/>
      <c r="D275" s="4"/>
      <c r="E275" s="4"/>
      <c r="F275" s="5"/>
      <c r="G275" s="5"/>
      <c r="H275" s="5"/>
      <c r="I275" s="5"/>
      <c r="J275" s="5"/>
      <c r="K275" s="6"/>
      <c r="L275" s="4"/>
      <c r="M275" s="4"/>
      <c r="N275" s="4"/>
      <c r="O275" s="4"/>
      <c r="P275" s="4"/>
      <c r="Q275" s="5"/>
      <c r="R275" s="5"/>
      <c r="S275" s="5"/>
      <c r="T275" s="5"/>
      <c r="U275" s="5"/>
      <c r="V275" s="6"/>
    </row>
    <row r="276">
      <c r="A276" s="4"/>
      <c r="B276" s="4"/>
      <c r="C276" s="4"/>
      <c r="D276" s="4"/>
      <c r="E276" s="4"/>
      <c r="F276" s="5"/>
      <c r="G276" s="5"/>
      <c r="H276" s="5"/>
      <c r="I276" s="5"/>
      <c r="J276" s="5"/>
      <c r="K276" s="6"/>
      <c r="L276" s="4"/>
      <c r="M276" s="4"/>
      <c r="N276" s="4"/>
      <c r="O276" s="4"/>
      <c r="P276" s="4"/>
      <c r="Q276" s="5"/>
      <c r="R276" s="5"/>
      <c r="S276" s="5"/>
      <c r="T276" s="5"/>
      <c r="U276" s="5"/>
      <c r="V276" s="6"/>
    </row>
    <row r="277">
      <c r="A277" s="4"/>
      <c r="B277" s="4"/>
      <c r="C277" s="4"/>
      <c r="D277" s="4"/>
      <c r="E277" s="4"/>
      <c r="F277" s="5"/>
      <c r="G277" s="5"/>
      <c r="H277" s="5"/>
      <c r="I277" s="5"/>
      <c r="J277" s="5"/>
      <c r="K277" s="6"/>
      <c r="L277" s="4"/>
      <c r="M277" s="4"/>
      <c r="N277" s="4"/>
      <c r="O277" s="4"/>
      <c r="P277" s="4"/>
      <c r="Q277" s="5"/>
      <c r="R277" s="5"/>
      <c r="S277" s="5"/>
      <c r="T277" s="5"/>
      <c r="U277" s="5"/>
      <c r="V277" s="6"/>
    </row>
    <row r="278">
      <c r="A278" s="4"/>
      <c r="B278" s="4"/>
      <c r="C278" s="4"/>
      <c r="D278" s="4"/>
      <c r="E278" s="4"/>
      <c r="F278" s="5"/>
      <c r="G278" s="5"/>
      <c r="H278" s="5"/>
      <c r="I278" s="5"/>
      <c r="J278" s="5"/>
      <c r="K278" s="6"/>
      <c r="L278" s="4"/>
      <c r="M278" s="4"/>
      <c r="N278" s="4"/>
      <c r="O278" s="4"/>
      <c r="P278" s="4"/>
      <c r="Q278" s="5"/>
      <c r="R278" s="5"/>
      <c r="S278" s="5"/>
      <c r="T278" s="5"/>
      <c r="U278" s="5"/>
      <c r="V278" s="6"/>
    </row>
    <row r="279">
      <c r="A279" s="4"/>
      <c r="B279" s="4"/>
      <c r="C279" s="4"/>
      <c r="D279" s="4"/>
      <c r="E279" s="4"/>
      <c r="F279" s="5"/>
      <c r="G279" s="5"/>
      <c r="H279" s="5"/>
      <c r="I279" s="5"/>
      <c r="J279" s="5"/>
      <c r="K279" s="6"/>
      <c r="L279" s="4"/>
      <c r="M279" s="4"/>
      <c r="N279" s="4"/>
      <c r="O279" s="4"/>
      <c r="P279" s="4"/>
      <c r="Q279" s="5"/>
      <c r="R279" s="5"/>
      <c r="S279" s="5"/>
      <c r="T279" s="5"/>
      <c r="U279" s="5"/>
      <c r="V279" s="6"/>
    </row>
    <row r="280">
      <c r="A280" s="4"/>
      <c r="B280" s="4"/>
      <c r="C280" s="4"/>
      <c r="D280" s="4"/>
      <c r="E280" s="4"/>
      <c r="F280" s="5"/>
      <c r="G280" s="5"/>
      <c r="H280" s="5"/>
      <c r="I280" s="5"/>
      <c r="J280" s="5"/>
      <c r="K280" s="6"/>
      <c r="L280" s="4"/>
      <c r="M280" s="4"/>
      <c r="N280" s="4"/>
      <c r="O280" s="4"/>
      <c r="P280" s="4"/>
      <c r="Q280" s="5"/>
      <c r="R280" s="5"/>
      <c r="S280" s="5"/>
      <c r="T280" s="5"/>
      <c r="U280" s="5"/>
      <c r="V280" s="6"/>
    </row>
    <row r="281">
      <c r="A281" s="4"/>
      <c r="B281" s="4"/>
      <c r="C281" s="4"/>
      <c r="D281" s="4"/>
      <c r="E281" s="4"/>
      <c r="F281" s="5"/>
      <c r="G281" s="5"/>
      <c r="H281" s="5"/>
      <c r="I281" s="5"/>
      <c r="J281" s="5"/>
      <c r="K281" s="6"/>
      <c r="L281" s="4"/>
      <c r="M281" s="4"/>
      <c r="N281" s="4"/>
      <c r="O281" s="4"/>
      <c r="P281" s="4"/>
      <c r="Q281" s="5"/>
      <c r="R281" s="5"/>
      <c r="S281" s="5"/>
      <c r="T281" s="5"/>
      <c r="U281" s="5"/>
      <c r="V281" s="6"/>
    </row>
    <row r="282">
      <c r="A282" s="4"/>
      <c r="B282" s="4"/>
      <c r="C282" s="4"/>
      <c r="D282" s="4"/>
      <c r="E282" s="4"/>
      <c r="F282" s="5"/>
      <c r="G282" s="5"/>
      <c r="H282" s="5"/>
      <c r="I282" s="5"/>
      <c r="J282" s="5"/>
      <c r="K282" s="6"/>
      <c r="L282" s="4"/>
      <c r="M282" s="4"/>
      <c r="N282" s="4"/>
      <c r="O282" s="4"/>
      <c r="P282" s="4"/>
      <c r="Q282" s="5"/>
      <c r="R282" s="5"/>
      <c r="S282" s="5"/>
      <c r="T282" s="5"/>
      <c r="U282" s="5"/>
      <c r="V282" s="6"/>
    </row>
    <row r="283">
      <c r="A283" s="4"/>
      <c r="B283" s="4"/>
      <c r="C283" s="4"/>
      <c r="D283" s="4"/>
      <c r="E283" s="4"/>
      <c r="F283" s="5"/>
      <c r="G283" s="5"/>
      <c r="H283" s="5"/>
      <c r="I283" s="5"/>
      <c r="J283" s="5"/>
      <c r="K283" s="6"/>
      <c r="L283" s="4"/>
      <c r="M283" s="4"/>
      <c r="N283" s="4"/>
      <c r="O283" s="4"/>
      <c r="P283" s="4"/>
      <c r="Q283" s="5"/>
      <c r="R283" s="5"/>
      <c r="S283" s="5"/>
      <c r="T283" s="5"/>
      <c r="U283" s="5"/>
      <c r="V283" s="6"/>
    </row>
    <row r="284">
      <c r="A284" s="4"/>
      <c r="B284" s="4"/>
      <c r="C284" s="4"/>
      <c r="D284" s="4"/>
      <c r="E284" s="4"/>
      <c r="F284" s="5"/>
      <c r="G284" s="5"/>
      <c r="H284" s="5"/>
      <c r="I284" s="5"/>
      <c r="J284" s="5"/>
      <c r="K284" s="6"/>
      <c r="L284" s="4"/>
      <c r="M284" s="4"/>
      <c r="N284" s="4"/>
      <c r="O284" s="4"/>
      <c r="P284" s="4"/>
      <c r="Q284" s="5"/>
      <c r="R284" s="5"/>
      <c r="S284" s="5"/>
      <c r="T284" s="5"/>
      <c r="U284" s="5"/>
      <c r="V284" s="6"/>
    </row>
    <row r="285">
      <c r="A285" s="4"/>
      <c r="B285" s="4"/>
      <c r="C285" s="4"/>
      <c r="D285" s="4"/>
      <c r="E285" s="4"/>
      <c r="F285" s="5"/>
      <c r="G285" s="5"/>
      <c r="H285" s="5"/>
      <c r="I285" s="5"/>
      <c r="J285" s="5"/>
      <c r="K285" s="6"/>
      <c r="L285" s="4"/>
      <c r="M285" s="4"/>
      <c r="N285" s="4"/>
      <c r="O285" s="4"/>
      <c r="P285" s="4"/>
      <c r="Q285" s="5"/>
      <c r="R285" s="5"/>
      <c r="S285" s="5"/>
      <c r="T285" s="5"/>
      <c r="U285" s="5"/>
      <c r="V285" s="6"/>
    </row>
    <row r="286">
      <c r="A286" s="4"/>
      <c r="B286" s="4"/>
      <c r="C286" s="4"/>
      <c r="D286" s="4"/>
      <c r="E286" s="4"/>
      <c r="F286" s="5"/>
      <c r="G286" s="5"/>
      <c r="H286" s="5"/>
      <c r="I286" s="5"/>
      <c r="J286" s="5"/>
      <c r="K286" s="6"/>
      <c r="L286" s="4"/>
      <c r="M286" s="4"/>
      <c r="N286" s="4"/>
      <c r="O286" s="4"/>
      <c r="P286" s="4"/>
      <c r="Q286" s="5"/>
      <c r="R286" s="5"/>
      <c r="S286" s="5"/>
      <c r="T286" s="5"/>
      <c r="U286" s="5"/>
      <c r="V286" s="6"/>
    </row>
    <row r="287">
      <c r="A287" s="4"/>
      <c r="B287" s="4"/>
      <c r="C287" s="4"/>
      <c r="D287" s="4"/>
      <c r="E287" s="4"/>
      <c r="F287" s="5"/>
      <c r="G287" s="5"/>
      <c r="H287" s="5"/>
      <c r="I287" s="5"/>
      <c r="J287" s="5"/>
      <c r="K287" s="6"/>
      <c r="L287" s="4"/>
      <c r="M287" s="4"/>
      <c r="N287" s="4"/>
      <c r="O287" s="4"/>
      <c r="P287" s="4"/>
      <c r="Q287" s="5"/>
      <c r="R287" s="5"/>
      <c r="S287" s="5"/>
      <c r="T287" s="5"/>
      <c r="U287" s="5"/>
      <c r="V287" s="6"/>
    </row>
    <row r="288">
      <c r="A288" s="4"/>
      <c r="B288" s="4"/>
      <c r="C288" s="4"/>
      <c r="D288" s="4"/>
      <c r="E288" s="4"/>
      <c r="F288" s="5"/>
      <c r="G288" s="5"/>
      <c r="H288" s="5"/>
      <c r="I288" s="5"/>
      <c r="J288" s="5"/>
      <c r="K288" s="6"/>
      <c r="L288" s="4"/>
      <c r="M288" s="4"/>
      <c r="N288" s="4"/>
      <c r="O288" s="4"/>
      <c r="P288" s="4"/>
      <c r="Q288" s="5"/>
      <c r="R288" s="5"/>
      <c r="S288" s="5"/>
      <c r="T288" s="5"/>
      <c r="U288" s="5"/>
      <c r="V288" s="6"/>
    </row>
    <row r="289">
      <c r="A289" s="4"/>
      <c r="B289" s="4"/>
      <c r="C289" s="4"/>
      <c r="D289" s="4"/>
      <c r="E289" s="4"/>
      <c r="F289" s="5"/>
      <c r="G289" s="5"/>
      <c r="H289" s="5"/>
      <c r="I289" s="5"/>
      <c r="J289" s="5"/>
      <c r="K289" s="6"/>
      <c r="L289" s="4"/>
      <c r="M289" s="4"/>
      <c r="N289" s="4"/>
      <c r="O289" s="4"/>
      <c r="P289" s="4"/>
      <c r="Q289" s="5"/>
      <c r="R289" s="5"/>
      <c r="S289" s="5"/>
      <c r="T289" s="5"/>
      <c r="U289" s="5"/>
      <c r="V289" s="6"/>
    </row>
    <row r="290">
      <c r="A290" s="4"/>
      <c r="B290" s="4"/>
      <c r="C290" s="4"/>
      <c r="D290" s="4"/>
      <c r="E290" s="4"/>
      <c r="F290" s="5"/>
      <c r="G290" s="5"/>
      <c r="H290" s="5"/>
      <c r="I290" s="5"/>
      <c r="J290" s="5"/>
      <c r="K290" s="6"/>
      <c r="L290" s="4"/>
      <c r="M290" s="4"/>
      <c r="N290" s="4"/>
      <c r="O290" s="4"/>
      <c r="P290" s="4"/>
      <c r="Q290" s="5"/>
      <c r="R290" s="5"/>
      <c r="S290" s="5"/>
      <c r="T290" s="5"/>
      <c r="U290" s="5"/>
      <c r="V290" s="6"/>
    </row>
    <row r="291">
      <c r="A291" s="4"/>
      <c r="B291" s="4"/>
      <c r="C291" s="4"/>
      <c r="D291" s="4"/>
      <c r="E291" s="4"/>
      <c r="F291" s="5"/>
      <c r="G291" s="5"/>
      <c r="H291" s="5"/>
      <c r="I291" s="5"/>
      <c r="J291" s="5"/>
      <c r="K291" s="6"/>
      <c r="L291" s="4"/>
      <c r="M291" s="4"/>
      <c r="N291" s="4"/>
      <c r="O291" s="4"/>
      <c r="P291" s="4"/>
      <c r="Q291" s="5"/>
      <c r="R291" s="5"/>
      <c r="S291" s="5"/>
      <c r="T291" s="5"/>
      <c r="U291" s="5"/>
      <c r="V291" s="6"/>
    </row>
    <row r="292">
      <c r="A292" s="4"/>
      <c r="B292" s="4"/>
      <c r="C292" s="4"/>
      <c r="D292" s="4"/>
      <c r="E292" s="4"/>
      <c r="F292" s="5"/>
      <c r="G292" s="5"/>
      <c r="H292" s="5"/>
      <c r="I292" s="5"/>
      <c r="J292" s="5"/>
      <c r="K292" s="6"/>
      <c r="L292" s="4"/>
      <c r="M292" s="4"/>
      <c r="N292" s="4"/>
      <c r="O292" s="4"/>
      <c r="P292" s="4"/>
      <c r="Q292" s="5"/>
      <c r="R292" s="5"/>
      <c r="S292" s="5"/>
      <c r="T292" s="5"/>
      <c r="U292" s="5"/>
      <c r="V292" s="6"/>
    </row>
    <row r="293">
      <c r="A293" s="4"/>
      <c r="B293" s="4"/>
      <c r="C293" s="4"/>
      <c r="D293" s="4"/>
      <c r="E293" s="4"/>
      <c r="F293" s="5"/>
      <c r="G293" s="5"/>
      <c r="H293" s="5"/>
      <c r="I293" s="5"/>
      <c r="J293" s="5"/>
      <c r="K293" s="6"/>
      <c r="L293" s="4"/>
      <c r="M293" s="4"/>
      <c r="N293" s="4"/>
      <c r="O293" s="4"/>
      <c r="P293" s="4"/>
      <c r="Q293" s="5"/>
      <c r="R293" s="5"/>
      <c r="S293" s="5"/>
      <c r="T293" s="5"/>
      <c r="U293" s="5"/>
      <c r="V293" s="6"/>
    </row>
    <row r="294">
      <c r="A294" s="4"/>
      <c r="B294" s="4"/>
      <c r="C294" s="4"/>
      <c r="D294" s="4"/>
      <c r="E294" s="4"/>
      <c r="F294" s="5"/>
      <c r="G294" s="5"/>
      <c r="H294" s="5"/>
      <c r="I294" s="5"/>
      <c r="J294" s="5"/>
      <c r="K294" s="6"/>
      <c r="L294" s="4"/>
      <c r="M294" s="4"/>
      <c r="N294" s="4"/>
      <c r="O294" s="4"/>
      <c r="P294" s="4"/>
      <c r="Q294" s="5"/>
      <c r="R294" s="5"/>
      <c r="S294" s="5"/>
      <c r="T294" s="5"/>
      <c r="U294" s="5"/>
      <c r="V294" s="6"/>
    </row>
    <row r="295">
      <c r="A295" s="4"/>
      <c r="B295" s="4"/>
      <c r="C295" s="4"/>
      <c r="D295" s="4"/>
      <c r="E295" s="4"/>
      <c r="F295" s="5"/>
      <c r="G295" s="5"/>
      <c r="H295" s="5"/>
      <c r="I295" s="5"/>
      <c r="J295" s="5"/>
      <c r="K295" s="6"/>
      <c r="L295" s="4"/>
      <c r="M295" s="4"/>
      <c r="N295" s="4"/>
      <c r="O295" s="4"/>
      <c r="P295" s="4"/>
      <c r="Q295" s="5"/>
      <c r="R295" s="5"/>
      <c r="S295" s="5"/>
      <c r="T295" s="5"/>
      <c r="U295" s="5"/>
      <c r="V295" s="6"/>
    </row>
    <row r="296">
      <c r="A296" s="4"/>
      <c r="B296" s="4"/>
      <c r="C296" s="4"/>
      <c r="D296" s="4"/>
      <c r="E296" s="4"/>
      <c r="F296" s="5"/>
      <c r="G296" s="5"/>
      <c r="H296" s="5"/>
      <c r="I296" s="5"/>
      <c r="J296" s="5"/>
      <c r="K296" s="6"/>
      <c r="L296" s="4"/>
      <c r="M296" s="4"/>
      <c r="N296" s="4"/>
      <c r="O296" s="4"/>
      <c r="P296" s="4"/>
      <c r="Q296" s="5"/>
      <c r="R296" s="5"/>
      <c r="S296" s="5"/>
      <c r="T296" s="5"/>
      <c r="U296" s="5"/>
      <c r="V296" s="6"/>
    </row>
    <row r="297">
      <c r="A297" s="4"/>
      <c r="B297" s="4"/>
      <c r="C297" s="4"/>
      <c r="D297" s="4"/>
      <c r="E297" s="4"/>
      <c r="F297" s="5"/>
      <c r="G297" s="5"/>
      <c r="H297" s="5"/>
      <c r="I297" s="5"/>
      <c r="J297" s="5"/>
      <c r="K297" s="6"/>
      <c r="L297" s="4"/>
      <c r="M297" s="4"/>
      <c r="N297" s="4"/>
      <c r="O297" s="4"/>
      <c r="P297" s="4"/>
      <c r="Q297" s="5"/>
      <c r="R297" s="5"/>
      <c r="S297" s="5"/>
      <c r="T297" s="5"/>
      <c r="U297" s="5"/>
      <c r="V297" s="6"/>
    </row>
    <row r="298">
      <c r="A298" s="4"/>
      <c r="B298" s="4"/>
      <c r="C298" s="4"/>
      <c r="D298" s="4"/>
      <c r="E298" s="4"/>
      <c r="F298" s="5"/>
      <c r="G298" s="5"/>
      <c r="H298" s="5"/>
      <c r="I298" s="5"/>
      <c r="J298" s="5"/>
      <c r="K298" s="6"/>
      <c r="L298" s="4"/>
      <c r="M298" s="4"/>
      <c r="N298" s="4"/>
      <c r="O298" s="4"/>
      <c r="P298" s="4"/>
      <c r="Q298" s="5"/>
      <c r="R298" s="5"/>
      <c r="S298" s="5"/>
      <c r="T298" s="5"/>
      <c r="U298" s="5"/>
      <c r="V298" s="6"/>
    </row>
    <row r="299">
      <c r="A299" s="4"/>
      <c r="B299" s="4"/>
      <c r="C299" s="4"/>
      <c r="D299" s="4"/>
      <c r="E299" s="4"/>
      <c r="F299" s="5"/>
      <c r="G299" s="5"/>
      <c r="H299" s="5"/>
      <c r="I299" s="5"/>
      <c r="J299" s="5"/>
      <c r="K299" s="6"/>
      <c r="L299" s="4"/>
      <c r="M299" s="4"/>
      <c r="N299" s="4"/>
      <c r="O299" s="4"/>
      <c r="P299" s="4"/>
      <c r="Q299" s="5"/>
      <c r="R299" s="5"/>
      <c r="S299" s="5"/>
      <c r="T299" s="5"/>
      <c r="U299" s="5"/>
      <c r="V299" s="6"/>
    </row>
    <row r="300">
      <c r="A300" s="4"/>
      <c r="B300" s="4"/>
      <c r="C300" s="4"/>
      <c r="D300" s="4"/>
      <c r="E300" s="4"/>
      <c r="F300" s="5"/>
      <c r="G300" s="5"/>
      <c r="H300" s="5"/>
      <c r="I300" s="5"/>
      <c r="J300" s="5"/>
      <c r="K300" s="6"/>
      <c r="L300" s="4"/>
      <c r="M300" s="4"/>
      <c r="N300" s="4"/>
      <c r="O300" s="4"/>
      <c r="P300" s="4"/>
      <c r="Q300" s="5"/>
      <c r="R300" s="5"/>
      <c r="S300" s="5"/>
      <c r="T300" s="5"/>
      <c r="U300" s="5"/>
      <c r="V300" s="6"/>
    </row>
    <row r="301">
      <c r="A301" s="4"/>
      <c r="B301" s="4"/>
      <c r="C301" s="4"/>
      <c r="D301" s="4"/>
      <c r="E301" s="4"/>
      <c r="F301" s="5"/>
      <c r="G301" s="5"/>
      <c r="H301" s="5"/>
      <c r="I301" s="5"/>
      <c r="J301" s="5"/>
      <c r="K301" s="6"/>
      <c r="L301" s="4"/>
      <c r="M301" s="4"/>
      <c r="N301" s="4"/>
      <c r="O301" s="4"/>
      <c r="P301" s="4"/>
      <c r="Q301" s="5"/>
      <c r="R301" s="5"/>
      <c r="S301" s="5"/>
      <c r="T301" s="5"/>
      <c r="U301" s="5"/>
      <c r="V301" s="6"/>
    </row>
    <row r="302">
      <c r="A302" s="4"/>
      <c r="B302" s="4"/>
      <c r="C302" s="4"/>
      <c r="D302" s="4"/>
      <c r="E302" s="4"/>
      <c r="F302" s="5"/>
      <c r="G302" s="5"/>
      <c r="H302" s="5"/>
      <c r="I302" s="5"/>
      <c r="J302" s="5"/>
      <c r="K302" s="6"/>
      <c r="L302" s="4"/>
      <c r="M302" s="4"/>
      <c r="N302" s="4"/>
      <c r="O302" s="4"/>
      <c r="P302" s="4"/>
      <c r="Q302" s="5"/>
      <c r="R302" s="5"/>
      <c r="S302" s="5"/>
      <c r="T302" s="5"/>
      <c r="U302" s="5"/>
      <c r="V302" s="6"/>
    </row>
    <row r="303">
      <c r="A303" s="4"/>
      <c r="B303" s="4"/>
      <c r="C303" s="4"/>
      <c r="D303" s="4"/>
      <c r="E303" s="4"/>
      <c r="F303" s="5"/>
      <c r="G303" s="5"/>
      <c r="H303" s="5"/>
      <c r="I303" s="5"/>
      <c r="J303" s="5"/>
      <c r="K303" s="6"/>
      <c r="L303" s="4"/>
      <c r="M303" s="4"/>
      <c r="N303" s="4"/>
      <c r="O303" s="4"/>
      <c r="P303" s="4"/>
      <c r="Q303" s="5"/>
      <c r="R303" s="5"/>
      <c r="S303" s="5"/>
      <c r="T303" s="5"/>
      <c r="U303" s="5"/>
      <c r="V303" s="6"/>
    </row>
    <row r="304">
      <c r="A304" s="4"/>
      <c r="B304" s="4"/>
      <c r="C304" s="4"/>
      <c r="D304" s="4"/>
      <c r="E304" s="4"/>
      <c r="F304" s="5"/>
      <c r="G304" s="5"/>
      <c r="H304" s="5"/>
      <c r="I304" s="5"/>
      <c r="J304" s="5"/>
      <c r="K304" s="6"/>
      <c r="L304" s="4"/>
      <c r="M304" s="4"/>
      <c r="N304" s="4"/>
      <c r="O304" s="4"/>
      <c r="P304" s="4"/>
      <c r="Q304" s="5"/>
      <c r="R304" s="5"/>
      <c r="S304" s="5"/>
      <c r="T304" s="5"/>
      <c r="U304" s="5"/>
      <c r="V304" s="6"/>
    </row>
    <row r="305">
      <c r="A305" s="4"/>
      <c r="B305" s="4"/>
      <c r="C305" s="4"/>
      <c r="D305" s="4"/>
      <c r="E305" s="4"/>
      <c r="F305" s="5"/>
      <c r="G305" s="5"/>
      <c r="H305" s="5"/>
      <c r="I305" s="5"/>
      <c r="J305" s="5"/>
      <c r="K305" s="6"/>
      <c r="L305" s="4"/>
      <c r="M305" s="4"/>
      <c r="N305" s="4"/>
      <c r="O305" s="4"/>
      <c r="P305" s="4"/>
      <c r="Q305" s="5"/>
      <c r="R305" s="5"/>
      <c r="S305" s="5"/>
      <c r="T305" s="5"/>
      <c r="U305" s="5"/>
      <c r="V305" s="6"/>
    </row>
    <row r="306">
      <c r="A306" s="4"/>
      <c r="B306" s="4"/>
      <c r="C306" s="4"/>
      <c r="D306" s="4"/>
      <c r="E306" s="4"/>
      <c r="F306" s="5"/>
      <c r="G306" s="5"/>
      <c r="H306" s="5"/>
      <c r="I306" s="5"/>
      <c r="J306" s="5"/>
      <c r="K306" s="6"/>
      <c r="L306" s="4"/>
      <c r="M306" s="4"/>
      <c r="N306" s="4"/>
      <c r="O306" s="4"/>
      <c r="P306" s="4"/>
      <c r="Q306" s="5"/>
      <c r="R306" s="5"/>
      <c r="S306" s="5"/>
      <c r="T306" s="5"/>
      <c r="U306" s="5"/>
      <c r="V306" s="6"/>
    </row>
    <row r="307">
      <c r="A307" s="4"/>
      <c r="B307" s="4"/>
      <c r="C307" s="4"/>
      <c r="D307" s="4"/>
      <c r="E307" s="4"/>
      <c r="F307" s="5"/>
      <c r="G307" s="5"/>
      <c r="H307" s="5"/>
      <c r="I307" s="5"/>
      <c r="J307" s="5"/>
      <c r="K307" s="6"/>
      <c r="L307" s="4"/>
      <c r="M307" s="4"/>
      <c r="N307" s="4"/>
      <c r="O307" s="4"/>
      <c r="P307" s="4"/>
      <c r="Q307" s="5"/>
      <c r="R307" s="5"/>
      <c r="S307" s="5"/>
      <c r="T307" s="5"/>
      <c r="U307" s="5"/>
      <c r="V307" s="6"/>
    </row>
    <row r="308">
      <c r="A308" s="4"/>
      <c r="B308" s="4"/>
      <c r="C308" s="4"/>
      <c r="D308" s="4"/>
      <c r="E308" s="4"/>
      <c r="F308" s="5"/>
      <c r="G308" s="5"/>
      <c r="H308" s="5"/>
      <c r="I308" s="5"/>
      <c r="J308" s="5"/>
      <c r="K308" s="6"/>
      <c r="L308" s="4"/>
      <c r="M308" s="4"/>
      <c r="N308" s="4"/>
      <c r="O308" s="4"/>
      <c r="P308" s="4"/>
      <c r="Q308" s="5"/>
      <c r="R308" s="5"/>
      <c r="S308" s="5"/>
      <c r="T308" s="5"/>
      <c r="U308" s="5"/>
      <c r="V308" s="6"/>
    </row>
    <row r="309">
      <c r="A309" s="4"/>
      <c r="B309" s="4"/>
      <c r="C309" s="4"/>
      <c r="D309" s="4"/>
      <c r="E309" s="4"/>
      <c r="F309" s="5"/>
      <c r="G309" s="5"/>
      <c r="H309" s="5"/>
      <c r="I309" s="5"/>
      <c r="J309" s="5"/>
      <c r="K309" s="6"/>
      <c r="L309" s="4"/>
      <c r="M309" s="4"/>
      <c r="N309" s="4"/>
      <c r="O309" s="4"/>
      <c r="P309" s="4"/>
      <c r="Q309" s="5"/>
      <c r="R309" s="5"/>
      <c r="S309" s="5"/>
      <c r="T309" s="5"/>
      <c r="U309" s="5"/>
      <c r="V309" s="6"/>
    </row>
    <row r="310">
      <c r="A310" s="4"/>
      <c r="B310" s="4"/>
      <c r="C310" s="4"/>
      <c r="D310" s="4"/>
      <c r="E310" s="4"/>
      <c r="F310" s="5"/>
      <c r="G310" s="5"/>
      <c r="H310" s="5"/>
      <c r="I310" s="5"/>
      <c r="J310" s="5"/>
      <c r="K310" s="6"/>
      <c r="L310" s="4"/>
      <c r="M310" s="4"/>
      <c r="N310" s="4"/>
      <c r="O310" s="4"/>
      <c r="P310" s="4"/>
      <c r="Q310" s="5"/>
      <c r="R310" s="5"/>
      <c r="S310" s="5"/>
      <c r="T310" s="5"/>
      <c r="U310" s="5"/>
      <c r="V310" s="6"/>
    </row>
    <row r="311">
      <c r="A311" s="4"/>
      <c r="B311" s="4"/>
      <c r="C311" s="4"/>
      <c r="D311" s="4"/>
      <c r="E311" s="4"/>
      <c r="F311" s="5"/>
      <c r="G311" s="5"/>
      <c r="H311" s="5"/>
      <c r="I311" s="5"/>
      <c r="J311" s="5"/>
      <c r="K311" s="6"/>
      <c r="L311" s="4"/>
      <c r="M311" s="4"/>
      <c r="N311" s="4"/>
      <c r="O311" s="4"/>
      <c r="P311" s="4"/>
      <c r="Q311" s="5"/>
      <c r="R311" s="5"/>
      <c r="S311" s="5"/>
      <c r="T311" s="5"/>
      <c r="U311" s="5"/>
      <c r="V311" s="6"/>
    </row>
    <row r="312">
      <c r="A312" s="4"/>
      <c r="B312" s="4"/>
      <c r="C312" s="4"/>
      <c r="D312" s="4"/>
      <c r="E312" s="4"/>
      <c r="F312" s="5"/>
      <c r="G312" s="5"/>
      <c r="H312" s="5"/>
      <c r="I312" s="5"/>
      <c r="J312" s="5"/>
      <c r="K312" s="6"/>
      <c r="L312" s="4"/>
      <c r="M312" s="4"/>
      <c r="N312" s="4"/>
      <c r="O312" s="4"/>
      <c r="P312" s="4"/>
      <c r="Q312" s="5"/>
      <c r="R312" s="5"/>
      <c r="S312" s="5"/>
      <c r="T312" s="5"/>
      <c r="U312" s="5"/>
      <c r="V312" s="6"/>
    </row>
    <row r="313">
      <c r="A313" s="4"/>
      <c r="B313" s="4"/>
      <c r="C313" s="4"/>
      <c r="D313" s="4"/>
      <c r="E313" s="4"/>
      <c r="F313" s="5"/>
      <c r="G313" s="5"/>
      <c r="H313" s="5"/>
      <c r="I313" s="5"/>
      <c r="J313" s="5"/>
      <c r="K313" s="6"/>
      <c r="L313" s="4"/>
      <c r="M313" s="4"/>
      <c r="N313" s="4"/>
      <c r="O313" s="4"/>
      <c r="P313" s="4"/>
      <c r="Q313" s="5"/>
      <c r="R313" s="5"/>
      <c r="S313" s="5"/>
      <c r="T313" s="5"/>
      <c r="U313" s="5"/>
      <c r="V313" s="6"/>
    </row>
    <row r="314">
      <c r="A314" s="4"/>
      <c r="B314" s="4"/>
      <c r="C314" s="4"/>
      <c r="D314" s="4"/>
      <c r="E314" s="4"/>
      <c r="F314" s="5"/>
      <c r="G314" s="5"/>
      <c r="H314" s="5"/>
      <c r="I314" s="5"/>
      <c r="J314" s="5"/>
      <c r="K314" s="6"/>
      <c r="L314" s="4"/>
      <c r="M314" s="4"/>
      <c r="N314" s="4"/>
      <c r="O314" s="4"/>
      <c r="P314" s="4"/>
      <c r="Q314" s="5"/>
      <c r="R314" s="5"/>
      <c r="S314" s="5"/>
      <c r="T314" s="5"/>
      <c r="U314" s="5"/>
      <c r="V314" s="6"/>
    </row>
    <row r="315">
      <c r="A315" s="4"/>
      <c r="B315" s="4"/>
      <c r="C315" s="4"/>
      <c r="D315" s="4"/>
      <c r="E315" s="4"/>
      <c r="F315" s="5"/>
      <c r="G315" s="5"/>
      <c r="H315" s="5"/>
      <c r="I315" s="5"/>
      <c r="J315" s="5"/>
      <c r="K315" s="6"/>
      <c r="L315" s="4"/>
      <c r="M315" s="4"/>
      <c r="N315" s="4"/>
      <c r="O315" s="4"/>
      <c r="P315" s="4"/>
      <c r="Q315" s="5"/>
      <c r="R315" s="5"/>
      <c r="S315" s="5"/>
      <c r="T315" s="5"/>
      <c r="U315" s="5"/>
      <c r="V315" s="6"/>
    </row>
    <row r="316">
      <c r="A316" s="4"/>
      <c r="B316" s="4"/>
      <c r="C316" s="4"/>
      <c r="D316" s="4"/>
      <c r="E316" s="4"/>
      <c r="F316" s="5"/>
      <c r="G316" s="5"/>
      <c r="H316" s="5"/>
      <c r="I316" s="5"/>
      <c r="J316" s="5"/>
      <c r="K316" s="6"/>
      <c r="L316" s="4"/>
      <c r="M316" s="4"/>
      <c r="N316" s="4"/>
      <c r="O316" s="4"/>
      <c r="P316" s="4"/>
      <c r="Q316" s="5"/>
      <c r="R316" s="5"/>
      <c r="S316" s="5"/>
      <c r="T316" s="5"/>
      <c r="U316" s="5"/>
      <c r="V316" s="6"/>
    </row>
    <row r="317">
      <c r="A317" s="4"/>
      <c r="B317" s="4"/>
      <c r="C317" s="4"/>
      <c r="D317" s="4"/>
      <c r="E317" s="4"/>
      <c r="F317" s="5"/>
      <c r="G317" s="5"/>
      <c r="H317" s="5"/>
      <c r="I317" s="5"/>
      <c r="J317" s="5"/>
      <c r="K317" s="6"/>
      <c r="L317" s="4"/>
      <c r="M317" s="4"/>
      <c r="N317" s="4"/>
      <c r="O317" s="4"/>
      <c r="P317" s="4"/>
      <c r="Q317" s="5"/>
      <c r="R317" s="5"/>
      <c r="S317" s="5"/>
      <c r="T317" s="5"/>
      <c r="U317" s="5"/>
      <c r="V317" s="6"/>
    </row>
    <row r="318">
      <c r="A318" s="4"/>
      <c r="B318" s="4"/>
      <c r="C318" s="4"/>
      <c r="D318" s="4"/>
      <c r="E318" s="4"/>
      <c r="F318" s="5"/>
      <c r="G318" s="5"/>
      <c r="H318" s="5"/>
      <c r="I318" s="5"/>
      <c r="J318" s="5"/>
      <c r="K318" s="6"/>
      <c r="L318" s="4"/>
      <c r="M318" s="4"/>
      <c r="N318" s="4"/>
      <c r="O318" s="4"/>
      <c r="P318" s="4"/>
      <c r="Q318" s="5"/>
      <c r="R318" s="5"/>
      <c r="S318" s="5"/>
      <c r="T318" s="5"/>
      <c r="U318" s="5"/>
      <c r="V318" s="6"/>
    </row>
    <row r="319">
      <c r="A319" s="4"/>
      <c r="B319" s="4"/>
      <c r="C319" s="4"/>
      <c r="D319" s="4"/>
      <c r="E319" s="4"/>
      <c r="F319" s="5"/>
      <c r="G319" s="5"/>
      <c r="H319" s="5"/>
      <c r="I319" s="5"/>
      <c r="J319" s="5"/>
      <c r="K319" s="6"/>
      <c r="L319" s="4"/>
      <c r="M319" s="4"/>
      <c r="N319" s="4"/>
      <c r="O319" s="4"/>
      <c r="P319" s="4"/>
      <c r="Q319" s="5"/>
      <c r="R319" s="5"/>
      <c r="S319" s="5"/>
      <c r="T319" s="5"/>
      <c r="U319" s="5"/>
      <c r="V319" s="6"/>
    </row>
    <row r="320">
      <c r="A320" s="4"/>
      <c r="B320" s="4"/>
      <c r="C320" s="4"/>
      <c r="D320" s="4"/>
      <c r="E320" s="4"/>
      <c r="F320" s="5"/>
      <c r="G320" s="5"/>
      <c r="H320" s="5"/>
      <c r="I320" s="5"/>
      <c r="J320" s="5"/>
      <c r="K320" s="6"/>
      <c r="L320" s="4"/>
      <c r="M320" s="4"/>
      <c r="N320" s="4"/>
      <c r="O320" s="4"/>
      <c r="P320" s="4"/>
      <c r="Q320" s="5"/>
      <c r="R320" s="5"/>
      <c r="S320" s="5"/>
      <c r="T320" s="5"/>
      <c r="U320" s="5"/>
      <c r="V320" s="6"/>
    </row>
    <row r="321">
      <c r="A321" s="4"/>
      <c r="B321" s="4"/>
      <c r="C321" s="4"/>
      <c r="D321" s="4"/>
      <c r="E321" s="4"/>
      <c r="F321" s="5"/>
      <c r="G321" s="5"/>
      <c r="H321" s="5"/>
      <c r="I321" s="5"/>
      <c r="J321" s="5"/>
      <c r="K321" s="6"/>
      <c r="L321" s="4"/>
      <c r="M321" s="4"/>
      <c r="N321" s="4"/>
      <c r="O321" s="4"/>
      <c r="P321" s="4"/>
      <c r="Q321" s="5"/>
      <c r="R321" s="5"/>
      <c r="S321" s="5"/>
      <c r="T321" s="5"/>
      <c r="U321" s="5"/>
      <c r="V321" s="6"/>
    </row>
    <row r="322">
      <c r="A322" s="4"/>
      <c r="B322" s="4"/>
      <c r="C322" s="4"/>
      <c r="D322" s="4"/>
      <c r="E322" s="4"/>
      <c r="F322" s="5"/>
      <c r="G322" s="5"/>
      <c r="H322" s="5"/>
      <c r="I322" s="5"/>
      <c r="J322" s="5"/>
      <c r="K322" s="6"/>
      <c r="L322" s="4"/>
      <c r="M322" s="4"/>
      <c r="N322" s="4"/>
      <c r="O322" s="4"/>
      <c r="P322" s="4"/>
      <c r="Q322" s="5"/>
      <c r="R322" s="5"/>
      <c r="S322" s="5"/>
      <c r="T322" s="5"/>
      <c r="U322" s="5"/>
      <c r="V322" s="6"/>
    </row>
    <row r="323">
      <c r="A323" s="4"/>
      <c r="B323" s="4"/>
      <c r="C323" s="4"/>
      <c r="D323" s="4"/>
      <c r="E323" s="4"/>
      <c r="F323" s="5"/>
      <c r="G323" s="5"/>
      <c r="H323" s="5"/>
      <c r="I323" s="5"/>
      <c r="J323" s="5"/>
      <c r="K323" s="6"/>
      <c r="L323" s="4"/>
      <c r="M323" s="4"/>
      <c r="N323" s="4"/>
      <c r="O323" s="4"/>
      <c r="P323" s="4"/>
      <c r="Q323" s="5"/>
      <c r="R323" s="5"/>
      <c r="S323" s="5"/>
      <c r="T323" s="5"/>
      <c r="U323" s="5"/>
      <c r="V323" s="6"/>
    </row>
    <row r="324">
      <c r="A324" s="4"/>
      <c r="B324" s="4"/>
      <c r="C324" s="4"/>
      <c r="D324" s="4"/>
      <c r="E324" s="4"/>
      <c r="F324" s="5"/>
      <c r="G324" s="5"/>
      <c r="H324" s="5"/>
      <c r="I324" s="5"/>
      <c r="J324" s="5"/>
      <c r="K324" s="6"/>
      <c r="L324" s="4"/>
      <c r="M324" s="4"/>
      <c r="N324" s="4"/>
      <c r="O324" s="4"/>
      <c r="P324" s="4"/>
      <c r="Q324" s="5"/>
      <c r="R324" s="5"/>
      <c r="S324" s="5"/>
      <c r="T324" s="5"/>
      <c r="U324" s="5"/>
      <c r="V324" s="6"/>
    </row>
    <row r="325">
      <c r="A325" s="4"/>
      <c r="B325" s="4"/>
      <c r="C325" s="4"/>
      <c r="D325" s="4"/>
      <c r="E325" s="4"/>
      <c r="F325" s="5"/>
      <c r="G325" s="5"/>
      <c r="H325" s="5"/>
      <c r="I325" s="5"/>
      <c r="J325" s="5"/>
      <c r="K325" s="6"/>
      <c r="L325" s="4"/>
      <c r="M325" s="4"/>
      <c r="N325" s="4"/>
      <c r="O325" s="4"/>
      <c r="P325" s="4"/>
      <c r="Q325" s="5"/>
      <c r="R325" s="5"/>
      <c r="S325" s="5"/>
      <c r="T325" s="5"/>
      <c r="U325" s="5"/>
      <c r="V325" s="6"/>
    </row>
    <row r="326">
      <c r="A326" s="4"/>
      <c r="B326" s="4"/>
      <c r="C326" s="4"/>
      <c r="D326" s="4"/>
      <c r="E326" s="4"/>
      <c r="F326" s="5"/>
      <c r="G326" s="5"/>
      <c r="H326" s="5"/>
      <c r="I326" s="5"/>
      <c r="J326" s="5"/>
      <c r="K326" s="6"/>
      <c r="L326" s="4"/>
      <c r="M326" s="4"/>
      <c r="N326" s="4"/>
      <c r="O326" s="4"/>
      <c r="P326" s="4"/>
      <c r="Q326" s="5"/>
      <c r="R326" s="5"/>
      <c r="S326" s="5"/>
      <c r="T326" s="5"/>
      <c r="U326" s="5"/>
      <c r="V326" s="6"/>
    </row>
    <row r="327">
      <c r="A327" s="4"/>
      <c r="B327" s="4"/>
      <c r="C327" s="4"/>
      <c r="D327" s="4"/>
      <c r="E327" s="4"/>
      <c r="F327" s="5"/>
      <c r="G327" s="5"/>
      <c r="H327" s="5"/>
      <c r="I327" s="5"/>
      <c r="J327" s="5"/>
      <c r="K327" s="6"/>
      <c r="L327" s="4"/>
      <c r="M327" s="4"/>
      <c r="N327" s="4"/>
      <c r="O327" s="4"/>
      <c r="P327" s="4"/>
      <c r="Q327" s="5"/>
      <c r="R327" s="5"/>
      <c r="S327" s="5"/>
      <c r="T327" s="5"/>
      <c r="U327" s="5"/>
      <c r="V327" s="6"/>
    </row>
    <row r="328">
      <c r="A328" s="4"/>
      <c r="B328" s="4"/>
      <c r="C328" s="4"/>
      <c r="D328" s="4"/>
      <c r="E328" s="4"/>
      <c r="F328" s="5"/>
      <c r="G328" s="5"/>
      <c r="H328" s="5"/>
      <c r="I328" s="5"/>
      <c r="J328" s="5"/>
      <c r="K328" s="6"/>
      <c r="L328" s="4"/>
      <c r="M328" s="4"/>
      <c r="N328" s="4"/>
      <c r="O328" s="4"/>
      <c r="P328" s="4"/>
      <c r="Q328" s="5"/>
      <c r="R328" s="5"/>
      <c r="S328" s="5"/>
      <c r="T328" s="5"/>
      <c r="U328" s="5"/>
      <c r="V328" s="6"/>
    </row>
    <row r="329">
      <c r="A329" s="4"/>
      <c r="B329" s="4"/>
      <c r="C329" s="4"/>
      <c r="D329" s="4"/>
      <c r="E329" s="4"/>
      <c r="F329" s="5"/>
      <c r="G329" s="5"/>
      <c r="H329" s="5"/>
      <c r="I329" s="5"/>
      <c r="J329" s="5"/>
      <c r="K329" s="6"/>
      <c r="L329" s="4"/>
      <c r="M329" s="4"/>
      <c r="N329" s="4"/>
      <c r="O329" s="4"/>
      <c r="P329" s="4"/>
      <c r="Q329" s="5"/>
      <c r="R329" s="5"/>
      <c r="S329" s="5"/>
      <c r="T329" s="5"/>
      <c r="U329" s="5"/>
      <c r="V329" s="6"/>
    </row>
    <row r="330">
      <c r="A330" s="4"/>
      <c r="B330" s="4"/>
      <c r="C330" s="4"/>
      <c r="D330" s="4"/>
      <c r="E330" s="4"/>
      <c r="F330" s="5"/>
      <c r="G330" s="5"/>
      <c r="H330" s="5"/>
      <c r="I330" s="5"/>
      <c r="J330" s="5"/>
      <c r="K330" s="6"/>
      <c r="L330" s="4"/>
      <c r="M330" s="4"/>
      <c r="N330" s="4"/>
      <c r="O330" s="4"/>
      <c r="P330" s="4"/>
      <c r="Q330" s="5"/>
      <c r="R330" s="5"/>
      <c r="S330" s="5"/>
      <c r="T330" s="5"/>
      <c r="U330" s="5"/>
      <c r="V330" s="6"/>
    </row>
    <row r="331">
      <c r="A331" s="4"/>
      <c r="B331" s="4"/>
      <c r="C331" s="4"/>
      <c r="D331" s="4"/>
      <c r="E331" s="4"/>
      <c r="F331" s="5"/>
      <c r="G331" s="5"/>
      <c r="H331" s="5"/>
      <c r="I331" s="5"/>
      <c r="J331" s="5"/>
      <c r="K331" s="6"/>
      <c r="L331" s="4"/>
      <c r="M331" s="4"/>
      <c r="N331" s="4"/>
      <c r="O331" s="4"/>
      <c r="P331" s="4"/>
      <c r="Q331" s="5"/>
      <c r="R331" s="5"/>
      <c r="S331" s="5"/>
      <c r="T331" s="5"/>
      <c r="U331" s="5"/>
      <c r="V331" s="6"/>
    </row>
    <row r="332">
      <c r="A332" s="4"/>
      <c r="B332" s="4"/>
      <c r="C332" s="4"/>
      <c r="D332" s="4"/>
      <c r="E332" s="4"/>
      <c r="F332" s="5"/>
      <c r="G332" s="5"/>
      <c r="H332" s="5"/>
      <c r="I332" s="5"/>
      <c r="J332" s="5"/>
      <c r="K332" s="6"/>
      <c r="L332" s="4"/>
      <c r="M332" s="4"/>
      <c r="N332" s="4"/>
      <c r="O332" s="4"/>
      <c r="P332" s="4"/>
      <c r="Q332" s="5"/>
      <c r="R332" s="5"/>
      <c r="S332" s="5"/>
      <c r="T332" s="5"/>
      <c r="U332" s="5"/>
      <c r="V332" s="6"/>
    </row>
    <row r="333">
      <c r="A333" s="4"/>
      <c r="B333" s="4"/>
      <c r="C333" s="4"/>
      <c r="D333" s="4"/>
      <c r="E333" s="4"/>
      <c r="F333" s="5"/>
      <c r="G333" s="5"/>
      <c r="H333" s="5"/>
      <c r="I333" s="5"/>
      <c r="J333" s="5"/>
      <c r="K333" s="6"/>
      <c r="L333" s="4"/>
      <c r="M333" s="4"/>
      <c r="N333" s="4"/>
      <c r="O333" s="4"/>
      <c r="P333" s="4"/>
      <c r="Q333" s="5"/>
      <c r="R333" s="5"/>
      <c r="S333" s="5"/>
      <c r="T333" s="5"/>
      <c r="U333" s="5"/>
      <c r="V333" s="6"/>
    </row>
    <row r="334">
      <c r="A334" s="4"/>
      <c r="B334" s="4"/>
      <c r="C334" s="4"/>
      <c r="D334" s="4"/>
      <c r="E334" s="4"/>
      <c r="F334" s="5"/>
      <c r="G334" s="5"/>
      <c r="H334" s="5"/>
      <c r="I334" s="5"/>
      <c r="J334" s="5"/>
      <c r="K334" s="6"/>
      <c r="L334" s="4"/>
      <c r="M334" s="4"/>
      <c r="N334" s="4"/>
      <c r="O334" s="4"/>
      <c r="P334" s="4"/>
      <c r="Q334" s="5"/>
      <c r="R334" s="5"/>
      <c r="S334" s="5"/>
      <c r="T334" s="5"/>
      <c r="U334" s="5"/>
      <c r="V334" s="6"/>
    </row>
    <row r="335">
      <c r="A335" s="4"/>
      <c r="B335" s="4"/>
      <c r="C335" s="4"/>
      <c r="D335" s="4"/>
      <c r="E335" s="4"/>
      <c r="F335" s="5"/>
      <c r="G335" s="5"/>
      <c r="H335" s="5"/>
      <c r="I335" s="5"/>
      <c r="J335" s="5"/>
      <c r="K335" s="6"/>
      <c r="L335" s="4"/>
      <c r="M335" s="4"/>
      <c r="N335" s="4"/>
      <c r="O335" s="4"/>
      <c r="P335" s="4"/>
      <c r="Q335" s="5"/>
      <c r="R335" s="5"/>
      <c r="S335" s="5"/>
      <c r="T335" s="5"/>
      <c r="U335" s="5"/>
      <c r="V335" s="6"/>
    </row>
    <row r="336">
      <c r="A336" s="4"/>
      <c r="B336" s="4"/>
      <c r="C336" s="4"/>
      <c r="D336" s="4"/>
      <c r="E336" s="4"/>
      <c r="F336" s="5"/>
      <c r="G336" s="5"/>
      <c r="H336" s="5"/>
      <c r="I336" s="5"/>
      <c r="J336" s="5"/>
      <c r="K336" s="6"/>
      <c r="L336" s="4"/>
      <c r="M336" s="4"/>
      <c r="N336" s="4"/>
      <c r="O336" s="4"/>
      <c r="P336" s="4"/>
      <c r="Q336" s="5"/>
      <c r="R336" s="5"/>
      <c r="S336" s="5"/>
      <c r="T336" s="5"/>
      <c r="U336" s="5"/>
      <c r="V336" s="6"/>
    </row>
    <row r="337">
      <c r="A337" s="4"/>
      <c r="B337" s="4"/>
      <c r="C337" s="4"/>
      <c r="D337" s="4"/>
      <c r="E337" s="4"/>
      <c r="F337" s="5"/>
      <c r="G337" s="5"/>
      <c r="H337" s="5"/>
      <c r="I337" s="5"/>
      <c r="J337" s="5"/>
      <c r="K337" s="6"/>
      <c r="L337" s="4"/>
      <c r="M337" s="4"/>
      <c r="N337" s="4"/>
      <c r="O337" s="4"/>
      <c r="P337" s="4"/>
      <c r="Q337" s="5"/>
      <c r="R337" s="5"/>
      <c r="S337" s="5"/>
      <c r="T337" s="5"/>
      <c r="U337" s="5"/>
      <c r="V337" s="6"/>
    </row>
    <row r="338">
      <c r="A338" s="4"/>
      <c r="B338" s="4"/>
      <c r="C338" s="4"/>
      <c r="D338" s="4"/>
      <c r="E338" s="4"/>
      <c r="F338" s="5"/>
      <c r="G338" s="5"/>
      <c r="H338" s="5"/>
      <c r="I338" s="5"/>
      <c r="J338" s="5"/>
      <c r="K338" s="6"/>
      <c r="L338" s="4"/>
      <c r="M338" s="4"/>
      <c r="N338" s="4"/>
      <c r="O338" s="4"/>
      <c r="P338" s="4"/>
      <c r="Q338" s="5"/>
      <c r="R338" s="5"/>
      <c r="S338" s="5"/>
      <c r="T338" s="5"/>
      <c r="U338" s="5"/>
      <c r="V338" s="6"/>
    </row>
    <row r="339">
      <c r="A339" s="4"/>
      <c r="B339" s="4"/>
      <c r="C339" s="4"/>
      <c r="D339" s="4"/>
      <c r="E339" s="4"/>
      <c r="F339" s="5"/>
      <c r="G339" s="5"/>
      <c r="H339" s="5"/>
      <c r="I339" s="5"/>
      <c r="J339" s="5"/>
      <c r="K339" s="6"/>
      <c r="L339" s="4"/>
      <c r="M339" s="4"/>
      <c r="N339" s="4"/>
      <c r="O339" s="4"/>
      <c r="P339" s="4"/>
      <c r="Q339" s="5"/>
      <c r="R339" s="5"/>
      <c r="S339" s="5"/>
      <c r="T339" s="5"/>
      <c r="U339" s="5"/>
      <c r="V339" s="6"/>
    </row>
    <row r="340">
      <c r="A340" s="4"/>
      <c r="B340" s="4"/>
      <c r="C340" s="4"/>
      <c r="D340" s="4"/>
      <c r="E340" s="4"/>
      <c r="F340" s="5"/>
      <c r="G340" s="5"/>
      <c r="H340" s="5"/>
      <c r="I340" s="5"/>
      <c r="J340" s="5"/>
      <c r="K340" s="6"/>
      <c r="L340" s="4"/>
      <c r="M340" s="4"/>
      <c r="N340" s="4"/>
      <c r="O340" s="4"/>
      <c r="P340" s="4"/>
      <c r="Q340" s="5"/>
      <c r="R340" s="5"/>
      <c r="S340" s="5"/>
      <c r="T340" s="5"/>
      <c r="U340" s="5"/>
      <c r="V340" s="6"/>
    </row>
    <row r="341">
      <c r="A341" s="4"/>
      <c r="B341" s="4"/>
      <c r="C341" s="4"/>
      <c r="D341" s="4"/>
      <c r="E341" s="4"/>
      <c r="F341" s="5"/>
      <c r="G341" s="5"/>
      <c r="H341" s="5"/>
      <c r="I341" s="5"/>
      <c r="J341" s="5"/>
      <c r="K341" s="6"/>
      <c r="L341" s="4"/>
      <c r="M341" s="4"/>
      <c r="N341" s="4"/>
      <c r="O341" s="4"/>
      <c r="P341" s="4"/>
      <c r="Q341" s="5"/>
      <c r="R341" s="5"/>
      <c r="S341" s="5"/>
      <c r="T341" s="5"/>
      <c r="U341" s="5"/>
      <c r="V341" s="6"/>
    </row>
    <row r="342">
      <c r="A342" s="4"/>
      <c r="B342" s="4"/>
      <c r="C342" s="4"/>
      <c r="D342" s="4"/>
      <c r="E342" s="4"/>
      <c r="F342" s="5"/>
      <c r="G342" s="5"/>
      <c r="H342" s="5"/>
      <c r="I342" s="5"/>
      <c r="J342" s="5"/>
      <c r="K342" s="6"/>
      <c r="L342" s="4"/>
      <c r="M342" s="4"/>
      <c r="N342" s="4"/>
      <c r="O342" s="4"/>
      <c r="P342" s="4"/>
      <c r="Q342" s="5"/>
      <c r="R342" s="5"/>
      <c r="S342" s="5"/>
      <c r="T342" s="5"/>
      <c r="U342" s="5"/>
      <c r="V342" s="6"/>
    </row>
    <row r="343">
      <c r="A343" s="4"/>
      <c r="B343" s="4"/>
      <c r="C343" s="4"/>
      <c r="D343" s="4"/>
      <c r="E343" s="4"/>
      <c r="F343" s="5"/>
      <c r="G343" s="5"/>
      <c r="H343" s="5"/>
      <c r="I343" s="5"/>
      <c r="J343" s="5"/>
      <c r="K343" s="6"/>
      <c r="L343" s="4"/>
      <c r="M343" s="4"/>
      <c r="N343" s="4"/>
      <c r="O343" s="4"/>
      <c r="P343" s="4"/>
      <c r="Q343" s="5"/>
      <c r="R343" s="5"/>
      <c r="S343" s="5"/>
      <c r="T343" s="5"/>
      <c r="U343" s="5"/>
      <c r="V343" s="6"/>
    </row>
    <row r="344">
      <c r="A344" s="4"/>
      <c r="B344" s="4"/>
      <c r="C344" s="4"/>
      <c r="D344" s="4"/>
      <c r="E344" s="4"/>
      <c r="F344" s="5"/>
      <c r="G344" s="5"/>
      <c r="H344" s="5"/>
      <c r="I344" s="5"/>
      <c r="J344" s="5"/>
      <c r="K344" s="6"/>
      <c r="L344" s="4"/>
      <c r="M344" s="4"/>
      <c r="N344" s="4"/>
      <c r="O344" s="4"/>
      <c r="P344" s="4"/>
      <c r="Q344" s="5"/>
      <c r="R344" s="5"/>
      <c r="S344" s="5"/>
      <c r="T344" s="5"/>
      <c r="U344" s="5"/>
      <c r="V344" s="6"/>
    </row>
    <row r="345">
      <c r="A345" s="4"/>
      <c r="B345" s="4"/>
      <c r="C345" s="4"/>
      <c r="D345" s="4"/>
      <c r="E345" s="4"/>
      <c r="F345" s="5"/>
      <c r="G345" s="5"/>
      <c r="H345" s="5"/>
      <c r="I345" s="5"/>
      <c r="J345" s="5"/>
      <c r="K345" s="6"/>
      <c r="L345" s="4"/>
      <c r="M345" s="4"/>
      <c r="N345" s="4"/>
      <c r="O345" s="4"/>
      <c r="P345" s="4"/>
      <c r="Q345" s="5"/>
      <c r="R345" s="5"/>
      <c r="S345" s="5"/>
      <c r="T345" s="5"/>
      <c r="U345" s="5"/>
      <c r="V345" s="6"/>
    </row>
    <row r="346">
      <c r="A346" s="4"/>
      <c r="B346" s="4"/>
      <c r="C346" s="4"/>
      <c r="D346" s="4"/>
      <c r="E346" s="4"/>
      <c r="F346" s="5"/>
      <c r="G346" s="5"/>
      <c r="H346" s="5"/>
      <c r="I346" s="5"/>
      <c r="J346" s="5"/>
      <c r="K346" s="6"/>
      <c r="L346" s="4"/>
      <c r="M346" s="4"/>
      <c r="N346" s="4"/>
      <c r="O346" s="4"/>
      <c r="P346" s="4"/>
      <c r="Q346" s="5"/>
      <c r="R346" s="5"/>
      <c r="S346" s="5"/>
      <c r="T346" s="5"/>
      <c r="U346" s="5"/>
      <c r="V346" s="6"/>
    </row>
    <row r="347">
      <c r="A347" s="4"/>
      <c r="B347" s="4"/>
      <c r="C347" s="4"/>
      <c r="D347" s="4"/>
      <c r="E347" s="4"/>
      <c r="F347" s="5"/>
      <c r="G347" s="5"/>
      <c r="H347" s="5"/>
      <c r="I347" s="5"/>
      <c r="J347" s="5"/>
      <c r="K347" s="6"/>
      <c r="L347" s="4"/>
      <c r="M347" s="4"/>
      <c r="N347" s="4"/>
      <c r="O347" s="4"/>
      <c r="P347" s="4"/>
      <c r="Q347" s="5"/>
      <c r="R347" s="5"/>
      <c r="S347" s="5"/>
      <c r="T347" s="5"/>
      <c r="U347" s="5"/>
      <c r="V347" s="6"/>
    </row>
    <row r="348">
      <c r="A348" s="4"/>
      <c r="B348" s="4"/>
      <c r="C348" s="4"/>
      <c r="D348" s="4"/>
      <c r="E348" s="4"/>
      <c r="F348" s="5"/>
      <c r="G348" s="5"/>
      <c r="H348" s="5"/>
      <c r="I348" s="5"/>
      <c r="J348" s="5"/>
      <c r="K348" s="6"/>
      <c r="L348" s="4"/>
      <c r="M348" s="4"/>
      <c r="N348" s="4"/>
      <c r="O348" s="4"/>
      <c r="P348" s="4"/>
      <c r="Q348" s="5"/>
      <c r="R348" s="5"/>
      <c r="S348" s="5"/>
      <c r="T348" s="5"/>
      <c r="U348" s="5"/>
      <c r="V348" s="6"/>
    </row>
    <row r="349">
      <c r="A349" s="4"/>
      <c r="B349" s="4"/>
      <c r="C349" s="4"/>
      <c r="D349" s="4"/>
      <c r="E349" s="4"/>
      <c r="F349" s="5"/>
      <c r="G349" s="5"/>
      <c r="H349" s="5"/>
      <c r="I349" s="5"/>
      <c r="J349" s="5"/>
      <c r="K349" s="6"/>
      <c r="L349" s="4"/>
      <c r="M349" s="4"/>
      <c r="N349" s="4"/>
      <c r="O349" s="4"/>
      <c r="P349" s="4"/>
      <c r="Q349" s="5"/>
      <c r="R349" s="5"/>
      <c r="S349" s="5"/>
      <c r="T349" s="5"/>
      <c r="U349" s="5"/>
      <c r="V349" s="6"/>
    </row>
    <row r="350">
      <c r="A350" s="4"/>
      <c r="B350" s="4"/>
      <c r="C350" s="4"/>
      <c r="D350" s="4"/>
      <c r="E350" s="4"/>
      <c r="F350" s="5"/>
      <c r="G350" s="5"/>
      <c r="H350" s="5"/>
      <c r="I350" s="5"/>
      <c r="J350" s="5"/>
      <c r="K350" s="6"/>
      <c r="L350" s="4"/>
      <c r="M350" s="4"/>
      <c r="N350" s="4"/>
      <c r="O350" s="4"/>
      <c r="P350" s="4"/>
      <c r="Q350" s="5"/>
      <c r="R350" s="5"/>
      <c r="S350" s="5"/>
      <c r="T350" s="5"/>
      <c r="U350" s="5"/>
      <c r="V350" s="6"/>
    </row>
    <row r="351">
      <c r="A351" s="4"/>
      <c r="B351" s="4"/>
      <c r="C351" s="4"/>
      <c r="D351" s="4"/>
      <c r="E351" s="4"/>
      <c r="F351" s="5"/>
      <c r="G351" s="5"/>
      <c r="H351" s="5"/>
      <c r="I351" s="5"/>
      <c r="J351" s="5"/>
      <c r="K351" s="6"/>
      <c r="L351" s="4"/>
      <c r="M351" s="4"/>
      <c r="N351" s="4"/>
      <c r="O351" s="4"/>
      <c r="P351" s="4"/>
      <c r="Q351" s="5"/>
      <c r="R351" s="5"/>
      <c r="S351" s="5"/>
      <c r="T351" s="5"/>
      <c r="U351" s="5"/>
      <c r="V351" s="6"/>
    </row>
    <row r="352">
      <c r="A352" s="4"/>
      <c r="B352" s="4"/>
      <c r="C352" s="4"/>
      <c r="D352" s="4"/>
      <c r="E352" s="4"/>
      <c r="F352" s="5"/>
      <c r="G352" s="5"/>
      <c r="H352" s="5"/>
      <c r="I352" s="5"/>
      <c r="J352" s="5"/>
      <c r="K352" s="6"/>
      <c r="L352" s="4"/>
      <c r="M352" s="4"/>
      <c r="N352" s="4"/>
      <c r="O352" s="4"/>
      <c r="P352" s="4"/>
      <c r="Q352" s="5"/>
      <c r="R352" s="5"/>
      <c r="S352" s="5"/>
      <c r="T352" s="5"/>
      <c r="U352" s="5"/>
      <c r="V352" s="6"/>
    </row>
    <row r="353">
      <c r="A353" s="4"/>
      <c r="B353" s="4"/>
      <c r="C353" s="4"/>
      <c r="D353" s="4"/>
      <c r="E353" s="4"/>
      <c r="F353" s="5"/>
      <c r="G353" s="5"/>
      <c r="H353" s="5"/>
      <c r="I353" s="5"/>
      <c r="J353" s="5"/>
      <c r="K353" s="6"/>
      <c r="L353" s="4"/>
      <c r="M353" s="4"/>
      <c r="N353" s="4"/>
      <c r="O353" s="4"/>
      <c r="P353" s="4"/>
      <c r="Q353" s="5"/>
      <c r="R353" s="5"/>
      <c r="S353" s="5"/>
      <c r="T353" s="5"/>
      <c r="U353" s="5"/>
      <c r="V353" s="6"/>
    </row>
    <row r="354">
      <c r="A354" s="4"/>
      <c r="B354" s="4"/>
      <c r="C354" s="4"/>
      <c r="D354" s="4"/>
      <c r="E354" s="4"/>
      <c r="F354" s="5"/>
      <c r="G354" s="5"/>
      <c r="H354" s="5"/>
      <c r="I354" s="5"/>
      <c r="J354" s="5"/>
      <c r="K354" s="6"/>
      <c r="L354" s="4"/>
      <c r="M354" s="4"/>
      <c r="N354" s="4"/>
      <c r="O354" s="4"/>
      <c r="P354" s="4"/>
      <c r="Q354" s="5"/>
      <c r="R354" s="5"/>
      <c r="S354" s="5"/>
      <c r="T354" s="5"/>
      <c r="U354" s="5"/>
      <c r="V354" s="6"/>
    </row>
    <row r="355">
      <c r="A355" s="4"/>
      <c r="B355" s="4"/>
      <c r="C355" s="4"/>
      <c r="D355" s="4"/>
      <c r="E355" s="4"/>
      <c r="F355" s="5"/>
      <c r="G355" s="5"/>
      <c r="H355" s="5"/>
      <c r="I355" s="5"/>
      <c r="J355" s="5"/>
      <c r="K355" s="6"/>
      <c r="L355" s="4"/>
      <c r="M355" s="4"/>
      <c r="N355" s="4"/>
      <c r="O355" s="4"/>
      <c r="P355" s="4"/>
      <c r="Q355" s="5"/>
      <c r="R355" s="5"/>
      <c r="S355" s="5"/>
      <c r="T355" s="5"/>
      <c r="U355" s="5"/>
      <c r="V355" s="6"/>
    </row>
    <row r="356">
      <c r="A356" s="4"/>
      <c r="B356" s="4"/>
      <c r="C356" s="4"/>
      <c r="D356" s="4"/>
      <c r="E356" s="4"/>
      <c r="F356" s="5"/>
      <c r="G356" s="5"/>
      <c r="H356" s="5"/>
      <c r="I356" s="5"/>
      <c r="J356" s="5"/>
      <c r="K356" s="6"/>
      <c r="L356" s="4"/>
      <c r="M356" s="4"/>
      <c r="N356" s="4"/>
      <c r="O356" s="4"/>
      <c r="P356" s="4"/>
      <c r="Q356" s="5"/>
      <c r="R356" s="5"/>
      <c r="S356" s="5"/>
      <c r="T356" s="5"/>
      <c r="U356" s="5"/>
      <c r="V356" s="6"/>
    </row>
    <row r="357">
      <c r="A357" s="4"/>
      <c r="B357" s="4"/>
      <c r="C357" s="4"/>
      <c r="D357" s="4"/>
      <c r="E357" s="4"/>
      <c r="F357" s="5"/>
      <c r="G357" s="5"/>
      <c r="H357" s="5"/>
      <c r="I357" s="5"/>
      <c r="J357" s="5"/>
      <c r="K357" s="6"/>
      <c r="L357" s="4"/>
      <c r="M357" s="4"/>
      <c r="N357" s="4"/>
      <c r="O357" s="4"/>
      <c r="P357" s="4"/>
      <c r="Q357" s="5"/>
      <c r="R357" s="5"/>
      <c r="S357" s="5"/>
      <c r="T357" s="5"/>
      <c r="U357" s="5"/>
      <c r="V357" s="6"/>
    </row>
    <row r="358">
      <c r="A358" s="4"/>
      <c r="B358" s="4"/>
      <c r="C358" s="4"/>
      <c r="D358" s="4"/>
      <c r="E358" s="4"/>
      <c r="F358" s="5"/>
      <c r="G358" s="5"/>
      <c r="H358" s="5"/>
      <c r="I358" s="5"/>
      <c r="J358" s="5"/>
      <c r="K358" s="6"/>
      <c r="L358" s="4"/>
      <c r="M358" s="4"/>
      <c r="N358" s="4"/>
      <c r="O358" s="4"/>
      <c r="P358" s="4"/>
      <c r="Q358" s="5"/>
      <c r="R358" s="5"/>
      <c r="S358" s="5"/>
      <c r="T358" s="5"/>
      <c r="U358" s="5"/>
      <c r="V358" s="6"/>
    </row>
    <row r="359">
      <c r="A359" s="4"/>
      <c r="B359" s="4"/>
      <c r="C359" s="4"/>
      <c r="D359" s="4"/>
      <c r="E359" s="4"/>
      <c r="F359" s="5"/>
      <c r="G359" s="5"/>
      <c r="H359" s="5"/>
      <c r="I359" s="5"/>
      <c r="J359" s="5"/>
      <c r="K359" s="6"/>
      <c r="L359" s="4"/>
      <c r="M359" s="4"/>
      <c r="N359" s="4"/>
      <c r="O359" s="4"/>
      <c r="P359" s="4"/>
      <c r="Q359" s="5"/>
      <c r="R359" s="5"/>
      <c r="S359" s="5"/>
      <c r="T359" s="5"/>
      <c r="U359" s="5"/>
      <c r="V359" s="6"/>
    </row>
    <row r="360">
      <c r="A360" s="4"/>
      <c r="B360" s="4"/>
      <c r="C360" s="4"/>
      <c r="D360" s="4"/>
      <c r="E360" s="4"/>
      <c r="F360" s="5"/>
      <c r="G360" s="5"/>
      <c r="H360" s="5"/>
      <c r="I360" s="5"/>
      <c r="J360" s="5"/>
      <c r="K360" s="6"/>
      <c r="L360" s="4"/>
      <c r="M360" s="4"/>
      <c r="N360" s="4"/>
      <c r="O360" s="4"/>
      <c r="P360" s="4"/>
      <c r="Q360" s="5"/>
      <c r="R360" s="5"/>
      <c r="S360" s="5"/>
      <c r="T360" s="5"/>
      <c r="U360" s="5"/>
      <c r="V360" s="6"/>
    </row>
    <row r="361">
      <c r="A361" s="4"/>
      <c r="B361" s="4"/>
      <c r="C361" s="4"/>
      <c r="D361" s="4"/>
      <c r="E361" s="4"/>
      <c r="F361" s="5"/>
      <c r="G361" s="5"/>
      <c r="H361" s="5"/>
      <c r="I361" s="5"/>
      <c r="J361" s="5"/>
      <c r="K361" s="6"/>
      <c r="L361" s="4"/>
      <c r="M361" s="4"/>
      <c r="N361" s="4"/>
      <c r="O361" s="4"/>
      <c r="P361" s="4"/>
      <c r="Q361" s="5"/>
      <c r="R361" s="5"/>
      <c r="S361" s="5"/>
      <c r="T361" s="5"/>
      <c r="U361" s="5"/>
      <c r="V361" s="6"/>
    </row>
    <row r="362">
      <c r="A362" s="4"/>
      <c r="B362" s="4"/>
      <c r="C362" s="4"/>
      <c r="D362" s="4"/>
      <c r="E362" s="4"/>
      <c r="F362" s="5"/>
      <c r="G362" s="5"/>
      <c r="H362" s="5"/>
      <c r="I362" s="5"/>
      <c r="J362" s="5"/>
      <c r="K362" s="6"/>
      <c r="L362" s="4"/>
      <c r="M362" s="4"/>
      <c r="N362" s="4"/>
      <c r="O362" s="4"/>
      <c r="P362" s="4"/>
      <c r="Q362" s="5"/>
      <c r="R362" s="5"/>
      <c r="S362" s="5"/>
      <c r="T362" s="5"/>
      <c r="U362" s="5"/>
      <c r="V362" s="6"/>
    </row>
    <row r="363">
      <c r="A363" s="4"/>
      <c r="B363" s="4"/>
      <c r="C363" s="4"/>
      <c r="D363" s="4"/>
      <c r="E363" s="4"/>
      <c r="F363" s="5"/>
      <c r="G363" s="5"/>
      <c r="H363" s="5"/>
      <c r="I363" s="5"/>
      <c r="J363" s="5"/>
      <c r="K363" s="6"/>
      <c r="L363" s="4"/>
      <c r="M363" s="4"/>
      <c r="N363" s="4"/>
      <c r="O363" s="4"/>
      <c r="P363" s="4"/>
      <c r="Q363" s="5"/>
      <c r="R363" s="5"/>
      <c r="S363" s="5"/>
      <c r="T363" s="5"/>
      <c r="U363" s="5"/>
      <c r="V363" s="6"/>
    </row>
    <row r="364">
      <c r="A364" s="4"/>
      <c r="B364" s="4"/>
      <c r="C364" s="4"/>
      <c r="D364" s="4"/>
      <c r="E364" s="4"/>
      <c r="F364" s="5"/>
      <c r="G364" s="5"/>
      <c r="H364" s="5"/>
      <c r="I364" s="5"/>
      <c r="J364" s="5"/>
      <c r="K364" s="6"/>
      <c r="L364" s="4"/>
      <c r="M364" s="4"/>
      <c r="N364" s="4"/>
      <c r="O364" s="4"/>
      <c r="P364" s="4"/>
      <c r="Q364" s="5"/>
      <c r="R364" s="5"/>
      <c r="S364" s="5"/>
      <c r="T364" s="5"/>
      <c r="U364" s="5"/>
      <c r="V364" s="6"/>
    </row>
    <row r="365">
      <c r="A365" s="4"/>
      <c r="B365" s="4"/>
      <c r="C365" s="4"/>
      <c r="D365" s="4"/>
      <c r="E365" s="4"/>
      <c r="F365" s="5"/>
      <c r="G365" s="5"/>
      <c r="H365" s="5"/>
      <c r="I365" s="5"/>
      <c r="J365" s="5"/>
      <c r="K365" s="6"/>
      <c r="L365" s="4"/>
      <c r="M365" s="4"/>
      <c r="N365" s="4"/>
      <c r="O365" s="4"/>
      <c r="P365" s="4"/>
      <c r="Q365" s="5"/>
      <c r="R365" s="5"/>
      <c r="S365" s="5"/>
      <c r="T365" s="5"/>
      <c r="U365" s="5"/>
      <c r="V365" s="6"/>
    </row>
    <row r="366">
      <c r="A366" s="4"/>
      <c r="B366" s="4"/>
      <c r="C366" s="4"/>
      <c r="D366" s="4"/>
      <c r="E366" s="4"/>
      <c r="F366" s="5"/>
      <c r="G366" s="5"/>
      <c r="H366" s="5"/>
      <c r="I366" s="5"/>
      <c r="J366" s="5"/>
      <c r="K366" s="6"/>
      <c r="L366" s="4"/>
      <c r="M366" s="4"/>
      <c r="N366" s="4"/>
      <c r="O366" s="4"/>
      <c r="P366" s="4"/>
      <c r="Q366" s="5"/>
      <c r="R366" s="5"/>
      <c r="S366" s="5"/>
      <c r="T366" s="5"/>
      <c r="U366" s="5"/>
      <c r="V366" s="6"/>
    </row>
    <row r="367">
      <c r="A367" s="4"/>
      <c r="B367" s="4"/>
      <c r="C367" s="4"/>
      <c r="D367" s="4"/>
      <c r="E367" s="4"/>
      <c r="F367" s="5"/>
      <c r="G367" s="5"/>
      <c r="H367" s="5"/>
      <c r="I367" s="5"/>
      <c r="J367" s="5"/>
      <c r="K367" s="6"/>
      <c r="L367" s="4"/>
      <c r="M367" s="4"/>
      <c r="N367" s="4"/>
      <c r="O367" s="4"/>
      <c r="P367" s="4"/>
      <c r="Q367" s="5"/>
      <c r="R367" s="5"/>
      <c r="S367" s="5"/>
      <c r="T367" s="5"/>
      <c r="U367" s="5"/>
      <c r="V367" s="6"/>
    </row>
    <row r="368">
      <c r="A368" s="4"/>
      <c r="B368" s="4"/>
      <c r="C368" s="4"/>
      <c r="D368" s="4"/>
      <c r="E368" s="4"/>
      <c r="F368" s="5"/>
      <c r="G368" s="5"/>
      <c r="H368" s="5"/>
      <c r="I368" s="5"/>
      <c r="J368" s="5"/>
      <c r="K368" s="6"/>
      <c r="L368" s="4"/>
      <c r="M368" s="4"/>
      <c r="N368" s="4"/>
      <c r="O368" s="4"/>
      <c r="P368" s="4"/>
      <c r="Q368" s="5"/>
      <c r="R368" s="5"/>
      <c r="S368" s="5"/>
      <c r="T368" s="5"/>
      <c r="U368" s="5"/>
      <c r="V368" s="6"/>
    </row>
    <row r="369">
      <c r="A369" s="4"/>
      <c r="B369" s="4"/>
      <c r="C369" s="4"/>
      <c r="D369" s="4"/>
      <c r="E369" s="4"/>
      <c r="F369" s="5"/>
      <c r="G369" s="5"/>
      <c r="H369" s="5"/>
      <c r="I369" s="5"/>
      <c r="J369" s="5"/>
      <c r="K369" s="6"/>
      <c r="L369" s="4"/>
      <c r="M369" s="4"/>
      <c r="N369" s="4"/>
      <c r="O369" s="4"/>
      <c r="P369" s="4"/>
      <c r="Q369" s="5"/>
      <c r="R369" s="5"/>
      <c r="S369" s="5"/>
      <c r="T369" s="5"/>
      <c r="U369" s="5"/>
      <c r="V369" s="6"/>
    </row>
    <row r="370">
      <c r="A370" s="4"/>
      <c r="B370" s="4"/>
      <c r="C370" s="4"/>
      <c r="D370" s="4"/>
      <c r="E370" s="4"/>
      <c r="F370" s="5"/>
      <c r="G370" s="5"/>
      <c r="H370" s="5"/>
      <c r="I370" s="5"/>
      <c r="J370" s="5"/>
      <c r="K370" s="6"/>
      <c r="L370" s="4"/>
      <c r="M370" s="4"/>
      <c r="N370" s="4"/>
      <c r="O370" s="4"/>
      <c r="P370" s="4"/>
      <c r="Q370" s="5"/>
      <c r="R370" s="5"/>
      <c r="S370" s="5"/>
      <c r="T370" s="5"/>
      <c r="U370" s="5"/>
      <c r="V370" s="6"/>
    </row>
    <row r="371">
      <c r="A371" s="4"/>
      <c r="B371" s="4"/>
      <c r="C371" s="4"/>
      <c r="D371" s="4"/>
      <c r="E371" s="4"/>
      <c r="F371" s="5"/>
      <c r="G371" s="5"/>
      <c r="H371" s="5"/>
      <c r="I371" s="5"/>
      <c r="J371" s="5"/>
      <c r="K371" s="6"/>
      <c r="L371" s="4"/>
      <c r="M371" s="4"/>
      <c r="N371" s="4"/>
      <c r="O371" s="4"/>
      <c r="P371" s="4"/>
      <c r="Q371" s="5"/>
      <c r="R371" s="5"/>
      <c r="S371" s="5"/>
      <c r="T371" s="5"/>
      <c r="U371" s="5"/>
      <c r="V371" s="6"/>
    </row>
    <row r="372">
      <c r="A372" s="4"/>
      <c r="B372" s="4"/>
      <c r="C372" s="4"/>
      <c r="D372" s="4"/>
      <c r="E372" s="4"/>
      <c r="F372" s="5"/>
      <c r="G372" s="5"/>
      <c r="H372" s="5"/>
      <c r="I372" s="5"/>
      <c r="J372" s="5"/>
      <c r="K372" s="6"/>
      <c r="L372" s="4"/>
      <c r="M372" s="4"/>
      <c r="N372" s="4"/>
      <c r="O372" s="4"/>
      <c r="P372" s="4"/>
      <c r="Q372" s="5"/>
      <c r="R372" s="5"/>
      <c r="S372" s="5"/>
      <c r="T372" s="5"/>
      <c r="U372" s="5"/>
      <c r="V372" s="6"/>
    </row>
    <row r="373">
      <c r="A373" s="4"/>
      <c r="B373" s="4"/>
      <c r="C373" s="4"/>
      <c r="D373" s="4"/>
      <c r="E373" s="4"/>
      <c r="F373" s="5"/>
      <c r="G373" s="5"/>
      <c r="H373" s="5"/>
      <c r="I373" s="5"/>
      <c r="J373" s="5"/>
      <c r="K373" s="6"/>
      <c r="L373" s="4"/>
      <c r="M373" s="4"/>
      <c r="N373" s="4"/>
      <c r="O373" s="4"/>
      <c r="P373" s="4"/>
      <c r="Q373" s="5"/>
      <c r="R373" s="5"/>
      <c r="S373" s="5"/>
      <c r="T373" s="5"/>
      <c r="U373" s="5"/>
      <c r="V373" s="6"/>
    </row>
    <row r="374">
      <c r="A374" s="4"/>
      <c r="B374" s="4"/>
      <c r="C374" s="4"/>
      <c r="D374" s="4"/>
      <c r="E374" s="4"/>
      <c r="F374" s="5"/>
      <c r="G374" s="5"/>
      <c r="H374" s="5"/>
      <c r="I374" s="5"/>
      <c r="J374" s="5"/>
      <c r="K374" s="6"/>
      <c r="L374" s="4"/>
      <c r="M374" s="4"/>
      <c r="N374" s="4"/>
      <c r="O374" s="4"/>
      <c r="P374" s="4"/>
      <c r="Q374" s="5"/>
      <c r="R374" s="5"/>
      <c r="S374" s="5"/>
      <c r="T374" s="5"/>
      <c r="U374" s="5"/>
      <c r="V374" s="6"/>
    </row>
    <row r="375">
      <c r="A375" s="4"/>
      <c r="B375" s="4"/>
      <c r="C375" s="4"/>
      <c r="D375" s="4"/>
      <c r="E375" s="4"/>
      <c r="F375" s="5"/>
      <c r="G375" s="5"/>
      <c r="H375" s="5"/>
      <c r="I375" s="5"/>
      <c r="J375" s="5"/>
      <c r="K375" s="6"/>
      <c r="L375" s="4"/>
      <c r="M375" s="4"/>
      <c r="N375" s="4"/>
      <c r="O375" s="4"/>
      <c r="P375" s="4"/>
      <c r="Q375" s="5"/>
      <c r="R375" s="5"/>
      <c r="S375" s="5"/>
      <c r="T375" s="5"/>
      <c r="U375" s="5"/>
      <c r="V375" s="6"/>
    </row>
    <row r="376">
      <c r="A376" s="4"/>
      <c r="B376" s="4"/>
      <c r="C376" s="4"/>
      <c r="D376" s="4"/>
      <c r="E376" s="4"/>
      <c r="F376" s="5"/>
      <c r="G376" s="5"/>
      <c r="H376" s="5"/>
      <c r="I376" s="5"/>
      <c r="J376" s="5"/>
      <c r="K376" s="6"/>
      <c r="L376" s="4"/>
      <c r="M376" s="4"/>
      <c r="N376" s="4"/>
      <c r="O376" s="4"/>
      <c r="P376" s="4"/>
      <c r="Q376" s="5"/>
      <c r="R376" s="5"/>
      <c r="S376" s="5"/>
      <c r="T376" s="5"/>
      <c r="U376" s="5"/>
      <c r="V376" s="6"/>
    </row>
    <row r="377">
      <c r="A377" s="4"/>
      <c r="B377" s="4"/>
      <c r="C377" s="4"/>
      <c r="D377" s="4"/>
      <c r="E377" s="4"/>
      <c r="F377" s="5"/>
      <c r="G377" s="5"/>
      <c r="H377" s="5"/>
      <c r="I377" s="5"/>
      <c r="J377" s="5"/>
      <c r="K377" s="6"/>
      <c r="L377" s="4"/>
      <c r="M377" s="4"/>
      <c r="N377" s="4"/>
      <c r="O377" s="4"/>
      <c r="P377" s="4"/>
      <c r="Q377" s="5"/>
      <c r="R377" s="5"/>
      <c r="S377" s="5"/>
      <c r="T377" s="5"/>
      <c r="U377" s="5"/>
      <c r="V377" s="6"/>
    </row>
    <row r="378">
      <c r="A378" s="4"/>
      <c r="B378" s="4"/>
      <c r="C378" s="4"/>
      <c r="D378" s="4"/>
      <c r="E378" s="4"/>
      <c r="F378" s="5"/>
      <c r="G378" s="5"/>
      <c r="H378" s="5"/>
      <c r="I378" s="5"/>
      <c r="J378" s="5"/>
      <c r="K378" s="6"/>
      <c r="L378" s="4"/>
      <c r="M378" s="4"/>
      <c r="N378" s="4"/>
      <c r="O378" s="4"/>
      <c r="P378" s="4"/>
      <c r="Q378" s="5"/>
      <c r="R378" s="5"/>
      <c r="S378" s="5"/>
      <c r="T378" s="5"/>
      <c r="U378" s="5"/>
      <c r="V378" s="6"/>
    </row>
    <row r="379">
      <c r="A379" s="4"/>
      <c r="B379" s="4"/>
      <c r="C379" s="4"/>
      <c r="D379" s="4"/>
      <c r="E379" s="4"/>
      <c r="F379" s="5"/>
      <c r="G379" s="5"/>
      <c r="H379" s="5"/>
      <c r="I379" s="5"/>
      <c r="J379" s="5"/>
      <c r="K379" s="6"/>
      <c r="L379" s="4"/>
      <c r="M379" s="4"/>
      <c r="N379" s="4"/>
      <c r="O379" s="4"/>
      <c r="P379" s="4"/>
      <c r="Q379" s="5"/>
      <c r="R379" s="5"/>
      <c r="S379" s="5"/>
      <c r="T379" s="5"/>
      <c r="U379" s="5"/>
      <c r="V379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3.25"/>
    <col customWidth="1" min="2" max="2" width="24.0"/>
    <col customWidth="1" min="3" max="3" width="20.25"/>
    <col customWidth="1" min="4" max="4" width="19.0"/>
    <col customWidth="1" min="5" max="5" width="17.88"/>
    <col customWidth="1" min="6" max="6" width="17.63"/>
    <col customWidth="1" min="7" max="7" width="20.75"/>
    <col customWidth="1" min="8" max="8" width="21.13"/>
  </cols>
  <sheetData>
    <row r="1" ht="28.5" customHeight="1">
      <c r="A1" s="139" t="s">
        <v>1031</v>
      </c>
      <c r="E1" s="140" t="s">
        <v>1032</v>
      </c>
    </row>
    <row r="2" ht="28.5" customHeight="1">
      <c r="A2" s="71" t="s">
        <v>945</v>
      </c>
      <c r="B2" s="72" t="s">
        <v>946</v>
      </c>
      <c r="C2" s="72" t="s">
        <v>947</v>
      </c>
      <c r="D2" s="72" t="s">
        <v>948</v>
      </c>
      <c r="E2" s="141" t="s">
        <v>1033</v>
      </c>
      <c r="F2" s="142" t="s">
        <v>950</v>
      </c>
      <c r="G2" s="142" t="s">
        <v>1034</v>
      </c>
      <c r="H2" s="142" t="s">
        <v>933</v>
      </c>
    </row>
    <row r="3" ht="42.0" customHeight="1">
      <c r="A3" s="143">
        <v>114.0</v>
      </c>
      <c r="B3" s="144" t="str">
        <f>VLOOKUP(A3, 'US and CA'!A2:Z17, 4, FALSE) &amp;" "&amp;VLOOKUP(A3, 'US and CA'!A2:Z17, 5, FALSE)</f>
        <v>Chris Blaine</v>
      </c>
      <c r="C3" s="144" t="str">
        <f>VLOOKUP(A3, 'US and CA'!A2:Z17, 2, FALSE) </f>
        <v>Lisa McDonald</v>
      </c>
      <c r="D3" s="144" t="str">
        <f>VLOOKUP(A3, 'US and CA'!A2:Z17, 7, FALSE) </f>
        <v>Central</v>
      </c>
      <c r="E3" s="145">
        <f>VLOOKUP(A3, 'US and CA'!A2:Z17, 19, FALSE) </f>
        <v>3.4</v>
      </c>
      <c r="F3" s="146">
        <f>VLOOKUP(A3, 'US and CA'!A2:Z17, 20, FALSE) </f>
        <v>253</v>
      </c>
      <c r="G3" s="146" t="str">
        <f>#REF!</f>
        <v>#REF!</v>
      </c>
      <c r="H3" s="147" t="str">
        <f>IFS(VLOOKUP(A3, 'US and CA'!A2:Z17, 26, FALSE)=1, "Bottom 20%", OR(VLOOKUP(A3, 'US and CA'!A2:Z17, 26, FALSE)=2, VLOOKUP(A3, 'US and CA'!A2:Z17, 26, FALSE)=3), "Middle", VLOOKUP(A3, 'US and CA'!A2:Z17, 26, FALSE)=4, "Top 20%")
</f>
        <v>Middle</v>
      </c>
    </row>
    <row r="4" ht="18.0" customHeight="1">
      <c r="A4" s="148"/>
    </row>
    <row r="5" ht="28.5" customHeight="1">
      <c r="A5" s="149" t="s">
        <v>952</v>
      </c>
    </row>
    <row r="6" ht="28.5" customHeight="1">
      <c r="A6" s="85" t="s">
        <v>877</v>
      </c>
      <c r="B6" s="85" t="s">
        <v>1035</v>
      </c>
      <c r="C6" s="85" t="s">
        <v>1036</v>
      </c>
      <c r="D6" s="85" t="s">
        <v>955</v>
      </c>
      <c r="E6" s="85" t="s">
        <v>956</v>
      </c>
      <c r="F6" s="85" t="s">
        <v>957</v>
      </c>
      <c r="G6" s="85" t="s">
        <v>1037</v>
      </c>
      <c r="H6" s="85" t="s">
        <v>959</v>
      </c>
    </row>
    <row r="7" ht="42.0" customHeight="1">
      <c r="A7" s="150" t="s">
        <v>960</v>
      </c>
      <c r="B7" s="151">
        <v>103.0</v>
      </c>
      <c r="C7" s="151">
        <v>100.0</v>
      </c>
      <c r="D7" s="152" t="str">
        <f>VLOOKUP(A3, 'US and CA'!A2:Z17,12,FALSE) &amp;"%"</f>
        <v>12.31%</v>
      </c>
      <c r="E7" s="153" t="str">
        <f t="shared" ref="E7:E8" si="1">#REF!&amp;"%" </f>
        <v>#REF!</v>
      </c>
      <c r="F7" s="154">
        <f>VLOOKUP(A3, 'US and CA'!A2:Z17,17,FALSE)</f>
        <v>3</v>
      </c>
      <c r="G7" s="155" t="str">
        <f t="shared" ref="G7:G8" si="2">#REF!</f>
        <v>#REF!</v>
      </c>
      <c r="H7" s="156" t="str">
        <f>IFS(VLOOKUP(A3, 'US and CA'!A2:Z17, 24, FALSE)=1, "Bottom 20%", OR(VLOOKUP(A3, 'US and CA'!A2:Z17, 24, FALSE)=2, VLOOKUP(A3, 'US and CA'!A2:Z17, 24, FALSE)=3), "Middle", VLOOKUP(A3, 'US and CA'!A2:Z17, 24, FALSE)=4, "Top 20%")
</f>
        <v>Middle</v>
      </c>
    </row>
    <row r="8" ht="42.0" customHeight="1">
      <c r="A8" s="150" t="s">
        <v>17</v>
      </c>
      <c r="B8" s="157">
        <v>160900.0</v>
      </c>
      <c r="C8" s="157">
        <v>100000.0</v>
      </c>
      <c r="D8" s="152" t="str">
        <f>VLOOKUP(A3, 'US and CA'!A2:Z17,13,FALSE)&amp;"%"</f>
        <v>19.48%</v>
      </c>
      <c r="E8" s="153" t="str">
        <f t="shared" si="1"/>
        <v>#REF!</v>
      </c>
      <c r="F8" s="154">
        <f>VLOOKUP(A3, 'US and CA'!A2:Z17,18,FALSE)</f>
        <v>3</v>
      </c>
      <c r="G8" s="155" t="str">
        <f t="shared" si="2"/>
        <v>#REF!</v>
      </c>
      <c r="H8" s="156" t="str">
        <f>IFS(VLOOKUP(A3, 'US and CA'!A2:Z17, 25, FALSE)=1, "Bottom 20%", OR(VLOOKUP(A3, 'US and CA'!A2:Z17, 25, FALSE)=2, VLOOKUP(A3, 'US and CA'!A2:Z17, 25, FALSE)=3), "Middle", VLOOKUP(A3, 'US and CA'!A2:Z17, 25, FALSE)=4, "Top 20%")
</f>
        <v>Middle</v>
      </c>
    </row>
    <row r="9" ht="18.0" customHeight="1">
      <c r="A9" s="158"/>
      <c r="B9" s="159"/>
      <c r="C9" s="159"/>
      <c r="D9" s="160"/>
      <c r="E9" s="161"/>
      <c r="F9" s="162"/>
      <c r="G9" s="163"/>
      <c r="H9" s="164"/>
    </row>
    <row r="10" ht="28.5" customHeight="1">
      <c r="A10" s="165" t="s">
        <v>897</v>
      </c>
    </row>
    <row r="11" ht="28.5" customHeight="1">
      <c r="A11" s="85" t="s">
        <v>877</v>
      </c>
      <c r="B11" s="85" t="s">
        <v>1035</v>
      </c>
      <c r="C11" s="85" t="s">
        <v>1036</v>
      </c>
      <c r="D11" s="85" t="s">
        <v>955</v>
      </c>
      <c r="E11" s="85" t="s">
        <v>956</v>
      </c>
      <c r="F11" s="85" t="s">
        <v>957</v>
      </c>
      <c r="G11" s="85" t="s">
        <v>1037</v>
      </c>
      <c r="H11" s="85" t="s">
        <v>959</v>
      </c>
    </row>
    <row r="12" ht="42.0" customHeight="1">
      <c r="A12" s="150" t="s">
        <v>970</v>
      </c>
      <c r="B12" s="151">
        <v>42.0</v>
      </c>
      <c r="C12" s="151">
        <v>27.0</v>
      </c>
      <c r="D12" s="166" t="str">
        <f>VLOOKUP(A3, 'US and CA'!A2:Z17, 9, FALSE) &amp;"%"</f>
        <v>121.61%</v>
      </c>
      <c r="E12" s="153" t="str">
        <f t="shared" ref="E12:E13" si="3">#REF!&amp;"%" </f>
        <v>#REF!</v>
      </c>
      <c r="F12" s="154">
        <f>VLOOKUP(A3, 'US and CA'!A2:Z17,14,FALSE)</f>
        <v>5</v>
      </c>
      <c r="G12" s="155" t="str">
        <f t="shared" ref="G12:G13" si="4">#REF!</f>
        <v>#REF!</v>
      </c>
      <c r="H12" s="167" t="s">
        <v>1038</v>
      </c>
    </row>
    <row r="13" ht="42.0" customHeight="1">
      <c r="A13" s="150" t="s">
        <v>974</v>
      </c>
      <c r="B13" s="151">
        <v>2.0</v>
      </c>
      <c r="C13" s="151">
        <v>1.0</v>
      </c>
      <c r="D13" s="152" t="str">
        <f>VLOOKUP(A3, 'US and CA'!A2:Z17,11,FALSE) &amp; "%"</f>
        <v>95.04%</v>
      </c>
      <c r="E13" s="153" t="str">
        <f t="shared" si="3"/>
        <v>#REF!</v>
      </c>
      <c r="F13" s="154">
        <f>VLOOKUP(A3, 'US and CA'!A2:Z17,16,FALSE)</f>
        <v>5</v>
      </c>
      <c r="G13" s="155" t="str">
        <f t="shared" si="4"/>
        <v>#REF!</v>
      </c>
      <c r="H13" s="156" t="str">
        <f>IFS(VLOOKUP(A3, 'US and CA'!A2:Z17, 23, FALSE)=1, "Bottom 20%", OR(VLOOKUP(A3, 'US and CA'!A2:Z17, 23, FALSE)=2, VLOOKUP(A3, 'US and CA'!A2:Z17, 23, FALSE)=3), "Middle", VLOOKUP(A3, 'US and CA'!A2:Z17, 23, FALSE)=4, "Top 20%")
</f>
        <v>Top 20%</v>
      </c>
    </row>
    <row r="14" ht="18.0" customHeight="1">
      <c r="A14" s="168"/>
      <c r="B14" s="169"/>
      <c r="C14" s="169"/>
      <c r="D14" s="169"/>
      <c r="E14" s="169"/>
      <c r="F14" s="169"/>
      <c r="G14" s="169"/>
      <c r="H14" s="164"/>
    </row>
    <row r="15" ht="28.5" customHeight="1">
      <c r="A15" s="170" t="s">
        <v>912</v>
      </c>
    </row>
    <row r="16" ht="28.5" customHeight="1">
      <c r="A16" s="85" t="s">
        <v>877</v>
      </c>
      <c r="B16" s="85" t="s">
        <v>1035</v>
      </c>
      <c r="C16" s="85" t="s">
        <v>1036</v>
      </c>
      <c r="D16" s="85" t="s">
        <v>955</v>
      </c>
      <c r="E16" s="85" t="s">
        <v>956</v>
      </c>
      <c r="F16" s="85" t="s">
        <v>957</v>
      </c>
      <c r="G16" s="85" t="s">
        <v>1037</v>
      </c>
      <c r="H16" s="85" t="s">
        <v>1039</v>
      </c>
    </row>
    <row r="17" ht="42.0" customHeight="1">
      <c r="A17" s="150" t="s">
        <v>1040</v>
      </c>
      <c r="B17" s="151">
        <v>3.0</v>
      </c>
      <c r="C17" s="151">
        <v>1.0</v>
      </c>
      <c r="D17" s="166" t="str">
        <f>VLOOKUP(A3, 'US and CA'!A2:Z17, 10, FALSE) &amp;"%" </f>
        <v>116.32%</v>
      </c>
      <c r="E17" s="153" t="str">
        <f>#REF!&amp;"%" </f>
        <v>#REF!</v>
      </c>
      <c r="F17" s="154">
        <f>VLOOKUP(A3, 'US and CA'!A2:Z17,15,FALSE)</f>
        <v>2</v>
      </c>
      <c r="G17" s="155" t="str">
        <f>#REF!</f>
        <v>#REF!</v>
      </c>
      <c r="H17" s="156" t="str">
        <f>IFS(VLOOKUP(A3, 'US and CA'!A2:Z17, 22, FALSE)=1, "Bottom 20%", OR(VLOOKUP(A3, 'US and CA'!A2:Z17, 22, FALSE)=2, VLOOKUP(A3, 'US and CA'!A2:Z17, 22, FALSE)=3), "Middle", VLOOKUP(A3, 'US and CA'!A2:Z17, 22, FALSE)=4, "Top 20%")
</f>
        <v>Middle</v>
      </c>
    </row>
  </sheetData>
  <mergeCells count="5">
    <mergeCell ref="A1:D1"/>
    <mergeCell ref="E1:H1"/>
    <mergeCell ref="A5:H5"/>
    <mergeCell ref="A10:H10"/>
    <mergeCell ref="A15:H15"/>
  </mergeCells>
  <conditionalFormatting sqref="H13:H14">
    <cfRule type="containsText" dxfId="0" priority="1" operator="containsText" text="Middle">
      <formula>NOT(ISERROR(SEARCH(("Middle"),(H13))))</formula>
    </cfRule>
  </conditionalFormatting>
  <conditionalFormatting sqref="H7">
    <cfRule type="containsText" dxfId="0" priority="2" operator="containsText" text="Middle">
      <formula>NOT(ISERROR(SEARCH(("Middle"),(H7))))</formula>
    </cfRule>
  </conditionalFormatting>
  <conditionalFormatting sqref="H8:H9">
    <cfRule type="containsText" dxfId="1" priority="3" operator="containsText" text="top">
      <formula>NOT(ISERROR(SEARCH(("top"),(H8))))</formula>
    </cfRule>
  </conditionalFormatting>
  <conditionalFormatting sqref="H12">
    <cfRule type="containsText" dxfId="0" priority="4" operator="containsText" text="Middle">
      <formula>NOT(ISERROR(SEARCH(("Middle"),(H12))))</formula>
    </cfRule>
  </conditionalFormatting>
  <conditionalFormatting sqref="H17">
    <cfRule type="containsText" dxfId="1" priority="5" operator="containsText" text="Top">
      <formula>NOT(ISERROR(SEARCH(("Top"),(H17))))</formula>
    </cfRule>
  </conditionalFormatting>
  <conditionalFormatting sqref="H3">
    <cfRule type="containsText" dxfId="0" priority="6" operator="containsText" text="Middle">
      <formula>NOT(ISERROR(SEARCH(("Middle"),(H3))))</formula>
    </cfRule>
  </conditionalFormatting>
  <conditionalFormatting sqref="H3">
    <cfRule type="containsText" dxfId="1" priority="7" operator="containsText" text="Top">
      <formula>NOT(ISERROR(SEARCH(("Top"),(H3))))</formula>
    </cfRule>
  </conditionalFormatting>
  <conditionalFormatting sqref="H17">
    <cfRule type="containsText" dxfId="0" priority="8" operator="containsText" text="Middle">
      <formula>NOT(ISERROR(SEARCH(("Middle"),(H17))))</formula>
    </cfRule>
  </conditionalFormatting>
  <conditionalFormatting sqref="H7">
    <cfRule type="containsText" dxfId="1" priority="9" operator="containsText" text="Top">
      <formula>NOT(ISERROR(SEARCH(("Top"),(H7))))</formula>
    </cfRule>
  </conditionalFormatting>
  <conditionalFormatting sqref="H12:H13">
    <cfRule type="containsText" dxfId="1" priority="10" operator="containsText" text="Top">
      <formula>NOT(ISERROR(SEARCH(("Top"),(H12))))</formula>
    </cfRule>
  </conditionalFormatting>
  <conditionalFormatting sqref="H8:H9">
    <cfRule type="containsText" dxfId="0" priority="11" operator="containsText" text="Middle">
      <formula>NOT(ISERROR(SEARCH(("Middle"),(H8))))</formula>
    </cfRule>
  </conditionalFormatting>
  <conditionalFormatting sqref="H3 H7:H9 H12:H13 H16:H17">
    <cfRule type="containsText" dxfId="3" priority="12" operator="containsText" text="Bottom">
      <formula>NOT(ISERROR(SEARCH(("Bottom"),(H3))))</formula>
    </cfRule>
  </conditionalFormatting>
  <conditionalFormatting sqref="D7:D8 D12:D13 D17">
    <cfRule type="beginsWith" dxfId="0" priority="13" operator="beginsWith" text="-">
      <formula>LEFT((D7),LEN("-"))=("-")</formula>
    </cfRule>
  </conditionalFormatting>
  <conditionalFormatting sqref="E7:E8 E12:E13 E17">
    <cfRule type="beginsWith" dxfId="0" priority="14" operator="beginsWith" text="-">
      <formula>LEFT((E7),LEN("-"))=("-")</formula>
    </cfRule>
  </conditionalFormatting>
  <conditionalFormatting sqref="D7:E7 D8:E8 D12:E12 D13:E13 D17:E17">
    <cfRule type="cellIs" dxfId="1" priority="15" operator="greaterThanOrEqual">
      <formula>0.25</formula>
    </cfRule>
  </conditionalFormatting>
  <dataValidations>
    <dataValidation type="list" allowBlank="1" showErrorMessage="1" sqref="A3">
      <formula1>'US and CA'!$A$2:$A$615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2" width="20.38"/>
    <col customWidth="1" min="3" max="3" width="14.88"/>
    <col customWidth="1" min="4" max="4" width="17.88"/>
    <col customWidth="1" min="5" max="5" width="19.38"/>
    <col customWidth="1" min="6" max="6" width="31.0"/>
    <col customWidth="1" min="7" max="7" width="21.5"/>
  </cols>
  <sheetData>
    <row r="1">
      <c r="A1" s="137"/>
      <c r="B1" s="171">
        <v>108.0</v>
      </c>
      <c r="C1" s="172" t="s">
        <v>1041</v>
      </c>
      <c r="D1" s="172" t="s">
        <v>1034</v>
      </c>
      <c r="E1" s="172" t="s">
        <v>950</v>
      </c>
      <c r="F1" s="172" t="s">
        <v>933</v>
      </c>
      <c r="G1" s="173"/>
    </row>
    <row r="2">
      <c r="A2" s="174" t="s">
        <v>946</v>
      </c>
      <c r="B2" s="175" t="str">
        <f>VLOOKUP(B1, 'US and CA'!A2:Z995, 4, FALSE) &amp;" "&amp;VLOOKUP(B1, 'US and CA'!A2:Z995, 5, FALSE)</f>
        <v>Parth Patel</v>
      </c>
      <c r="C2" s="176">
        <f>VLOOKUP(B1, 'US and CA'!A2:Z995, 19, FALSE) </f>
        <v>1.85</v>
      </c>
      <c r="D2" s="176" t="str">
        <f>#REF!</f>
        <v>#REF!</v>
      </c>
      <c r="E2" s="177">
        <f>VLOOKUP(B1, 'US and CA'!A2:Z995, 20, FALSE) </f>
        <v>449</v>
      </c>
      <c r="F2" s="178" t="str">
        <f>IFS(VLOOKUP(B1, 'US and CA'!A2:Z995, 26, FALSE)=1, "Bottom 20%", OR(VLOOKUP(B1, 'US and CA'!A2:Z995, 26, FALSE)=2, VLOOKUP(B1, 'US and CA'!A2:Z995, 26, FALSE)=3), "Middle", VLOOKUP(B1, 'US and CA'!A2:Z995, 26, FALSE)=4, "Top 20%")
</f>
        <v>Middle</v>
      </c>
    </row>
    <row r="3">
      <c r="A3" s="174" t="s">
        <v>947</v>
      </c>
      <c r="B3" s="175" t="str">
        <f>VLOOKUP(B1, 'US and CA'!A2:Z995, 2, FALSE) </f>
        <v>Carrie Meyer</v>
      </c>
    </row>
    <row r="4">
      <c r="A4" s="174" t="s">
        <v>948</v>
      </c>
      <c r="B4" s="179" t="str">
        <f>VLOOKUP(B1, 'US and CA'!A2:Z995, 7, FALSE) </f>
        <v>Central</v>
      </c>
      <c r="C4" s="180"/>
      <c r="D4" s="180"/>
      <c r="E4" s="180"/>
    </row>
    <row r="5">
      <c r="A5" s="181" t="s">
        <v>1042</v>
      </c>
      <c r="B5" s="182" t="s">
        <v>1043</v>
      </c>
      <c r="C5" s="183" t="s">
        <v>878</v>
      </c>
      <c r="D5" s="184" t="s">
        <v>1044</v>
      </c>
      <c r="E5" s="185" t="s">
        <v>1037</v>
      </c>
      <c r="F5" s="185" t="s">
        <v>1045</v>
      </c>
      <c r="G5" s="185" t="s">
        <v>1046</v>
      </c>
    </row>
    <row r="6">
      <c r="A6" s="180"/>
      <c r="B6" s="186" t="s">
        <v>1047</v>
      </c>
      <c r="C6" s="187">
        <f>VLOOKUP(B1, 'US and CA'!A2:Z995,15,FALSE)</f>
        <v>1</v>
      </c>
      <c r="D6" s="187" t="str">
        <f>VLOOKUP(B1, 'US and CA'!A2:Z995, 10, FALSE) &amp;"%" </f>
        <v>-3646.3%</v>
      </c>
      <c r="E6" s="188" t="str">
        <f>#REF!</f>
        <v>#REF!</v>
      </c>
      <c r="F6" s="189" t="str">
        <f>#REF!&amp;"%" </f>
        <v>#REF!</v>
      </c>
      <c r="G6" s="190" t="str">
        <f>IFS(VLOOKUP(B1, 'US and CA'!A2:Z995, 22, FALSE)=1, "Bottom 20%", OR(VLOOKUP(B1, 'US and CA'!A2:Z995, 22, FALSE)=2, VLOOKUP(B1, 'US and CA'!A2:Z995, 22, FALSE)=3), "Middle", VLOOKUP(B1, 'US and CA'!A2:Z995, 22, FALSE)=4, "Top 20%")
</f>
        <v>Middle</v>
      </c>
    </row>
    <row r="7">
      <c r="A7" s="191" t="s">
        <v>1048</v>
      </c>
      <c r="B7" s="182" t="s">
        <v>1049</v>
      </c>
      <c r="C7" s="183" t="s">
        <v>878</v>
      </c>
      <c r="D7" s="184" t="s">
        <v>1044</v>
      </c>
      <c r="E7" s="185" t="s">
        <v>1037</v>
      </c>
      <c r="F7" s="185" t="s">
        <v>1045</v>
      </c>
      <c r="G7" s="185" t="s">
        <v>1046</v>
      </c>
    </row>
    <row r="8">
      <c r="A8" s="192"/>
      <c r="B8" s="186" t="s">
        <v>970</v>
      </c>
      <c r="C8" s="187">
        <f>VLOOKUP(B1, 'US and CA'!A2:Z995,14,FALSE)</f>
        <v>5</v>
      </c>
      <c r="D8" s="193" t="str">
        <f>VLOOKUP(B1, 'US and CA'!A2:Z995, 9, FALSE) &amp;"%"</f>
        <v>1285.94%</v>
      </c>
      <c r="E8" s="188" t="str">
        <f>#REF!</f>
        <v>#REF!</v>
      </c>
      <c r="F8" s="189" t="str">
        <f>#REF!&amp;"%" </f>
        <v>#REF!</v>
      </c>
      <c r="G8" s="190" t="str">
        <f>IFS(VLOOKUP(B1, 'US and CA'!A2:Z995, 21, FALSE)=1, "Bottom 20%", OR(VLOOKUP(B1, 'US and CA'!A2:Z995, 21, FALSE)=2, VLOOKUP(B1, 'US and CA'!A2:Z995, 21, FALSE)=3), "Middle", VLOOKUP(B1, 'US and CA'!A2:Z995, 21, FALSE)=4, "Top 20%")
</f>
        <v>Top 20%</v>
      </c>
    </row>
    <row r="9">
      <c r="A9" s="192"/>
      <c r="B9" s="186"/>
      <c r="C9" s="187"/>
      <c r="D9" s="193"/>
      <c r="E9" s="188"/>
      <c r="F9" s="189"/>
      <c r="G9" s="190"/>
    </row>
    <row r="10">
      <c r="A10" s="192"/>
      <c r="B10" s="186" t="s">
        <v>1050</v>
      </c>
      <c r="C10" s="187">
        <f>VLOOKUP(B1, 'US and CA'!A2:Z995,16,FALSE)</f>
        <v>3</v>
      </c>
      <c r="D10" s="193" t="str">
        <f>VLOOKUP(B1, 'US and CA'!A2:Z995,11,FALSE) &amp; "%"</f>
        <v>50.63%</v>
      </c>
      <c r="E10" s="188" t="str">
        <f>#REF!</f>
        <v>#REF!</v>
      </c>
      <c r="F10" s="189" t="str">
        <f>#REF!&amp;"%" </f>
        <v>#REF!</v>
      </c>
      <c r="G10" s="190" t="str">
        <f>IFS(VLOOKUP(B1, 'US and CA'!A2:Z995, 23, FALSE)=1, "Bottom 20%", OR(VLOOKUP(B1, 'US and CA'!A2:Z995, 23, FALSE)=2, VLOOKUP(B1, 'US and CA'!A2:Z995, 23, FALSE)=3), "Middle", VLOOKUP(B1, 'US and CA'!A2:Z995, 23, FALSE)=4, "Top 20%")
</f>
        <v>Top 20%</v>
      </c>
    </row>
    <row r="11">
      <c r="A11" s="194"/>
      <c r="B11" s="186"/>
      <c r="C11" s="187"/>
      <c r="D11" s="193"/>
      <c r="E11" s="188"/>
      <c r="F11" s="189"/>
      <c r="G11" s="190"/>
    </row>
    <row r="12" ht="22.5" customHeight="1">
      <c r="A12" s="195" t="s">
        <v>1051</v>
      </c>
      <c r="B12" s="196" t="s">
        <v>1052</v>
      </c>
      <c r="C12" s="183" t="s">
        <v>878</v>
      </c>
      <c r="D12" s="184" t="s">
        <v>1044</v>
      </c>
      <c r="E12" s="185" t="s">
        <v>1037</v>
      </c>
      <c r="F12" s="185" t="s">
        <v>1045</v>
      </c>
      <c r="G12" s="185" t="s">
        <v>1046</v>
      </c>
    </row>
    <row r="13">
      <c r="B13" s="186" t="s">
        <v>960</v>
      </c>
      <c r="C13" s="187">
        <f>VLOOKUP(B1, 'US and CA'!A2:Z995,17,FALSE)</f>
        <v>1</v>
      </c>
      <c r="D13" s="193" t="str">
        <f>VLOOKUP(B1, 'US and CA'!A2:Z995,12,FALSE) &amp;"%"</f>
        <v>-1.16%</v>
      </c>
      <c r="E13" s="188" t="str">
        <f>#REF!</f>
        <v>#REF!</v>
      </c>
      <c r="F13" s="189" t="str">
        <f>#REF!&amp;"%" </f>
        <v>#REF!</v>
      </c>
      <c r="G13" s="190" t="str">
        <f>IFS(VLOOKUP(B1, 'US and CA'!A2:Z995, 24, FALSE)=1, "Bottom 20%", OR(VLOOKUP(B1, 'US and CA'!A2:Z995, 24, FALSE)=2, VLOOKUP(B1, 'US and CA'!A2:Z995, 24, FALSE)=3), "Middle", VLOOKUP(B1, 'US and CA'!A2:Z995, 24, FALSE)=4, "Top 20%")
</f>
        <v>Middle</v>
      </c>
    </row>
    <row r="14">
      <c r="B14" s="186"/>
      <c r="C14" s="187"/>
      <c r="D14" s="193"/>
      <c r="E14" s="188"/>
      <c r="F14" s="189"/>
      <c r="G14" s="190"/>
    </row>
    <row r="15" ht="27.75" customHeight="1">
      <c r="B15" s="186" t="s">
        <v>17</v>
      </c>
      <c r="C15" s="187">
        <f>VLOOKUP(B1, 'US and CA'!A2:Z995,18,FALSE)</f>
        <v>2</v>
      </c>
      <c r="D15" s="193" t="str">
        <f>VLOOKUP(B1, 'US and CA'!A2:Z995,13,FALSE)&amp;"%"</f>
        <v>8.67%</v>
      </c>
      <c r="E15" s="188" t="str">
        <f>#REF!</f>
        <v>#REF!</v>
      </c>
      <c r="F15" s="189" t="str">
        <f>#REF!&amp;"%" </f>
        <v>#REF!</v>
      </c>
      <c r="G15" s="190" t="str">
        <f>IFS(VLOOKUP(B1, 'US and CA'!A2:Z995, 25, FALSE)=1, "Bottom 20%", OR(VLOOKUP(B1, 'US and CA'!A2:Z995, 25, FALSE)=2, VLOOKUP(B1, 'US and CA'!A2:Z995, 25, FALSE)=3), "Middle", VLOOKUP(B1, 'US and CA'!A2:Z995, 25, FALSE)=4, "Top 20%")
</f>
        <v>Middle</v>
      </c>
    </row>
    <row r="16" ht="27.75" customHeight="1">
      <c r="A16" s="195"/>
      <c r="B16" s="186"/>
      <c r="C16" s="187"/>
      <c r="D16" s="193"/>
      <c r="E16" s="188"/>
      <c r="F16" s="189"/>
      <c r="G16" s="190"/>
    </row>
  </sheetData>
  <mergeCells count="8">
    <mergeCell ref="G1:G4"/>
    <mergeCell ref="C2:C4"/>
    <mergeCell ref="D2:D4"/>
    <mergeCell ref="E2:E4"/>
    <mergeCell ref="F2:F4"/>
    <mergeCell ref="A5:A6"/>
    <mergeCell ref="A7:A10"/>
    <mergeCell ref="A12:A15"/>
  </mergeCells>
  <dataValidations>
    <dataValidation type="list" allowBlank="1" showErrorMessage="1" sqref="B1">
      <formula1>'US and CA'!$A$2:$A$615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5.75"/>
    <col customWidth="1" min="2" max="2" width="17.88"/>
    <col customWidth="1" min="3" max="3" width="11.25"/>
    <col customWidth="1" min="4" max="4" width="8.5"/>
    <col customWidth="1" min="5" max="5" width="12.0"/>
    <col customWidth="1" min="6" max="6" width="4.13"/>
    <col customWidth="1" min="7" max="7" width="6.75"/>
    <col customWidth="1" min="8" max="9" width="11.13"/>
    <col customWidth="1" min="10" max="10" width="16.25"/>
    <col customWidth="1" min="11" max="11" width="14.38"/>
    <col customWidth="1" min="12" max="12" width="18.75"/>
    <col customWidth="1" min="13" max="13" width="16.88"/>
    <col customWidth="1" min="14" max="14" width="18.75"/>
    <col customWidth="1" min="15" max="15" width="16.88"/>
    <col customWidth="1" min="16" max="16" width="13.13"/>
    <col customWidth="1" min="17" max="17" width="10.75"/>
    <col customWidth="1" min="18" max="18" width="18.5"/>
    <col customWidth="1" min="19" max="19" width="16.63"/>
    <col customWidth="1" min="20" max="20" width="11.75"/>
    <col customWidth="1" min="21" max="21" width="9.25"/>
    <col customWidth="1" min="22" max="22" width="8.13"/>
    <col customWidth="1" min="23" max="23" width="8.88"/>
    <col customWidth="1" min="24" max="24" width="10.63"/>
    <col customWidth="1" min="25" max="25" width="7.25"/>
    <col customWidth="1" min="26" max="26" width="9.0"/>
    <col customWidth="1" min="27" max="27" width="7.38"/>
    <col customWidth="1" min="28" max="28" width="9.25"/>
    <col customWidth="1" min="29" max="29" width="7.25"/>
    <col customWidth="1" min="30" max="30" width="15.75"/>
    <col customWidth="1" min="31" max="31" width="13.0"/>
    <col customWidth="1" min="32" max="32" width="8.5"/>
    <col customWidth="1" min="33" max="33" width="10.13"/>
    <col customWidth="1" min="34" max="34" width="8.5"/>
    <col customWidth="1" min="35" max="35" width="10.5"/>
    <col customWidth="1" min="36" max="36" width="8.38"/>
    <col customWidth="1" min="37" max="37" width="11.25"/>
    <col customWidth="1" min="38" max="42" width="13.38"/>
  </cols>
  <sheetData>
    <row r="1">
      <c r="A1" s="14" t="s">
        <v>5</v>
      </c>
      <c r="B1" s="14" t="s">
        <v>6</v>
      </c>
      <c r="C1" s="14" t="s">
        <v>7</v>
      </c>
      <c r="D1" s="14" t="s">
        <v>8</v>
      </c>
      <c r="E1" s="14" t="s">
        <v>9</v>
      </c>
      <c r="F1" s="15" t="s">
        <v>10</v>
      </c>
      <c r="G1" s="15" t="s">
        <v>11</v>
      </c>
      <c r="H1" s="18" t="s">
        <v>851</v>
      </c>
      <c r="I1" s="18" t="s">
        <v>852</v>
      </c>
      <c r="J1" s="14" t="s">
        <v>853</v>
      </c>
      <c r="K1" s="14" t="s">
        <v>854</v>
      </c>
      <c r="L1" s="14" t="s">
        <v>855</v>
      </c>
      <c r="M1" s="14" t="s">
        <v>856</v>
      </c>
      <c r="N1" s="14" t="s">
        <v>857</v>
      </c>
      <c r="O1" s="14" t="s">
        <v>858</v>
      </c>
      <c r="P1" s="14" t="s">
        <v>859</v>
      </c>
      <c r="Q1" s="14" t="s">
        <v>860</v>
      </c>
      <c r="R1" s="14" t="s">
        <v>861</v>
      </c>
      <c r="S1" s="14" t="s">
        <v>862</v>
      </c>
      <c r="T1" s="14" t="s">
        <v>983</v>
      </c>
      <c r="U1" s="14" t="s">
        <v>984</v>
      </c>
      <c r="V1" s="14" t="s">
        <v>985</v>
      </c>
      <c r="W1" s="14" t="s">
        <v>986</v>
      </c>
      <c r="X1" s="14" t="s">
        <v>987</v>
      </c>
      <c r="Y1" s="14" t="s">
        <v>18</v>
      </c>
      <c r="Z1" s="14" t="s">
        <v>19</v>
      </c>
      <c r="AA1" s="14" t="s">
        <v>20</v>
      </c>
      <c r="AB1" s="14" t="s">
        <v>21</v>
      </c>
      <c r="AC1" s="14" t="s">
        <v>22</v>
      </c>
      <c r="AD1" s="14" t="s">
        <v>23</v>
      </c>
      <c r="AE1" s="14" t="s">
        <v>24</v>
      </c>
      <c r="AF1" s="14" t="s">
        <v>25</v>
      </c>
      <c r="AG1" s="14" t="s">
        <v>26</v>
      </c>
      <c r="AH1" s="14" t="s">
        <v>27</v>
      </c>
      <c r="AI1" s="14" t="s">
        <v>28</v>
      </c>
      <c r="AJ1" s="14" t="s">
        <v>29</v>
      </c>
      <c r="AK1" s="14" t="s">
        <v>30</v>
      </c>
      <c r="AL1" s="14" t="s">
        <v>988</v>
      </c>
      <c r="AM1" s="135" t="s">
        <v>989</v>
      </c>
      <c r="AN1" s="135" t="s">
        <v>990</v>
      </c>
      <c r="AO1" s="124"/>
      <c r="AP1" s="124"/>
    </row>
    <row r="2">
      <c r="A2" s="129">
        <v>252.0</v>
      </c>
      <c r="B2" s="14" t="s">
        <v>31</v>
      </c>
      <c r="C2" s="14" t="s">
        <v>32</v>
      </c>
      <c r="D2" s="14" t="s">
        <v>251</v>
      </c>
      <c r="E2" s="14" t="s">
        <v>252</v>
      </c>
      <c r="F2" s="15" t="s">
        <v>220</v>
      </c>
      <c r="G2" s="15" t="s">
        <v>59</v>
      </c>
      <c r="H2" s="18" t="s">
        <v>1053</v>
      </c>
      <c r="I2" s="18" t="s">
        <v>1054</v>
      </c>
      <c r="J2" s="129">
        <v>2675504.57</v>
      </c>
      <c r="K2" s="129">
        <v>1997257.4</v>
      </c>
      <c r="L2" s="129">
        <v>75344.32</v>
      </c>
      <c r="M2" s="129">
        <v>69483.19</v>
      </c>
      <c r="N2" s="129">
        <v>55.0</v>
      </c>
      <c r="O2" s="129">
        <v>6.0</v>
      </c>
      <c r="P2" s="129">
        <v>64.0</v>
      </c>
      <c r="Q2" s="129">
        <v>49.0</v>
      </c>
      <c r="R2" s="129">
        <v>70.0</v>
      </c>
      <c r="S2" s="129">
        <v>41.0</v>
      </c>
      <c r="T2" s="129">
        <v>816.0</v>
      </c>
      <c r="U2" s="129">
        <v>30.0</v>
      </c>
      <c r="V2" s="129">
        <v>70.0</v>
      </c>
      <c r="W2" s="129">
        <v>8.44</v>
      </c>
      <c r="X2" s="129">
        <v>33.96</v>
      </c>
      <c r="Y2" s="129">
        <v>5.0</v>
      </c>
      <c r="Z2" s="129">
        <v>1.0</v>
      </c>
      <c r="AA2" s="129">
        <v>4.0</v>
      </c>
      <c r="AB2" s="129">
        <v>3.0</v>
      </c>
      <c r="AC2" s="129">
        <v>5.0</v>
      </c>
      <c r="AD2" s="129">
        <v>3.6</v>
      </c>
      <c r="AE2" s="129">
        <v>123.0</v>
      </c>
      <c r="AF2" s="129">
        <v>4.0</v>
      </c>
      <c r="AG2" s="129">
        <v>1.0</v>
      </c>
      <c r="AH2" s="129">
        <v>3.0</v>
      </c>
      <c r="AI2" s="129">
        <v>2.0</v>
      </c>
      <c r="AJ2" s="129">
        <v>4.0</v>
      </c>
      <c r="AK2" s="129">
        <v>3.0</v>
      </c>
      <c r="AL2" s="130">
        <v>45469.77669996528</v>
      </c>
      <c r="AM2" s="131">
        <v>2676413.96</v>
      </c>
      <c r="AN2" s="131">
        <v>1997695.24</v>
      </c>
      <c r="AO2" s="124"/>
      <c r="AP2" s="124"/>
    </row>
    <row r="3">
      <c r="A3" s="129">
        <v>234.0</v>
      </c>
      <c r="B3" s="14" t="s">
        <v>31</v>
      </c>
      <c r="C3" s="14" t="s">
        <v>32</v>
      </c>
      <c r="D3" s="14" t="s">
        <v>235</v>
      </c>
      <c r="E3" s="14" t="s">
        <v>236</v>
      </c>
      <c r="F3" s="15" t="s">
        <v>220</v>
      </c>
      <c r="G3" s="15" t="s">
        <v>59</v>
      </c>
      <c r="H3" s="18" t="s">
        <v>1053</v>
      </c>
      <c r="I3" s="18" t="s">
        <v>1054</v>
      </c>
      <c r="J3" s="129">
        <v>1713123.34</v>
      </c>
      <c r="K3" s="129">
        <v>1135014.6</v>
      </c>
      <c r="L3" s="129">
        <v>54222.85</v>
      </c>
      <c r="M3" s="129">
        <v>31607.85</v>
      </c>
      <c r="N3" s="129">
        <v>80.0</v>
      </c>
      <c r="O3" s="129">
        <v>78.0</v>
      </c>
      <c r="P3" s="129">
        <v>32.0</v>
      </c>
      <c r="Q3" s="129">
        <v>39.0</v>
      </c>
      <c r="R3" s="129">
        <v>54.0</v>
      </c>
      <c r="S3" s="129">
        <v>54.0</v>
      </c>
      <c r="T3" s="129">
        <v>2.0</v>
      </c>
      <c r="U3" s="129">
        <v>-17.0</v>
      </c>
      <c r="V3" s="129">
        <v>0.0</v>
      </c>
      <c r="W3" s="129">
        <v>71.55</v>
      </c>
      <c r="X3" s="129">
        <v>50.93</v>
      </c>
      <c r="Y3" s="129">
        <v>1.0</v>
      </c>
      <c r="Z3" s="129">
        <v>1.0</v>
      </c>
      <c r="AA3" s="129">
        <v>1.0</v>
      </c>
      <c r="AB3" s="129">
        <v>5.0</v>
      </c>
      <c r="AC3" s="129">
        <v>5.0</v>
      </c>
      <c r="AD3" s="129">
        <v>3.6</v>
      </c>
      <c r="AE3" s="129">
        <v>120.0</v>
      </c>
      <c r="AF3" s="129">
        <v>1.0</v>
      </c>
      <c r="AG3" s="129">
        <v>1.0</v>
      </c>
      <c r="AH3" s="129">
        <v>1.0</v>
      </c>
      <c r="AI3" s="129">
        <v>4.0</v>
      </c>
      <c r="AJ3" s="129">
        <v>4.0</v>
      </c>
      <c r="AK3" s="129">
        <v>3.0</v>
      </c>
      <c r="AL3" s="130">
        <v>45469.77669996528</v>
      </c>
      <c r="AM3" s="131">
        <v>1712768.17</v>
      </c>
      <c r="AN3" s="131">
        <v>1148545.84</v>
      </c>
      <c r="AO3" s="124"/>
      <c r="AP3" s="124"/>
    </row>
    <row r="4">
      <c r="A4" s="129">
        <v>766.0</v>
      </c>
      <c r="B4" s="14" t="s">
        <v>97</v>
      </c>
      <c r="C4" s="14" t="s">
        <v>32</v>
      </c>
      <c r="D4" s="14" t="s">
        <v>448</v>
      </c>
      <c r="E4" s="14" t="s">
        <v>687</v>
      </c>
      <c r="F4" s="15" t="s">
        <v>223</v>
      </c>
      <c r="G4" s="15" t="s">
        <v>101</v>
      </c>
      <c r="H4" s="18" t="s">
        <v>1053</v>
      </c>
      <c r="I4" s="18" t="s">
        <v>1054</v>
      </c>
      <c r="J4" s="129">
        <v>381153.63</v>
      </c>
      <c r="K4" s="129">
        <v>459243.2</v>
      </c>
      <c r="L4" s="129">
        <v>10631.5</v>
      </c>
      <c r="M4" s="129">
        <v>13875.5</v>
      </c>
      <c r="N4" s="14" t="s">
        <v>41</v>
      </c>
      <c r="O4" s="14" t="s">
        <v>41</v>
      </c>
      <c r="P4" s="129">
        <v>2.0</v>
      </c>
      <c r="Q4" s="129">
        <v>14.0</v>
      </c>
      <c r="R4" s="129">
        <v>21.0</v>
      </c>
      <c r="S4" s="129">
        <v>13.0</v>
      </c>
      <c r="T4" s="14" t="s">
        <v>41</v>
      </c>
      <c r="U4" s="129">
        <v>-85.0</v>
      </c>
      <c r="V4" s="129">
        <v>61.0</v>
      </c>
      <c r="W4" s="129">
        <v>-23.38</v>
      </c>
      <c r="X4" s="129">
        <v>-17.0</v>
      </c>
      <c r="Y4" s="14" t="s">
        <v>41</v>
      </c>
      <c r="Z4" s="129">
        <v>1.0</v>
      </c>
      <c r="AA4" s="129">
        <v>4.0</v>
      </c>
      <c r="AB4" s="129">
        <v>1.0</v>
      </c>
      <c r="AC4" s="129">
        <v>1.0</v>
      </c>
      <c r="AD4" s="129">
        <v>1.55</v>
      </c>
      <c r="AE4" s="129">
        <v>393.0</v>
      </c>
      <c r="AF4" s="14" t="s">
        <v>41</v>
      </c>
      <c r="AG4" s="129">
        <v>1.0</v>
      </c>
      <c r="AH4" s="129">
        <v>3.0</v>
      </c>
      <c r="AI4" s="129">
        <v>1.0</v>
      </c>
      <c r="AJ4" s="129">
        <v>1.0</v>
      </c>
      <c r="AK4" s="129">
        <v>1.0</v>
      </c>
      <c r="AL4" s="130">
        <v>45469.77669996528</v>
      </c>
      <c r="AM4" s="131">
        <v>381114.63</v>
      </c>
      <c r="AN4" s="131">
        <v>458625.05</v>
      </c>
      <c r="AO4" s="124"/>
      <c r="AP4" s="124"/>
    </row>
    <row r="5">
      <c r="A5" s="129">
        <v>848.0</v>
      </c>
      <c r="B5" s="14" t="s">
        <v>60</v>
      </c>
      <c r="C5" s="14" t="s">
        <v>32</v>
      </c>
      <c r="D5" s="14" t="s">
        <v>432</v>
      </c>
      <c r="E5" s="14" t="s">
        <v>687</v>
      </c>
      <c r="F5" s="15" t="s">
        <v>137</v>
      </c>
      <c r="G5" s="15" t="s">
        <v>36</v>
      </c>
      <c r="H5" s="18" t="s">
        <v>1053</v>
      </c>
      <c r="I5" s="18" t="s">
        <v>1054</v>
      </c>
      <c r="J5" s="129">
        <v>1117722.33</v>
      </c>
      <c r="K5" s="129">
        <v>858692.0</v>
      </c>
      <c r="L5" s="129">
        <v>21538.11</v>
      </c>
      <c r="M5" s="129">
        <v>19135.94</v>
      </c>
      <c r="N5" s="129">
        <v>31.0</v>
      </c>
      <c r="O5" s="129">
        <v>1.0</v>
      </c>
      <c r="P5" s="129">
        <v>25.0</v>
      </c>
      <c r="Q5" s="129">
        <v>27.0</v>
      </c>
      <c r="R5" s="129">
        <v>40.0</v>
      </c>
      <c r="S5" s="129">
        <v>61.0</v>
      </c>
      <c r="T5" s="129">
        <v>3000.0</v>
      </c>
      <c r="U5" s="129">
        <v>-7.0</v>
      </c>
      <c r="V5" s="129">
        <v>-34.0</v>
      </c>
      <c r="W5" s="129">
        <v>12.55</v>
      </c>
      <c r="X5" s="129">
        <v>30.17</v>
      </c>
      <c r="Y5" s="129">
        <v>5.0</v>
      </c>
      <c r="Z5" s="129">
        <v>1.0</v>
      </c>
      <c r="AA5" s="129">
        <v>1.0</v>
      </c>
      <c r="AB5" s="129">
        <v>3.0</v>
      </c>
      <c r="AC5" s="129">
        <v>5.0</v>
      </c>
      <c r="AD5" s="129">
        <v>3.0</v>
      </c>
      <c r="AE5" s="129">
        <v>182.0</v>
      </c>
      <c r="AF5" s="129">
        <v>4.0</v>
      </c>
      <c r="AG5" s="129">
        <v>1.0</v>
      </c>
      <c r="AH5" s="129">
        <v>1.0</v>
      </c>
      <c r="AI5" s="129">
        <v>2.0</v>
      </c>
      <c r="AJ5" s="129">
        <v>4.0</v>
      </c>
      <c r="AK5" s="129">
        <v>3.0</v>
      </c>
      <c r="AL5" s="130">
        <v>45469.77669996528</v>
      </c>
      <c r="AM5" s="131">
        <v>1118761.58</v>
      </c>
      <c r="AN5" s="131">
        <v>861105.48</v>
      </c>
      <c r="AO5" s="124"/>
      <c r="AP5" s="124"/>
    </row>
    <row r="6">
      <c r="A6" s="129">
        <v>842.0</v>
      </c>
      <c r="B6" s="14" t="s">
        <v>97</v>
      </c>
      <c r="C6" s="14" t="s">
        <v>32</v>
      </c>
      <c r="D6" s="14" t="s">
        <v>393</v>
      </c>
      <c r="E6" s="14" t="s">
        <v>687</v>
      </c>
      <c r="F6" s="15" t="s">
        <v>223</v>
      </c>
      <c r="G6" s="15" t="s">
        <v>101</v>
      </c>
      <c r="H6" s="18" t="s">
        <v>1053</v>
      </c>
      <c r="I6" s="18" t="s">
        <v>1054</v>
      </c>
      <c r="J6" s="129">
        <v>336225.69</v>
      </c>
      <c r="K6" s="129">
        <v>155488.2</v>
      </c>
      <c r="L6" s="129">
        <v>9215.5</v>
      </c>
      <c r="M6" s="129">
        <v>4510.5</v>
      </c>
      <c r="N6" s="14" t="s">
        <v>41</v>
      </c>
      <c r="O6" s="14" t="s">
        <v>41</v>
      </c>
      <c r="P6" s="129">
        <v>13.0</v>
      </c>
      <c r="Q6" s="129">
        <v>8.0</v>
      </c>
      <c r="R6" s="129">
        <v>31.0</v>
      </c>
      <c r="S6" s="129">
        <v>17.0</v>
      </c>
      <c r="T6" s="14" t="s">
        <v>41</v>
      </c>
      <c r="U6" s="129">
        <v>62.0</v>
      </c>
      <c r="V6" s="129">
        <v>82.0</v>
      </c>
      <c r="W6" s="129">
        <v>104.31</v>
      </c>
      <c r="X6" s="129">
        <v>116.24</v>
      </c>
      <c r="Y6" s="14" t="s">
        <v>41</v>
      </c>
      <c r="Z6" s="129">
        <v>2.0</v>
      </c>
      <c r="AA6" s="129">
        <v>5.0</v>
      </c>
      <c r="AB6" s="129">
        <v>5.0</v>
      </c>
      <c r="AC6" s="129">
        <v>5.0</v>
      </c>
      <c r="AD6" s="129">
        <v>4.45</v>
      </c>
      <c r="AE6" s="129">
        <v>17.0</v>
      </c>
      <c r="AF6" s="14" t="s">
        <v>41</v>
      </c>
      <c r="AG6" s="129">
        <v>2.0</v>
      </c>
      <c r="AH6" s="129">
        <v>4.0</v>
      </c>
      <c r="AI6" s="129">
        <v>4.0</v>
      </c>
      <c r="AJ6" s="129">
        <v>4.0</v>
      </c>
      <c r="AK6" s="129">
        <v>4.0</v>
      </c>
      <c r="AL6" s="130">
        <v>45469.77669996528</v>
      </c>
      <c r="AM6" s="131">
        <v>336583.69</v>
      </c>
      <c r="AN6" s="131">
        <v>155715.26</v>
      </c>
      <c r="AO6" s="124"/>
      <c r="AP6" s="124"/>
    </row>
    <row r="7">
      <c r="A7" s="129">
        <v>147.0</v>
      </c>
      <c r="B7" s="14" t="s">
        <v>97</v>
      </c>
      <c r="C7" s="14" t="s">
        <v>32</v>
      </c>
      <c r="D7" s="14" t="s">
        <v>131</v>
      </c>
      <c r="E7" s="14" t="s">
        <v>132</v>
      </c>
      <c r="F7" s="15" t="s">
        <v>100</v>
      </c>
      <c r="G7" s="15" t="s">
        <v>101</v>
      </c>
      <c r="H7" s="18" t="s">
        <v>1053</v>
      </c>
      <c r="I7" s="18" t="s">
        <v>1054</v>
      </c>
      <c r="J7" s="129">
        <v>674889.82</v>
      </c>
      <c r="K7" s="129">
        <v>893878.6</v>
      </c>
      <c r="L7" s="129">
        <v>22061.9</v>
      </c>
      <c r="M7" s="129">
        <v>27519.56</v>
      </c>
      <c r="N7" s="129">
        <v>8.0</v>
      </c>
      <c r="O7" s="129">
        <v>16.0</v>
      </c>
      <c r="P7" s="129">
        <v>57.0</v>
      </c>
      <c r="Q7" s="129">
        <v>46.0</v>
      </c>
      <c r="R7" s="129">
        <v>16.0</v>
      </c>
      <c r="S7" s="129">
        <v>22.0</v>
      </c>
      <c r="T7" s="129">
        <v>-50.0</v>
      </c>
      <c r="U7" s="129">
        <v>23.0</v>
      </c>
      <c r="V7" s="129">
        <v>-27.0</v>
      </c>
      <c r="W7" s="129">
        <v>-19.83</v>
      </c>
      <c r="X7" s="129">
        <v>-24.5</v>
      </c>
      <c r="Y7" s="129">
        <v>1.0</v>
      </c>
      <c r="Z7" s="129">
        <v>1.0</v>
      </c>
      <c r="AA7" s="129">
        <v>1.0</v>
      </c>
      <c r="AB7" s="129">
        <v>1.0</v>
      </c>
      <c r="AC7" s="129">
        <v>1.0</v>
      </c>
      <c r="AD7" s="129">
        <v>1.0</v>
      </c>
      <c r="AE7" s="129">
        <v>552.0</v>
      </c>
      <c r="AF7" s="129">
        <v>1.0</v>
      </c>
      <c r="AG7" s="129">
        <v>1.0</v>
      </c>
      <c r="AH7" s="129">
        <v>1.0</v>
      </c>
      <c r="AI7" s="129">
        <v>1.0</v>
      </c>
      <c r="AJ7" s="129">
        <v>1.0</v>
      </c>
      <c r="AK7" s="129">
        <v>1.0</v>
      </c>
      <c r="AL7" s="130">
        <v>45469.77669996528</v>
      </c>
      <c r="AM7" s="131">
        <v>687037.08</v>
      </c>
      <c r="AN7" s="131">
        <v>908300.77</v>
      </c>
      <c r="AO7" s="124"/>
      <c r="AP7" s="124"/>
    </row>
    <row r="8">
      <c r="A8" s="129">
        <v>241.0</v>
      </c>
      <c r="B8" s="14" t="s">
        <v>97</v>
      </c>
      <c r="C8" s="14" t="s">
        <v>32</v>
      </c>
      <c r="D8" s="14" t="s">
        <v>131</v>
      </c>
      <c r="E8" s="14" t="s">
        <v>132</v>
      </c>
      <c r="F8" s="15" t="s">
        <v>100</v>
      </c>
      <c r="G8" s="15" t="s">
        <v>101</v>
      </c>
      <c r="H8" s="18" t="s">
        <v>1053</v>
      </c>
      <c r="I8" s="18" t="s">
        <v>1054</v>
      </c>
      <c r="J8" s="129">
        <v>1651092.38</v>
      </c>
      <c r="K8" s="129">
        <v>2103240.6</v>
      </c>
      <c r="L8" s="129">
        <v>49331.42</v>
      </c>
      <c r="M8" s="129">
        <v>62373.89</v>
      </c>
      <c r="N8" s="129">
        <v>20.0</v>
      </c>
      <c r="O8" s="129">
        <v>40.0</v>
      </c>
      <c r="P8" s="129">
        <v>82.0</v>
      </c>
      <c r="Q8" s="129">
        <v>56.0</v>
      </c>
      <c r="R8" s="129">
        <v>42.0</v>
      </c>
      <c r="S8" s="129">
        <v>41.0</v>
      </c>
      <c r="T8" s="129">
        <v>-50.0</v>
      </c>
      <c r="U8" s="129">
        <v>46.0</v>
      </c>
      <c r="V8" s="129">
        <v>2.0</v>
      </c>
      <c r="W8" s="129">
        <v>-20.91</v>
      </c>
      <c r="X8" s="129">
        <v>-21.5</v>
      </c>
      <c r="Y8" s="129">
        <v>1.0</v>
      </c>
      <c r="Z8" s="129">
        <v>1.0</v>
      </c>
      <c r="AA8" s="129">
        <v>1.0</v>
      </c>
      <c r="AB8" s="129">
        <v>1.0</v>
      </c>
      <c r="AC8" s="129">
        <v>1.0</v>
      </c>
      <c r="AD8" s="129">
        <v>1.0</v>
      </c>
      <c r="AE8" s="129">
        <v>594.0</v>
      </c>
      <c r="AF8" s="129">
        <v>1.0</v>
      </c>
      <c r="AG8" s="129">
        <v>1.0</v>
      </c>
      <c r="AH8" s="129">
        <v>1.0</v>
      </c>
      <c r="AI8" s="129">
        <v>1.0</v>
      </c>
      <c r="AJ8" s="129">
        <v>1.0</v>
      </c>
      <c r="AK8" s="129">
        <v>1.0</v>
      </c>
      <c r="AL8" s="130">
        <v>45469.77669996528</v>
      </c>
      <c r="AM8" s="131">
        <v>1639896.12</v>
      </c>
      <c r="AN8" s="131">
        <v>2089308.44</v>
      </c>
      <c r="AO8" s="124"/>
      <c r="AP8" s="124"/>
    </row>
    <row r="9">
      <c r="A9" s="129">
        <v>211.0</v>
      </c>
      <c r="B9" s="14" t="s">
        <v>97</v>
      </c>
      <c r="C9" s="14" t="s">
        <v>32</v>
      </c>
      <c r="D9" s="14" t="s">
        <v>197</v>
      </c>
      <c r="E9" s="14" t="s">
        <v>132</v>
      </c>
      <c r="F9" s="15" t="s">
        <v>212</v>
      </c>
      <c r="G9" s="15" t="s">
        <v>101</v>
      </c>
      <c r="H9" s="18" t="s">
        <v>1053</v>
      </c>
      <c r="I9" s="18" t="s">
        <v>1054</v>
      </c>
      <c r="J9" s="129">
        <v>881906.42</v>
      </c>
      <c r="K9" s="129">
        <v>1064285.0</v>
      </c>
      <c r="L9" s="129">
        <v>24543.31</v>
      </c>
      <c r="M9" s="129">
        <v>31137.02</v>
      </c>
      <c r="N9" s="129">
        <v>9.0</v>
      </c>
      <c r="O9" s="129">
        <v>3.0</v>
      </c>
      <c r="P9" s="129">
        <v>38.0</v>
      </c>
      <c r="Q9" s="129">
        <v>28.0</v>
      </c>
      <c r="R9" s="129">
        <v>19.0</v>
      </c>
      <c r="S9" s="129">
        <v>21.0</v>
      </c>
      <c r="T9" s="129">
        <v>200.0</v>
      </c>
      <c r="U9" s="129">
        <v>35.0</v>
      </c>
      <c r="V9" s="129">
        <v>-9.0</v>
      </c>
      <c r="W9" s="129">
        <v>-21.18</v>
      </c>
      <c r="X9" s="129">
        <v>-17.14</v>
      </c>
      <c r="Y9" s="129">
        <v>5.0</v>
      </c>
      <c r="Z9" s="129">
        <v>1.0</v>
      </c>
      <c r="AA9" s="129">
        <v>1.0</v>
      </c>
      <c r="AB9" s="129">
        <v>1.0</v>
      </c>
      <c r="AC9" s="129">
        <v>1.0</v>
      </c>
      <c r="AD9" s="129">
        <v>1.2</v>
      </c>
      <c r="AE9" s="129">
        <v>472.0</v>
      </c>
      <c r="AF9" s="129">
        <v>4.0</v>
      </c>
      <c r="AG9" s="129">
        <v>1.0</v>
      </c>
      <c r="AH9" s="129">
        <v>1.0</v>
      </c>
      <c r="AI9" s="129">
        <v>1.0</v>
      </c>
      <c r="AJ9" s="129">
        <v>1.0</v>
      </c>
      <c r="AK9" s="129">
        <v>1.0</v>
      </c>
      <c r="AL9" s="130">
        <v>45469.77669996528</v>
      </c>
      <c r="AM9" s="131">
        <v>872941.04</v>
      </c>
      <c r="AN9" s="131">
        <v>1103374.43</v>
      </c>
      <c r="AO9" s="124"/>
      <c r="AP9" s="124"/>
    </row>
    <row r="10">
      <c r="A10" s="129">
        <v>197.0</v>
      </c>
      <c r="B10" s="14" t="s">
        <v>97</v>
      </c>
      <c r="C10" s="14" t="s">
        <v>32</v>
      </c>
      <c r="D10" s="14" t="s">
        <v>197</v>
      </c>
      <c r="E10" s="14" t="s">
        <v>132</v>
      </c>
      <c r="F10" s="15" t="s">
        <v>100</v>
      </c>
      <c r="G10" s="15" t="s">
        <v>101</v>
      </c>
      <c r="H10" s="18" t="s">
        <v>1053</v>
      </c>
      <c r="I10" s="18" t="s">
        <v>1054</v>
      </c>
      <c r="J10" s="129">
        <v>1078275.22</v>
      </c>
      <c r="K10" s="129">
        <v>1037557.2</v>
      </c>
      <c r="L10" s="129">
        <v>30919.54</v>
      </c>
      <c r="M10" s="129">
        <v>29166.79</v>
      </c>
      <c r="N10" s="129">
        <v>12.0</v>
      </c>
      <c r="O10" s="129">
        <v>1.0</v>
      </c>
      <c r="P10" s="129">
        <v>61.0</v>
      </c>
      <c r="Q10" s="129">
        <v>45.0</v>
      </c>
      <c r="R10" s="129">
        <v>27.0</v>
      </c>
      <c r="S10" s="129">
        <v>16.0</v>
      </c>
      <c r="T10" s="129">
        <v>1100.0</v>
      </c>
      <c r="U10" s="129">
        <v>35.0</v>
      </c>
      <c r="V10" s="129">
        <v>68.0</v>
      </c>
      <c r="W10" s="129">
        <v>6.01</v>
      </c>
      <c r="X10" s="129">
        <v>3.92</v>
      </c>
      <c r="Y10" s="129">
        <v>5.0</v>
      </c>
      <c r="Z10" s="129">
        <v>1.0</v>
      </c>
      <c r="AA10" s="129">
        <v>4.0</v>
      </c>
      <c r="AB10" s="129">
        <v>2.0</v>
      </c>
      <c r="AC10" s="129">
        <v>1.0</v>
      </c>
      <c r="AD10" s="129">
        <v>2.2</v>
      </c>
      <c r="AE10" s="129">
        <v>278.0</v>
      </c>
      <c r="AF10" s="129">
        <v>4.0</v>
      </c>
      <c r="AG10" s="129">
        <v>1.0</v>
      </c>
      <c r="AH10" s="129">
        <v>3.0</v>
      </c>
      <c r="AI10" s="129">
        <v>1.0</v>
      </c>
      <c r="AJ10" s="129">
        <v>1.0</v>
      </c>
      <c r="AK10" s="129">
        <v>2.0</v>
      </c>
      <c r="AL10" s="130">
        <v>45469.77669996528</v>
      </c>
      <c r="AM10" s="131">
        <v>1036645.55</v>
      </c>
      <c r="AN10" s="131">
        <v>981171.08</v>
      </c>
      <c r="AO10" s="124"/>
      <c r="AP10" s="124"/>
    </row>
    <row r="11">
      <c r="A11" s="129">
        <v>454.0</v>
      </c>
      <c r="B11" s="14" t="s">
        <v>42</v>
      </c>
      <c r="C11" s="14" t="s">
        <v>32</v>
      </c>
      <c r="D11" s="14" t="s">
        <v>323</v>
      </c>
      <c r="E11" s="14" t="s">
        <v>324</v>
      </c>
      <c r="F11" s="15" t="s">
        <v>45</v>
      </c>
      <c r="G11" s="15" t="s">
        <v>46</v>
      </c>
      <c r="H11" s="18" t="s">
        <v>1053</v>
      </c>
      <c r="I11" s="18" t="s">
        <v>1054</v>
      </c>
      <c r="J11" s="129">
        <v>697261.99</v>
      </c>
      <c r="K11" s="129">
        <v>598710.2</v>
      </c>
      <c r="L11" s="129">
        <v>26148.83</v>
      </c>
      <c r="M11" s="129">
        <v>26447.23</v>
      </c>
      <c r="N11" s="129">
        <v>11.0</v>
      </c>
      <c r="O11" s="129">
        <v>7.0</v>
      </c>
      <c r="P11" s="129">
        <v>39.0</v>
      </c>
      <c r="Q11" s="129">
        <v>21.0</v>
      </c>
      <c r="R11" s="129">
        <v>18.0</v>
      </c>
      <c r="S11" s="129">
        <v>21.0</v>
      </c>
      <c r="T11" s="129">
        <v>57.0</v>
      </c>
      <c r="U11" s="129">
        <v>85.0</v>
      </c>
      <c r="V11" s="129">
        <v>-14.0</v>
      </c>
      <c r="W11" s="129">
        <v>-1.13</v>
      </c>
      <c r="X11" s="129">
        <v>16.46</v>
      </c>
      <c r="Y11" s="129">
        <v>2.0</v>
      </c>
      <c r="Z11" s="129">
        <v>2.0</v>
      </c>
      <c r="AA11" s="129">
        <v>1.0</v>
      </c>
      <c r="AB11" s="129">
        <v>1.0</v>
      </c>
      <c r="AC11" s="129">
        <v>3.0</v>
      </c>
      <c r="AD11" s="129">
        <v>1.65</v>
      </c>
      <c r="AE11" s="129">
        <v>369.0</v>
      </c>
      <c r="AF11" s="129">
        <v>2.0</v>
      </c>
      <c r="AG11" s="129">
        <v>2.0</v>
      </c>
      <c r="AH11" s="129">
        <v>1.0</v>
      </c>
      <c r="AI11" s="129">
        <v>1.0</v>
      </c>
      <c r="AJ11" s="129">
        <v>2.0</v>
      </c>
      <c r="AK11" s="129">
        <v>1.0</v>
      </c>
      <c r="AL11" s="130">
        <v>45469.77669996528</v>
      </c>
      <c r="AM11" s="131">
        <v>753784.1</v>
      </c>
      <c r="AN11" s="131">
        <v>702304.42</v>
      </c>
      <c r="AO11" s="124"/>
      <c r="AP11" s="124"/>
    </row>
    <row r="12">
      <c r="A12" s="129">
        <v>311.0</v>
      </c>
      <c r="B12" s="14" t="s">
        <v>42</v>
      </c>
      <c r="C12" s="14" t="s">
        <v>32</v>
      </c>
      <c r="D12" s="14" t="s">
        <v>323</v>
      </c>
      <c r="E12" s="14" t="s">
        <v>324</v>
      </c>
      <c r="F12" s="15" t="s">
        <v>45</v>
      </c>
      <c r="G12" s="15" t="s">
        <v>46</v>
      </c>
      <c r="H12" s="18" t="s">
        <v>1053</v>
      </c>
      <c r="I12" s="18" t="s">
        <v>1054</v>
      </c>
      <c r="J12" s="129">
        <v>921037.56</v>
      </c>
      <c r="K12" s="129">
        <v>803049.0</v>
      </c>
      <c r="L12" s="129">
        <v>30406.86</v>
      </c>
      <c r="M12" s="129">
        <v>25938.1</v>
      </c>
      <c r="N12" s="129">
        <v>27.0</v>
      </c>
      <c r="O12" s="129">
        <v>49.0</v>
      </c>
      <c r="P12" s="129">
        <v>62.0</v>
      </c>
      <c r="Q12" s="129">
        <v>41.0</v>
      </c>
      <c r="R12" s="129">
        <v>20.0</v>
      </c>
      <c r="S12" s="129">
        <v>16.0</v>
      </c>
      <c r="T12" s="129">
        <v>-44.0</v>
      </c>
      <c r="U12" s="129">
        <v>51.0</v>
      </c>
      <c r="V12" s="129">
        <v>25.0</v>
      </c>
      <c r="W12" s="129">
        <v>17.23</v>
      </c>
      <c r="X12" s="129">
        <v>14.69</v>
      </c>
      <c r="Y12" s="129">
        <v>1.0</v>
      </c>
      <c r="Z12" s="129">
        <v>1.0</v>
      </c>
      <c r="AA12" s="129">
        <v>2.0</v>
      </c>
      <c r="AB12" s="129">
        <v>4.0</v>
      </c>
      <c r="AC12" s="129">
        <v>3.0</v>
      </c>
      <c r="AD12" s="129">
        <v>2.9</v>
      </c>
      <c r="AE12" s="129">
        <v>188.0</v>
      </c>
      <c r="AF12" s="129">
        <v>1.0</v>
      </c>
      <c r="AG12" s="129">
        <v>1.0</v>
      </c>
      <c r="AH12" s="129">
        <v>2.0</v>
      </c>
      <c r="AI12" s="129">
        <v>3.0</v>
      </c>
      <c r="AJ12" s="129">
        <v>2.0</v>
      </c>
      <c r="AK12" s="129">
        <v>3.0</v>
      </c>
      <c r="AL12" s="130">
        <v>45469.77669996528</v>
      </c>
      <c r="AM12" s="131">
        <v>864769.78</v>
      </c>
      <c r="AN12" s="131">
        <v>699448.8</v>
      </c>
      <c r="AO12" s="124"/>
      <c r="AP12" s="124"/>
    </row>
    <row r="13">
      <c r="A13" s="129">
        <v>342.0</v>
      </c>
      <c r="B13" s="14" t="s">
        <v>97</v>
      </c>
      <c r="C13" s="14" t="s">
        <v>32</v>
      </c>
      <c r="D13" s="14" t="s">
        <v>135</v>
      </c>
      <c r="E13" s="14" t="s">
        <v>353</v>
      </c>
      <c r="F13" s="15" t="s">
        <v>243</v>
      </c>
      <c r="G13" s="15" t="s">
        <v>101</v>
      </c>
      <c r="H13" s="18" t="s">
        <v>1053</v>
      </c>
      <c r="I13" s="18" t="s">
        <v>1054</v>
      </c>
      <c r="J13" s="129">
        <v>788404.97</v>
      </c>
      <c r="K13" s="129">
        <v>896146.8</v>
      </c>
      <c r="L13" s="129">
        <v>28114.66</v>
      </c>
      <c r="M13" s="129">
        <v>32066.72</v>
      </c>
      <c r="N13" s="14" t="s">
        <v>41</v>
      </c>
      <c r="O13" s="14" t="s">
        <v>41</v>
      </c>
      <c r="P13" s="129">
        <v>25.0</v>
      </c>
      <c r="Q13" s="129">
        <v>41.0</v>
      </c>
      <c r="R13" s="129">
        <v>33.0</v>
      </c>
      <c r="S13" s="129">
        <v>15.0</v>
      </c>
      <c r="T13" s="14" t="s">
        <v>41</v>
      </c>
      <c r="U13" s="129">
        <v>-39.0</v>
      </c>
      <c r="V13" s="129">
        <v>120.0</v>
      </c>
      <c r="W13" s="129">
        <v>-12.32</v>
      </c>
      <c r="X13" s="129">
        <v>-12.02</v>
      </c>
      <c r="Y13" s="14" t="s">
        <v>41</v>
      </c>
      <c r="Z13" s="129">
        <v>1.0</v>
      </c>
      <c r="AA13" s="129">
        <v>5.0</v>
      </c>
      <c r="AB13" s="129">
        <v>1.0</v>
      </c>
      <c r="AC13" s="129">
        <v>1.0</v>
      </c>
      <c r="AD13" s="129">
        <v>1.75</v>
      </c>
      <c r="AE13" s="129">
        <v>355.0</v>
      </c>
      <c r="AF13" s="14" t="s">
        <v>41</v>
      </c>
      <c r="AG13" s="129">
        <v>1.0</v>
      </c>
      <c r="AH13" s="129">
        <v>4.0</v>
      </c>
      <c r="AI13" s="129">
        <v>1.0</v>
      </c>
      <c r="AJ13" s="129">
        <v>1.0</v>
      </c>
      <c r="AK13" s="129">
        <v>1.0</v>
      </c>
      <c r="AL13" s="130">
        <v>45469.77669996528</v>
      </c>
      <c r="AM13" s="131">
        <v>788294.97</v>
      </c>
      <c r="AN13" s="131">
        <v>896082.83</v>
      </c>
      <c r="AO13" s="124"/>
      <c r="AP13" s="124"/>
    </row>
    <row r="14">
      <c r="A14" s="129">
        <v>133.0</v>
      </c>
      <c r="B14" s="14" t="s">
        <v>47</v>
      </c>
      <c r="C14" s="14" t="s">
        <v>32</v>
      </c>
      <c r="D14" s="14" t="s">
        <v>102</v>
      </c>
      <c r="E14" s="14" t="s">
        <v>103</v>
      </c>
      <c r="F14" s="15" t="s">
        <v>96</v>
      </c>
      <c r="G14" s="15" t="s">
        <v>59</v>
      </c>
      <c r="H14" s="18" t="s">
        <v>1053</v>
      </c>
      <c r="I14" s="18" t="s">
        <v>1054</v>
      </c>
      <c r="J14" s="129">
        <v>851919.01</v>
      </c>
      <c r="K14" s="129">
        <v>598546.8</v>
      </c>
      <c r="L14" s="129">
        <v>16923.19</v>
      </c>
      <c r="M14" s="129">
        <v>13451.84</v>
      </c>
      <c r="N14" s="129">
        <v>10.0</v>
      </c>
      <c r="O14" s="129">
        <v>2.0</v>
      </c>
      <c r="P14" s="129">
        <v>24.0</v>
      </c>
      <c r="Q14" s="129">
        <v>23.0</v>
      </c>
      <c r="R14" s="129">
        <v>21.0</v>
      </c>
      <c r="S14" s="129">
        <v>18.0</v>
      </c>
      <c r="T14" s="129">
        <v>400.0</v>
      </c>
      <c r="U14" s="129">
        <v>4.0</v>
      </c>
      <c r="V14" s="129">
        <v>16.0</v>
      </c>
      <c r="W14" s="129">
        <v>25.81</v>
      </c>
      <c r="X14" s="129">
        <v>42.33</v>
      </c>
      <c r="Y14" s="129">
        <v>5.0</v>
      </c>
      <c r="Z14" s="129">
        <v>1.0</v>
      </c>
      <c r="AA14" s="129">
        <v>1.0</v>
      </c>
      <c r="AB14" s="129">
        <v>5.0</v>
      </c>
      <c r="AC14" s="129">
        <v>5.0</v>
      </c>
      <c r="AD14" s="129">
        <v>3.8</v>
      </c>
      <c r="AE14" s="129">
        <v>68.0</v>
      </c>
      <c r="AF14" s="129">
        <v>4.0</v>
      </c>
      <c r="AG14" s="129">
        <v>1.0</v>
      </c>
      <c r="AH14" s="129">
        <v>1.0</v>
      </c>
      <c r="AI14" s="129">
        <v>4.0</v>
      </c>
      <c r="AJ14" s="129">
        <v>4.0</v>
      </c>
      <c r="AK14" s="129">
        <v>4.0</v>
      </c>
      <c r="AL14" s="130">
        <v>45469.77669996528</v>
      </c>
      <c r="AM14" s="131">
        <v>853194.99</v>
      </c>
      <c r="AN14" s="131">
        <v>604550.67</v>
      </c>
      <c r="AO14" s="124"/>
      <c r="AP14" s="124"/>
    </row>
    <row r="15">
      <c r="A15" s="129">
        <v>418.0</v>
      </c>
      <c r="B15" s="14" t="s">
        <v>47</v>
      </c>
      <c r="C15" s="14" t="s">
        <v>32</v>
      </c>
      <c r="D15" s="14" t="s">
        <v>102</v>
      </c>
      <c r="E15" s="14" t="s">
        <v>103</v>
      </c>
      <c r="F15" s="15" t="s">
        <v>96</v>
      </c>
      <c r="G15" s="15" t="s">
        <v>59</v>
      </c>
      <c r="H15" s="18" t="s">
        <v>1053</v>
      </c>
      <c r="I15" s="18" t="s">
        <v>1054</v>
      </c>
      <c r="J15" s="129">
        <v>1201128.4</v>
      </c>
      <c r="K15" s="129">
        <v>886537.0</v>
      </c>
      <c r="L15" s="129">
        <v>23891.08</v>
      </c>
      <c r="M15" s="129">
        <v>19797.92</v>
      </c>
      <c r="N15" s="129">
        <v>26.0</v>
      </c>
      <c r="O15" s="129">
        <v>3.0</v>
      </c>
      <c r="P15" s="129">
        <v>31.0</v>
      </c>
      <c r="Q15" s="129">
        <v>41.0</v>
      </c>
      <c r="R15" s="129">
        <v>39.0</v>
      </c>
      <c r="S15" s="129">
        <v>23.0</v>
      </c>
      <c r="T15" s="129">
        <v>766.0</v>
      </c>
      <c r="U15" s="129">
        <v>-24.0</v>
      </c>
      <c r="V15" s="129">
        <v>69.0</v>
      </c>
      <c r="W15" s="129">
        <v>20.67</v>
      </c>
      <c r="X15" s="129">
        <v>35.49</v>
      </c>
      <c r="Y15" s="129">
        <v>5.0</v>
      </c>
      <c r="Z15" s="129">
        <v>1.0</v>
      </c>
      <c r="AA15" s="129">
        <v>4.0</v>
      </c>
      <c r="AB15" s="129">
        <v>5.0</v>
      </c>
      <c r="AC15" s="129">
        <v>5.0</v>
      </c>
      <c r="AD15" s="129">
        <v>4.4</v>
      </c>
      <c r="AE15" s="129">
        <v>22.0</v>
      </c>
      <c r="AF15" s="129">
        <v>4.0</v>
      </c>
      <c r="AG15" s="129">
        <v>1.0</v>
      </c>
      <c r="AH15" s="129">
        <v>3.0</v>
      </c>
      <c r="AI15" s="129">
        <v>4.0</v>
      </c>
      <c r="AJ15" s="129">
        <v>4.0</v>
      </c>
      <c r="AK15" s="129">
        <v>4.0</v>
      </c>
      <c r="AL15" s="130">
        <v>45469.77669996528</v>
      </c>
      <c r="AM15" s="131">
        <v>1165738.46</v>
      </c>
      <c r="AN15" s="131">
        <v>883392.56</v>
      </c>
      <c r="AO15" s="124"/>
      <c r="AP15" s="124"/>
    </row>
    <row r="16">
      <c r="A16" s="129">
        <v>559.0</v>
      </c>
      <c r="B16" s="14" t="s">
        <v>122</v>
      </c>
      <c r="C16" s="14" t="s">
        <v>32</v>
      </c>
      <c r="D16" s="14" t="s">
        <v>226</v>
      </c>
      <c r="E16" s="14" t="s">
        <v>532</v>
      </c>
      <c r="F16" s="15" t="s">
        <v>223</v>
      </c>
      <c r="G16" s="15" t="s">
        <v>101</v>
      </c>
      <c r="H16" s="18" t="s">
        <v>1053</v>
      </c>
      <c r="I16" s="18" t="s">
        <v>1054</v>
      </c>
      <c r="J16" s="129">
        <v>564130.77</v>
      </c>
      <c r="K16" s="129">
        <v>570879.0</v>
      </c>
      <c r="L16" s="129">
        <v>15300.13</v>
      </c>
      <c r="M16" s="129">
        <v>16679.75</v>
      </c>
      <c r="N16" s="14" t="s">
        <v>41</v>
      </c>
      <c r="O16" s="14" t="s">
        <v>41</v>
      </c>
      <c r="P16" s="129">
        <v>13.0</v>
      </c>
      <c r="Q16" s="129">
        <v>11.0</v>
      </c>
      <c r="R16" s="129">
        <v>15.0</v>
      </c>
      <c r="S16" s="129">
        <v>12.0</v>
      </c>
      <c r="T16" s="14" t="s">
        <v>41</v>
      </c>
      <c r="U16" s="129">
        <v>18.0</v>
      </c>
      <c r="V16" s="129">
        <v>25.0</v>
      </c>
      <c r="W16" s="129">
        <v>-8.27</v>
      </c>
      <c r="X16" s="129">
        <v>-1.18</v>
      </c>
      <c r="Y16" s="14" t="s">
        <v>41</v>
      </c>
      <c r="Z16" s="129">
        <v>1.0</v>
      </c>
      <c r="AA16" s="129">
        <v>2.0</v>
      </c>
      <c r="AB16" s="129">
        <v>1.0</v>
      </c>
      <c r="AC16" s="129">
        <v>1.0</v>
      </c>
      <c r="AD16" s="129">
        <v>1.15</v>
      </c>
      <c r="AE16" s="129">
        <v>499.0</v>
      </c>
      <c r="AF16" s="14" t="s">
        <v>41</v>
      </c>
      <c r="AG16" s="129">
        <v>1.0</v>
      </c>
      <c r="AH16" s="129">
        <v>2.0</v>
      </c>
      <c r="AI16" s="129">
        <v>1.0</v>
      </c>
      <c r="AJ16" s="129">
        <v>1.0</v>
      </c>
      <c r="AK16" s="129">
        <v>1.0</v>
      </c>
      <c r="AL16" s="130">
        <v>45469.77669996528</v>
      </c>
      <c r="AM16" s="131">
        <v>564090.97</v>
      </c>
      <c r="AN16" s="131">
        <v>570779.04</v>
      </c>
      <c r="AO16" s="124"/>
      <c r="AP16" s="124"/>
    </row>
    <row r="17">
      <c r="A17" s="129">
        <v>622.0</v>
      </c>
      <c r="B17" s="14" t="s">
        <v>67</v>
      </c>
      <c r="C17" s="14" t="s">
        <v>32</v>
      </c>
      <c r="D17" s="14" t="s">
        <v>579</v>
      </c>
      <c r="E17" s="14" t="s">
        <v>580</v>
      </c>
      <c r="F17" s="15" t="s">
        <v>228</v>
      </c>
      <c r="G17" s="15" t="s">
        <v>36</v>
      </c>
      <c r="H17" s="18" t="s">
        <v>1053</v>
      </c>
      <c r="I17" s="18" t="s">
        <v>1054</v>
      </c>
      <c r="J17" s="129">
        <v>776616.86</v>
      </c>
      <c r="K17" s="129">
        <v>683010.2</v>
      </c>
      <c r="L17" s="129">
        <v>27699.28</v>
      </c>
      <c r="M17" s="129">
        <v>26646.75</v>
      </c>
      <c r="N17" s="14" t="s">
        <v>41</v>
      </c>
      <c r="O17" s="129">
        <v>20.0</v>
      </c>
      <c r="P17" s="129">
        <v>40.0</v>
      </c>
      <c r="Q17" s="129">
        <v>21.0</v>
      </c>
      <c r="R17" s="129">
        <v>42.0</v>
      </c>
      <c r="S17" s="129">
        <v>21.0</v>
      </c>
      <c r="T17" s="14" t="s">
        <v>41</v>
      </c>
      <c r="U17" s="129">
        <v>90.0</v>
      </c>
      <c r="V17" s="129">
        <v>100.0</v>
      </c>
      <c r="W17" s="129">
        <v>3.95</v>
      </c>
      <c r="X17" s="129">
        <v>13.71</v>
      </c>
      <c r="Y17" s="14" t="s">
        <v>41</v>
      </c>
      <c r="Z17" s="129">
        <v>2.0</v>
      </c>
      <c r="AA17" s="129">
        <v>5.0</v>
      </c>
      <c r="AB17" s="129">
        <v>1.0</v>
      </c>
      <c r="AC17" s="129">
        <v>3.0</v>
      </c>
      <c r="AD17" s="129">
        <v>2.35</v>
      </c>
      <c r="AE17" s="129">
        <v>250.0</v>
      </c>
      <c r="AF17" s="14" t="s">
        <v>41</v>
      </c>
      <c r="AG17" s="129">
        <v>2.0</v>
      </c>
      <c r="AH17" s="129">
        <v>4.0</v>
      </c>
      <c r="AI17" s="129">
        <v>1.0</v>
      </c>
      <c r="AJ17" s="129">
        <v>2.0</v>
      </c>
      <c r="AK17" s="129">
        <v>2.0</v>
      </c>
      <c r="AL17" s="130">
        <v>45469.77669996528</v>
      </c>
      <c r="AM17" s="131">
        <v>776454.76</v>
      </c>
      <c r="AN17" s="131">
        <v>683171.64</v>
      </c>
      <c r="AO17" s="124"/>
      <c r="AP17" s="124"/>
    </row>
    <row r="18">
      <c r="A18" s="129">
        <v>822.0</v>
      </c>
      <c r="B18" s="14" t="s">
        <v>60</v>
      </c>
      <c r="C18" s="14" t="s">
        <v>32</v>
      </c>
      <c r="D18" s="14" t="s">
        <v>733</v>
      </c>
      <c r="E18" s="14" t="s">
        <v>461</v>
      </c>
      <c r="F18" s="15" t="s">
        <v>96</v>
      </c>
      <c r="G18" s="15" t="s">
        <v>59</v>
      </c>
      <c r="H18" s="18" t="s">
        <v>1053</v>
      </c>
      <c r="I18" s="18" t="s">
        <v>1054</v>
      </c>
      <c r="J18" s="129">
        <v>1702337.69</v>
      </c>
      <c r="K18" s="129">
        <v>1465382.8</v>
      </c>
      <c r="L18" s="129">
        <v>44152.91</v>
      </c>
      <c r="M18" s="129">
        <v>41630.45</v>
      </c>
      <c r="N18" s="129">
        <v>15.0</v>
      </c>
      <c r="O18" s="129">
        <v>5.0</v>
      </c>
      <c r="P18" s="129">
        <v>44.0</v>
      </c>
      <c r="Q18" s="129">
        <v>46.0</v>
      </c>
      <c r="R18" s="129">
        <v>55.0</v>
      </c>
      <c r="S18" s="129">
        <v>49.0</v>
      </c>
      <c r="T18" s="129">
        <v>200.0</v>
      </c>
      <c r="U18" s="129">
        <v>-4.0</v>
      </c>
      <c r="V18" s="129">
        <v>12.0</v>
      </c>
      <c r="W18" s="129">
        <v>6.06</v>
      </c>
      <c r="X18" s="129">
        <v>16.17</v>
      </c>
      <c r="Y18" s="129">
        <v>5.0</v>
      </c>
      <c r="Z18" s="129">
        <v>1.0</v>
      </c>
      <c r="AA18" s="129">
        <v>1.0</v>
      </c>
      <c r="AB18" s="129">
        <v>2.0</v>
      </c>
      <c r="AC18" s="129">
        <v>3.0</v>
      </c>
      <c r="AD18" s="129">
        <v>2.1</v>
      </c>
      <c r="AE18" s="129">
        <v>285.0</v>
      </c>
      <c r="AF18" s="129">
        <v>4.0</v>
      </c>
      <c r="AG18" s="129">
        <v>1.0</v>
      </c>
      <c r="AH18" s="129">
        <v>1.0</v>
      </c>
      <c r="AI18" s="129">
        <v>1.0</v>
      </c>
      <c r="AJ18" s="129">
        <v>2.0</v>
      </c>
      <c r="AK18" s="129">
        <v>2.0</v>
      </c>
      <c r="AL18" s="130">
        <v>45469.77669996528</v>
      </c>
      <c r="AM18" s="131">
        <v>1704472.33</v>
      </c>
      <c r="AN18" s="131">
        <v>1466583.77</v>
      </c>
      <c r="AO18" s="124"/>
      <c r="AP18" s="124"/>
    </row>
    <row r="19">
      <c r="A19" s="129">
        <v>475.0</v>
      </c>
      <c r="B19" s="14" t="s">
        <v>97</v>
      </c>
      <c r="C19" s="14" t="s">
        <v>32</v>
      </c>
      <c r="D19" s="14" t="s">
        <v>144</v>
      </c>
      <c r="E19" s="14" t="s">
        <v>461</v>
      </c>
      <c r="F19" s="15" t="s">
        <v>143</v>
      </c>
      <c r="G19" s="15" t="s">
        <v>101</v>
      </c>
      <c r="H19" s="18" t="s">
        <v>1053</v>
      </c>
      <c r="I19" s="18" t="s">
        <v>1054</v>
      </c>
      <c r="J19" s="129">
        <v>1918970.13</v>
      </c>
      <c r="K19" s="129">
        <v>1621627.6</v>
      </c>
      <c r="L19" s="129">
        <v>45189.13</v>
      </c>
      <c r="M19" s="129">
        <v>39371.4</v>
      </c>
      <c r="N19" s="129">
        <v>32.0</v>
      </c>
      <c r="O19" s="129">
        <v>18.0</v>
      </c>
      <c r="P19" s="129">
        <v>36.0</v>
      </c>
      <c r="Q19" s="129">
        <v>19.0</v>
      </c>
      <c r="R19" s="129">
        <v>31.0</v>
      </c>
      <c r="S19" s="129">
        <v>31.0</v>
      </c>
      <c r="T19" s="129">
        <v>77.0</v>
      </c>
      <c r="U19" s="129">
        <v>89.0</v>
      </c>
      <c r="V19" s="129">
        <v>0.0</v>
      </c>
      <c r="W19" s="129">
        <v>14.78</v>
      </c>
      <c r="X19" s="129">
        <v>18.34</v>
      </c>
      <c r="Y19" s="129">
        <v>3.0</v>
      </c>
      <c r="Z19" s="129">
        <v>2.0</v>
      </c>
      <c r="AA19" s="129">
        <v>1.0</v>
      </c>
      <c r="AB19" s="129">
        <v>4.0</v>
      </c>
      <c r="AC19" s="129">
        <v>3.0</v>
      </c>
      <c r="AD19" s="129">
        <v>2.9</v>
      </c>
      <c r="AE19" s="129">
        <v>192.0</v>
      </c>
      <c r="AF19" s="129">
        <v>2.0</v>
      </c>
      <c r="AG19" s="129">
        <v>2.0</v>
      </c>
      <c r="AH19" s="129">
        <v>1.0</v>
      </c>
      <c r="AI19" s="129">
        <v>3.0</v>
      </c>
      <c r="AJ19" s="129">
        <v>2.0</v>
      </c>
      <c r="AK19" s="129">
        <v>3.0</v>
      </c>
      <c r="AL19" s="130">
        <v>45469.77669996528</v>
      </c>
      <c r="AM19" s="131">
        <v>1886530.22</v>
      </c>
      <c r="AN19" s="131">
        <v>1614387.58</v>
      </c>
      <c r="AO19" s="124"/>
      <c r="AP19" s="124"/>
    </row>
    <row r="20">
      <c r="A20" s="129">
        <v>548.0</v>
      </c>
      <c r="B20" s="14" t="s">
        <v>60</v>
      </c>
      <c r="C20" s="14" t="s">
        <v>32</v>
      </c>
      <c r="D20" s="14" t="s">
        <v>125</v>
      </c>
      <c r="E20" s="14" t="s">
        <v>524</v>
      </c>
      <c r="F20" s="15" t="s">
        <v>140</v>
      </c>
      <c r="G20" s="15" t="s">
        <v>36</v>
      </c>
      <c r="H20" s="18" t="s">
        <v>1053</v>
      </c>
      <c r="I20" s="18" t="s">
        <v>1054</v>
      </c>
      <c r="J20" s="129">
        <v>693116.74</v>
      </c>
      <c r="K20" s="129">
        <v>640229.2</v>
      </c>
      <c r="L20" s="129">
        <v>16647.35</v>
      </c>
      <c r="M20" s="129">
        <v>15430.0</v>
      </c>
      <c r="N20" s="129">
        <v>15.0</v>
      </c>
      <c r="O20" s="129">
        <v>16.0</v>
      </c>
      <c r="P20" s="129">
        <v>19.0</v>
      </c>
      <c r="Q20" s="129">
        <v>11.0</v>
      </c>
      <c r="R20" s="129">
        <v>15.0</v>
      </c>
      <c r="S20" s="129">
        <v>9.0</v>
      </c>
      <c r="T20" s="129">
        <v>-6.0</v>
      </c>
      <c r="U20" s="129">
        <v>72.0</v>
      </c>
      <c r="V20" s="129">
        <v>66.0</v>
      </c>
      <c r="W20" s="129">
        <v>7.89</v>
      </c>
      <c r="X20" s="129">
        <v>8.26</v>
      </c>
      <c r="Y20" s="129">
        <v>1.0</v>
      </c>
      <c r="Z20" s="129">
        <v>2.0</v>
      </c>
      <c r="AA20" s="129">
        <v>4.0</v>
      </c>
      <c r="AB20" s="129">
        <v>2.0</v>
      </c>
      <c r="AC20" s="129">
        <v>2.0</v>
      </c>
      <c r="AD20" s="129">
        <v>2.35</v>
      </c>
      <c r="AE20" s="129">
        <v>249.0</v>
      </c>
      <c r="AF20" s="129">
        <v>1.0</v>
      </c>
      <c r="AG20" s="129">
        <v>2.0</v>
      </c>
      <c r="AH20" s="129">
        <v>3.0</v>
      </c>
      <c r="AI20" s="129">
        <v>1.0</v>
      </c>
      <c r="AJ20" s="129">
        <v>2.0</v>
      </c>
      <c r="AK20" s="129">
        <v>2.0</v>
      </c>
      <c r="AL20" s="130">
        <v>45469.77669996528</v>
      </c>
      <c r="AM20" s="131">
        <v>651313.9</v>
      </c>
      <c r="AN20" s="131">
        <v>592647.32</v>
      </c>
      <c r="AO20" s="124"/>
      <c r="AP20" s="124"/>
    </row>
    <row r="21">
      <c r="A21" s="129">
        <v>669.0</v>
      </c>
      <c r="B21" s="14" t="s">
        <v>97</v>
      </c>
      <c r="C21" s="14" t="s">
        <v>32</v>
      </c>
      <c r="D21" s="14" t="s">
        <v>617</v>
      </c>
      <c r="E21" s="14" t="s">
        <v>618</v>
      </c>
      <c r="F21" s="15" t="s">
        <v>209</v>
      </c>
      <c r="G21" s="15" t="s">
        <v>101</v>
      </c>
      <c r="H21" s="18" t="s">
        <v>1053</v>
      </c>
      <c r="I21" s="18" t="s">
        <v>1054</v>
      </c>
      <c r="J21" s="129">
        <v>574355.99</v>
      </c>
      <c r="K21" s="129">
        <v>447930.8</v>
      </c>
      <c r="L21" s="129">
        <v>15730.73</v>
      </c>
      <c r="M21" s="129">
        <v>12801.82</v>
      </c>
      <c r="N21" s="14" t="s">
        <v>41</v>
      </c>
      <c r="O21" s="14" t="s">
        <v>41</v>
      </c>
      <c r="P21" s="129">
        <v>14.0</v>
      </c>
      <c r="Q21" s="129">
        <v>17.0</v>
      </c>
      <c r="R21" s="129">
        <v>11.0</v>
      </c>
      <c r="S21" s="129">
        <v>17.0</v>
      </c>
      <c r="T21" s="14" t="s">
        <v>41</v>
      </c>
      <c r="U21" s="129">
        <v>-17.0</v>
      </c>
      <c r="V21" s="129">
        <v>-35.0</v>
      </c>
      <c r="W21" s="129">
        <v>22.88</v>
      </c>
      <c r="X21" s="129">
        <v>28.22</v>
      </c>
      <c r="Y21" s="14" t="s">
        <v>41</v>
      </c>
      <c r="Z21" s="129">
        <v>1.0</v>
      </c>
      <c r="AA21" s="129">
        <v>1.0</v>
      </c>
      <c r="AB21" s="129">
        <v>5.0</v>
      </c>
      <c r="AC21" s="129">
        <v>4.0</v>
      </c>
      <c r="AD21" s="129">
        <v>3.3</v>
      </c>
      <c r="AE21" s="129">
        <v>153.0</v>
      </c>
      <c r="AF21" s="14" t="s">
        <v>41</v>
      </c>
      <c r="AG21" s="129">
        <v>1.0</v>
      </c>
      <c r="AH21" s="129">
        <v>1.0</v>
      </c>
      <c r="AI21" s="129">
        <v>4.0</v>
      </c>
      <c r="AJ21" s="129">
        <v>3.0</v>
      </c>
      <c r="AK21" s="129">
        <v>3.0</v>
      </c>
      <c r="AL21" s="130">
        <v>45469.77669996528</v>
      </c>
      <c r="AM21" s="131">
        <v>574432.91</v>
      </c>
      <c r="AN21" s="131">
        <v>449275.92</v>
      </c>
      <c r="AO21" s="124"/>
      <c r="AP21" s="124"/>
    </row>
    <row r="22">
      <c r="A22" s="129">
        <v>265.0</v>
      </c>
      <c r="B22" s="14" t="s">
        <v>414</v>
      </c>
      <c r="C22" s="14" t="s">
        <v>992</v>
      </c>
      <c r="D22" s="14" t="s">
        <v>203</v>
      </c>
      <c r="E22" s="14" t="s">
        <v>1003</v>
      </c>
      <c r="F22" s="15" t="s">
        <v>243</v>
      </c>
      <c r="G22" s="15" t="s">
        <v>101</v>
      </c>
      <c r="H22" s="18" t="s">
        <v>1053</v>
      </c>
      <c r="I22" s="18" t="s">
        <v>1054</v>
      </c>
      <c r="J22" s="129">
        <v>1255596.26</v>
      </c>
      <c r="K22" s="129">
        <v>1498381.4</v>
      </c>
      <c r="L22" s="129">
        <v>34830.91</v>
      </c>
      <c r="M22" s="129">
        <v>46014.56</v>
      </c>
      <c r="N22" s="129">
        <v>10.0</v>
      </c>
      <c r="O22" s="129">
        <v>20.0</v>
      </c>
      <c r="P22" s="129">
        <v>74.0</v>
      </c>
      <c r="Q22" s="129">
        <v>19.0</v>
      </c>
      <c r="R22" s="129">
        <v>222.0</v>
      </c>
      <c r="S22" s="129">
        <v>19.0</v>
      </c>
      <c r="T22" s="129">
        <v>-50.0</v>
      </c>
      <c r="U22" s="129">
        <v>289.0</v>
      </c>
      <c r="V22" s="129">
        <v>1068.0</v>
      </c>
      <c r="W22" s="129">
        <v>-24.3</v>
      </c>
      <c r="X22" s="129">
        <v>-16.2</v>
      </c>
      <c r="Y22" s="129">
        <v>1.0</v>
      </c>
      <c r="Z22" s="129">
        <v>5.0</v>
      </c>
      <c r="AA22" s="129">
        <v>5.0</v>
      </c>
      <c r="AB22" s="129">
        <v>1.0</v>
      </c>
      <c r="AC22" s="129">
        <v>1.0</v>
      </c>
      <c r="AD22" s="129">
        <v>2.0</v>
      </c>
      <c r="AE22" s="129">
        <v>313.0</v>
      </c>
      <c r="AF22" s="129">
        <v>1.0</v>
      </c>
      <c r="AG22" s="129">
        <v>4.0</v>
      </c>
      <c r="AH22" s="129">
        <v>4.0</v>
      </c>
      <c r="AI22" s="129">
        <v>1.0</v>
      </c>
      <c r="AJ22" s="129">
        <v>1.0</v>
      </c>
      <c r="AK22" s="129">
        <v>2.0</v>
      </c>
      <c r="AL22" s="130">
        <v>45469.77669996528</v>
      </c>
      <c r="AM22" s="131">
        <v>1250776.14</v>
      </c>
      <c r="AN22" s="131">
        <v>1499444.91</v>
      </c>
      <c r="AO22" s="124"/>
      <c r="AP22" s="124"/>
    </row>
    <row r="23">
      <c r="A23" s="129">
        <v>329.0</v>
      </c>
      <c r="B23" s="14" t="s">
        <v>414</v>
      </c>
      <c r="C23" s="14" t="s">
        <v>992</v>
      </c>
      <c r="D23" s="14" t="s">
        <v>203</v>
      </c>
      <c r="E23" s="14" t="s">
        <v>1003</v>
      </c>
      <c r="F23" s="15" t="s">
        <v>243</v>
      </c>
      <c r="G23" s="15" t="s">
        <v>101</v>
      </c>
      <c r="H23" s="18" t="s">
        <v>1053</v>
      </c>
      <c r="I23" s="18" t="s">
        <v>1054</v>
      </c>
      <c r="J23" s="129">
        <v>1078855.25</v>
      </c>
      <c r="K23" s="129">
        <v>1163997.2</v>
      </c>
      <c r="L23" s="129">
        <v>30905.07</v>
      </c>
      <c r="M23" s="129">
        <v>37683.25</v>
      </c>
      <c r="N23" s="129">
        <v>15.0</v>
      </c>
      <c r="O23" s="129">
        <v>21.0</v>
      </c>
      <c r="P23" s="129">
        <v>72.0</v>
      </c>
      <c r="Q23" s="129">
        <v>19.0</v>
      </c>
      <c r="R23" s="129">
        <v>234.0</v>
      </c>
      <c r="S23" s="129">
        <v>24.0</v>
      </c>
      <c r="T23" s="129">
        <v>-28.0</v>
      </c>
      <c r="U23" s="129">
        <v>278.0</v>
      </c>
      <c r="V23" s="129">
        <v>875.0</v>
      </c>
      <c r="W23" s="129">
        <v>-17.99</v>
      </c>
      <c r="X23" s="129">
        <v>-7.31</v>
      </c>
      <c r="Y23" s="129">
        <v>1.0</v>
      </c>
      <c r="Z23" s="129">
        <v>5.0</v>
      </c>
      <c r="AA23" s="129">
        <v>5.0</v>
      </c>
      <c r="AB23" s="129">
        <v>1.0</v>
      </c>
      <c r="AC23" s="129">
        <v>1.0</v>
      </c>
      <c r="AD23" s="129">
        <v>2.0</v>
      </c>
      <c r="AE23" s="129">
        <v>311.0</v>
      </c>
      <c r="AF23" s="129">
        <v>1.0</v>
      </c>
      <c r="AG23" s="129">
        <v>4.0</v>
      </c>
      <c r="AH23" s="129">
        <v>4.0</v>
      </c>
      <c r="AI23" s="129">
        <v>1.0</v>
      </c>
      <c r="AJ23" s="129">
        <v>1.0</v>
      </c>
      <c r="AK23" s="129">
        <v>2.0</v>
      </c>
      <c r="AL23" s="130">
        <v>45469.77669996528</v>
      </c>
      <c r="AM23" s="131">
        <v>1077232.65</v>
      </c>
      <c r="AN23" s="131">
        <v>1164590.82</v>
      </c>
      <c r="AO23" s="124"/>
      <c r="AP23" s="124"/>
    </row>
    <row r="24">
      <c r="A24" s="129">
        <v>567.0</v>
      </c>
      <c r="B24" s="14" t="s">
        <v>414</v>
      </c>
      <c r="C24" s="14" t="s">
        <v>992</v>
      </c>
      <c r="D24" s="14" t="s">
        <v>203</v>
      </c>
      <c r="E24" s="14" t="s">
        <v>1003</v>
      </c>
      <c r="F24" s="15" t="s">
        <v>243</v>
      </c>
      <c r="G24" s="15" t="s">
        <v>101</v>
      </c>
      <c r="H24" s="18" t="s">
        <v>1053</v>
      </c>
      <c r="I24" s="18" t="s">
        <v>1054</v>
      </c>
      <c r="J24" s="129">
        <v>2189627.61</v>
      </c>
      <c r="K24" s="129">
        <v>2176253.6</v>
      </c>
      <c r="L24" s="129">
        <v>62528.08</v>
      </c>
      <c r="M24" s="129">
        <v>71334.25</v>
      </c>
      <c r="N24" s="129">
        <v>10.0</v>
      </c>
      <c r="O24" s="129">
        <v>16.0</v>
      </c>
      <c r="P24" s="129">
        <v>80.0</v>
      </c>
      <c r="Q24" s="129">
        <v>29.0</v>
      </c>
      <c r="R24" s="129">
        <v>332.0</v>
      </c>
      <c r="S24" s="129">
        <v>17.0</v>
      </c>
      <c r="T24" s="129">
        <v>-37.0</v>
      </c>
      <c r="U24" s="129">
        <v>175.0</v>
      </c>
      <c r="V24" s="129">
        <v>1852.0</v>
      </c>
      <c r="W24" s="129">
        <v>-12.34</v>
      </c>
      <c r="X24" s="129">
        <v>0.61</v>
      </c>
      <c r="Y24" s="129">
        <v>1.0</v>
      </c>
      <c r="Z24" s="129">
        <v>3.0</v>
      </c>
      <c r="AA24" s="129">
        <v>5.0</v>
      </c>
      <c r="AB24" s="129">
        <v>1.0</v>
      </c>
      <c r="AC24" s="129">
        <v>1.0</v>
      </c>
      <c r="AD24" s="129">
        <v>2.0</v>
      </c>
      <c r="AE24" s="129">
        <v>317.0</v>
      </c>
      <c r="AF24" s="129">
        <v>1.0</v>
      </c>
      <c r="AG24" s="129">
        <v>2.0</v>
      </c>
      <c r="AH24" s="129">
        <v>4.0</v>
      </c>
      <c r="AI24" s="129">
        <v>1.0</v>
      </c>
      <c r="AJ24" s="129">
        <v>1.0</v>
      </c>
      <c r="AK24" s="129">
        <v>2.0</v>
      </c>
      <c r="AL24" s="130">
        <v>45469.77669996528</v>
      </c>
      <c r="AM24" s="131">
        <v>2185951.17</v>
      </c>
      <c r="AN24" s="131">
        <v>2175855.75</v>
      </c>
      <c r="AO24" s="124"/>
      <c r="AP24" s="124"/>
    </row>
    <row r="25">
      <c r="A25" s="129">
        <v>472.0</v>
      </c>
      <c r="B25" s="14" t="s">
        <v>414</v>
      </c>
      <c r="C25" s="14" t="s">
        <v>992</v>
      </c>
      <c r="D25" s="14" t="s">
        <v>203</v>
      </c>
      <c r="E25" s="14" t="s">
        <v>1003</v>
      </c>
      <c r="F25" s="15" t="s">
        <v>243</v>
      </c>
      <c r="G25" s="15" t="s">
        <v>101</v>
      </c>
      <c r="H25" s="18" t="s">
        <v>1053</v>
      </c>
      <c r="I25" s="18" t="s">
        <v>1054</v>
      </c>
      <c r="J25" s="129">
        <v>1446543.04</v>
      </c>
      <c r="K25" s="129">
        <v>1196467.17</v>
      </c>
      <c r="L25" s="129">
        <v>41031.96</v>
      </c>
      <c r="M25" s="129">
        <v>35399.58</v>
      </c>
      <c r="N25" s="129">
        <v>26.0</v>
      </c>
      <c r="O25" s="129">
        <v>7.0</v>
      </c>
      <c r="P25" s="129">
        <v>82.0</v>
      </c>
      <c r="Q25" s="129">
        <v>127.0</v>
      </c>
      <c r="R25" s="129">
        <v>239.0</v>
      </c>
      <c r="S25" s="129">
        <v>243.0</v>
      </c>
      <c r="T25" s="129">
        <v>271.0</v>
      </c>
      <c r="U25" s="129">
        <v>-35.0</v>
      </c>
      <c r="V25" s="129">
        <v>-1.0</v>
      </c>
      <c r="W25" s="129">
        <v>15.91</v>
      </c>
      <c r="X25" s="129">
        <v>20.9</v>
      </c>
      <c r="Y25" s="129">
        <v>5.0</v>
      </c>
      <c r="Z25" s="129">
        <v>1.0</v>
      </c>
      <c r="AA25" s="129">
        <v>1.0</v>
      </c>
      <c r="AB25" s="129">
        <v>4.0</v>
      </c>
      <c r="AC25" s="129">
        <v>3.0</v>
      </c>
      <c r="AD25" s="129">
        <v>3.1</v>
      </c>
      <c r="AE25" s="129">
        <v>175.0</v>
      </c>
      <c r="AF25" s="129">
        <v>4.0</v>
      </c>
      <c r="AG25" s="129">
        <v>1.0</v>
      </c>
      <c r="AH25" s="129">
        <v>1.0</v>
      </c>
      <c r="AI25" s="129">
        <v>3.0</v>
      </c>
      <c r="AJ25" s="129">
        <v>2.0</v>
      </c>
      <c r="AK25" s="129">
        <v>3.0</v>
      </c>
      <c r="AL25" s="130">
        <v>45469.77669996528</v>
      </c>
      <c r="AM25" s="131">
        <v>1448054.24</v>
      </c>
      <c r="AN25" s="131">
        <v>1195997.54</v>
      </c>
      <c r="AO25" s="124"/>
      <c r="AP25" s="124"/>
    </row>
    <row r="26">
      <c r="A26" s="129">
        <v>593.0</v>
      </c>
      <c r="B26" s="14" t="s">
        <v>414</v>
      </c>
      <c r="C26" s="14" t="s">
        <v>992</v>
      </c>
      <c r="D26" s="14" t="s">
        <v>203</v>
      </c>
      <c r="E26" s="14" t="s">
        <v>1003</v>
      </c>
      <c r="F26" s="15" t="s">
        <v>243</v>
      </c>
      <c r="G26" s="15" t="s">
        <v>101</v>
      </c>
      <c r="H26" s="18" t="s">
        <v>1053</v>
      </c>
      <c r="I26" s="18" t="s">
        <v>1054</v>
      </c>
      <c r="J26" s="129">
        <v>1140082.77</v>
      </c>
      <c r="K26" s="129">
        <v>852466.68</v>
      </c>
      <c r="L26" s="129">
        <v>32373.52</v>
      </c>
      <c r="M26" s="129">
        <v>24880.67</v>
      </c>
      <c r="N26" s="129">
        <v>21.0</v>
      </c>
      <c r="O26" s="129">
        <v>7.0</v>
      </c>
      <c r="P26" s="129">
        <v>91.0</v>
      </c>
      <c r="Q26" s="129">
        <v>110.0</v>
      </c>
      <c r="R26" s="129">
        <v>299.0</v>
      </c>
      <c r="S26" s="129">
        <v>270.0</v>
      </c>
      <c r="T26" s="129">
        <v>200.0</v>
      </c>
      <c r="U26" s="129">
        <v>-17.0</v>
      </c>
      <c r="V26" s="129">
        <v>10.0</v>
      </c>
      <c r="W26" s="129">
        <v>30.12</v>
      </c>
      <c r="X26" s="129">
        <v>33.74</v>
      </c>
      <c r="Y26" s="129">
        <v>5.0</v>
      </c>
      <c r="Z26" s="129">
        <v>1.0</v>
      </c>
      <c r="AA26" s="129">
        <v>1.0</v>
      </c>
      <c r="AB26" s="129">
        <v>5.0</v>
      </c>
      <c r="AC26" s="129">
        <v>5.0</v>
      </c>
      <c r="AD26" s="129">
        <v>4.0</v>
      </c>
      <c r="AE26" s="129">
        <v>53.0</v>
      </c>
      <c r="AF26" s="129">
        <v>4.0</v>
      </c>
      <c r="AG26" s="129">
        <v>1.0</v>
      </c>
      <c r="AH26" s="129">
        <v>1.0</v>
      </c>
      <c r="AI26" s="129">
        <v>4.0</v>
      </c>
      <c r="AJ26" s="129">
        <v>4.0</v>
      </c>
      <c r="AK26" s="129">
        <v>4.0</v>
      </c>
      <c r="AL26" s="130">
        <v>45469.77669996528</v>
      </c>
      <c r="AM26" s="131">
        <v>1140354.73</v>
      </c>
      <c r="AN26" s="131">
        <v>852043.62</v>
      </c>
      <c r="AO26" s="124"/>
      <c r="AP26" s="124"/>
    </row>
    <row r="27">
      <c r="A27" s="129">
        <v>333.0</v>
      </c>
      <c r="B27" s="14" t="s">
        <v>42</v>
      </c>
      <c r="C27" s="14" t="s">
        <v>32</v>
      </c>
      <c r="D27" s="14" t="s">
        <v>237</v>
      </c>
      <c r="E27" s="14" t="s">
        <v>345</v>
      </c>
      <c r="F27" s="15" t="s">
        <v>108</v>
      </c>
      <c r="G27" s="15" t="s">
        <v>46</v>
      </c>
      <c r="H27" s="18" t="s">
        <v>1053</v>
      </c>
      <c r="I27" s="18" t="s">
        <v>1054</v>
      </c>
      <c r="J27" s="129">
        <v>1732660.91</v>
      </c>
      <c r="K27" s="129">
        <v>1783545.2</v>
      </c>
      <c r="L27" s="129">
        <v>58893.75</v>
      </c>
      <c r="M27" s="129">
        <v>62710.22</v>
      </c>
      <c r="N27" s="129">
        <v>2.0</v>
      </c>
      <c r="O27" s="129">
        <v>6.0</v>
      </c>
      <c r="P27" s="129">
        <v>38.0</v>
      </c>
      <c r="Q27" s="129">
        <v>25.0</v>
      </c>
      <c r="R27" s="129">
        <v>57.0</v>
      </c>
      <c r="S27" s="129">
        <v>33.0</v>
      </c>
      <c r="T27" s="129">
        <v>-66.0</v>
      </c>
      <c r="U27" s="129">
        <v>52.0</v>
      </c>
      <c r="V27" s="129">
        <v>72.0</v>
      </c>
      <c r="W27" s="129">
        <v>-6.09</v>
      </c>
      <c r="X27" s="129">
        <v>-2.85</v>
      </c>
      <c r="Y27" s="129">
        <v>1.0</v>
      </c>
      <c r="Z27" s="129">
        <v>1.0</v>
      </c>
      <c r="AA27" s="129">
        <v>4.0</v>
      </c>
      <c r="AB27" s="129">
        <v>1.0</v>
      </c>
      <c r="AC27" s="129">
        <v>1.0</v>
      </c>
      <c r="AD27" s="129">
        <v>1.6</v>
      </c>
      <c r="AE27" s="129">
        <v>390.0</v>
      </c>
      <c r="AF27" s="129">
        <v>1.0</v>
      </c>
      <c r="AG27" s="129">
        <v>1.0</v>
      </c>
      <c r="AH27" s="129">
        <v>3.0</v>
      </c>
      <c r="AI27" s="129">
        <v>1.0</v>
      </c>
      <c r="AJ27" s="129">
        <v>1.0</v>
      </c>
      <c r="AK27" s="129">
        <v>1.0</v>
      </c>
      <c r="AL27" s="130">
        <v>45469.77669996528</v>
      </c>
      <c r="AM27" s="131">
        <v>1733608.41</v>
      </c>
      <c r="AN27" s="131">
        <v>1784347.69</v>
      </c>
      <c r="AO27" s="124"/>
      <c r="AP27" s="124"/>
    </row>
    <row r="28">
      <c r="A28" s="129">
        <v>800.0</v>
      </c>
      <c r="B28" s="14" t="s">
        <v>97</v>
      </c>
      <c r="C28" s="14" t="s">
        <v>32</v>
      </c>
      <c r="D28" s="14" t="s">
        <v>337</v>
      </c>
      <c r="E28" s="14" t="s">
        <v>719</v>
      </c>
      <c r="F28" s="15" t="s">
        <v>243</v>
      </c>
      <c r="G28" s="15" t="s">
        <v>101</v>
      </c>
      <c r="H28" s="18" t="s">
        <v>1053</v>
      </c>
      <c r="I28" s="18" t="s">
        <v>1054</v>
      </c>
      <c r="J28" s="129">
        <v>1303825.09</v>
      </c>
      <c r="K28" s="129">
        <v>864630.4</v>
      </c>
      <c r="L28" s="129">
        <v>45458.27</v>
      </c>
      <c r="M28" s="129">
        <v>32116.08</v>
      </c>
      <c r="N28" s="129">
        <v>13.0</v>
      </c>
      <c r="O28" s="129">
        <v>11.0</v>
      </c>
      <c r="P28" s="129">
        <v>21.0</v>
      </c>
      <c r="Q28" s="129">
        <v>17.0</v>
      </c>
      <c r="R28" s="129">
        <v>36.0</v>
      </c>
      <c r="S28" s="129">
        <v>17.0</v>
      </c>
      <c r="T28" s="129">
        <v>18.0</v>
      </c>
      <c r="U28" s="129">
        <v>23.0</v>
      </c>
      <c r="V28" s="129">
        <v>111.0</v>
      </c>
      <c r="W28" s="129">
        <v>41.54</v>
      </c>
      <c r="X28" s="129">
        <v>50.8</v>
      </c>
      <c r="Y28" s="129">
        <v>1.0</v>
      </c>
      <c r="Z28" s="129">
        <v>1.0</v>
      </c>
      <c r="AA28" s="129">
        <v>5.0</v>
      </c>
      <c r="AB28" s="129">
        <v>5.0</v>
      </c>
      <c r="AC28" s="129">
        <v>5.0</v>
      </c>
      <c r="AD28" s="129">
        <v>4.4</v>
      </c>
      <c r="AE28" s="129">
        <v>26.0</v>
      </c>
      <c r="AF28" s="129">
        <v>1.0</v>
      </c>
      <c r="AG28" s="129">
        <v>1.0</v>
      </c>
      <c r="AH28" s="129">
        <v>4.0</v>
      </c>
      <c r="AI28" s="129">
        <v>4.0</v>
      </c>
      <c r="AJ28" s="129">
        <v>4.0</v>
      </c>
      <c r="AK28" s="129">
        <v>4.0</v>
      </c>
      <c r="AL28" s="130">
        <v>45469.77669996528</v>
      </c>
      <c r="AM28" s="131">
        <v>1303705.09</v>
      </c>
      <c r="AN28" s="131">
        <v>864702.19</v>
      </c>
      <c r="AO28" s="124"/>
      <c r="AP28" s="124"/>
    </row>
    <row r="29">
      <c r="A29" s="129">
        <v>158.0</v>
      </c>
      <c r="B29" s="14" t="s">
        <v>63</v>
      </c>
      <c r="C29" s="14" t="s">
        <v>32</v>
      </c>
      <c r="D29" s="14" t="s">
        <v>148</v>
      </c>
      <c r="E29" s="14" t="s">
        <v>149</v>
      </c>
      <c r="F29" s="15" t="s">
        <v>88</v>
      </c>
      <c r="G29" s="15" t="s">
        <v>59</v>
      </c>
      <c r="H29" s="18" t="s">
        <v>1053</v>
      </c>
      <c r="I29" s="18" t="s">
        <v>1054</v>
      </c>
      <c r="J29" s="129">
        <v>2540659.76</v>
      </c>
      <c r="K29" s="129">
        <v>2149653.0</v>
      </c>
      <c r="L29" s="129">
        <v>53939.97</v>
      </c>
      <c r="M29" s="129">
        <v>47492.01</v>
      </c>
      <c r="N29" s="129">
        <v>43.0</v>
      </c>
      <c r="O29" s="129">
        <v>40.0</v>
      </c>
      <c r="P29" s="129">
        <v>41.0</v>
      </c>
      <c r="Q29" s="129">
        <v>40.0</v>
      </c>
      <c r="R29" s="129">
        <v>56.0</v>
      </c>
      <c r="S29" s="129">
        <v>41.0</v>
      </c>
      <c r="T29" s="129">
        <v>7.0</v>
      </c>
      <c r="U29" s="129">
        <v>2.0</v>
      </c>
      <c r="V29" s="129">
        <v>36.0</v>
      </c>
      <c r="W29" s="129">
        <v>13.58</v>
      </c>
      <c r="X29" s="129">
        <v>18.19</v>
      </c>
      <c r="Y29" s="129">
        <v>1.0</v>
      </c>
      <c r="Z29" s="129">
        <v>1.0</v>
      </c>
      <c r="AA29" s="129">
        <v>2.0</v>
      </c>
      <c r="AB29" s="129">
        <v>3.0</v>
      </c>
      <c r="AC29" s="129">
        <v>3.0</v>
      </c>
      <c r="AD29" s="129">
        <v>2.5</v>
      </c>
      <c r="AE29" s="129">
        <v>234.0</v>
      </c>
      <c r="AF29" s="129">
        <v>1.0</v>
      </c>
      <c r="AG29" s="129">
        <v>1.0</v>
      </c>
      <c r="AH29" s="129">
        <v>2.0</v>
      </c>
      <c r="AI29" s="129">
        <v>2.0</v>
      </c>
      <c r="AJ29" s="129">
        <v>2.0</v>
      </c>
      <c r="AK29" s="129">
        <v>2.0</v>
      </c>
      <c r="AL29" s="130">
        <v>45469.77669996528</v>
      </c>
      <c r="AM29" s="131">
        <v>2503836.34</v>
      </c>
      <c r="AN29" s="131">
        <v>2115115.27</v>
      </c>
      <c r="AO29" s="124"/>
      <c r="AP29" s="124"/>
    </row>
    <row r="30">
      <c r="A30" s="129">
        <v>736.0</v>
      </c>
      <c r="B30" s="14" t="s">
        <v>42</v>
      </c>
      <c r="C30" s="14" t="s">
        <v>32</v>
      </c>
      <c r="D30" s="14" t="s">
        <v>317</v>
      </c>
      <c r="E30" s="14" t="s">
        <v>149</v>
      </c>
      <c r="F30" s="15" t="s">
        <v>52</v>
      </c>
      <c r="G30" s="15" t="s">
        <v>46</v>
      </c>
      <c r="H30" s="18" t="s">
        <v>1053</v>
      </c>
      <c r="I30" s="18" t="s">
        <v>1054</v>
      </c>
      <c r="J30" s="129">
        <v>1095296.78</v>
      </c>
      <c r="K30" s="129">
        <v>654367.6</v>
      </c>
      <c r="L30" s="129">
        <v>39659.29</v>
      </c>
      <c r="M30" s="129">
        <v>27343.93</v>
      </c>
      <c r="N30" s="129">
        <v>13.0</v>
      </c>
      <c r="O30" s="129">
        <v>5.0</v>
      </c>
      <c r="P30" s="129">
        <v>30.0</v>
      </c>
      <c r="Q30" s="129">
        <v>24.0</v>
      </c>
      <c r="R30" s="129">
        <v>38.0</v>
      </c>
      <c r="S30" s="129">
        <v>32.0</v>
      </c>
      <c r="T30" s="129">
        <v>160.0</v>
      </c>
      <c r="U30" s="129">
        <v>25.0</v>
      </c>
      <c r="V30" s="129">
        <v>18.0</v>
      </c>
      <c r="W30" s="129">
        <v>45.04</v>
      </c>
      <c r="X30" s="129">
        <v>67.38</v>
      </c>
      <c r="Y30" s="129">
        <v>5.0</v>
      </c>
      <c r="Z30" s="129">
        <v>1.0</v>
      </c>
      <c r="AA30" s="129">
        <v>1.0</v>
      </c>
      <c r="AB30" s="129">
        <v>5.0</v>
      </c>
      <c r="AC30" s="129">
        <v>5.0</v>
      </c>
      <c r="AD30" s="129">
        <v>3.8</v>
      </c>
      <c r="AE30" s="129">
        <v>73.0</v>
      </c>
      <c r="AF30" s="129">
        <v>4.0</v>
      </c>
      <c r="AG30" s="129">
        <v>1.0</v>
      </c>
      <c r="AH30" s="129">
        <v>1.0</v>
      </c>
      <c r="AI30" s="129">
        <v>4.0</v>
      </c>
      <c r="AJ30" s="129">
        <v>4.0</v>
      </c>
      <c r="AK30" s="129">
        <v>4.0</v>
      </c>
      <c r="AL30" s="130">
        <v>45469.77669996528</v>
      </c>
      <c r="AM30" s="131">
        <v>1095736.49</v>
      </c>
      <c r="AN30" s="131">
        <v>654777.34</v>
      </c>
      <c r="AO30" s="124"/>
      <c r="AP30" s="124"/>
    </row>
    <row r="31">
      <c r="A31" s="129">
        <v>215.0</v>
      </c>
      <c r="B31" s="14" t="s">
        <v>63</v>
      </c>
      <c r="C31" s="14" t="s">
        <v>32</v>
      </c>
      <c r="D31" s="14" t="s">
        <v>106</v>
      </c>
      <c r="E31" s="14" t="s">
        <v>217</v>
      </c>
      <c r="F31" s="15" t="s">
        <v>73</v>
      </c>
      <c r="G31" s="15" t="s">
        <v>36</v>
      </c>
      <c r="H31" s="18" t="s">
        <v>1053</v>
      </c>
      <c r="I31" s="18" t="s">
        <v>1054</v>
      </c>
      <c r="J31" s="129">
        <v>938307.17</v>
      </c>
      <c r="K31" s="129">
        <v>773540.8</v>
      </c>
      <c r="L31" s="129">
        <v>27783.69</v>
      </c>
      <c r="M31" s="129">
        <v>25911.38</v>
      </c>
      <c r="N31" s="129">
        <v>8.0</v>
      </c>
      <c r="O31" s="129">
        <v>13.0</v>
      </c>
      <c r="P31" s="129">
        <v>32.0</v>
      </c>
      <c r="Q31" s="129">
        <v>27.0</v>
      </c>
      <c r="R31" s="129">
        <v>22.0</v>
      </c>
      <c r="S31" s="129">
        <v>28.0</v>
      </c>
      <c r="T31" s="129">
        <v>-38.0</v>
      </c>
      <c r="U31" s="129">
        <v>18.0</v>
      </c>
      <c r="V31" s="129">
        <v>-21.0</v>
      </c>
      <c r="W31" s="129">
        <v>7.23</v>
      </c>
      <c r="X31" s="129">
        <v>21.3</v>
      </c>
      <c r="Y31" s="129">
        <v>1.0</v>
      </c>
      <c r="Z31" s="129">
        <v>1.0</v>
      </c>
      <c r="AA31" s="129">
        <v>1.0</v>
      </c>
      <c r="AB31" s="129">
        <v>2.0</v>
      </c>
      <c r="AC31" s="129">
        <v>3.0</v>
      </c>
      <c r="AD31" s="129">
        <v>1.9</v>
      </c>
      <c r="AE31" s="129">
        <v>325.0</v>
      </c>
      <c r="AF31" s="129">
        <v>1.0</v>
      </c>
      <c r="AG31" s="129">
        <v>1.0</v>
      </c>
      <c r="AH31" s="129">
        <v>1.0</v>
      </c>
      <c r="AI31" s="129">
        <v>1.0</v>
      </c>
      <c r="AJ31" s="129">
        <v>2.0</v>
      </c>
      <c r="AK31" s="129">
        <v>2.0</v>
      </c>
      <c r="AL31" s="130">
        <v>45469.77669996528</v>
      </c>
      <c r="AM31" s="131">
        <v>939626.67</v>
      </c>
      <c r="AN31" s="131">
        <v>774207.17</v>
      </c>
      <c r="AO31" s="124"/>
      <c r="AP31" s="124"/>
    </row>
    <row r="32">
      <c r="A32" s="129">
        <v>860.0</v>
      </c>
      <c r="B32" s="14" t="s">
        <v>42</v>
      </c>
      <c r="C32" s="14" t="s">
        <v>32</v>
      </c>
      <c r="D32" s="14" t="s">
        <v>761</v>
      </c>
      <c r="E32" s="14" t="s">
        <v>762</v>
      </c>
      <c r="F32" s="15" t="s">
        <v>52</v>
      </c>
      <c r="G32" s="15" t="s">
        <v>46</v>
      </c>
      <c r="H32" s="18" t="s">
        <v>1053</v>
      </c>
      <c r="I32" s="18" t="s">
        <v>1054</v>
      </c>
      <c r="J32" s="129">
        <v>237638.98</v>
      </c>
      <c r="K32" s="129">
        <v>10842.6</v>
      </c>
      <c r="L32" s="129">
        <v>12433.49</v>
      </c>
      <c r="M32" s="129">
        <v>4016.59</v>
      </c>
      <c r="N32" s="14" t="s">
        <v>41</v>
      </c>
      <c r="O32" s="14" t="s">
        <v>41</v>
      </c>
      <c r="P32" s="129">
        <v>41.0</v>
      </c>
      <c r="Q32" s="129">
        <v>23.0</v>
      </c>
      <c r="R32" s="129">
        <v>22.0</v>
      </c>
      <c r="S32" s="129">
        <v>13.0</v>
      </c>
      <c r="T32" s="14" t="s">
        <v>41</v>
      </c>
      <c r="U32" s="129">
        <v>78.0</v>
      </c>
      <c r="V32" s="129">
        <v>69.0</v>
      </c>
      <c r="W32" s="129">
        <v>209.55</v>
      </c>
      <c r="X32" s="129">
        <v>2091.72</v>
      </c>
      <c r="Y32" s="14" t="s">
        <v>41</v>
      </c>
      <c r="Z32" s="129">
        <v>2.0</v>
      </c>
      <c r="AA32" s="129">
        <v>4.0</v>
      </c>
      <c r="AB32" s="129">
        <v>5.0</v>
      </c>
      <c r="AC32" s="129">
        <v>5.0</v>
      </c>
      <c r="AD32" s="129">
        <v>4.25</v>
      </c>
      <c r="AE32" s="129">
        <v>37.0</v>
      </c>
      <c r="AF32" s="14" t="s">
        <v>41</v>
      </c>
      <c r="AG32" s="129">
        <v>2.0</v>
      </c>
      <c r="AH32" s="129">
        <v>3.0</v>
      </c>
      <c r="AI32" s="129">
        <v>4.0</v>
      </c>
      <c r="AJ32" s="129">
        <v>4.0</v>
      </c>
      <c r="AK32" s="129">
        <v>4.0</v>
      </c>
      <c r="AL32" s="130">
        <v>45469.77669996528</v>
      </c>
      <c r="AM32" s="131">
        <v>286527.78</v>
      </c>
      <c r="AN32" s="131">
        <v>89521.78</v>
      </c>
      <c r="AO32" s="124"/>
      <c r="AP32" s="124"/>
    </row>
    <row r="33">
      <c r="A33" s="129">
        <v>459.0</v>
      </c>
      <c r="B33" s="14" t="s">
        <v>122</v>
      </c>
      <c r="C33" s="14" t="s">
        <v>32</v>
      </c>
      <c r="D33" s="14" t="s">
        <v>91</v>
      </c>
      <c r="E33" s="14" t="s">
        <v>344</v>
      </c>
      <c r="F33" s="15" t="s">
        <v>243</v>
      </c>
      <c r="G33" s="15" t="s">
        <v>101</v>
      </c>
      <c r="H33" s="18" t="s">
        <v>1053</v>
      </c>
      <c r="I33" s="18" t="s">
        <v>1054</v>
      </c>
      <c r="J33" s="129">
        <v>720744.13</v>
      </c>
      <c r="K33" s="129">
        <v>710724.8</v>
      </c>
      <c r="L33" s="129">
        <v>20217.0</v>
      </c>
      <c r="M33" s="129">
        <v>22058.75</v>
      </c>
      <c r="N33" s="129">
        <v>1.0</v>
      </c>
      <c r="O33" s="129">
        <v>3.0</v>
      </c>
      <c r="P33" s="129">
        <v>25.0</v>
      </c>
      <c r="Q33" s="129">
        <v>20.0</v>
      </c>
      <c r="R33" s="129">
        <v>20.0</v>
      </c>
      <c r="S33" s="129">
        <v>25.0</v>
      </c>
      <c r="T33" s="129">
        <v>-66.0</v>
      </c>
      <c r="U33" s="129">
        <v>25.0</v>
      </c>
      <c r="V33" s="129">
        <v>-20.0</v>
      </c>
      <c r="W33" s="129">
        <v>-8.35</v>
      </c>
      <c r="X33" s="129">
        <v>1.41</v>
      </c>
      <c r="Y33" s="129">
        <v>1.0</v>
      </c>
      <c r="Z33" s="129">
        <v>1.0</v>
      </c>
      <c r="AA33" s="129">
        <v>1.0</v>
      </c>
      <c r="AB33" s="129">
        <v>1.0</v>
      </c>
      <c r="AC33" s="129">
        <v>1.0</v>
      </c>
      <c r="AD33" s="129">
        <v>1.0</v>
      </c>
      <c r="AE33" s="129">
        <v>547.0</v>
      </c>
      <c r="AF33" s="129">
        <v>1.0</v>
      </c>
      <c r="AG33" s="129">
        <v>1.0</v>
      </c>
      <c r="AH33" s="129">
        <v>1.0</v>
      </c>
      <c r="AI33" s="129">
        <v>1.0</v>
      </c>
      <c r="AJ33" s="129">
        <v>1.0</v>
      </c>
      <c r="AK33" s="129">
        <v>1.0</v>
      </c>
      <c r="AL33" s="130">
        <v>45469.77669996528</v>
      </c>
      <c r="AM33" s="131">
        <v>699171.47</v>
      </c>
      <c r="AN33" s="131">
        <v>710507.19</v>
      </c>
      <c r="AO33" s="124"/>
      <c r="AP33" s="124"/>
    </row>
    <row r="34">
      <c r="A34" s="129">
        <v>332.0</v>
      </c>
      <c r="B34" s="14" t="s">
        <v>122</v>
      </c>
      <c r="C34" s="14" t="s">
        <v>32</v>
      </c>
      <c r="D34" s="14" t="s">
        <v>91</v>
      </c>
      <c r="E34" s="14" t="s">
        <v>344</v>
      </c>
      <c r="F34" s="15" t="s">
        <v>243</v>
      </c>
      <c r="G34" s="15" t="s">
        <v>101</v>
      </c>
      <c r="H34" s="18" t="s">
        <v>1053</v>
      </c>
      <c r="I34" s="18" t="s">
        <v>1054</v>
      </c>
      <c r="J34" s="129">
        <v>868816.74</v>
      </c>
      <c r="K34" s="129">
        <v>652285.6</v>
      </c>
      <c r="L34" s="129">
        <v>25068.25</v>
      </c>
      <c r="M34" s="129">
        <v>20665.73</v>
      </c>
      <c r="N34" s="129">
        <v>31.0</v>
      </c>
      <c r="O34" s="129">
        <v>26.0</v>
      </c>
      <c r="P34" s="129">
        <v>40.0</v>
      </c>
      <c r="Q34" s="129">
        <v>75.0</v>
      </c>
      <c r="R34" s="129">
        <v>39.0</v>
      </c>
      <c r="S34" s="129">
        <v>73.0</v>
      </c>
      <c r="T34" s="129">
        <v>19.0</v>
      </c>
      <c r="U34" s="129">
        <v>-46.0</v>
      </c>
      <c r="V34" s="129">
        <v>-46.0</v>
      </c>
      <c r="W34" s="129">
        <v>21.3</v>
      </c>
      <c r="X34" s="129">
        <v>33.2</v>
      </c>
      <c r="Y34" s="129">
        <v>1.0</v>
      </c>
      <c r="Z34" s="129">
        <v>1.0</v>
      </c>
      <c r="AA34" s="129">
        <v>1.0</v>
      </c>
      <c r="AB34" s="129">
        <v>5.0</v>
      </c>
      <c r="AC34" s="129">
        <v>5.0</v>
      </c>
      <c r="AD34" s="129">
        <v>3.6</v>
      </c>
      <c r="AE34" s="129">
        <v>105.0</v>
      </c>
      <c r="AF34" s="129">
        <v>1.0</v>
      </c>
      <c r="AG34" s="129">
        <v>1.0</v>
      </c>
      <c r="AH34" s="129">
        <v>1.0</v>
      </c>
      <c r="AI34" s="129">
        <v>4.0</v>
      </c>
      <c r="AJ34" s="129">
        <v>4.0</v>
      </c>
      <c r="AK34" s="129">
        <v>3.0</v>
      </c>
      <c r="AL34" s="130">
        <v>45469.77669996528</v>
      </c>
      <c r="AM34" s="131">
        <v>845524.27</v>
      </c>
      <c r="AN34" s="131">
        <v>652418.74</v>
      </c>
      <c r="AO34" s="124"/>
      <c r="AP34" s="124"/>
    </row>
    <row r="35">
      <c r="A35" s="129">
        <v>352.0</v>
      </c>
      <c r="B35" s="14" t="s">
        <v>60</v>
      </c>
      <c r="C35" s="14" t="s">
        <v>32</v>
      </c>
      <c r="D35" s="14" t="s">
        <v>144</v>
      </c>
      <c r="E35" s="14" t="s">
        <v>363</v>
      </c>
      <c r="F35" s="15" t="s">
        <v>118</v>
      </c>
      <c r="G35" s="15" t="s">
        <v>59</v>
      </c>
      <c r="H35" s="18" t="s">
        <v>1053</v>
      </c>
      <c r="I35" s="18" t="s">
        <v>1054</v>
      </c>
      <c r="J35" s="129">
        <v>1953781.3</v>
      </c>
      <c r="K35" s="129">
        <v>1676065.8</v>
      </c>
      <c r="L35" s="129">
        <v>44309.78</v>
      </c>
      <c r="M35" s="129">
        <v>40944.12</v>
      </c>
      <c r="N35" s="129">
        <v>64.0</v>
      </c>
      <c r="O35" s="129">
        <v>102.0</v>
      </c>
      <c r="P35" s="129">
        <v>31.0</v>
      </c>
      <c r="Q35" s="129">
        <v>41.0</v>
      </c>
      <c r="R35" s="129">
        <v>43.0</v>
      </c>
      <c r="S35" s="129">
        <v>37.0</v>
      </c>
      <c r="T35" s="129">
        <v>-37.0</v>
      </c>
      <c r="U35" s="129">
        <v>-24.0</v>
      </c>
      <c r="V35" s="129">
        <v>16.0</v>
      </c>
      <c r="W35" s="129">
        <v>8.22</v>
      </c>
      <c r="X35" s="129">
        <v>16.57</v>
      </c>
      <c r="Y35" s="129">
        <v>1.0</v>
      </c>
      <c r="Z35" s="129">
        <v>1.0</v>
      </c>
      <c r="AA35" s="129">
        <v>1.0</v>
      </c>
      <c r="AB35" s="129">
        <v>3.0</v>
      </c>
      <c r="AC35" s="129">
        <v>3.0</v>
      </c>
      <c r="AD35" s="129">
        <v>2.3</v>
      </c>
      <c r="AE35" s="129">
        <v>263.0</v>
      </c>
      <c r="AF35" s="129">
        <v>1.0</v>
      </c>
      <c r="AG35" s="129">
        <v>1.0</v>
      </c>
      <c r="AH35" s="129">
        <v>1.0</v>
      </c>
      <c r="AI35" s="129">
        <v>2.0</v>
      </c>
      <c r="AJ35" s="129">
        <v>2.0</v>
      </c>
      <c r="AK35" s="129">
        <v>2.0</v>
      </c>
      <c r="AL35" s="130">
        <v>45469.77669996528</v>
      </c>
      <c r="AM35" s="131">
        <v>1951375.7</v>
      </c>
      <c r="AN35" s="131">
        <v>1676689.32</v>
      </c>
      <c r="AO35" s="124"/>
      <c r="AP35" s="124"/>
    </row>
    <row r="36">
      <c r="A36" s="129">
        <v>529.0</v>
      </c>
      <c r="B36" s="14" t="s">
        <v>63</v>
      </c>
      <c r="C36" s="14" t="s">
        <v>32</v>
      </c>
      <c r="D36" s="14" t="s">
        <v>503</v>
      </c>
      <c r="E36" s="14" t="s">
        <v>504</v>
      </c>
      <c r="F36" s="15" t="s">
        <v>366</v>
      </c>
      <c r="G36" s="15" t="s">
        <v>46</v>
      </c>
      <c r="H36" s="18" t="s">
        <v>1053</v>
      </c>
      <c r="I36" s="18" t="s">
        <v>1054</v>
      </c>
      <c r="J36" s="129">
        <v>1645447.5</v>
      </c>
      <c r="K36" s="129">
        <v>1735725.0</v>
      </c>
      <c r="L36" s="129">
        <v>60164.58</v>
      </c>
      <c r="M36" s="129">
        <v>63970.61</v>
      </c>
      <c r="N36" s="129">
        <v>134.0</v>
      </c>
      <c r="O36" s="14" t="s">
        <v>41</v>
      </c>
      <c r="P36" s="129">
        <v>78.0</v>
      </c>
      <c r="Q36" s="129">
        <v>62.0</v>
      </c>
      <c r="R36" s="129">
        <v>79.0</v>
      </c>
      <c r="S36" s="129">
        <v>49.0</v>
      </c>
      <c r="T36" s="14" t="s">
        <v>41</v>
      </c>
      <c r="U36" s="129">
        <v>25.0</v>
      </c>
      <c r="V36" s="129">
        <v>61.0</v>
      </c>
      <c r="W36" s="129">
        <v>-5.95</v>
      </c>
      <c r="X36" s="129">
        <v>-5.2</v>
      </c>
      <c r="Y36" s="14" t="s">
        <v>41</v>
      </c>
      <c r="Z36" s="129">
        <v>1.0</v>
      </c>
      <c r="AA36" s="129">
        <v>4.0</v>
      </c>
      <c r="AB36" s="129">
        <v>1.0</v>
      </c>
      <c r="AC36" s="129">
        <v>1.0</v>
      </c>
      <c r="AD36" s="129">
        <v>1.55</v>
      </c>
      <c r="AE36" s="129">
        <v>400.0</v>
      </c>
      <c r="AF36" s="14" t="s">
        <v>41</v>
      </c>
      <c r="AG36" s="129">
        <v>1.0</v>
      </c>
      <c r="AH36" s="129">
        <v>3.0</v>
      </c>
      <c r="AI36" s="129">
        <v>1.0</v>
      </c>
      <c r="AJ36" s="129">
        <v>1.0</v>
      </c>
      <c r="AK36" s="129">
        <v>1.0</v>
      </c>
      <c r="AL36" s="130">
        <v>45469.77669996528</v>
      </c>
      <c r="AM36" s="131">
        <v>1646261.19</v>
      </c>
      <c r="AN36" s="131">
        <v>1736557.59</v>
      </c>
      <c r="AO36" s="124"/>
      <c r="AP36" s="124"/>
    </row>
    <row r="37">
      <c r="A37" s="129">
        <v>354.0</v>
      </c>
      <c r="B37" s="14" t="s">
        <v>60</v>
      </c>
      <c r="C37" s="14" t="s">
        <v>32</v>
      </c>
      <c r="D37" s="14" t="s">
        <v>249</v>
      </c>
      <c r="E37" s="14" t="s">
        <v>364</v>
      </c>
      <c r="F37" s="15" t="s">
        <v>81</v>
      </c>
      <c r="G37" s="15" t="s">
        <v>36</v>
      </c>
      <c r="H37" s="18" t="s">
        <v>1053</v>
      </c>
      <c r="I37" s="18" t="s">
        <v>1054</v>
      </c>
      <c r="J37" s="129">
        <v>927929.13</v>
      </c>
      <c r="K37" s="129">
        <v>1051158.8</v>
      </c>
      <c r="L37" s="129">
        <v>25483.83</v>
      </c>
      <c r="M37" s="129">
        <v>33738.51</v>
      </c>
      <c r="N37" s="129">
        <v>37.0</v>
      </c>
      <c r="O37" s="129">
        <v>3.0</v>
      </c>
      <c r="P37" s="129">
        <v>37.0</v>
      </c>
      <c r="Q37" s="129">
        <v>19.0</v>
      </c>
      <c r="R37" s="129">
        <v>38.0</v>
      </c>
      <c r="S37" s="129">
        <v>34.0</v>
      </c>
      <c r="T37" s="129">
        <v>1133.0</v>
      </c>
      <c r="U37" s="129">
        <v>94.0</v>
      </c>
      <c r="V37" s="129">
        <v>11.0</v>
      </c>
      <c r="W37" s="129">
        <v>-24.47</v>
      </c>
      <c r="X37" s="129">
        <v>-11.72</v>
      </c>
      <c r="Y37" s="129">
        <v>5.0</v>
      </c>
      <c r="Z37" s="129">
        <v>2.0</v>
      </c>
      <c r="AA37" s="129">
        <v>1.0</v>
      </c>
      <c r="AB37" s="129">
        <v>1.0</v>
      </c>
      <c r="AC37" s="129">
        <v>1.0</v>
      </c>
      <c r="AD37" s="129">
        <v>1.3</v>
      </c>
      <c r="AE37" s="129">
        <v>445.0</v>
      </c>
      <c r="AF37" s="129">
        <v>4.0</v>
      </c>
      <c r="AG37" s="129">
        <v>2.0</v>
      </c>
      <c r="AH37" s="129">
        <v>1.0</v>
      </c>
      <c r="AI37" s="129">
        <v>1.0</v>
      </c>
      <c r="AJ37" s="129">
        <v>1.0</v>
      </c>
      <c r="AK37" s="129">
        <v>1.0</v>
      </c>
      <c r="AL37" s="130">
        <v>45469.77669996528</v>
      </c>
      <c r="AM37" s="131">
        <v>928797.71</v>
      </c>
      <c r="AN37" s="131">
        <v>1051469.38</v>
      </c>
      <c r="AO37" s="124"/>
      <c r="AP37" s="124"/>
    </row>
    <row r="38">
      <c r="A38" s="129">
        <v>445.0</v>
      </c>
      <c r="B38" s="14" t="s">
        <v>60</v>
      </c>
      <c r="C38" s="14" t="s">
        <v>32</v>
      </c>
      <c r="D38" s="14" t="s">
        <v>249</v>
      </c>
      <c r="E38" s="14" t="s">
        <v>364</v>
      </c>
      <c r="F38" s="15" t="s">
        <v>81</v>
      </c>
      <c r="G38" s="15" t="s">
        <v>36</v>
      </c>
      <c r="H38" s="18" t="s">
        <v>1053</v>
      </c>
      <c r="I38" s="18" t="s">
        <v>1054</v>
      </c>
      <c r="J38" s="129">
        <v>2563822.29</v>
      </c>
      <c r="K38" s="129">
        <v>2312970.8</v>
      </c>
      <c r="L38" s="129">
        <v>73445.25</v>
      </c>
      <c r="M38" s="129">
        <v>70887.11</v>
      </c>
      <c r="N38" s="129">
        <v>62.0</v>
      </c>
      <c r="O38" s="129">
        <v>73.0</v>
      </c>
      <c r="P38" s="129">
        <v>58.0</v>
      </c>
      <c r="Q38" s="129">
        <v>39.0</v>
      </c>
      <c r="R38" s="129">
        <v>53.0</v>
      </c>
      <c r="S38" s="129">
        <v>44.0</v>
      </c>
      <c r="T38" s="129">
        <v>-15.0</v>
      </c>
      <c r="U38" s="129">
        <v>48.0</v>
      </c>
      <c r="V38" s="129">
        <v>20.0</v>
      </c>
      <c r="W38" s="129">
        <v>3.61</v>
      </c>
      <c r="X38" s="129">
        <v>10.85</v>
      </c>
      <c r="Y38" s="129">
        <v>1.0</v>
      </c>
      <c r="Z38" s="129">
        <v>1.0</v>
      </c>
      <c r="AA38" s="129">
        <v>2.0</v>
      </c>
      <c r="AB38" s="129">
        <v>1.0</v>
      </c>
      <c r="AC38" s="129">
        <v>2.0</v>
      </c>
      <c r="AD38" s="129">
        <v>1.45</v>
      </c>
      <c r="AE38" s="129">
        <v>411.0</v>
      </c>
      <c r="AF38" s="129">
        <v>1.0</v>
      </c>
      <c r="AG38" s="129">
        <v>1.0</v>
      </c>
      <c r="AH38" s="129">
        <v>2.0</v>
      </c>
      <c r="AI38" s="129">
        <v>1.0</v>
      </c>
      <c r="AJ38" s="129">
        <v>2.0</v>
      </c>
      <c r="AK38" s="129">
        <v>1.0</v>
      </c>
      <c r="AL38" s="130">
        <v>45469.77669996528</v>
      </c>
      <c r="AM38" s="131">
        <v>2565543.28</v>
      </c>
      <c r="AN38" s="131">
        <v>2323960.03</v>
      </c>
      <c r="AO38" s="124"/>
      <c r="AP38" s="124"/>
    </row>
    <row r="39">
      <c r="A39" s="129">
        <v>214.0</v>
      </c>
      <c r="B39" s="14" t="s">
        <v>122</v>
      </c>
      <c r="C39" s="14" t="s">
        <v>32</v>
      </c>
      <c r="D39" s="14" t="s">
        <v>215</v>
      </c>
      <c r="E39" s="14" t="s">
        <v>216</v>
      </c>
      <c r="F39" s="15" t="s">
        <v>143</v>
      </c>
      <c r="G39" s="15" t="s">
        <v>101</v>
      </c>
      <c r="H39" s="18" t="s">
        <v>1053</v>
      </c>
      <c r="I39" s="18" t="s">
        <v>1054</v>
      </c>
      <c r="J39" s="129">
        <v>1633432.75</v>
      </c>
      <c r="K39" s="129">
        <v>1518366.0</v>
      </c>
      <c r="L39" s="129">
        <v>40499.25</v>
      </c>
      <c r="M39" s="129">
        <v>41164.5</v>
      </c>
      <c r="N39" s="129">
        <v>16.0</v>
      </c>
      <c r="O39" s="129">
        <v>2.0</v>
      </c>
      <c r="P39" s="129">
        <v>32.0</v>
      </c>
      <c r="Q39" s="129">
        <v>49.0</v>
      </c>
      <c r="R39" s="129">
        <v>43.0</v>
      </c>
      <c r="S39" s="129">
        <v>34.0</v>
      </c>
      <c r="T39" s="129">
        <v>700.0</v>
      </c>
      <c r="U39" s="129">
        <v>-34.0</v>
      </c>
      <c r="V39" s="129">
        <v>26.0</v>
      </c>
      <c r="W39" s="129">
        <v>-1.62</v>
      </c>
      <c r="X39" s="129">
        <v>7.58</v>
      </c>
      <c r="Y39" s="129">
        <v>5.0</v>
      </c>
      <c r="Z39" s="129">
        <v>1.0</v>
      </c>
      <c r="AA39" s="129">
        <v>2.0</v>
      </c>
      <c r="AB39" s="129">
        <v>1.0</v>
      </c>
      <c r="AC39" s="129">
        <v>2.0</v>
      </c>
      <c r="AD39" s="129">
        <v>1.65</v>
      </c>
      <c r="AE39" s="129">
        <v>375.0</v>
      </c>
      <c r="AF39" s="129">
        <v>4.0</v>
      </c>
      <c r="AG39" s="129">
        <v>1.0</v>
      </c>
      <c r="AH39" s="129">
        <v>2.0</v>
      </c>
      <c r="AI39" s="129">
        <v>1.0</v>
      </c>
      <c r="AJ39" s="129">
        <v>2.0</v>
      </c>
      <c r="AK39" s="129">
        <v>1.0</v>
      </c>
      <c r="AL39" s="130">
        <v>45469.77669996528</v>
      </c>
      <c r="AM39" s="131">
        <v>1633032.15</v>
      </c>
      <c r="AN39" s="131">
        <v>1518661.93</v>
      </c>
      <c r="AO39" s="124"/>
      <c r="AP39" s="124"/>
    </row>
    <row r="40">
      <c r="A40" s="128">
        <v>3019.0</v>
      </c>
      <c r="B40" s="11" t="s">
        <v>31</v>
      </c>
      <c r="C40" s="11" t="s">
        <v>32</v>
      </c>
      <c r="D40" s="11" t="s">
        <v>726</v>
      </c>
      <c r="E40" s="14" t="s">
        <v>780</v>
      </c>
      <c r="F40" s="15" t="s">
        <v>776</v>
      </c>
      <c r="G40" s="15" t="s">
        <v>772</v>
      </c>
      <c r="H40" s="18" t="s">
        <v>1053</v>
      </c>
      <c r="I40" s="18" t="s">
        <v>1054</v>
      </c>
      <c r="J40" s="129">
        <v>1537683.8</v>
      </c>
      <c r="K40" s="129">
        <v>1777473.6</v>
      </c>
      <c r="L40" s="129">
        <v>50853.25</v>
      </c>
      <c r="M40" s="129">
        <v>53821.25</v>
      </c>
      <c r="N40" s="129">
        <v>42.0</v>
      </c>
      <c r="O40" s="129">
        <v>67.0</v>
      </c>
      <c r="P40" s="129">
        <v>62.0</v>
      </c>
      <c r="Q40" s="128">
        <v>76.0</v>
      </c>
      <c r="R40" s="128">
        <v>95.0</v>
      </c>
      <c r="S40" s="128">
        <v>108.0</v>
      </c>
      <c r="T40" s="128">
        <v>-37.0</v>
      </c>
      <c r="U40" s="128">
        <v>-18.0</v>
      </c>
      <c r="V40" s="128">
        <v>-12.0</v>
      </c>
      <c r="W40" s="128">
        <v>-5.51</v>
      </c>
      <c r="X40" s="128">
        <v>-13.49</v>
      </c>
      <c r="Y40" s="128">
        <v>1.0</v>
      </c>
      <c r="Z40" s="128">
        <v>1.0</v>
      </c>
      <c r="AA40" s="128">
        <v>1.0</v>
      </c>
      <c r="AB40" s="128">
        <v>1.0</v>
      </c>
      <c r="AC40" s="128">
        <v>1.0</v>
      </c>
      <c r="AD40" s="128">
        <v>1.0</v>
      </c>
      <c r="AE40" s="128">
        <v>599.0</v>
      </c>
      <c r="AF40" s="128">
        <v>1.0</v>
      </c>
      <c r="AG40" s="128">
        <v>1.0</v>
      </c>
      <c r="AH40" s="128">
        <v>1.0</v>
      </c>
      <c r="AI40" s="128">
        <v>1.0</v>
      </c>
      <c r="AJ40" s="128">
        <v>1.0</v>
      </c>
      <c r="AK40" s="128">
        <v>1.0</v>
      </c>
      <c r="AL40" s="130">
        <v>45469.77669996528</v>
      </c>
      <c r="AM40" s="131">
        <v>1538211.7</v>
      </c>
      <c r="AN40" s="131">
        <v>1777451.79</v>
      </c>
      <c r="AO40" s="124"/>
      <c r="AP40" s="124"/>
    </row>
    <row r="41">
      <c r="A41" s="128">
        <v>3024.0</v>
      </c>
      <c r="B41" s="11" t="s">
        <v>31</v>
      </c>
      <c r="C41" s="14" t="s">
        <v>32</v>
      </c>
      <c r="D41" s="11" t="s">
        <v>226</v>
      </c>
      <c r="E41" s="14" t="s">
        <v>780</v>
      </c>
      <c r="F41" s="15" t="s">
        <v>776</v>
      </c>
      <c r="G41" s="15" t="s">
        <v>772</v>
      </c>
      <c r="H41" s="18" t="s">
        <v>1053</v>
      </c>
      <c r="I41" s="18" t="s">
        <v>1054</v>
      </c>
      <c r="J41" s="129">
        <v>4679337.31</v>
      </c>
      <c r="K41" s="129">
        <v>6041957.6</v>
      </c>
      <c r="L41" s="129">
        <v>140918.38</v>
      </c>
      <c r="M41" s="129">
        <v>178477.82</v>
      </c>
      <c r="N41" s="129">
        <v>16.0</v>
      </c>
      <c r="O41" s="129">
        <v>14.0</v>
      </c>
      <c r="P41" s="129">
        <v>134.0</v>
      </c>
      <c r="Q41" s="128">
        <v>188.0</v>
      </c>
      <c r="R41" s="128">
        <v>235.0</v>
      </c>
      <c r="S41" s="128">
        <v>247.0</v>
      </c>
      <c r="T41" s="128">
        <v>14.0</v>
      </c>
      <c r="U41" s="128">
        <v>-28.0</v>
      </c>
      <c r="V41" s="128">
        <v>-4.0</v>
      </c>
      <c r="W41" s="128">
        <v>-21.04</v>
      </c>
      <c r="X41" s="128">
        <v>-22.55</v>
      </c>
      <c r="Y41" s="128">
        <v>1.0</v>
      </c>
      <c r="Z41" s="128">
        <v>1.0</v>
      </c>
      <c r="AA41" s="128">
        <v>1.0</v>
      </c>
      <c r="AB41" s="128">
        <v>1.0</v>
      </c>
      <c r="AC41" s="128">
        <v>1.0</v>
      </c>
      <c r="AD41" s="128">
        <v>1.0</v>
      </c>
      <c r="AE41" s="128">
        <v>617.0</v>
      </c>
      <c r="AF41" s="128">
        <v>1.0</v>
      </c>
      <c r="AG41" s="128">
        <v>1.0</v>
      </c>
      <c r="AH41" s="128">
        <v>1.0</v>
      </c>
      <c r="AI41" s="128">
        <v>1.0</v>
      </c>
      <c r="AJ41" s="128">
        <v>1.0</v>
      </c>
      <c r="AK41" s="128">
        <v>1.0</v>
      </c>
      <c r="AL41" s="130">
        <v>45469.77669996528</v>
      </c>
      <c r="AM41" s="131">
        <v>4687244.94</v>
      </c>
      <c r="AN41" s="131">
        <v>6043336.46</v>
      </c>
      <c r="AO41" s="124"/>
      <c r="AP41" s="124"/>
    </row>
    <row r="42">
      <c r="A42" s="128">
        <v>3010.0</v>
      </c>
      <c r="B42" s="11" t="s">
        <v>31</v>
      </c>
      <c r="C42" s="11" t="s">
        <v>32</v>
      </c>
      <c r="D42" s="11" t="s">
        <v>226</v>
      </c>
      <c r="E42" s="14" t="s">
        <v>780</v>
      </c>
      <c r="F42" s="15" t="s">
        <v>776</v>
      </c>
      <c r="G42" s="15" t="s">
        <v>772</v>
      </c>
      <c r="H42" s="18" t="s">
        <v>1053</v>
      </c>
      <c r="I42" s="18" t="s">
        <v>1054</v>
      </c>
      <c r="J42" s="129">
        <v>890807.83</v>
      </c>
      <c r="K42" s="129">
        <v>1090299.2</v>
      </c>
      <c r="L42" s="129">
        <v>22364.75</v>
      </c>
      <c r="M42" s="129">
        <v>29157.16</v>
      </c>
      <c r="N42" s="129">
        <v>27.0</v>
      </c>
      <c r="O42" s="129">
        <v>7.0</v>
      </c>
      <c r="P42" s="129">
        <v>23.0</v>
      </c>
      <c r="Q42" s="128">
        <v>30.0</v>
      </c>
      <c r="R42" s="128">
        <v>56.0</v>
      </c>
      <c r="S42" s="128">
        <v>19.0</v>
      </c>
      <c r="T42" s="128">
        <v>285.0</v>
      </c>
      <c r="U42" s="128">
        <v>-23.0</v>
      </c>
      <c r="V42" s="128">
        <v>194.0</v>
      </c>
      <c r="W42" s="128">
        <v>-23.3</v>
      </c>
      <c r="X42" s="128">
        <v>-18.3</v>
      </c>
      <c r="Y42" s="128">
        <v>5.0</v>
      </c>
      <c r="Z42" s="128">
        <v>1.0</v>
      </c>
      <c r="AA42" s="128">
        <v>5.0</v>
      </c>
      <c r="AB42" s="128">
        <v>1.0</v>
      </c>
      <c r="AC42" s="128">
        <v>1.0</v>
      </c>
      <c r="AD42" s="128">
        <v>2.0</v>
      </c>
      <c r="AE42" s="128">
        <v>305.0</v>
      </c>
      <c r="AF42" s="128">
        <v>4.0</v>
      </c>
      <c r="AG42" s="128">
        <v>1.0</v>
      </c>
      <c r="AH42" s="128">
        <v>4.0</v>
      </c>
      <c r="AI42" s="128">
        <v>1.0</v>
      </c>
      <c r="AJ42" s="128">
        <v>1.0</v>
      </c>
      <c r="AK42" s="128">
        <v>2.0</v>
      </c>
      <c r="AL42" s="130">
        <v>45469.77669996528</v>
      </c>
      <c r="AM42" s="131">
        <v>902064.89</v>
      </c>
      <c r="AN42" s="131">
        <v>1084941.12</v>
      </c>
      <c r="AO42" s="124"/>
      <c r="AP42" s="124"/>
    </row>
    <row r="43">
      <c r="A43" s="128">
        <v>3045.0</v>
      </c>
      <c r="B43" s="11" t="s">
        <v>31</v>
      </c>
      <c r="C43" s="11" t="s">
        <v>32</v>
      </c>
      <c r="D43" s="11" t="s">
        <v>226</v>
      </c>
      <c r="E43" s="14" t="s">
        <v>780</v>
      </c>
      <c r="F43" s="15" t="s">
        <v>776</v>
      </c>
      <c r="G43" s="15" t="s">
        <v>772</v>
      </c>
      <c r="H43" s="18" t="s">
        <v>1053</v>
      </c>
      <c r="I43" s="18" t="s">
        <v>1054</v>
      </c>
      <c r="J43" s="129">
        <v>343987.95</v>
      </c>
      <c r="K43" s="129">
        <v>488350.4</v>
      </c>
      <c r="L43" s="129">
        <v>8911.17</v>
      </c>
      <c r="M43" s="129">
        <v>13815.96</v>
      </c>
      <c r="N43" s="129">
        <v>17.0</v>
      </c>
      <c r="O43" s="129">
        <v>4.0</v>
      </c>
      <c r="P43" s="129">
        <v>30.0</v>
      </c>
      <c r="Q43" s="128">
        <v>29.0</v>
      </c>
      <c r="R43" s="128">
        <v>69.0</v>
      </c>
      <c r="S43" s="128">
        <v>38.0</v>
      </c>
      <c r="T43" s="128">
        <v>325.0</v>
      </c>
      <c r="U43" s="128">
        <v>3.0</v>
      </c>
      <c r="V43" s="128">
        <v>81.0</v>
      </c>
      <c r="W43" s="128">
        <v>-35.5</v>
      </c>
      <c r="X43" s="128">
        <v>-29.56</v>
      </c>
      <c r="Y43" s="128">
        <v>5.0</v>
      </c>
      <c r="Z43" s="128">
        <v>1.0</v>
      </c>
      <c r="AA43" s="128">
        <v>5.0</v>
      </c>
      <c r="AB43" s="128">
        <v>1.0</v>
      </c>
      <c r="AC43" s="128">
        <v>1.0</v>
      </c>
      <c r="AD43" s="128">
        <v>2.0</v>
      </c>
      <c r="AE43" s="128">
        <v>299.0</v>
      </c>
      <c r="AF43" s="128">
        <v>4.0</v>
      </c>
      <c r="AG43" s="128">
        <v>1.0</v>
      </c>
      <c r="AH43" s="128">
        <v>4.0</v>
      </c>
      <c r="AI43" s="128">
        <v>1.0</v>
      </c>
      <c r="AJ43" s="128">
        <v>1.0</v>
      </c>
      <c r="AK43" s="128">
        <v>2.0</v>
      </c>
      <c r="AL43" s="130">
        <v>45469.77669996528</v>
      </c>
      <c r="AM43" s="131">
        <v>343944.8</v>
      </c>
      <c r="AN43" s="131">
        <v>488299.96</v>
      </c>
      <c r="AO43" s="124"/>
      <c r="AP43" s="124"/>
    </row>
    <row r="44">
      <c r="A44" s="128">
        <v>3027.0</v>
      </c>
      <c r="B44" s="11" t="s">
        <v>31</v>
      </c>
      <c r="C44" s="11" t="s">
        <v>32</v>
      </c>
      <c r="D44" s="11" t="s">
        <v>226</v>
      </c>
      <c r="E44" s="14" t="s">
        <v>780</v>
      </c>
      <c r="F44" s="15" t="s">
        <v>776</v>
      </c>
      <c r="G44" s="15" t="s">
        <v>772</v>
      </c>
      <c r="H44" s="18" t="s">
        <v>1053</v>
      </c>
      <c r="I44" s="18" t="s">
        <v>1054</v>
      </c>
      <c r="J44" s="129">
        <v>700788.8</v>
      </c>
      <c r="K44" s="129">
        <v>472086.0</v>
      </c>
      <c r="L44" s="129">
        <v>17004.25</v>
      </c>
      <c r="M44" s="129">
        <v>12605.5</v>
      </c>
      <c r="N44" s="129">
        <v>4.0</v>
      </c>
      <c r="O44" s="129">
        <v>2.0</v>
      </c>
      <c r="P44" s="128">
        <v>22.0</v>
      </c>
      <c r="Q44" s="128">
        <v>37.0</v>
      </c>
      <c r="R44" s="128">
        <v>22.0</v>
      </c>
      <c r="S44" s="128">
        <v>13.0</v>
      </c>
      <c r="T44" s="128">
        <v>100.0</v>
      </c>
      <c r="U44" s="128">
        <v>-40.0</v>
      </c>
      <c r="V44" s="128">
        <v>69.0</v>
      </c>
      <c r="W44" s="128">
        <v>34.9</v>
      </c>
      <c r="X44" s="128">
        <v>48.45</v>
      </c>
      <c r="Y44" s="128">
        <v>4.0</v>
      </c>
      <c r="Z44" s="128">
        <v>1.0</v>
      </c>
      <c r="AA44" s="128">
        <v>4.0</v>
      </c>
      <c r="AB44" s="128">
        <v>5.0</v>
      </c>
      <c r="AC44" s="128">
        <v>5.0</v>
      </c>
      <c r="AD44" s="128">
        <v>4.35</v>
      </c>
      <c r="AE44" s="128">
        <v>29.0</v>
      </c>
      <c r="AF44" s="128">
        <v>3.0</v>
      </c>
      <c r="AG44" s="128">
        <v>1.0</v>
      </c>
      <c r="AH44" s="128">
        <v>3.0</v>
      </c>
      <c r="AI44" s="128">
        <v>4.0</v>
      </c>
      <c r="AJ44" s="128">
        <v>4.0</v>
      </c>
      <c r="AK44" s="128">
        <v>4.0</v>
      </c>
      <c r="AL44" s="130">
        <v>45469.77669996528</v>
      </c>
      <c r="AM44" s="131">
        <v>690153.46</v>
      </c>
      <c r="AN44" s="131">
        <v>478554.66</v>
      </c>
      <c r="AO44" s="124"/>
      <c r="AP44" s="124"/>
    </row>
    <row r="45">
      <c r="A45" s="128">
        <v>3007.0</v>
      </c>
      <c r="B45" s="11" t="s">
        <v>31</v>
      </c>
      <c r="C45" s="11" t="s">
        <v>32</v>
      </c>
      <c r="D45" s="11" t="s">
        <v>226</v>
      </c>
      <c r="E45" s="14" t="s">
        <v>780</v>
      </c>
      <c r="F45" s="15" t="s">
        <v>776</v>
      </c>
      <c r="G45" s="15" t="s">
        <v>772</v>
      </c>
      <c r="H45" s="18" t="s">
        <v>1053</v>
      </c>
      <c r="I45" s="18" t="s">
        <v>1054</v>
      </c>
      <c r="J45" s="129">
        <v>1252027.78</v>
      </c>
      <c r="K45" s="129">
        <v>931173.0</v>
      </c>
      <c r="L45" s="129">
        <v>34232.5</v>
      </c>
      <c r="M45" s="129">
        <v>26455.0</v>
      </c>
      <c r="N45" s="129">
        <v>21.0</v>
      </c>
      <c r="O45" s="129">
        <v>5.0</v>
      </c>
      <c r="P45" s="129">
        <v>42.0</v>
      </c>
      <c r="Q45" s="128">
        <v>27.0</v>
      </c>
      <c r="R45" s="128">
        <v>94.0</v>
      </c>
      <c r="S45" s="128">
        <v>28.0</v>
      </c>
      <c r="T45" s="128">
        <v>320.0</v>
      </c>
      <c r="U45" s="128">
        <v>55.0</v>
      </c>
      <c r="V45" s="128">
        <v>235.0</v>
      </c>
      <c r="W45" s="128">
        <v>29.4</v>
      </c>
      <c r="X45" s="128">
        <v>34.46</v>
      </c>
      <c r="Y45" s="128">
        <v>5.0</v>
      </c>
      <c r="Z45" s="128">
        <v>1.0</v>
      </c>
      <c r="AA45" s="128">
        <v>5.0</v>
      </c>
      <c r="AB45" s="128">
        <v>5.0</v>
      </c>
      <c r="AC45" s="128">
        <v>5.0</v>
      </c>
      <c r="AD45" s="128">
        <v>4.6</v>
      </c>
      <c r="AE45" s="128">
        <v>10.0</v>
      </c>
      <c r="AF45" s="128">
        <v>4.0</v>
      </c>
      <c r="AG45" s="128">
        <v>1.0</v>
      </c>
      <c r="AH45" s="128">
        <v>4.0</v>
      </c>
      <c r="AI45" s="128">
        <v>4.0</v>
      </c>
      <c r="AJ45" s="128">
        <v>4.0</v>
      </c>
      <c r="AK45" s="128">
        <v>4.0</v>
      </c>
      <c r="AL45" s="130">
        <v>45469.77669996528</v>
      </c>
      <c r="AM45" s="131">
        <v>1251810.28</v>
      </c>
      <c r="AN45" s="131">
        <v>931260.81</v>
      </c>
      <c r="AO45" s="124"/>
      <c r="AP45" s="124"/>
    </row>
    <row r="46">
      <c r="A46" s="128">
        <v>3046.0</v>
      </c>
      <c r="B46" s="11" t="s">
        <v>31</v>
      </c>
      <c r="C46" s="11" t="s">
        <v>32</v>
      </c>
      <c r="D46" s="11" t="s">
        <v>226</v>
      </c>
      <c r="E46" s="14" t="s">
        <v>780</v>
      </c>
      <c r="F46" s="15" t="s">
        <v>776</v>
      </c>
      <c r="G46" s="15" t="s">
        <v>772</v>
      </c>
      <c r="H46" s="18" t="s">
        <v>1053</v>
      </c>
      <c r="I46" s="18" t="s">
        <v>1054</v>
      </c>
      <c r="J46" s="129">
        <v>987944.72</v>
      </c>
      <c r="K46" s="129">
        <v>708736.2</v>
      </c>
      <c r="L46" s="129">
        <v>27277.3</v>
      </c>
      <c r="M46" s="129">
        <v>17795.92</v>
      </c>
      <c r="N46" s="129">
        <v>47.0</v>
      </c>
      <c r="O46" s="129">
        <v>11.0</v>
      </c>
      <c r="P46" s="129">
        <v>37.0</v>
      </c>
      <c r="Q46" s="128">
        <v>38.0</v>
      </c>
      <c r="R46" s="128">
        <v>126.0</v>
      </c>
      <c r="S46" s="128">
        <v>40.0</v>
      </c>
      <c r="T46" s="128">
        <v>327.0</v>
      </c>
      <c r="U46" s="128">
        <v>-2.0</v>
      </c>
      <c r="V46" s="128">
        <v>215.0</v>
      </c>
      <c r="W46" s="128">
        <v>53.28</v>
      </c>
      <c r="X46" s="128">
        <v>39.4</v>
      </c>
      <c r="Y46" s="128">
        <v>5.0</v>
      </c>
      <c r="Z46" s="128">
        <v>1.0</v>
      </c>
      <c r="AA46" s="128">
        <v>5.0</v>
      </c>
      <c r="AB46" s="128">
        <v>5.0</v>
      </c>
      <c r="AC46" s="128">
        <v>5.0</v>
      </c>
      <c r="AD46" s="128">
        <v>4.6</v>
      </c>
      <c r="AE46" s="128">
        <v>9.0</v>
      </c>
      <c r="AF46" s="128">
        <v>4.0</v>
      </c>
      <c r="AG46" s="128">
        <v>1.0</v>
      </c>
      <c r="AH46" s="128">
        <v>4.0</v>
      </c>
      <c r="AI46" s="128">
        <v>4.0</v>
      </c>
      <c r="AJ46" s="128">
        <v>4.0</v>
      </c>
      <c r="AK46" s="128">
        <v>4.0</v>
      </c>
      <c r="AL46" s="130">
        <v>45469.77669996528</v>
      </c>
      <c r="AM46" s="131">
        <v>988812.82</v>
      </c>
      <c r="AN46" s="131">
        <v>708580.81</v>
      </c>
      <c r="AO46" s="124"/>
      <c r="AP46" s="124"/>
    </row>
    <row r="47">
      <c r="A47" s="128">
        <v>3038.0</v>
      </c>
      <c r="B47" s="11" t="s">
        <v>31</v>
      </c>
      <c r="C47" s="11" t="s">
        <v>32</v>
      </c>
      <c r="D47" s="11" t="s">
        <v>226</v>
      </c>
      <c r="E47" s="14" t="s">
        <v>780</v>
      </c>
      <c r="F47" s="15" t="s">
        <v>776</v>
      </c>
      <c r="G47" s="15" t="s">
        <v>772</v>
      </c>
      <c r="H47" s="18" t="s">
        <v>1053</v>
      </c>
      <c r="I47" s="18" t="s">
        <v>1054</v>
      </c>
      <c r="J47" s="129">
        <v>703904.08</v>
      </c>
      <c r="K47" s="129">
        <v>482239.4</v>
      </c>
      <c r="L47" s="129">
        <v>18445.26</v>
      </c>
      <c r="M47" s="129">
        <v>13542.83</v>
      </c>
      <c r="N47" s="129">
        <v>18.0</v>
      </c>
      <c r="O47" s="129">
        <v>4.0</v>
      </c>
      <c r="P47" s="129">
        <v>50.0</v>
      </c>
      <c r="Q47" s="128">
        <v>13.0</v>
      </c>
      <c r="R47" s="128">
        <v>113.0</v>
      </c>
      <c r="S47" s="128">
        <v>38.0</v>
      </c>
      <c r="T47" s="128">
        <v>350.0</v>
      </c>
      <c r="U47" s="128">
        <v>284.0</v>
      </c>
      <c r="V47" s="128">
        <v>197.0</v>
      </c>
      <c r="W47" s="128">
        <v>36.2</v>
      </c>
      <c r="X47" s="128">
        <v>45.97</v>
      </c>
      <c r="Y47" s="128">
        <v>5.0</v>
      </c>
      <c r="Z47" s="128">
        <v>5.0</v>
      </c>
      <c r="AA47" s="128">
        <v>5.0</v>
      </c>
      <c r="AB47" s="128">
        <v>5.0</v>
      </c>
      <c r="AC47" s="128">
        <v>5.0</v>
      </c>
      <c r="AD47" s="128">
        <v>5.0</v>
      </c>
      <c r="AE47" s="128">
        <v>1.0</v>
      </c>
      <c r="AF47" s="128">
        <v>4.0</v>
      </c>
      <c r="AG47" s="128">
        <v>4.0</v>
      </c>
      <c r="AH47" s="128">
        <v>4.0</v>
      </c>
      <c r="AI47" s="128">
        <v>4.0</v>
      </c>
      <c r="AJ47" s="128">
        <v>4.0</v>
      </c>
      <c r="AK47" s="128">
        <v>4.0</v>
      </c>
      <c r="AL47" s="130">
        <v>45469.77669996528</v>
      </c>
      <c r="AM47" s="131">
        <v>703904.13</v>
      </c>
      <c r="AN47" s="131">
        <v>482434.88</v>
      </c>
      <c r="AO47" s="124"/>
      <c r="AP47" s="124"/>
    </row>
    <row r="48">
      <c r="A48" s="129">
        <v>315.0</v>
      </c>
      <c r="B48" s="14" t="s">
        <v>47</v>
      </c>
      <c r="C48" s="14" t="s">
        <v>32</v>
      </c>
      <c r="D48" s="14" t="s">
        <v>327</v>
      </c>
      <c r="E48" s="14" t="s">
        <v>328</v>
      </c>
      <c r="F48" s="15" t="s">
        <v>137</v>
      </c>
      <c r="G48" s="15" t="s">
        <v>36</v>
      </c>
      <c r="H48" s="18" t="s">
        <v>1053</v>
      </c>
      <c r="I48" s="18" t="s">
        <v>1054</v>
      </c>
      <c r="J48" s="129">
        <v>1010364.4</v>
      </c>
      <c r="K48" s="129">
        <v>942578.2</v>
      </c>
      <c r="L48" s="129">
        <v>24432.0</v>
      </c>
      <c r="M48" s="129">
        <v>27311.56</v>
      </c>
      <c r="N48" s="14" t="s">
        <v>41</v>
      </c>
      <c r="O48" s="129">
        <v>1.0</v>
      </c>
      <c r="P48" s="129">
        <v>29.0</v>
      </c>
      <c r="Q48" s="129">
        <v>39.0</v>
      </c>
      <c r="R48" s="129">
        <v>20.0</v>
      </c>
      <c r="S48" s="129">
        <v>15.0</v>
      </c>
      <c r="T48" s="14" t="s">
        <v>41</v>
      </c>
      <c r="U48" s="129">
        <v>-25.0</v>
      </c>
      <c r="V48" s="129">
        <v>33.0</v>
      </c>
      <c r="W48" s="129">
        <v>-10.54</v>
      </c>
      <c r="X48" s="129">
        <v>7.19</v>
      </c>
      <c r="Y48" s="14" t="s">
        <v>41</v>
      </c>
      <c r="Z48" s="129">
        <v>1.0</v>
      </c>
      <c r="AA48" s="129">
        <v>2.0</v>
      </c>
      <c r="AB48" s="129">
        <v>1.0</v>
      </c>
      <c r="AC48" s="129">
        <v>2.0</v>
      </c>
      <c r="AD48" s="129">
        <v>1.4</v>
      </c>
      <c r="AE48" s="129">
        <v>419.0</v>
      </c>
      <c r="AF48" s="14" t="s">
        <v>41</v>
      </c>
      <c r="AG48" s="129">
        <v>1.0</v>
      </c>
      <c r="AH48" s="129">
        <v>2.0</v>
      </c>
      <c r="AI48" s="129">
        <v>1.0</v>
      </c>
      <c r="AJ48" s="129">
        <v>2.0</v>
      </c>
      <c r="AK48" s="129">
        <v>1.0</v>
      </c>
      <c r="AL48" s="130">
        <v>45469.77669996528</v>
      </c>
      <c r="AM48" s="131">
        <v>921084.06</v>
      </c>
      <c r="AN48" s="131">
        <v>942770.37</v>
      </c>
      <c r="AO48" s="124"/>
      <c r="AP48" s="124"/>
    </row>
    <row r="49">
      <c r="A49" s="129">
        <v>626.0</v>
      </c>
      <c r="B49" s="14" t="s">
        <v>67</v>
      </c>
      <c r="C49" s="14" t="s">
        <v>32</v>
      </c>
      <c r="D49" s="14" t="s">
        <v>583</v>
      </c>
      <c r="E49" s="14" t="s">
        <v>584</v>
      </c>
      <c r="F49" s="15" t="s">
        <v>228</v>
      </c>
      <c r="G49" s="15" t="s">
        <v>36</v>
      </c>
      <c r="H49" s="18" t="s">
        <v>1053</v>
      </c>
      <c r="I49" s="18" t="s">
        <v>1054</v>
      </c>
      <c r="J49" s="129">
        <v>529373.59</v>
      </c>
      <c r="K49" s="129">
        <v>485525.6</v>
      </c>
      <c r="L49" s="129">
        <v>18847.5</v>
      </c>
      <c r="M49" s="129">
        <v>18371.28</v>
      </c>
      <c r="N49" s="129">
        <v>25.0</v>
      </c>
      <c r="O49" s="14" t="s">
        <v>41</v>
      </c>
      <c r="P49" s="129">
        <v>19.0</v>
      </c>
      <c r="Q49" s="129">
        <v>7.0</v>
      </c>
      <c r="R49" s="129">
        <v>35.0</v>
      </c>
      <c r="S49" s="129">
        <v>30.0</v>
      </c>
      <c r="T49" s="14" t="s">
        <v>41</v>
      </c>
      <c r="U49" s="129">
        <v>171.0</v>
      </c>
      <c r="V49" s="129">
        <v>16.0</v>
      </c>
      <c r="W49" s="129">
        <v>2.59</v>
      </c>
      <c r="X49" s="129">
        <v>9.03</v>
      </c>
      <c r="Y49" s="14" t="s">
        <v>41</v>
      </c>
      <c r="Z49" s="129">
        <v>3.0</v>
      </c>
      <c r="AA49" s="129">
        <v>1.0</v>
      </c>
      <c r="AB49" s="129">
        <v>1.0</v>
      </c>
      <c r="AC49" s="129">
        <v>2.0</v>
      </c>
      <c r="AD49" s="129">
        <v>1.4</v>
      </c>
      <c r="AE49" s="129">
        <v>416.0</v>
      </c>
      <c r="AF49" s="14" t="s">
        <v>41</v>
      </c>
      <c r="AG49" s="129">
        <v>2.0</v>
      </c>
      <c r="AH49" s="129">
        <v>1.0</v>
      </c>
      <c r="AI49" s="129">
        <v>1.0</v>
      </c>
      <c r="AJ49" s="129">
        <v>2.0</v>
      </c>
      <c r="AK49" s="129">
        <v>1.0</v>
      </c>
      <c r="AL49" s="130">
        <v>45469.77669996528</v>
      </c>
      <c r="AM49" s="131">
        <v>529525.39</v>
      </c>
      <c r="AN49" s="131">
        <v>485703.03</v>
      </c>
      <c r="AO49" s="124"/>
      <c r="AP49" s="124"/>
    </row>
    <row r="50">
      <c r="A50" s="129">
        <v>191.0</v>
      </c>
      <c r="B50" s="14" t="s">
        <v>42</v>
      </c>
      <c r="C50" s="14" t="s">
        <v>32</v>
      </c>
      <c r="D50" s="14" t="s">
        <v>188</v>
      </c>
      <c r="E50" s="14" t="s">
        <v>189</v>
      </c>
      <c r="F50" s="15" t="s">
        <v>52</v>
      </c>
      <c r="G50" s="15" t="s">
        <v>46</v>
      </c>
      <c r="H50" s="18" t="s">
        <v>1053</v>
      </c>
      <c r="I50" s="18" t="s">
        <v>1054</v>
      </c>
      <c r="J50" s="129">
        <v>1350140.17</v>
      </c>
      <c r="K50" s="129">
        <v>1276039.4</v>
      </c>
      <c r="L50" s="129">
        <v>58455.15</v>
      </c>
      <c r="M50" s="129">
        <v>59059.49</v>
      </c>
      <c r="N50" s="129">
        <v>24.0</v>
      </c>
      <c r="O50" s="129">
        <v>28.0</v>
      </c>
      <c r="P50" s="129">
        <v>96.0</v>
      </c>
      <c r="Q50" s="129">
        <v>110.0</v>
      </c>
      <c r="R50" s="129">
        <v>56.0</v>
      </c>
      <c r="S50" s="129">
        <v>49.0</v>
      </c>
      <c r="T50" s="129">
        <v>-14.0</v>
      </c>
      <c r="U50" s="129">
        <v>-12.0</v>
      </c>
      <c r="V50" s="129">
        <v>14.0</v>
      </c>
      <c r="W50" s="129">
        <v>-1.02</v>
      </c>
      <c r="X50" s="129">
        <v>5.81</v>
      </c>
      <c r="Y50" s="129">
        <v>1.0</v>
      </c>
      <c r="Z50" s="129">
        <v>1.0</v>
      </c>
      <c r="AA50" s="129">
        <v>1.0</v>
      </c>
      <c r="AB50" s="129">
        <v>1.0</v>
      </c>
      <c r="AC50" s="129">
        <v>1.0</v>
      </c>
      <c r="AD50" s="129">
        <v>1.0</v>
      </c>
      <c r="AE50" s="129">
        <v>603.0</v>
      </c>
      <c r="AF50" s="129">
        <v>1.0</v>
      </c>
      <c r="AG50" s="129">
        <v>1.0</v>
      </c>
      <c r="AH50" s="129">
        <v>1.0</v>
      </c>
      <c r="AI50" s="129">
        <v>1.0</v>
      </c>
      <c r="AJ50" s="129">
        <v>1.0</v>
      </c>
      <c r="AK50" s="129">
        <v>1.0</v>
      </c>
      <c r="AL50" s="130">
        <v>45469.77669996528</v>
      </c>
      <c r="AM50" s="131">
        <v>1349502.45</v>
      </c>
      <c r="AN50" s="131">
        <v>1276520.89</v>
      </c>
      <c r="AO50" s="124"/>
      <c r="AP50" s="124"/>
    </row>
    <row r="51">
      <c r="A51" s="129">
        <v>245.0</v>
      </c>
      <c r="B51" s="14" t="s">
        <v>42</v>
      </c>
      <c r="C51" s="14" t="s">
        <v>32</v>
      </c>
      <c r="D51" s="14" t="s">
        <v>50</v>
      </c>
      <c r="E51" s="14" t="s">
        <v>189</v>
      </c>
      <c r="F51" s="15" t="s">
        <v>52</v>
      </c>
      <c r="G51" s="15" t="s">
        <v>46</v>
      </c>
      <c r="H51" s="18" t="s">
        <v>1053</v>
      </c>
      <c r="I51" s="18" t="s">
        <v>1054</v>
      </c>
      <c r="J51" s="129">
        <v>1357868.99</v>
      </c>
      <c r="K51" s="129">
        <v>1112303.4</v>
      </c>
      <c r="L51" s="129">
        <v>52365.16</v>
      </c>
      <c r="M51" s="129">
        <v>45993.75</v>
      </c>
      <c r="N51" s="129">
        <v>8.0</v>
      </c>
      <c r="O51" s="129">
        <v>6.0</v>
      </c>
      <c r="P51" s="129">
        <v>81.0</v>
      </c>
      <c r="Q51" s="129">
        <v>43.0</v>
      </c>
      <c r="R51" s="129">
        <v>46.0</v>
      </c>
      <c r="S51" s="129">
        <v>40.0</v>
      </c>
      <c r="T51" s="129">
        <v>33.0</v>
      </c>
      <c r="U51" s="129">
        <v>88.0</v>
      </c>
      <c r="V51" s="129">
        <v>15.0</v>
      </c>
      <c r="W51" s="129">
        <v>13.85</v>
      </c>
      <c r="X51" s="129">
        <v>22.08</v>
      </c>
      <c r="Y51" s="129">
        <v>2.0</v>
      </c>
      <c r="Z51" s="129">
        <v>2.0</v>
      </c>
      <c r="AA51" s="129">
        <v>1.0</v>
      </c>
      <c r="AB51" s="129">
        <v>3.0</v>
      </c>
      <c r="AC51" s="129">
        <v>4.0</v>
      </c>
      <c r="AD51" s="129">
        <v>2.7</v>
      </c>
      <c r="AE51" s="129">
        <v>209.0</v>
      </c>
      <c r="AF51" s="129">
        <v>2.0</v>
      </c>
      <c r="AG51" s="129">
        <v>2.0</v>
      </c>
      <c r="AH51" s="129">
        <v>1.0</v>
      </c>
      <c r="AI51" s="129">
        <v>2.0</v>
      </c>
      <c r="AJ51" s="129">
        <v>3.0</v>
      </c>
      <c r="AK51" s="129">
        <v>2.0</v>
      </c>
      <c r="AL51" s="130">
        <v>45469.77669996528</v>
      </c>
      <c r="AM51" s="131">
        <v>1357983.49</v>
      </c>
      <c r="AN51" s="131">
        <v>1112732.53</v>
      </c>
      <c r="AO51" s="124"/>
      <c r="AP51" s="124"/>
    </row>
    <row r="52">
      <c r="A52" s="129">
        <v>717.0</v>
      </c>
      <c r="B52" s="14" t="s">
        <v>60</v>
      </c>
      <c r="C52" s="14" t="s">
        <v>32</v>
      </c>
      <c r="D52" s="14" t="s">
        <v>155</v>
      </c>
      <c r="E52" s="14" t="s">
        <v>652</v>
      </c>
      <c r="F52" s="15" t="s">
        <v>96</v>
      </c>
      <c r="G52" s="15" t="s">
        <v>59</v>
      </c>
      <c r="H52" s="18" t="s">
        <v>1053</v>
      </c>
      <c r="I52" s="18" t="s">
        <v>1054</v>
      </c>
      <c r="J52" s="129">
        <v>2103472.12</v>
      </c>
      <c r="K52" s="129">
        <v>1791411.0</v>
      </c>
      <c r="L52" s="129">
        <v>50248.34</v>
      </c>
      <c r="M52" s="129">
        <v>44561.26</v>
      </c>
      <c r="N52" s="129">
        <v>133.0</v>
      </c>
      <c r="O52" s="129">
        <v>68.0</v>
      </c>
      <c r="P52" s="129">
        <v>55.0</v>
      </c>
      <c r="Q52" s="129">
        <v>54.0</v>
      </c>
      <c r="R52" s="129">
        <v>71.0</v>
      </c>
      <c r="S52" s="129">
        <v>35.0</v>
      </c>
      <c r="T52" s="129">
        <v>95.0</v>
      </c>
      <c r="U52" s="129">
        <v>1.0</v>
      </c>
      <c r="V52" s="129">
        <v>102.0</v>
      </c>
      <c r="W52" s="129">
        <v>12.76</v>
      </c>
      <c r="X52" s="129">
        <v>17.42</v>
      </c>
      <c r="Y52" s="129">
        <v>4.0</v>
      </c>
      <c r="Z52" s="129">
        <v>1.0</v>
      </c>
      <c r="AA52" s="129">
        <v>5.0</v>
      </c>
      <c r="AB52" s="129">
        <v>3.0</v>
      </c>
      <c r="AC52" s="129">
        <v>3.0</v>
      </c>
      <c r="AD52" s="129">
        <v>3.25</v>
      </c>
      <c r="AE52" s="129">
        <v>160.0</v>
      </c>
      <c r="AF52" s="129">
        <v>3.0</v>
      </c>
      <c r="AG52" s="129">
        <v>1.0</v>
      </c>
      <c r="AH52" s="129">
        <v>4.0</v>
      </c>
      <c r="AI52" s="129">
        <v>2.0</v>
      </c>
      <c r="AJ52" s="129">
        <v>2.0</v>
      </c>
      <c r="AK52" s="129">
        <v>3.0</v>
      </c>
      <c r="AL52" s="130">
        <v>45469.77669996528</v>
      </c>
      <c r="AM52" s="131">
        <v>2105425.47</v>
      </c>
      <c r="AN52" s="131">
        <v>1792072.87</v>
      </c>
      <c r="AO52" s="124"/>
      <c r="AP52" s="124"/>
    </row>
    <row r="53">
      <c r="A53" s="129">
        <v>689.0</v>
      </c>
      <c r="B53" s="14" t="s">
        <v>67</v>
      </c>
      <c r="C53" s="14" t="s">
        <v>32</v>
      </c>
      <c r="D53" s="14" t="s">
        <v>627</v>
      </c>
      <c r="E53" s="14" t="s">
        <v>628</v>
      </c>
      <c r="F53" s="15" t="s">
        <v>159</v>
      </c>
      <c r="G53" s="15" t="s">
        <v>46</v>
      </c>
      <c r="H53" s="18" t="s">
        <v>1053</v>
      </c>
      <c r="I53" s="18" t="s">
        <v>1054</v>
      </c>
      <c r="J53" s="129">
        <v>844896.35</v>
      </c>
      <c r="K53" s="129">
        <v>894895.6</v>
      </c>
      <c r="L53" s="129">
        <v>35615.88</v>
      </c>
      <c r="M53" s="129">
        <v>40878.0</v>
      </c>
      <c r="N53" s="129">
        <v>1.0</v>
      </c>
      <c r="O53" s="129">
        <v>30.0</v>
      </c>
      <c r="P53" s="129">
        <v>55.0</v>
      </c>
      <c r="Q53" s="129">
        <v>47.0</v>
      </c>
      <c r="R53" s="129">
        <v>22.0</v>
      </c>
      <c r="S53" s="129">
        <v>18.0</v>
      </c>
      <c r="T53" s="129">
        <v>-96.0</v>
      </c>
      <c r="U53" s="129">
        <v>17.0</v>
      </c>
      <c r="V53" s="129">
        <v>22.0</v>
      </c>
      <c r="W53" s="129">
        <v>-12.87</v>
      </c>
      <c r="X53" s="129">
        <v>-5.59</v>
      </c>
      <c r="Y53" s="129">
        <v>1.0</v>
      </c>
      <c r="Z53" s="129">
        <v>1.0</v>
      </c>
      <c r="AA53" s="129">
        <v>2.0</v>
      </c>
      <c r="AB53" s="129">
        <v>1.0</v>
      </c>
      <c r="AC53" s="129">
        <v>1.0</v>
      </c>
      <c r="AD53" s="129">
        <v>1.2</v>
      </c>
      <c r="AE53" s="129">
        <v>483.0</v>
      </c>
      <c r="AF53" s="129">
        <v>1.0</v>
      </c>
      <c r="AG53" s="129">
        <v>1.0</v>
      </c>
      <c r="AH53" s="129">
        <v>2.0</v>
      </c>
      <c r="AI53" s="129">
        <v>1.0</v>
      </c>
      <c r="AJ53" s="129">
        <v>1.0</v>
      </c>
      <c r="AK53" s="129">
        <v>1.0</v>
      </c>
      <c r="AL53" s="130">
        <v>45469.77669996528</v>
      </c>
      <c r="AM53" s="131">
        <v>844798.35</v>
      </c>
      <c r="AN53" s="131">
        <v>894994.4</v>
      </c>
      <c r="AO53" s="124"/>
      <c r="AP53" s="124"/>
    </row>
    <row r="54">
      <c r="A54" s="129">
        <v>312.0</v>
      </c>
      <c r="B54" s="14" t="s">
        <v>67</v>
      </c>
      <c r="C54" s="14" t="s">
        <v>32</v>
      </c>
      <c r="D54" s="14" t="s">
        <v>284</v>
      </c>
      <c r="E54" s="14" t="s">
        <v>325</v>
      </c>
      <c r="F54" s="15" t="s">
        <v>275</v>
      </c>
      <c r="G54" s="15" t="s">
        <v>46</v>
      </c>
      <c r="H54" s="18" t="s">
        <v>1053</v>
      </c>
      <c r="I54" s="18" t="s">
        <v>1054</v>
      </c>
      <c r="J54" s="129">
        <v>1829674.43</v>
      </c>
      <c r="K54" s="129">
        <v>1604186.8</v>
      </c>
      <c r="L54" s="129">
        <v>59606.9</v>
      </c>
      <c r="M54" s="129">
        <v>54817.06</v>
      </c>
      <c r="N54" s="129">
        <v>35.0</v>
      </c>
      <c r="O54" s="129">
        <v>21.0</v>
      </c>
      <c r="P54" s="129">
        <v>62.0</v>
      </c>
      <c r="Q54" s="129">
        <v>50.0</v>
      </c>
      <c r="R54" s="129">
        <v>46.0</v>
      </c>
      <c r="S54" s="129">
        <v>41.0</v>
      </c>
      <c r="T54" s="129">
        <v>66.0</v>
      </c>
      <c r="U54" s="129">
        <v>24.0</v>
      </c>
      <c r="V54" s="129">
        <v>12.0</v>
      </c>
      <c r="W54" s="129">
        <v>8.74</v>
      </c>
      <c r="X54" s="129">
        <v>14.06</v>
      </c>
      <c r="Y54" s="129">
        <v>3.0</v>
      </c>
      <c r="Z54" s="129">
        <v>1.0</v>
      </c>
      <c r="AA54" s="129">
        <v>1.0</v>
      </c>
      <c r="AB54" s="129">
        <v>3.0</v>
      </c>
      <c r="AC54" s="129">
        <v>3.0</v>
      </c>
      <c r="AD54" s="129">
        <v>2.4</v>
      </c>
      <c r="AE54" s="129">
        <v>247.0</v>
      </c>
      <c r="AF54" s="129">
        <v>2.0</v>
      </c>
      <c r="AG54" s="129">
        <v>1.0</v>
      </c>
      <c r="AH54" s="129">
        <v>1.0</v>
      </c>
      <c r="AI54" s="129">
        <v>2.0</v>
      </c>
      <c r="AJ54" s="129">
        <v>2.0</v>
      </c>
      <c r="AK54" s="129">
        <v>2.0</v>
      </c>
      <c r="AL54" s="130">
        <v>45469.77669996528</v>
      </c>
      <c r="AM54" s="131">
        <v>1801666.67</v>
      </c>
      <c r="AN54" s="131">
        <v>1570667.86</v>
      </c>
      <c r="AO54" s="124"/>
      <c r="AP54" s="124"/>
    </row>
    <row r="55">
      <c r="A55" s="129">
        <v>120.0</v>
      </c>
      <c r="B55" s="14" t="s">
        <v>414</v>
      </c>
      <c r="C55" s="14" t="s">
        <v>32</v>
      </c>
      <c r="D55" s="14" t="s">
        <v>155</v>
      </c>
      <c r="E55" s="14" t="s">
        <v>521</v>
      </c>
      <c r="F55" s="15" t="s">
        <v>73</v>
      </c>
      <c r="G55" s="15" t="s">
        <v>36</v>
      </c>
      <c r="H55" s="18" t="s">
        <v>1029</v>
      </c>
      <c r="I55" s="18" t="s">
        <v>1029</v>
      </c>
      <c r="J55" s="129">
        <v>519841.36</v>
      </c>
      <c r="K55" s="129">
        <v>519841.36</v>
      </c>
      <c r="L55" s="129">
        <v>16342.75</v>
      </c>
      <c r="M55" s="129">
        <v>16342.75</v>
      </c>
      <c r="N55" s="129">
        <v>1.0</v>
      </c>
      <c r="O55" s="129">
        <v>1.0</v>
      </c>
      <c r="P55" s="129">
        <v>8.0</v>
      </c>
      <c r="Q55" s="129">
        <v>8.0</v>
      </c>
      <c r="R55" s="129">
        <v>13.0</v>
      </c>
      <c r="S55" s="129">
        <v>13.0</v>
      </c>
      <c r="T55" s="129">
        <v>0.0</v>
      </c>
      <c r="U55" s="129">
        <v>0.0</v>
      </c>
      <c r="V55" s="129">
        <v>0.0</v>
      </c>
      <c r="W55" s="129">
        <v>0.0</v>
      </c>
      <c r="X55" s="129">
        <v>0.0</v>
      </c>
      <c r="Y55" s="129">
        <v>1.0</v>
      </c>
      <c r="Z55" s="129">
        <v>1.0</v>
      </c>
      <c r="AA55" s="129">
        <v>1.0</v>
      </c>
      <c r="AB55" s="129">
        <v>1.0</v>
      </c>
      <c r="AC55" s="129">
        <v>1.0</v>
      </c>
      <c r="AD55" s="129">
        <v>1.0</v>
      </c>
      <c r="AE55" s="129">
        <v>534.0</v>
      </c>
      <c r="AF55" s="129">
        <v>1.0</v>
      </c>
      <c r="AG55" s="129">
        <v>1.0</v>
      </c>
      <c r="AH55" s="129">
        <v>1.0</v>
      </c>
      <c r="AI55" s="129">
        <v>1.0</v>
      </c>
      <c r="AJ55" s="129">
        <v>1.0</v>
      </c>
      <c r="AK55" s="129">
        <v>1.0</v>
      </c>
      <c r="AL55" s="130">
        <v>45469.77669996528</v>
      </c>
      <c r="AM55" s="131">
        <v>459742.09</v>
      </c>
      <c r="AN55" s="131">
        <v>459742.09</v>
      </c>
      <c r="AO55" s="124"/>
      <c r="AP55" s="124"/>
    </row>
    <row r="56">
      <c r="A56" s="129">
        <v>545.0</v>
      </c>
      <c r="B56" s="14" t="s">
        <v>47</v>
      </c>
      <c r="C56" s="14" t="s">
        <v>32</v>
      </c>
      <c r="D56" s="14" t="s">
        <v>520</v>
      </c>
      <c r="E56" s="14" t="s">
        <v>521</v>
      </c>
      <c r="F56" s="15" t="s">
        <v>55</v>
      </c>
      <c r="G56" s="15" t="s">
        <v>36</v>
      </c>
      <c r="H56" s="18" t="s">
        <v>1053</v>
      </c>
      <c r="I56" s="18" t="s">
        <v>1054</v>
      </c>
      <c r="J56" s="129">
        <v>1327527.72</v>
      </c>
      <c r="K56" s="129">
        <v>1291030.0</v>
      </c>
      <c r="L56" s="129">
        <v>40665.5</v>
      </c>
      <c r="M56" s="129">
        <v>43503.75</v>
      </c>
      <c r="N56" s="129">
        <v>52.0</v>
      </c>
      <c r="O56" s="129">
        <v>52.0</v>
      </c>
      <c r="P56" s="129">
        <v>90.0</v>
      </c>
      <c r="Q56" s="129">
        <v>63.0</v>
      </c>
      <c r="R56" s="129">
        <v>71.0</v>
      </c>
      <c r="S56" s="129">
        <v>48.0</v>
      </c>
      <c r="T56" s="129">
        <v>0.0</v>
      </c>
      <c r="U56" s="129">
        <v>42.0</v>
      </c>
      <c r="V56" s="129">
        <v>47.0</v>
      </c>
      <c r="W56" s="129">
        <v>-6.52</v>
      </c>
      <c r="X56" s="129">
        <v>2.83</v>
      </c>
      <c r="Y56" s="129">
        <v>1.0</v>
      </c>
      <c r="Z56" s="129">
        <v>1.0</v>
      </c>
      <c r="AA56" s="129">
        <v>3.0</v>
      </c>
      <c r="AB56" s="129">
        <v>1.0</v>
      </c>
      <c r="AC56" s="129">
        <v>1.0</v>
      </c>
      <c r="AD56" s="129">
        <v>1.4</v>
      </c>
      <c r="AE56" s="129">
        <v>428.0</v>
      </c>
      <c r="AF56" s="129">
        <v>1.0</v>
      </c>
      <c r="AG56" s="129">
        <v>1.0</v>
      </c>
      <c r="AH56" s="129">
        <v>2.0</v>
      </c>
      <c r="AI56" s="129">
        <v>1.0</v>
      </c>
      <c r="AJ56" s="129">
        <v>1.0</v>
      </c>
      <c r="AK56" s="129">
        <v>1.0</v>
      </c>
      <c r="AL56" s="130">
        <v>45469.77669996528</v>
      </c>
      <c r="AM56" s="131">
        <v>1327447.96</v>
      </c>
      <c r="AN56" s="131">
        <v>1291126.12</v>
      </c>
      <c r="AO56" s="124"/>
      <c r="AP56" s="124"/>
    </row>
    <row r="57">
      <c r="A57" s="129">
        <v>762.0</v>
      </c>
      <c r="B57" s="14" t="s">
        <v>63</v>
      </c>
      <c r="C57" s="14" t="s">
        <v>32</v>
      </c>
      <c r="D57" s="14" t="s">
        <v>155</v>
      </c>
      <c r="E57" s="14" t="s">
        <v>521</v>
      </c>
      <c r="F57" s="15" t="s">
        <v>55</v>
      </c>
      <c r="G57" s="15" t="s">
        <v>36</v>
      </c>
      <c r="H57" s="18" t="s">
        <v>1053</v>
      </c>
      <c r="I57" s="18" t="s">
        <v>1054</v>
      </c>
      <c r="J57" s="129">
        <v>4037735.82</v>
      </c>
      <c r="K57" s="129">
        <v>2774193.6</v>
      </c>
      <c r="L57" s="129">
        <v>110164.23</v>
      </c>
      <c r="M57" s="129">
        <v>82730.16</v>
      </c>
      <c r="N57" s="129">
        <v>63.0</v>
      </c>
      <c r="O57" s="129">
        <v>77.0</v>
      </c>
      <c r="P57" s="129">
        <v>107.0</v>
      </c>
      <c r="Q57" s="129">
        <v>64.0</v>
      </c>
      <c r="R57" s="129">
        <v>76.0</v>
      </c>
      <c r="S57" s="129">
        <v>81.0</v>
      </c>
      <c r="T57" s="129">
        <v>-18.0</v>
      </c>
      <c r="U57" s="129">
        <v>67.0</v>
      </c>
      <c r="V57" s="129">
        <v>-6.0</v>
      </c>
      <c r="W57" s="129">
        <v>33.16</v>
      </c>
      <c r="X57" s="129">
        <v>45.55</v>
      </c>
      <c r="Y57" s="129">
        <v>1.0</v>
      </c>
      <c r="Z57" s="129">
        <v>2.0</v>
      </c>
      <c r="AA57" s="129">
        <v>1.0</v>
      </c>
      <c r="AB57" s="129">
        <v>5.0</v>
      </c>
      <c r="AC57" s="129">
        <v>5.0</v>
      </c>
      <c r="AD57" s="129">
        <v>3.7</v>
      </c>
      <c r="AE57" s="129">
        <v>95.0</v>
      </c>
      <c r="AF57" s="129">
        <v>1.0</v>
      </c>
      <c r="AG57" s="129">
        <v>2.0</v>
      </c>
      <c r="AH57" s="129">
        <v>1.0</v>
      </c>
      <c r="AI57" s="129">
        <v>4.0</v>
      </c>
      <c r="AJ57" s="129">
        <v>4.0</v>
      </c>
      <c r="AK57" s="129">
        <v>3.0</v>
      </c>
      <c r="AL57" s="130">
        <v>45469.77669996528</v>
      </c>
      <c r="AM57" s="131">
        <v>4037426.32</v>
      </c>
      <c r="AN57" s="131">
        <v>2773827.37</v>
      </c>
      <c r="AO57" s="124"/>
      <c r="AP57" s="124"/>
    </row>
    <row r="58">
      <c r="A58" s="129">
        <v>284.0</v>
      </c>
      <c r="B58" s="14" t="s">
        <v>63</v>
      </c>
      <c r="C58" s="14" t="s">
        <v>32</v>
      </c>
      <c r="D58" s="14" t="s">
        <v>288</v>
      </c>
      <c r="E58" s="14" t="s">
        <v>289</v>
      </c>
      <c r="F58" s="15" t="s">
        <v>88</v>
      </c>
      <c r="G58" s="15" t="s">
        <v>59</v>
      </c>
      <c r="H58" s="18" t="s">
        <v>1053</v>
      </c>
      <c r="I58" s="18" t="s">
        <v>1054</v>
      </c>
      <c r="J58" s="129">
        <v>1016220.92</v>
      </c>
      <c r="K58" s="129">
        <v>959596.6</v>
      </c>
      <c r="L58" s="129">
        <v>24650.35</v>
      </c>
      <c r="M58" s="129">
        <v>23924.62</v>
      </c>
      <c r="N58" s="129">
        <v>23.0</v>
      </c>
      <c r="O58" s="129">
        <v>11.0</v>
      </c>
      <c r="P58" s="129">
        <v>17.0</v>
      </c>
      <c r="Q58" s="129">
        <v>31.0</v>
      </c>
      <c r="R58" s="129">
        <v>38.0</v>
      </c>
      <c r="S58" s="129">
        <v>43.0</v>
      </c>
      <c r="T58" s="129">
        <v>109.0</v>
      </c>
      <c r="U58" s="129">
        <v>-45.0</v>
      </c>
      <c r="V58" s="129">
        <v>-11.0</v>
      </c>
      <c r="W58" s="129">
        <v>3.03</v>
      </c>
      <c r="X58" s="129">
        <v>5.9</v>
      </c>
      <c r="Y58" s="129">
        <v>4.0</v>
      </c>
      <c r="Z58" s="129">
        <v>1.0</v>
      </c>
      <c r="AA58" s="129">
        <v>1.0</v>
      </c>
      <c r="AB58" s="129">
        <v>1.0</v>
      </c>
      <c r="AC58" s="129">
        <v>1.0</v>
      </c>
      <c r="AD58" s="129">
        <v>1.15</v>
      </c>
      <c r="AE58" s="129">
        <v>502.0</v>
      </c>
      <c r="AF58" s="129">
        <v>3.0</v>
      </c>
      <c r="AG58" s="129">
        <v>1.0</v>
      </c>
      <c r="AH58" s="129">
        <v>1.0</v>
      </c>
      <c r="AI58" s="129">
        <v>1.0</v>
      </c>
      <c r="AJ58" s="129">
        <v>1.0</v>
      </c>
      <c r="AK58" s="129">
        <v>1.0</v>
      </c>
      <c r="AL58" s="130">
        <v>45469.77669996528</v>
      </c>
      <c r="AM58" s="131">
        <v>1016810.61</v>
      </c>
      <c r="AN58" s="131">
        <v>956890.65</v>
      </c>
      <c r="AO58" s="124"/>
      <c r="AP58" s="124"/>
    </row>
    <row r="59">
      <c r="A59" s="129">
        <v>201.0</v>
      </c>
      <c r="B59" s="14" t="s">
        <v>42</v>
      </c>
      <c r="C59" s="14" t="s">
        <v>32</v>
      </c>
      <c r="D59" s="14" t="s">
        <v>201</v>
      </c>
      <c r="E59" s="14" t="s">
        <v>202</v>
      </c>
      <c r="F59" s="15" t="s">
        <v>108</v>
      </c>
      <c r="G59" s="15" t="s">
        <v>46</v>
      </c>
      <c r="H59" s="18" t="s">
        <v>1053</v>
      </c>
      <c r="I59" s="18" t="s">
        <v>1054</v>
      </c>
      <c r="J59" s="129">
        <v>1480362.07</v>
      </c>
      <c r="K59" s="129">
        <v>1302623.6</v>
      </c>
      <c r="L59" s="129">
        <v>44189.5</v>
      </c>
      <c r="M59" s="129">
        <v>41961.73</v>
      </c>
      <c r="N59" s="14" t="s">
        <v>41</v>
      </c>
      <c r="O59" s="14" t="s">
        <v>41</v>
      </c>
      <c r="P59" s="129">
        <v>44.0</v>
      </c>
      <c r="Q59" s="129">
        <v>36.0</v>
      </c>
      <c r="R59" s="129">
        <v>25.0</v>
      </c>
      <c r="S59" s="129">
        <v>26.0</v>
      </c>
      <c r="T59" s="14" t="s">
        <v>41</v>
      </c>
      <c r="U59" s="129">
        <v>22.0</v>
      </c>
      <c r="V59" s="129">
        <v>-3.0</v>
      </c>
      <c r="W59" s="129">
        <v>5.31</v>
      </c>
      <c r="X59" s="129">
        <v>13.64</v>
      </c>
      <c r="Y59" s="14" t="s">
        <v>41</v>
      </c>
      <c r="Z59" s="129">
        <v>1.0</v>
      </c>
      <c r="AA59" s="129">
        <v>1.0</v>
      </c>
      <c r="AB59" s="129">
        <v>2.0</v>
      </c>
      <c r="AC59" s="129">
        <v>3.0</v>
      </c>
      <c r="AD59" s="129">
        <v>1.85</v>
      </c>
      <c r="AE59" s="129">
        <v>337.0</v>
      </c>
      <c r="AF59" s="14" t="s">
        <v>41</v>
      </c>
      <c r="AG59" s="129">
        <v>1.0</v>
      </c>
      <c r="AH59" s="129">
        <v>1.0</v>
      </c>
      <c r="AI59" s="129">
        <v>1.0</v>
      </c>
      <c r="AJ59" s="129">
        <v>2.0</v>
      </c>
      <c r="AK59" s="129">
        <v>2.0</v>
      </c>
      <c r="AL59" s="130">
        <v>45469.77669996528</v>
      </c>
      <c r="AM59" s="131">
        <v>1481260.07</v>
      </c>
      <c r="AN59" s="131">
        <v>1302848.51</v>
      </c>
      <c r="AO59" s="124"/>
      <c r="AP59" s="124"/>
    </row>
    <row r="60">
      <c r="A60" s="129">
        <v>400.0</v>
      </c>
      <c r="B60" s="14" t="s">
        <v>42</v>
      </c>
      <c r="C60" s="14" t="s">
        <v>32</v>
      </c>
      <c r="D60" s="14" t="s">
        <v>201</v>
      </c>
      <c r="E60" s="14" t="s">
        <v>202</v>
      </c>
      <c r="F60" s="15" t="s">
        <v>108</v>
      </c>
      <c r="G60" s="15" t="s">
        <v>46</v>
      </c>
      <c r="H60" s="18" t="s">
        <v>1053</v>
      </c>
      <c r="I60" s="18" t="s">
        <v>1054</v>
      </c>
      <c r="J60" s="129">
        <v>1893852.58</v>
      </c>
      <c r="K60" s="129">
        <v>1450665.2</v>
      </c>
      <c r="L60" s="129">
        <v>55077.74</v>
      </c>
      <c r="M60" s="129">
        <v>45821.83</v>
      </c>
      <c r="N60" s="14" t="s">
        <v>41</v>
      </c>
      <c r="O60" s="14" t="s">
        <v>41</v>
      </c>
      <c r="P60" s="129">
        <v>46.0</v>
      </c>
      <c r="Q60" s="129">
        <v>56.0</v>
      </c>
      <c r="R60" s="129">
        <v>36.0</v>
      </c>
      <c r="S60" s="129">
        <v>67.0</v>
      </c>
      <c r="T60" s="14" t="s">
        <v>41</v>
      </c>
      <c r="U60" s="129">
        <v>-17.0</v>
      </c>
      <c r="V60" s="129">
        <v>-46.0</v>
      </c>
      <c r="W60" s="129">
        <v>20.2</v>
      </c>
      <c r="X60" s="129">
        <v>30.55</v>
      </c>
      <c r="Y60" s="14" t="s">
        <v>41</v>
      </c>
      <c r="Z60" s="129">
        <v>1.0</v>
      </c>
      <c r="AA60" s="129">
        <v>1.0</v>
      </c>
      <c r="AB60" s="129">
        <v>5.0</v>
      </c>
      <c r="AC60" s="129">
        <v>5.0</v>
      </c>
      <c r="AD60" s="129">
        <v>3.55</v>
      </c>
      <c r="AE60" s="129">
        <v>135.0</v>
      </c>
      <c r="AF60" s="14" t="s">
        <v>41</v>
      </c>
      <c r="AG60" s="129">
        <v>1.0</v>
      </c>
      <c r="AH60" s="129">
        <v>1.0</v>
      </c>
      <c r="AI60" s="129">
        <v>4.0</v>
      </c>
      <c r="AJ60" s="129">
        <v>4.0</v>
      </c>
      <c r="AK60" s="129">
        <v>3.0</v>
      </c>
      <c r="AL60" s="130">
        <v>45469.77669996528</v>
      </c>
      <c r="AM60" s="131">
        <v>1896351.96</v>
      </c>
      <c r="AN60" s="131">
        <v>1450614.48</v>
      </c>
      <c r="AO60" s="124"/>
      <c r="AP60" s="124"/>
    </row>
    <row r="61">
      <c r="A61" s="129">
        <v>701.0</v>
      </c>
      <c r="B61" s="14" t="s">
        <v>42</v>
      </c>
      <c r="C61" s="14" t="s">
        <v>32</v>
      </c>
      <c r="D61" s="14" t="s">
        <v>201</v>
      </c>
      <c r="E61" s="14" t="s">
        <v>202</v>
      </c>
      <c r="F61" s="15" t="s">
        <v>108</v>
      </c>
      <c r="G61" s="15" t="s">
        <v>46</v>
      </c>
      <c r="H61" s="18" t="s">
        <v>1053</v>
      </c>
      <c r="I61" s="18" t="s">
        <v>1054</v>
      </c>
      <c r="J61" s="129">
        <v>1223451.41</v>
      </c>
      <c r="K61" s="129">
        <v>875709.4</v>
      </c>
      <c r="L61" s="129">
        <v>39498.63</v>
      </c>
      <c r="M61" s="129">
        <v>30537.09</v>
      </c>
      <c r="N61" s="14" t="s">
        <v>41</v>
      </c>
      <c r="O61" s="14" t="s">
        <v>41</v>
      </c>
      <c r="P61" s="129">
        <v>55.0</v>
      </c>
      <c r="Q61" s="129">
        <v>35.0</v>
      </c>
      <c r="R61" s="129">
        <v>37.0</v>
      </c>
      <c r="S61" s="129">
        <v>44.0</v>
      </c>
      <c r="T61" s="14" t="s">
        <v>41</v>
      </c>
      <c r="U61" s="129">
        <v>57.0</v>
      </c>
      <c r="V61" s="129">
        <v>-15.0</v>
      </c>
      <c r="W61" s="129">
        <v>29.35</v>
      </c>
      <c r="X61" s="129">
        <v>39.71</v>
      </c>
      <c r="Y61" s="14" t="s">
        <v>41</v>
      </c>
      <c r="Z61" s="129">
        <v>1.0</v>
      </c>
      <c r="AA61" s="129">
        <v>1.0</v>
      </c>
      <c r="AB61" s="129">
        <v>5.0</v>
      </c>
      <c r="AC61" s="129">
        <v>5.0</v>
      </c>
      <c r="AD61" s="129">
        <v>3.55</v>
      </c>
      <c r="AE61" s="129">
        <v>130.0</v>
      </c>
      <c r="AF61" s="14" t="s">
        <v>41</v>
      </c>
      <c r="AG61" s="129">
        <v>1.0</v>
      </c>
      <c r="AH61" s="129">
        <v>1.0</v>
      </c>
      <c r="AI61" s="129">
        <v>4.0</v>
      </c>
      <c r="AJ61" s="129">
        <v>4.0</v>
      </c>
      <c r="AK61" s="129">
        <v>3.0</v>
      </c>
      <c r="AL61" s="130">
        <v>45469.77669996528</v>
      </c>
      <c r="AM61" s="131">
        <v>1223331.41</v>
      </c>
      <c r="AN61" s="131">
        <v>874987.18</v>
      </c>
      <c r="AO61" s="124"/>
      <c r="AP61" s="124"/>
    </row>
    <row r="62">
      <c r="A62" s="129">
        <v>851.0</v>
      </c>
      <c r="B62" s="14" t="s">
        <v>60</v>
      </c>
      <c r="C62" s="14" t="s">
        <v>32</v>
      </c>
      <c r="D62" s="14" t="s">
        <v>752</v>
      </c>
      <c r="E62" s="14" t="s">
        <v>753</v>
      </c>
      <c r="F62" s="15" t="s">
        <v>55</v>
      </c>
      <c r="G62" s="15" t="s">
        <v>36</v>
      </c>
      <c r="H62" s="18" t="s">
        <v>1053</v>
      </c>
      <c r="I62" s="18" t="s">
        <v>1054</v>
      </c>
      <c r="J62" s="129">
        <v>726078.52</v>
      </c>
      <c r="K62" s="129">
        <v>585041.8</v>
      </c>
      <c r="L62" s="129">
        <v>20113.2</v>
      </c>
      <c r="M62" s="129">
        <v>17301.0</v>
      </c>
      <c r="N62" s="129">
        <v>16.0</v>
      </c>
      <c r="O62" s="129">
        <v>29.0</v>
      </c>
      <c r="P62" s="129">
        <v>23.0</v>
      </c>
      <c r="Q62" s="129">
        <v>28.0</v>
      </c>
      <c r="R62" s="129">
        <v>20.0</v>
      </c>
      <c r="S62" s="129">
        <v>25.0</v>
      </c>
      <c r="T62" s="129">
        <v>-44.0</v>
      </c>
      <c r="U62" s="129">
        <v>-17.0</v>
      </c>
      <c r="V62" s="129">
        <v>-20.0</v>
      </c>
      <c r="W62" s="129">
        <v>16.25</v>
      </c>
      <c r="X62" s="129">
        <v>24.11</v>
      </c>
      <c r="Y62" s="129">
        <v>1.0</v>
      </c>
      <c r="Z62" s="129">
        <v>1.0</v>
      </c>
      <c r="AA62" s="129">
        <v>1.0</v>
      </c>
      <c r="AB62" s="129">
        <v>4.0</v>
      </c>
      <c r="AC62" s="129">
        <v>4.0</v>
      </c>
      <c r="AD62" s="129">
        <v>2.95</v>
      </c>
      <c r="AE62" s="129">
        <v>184.0</v>
      </c>
      <c r="AF62" s="129">
        <v>1.0</v>
      </c>
      <c r="AG62" s="129">
        <v>1.0</v>
      </c>
      <c r="AH62" s="129">
        <v>1.0</v>
      </c>
      <c r="AI62" s="129">
        <v>3.0</v>
      </c>
      <c r="AJ62" s="129">
        <v>3.0</v>
      </c>
      <c r="AK62" s="129">
        <v>3.0</v>
      </c>
      <c r="AL62" s="130">
        <v>45469.77669996528</v>
      </c>
      <c r="AM62" s="131">
        <v>726222.52</v>
      </c>
      <c r="AN62" s="131">
        <v>585365.64</v>
      </c>
      <c r="AO62" s="124"/>
      <c r="AP62" s="124"/>
    </row>
    <row r="63">
      <c r="A63" s="129">
        <v>114.0</v>
      </c>
      <c r="B63" s="14" t="s">
        <v>63</v>
      </c>
      <c r="C63" s="14" t="s">
        <v>32</v>
      </c>
      <c r="D63" s="14" t="s">
        <v>71</v>
      </c>
      <c r="E63" s="14" t="s">
        <v>72</v>
      </c>
      <c r="F63" s="15" t="s">
        <v>73</v>
      </c>
      <c r="G63" s="15" t="s">
        <v>36</v>
      </c>
      <c r="H63" s="18" t="s">
        <v>1053</v>
      </c>
      <c r="I63" s="18" t="s">
        <v>1054</v>
      </c>
      <c r="J63" s="129">
        <v>1030433.32</v>
      </c>
      <c r="K63" s="129">
        <v>793370.4</v>
      </c>
      <c r="L63" s="129">
        <v>34244.42</v>
      </c>
      <c r="M63" s="129">
        <v>26733.4</v>
      </c>
      <c r="N63" s="129">
        <v>21.0</v>
      </c>
      <c r="O63" s="129">
        <v>17.0</v>
      </c>
      <c r="P63" s="129">
        <v>52.0</v>
      </c>
      <c r="Q63" s="129">
        <v>29.0</v>
      </c>
      <c r="R63" s="129">
        <v>45.0</v>
      </c>
      <c r="S63" s="129">
        <v>21.0</v>
      </c>
      <c r="T63" s="129">
        <v>23.0</v>
      </c>
      <c r="U63" s="129">
        <v>79.0</v>
      </c>
      <c r="V63" s="129">
        <v>114.0</v>
      </c>
      <c r="W63" s="129">
        <v>28.1</v>
      </c>
      <c r="X63" s="129">
        <v>29.88</v>
      </c>
      <c r="Y63" s="129">
        <v>1.0</v>
      </c>
      <c r="Z63" s="129">
        <v>2.0</v>
      </c>
      <c r="AA63" s="129">
        <v>5.0</v>
      </c>
      <c r="AB63" s="129">
        <v>5.0</v>
      </c>
      <c r="AC63" s="129">
        <v>4.0</v>
      </c>
      <c r="AD63" s="129">
        <v>4.25</v>
      </c>
      <c r="AE63" s="129">
        <v>38.0</v>
      </c>
      <c r="AF63" s="129">
        <v>1.0</v>
      </c>
      <c r="AG63" s="129">
        <v>2.0</v>
      </c>
      <c r="AH63" s="129">
        <v>4.0</v>
      </c>
      <c r="AI63" s="129">
        <v>4.0</v>
      </c>
      <c r="AJ63" s="129">
        <v>3.0</v>
      </c>
      <c r="AK63" s="129">
        <v>4.0</v>
      </c>
      <c r="AL63" s="130">
        <v>45469.77669996528</v>
      </c>
      <c r="AM63" s="131">
        <v>1030471.32</v>
      </c>
      <c r="AN63" s="131">
        <v>793471.76</v>
      </c>
      <c r="AO63" s="124"/>
      <c r="AP63" s="124"/>
    </row>
    <row r="64">
      <c r="A64" s="129">
        <v>763.0</v>
      </c>
      <c r="B64" s="14" t="s">
        <v>67</v>
      </c>
      <c r="C64" s="14" t="s">
        <v>32</v>
      </c>
      <c r="D64" s="14" t="s">
        <v>276</v>
      </c>
      <c r="E64" s="14" t="s">
        <v>683</v>
      </c>
      <c r="F64" s="15" t="s">
        <v>70</v>
      </c>
      <c r="G64" s="15" t="s">
        <v>36</v>
      </c>
      <c r="H64" s="18" t="s">
        <v>1053</v>
      </c>
      <c r="I64" s="18" t="s">
        <v>1054</v>
      </c>
      <c r="J64" s="129">
        <v>556833.17</v>
      </c>
      <c r="K64" s="129">
        <v>713574.2</v>
      </c>
      <c r="L64" s="129">
        <v>17201.02</v>
      </c>
      <c r="M64" s="129">
        <v>22932.0</v>
      </c>
      <c r="N64" s="129">
        <v>11.0</v>
      </c>
      <c r="O64" s="129">
        <v>13.0</v>
      </c>
      <c r="P64" s="129">
        <v>15.0</v>
      </c>
      <c r="Q64" s="129">
        <v>27.0</v>
      </c>
      <c r="R64" s="129">
        <v>25.0</v>
      </c>
      <c r="S64" s="129">
        <v>19.0</v>
      </c>
      <c r="T64" s="129">
        <v>-15.0</v>
      </c>
      <c r="U64" s="129">
        <v>-44.0</v>
      </c>
      <c r="V64" s="129">
        <v>31.0</v>
      </c>
      <c r="W64" s="129">
        <v>-24.99</v>
      </c>
      <c r="X64" s="129">
        <v>-21.97</v>
      </c>
      <c r="Y64" s="129">
        <v>1.0</v>
      </c>
      <c r="Z64" s="129">
        <v>1.0</v>
      </c>
      <c r="AA64" s="129">
        <v>2.0</v>
      </c>
      <c r="AB64" s="129">
        <v>1.0</v>
      </c>
      <c r="AC64" s="129">
        <v>1.0</v>
      </c>
      <c r="AD64" s="129">
        <v>1.2</v>
      </c>
      <c r="AE64" s="129">
        <v>465.0</v>
      </c>
      <c r="AF64" s="129">
        <v>1.0</v>
      </c>
      <c r="AG64" s="129">
        <v>1.0</v>
      </c>
      <c r="AH64" s="129">
        <v>2.0</v>
      </c>
      <c r="AI64" s="129">
        <v>1.0</v>
      </c>
      <c r="AJ64" s="129">
        <v>1.0</v>
      </c>
      <c r="AK64" s="129">
        <v>1.0</v>
      </c>
      <c r="AL64" s="130">
        <v>45469.77669996528</v>
      </c>
      <c r="AM64" s="131">
        <v>557081.17</v>
      </c>
      <c r="AN64" s="131">
        <v>713486.0</v>
      </c>
      <c r="AO64" s="124"/>
      <c r="AP64" s="124"/>
    </row>
    <row r="65">
      <c r="A65" s="129">
        <v>734.0</v>
      </c>
      <c r="B65" s="14" t="s">
        <v>97</v>
      </c>
      <c r="C65" s="14" t="s">
        <v>32</v>
      </c>
      <c r="D65" s="14" t="s">
        <v>278</v>
      </c>
      <c r="E65" s="14" t="s">
        <v>666</v>
      </c>
      <c r="F65" s="15" t="s">
        <v>100</v>
      </c>
      <c r="G65" s="15" t="s">
        <v>101</v>
      </c>
      <c r="H65" s="18" t="s">
        <v>1053</v>
      </c>
      <c r="I65" s="18" t="s">
        <v>1054</v>
      </c>
      <c r="J65" s="129">
        <v>579212.81</v>
      </c>
      <c r="K65" s="129">
        <v>721242.4</v>
      </c>
      <c r="L65" s="129">
        <v>16825.5</v>
      </c>
      <c r="M65" s="129">
        <v>22682.0</v>
      </c>
      <c r="N65" s="129">
        <v>13.0</v>
      </c>
      <c r="O65" s="129">
        <v>9.0</v>
      </c>
      <c r="P65" s="129">
        <v>9.0</v>
      </c>
      <c r="Q65" s="129">
        <v>16.0</v>
      </c>
      <c r="R65" s="129">
        <v>16.0</v>
      </c>
      <c r="S65" s="129">
        <v>23.0</v>
      </c>
      <c r="T65" s="129">
        <v>44.0</v>
      </c>
      <c r="U65" s="129">
        <v>-43.0</v>
      </c>
      <c r="V65" s="129">
        <v>-30.0</v>
      </c>
      <c r="W65" s="129">
        <v>-25.82</v>
      </c>
      <c r="X65" s="129">
        <v>-19.69</v>
      </c>
      <c r="Y65" s="129">
        <v>2.0</v>
      </c>
      <c r="Z65" s="129">
        <v>1.0</v>
      </c>
      <c r="AA65" s="129">
        <v>1.0</v>
      </c>
      <c r="AB65" s="129">
        <v>1.0</v>
      </c>
      <c r="AC65" s="129">
        <v>1.0</v>
      </c>
      <c r="AD65" s="129">
        <v>1.05</v>
      </c>
      <c r="AE65" s="129">
        <v>511.0</v>
      </c>
      <c r="AF65" s="129">
        <v>2.0</v>
      </c>
      <c r="AG65" s="129">
        <v>1.0</v>
      </c>
      <c r="AH65" s="129">
        <v>1.0</v>
      </c>
      <c r="AI65" s="129">
        <v>1.0</v>
      </c>
      <c r="AJ65" s="129">
        <v>1.0</v>
      </c>
      <c r="AK65" s="129">
        <v>1.0</v>
      </c>
      <c r="AL65" s="130">
        <v>45469.77669996528</v>
      </c>
      <c r="AM65" s="131">
        <v>564825.81</v>
      </c>
      <c r="AN65" s="131">
        <v>722523.97</v>
      </c>
      <c r="AO65" s="124"/>
      <c r="AP65" s="124"/>
    </row>
    <row r="66">
      <c r="A66" s="129">
        <v>269.0</v>
      </c>
      <c r="B66" s="14" t="s">
        <v>42</v>
      </c>
      <c r="C66" s="14" t="s">
        <v>32</v>
      </c>
      <c r="D66" s="14" t="s">
        <v>273</v>
      </c>
      <c r="E66" s="14" t="s">
        <v>274</v>
      </c>
      <c r="F66" s="15" t="s">
        <v>275</v>
      </c>
      <c r="G66" s="15" t="s">
        <v>46</v>
      </c>
      <c r="H66" s="18" t="s">
        <v>1053</v>
      </c>
      <c r="I66" s="18" t="s">
        <v>1054</v>
      </c>
      <c r="J66" s="129">
        <v>3148022.62</v>
      </c>
      <c r="K66" s="129">
        <v>3797500.2</v>
      </c>
      <c r="L66" s="129">
        <v>114314.8</v>
      </c>
      <c r="M66" s="129">
        <v>138673.81</v>
      </c>
      <c r="N66" s="129">
        <v>64.0</v>
      </c>
      <c r="O66" s="129">
        <v>129.0</v>
      </c>
      <c r="P66" s="129">
        <v>130.0</v>
      </c>
      <c r="Q66" s="129">
        <v>162.0</v>
      </c>
      <c r="R66" s="129">
        <v>88.0</v>
      </c>
      <c r="S66" s="129">
        <v>111.0</v>
      </c>
      <c r="T66" s="129">
        <v>-50.0</v>
      </c>
      <c r="U66" s="129">
        <v>-19.0</v>
      </c>
      <c r="V66" s="129">
        <v>-20.0</v>
      </c>
      <c r="W66" s="129">
        <v>-17.57</v>
      </c>
      <c r="X66" s="129">
        <v>-17.1</v>
      </c>
      <c r="Y66" s="129">
        <v>1.0</v>
      </c>
      <c r="Z66" s="129">
        <v>1.0</v>
      </c>
      <c r="AA66" s="129">
        <v>1.0</v>
      </c>
      <c r="AB66" s="129">
        <v>1.0</v>
      </c>
      <c r="AC66" s="129">
        <v>1.0</v>
      </c>
      <c r="AD66" s="129">
        <v>1.0</v>
      </c>
      <c r="AE66" s="129">
        <v>615.0</v>
      </c>
      <c r="AF66" s="129">
        <v>1.0</v>
      </c>
      <c r="AG66" s="129">
        <v>1.0</v>
      </c>
      <c r="AH66" s="129">
        <v>1.0</v>
      </c>
      <c r="AI66" s="129">
        <v>1.0</v>
      </c>
      <c r="AJ66" s="129">
        <v>1.0</v>
      </c>
      <c r="AK66" s="129">
        <v>1.0</v>
      </c>
      <c r="AL66" s="130">
        <v>45469.77669996528</v>
      </c>
      <c r="AM66" s="131">
        <v>3473941.45</v>
      </c>
      <c r="AN66" s="131">
        <v>4054824.72</v>
      </c>
      <c r="AO66" s="124"/>
      <c r="AP66" s="124"/>
    </row>
    <row r="67">
      <c r="A67" s="129">
        <v>526.0</v>
      </c>
      <c r="B67" s="14" t="s">
        <v>42</v>
      </c>
      <c r="C67" s="14" t="s">
        <v>32</v>
      </c>
      <c r="D67" s="14" t="s">
        <v>273</v>
      </c>
      <c r="E67" s="14" t="s">
        <v>274</v>
      </c>
      <c r="F67" s="15" t="s">
        <v>70</v>
      </c>
      <c r="G67" s="15" t="s">
        <v>36</v>
      </c>
      <c r="H67" s="18" t="s">
        <v>1053</v>
      </c>
      <c r="I67" s="18" t="s">
        <v>1054</v>
      </c>
      <c r="J67" s="129">
        <v>631425.15</v>
      </c>
      <c r="K67" s="129">
        <v>732355.2</v>
      </c>
      <c r="L67" s="129">
        <v>19656.58</v>
      </c>
      <c r="M67" s="129">
        <v>24001.42</v>
      </c>
      <c r="N67" s="129">
        <v>13.0</v>
      </c>
      <c r="O67" s="129">
        <v>23.0</v>
      </c>
      <c r="P67" s="129">
        <v>45.0</v>
      </c>
      <c r="Q67" s="129">
        <v>64.0</v>
      </c>
      <c r="R67" s="129">
        <v>21.0</v>
      </c>
      <c r="S67" s="129">
        <v>32.0</v>
      </c>
      <c r="T67" s="129">
        <v>-43.0</v>
      </c>
      <c r="U67" s="129">
        <v>-29.0</v>
      </c>
      <c r="V67" s="129">
        <v>-34.0</v>
      </c>
      <c r="W67" s="129">
        <v>-18.1</v>
      </c>
      <c r="X67" s="129">
        <v>-13.78</v>
      </c>
      <c r="Y67" s="129">
        <v>1.0</v>
      </c>
      <c r="Z67" s="129">
        <v>1.0</v>
      </c>
      <c r="AA67" s="129">
        <v>1.0</v>
      </c>
      <c r="AB67" s="129">
        <v>1.0</v>
      </c>
      <c r="AC67" s="129">
        <v>1.0</v>
      </c>
      <c r="AD67" s="129">
        <v>1.0</v>
      </c>
      <c r="AE67" s="129">
        <v>544.0</v>
      </c>
      <c r="AF67" s="129">
        <v>1.0</v>
      </c>
      <c r="AG67" s="129">
        <v>1.0</v>
      </c>
      <c r="AH67" s="129">
        <v>1.0</v>
      </c>
      <c r="AI67" s="129">
        <v>1.0</v>
      </c>
      <c r="AJ67" s="129">
        <v>1.0</v>
      </c>
      <c r="AK67" s="129">
        <v>1.0</v>
      </c>
      <c r="AL67" s="130">
        <v>45469.77669996528</v>
      </c>
      <c r="AM67" s="131">
        <v>615256.92</v>
      </c>
      <c r="AN67" s="131">
        <v>736101.72</v>
      </c>
      <c r="AO67" s="124"/>
      <c r="AP67" s="124"/>
    </row>
    <row r="68">
      <c r="A68" s="129">
        <v>378.0</v>
      </c>
      <c r="B68" s="14" t="s">
        <v>42</v>
      </c>
      <c r="C68" s="14" t="s">
        <v>32</v>
      </c>
      <c r="D68" s="14" t="s">
        <v>273</v>
      </c>
      <c r="E68" s="14" t="s">
        <v>274</v>
      </c>
      <c r="F68" s="15" t="s">
        <v>275</v>
      </c>
      <c r="G68" s="15" t="s">
        <v>46</v>
      </c>
      <c r="H68" s="18" t="s">
        <v>1053</v>
      </c>
      <c r="I68" s="18" t="s">
        <v>1054</v>
      </c>
      <c r="J68" s="129">
        <v>754889.42</v>
      </c>
      <c r="K68" s="129">
        <v>597428.5</v>
      </c>
      <c r="L68" s="129">
        <v>30671.75</v>
      </c>
      <c r="M68" s="129">
        <v>22207.4</v>
      </c>
      <c r="N68" s="129">
        <v>24.0</v>
      </c>
      <c r="O68" s="129">
        <v>57.0</v>
      </c>
      <c r="P68" s="129">
        <v>82.0</v>
      </c>
      <c r="Q68" s="129">
        <v>80.0</v>
      </c>
      <c r="R68" s="129">
        <v>31.0</v>
      </c>
      <c r="S68" s="129">
        <v>32.0</v>
      </c>
      <c r="T68" s="129">
        <v>-57.0</v>
      </c>
      <c r="U68" s="129">
        <v>2.0</v>
      </c>
      <c r="V68" s="129">
        <v>-3.0</v>
      </c>
      <c r="W68" s="129">
        <v>38.11</v>
      </c>
      <c r="X68" s="129">
        <v>26.36</v>
      </c>
      <c r="Y68" s="129">
        <v>1.0</v>
      </c>
      <c r="Z68" s="129">
        <v>1.0</v>
      </c>
      <c r="AA68" s="129">
        <v>1.0</v>
      </c>
      <c r="AB68" s="129">
        <v>5.0</v>
      </c>
      <c r="AC68" s="129">
        <v>4.0</v>
      </c>
      <c r="AD68" s="129">
        <v>3.35</v>
      </c>
      <c r="AE68" s="129">
        <v>148.0</v>
      </c>
      <c r="AF68" s="129">
        <v>1.0</v>
      </c>
      <c r="AG68" s="129">
        <v>1.0</v>
      </c>
      <c r="AH68" s="129">
        <v>1.0</v>
      </c>
      <c r="AI68" s="129">
        <v>4.0</v>
      </c>
      <c r="AJ68" s="129">
        <v>3.0</v>
      </c>
      <c r="AK68" s="129">
        <v>3.0</v>
      </c>
      <c r="AL68" s="130">
        <v>45469.77669996528</v>
      </c>
      <c r="AM68" s="131">
        <v>1106336.91</v>
      </c>
      <c r="AN68" s="131">
        <v>790413.85</v>
      </c>
      <c r="AO68" s="124"/>
      <c r="AP68" s="124"/>
    </row>
    <row r="69">
      <c r="A69" s="129">
        <v>274.0</v>
      </c>
      <c r="B69" s="14" t="s">
        <v>42</v>
      </c>
      <c r="C69" s="14" t="s">
        <v>32</v>
      </c>
      <c r="D69" s="14" t="s">
        <v>273</v>
      </c>
      <c r="E69" s="14" t="s">
        <v>274</v>
      </c>
      <c r="F69" s="15" t="s">
        <v>70</v>
      </c>
      <c r="G69" s="15" t="s">
        <v>36</v>
      </c>
      <c r="H69" s="18" t="s">
        <v>1053</v>
      </c>
      <c r="I69" s="18" t="s">
        <v>1054</v>
      </c>
      <c r="J69" s="129">
        <v>1211265.17</v>
      </c>
      <c r="K69" s="129">
        <v>746798.8</v>
      </c>
      <c r="L69" s="129">
        <v>35729.4</v>
      </c>
      <c r="M69" s="129">
        <v>22555.3</v>
      </c>
      <c r="N69" s="129">
        <v>16.0</v>
      </c>
      <c r="O69" s="129">
        <v>32.0</v>
      </c>
      <c r="P69" s="129">
        <v>30.0</v>
      </c>
      <c r="Q69" s="129">
        <v>46.0</v>
      </c>
      <c r="R69" s="129">
        <v>16.0</v>
      </c>
      <c r="S69" s="129">
        <v>30.0</v>
      </c>
      <c r="T69" s="129">
        <v>-50.0</v>
      </c>
      <c r="U69" s="129">
        <v>-34.0</v>
      </c>
      <c r="V69" s="129">
        <v>-46.0</v>
      </c>
      <c r="W69" s="129">
        <v>58.41</v>
      </c>
      <c r="X69" s="129">
        <v>62.19</v>
      </c>
      <c r="Y69" s="129">
        <v>1.0</v>
      </c>
      <c r="Z69" s="129">
        <v>1.0</v>
      </c>
      <c r="AA69" s="129">
        <v>1.0</v>
      </c>
      <c r="AB69" s="129">
        <v>5.0</v>
      </c>
      <c r="AC69" s="129">
        <v>5.0</v>
      </c>
      <c r="AD69" s="129">
        <v>3.6</v>
      </c>
      <c r="AE69" s="129">
        <v>111.0</v>
      </c>
      <c r="AF69" s="129">
        <v>1.0</v>
      </c>
      <c r="AG69" s="129">
        <v>1.0</v>
      </c>
      <c r="AH69" s="129">
        <v>1.0</v>
      </c>
      <c r="AI69" s="129">
        <v>4.0</v>
      </c>
      <c r="AJ69" s="129">
        <v>4.0</v>
      </c>
      <c r="AK69" s="129">
        <v>3.0</v>
      </c>
      <c r="AL69" s="130">
        <v>45469.77669996528</v>
      </c>
      <c r="AM69" s="131">
        <v>1181287.94</v>
      </c>
      <c r="AN69" s="131">
        <v>742349.69</v>
      </c>
      <c r="AO69" s="124"/>
      <c r="AP69" s="124"/>
    </row>
    <row r="70">
      <c r="A70" s="129">
        <v>756.0</v>
      </c>
      <c r="B70" s="14" t="s">
        <v>63</v>
      </c>
      <c r="C70" s="14" t="s">
        <v>32</v>
      </c>
      <c r="D70" s="14" t="s">
        <v>446</v>
      </c>
      <c r="E70" s="14" t="s">
        <v>678</v>
      </c>
      <c r="F70" s="15" t="s">
        <v>73</v>
      </c>
      <c r="G70" s="15" t="s">
        <v>36</v>
      </c>
      <c r="H70" s="18" t="s">
        <v>1053</v>
      </c>
      <c r="I70" s="18" t="s">
        <v>1054</v>
      </c>
      <c r="J70" s="129">
        <v>1454946.36</v>
      </c>
      <c r="K70" s="129">
        <v>1263033.4</v>
      </c>
      <c r="L70" s="129">
        <v>52670.19</v>
      </c>
      <c r="M70" s="129">
        <v>48240.6</v>
      </c>
      <c r="N70" s="129">
        <v>90.0</v>
      </c>
      <c r="O70" s="129">
        <v>111.0</v>
      </c>
      <c r="P70" s="129">
        <v>59.0</v>
      </c>
      <c r="Q70" s="129">
        <v>47.0</v>
      </c>
      <c r="R70" s="129">
        <v>57.0</v>
      </c>
      <c r="S70" s="129">
        <v>57.0</v>
      </c>
      <c r="T70" s="129">
        <v>-18.0</v>
      </c>
      <c r="U70" s="129">
        <v>25.0</v>
      </c>
      <c r="V70" s="129">
        <v>0.0</v>
      </c>
      <c r="W70" s="129">
        <v>9.18</v>
      </c>
      <c r="X70" s="129">
        <v>15.19</v>
      </c>
      <c r="Y70" s="129">
        <v>1.0</v>
      </c>
      <c r="Z70" s="129">
        <v>1.0</v>
      </c>
      <c r="AA70" s="129">
        <v>1.0</v>
      </c>
      <c r="AB70" s="129">
        <v>3.0</v>
      </c>
      <c r="AC70" s="129">
        <v>3.0</v>
      </c>
      <c r="AD70" s="129">
        <v>2.3</v>
      </c>
      <c r="AE70" s="129">
        <v>267.0</v>
      </c>
      <c r="AF70" s="129">
        <v>1.0</v>
      </c>
      <c r="AG70" s="129">
        <v>1.0</v>
      </c>
      <c r="AH70" s="129">
        <v>1.0</v>
      </c>
      <c r="AI70" s="129">
        <v>2.0</v>
      </c>
      <c r="AJ70" s="129">
        <v>2.0</v>
      </c>
      <c r="AK70" s="129">
        <v>2.0</v>
      </c>
      <c r="AL70" s="130">
        <v>45469.77669996528</v>
      </c>
      <c r="AM70" s="131">
        <v>1455270.88</v>
      </c>
      <c r="AN70" s="131">
        <v>1263344.23</v>
      </c>
      <c r="AO70" s="124"/>
      <c r="AP70" s="124"/>
    </row>
    <row r="71">
      <c r="A71" s="129">
        <v>319.0</v>
      </c>
      <c r="B71" s="14" t="s">
        <v>122</v>
      </c>
      <c r="C71" s="14" t="s">
        <v>32</v>
      </c>
      <c r="D71" s="14" t="s">
        <v>199</v>
      </c>
      <c r="E71" s="14" t="s">
        <v>117</v>
      </c>
      <c r="F71" s="15" t="s">
        <v>185</v>
      </c>
      <c r="G71" s="15" t="s">
        <v>46</v>
      </c>
      <c r="H71" s="18" t="s">
        <v>1053</v>
      </c>
      <c r="I71" s="18" t="s">
        <v>1054</v>
      </c>
      <c r="J71" s="129">
        <v>984179.36</v>
      </c>
      <c r="K71" s="129">
        <v>1047125.6</v>
      </c>
      <c r="L71" s="129">
        <v>28702.08</v>
      </c>
      <c r="M71" s="129">
        <v>32268.11</v>
      </c>
      <c r="N71" s="129">
        <v>5.0</v>
      </c>
      <c r="O71" s="129">
        <v>11.0</v>
      </c>
      <c r="P71" s="129">
        <v>23.0</v>
      </c>
      <c r="Q71" s="129">
        <v>25.0</v>
      </c>
      <c r="R71" s="129">
        <v>22.0</v>
      </c>
      <c r="S71" s="129">
        <v>28.0</v>
      </c>
      <c r="T71" s="129">
        <v>-54.0</v>
      </c>
      <c r="U71" s="129">
        <v>-8.0</v>
      </c>
      <c r="V71" s="129">
        <v>-21.0</v>
      </c>
      <c r="W71" s="129">
        <v>-11.05</v>
      </c>
      <c r="X71" s="129">
        <v>-6.01</v>
      </c>
      <c r="Y71" s="129">
        <v>1.0</v>
      </c>
      <c r="Z71" s="129">
        <v>1.0</v>
      </c>
      <c r="AA71" s="129">
        <v>1.0</v>
      </c>
      <c r="AB71" s="129">
        <v>1.0</v>
      </c>
      <c r="AC71" s="129">
        <v>1.0</v>
      </c>
      <c r="AD71" s="129">
        <v>1.0</v>
      </c>
      <c r="AE71" s="129">
        <v>562.0</v>
      </c>
      <c r="AF71" s="129">
        <v>1.0</v>
      </c>
      <c r="AG71" s="129">
        <v>1.0</v>
      </c>
      <c r="AH71" s="129">
        <v>1.0</v>
      </c>
      <c r="AI71" s="129">
        <v>1.0</v>
      </c>
      <c r="AJ71" s="129">
        <v>1.0</v>
      </c>
      <c r="AK71" s="129">
        <v>1.0</v>
      </c>
      <c r="AL71" s="130">
        <v>45469.77669996528</v>
      </c>
      <c r="AM71" s="131">
        <v>983523.36</v>
      </c>
      <c r="AN71" s="131">
        <v>1047006.76</v>
      </c>
      <c r="AO71" s="124"/>
      <c r="AP71" s="124"/>
    </row>
    <row r="72">
      <c r="A72" s="129">
        <v>579.0</v>
      </c>
      <c r="B72" s="14" t="s">
        <v>63</v>
      </c>
      <c r="C72" s="14" t="s">
        <v>32</v>
      </c>
      <c r="D72" s="14" t="s">
        <v>135</v>
      </c>
      <c r="E72" s="14" t="s">
        <v>545</v>
      </c>
      <c r="F72" s="15" t="s">
        <v>73</v>
      </c>
      <c r="G72" s="15" t="s">
        <v>36</v>
      </c>
      <c r="H72" s="18" t="s">
        <v>1053</v>
      </c>
      <c r="I72" s="18" t="s">
        <v>1054</v>
      </c>
      <c r="J72" s="129">
        <v>1362141.91</v>
      </c>
      <c r="K72" s="129">
        <v>1410305.2</v>
      </c>
      <c r="L72" s="129">
        <v>41782.02</v>
      </c>
      <c r="M72" s="129">
        <v>46856.94</v>
      </c>
      <c r="N72" s="129">
        <v>34.0</v>
      </c>
      <c r="O72" s="129">
        <v>25.0</v>
      </c>
      <c r="P72" s="129">
        <v>30.0</v>
      </c>
      <c r="Q72" s="129">
        <v>34.0</v>
      </c>
      <c r="R72" s="129">
        <v>46.0</v>
      </c>
      <c r="S72" s="129">
        <v>42.0</v>
      </c>
      <c r="T72" s="129">
        <v>36.0</v>
      </c>
      <c r="U72" s="129">
        <v>-11.0</v>
      </c>
      <c r="V72" s="129">
        <v>9.0</v>
      </c>
      <c r="W72" s="129">
        <v>-10.83</v>
      </c>
      <c r="X72" s="129">
        <v>-3.42</v>
      </c>
      <c r="Y72" s="129">
        <v>2.0</v>
      </c>
      <c r="Z72" s="129">
        <v>1.0</v>
      </c>
      <c r="AA72" s="129">
        <v>1.0</v>
      </c>
      <c r="AB72" s="129">
        <v>1.0</v>
      </c>
      <c r="AC72" s="129">
        <v>1.0</v>
      </c>
      <c r="AD72" s="129">
        <v>1.05</v>
      </c>
      <c r="AE72" s="129">
        <v>519.0</v>
      </c>
      <c r="AF72" s="129">
        <v>2.0</v>
      </c>
      <c r="AG72" s="129">
        <v>1.0</v>
      </c>
      <c r="AH72" s="129">
        <v>1.0</v>
      </c>
      <c r="AI72" s="129">
        <v>1.0</v>
      </c>
      <c r="AJ72" s="129">
        <v>1.0</v>
      </c>
      <c r="AK72" s="129">
        <v>1.0</v>
      </c>
      <c r="AL72" s="130">
        <v>45469.77669996528</v>
      </c>
      <c r="AM72" s="131">
        <v>1362391.37</v>
      </c>
      <c r="AN72" s="131">
        <v>1410552.34</v>
      </c>
      <c r="AO72" s="124"/>
      <c r="AP72" s="124"/>
    </row>
    <row r="73">
      <c r="A73" s="129">
        <v>587.0</v>
      </c>
      <c r="B73" s="14" t="s">
        <v>67</v>
      </c>
      <c r="C73" s="14" t="s">
        <v>32</v>
      </c>
      <c r="D73" s="14" t="s">
        <v>466</v>
      </c>
      <c r="E73" s="14" t="s">
        <v>467</v>
      </c>
      <c r="F73" s="15" t="s">
        <v>185</v>
      </c>
      <c r="G73" s="15" t="s">
        <v>46</v>
      </c>
      <c r="H73" s="18" t="s">
        <v>1053</v>
      </c>
      <c r="I73" s="18" t="s">
        <v>1054</v>
      </c>
      <c r="J73" s="129">
        <v>816057.52</v>
      </c>
      <c r="K73" s="129">
        <v>1015163.4</v>
      </c>
      <c r="L73" s="129">
        <v>24122.75</v>
      </c>
      <c r="M73" s="129">
        <v>30128.0</v>
      </c>
      <c r="N73" s="129">
        <v>15.0</v>
      </c>
      <c r="O73" s="129">
        <v>5.0</v>
      </c>
      <c r="P73" s="129">
        <v>64.0</v>
      </c>
      <c r="Q73" s="129">
        <v>79.0</v>
      </c>
      <c r="R73" s="129">
        <v>26.0</v>
      </c>
      <c r="S73" s="129">
        <v>26.0</v>
      </c>
      <c r="T73" s="129">
        <v>200.0</v>
      </c>
      <c r="U73" s="129">
        <v>-18.0</v>
      </c>
      <c r="V73" s="129">
        <v>0.0</v>
      </c>
      <c r="W73" s="129">
        <v>-19.93</v>
      </c>
      <c r="X73" s="129">
        <v>-19.61</v>
      </c>
      <c r="Y73" s="129">
        <v>5.0</v>
      </c>
      <c r="Z73" s="129">
        <v>1.0</v>
      </c>
      <c r="AA73" s="129">
        <v>1.0</v>
      </c>
      <c r="AB73" s="129">
        <v>1.0</v>
      </c>
      <c r="AC73" s="129">
        <v>1.0</v>
      </c>
      <c r="AD73" s="129">
        <v>1.2</v>
      </c>
      <c r="AE73" s="129">
        <v>470.0</v>
      </c>
      <c r="AF73" s="129">
        <v>4.0</v>
      </c>
      <c r="AG73" s="129">
        <v>1.0</v>
      </c>
      <c r="AH73" s="129">
        <v>1.0</v>
      </c>
      <c r="AI73" s="129">
        <v>1.0</v>
      </c>
      <c r="AJ73" s="129">
        <v>1.0</v>
      </c>
      <c r="AK73" s="129">
        <v>1.0</v>
      </c>
      <c r="AL73" s="130">
        <v>45469.77669996528</v>
      </c>
      <c r="AM73" s="131">
        <v>813440.52</v>
      </c>
      <c r="AN73" s="131">
        <v>1017348.89</v>
      </c>
      <c r="AO73" s="124"/>
      <c r="AP73" s="124"/>
    </row>
    <row r="74">
      <c r="A74" s="129">
        <v>481.0</v>
      </c>
      <c r="B74" s="14" t="s">
        <v>67</v>
      </c>
      <c r="C74" s="14" t="s">
        <v>32</v>
      </c>
      <c r="D74" s="14" t="s">
        <v>466</v>
      </c>
      <c r="E74" s="14" t="s">
        <v>467</v>
      </c>
      <c r="F74" s="15" t="s">
        <v>185</v>
      </c>
      <c r="G74" s="15" t="s">
        <v>46</v>
      </c>
      <c r="H74" s="18" t="s">
        <v>1053</v>
      </c>
      <c r="I74" s="18" t="s">
        <v>1054</v>
      </c>
      <c r="J74" s="129">
        <v>1438194.06</v>
      </c>
      <c r="K74" s="129">
        <v>1084544.4</v>
      </c>
      <c r="L74" s="129">
        <v>42191.83</v>
      </c>
      <c r="M74" s="129">
        <v>31628.79</v>
      </c>
      <c r="N74" s="129">
        <v>16.0</v>
      </c>
      <c r="O74" s="129">
        <v>14.0</v>
      </c>
      <c r="P74" s="129">
        <v>88.0</v>
      </c>
      <c r="Q74" s="129">
        <v>85.0</v>
      </c>
      <c r="R74" s="129">
        <v>33.0</v>
      </c>
      <c r="S74" s="129">
        <v>33.0</v>
      </c>
      <c r="T74" s="129">
        <v>14.0</v>
      </c>
      <c r="U74" s="129">
        <v>3.0</v>
      </c>
      <c r="V74" s="129">
        <v>0.0</v>
      </c>
      <c r="W74" s="129">
        <v>33.4</v>
      </c>
      <c r="X74" s="129">
        <v>32.61</v>
      </c>
      <c r="Y74" s="129">
        <v>1.0</v>
      </c>
      <c r="Z74" s="129">
        <v>1.0</v>
      </c>
      <c r="AA74" s="129">
        <v>1.0</v>
      </c>
      <c r="AB74" s="129">
        <v>5.0</v>
      </c>
      <c r="AC74" s="129">
        <v>5.0</v>
      </c>
      <c r="AD74" s="129">
        <v>3.6</v>
      </c>
      <c r="AE74" s="129">
        <v>115.0</v>
      </c>
      <c r="AF74" s="129">
        <v>1.0</v>
      </c>
      <c r="AG74" s="129">
        <v>1.0</v>
      </c>
      <c r="AH74" s="129">
        <v>1.0</v>
      </c>
      <c r="AI74" s="129">
        <v>4.0</v>
      </c>
      <c r="AJ74" s="129">
        <v>4.0</v>
      </c>
      <c r="AK74" s="129">
        <v>3.0</v>
      </c>
      <c r="AL74" s="130">
        <v>45469.77669996528</v>
      </c>
      <c r="AM74" s="131">
        <v>1440581.81</v>
      </c>
      <c r="AN74" s="131">
        <v>1083948.29</v>
      </c>
      <c r="AO74" s="124"/>
      <c r="AP74" s="124"/>
    </row>
    <row r="75">
      <c r="A75" s="129">
        <v>854.0</v>
      </c>
      <c r="B75" s="14" t="s">
        <v>47</v>
      </c>
      <c r="C75" s="14" t="s">
        <v>32</v>
      </c>
      <c r="D75" s="14" t="s">
        <v>371</v>
      </c>
      <c r="E75" s="14" t="s">
        <v>754</v>
      </c>
      <c r="F75" s="15" t="s">
        <v>196</v>
      </c>
      <c r="G75" s="15" t="s">
        <v>59</v>
      </c>
      <c r="H75" s="18" t="s">
        <v>1053</v>
      </c>
      <c r="I75" s="18" t="s">
        <v>1054</v>
      </c>
      <c r="J75" s="129">
        <v>1642488.56</v>
      </c>
      <c r="K75" s="129">
        <v>889968.0</v>
      </c>
      <c r="L75" s="129">
        <v>37787.5</v>
      </c>
      <c r="M75" s="129">
        <v>22408.89</v>
      </c>
      <c r="N75" s="129">
        <v>28.0</v>
      </c>
      <c r="O75" s="129">
        <v>38.0</v>
      </c>
      <c r="P75" s="129">
        <v>36.0</v>
      </c>
      <c r="Q75" s="129">
        <v>44.0</v>
      </c>
      <c r="R75" s="129">
        <v>40.0</v>
      </c>
      <c r="S75" s="129">
        <v>52.0</v>
      </c>
      <c r="T75" s="129">
        <v>-26.0</v>
      </c>
      <c r="U75" s="129">
        <v>-18.0</v>
      </c>
      <c r="V75" s="129">
        <v>-23.0</v>
      </c>
      <c r="W75" s="129">
        <v>68.63</v>
      </c>
      <c r="X75" s="129">
        <v>84.56</v>
      </c>
      <c r="Y75" s="129">
        <v>1.0</v>
      </c>
      <c r="Z75" s="129">
        <v>1.0</v>
      </c>
      <c r="AA75" s="129">
        <v>1.0</v>
      </c>
      <c r="AB75" s="129">
        <v>5.0</v>
      </c>
      <c r="AC75" s="129">
        <v>5.0</v>
      </c>
      <c r="AD75" s="129">
        <v>3.6</v>
      </c>
      <c r="AE75" s="129">
        <v>112.0</v>
      </c>
      <c r="AF75" s="129">
        <v>1.0</v>
      </c>
      <c r="AG75" s="129">
        <v>1.0</v>
      </c>
      <c r="AH75" s="129">
        <v>1.0</v>
      </c>
      <c r="AI75" s="129">
        <v>4.0</v>
      </c>
      <c r="AJ75" s="129">
        <v>4.0</v>
      </c>
      <c r="AK75" s="129">
        <v>3.0</v>
      </c>
      <c r="AL75" s="130">
        <v>45469.77669996528</v>
      </c>
      <c r="AM75" s="131">
        <v>1642118.06</v>
      </c>
      <c r="AN75" s="131">
        <v>889961.51</v>
      </c>
      <c r="AO75" s="124"/>
      <c r="AP75" s="124"/>
    </row>
    <row r="76">
      <c r="A76" s="129">
        <v>448.0</v>
      </c>
      <c r="B76" s="14" t="s">
        <v>122</v>
      </c>
      <c r="C76" s="14" t="s">
        <v>32</v>
      </c>
      <c r="D76" s="14" t="s">
        <v>444</v>
      </c>
      <c r="E76" s="14" t="s">
        <v>445</v>
      </c>
      <c r="F76" s="15" t="s">
        <v>185</v>
      </c>
      <c r="G76" s="15" t="s">
        <v>46</v>
      </c>
      <c r="H76" s="18" t="s">
        <v>1053</v>
      </c>
      <c r="I76" s="18" t="s">
        <v>1054</v>
      </c>
      <c r="J76" s="129">
        <v>877553.16</v>
      </c>
      <c r="K76" s="129">
        <v>898280.6</v>
      </c>
      <c r="L76" s="129">
        <v>24411.29</v>
      </c>
      <c r="M76" s="129">
        <v>26568.37</v>
      </c>
      <c r="N76" s="129">
        <v>23.0</v>
      </c>
      <c r="O76" s="129">
        <v>10.0</v>
      </c>
      <c r="P76" s="129">
        <v>37.0</v>
      </c>
      <c r="Q76" s="129">
        <v>22.0</v>
      </c>
      <c r="R76" s="129">
        <v>27.0</v>
      </c>
      <c r="S76" s="129">
        <v>29.0</v>
      </c>
      <c r="T76" s="129">
        <v>130.0</v>
      </c>
      <c r="U76" s="129">
        <v>68.0</v>
      </c>
      <c r="V76" s="129">
        <v>-6.0</v>
      </c>
      <c r="W76" s="129">
        <v>-8.12</v>
      </c>
      <c r="X76" s="129">
        <v>-2.31</v>
      </c>
      <c r="Y76" s="129">
        <v>5.0</v>
      </c>
      <c r="Z76" s="129">
        <v>2.0</v>
      </c>
      <c r="AA76" s="129">
        <v>1.0</v>
      </c>
      <c r="AB76" s="129">
        <v>1.0</v>
      </c>
      <c r="AC76" s="129">
        <v>1.0</v>
      </c>
      <c r="AD76" s="129">
        <v>1.3</v>
      </c>
      <c r="AE76" s="129">
        <v>444.0</v>
      </c>
      <c r="AF76" s="129">
        <v>4.0</v>
      </c>
      <c r="AG76" s="129">
        <v>2.0</v>
      </c>
      <c r="AH76" s="129">
        <v>1.0</v>
      </c>
      <c r="AI76" s="129">
        <v>1.0</v>
      </c>
      <c r="AJ76" s="129">
        <v>1.0</v>
      </c>
      <c r="AK76" s="129">
        <v>1.0</v>
      </c>
      <c r="AL76" s="130">
        <v>45469.77669996528</v>
      </c>
      <c r="AM76" s="131">
        <v>877552.16</v>
      </c>
      <c r="AN76" s="131">
        <v>898317.86</v>
      </c>
      <c r="AO76" s="124"/>
      <c r="AP76" s="124"/>
    </row>
    <row r="77">
      <c r="A77" s="129">
        <v>250.0</v>
      </c>
      <c r="B77" s="14" t="s">
        <v>67</v>
      </c>
      <c r="C77" s="14" t="s">
        <v>32</v>
      </c>
      <c r="D77" s="14" t="s">
        <v>249</v>
      </c>
      <c r="E77" s="14" t="s">
        <v>250</v>
      </c>
      <c r="F77" s="15" t="s">
        <v>159</v>
      </c>
      <c r="G77" s="15" t="s">
        <v>46</v>
      </c>
      <c r="H77" s="18" t="s">
        <v>1053</v>
      </c>
      <c r="I77" s="18" t="s">
        <v>1054</v>
      </c>
      <c r="J77" s="129">
        <v>3964715.83</v>
      </c>
      <c r="K77" s="129">
        <v>3652083.2</v>
      </c>
      <c r="L77" s="129">
        <v>149060.65</v>
      </c>
      <c r="M77" s="129">
        <v>148584.72</v>
      </c>
      <c r="N77" s="129">
        <v>145.0</v>
      </c>
      <c r="O77" s="129">
        <v>129.0</v>
      </c>
      <c r="P77" s="129">
        <v>158.0</v>
      </c>
      <c r="Q77" s="129">
        <v>120.0</v>
      </c>
      <c r="R77" s="129">
        <v>150.0</v>
      </c>
      <c r="S77" s="129">
        <v>117.0</v>
      </c>
      <c r="T77" s="129">
        <v>12.0</v>
      </c>
      <c r="U77" s="129">
        <v>31.0</v>
      </c>
      <c r="V77" s="129">
        <v>28.0</v>
      </c>
      <c r="W77" s="129">
        <v>0.32</v>
      </c>
      <c r="X77" s="129">
        <v>8.56</v>
      </c>
      <c r="Y77" s="129">
        <v>1.0</v>
      </c>
      <c r="Z77" s="129">
        <v>1.0</v>
      </c>
      <c r="AA77" s="129">
        <v>2.0</v>
      </c>
      <c r="AB77" s="129">
        <v>1.0</v>
      </c>
      <c r="AC77" s="129">
        <v>2.0</v>
      </c>
      <c r="AD77" s="129">
        <v>1.45</v>
      </c>
      <c r="AE77" s="129">
        <v>413.0</v>
      </c>
      <c r="AF77" s="129">
        <v>1.0</v>
      </c>
      <c r="AG77" s="129">
        <v>1.0</v>
      </c>
      <c r="AH77" s="129">
        <v>2.0</v>
      </c>
      <c r="AI77" s="129">
        <v>1.0</v>
      </c>
      <c r="AJ77" s="129">
        <v>2.0</v>
      </c>
      <c r="AK77" s="129">
        <v>1.0</v>
      </c>
      <c r="AL77" s="130">
        <v>45469.77669996528</v>
      </c>
      <c r="AM77" s="131">
        <v>3962890.13</v>
      </c>
      <c r="AN77" s="131">
        <v>3652321.67</v>
      </c>
      <c r="AO77" s="124"/>
      <c r="AP77" s="124"/>
    </row>
    <row r="78">
      <c r="A78" s="129">
        <v>609.0</v>
      </c>
      <c r="B78" s="14" t="s">
        <v>60</v>
      </c>
      <c r="C78" s="14" t="s">
        <v>32</v>
      </c>
      <c r="D78" s="14" t="s">
        <v>571</v>
      </c>
      <c r="E78" s="14" t="s">
        <v>572</v>
      </c>
      <c r="F78" s="15" t="s">
        <v>137</v>
      </c>
      <c r="G78" s="15" t="s">
        <v>36</v>
      </c>
      <c r="H78" s="18" t="s">
        <v>1053</v>
      </c>
      <c r="I78" s="18" t="s">
        <v>1054</v>
      </c>
      <c r="J78" s="129">
        <v>749864.33</v>
      </c>
      <c r="K78" s="129">
        <v>600453.8</v>
      </c>
      <c r="L78" s="129">
        <v>21579.5</v>
      </c>
      <c r="M78" s="129">
        <v>16811.91</v>
      </c>
      <c r="N78" s="129">
        <v>15.0</v>
      </c>
      <c r="O78" s="129">
        <v>18.0</v>
      </c>
      <c r="P78" s="129">
        <v>10.0</v>
      </c>
      <c r="Q78" s="129">
        <v>10.0</v>
      </c>
      <c r="R78" s="129">
        <v>20.0</v>
      </c>
      <c r="S78" s="129">
        <v>36.0</v>
      </c>
      <c r="T78" s="129">
        <v>-16.0</v>
      </c>
      <c r="U78" s="129">
        <v>0.0</v>
      </c>
      <c r="V78" s="129">
        <v>-44.0</v>
      </c>
      <c r="W78" s="129">
        <v>28.36</v>
      </c>
      <c r="X78" s="129">
        <v>24.88</v>
      </c>
      <c r="Y78" s="129">
        <v>1.0</v>
      </c>
      <c r="Z78" s="129">
        <v>1.0</v>
      </c>
      <c r="AA78" s="129">
        <v>1.0</v>
      </c>
      <c r="AB78" s="129">
        <v>5.0</v>
      </c>
      <c r="AC78" s="129">
        <v>4.0</v>
      </c>
      <c r="AD78" s="129">
        <v>3.35</v>
      </c>
      <c r="AE78" s="129">
        <v>147.0</v>
      </c>
      <c r="AF78" s="129">
        <v>1.0</v>
      </c>
      <c r="AG78" s="129">
        <v>1.0</v>
      </c>
      <c r="AH78" s="129">
        <v>1.0</v>
      </c>
      <c r="AI78" s="129">
        <v>4.0</v>
      </c>
      <c r="AJ78" s="129">
        <v>3.0</v>
      </c>
      <c r="AK78" s="129">
        <v>3.0</v>
      </c>
      <c r="AL78" s="130">
        <v>45469.77669996528</v>
      </c>
      <c r="AM78" s="131">
        <v>749981.33</v>
      </c>
      <c r="AN78" s="131">
        <v>600630.63</v>
      </c>
      <c r="AO78" s="124"/>
      <c r="AP78" s="124"/>
    </row>
    <row r="79">
      <c r="A79" s="129">
        <v>570.0</v>
      </c>
      <c r="B79" s="14" t="s">
        <v>67</v>
      </c>
      <c r="C79" s="14" t="s">
        <v>32</v>
      </c>
      <c r="D79" s="14" t="s">
        <v>104</v>
      </c>
      <c r="E79" s="14" t="s">
        <v>538</v>
      </c>
      <c r="F79" s="15" t="s">
        <v>93</v>
      </c>
      <c r="G79" s="15" t="s">
        <v>46</v>
      </c>
      <c r="H79" s="18" t="s">
        <v>1053</v>
      </c>
      <c r="I79" s="18" t="s">
        <v>1054</v>
      </c>
      <c r="J79" s="129">
        <v>1707067.06</v>
      </c>
      <c r="K79" s="129">
        <v>1389426.8</v>
      </c>
      <c r="L79" s="129">
        <v>67044.67</v>
      </c>
      <c r="M79" s="129">
        <v>58847.9</v>
      </c>
      <c r="N79" s="129">
        <v>19.0</v>
      </c>
      <c r="O79" s="129">
        <v>12.0</v>
      </c>
      <c r="P79" s="129">
        <v>67.0</v>
      </c>
      <c r="Q79" s="129">
        <v>55.0</v>
      </c>
      <c r="R79" s="129">
        <v>45.0</v>
      </c>
      <c r="S79" s="129">
        <v>33.0</v>
      </c>
      <c r="T79" s="129">
        <v>58.0</v>
      </c>
      <c r="U79" s="129">
        <v>21.0</v>
      </c>
      <c r="V79" s="129">
        <v>36.0</v>
      </c>
      <c r="W79" s="129">
        <v>13.93</v>
      </c>
      <c r="X79" s="129">
        <v>22.86</v>
      </c>
      <c r="Y79" s="129">
        <v>2.0</v>
      </c>
      <c r="Z79" s="129">
        <v>1.0</v>
      </c>
      <c r="AA79" s="129">
        <v>2.0</v>
      </c>
      <c r="AB79" s="129">
        <v>3.0</v>
      </c>
      <c r="AC79" s="129">
        <v>4.0</v>
      </c>
      <c r="AD79" s="129">
        <v>2.8</v>
      </c>
      <c r="AE79" s="129">
        <v>198.0</v>
      </c>
      <c r="AF79" s="129">
        <v>2.0</v>
      </c>
      <c r="AG79" s="129">
        <v>1.0</v>
      </c>
      <c r="AH79" s="129">
        <v>2.0</v>
      </c>
      <c r="AI79" s="129">
        <v>2.0</v>
      </c>
      <c r="AJ79" s="129">
        <v>3.0</v>
      </c>
      <c r="AK79" s="129">
        <v>2.0</v>
      </c>
      <c r="AL79" s="130">
        <v>45469.77669996528</v>
      </c>
      <c r="AM79" s="131">
        <v>1707095.25</v>
      </c>
      <c r="AN79" s="131">
        <v>1389521.34</v>
      </c>
      <c r="AO79" s="124"/>
      <c r="AP79" s="124"/>
    </row>
    <row r="80">
      <c r="A80" s="129">
        <v>540.0</v>
      </c>
      <c r="B80" s="14" t="s">
        <v>63</v>
      </c>
      <c r="C80" s="14" t="s">
        <v>32</v>
      </c>
      <c r="D80" s="14" t="s">
        <v>514</v>
      </c>
      <c r="E80" s="14" t="s">
        <v>515</v>
      </c>
      <c r="F80" s="15" t="s">
        <v>73</v>
      </c>
      <c r="G80" s="15" t="s">
        <v>36</v>
      </c>
      <c r="H80" s="18" t="s">
        <v>1053</v>
      </c>
      <c r="I80" s="18" t="s">
        <v>1054</v>
      </c>
      <c r="J80" s="129">
        <v>1402158.63</v>
      </c>
      <c r="K80" s="129">
        <v>1317320.4</v>
      </c>
      <c r="L80" s="129">
        <v>43077.5</v>
      </c>
      <c r="M80" s="129">
        <v>42777.0</v>
      </c>
      <c r="N80" s="129">
        <v>29.0</v>
      </c>
      <c r="O80" s="129">
        <v>40.0</v>
      </c>
      <c r="P80" s="129">
        <v>29.0</v>
      </c>
      <c r="Q80" s="129">
        <v>31.0</v>
      </c>
      <c r="R80" s="129">
        <v>52.0</v>
      </c>
      <c r="S80" s="129">
        <v>34.0</v>
      </c>
      <c r="T80" s="129">
        <v>-27.0</v>
      </c>
      <c r="U80" s="129">
        <v>-6.0</v>
      </c>
      <c r="V80" s="129">
        <v>52.0</v>
      </c>
      <c r="W80" s="129">
        <v>0.7</v>
      </c>
      <c r="X80" s="129">
        <v>6.44</v>
      </c>
      <c r="Y80" s="129">
        <v>1.0</v>
      </c>
      <c r="Z80" s="129">
        <v>1.0</v>
      </c>
      <c r="AA80" s="129">
        <v>3.0</v>
      </c>
      <c r="AB80" s="129">
        <v>1.0</v>
      </c>
      <c r="AC80" s="129">
        <v>1.0</v>
      </c>
      <c r="AD80" s="129">
        <v>1.4</v>
      </c>
      <c r="AE80" s="129">
        <v>429.0</v>
      </c>
      <c r="AF80" s="129">
        <v>1.0</v>
      </c>
      <c r="AG80" s="129">
        <v>1.0</v>
      </c>
      <c r="AH80" s="129">
        <v>2.0</v>
      </c>
      <c r="AI80" s="129">
        <v>1.0</v>
      </c>
      <c r="AJ80" s="129">
        <v>1.0</v>
      </c>
      <c r="AK80" s="129">
        <v>1.0</v>
      </c>
      <c r="AL80" s="130">
        <v>45469.77669996528</v>
      </c>
      <c r="AM80" s="131">
        <v>1402451.3</v>
      </c>
      <c r="AN80" s="131">
        <v>1317680.91</v>
      </c>
      <c r="AO80" s="124"/>
      <c r="AP80" s="124"/>
    </row>
    <row r="81">
      <c r="A81" s="129">
        <v>776.0</v>
      </c>
      <c r="B81" s="14" t="s">
        <v>63</v>
      </c>
      <c r="C81" s="14" t="s">
        <v>32</v>
      </c>
      <c r="D81" s="14" t="s">
        <v>698</v>
      </c>
      <c r="E81" s="14" t="s">
        <v>515</v>
      </c>
      <c r="F81" s="15" t="s">
        <v>73</v>
      </c>
      <c r="G81" s="15" t="s">
        <v>36</v>
      </c>
      <c r="H81" s="18" t="s">
        <v>1053</v>
      </c>
      <c r="I81" s="18" t="s">
        <v>1054</v>
      </c>
      <c r="J81" s="129">
        <v>431689.48</v>
      </c>
      <c r="K81" s="129">
        <v>401592.0</v>
      </c>
      <c r="L81" s="129">
        <v>13439.5</v>
      </c>
      <c r="M81" s="129">
        <v>12120.25</v>
      </c>
      <c r="N81" s="14" t="s">
        <v>41</v>
      </c>
      <c r="O81" s="14" t="s">
        <v>41</v>
      </c>
      <c r="P81" s="129">
        <v>9.0</v>
      </c>
      <c r="Q81" s="129">
        <v>16.0</v>
      </c>
      <c r="R81" s="129">
        <v>18.0</v>
      </c>
      <c r="S81" s="129">
        <v>11.0</v>
      </c>
      <c r="T81" s="14" t="s">
        <v>41</v>
      </c>
      <c r="U81" s="129">
        <v>-43.0</v>
      </c>
      <c r="V81" s="129">
        <v>63.0</v>
      </c>
      <c r="W81" s="129">
        <v>10.88</v>
      </c>
      <c r="X81" s="129">
        <v>7.49</v>
      </c>
      <c r="Y81" s="14" t="s">
        <v>41</v>
      </c>
      <c r="Z81" s="129">
        <v>1.0</v>
      </c>
      <c r="AA81" s="129">
        <v>4.0</v>
      </c>
      <c r="AB81" s="129">
        <v>3.0</v>
      </c>
      <c r="AC81" s="129">
        <v>2.0</v>
      </c>
      <c r="AD81" s="129">
        <v>2.6</v>
      </c>
      <c r="AE81" s="129">
        <v>220.0</v>
      </c>
      <c r="AF81" s="14" t="s">
        <v>41</v>
      </c>
      <c r="AG81" s="129">
        <v>1.0</v>
      </c>
      <c r="AH81" s="129">
        <v>3.0</v>
      </c>
      <c r="AI81" s="129">
        <v>2.0</v>
      </c>
      <c r="AJ81" s="129">
        <v>2.0</v>
      </c>
      <c r="AK81" s="129">
        <v>2.0</v>
      </c>
      <c r="AL81" s="130">
        <v>45469.77669996528</v>
      </c>
      <c r="AM81" s="131">
        <v>432929.48</v>
      </c>
      <c r="AN81" s="131">
        <v>421502.25</v>
      </c>
      <c r="AO81" s="124"/>
      <c r="AP81" s="124"/>
    </row>
    <row r="82">
      <c r="A82" s="129">
        <v>805.0</v>
      </c>
      <c r="B82" s="14" t="s">
        <v>60</v>
      </c>
      <c r="C82" s="14" t="s">
        <v>32</v>
      </c>
      <c r="D82" s="14" t="s">
        <v>722</v>
      </c>
      <c r="E82" s="14" t="s">
        <v>723</v>
      </c>
      <c r="F82" s="15" t="s">
        <v>118</v>
      </c>
      <c r="G82" s="15" t="s">
        <v>59</v>
      </c>
      <c r="H82" s="18" t="s">
        <v>1053</v>
      </c>
      <c r="I82" s="18" t="s">
        <v>1054</v>
      </c>
      <c r="J82" s="129">
        <v>3562202.55</v>
      </c>
      <c r="K82" s="129">
        <v>3230370.0</v>
      </c>
      <c r="L82" s="129">
        <v>80223.37</v>
      </c>
      <c r="M82" s="129">
        <v>76039.54</v>
      </c>
      <c r="N82" s="129">
        <v>81.0</v>
      </c>
      <c r="O82" s="129">
        <v>67.0</v>
      </c>
      <c r="P82" s="129">
        <v>71.0</v>
      </c>
      <c r="Q82" s="129">
        <v>94.0</v>
      </c>
      <c r="R82" s="129">
        <v>101.0</v>
      </c>
      <c r="S82" s="129">
        <v>91.0</v>
      </c>
      <c r="T82" s="129">
        <v>20.0</v>
      </c>
      <c r="U82" s="129">
        <v>-24.0</v>
      </c>
      <c r="V82" s="129">
        <v>10.0</v>
      </c>
      <c r="W82" s="129">
        <v>5.5</v>
      </c>
      <c r="X82" s="129">
        <v>10.27</v>
      </c>
      <c r="Y82" s="129">
        <v>1.0</v>
      </c>
      <c r="Z82" s="129">
        <v>1.0</v>
      </c>
      <c r="AA82" s="129">
        <v>1.0</v>
      </c>
      <c r="AB82" s="129">
        <v>2.0</v>
      </c>
      <c r="AC82" s="129">
        <v>2.0</v>
      </c>
      <c r="AD82" s="129">
        <v>1.65</v>
      </c>
      <c r="AE82" s="129">
        <v>378.0</v>
      </c>
      <c r="AF82" s="129">
        <v>1.0</v>
      </c>
      <c r="AG82" s="129">
        <v>1.0</v>
      </c>
      <c r="AH82" s="129">
        <v>1.0</v>
      </c>
      <c r="AI82" s="129">
        <v>1.0</v>
      </c>
      <c r="AJ82" s="129">
        <v>2.0</v>
      </c>
      <c r="AK82" s="129">
        <v>1.0</v>
      </c>
      <c r="AL82" s="130">
        <v>45469.77669996528</v>
      </c>
      <c r="AM82" s="131">
        <v>3560195.88</v>
      </c>
      <c r="AN82" s="131">
        <v>3226025.59</v>
      </c>
      <c r="AO82" s="124"/>
      <c r="AP82" s="124"/>
    </row>
    <row r="83">
      <c r="A83" s="129">
        <v>139.0</v>
      </c>
      <c r="B83" s="14" t="s">
        <v>60</v>
      </c>
      <c r="C83" s="14" t="s">
        <v>32</v>
      </c>
      <c r="D83" s="14" t="s">
        <v>722</v>
      </c>
      <c r="E83" s="14" t="s">
        <v>723</v>
      </c>
      <c r="F83" s="15" t="s">
        <v>118</v>
      </c>
      <c r="G83" s="15" t="s">
        <v>59</v>
      </c>
      <c r="H83" s="18" t="s">
        <v>1053</v>
      </c>
      <c r="I83" s="18" t="s">
        <v>1054</v>
      </c>
      <c r="J83" s="129">
        <v>829319.5</v>
      </c>
      <c r="K83" s="129">
        <v>807441.8</v>
      </c>
      <c r="L83" s="129">
        <v>21454.17</v>
      </c>
      <c r="M83" s="129">
        <v>23557.65</v>
      </c>
      <c r="N83" s="129">
        <v>4.0</v>
      </c>
      <c r="O83" s="129">
        <v>2.0</v>
      </c>
      <c r="P83" s="129">
        <v>17.0</v>
      </c>
      <c r="Q83" s="129">
        <v>13.0</v>
      </c>
      <c r="R83" s="129">
        <v>37.0</v>
      </c>
      <c r="S83" s="129">
        <v>14.0</v>
      </c>
      <c r="T83" s="129">
        <v>100.0</v>
      </c>
      <c r="U83" s="129">
        <v>30.0</v>
      </c>
      <c r="V83" s="129">
        <v>164.0</v>
      </c>
      <c r="W83" s="129">
        <v>-8.93</v>
      </c>
      <c r="X83" s="129">
        <v>2.71</v>
      </c>
      <c r="Y83" s="129">
        <v>4.0</v>
      </c>
      <c r="Z83" s="129">
        <v>1.0</v>
      </c>
      <c r="AA83" s="129">
        <v>5.0</v>
      </c>
      <c r="AB83" s="129">
        <v>1.0</v>
      </c>
      <c r="AC83" s="129">
        <v>1.0</v>
      </c>
      <c r="AD83" s="129">
        <v>1.95</v>
      </c>
      <c r="AE83" s="129">
        <v>319.0</v>
      </c>
      <c r="AF83" s="129">
        <v>3.0</v>
      </c>
      <c r="AG83" s="129">
        <v>1.0</v>
      </c>
      <c r="AH83" s="129">
        <v>4.0</v>
      </c>
      <c r="AI83" s="129">
        <v>1.0</v>
      </c>
      <c r="AJ83" s="129">
        <v>1.0</v>
      </c>
      <c r="AK83" s="129">
        <v>2.0</v>
      </c>
      <c r="AL83" s="130">
        <v>45469.77669996528</v>
      </c>
      <c r="AM83" s="131">
        <v>829963.23</v>
      </c>
      <c r="AN83" s="131">
        <v>808647.6</v>
      </c>
      <c r="AO83" s="124"/>
      <c r="AP83" s="124"/>
    </row>
    <row r="84">
      <c r="A84" s="129">
        <v>648.0</v>
      </c>
      <c r="B84" s="14" t="s">
        <v>67</v>
      </c>
      <c r="C84" s="14" t="s">
        <v>32</v>
      </c>
      <c r="D84" s="14" t="s">
        <v>371</v>
      </c>
      <c r="E84" s="14" t="s">
        <v>600</v>
      </c>
      <c r="F84" s="15" t="s">
        <v>121</v>
      </c>
      <c r="G84" s="15" t="s">
        <v>36</v>
      </c>
      <c r="H84" s="18" t="s">
        <v>1053</v>
      </c>
      <c r="I84" s="18" t="s">
        <v>1054</v>
      </c>
      <c r="J84" s="129">
        <v>1511795.8</v>
      </c>
      <c r="K84" s="129">
        <v>1058270.6</v>
      </c>
      <c r="L84" s="129">
        <v>48970.44</v>
      </c>
      <c r="M84" s="129">
        <v>39151.12</v>
      </c>
      <c r="N84" s="14" t="s">
        <v>41</v>
      </c>
      <c r="O84" s="14" t="s">
        <v>41</v>
      </c>
      <c r="P84" s="129">
        <v>56.0</v>
      </c>
      <c r="Q84" s="129">
        <v>52.0</v>
      </c>
      <c r="R84" s="129">
        <v>27.0</v>
      </c>
      <c r="S84" s="129">
        <v>29.0</v>
      </c>
      <c r="T84" s="14" t="s">
        <v>41</v>
      </c>
      <c r="U84" s="129">
        <v>7.0</v>
      </c>
      <c r="V84" s="129">
        <v>-6.0</v>
      </c>
      <c r="W84" s="129">
        <v>25.08</v>
      </c>
      <c r="X84" s="129">
        <v>42.86</v>
      </c>
      <c r="Y84" s="14" t="s">
        <v>41</v>
      </c>
      <c r="Z84" s="129">
        <v>1.0</v>
      </c>
      <c r="AA84" s="129">
        <v>1.0</v>
      </c>
      <c r="AB84" s="129">
        <v>5.0</v>
      </c>
      <c r="AC84" s="129">
        <v>5.0</v>
      </c>
      <c r="AD84" s="129">
        <v>3.55</v>
      </c>
      <c r="AE84" s="129">
        <v>133.0</v>
      </c>
      <c r="AF84" s="14" t="s">
        <v>41</v>
      </c>
      <c r="AG84" s="129">
        <v>1.0</v>
      </c>
      <c r="AH84" s="129">
        <v>1.0</v>
      </c>
      <c r="AI84" s="129">
        <v>4.0</v>
      </c>
      <c r="AJ84" s="129">
        <v>4.0</v>
      </c>
      <c r="AK84" s="129">
        <v>3.0</v>
      </c>
      <c r="AL84" s="130">
        <v>45469.77669996528</v>
      </c>
      <c r="AM84" s="131">
        <v>1513402.36</v>
      </c>
      <c r="AN84" s="131">
        <v>1059706.94</v>
      </c>
      <c r="AO84" s="124"/>
      <c r="AP84" s="124"/>
    </row>
    <row r="85">
      <c r="A85" s="129">
        <v>439.0</v>
      </c>
      <c r="B85" s="14" t="s">
        <v>42</v>
      </c>
      <c r="C85" s="14" t="s">
        <v>32</v>
      </c>
      <c r="D85" s="14" t="s">
        <v>439</v>
      </c>
      <c r="E85" s="14" t="s">
        <v>440</v>
      </c>
      <c r="F85" s="15" t="s">
        <v>45</v>
      </c>
      <c r="G85" s="15" t="s">
        <v>46</v>
      </c>
      <c r="H85" s="18" t="s">
        <v>1053</v>
      </c>
      <c r="I85" s="18" t="s">
        <v>1054</v>
      </c>
      <c r="J85" s="129">
        <v>1366290.15</v>
      </c>
      <c r="K85" s="129">
        <v>1239593.0</v>
      </c>
      <c r="L85" s="129">
        <v>46285.01</v>
      </c>
      <c r="M85" s="129">
        <v>45043.18</v>
      </c>
      <c r="N85" s="129">
        <v>8.0</v>
      </c>
      <c r="O85" s="14" t="s">
        <v>41</v>
      </c>
      <c r="P85" s="129">
        <v>44.0</v>
      </c>
      <c r="Q85" s="129">
        <v>56.0</v>
      </c>
      <c r="R85" s="129">
        <v>37.0</v>
      </c>
      <c r="S85" s="129">
        <v>46.0</v>
      </c>
      <c r="T85" s="14" t="s">
        <v>41</v>
      </c>
      <c r="U85" s="129">
        <v>-21.0</v>
      </c>
      <c r="V85" s="129">
        <v>-19.0</v>
      </c>
      <c r="W85" s="129">
        <v>2.76</v>
      </c>
      <c r="X85" s="129">
        <v>10.22</v>
      </c>
      <c r="Y85" s="14" t="s">
        <v>41</v>
      </c>
      <c r="Z85" s="129">
        <v>1.0</v>
      </c>
      <c r="AA85" s="129">
        <v>1.0</v>
      </c>
      <c r="AB85" s="129">
        <v>1.0</v>
      </c>
      <c r="AC85" s="129">
        <v>2.0</v>
      </c>
      <c r="AD85" s="129">
        <v>1.2</v>
      </c>
      <c r="AE85" s="129">
        <v>491.0</v>
      </c>
      <c r="AF85" s="14" t="s">
        <v>41</v>
      </c>
      <c r="AG85" s="129">
        <v>1.0</v>
      </c>
      <c r="AH85" s="129">
        <v>1.0</v>
      </c>
      <c r="AI85" s="129">
        <v>1.0</v>
      </c>
      <c r="AJ85" s="129">
        <v>2.0</v>
      </c>
      <c r="AK85" s="129">
        <v>1.0</v>
      </c>
      <c r="AL85" s="130">
        <v>45469.77669996528</v>
      </c>
      <c r="AM85" s="131">
        <v>1366426.47</v>
      </c>
      <c r="AN85" s="131">
        <v>1238766.94</v>
      </c>
      <c r="AO85" s="124"/>
      <c r="AP85" s="124"/>
    </row>
    <row r="86">
      <c r="A86" s="129">
        <v>769.0</v>
      </c>
      <c r="B86" s="14" t="s">
        <v>42</v>
      </c>
      <c r="C86" s="14" t="s">
        <v>32</v>
      </c>
      <c r="D86" s="14" t="s">
        <v>690</v>
      </c>
      <c r="E86" s="14" t="s">
        <v>691</v>
      </c>
      <c r="F86" s="15" t="s">
        <v>270</v>
      </c>
      <c r="G86" s="15" t="s">
        <v>46</v>
      </c>
      <c r="H86" s="18" t="s">
        <v>1053</v>
      </c>
      <c r="I86" s="18" t="s">
        <v>1054</v>
      </c>
      <c r="J86" s="129">
        <v>460498.15</v>
      </c>
      <c r="K86" s="129">
        <v>372569.4</v>
      </c>
      <c r="L86" s="129">
        <v>16968.57</v>
      </c>
      <c r="M86" s="129">
        <v>14471.53</v>
      </c>
      <c r="N86" s="14" t="s">
        <v>41</v>
      </c>
      <c r="O86" s="14" t="s">
        <v>41</v>
      </c>
      <c r="P86" s="129">
        <v>42.0</v>
      </c>
      <c r="Q86" s="129">
        <v>23.0</v>
      </c>
      <c r="R86" s="129">
        <v>28.0</v>
      </c>
      <c r="S86" s="129">
        <v>16.0</v>
      </c>
      <c r="T86" s="14" t="s">
        <v>41</v>
      </c>
      <c r="U86" s="129">
        <v>82.0</v>
      </c>
      <c r="V86" s="129">
        <v>75.0</v>
      </c>
      <c r="W86" s="129">
        <v>17.25</v>
      </c>
      <c r="X86" s="129">
        <v>23.6</v>
      </c>
      <c r="Y86" s="14" t="s">
        <v>41</v>
      </c>
      <c r="Z86" s="129">
        <v>2.0</v>
      </c>
      <c r="AA86" s="129">
        <v>4.0</v>
      </c>
      <c r="AB86" s="129">
        <v>4.0</v>
      </c>
      <c r="AC86" s="129">
        <v>4.0</v>
      </c>
      <c r="AD86" s="129">
        <v>3.6</v>
      </c>
      <c r="AE86" s="129">
        <v>101.0</v>
      </c>
      <c r="AF86" s="14" t="s">
        <v>41</v>
      </c>
      <c r="AG86" s="129">
        <v>2.0</v>
      </c>
      <c r="AH86" s="129">
        <v>3.0</v>
      </c>
      <c r="AI86" s="129">
        <v>3.0</v>
      </c>
      <c r="AJ86" s="129">
        <v>3.0</v>
      </c>
      <c r="AK86" s="129">
        <v>3.0</v>
      </c>
      <c r="AL86" s="130">
        <v>45469.77669996528</v>
      </c>
      <c r="AM86" s="131">
        <v>460444.25</v>
      </c>
      <c r="AN86" s="131">
        <v>372512.41</v>
      </c>
      <c r="AO86" s="124"/>
      <c r="AP86" s="124"/>
    </row>
    <row r="87">
      <c r="A87" s="129">
        <v>264.0</v>
      </c>
      <c r="B87" s="14" t="s">
        <v>42</v>
      </c>
      <c r="C87" s="14" t="s">
        <v>32</v>
      </c>
      <c r="D87" s="14" t="s">
        <v>271</v>
      </c>
      <c r="E87" s="14" t="s">
        <v>272</v>
      </c>
      <c r="F87" s="15" t="s">
        <v>270</v>
      </c>
      <c r="G87" s="15" t="s">
        <v>46</v>
      </c>
      <c r="H87" s="18" t="s">
        <v>1053</v>
      </c>
      <c r="I87" s="18" t="s">
        <v>1054</v>
      </c>
      <c r="J87" s="129">
        <v>1986337.03</v>
      </c>
      <c r="K87" s="129">
        <v>2497406.4</v>
      </c>
      <c r="L87" s="129">
        <v>60589.45</v>
      </c>
      <c r="M87" s="129">
        <v>81432.06</v>
      </c>
      <c r="N87" s="129">
        <v>112.0</v>
      </c>
      <c r="O87" s="129">
        <v>89.0</v>
      </c>
      <c r="P87" s="129">
        <v>102.0</v>
      </c>
      <c r="Q87" s="129">
        <v>101.0</v>
      </c>
      <c r="R87" s="129">
        <v>58.0</v>
      </c>
      <c r="S87" s="129">
        <v>59.0</v>
      </c>
      <c r="T87" s="129">
        <v>25.0</v>
      </c>
      <c r="U87" s="129">
        <v>0.0</v>
      </c>
      <c r="V87" s="129">
        <v>-1.0</v>
      </c>
      <c r="W87" s="129">
        <v>-25.6</v>
      </c>
      <c r="X87" s="129">
        <v>-20.46</v>
      </c>
      <c r="Y87" s="129">
        <v>1.0</v>
      </c>
      <c r="Z87" s="129">
        <v>1.0</v>
      </c>
      <c r="AA87" s="129">
        <v>1.0</v>
      </c>
      <c r="AB87" s="129">
        <v>1.0</v>
      </c>
      <c r="AC87" s="129">
        <v>1.0</v>
      </c>
      <c r="AD87" s="129">
        <v>1.0</v>
      </c>
      <c r="AE87" s="129">
        <v>604.0</v>
      </c>
      <c r="AF87" s="129">
        <v>1.0</v>
      </c>
      <c r="AG87" s="129">
        <v>1.0</v>
      </c>
      <c r="AH87" s="129">
        <v>1.0</v>
      </c>
      <c r="AI87" s="129">
        <v>1.0</v>
      </c>
      <c r="AJ87" s="129">
        <v>1.0</v>
      </c>
      <c r="AK87" s="129">
        <v>1.0</v>
      </c>
      <c r="AL87" s="130">
        <v>45469.77669996528</v>
      </c>
      <c r="AM87" s="131">
        <v>1934124.81</v>
      </c>
      <c r="AN87" s="131">
        <v>2430073.82</v>
      </c>
      <c r="AO87" s="124"/>
      <c r="AP87" s="124"/>
    </row>
    <row r="88">
      <c r="A88" s="129">
        <v>506.0</v>
      </c>
      <c r="B88" s="14" t="s">
        <v>42</v>
      </c>
      <c r="C88" s="14" t="s">
        <v>32</v>
      </c>
      <c r="D88" s="14" t="s">
        <v>271</v>
      </c>
      <c r="E88" s="14" t="s">
        <v>272</v>
      </c>
      <c r="F88" s="15" t="s">
        <v>270</v>
      </c>
      <c r="G88" s="15" t="s">
        <v>46</v>
      </c>
      <c r="H88" s="18" t="s">
        <v>1053</v>
      </c>
      <c r="I88" s="18" t="s">
        <v>1054</v>
      </c>
      <c r="J88" s="129">
        <v>917083.65</v>
      </c>
      <c r="K88" s="129">
        <v>697952.8</v>
      </c>
      <c r="L88" s="129">
        <v>29885.33</v>
      </c>
      <c r="M88" s="129">
        <v>22986.02</v>
      </c>
      <c r="N88" s="129">
        <v>71.0</v>
      </c>
      <c r="O88" s="129">
        <v>29.0</v>
      </c>
      <c r="P88" s="129">
        <v>75.0</v>
      </c>
      <c r="Q88" s="129">
        <v>69.0</v>
      </c>
      <c r="R88" s="129">
        <v>42.0</v>
      </c>
      <c r="S88" s="129">
        <v>27.0</v>
      </c>
      <c r="T88" s="129">
        <v>144.0</v>
      </c>
      <c r="U88" s="129">
        <v>8.0</v>
      </c>
      <c r="V88" s="129">
        <v>55.0</v>
      </c>
      <c r="W88" s="129">
        <v>30.02</v>
      </c>
      <c r="X88" s="129">
        <v>31.4</v>
      </c>
      <c r="Y88" s="129">
        <v>5.0</v>
      </c>
      <c r="Z88" s="129">
        <v>1.0</v>
      </c>
      <c r="AA88" s="129">
        <v>3.0</v>
      </c>
      <c r="AB88" s="129">
        <v>5.0</v>
      </c>
      <c r="AC88" s="129">
        <v>5.0</v>
      </c>
      <c r="AD88" s="129">
        <v>4.2</v>
      </c>
      <c r="AE88" s="129">
        <v>45.0</v>
      </c>
      <c r="AF88" s="129">
        <v>4.0</v>
      </c>
      <c r="AG88" s="129">
        <v>1.0</v>
      </c>
      <c r="AH88" s="129">
        <v>2.0</v>
      </c>
      <c r="AI88" s="129">
        <v>4.0</v>
      </c>
      <c r="AJ88" s="129">
        <v>4.0</v>
      </c>
      <c r="AK88" s="129">
        <v>4.0</v>
      </c>
      <c r="AL88" s="130">
        <v>45469.77669996528</v>
      </c>
      <c r="AM88" s="131">
        <v>907025.52</v>
      </c>
      <c r="AN88" s="131">
        <v>693024.95</v>
      </c>
      <c r="AO88" s="124"/>
      <c r="AP88" s="124"/>
    </row>
    <row r="89">
      <c r="A89" s="129">
        <v>765.0</v>
      </c>
      <c r="B89" s="14" t="s">
        <v>97</v>
      </c>
      <c r="C89" s="14" t="s">
        <v>32</v>
      </c>
      <c r="D89" s="14" t="s">
        <v>686</v>
      </c>
      <c r="E89" s="14" t="s">
        <v>352</v>
      </c>
      <c r="F89" s="15" t="s">
        <v>223</v>
      </c>
      <c r="G89" s="15" t="s">
        <v>101</v>
      </c>
      <c r="H89" s="18" t="s">
        <v>1053</v>
      </c>
      <c r="I89" s="18" t="s">
        <v>1054</v>
      </c>
      <c r="J89" s="129">
        <v>1296536.88</v>
      </c>
      <c r="K89" s="129">
        <v>1216141.0</v>
      </c>
      <c r="L89" s="129">
        <v>39410.75</v>
      </c>
      <c r="M89" s="129">
        <v>38462.89</v>
      </c>
      <c r="N89" s="14" t="s">
        <v>41</v>
      </c>
      <c r="O89" s="129">
        <v>1.0</v>
      </c>
      <c r="P89" s="129">
        <v>24.0</v>
      </c>
      <c r="Q89" s="129">
        <v>24.0</v>
      </c>
      <c r="R89" s="129">
        <v>16.0</v>
      </c>
      <c r="S89" s="129">
        <v>14.0</v>
      </c>
      <c r="T89" s="14" t="s">
        <v>41</v>
      </c>
      <c r="U89" s="129">
        <v>0.0</v>
      </c>
      <c r="V89" s="129">
        <v>14.0</v>
      </c>
      <c r="W89" s="129">
        <v>2.46</v>
      </c>
      <c r="X89" s="129">
        <v>6.61</v>
      </c>
      <c r="Y89" s="14" t="s">
        <v>41</v>
      </c>
      <c r="Z89" s="129">
        <v>1.0</v>
      </c>
      <c r="AA89" s="129">
        <v>1.0</v>
      </c>
      <c r="AB89" s="129">
        <v>1.0</v>
      </c>
      <c r="AC89" s="129">
        <v>1.0</v>
      </c>
      <c r="AD89" s="129">
        <v>0.95</v>
      </c>
      <c r="AE89" s="129">
        <v>640.0</v>
      </c>
      <c r="AF89" s="14" t="s">
        <v>41</v>
      </c>
      <c r="AG89" s="129">
        <v>1.0</v>
      </c>
      <c r="AH89" s="129">
        <v>1.0</v>
      </c>
      <c r="AI89" s="129">
        <v>1.0</v>
      </c>
      <c r="AJ89" s="129">
        <v>1.0</v>
      </c>
      <c r="AK89" s="129">
        <v>1.0</v>
      </c>
      <c r="AL89" s="130">
        <v>45469.77669996528</v>
      </c>
      <c r="AM89" s="131">
        <v>1296783.38</v>
      </c>
      <c r="AN89" s="131">
        <v>1216585.66</v>
      </c>
      <c r="AO89" s="124"/>
      <c r="AP89" s="124"/>
    </row>
    <row r="90">
      <c r="A90" s="129">
        <v>341.0</v>
      </c>
      <c r="B90" s="14" t="s">
        <v>97</v>
      </c>
      <c r="C90" s="14" t="s">
        <v>32</v>
      </c>
      <c r="D90" s="14" t="s">
        <v>351</v>
      </c>
      <c r="E90" s="14" t="s">
        <v>352</v>
      </c>
      <c r="F90" s="15" t="s">
        <v>223</v>
      </c>
      <c r="G90" s="15" t="s">
        <v>101</v>
      </c>
      <c r="H90" s="18" t="s">
        <v>1053</v>
      </c>
      <c r="I90" s="18" t="s">
        <v>1054</v>
      </c>
      <c r="J90" s="129">
        <v>1527017.18</v>
      </c>
      <c r="K90" s="129">
        <v>1421584.6</v>
      </c>
      <c r="L90" s="129">
        <v>39866.46</v>
      </c>
      <c r="M90" s="129">
        <v>39855.09</v>
      </c>
      <c r="N90" s="129">
        <v>74.0</v>
      </c>
      <c r="O90" s="129">
        <v>58.0</v>
      </c>
      <c r="P90" s="129">
        <v>15.0</v>
      </c>
      <c r="Q90" s="129">
        <v>29.0</v>
      </c>
      <c r="R90" s="129">
        <v>44.0</v>
      </c>
      <c r="S90" s="129">
        <v>43.0</v>
      </c>
      <c r="T90" s="129">
        <v>27.0</v>
      </c>
      <c r="U90" s="129">
        <v>-48.0</v>
      </c>
      <c r="V90" s="129">
        <v>2.0</v>
      </c>
      <c r="W90" s="129">
        <v>0.03</v>
      </c>
      <c r="X90" s="129">
        <v>7.42</v>
      </c>
      <c r="Y90" s="129">
        <v>1.0</v>
      </c>
      <c r="Z90" s="129">
        <v>1.0</v>
      </c>
      <c r="AA90" s="129">
        <v>1.0</v>
      </c>
      <c r="AB90" s="129">
        <v>1.0</v>
      </c>
      <c r="AC90" s="129">
        <v>2.0</v>
      </c>
      <c r="AD90" s="129">
        <v>1.25</v>
      </c>
      <c r="AE90" s="129">
        <v>456.0</v>
      </c>
      <c r="AF90" s="129">
        <v>1.0</v>
      </c>
      <c r="AG90" s="129">
        <v>1.0</v>
      </c>
      <c r="AH90" s="129">
        <v>1.0</v>
      </c>
      <c r="AI90" s="129">
        <v>1.0</v>
      </c>
      <c r="AJ90" s="129">
        <v>2.0</v>
      </c>
      <c r="AK90" s="129">
        <v>1.0</v>
      </c>
      <c r="AL90" s="130">
        <v>45469.77669996528</v>
      </c>
      <c r="AM90" s="131">
        <v>1534456.57</v>
      </c>
      <c r="AN90" s="131">
        <v>1427823.52</v>
      </c>
      <c r="AO90" s="124"/>
      <c r="AP90" s="124"/>
    </row>
    <row r="91">
      <c r="A91" s="129">
        <v>778.0</v>
      </c>
      <c r="B91" s="14" t="s">
        <v>60</v>
      </c>
      <c r="C91" s="14" t="s">
        <v>32</v>
      </c>
      <c r="D91" s="14" t="s">
        <v>292</v>
      </c>
      <c r="E91" s="14" t="s">
        <v>701</v>
      </c>
      <c r="F91" s="15" t="s">
        <v>88</v>
      </c>
      <c r="G91" s="15" t="s">
        <v>59</v>
      </c>
      <c r="H91" s="18" t="s">
        <v>1053</v>
      </c>
      <c r="I91" s="18" t="s">
        <v>1054</v>
      </c>
      <c r="J91" s="129">
        <v>1706538.54</v>
      </c>
      <c r="K91" s="129">
        <v>1629148.6</v>
      </c>
      <c r="L91" s="129">
        <v>46681.88</v>
      </c>
      <c r="M91" s="129">
        <v>47423.67</v>
      </c>
      <c r="N91" s="129">
        <v>4.0</v>
      </c>
      <c r="O91" s="129">
        <v>10.0</v>
      </c>
      <c r="P91" s="129">
        <v>63.0</v>
      </c>
      <c r="Q91" s="129">
        <v>59.0</v>
      </c>
      <c r="R91" s="129">
        <v>32.0</v>
      </c>
      <c r="S91" s="129">
        <v>32.0</v>
      </c>
      <c r="T91" s="129">
        <v>-60.0</v>
      </c>
      <c r="U91" s="129">
        <v>6.0</v>
      </c>
      <c r="V91" s="129">
        <v>0.0</v>
      </c>
      <c r="W91" s="129">
        <v>-1.56</v>
      </c>
      <c r="X91" s="129">
        <v>4.75</v>
      </c>
      <c r="Y91" s="129">
        <v>1.0</v>
      </c>
      <c r="Z91" s="129">
        <v>1.0</v>
      </c>
      <c r="AA91" s="129">
        <v>1.0</v>
      </c>
      <c r="AB91" s="129">
        <v>1.0</v>
      </c>
      <c r="AC91" s="129">
        <v>1.0</v>
      </c>
      <c r="AD91" s="129">
        <v>1.0</v>
      </c>
      <c r="AE91" s="129">
        <v>589.0</v>
      </c>
      <c r="AF91" s="129">
        <v>1.0</v>
      </c>
      <c r="AG91" s="129">
        <v>1.0</v>
      </c>
      <c r="AH91" s="129">
        <v>1.0</v>
      </c>
      <c r="AI91" s="129">
        <v>1.0</v>
      </c>
      <c r="AJ91" s="129">
        <v>1.0</v>
      </c>
      <c r="AK91" s="129">
        <v>1.0</v>
      </c>
      <c r="AL91" s="130">
        <v>45469.77669996528</v>
      </c>
      <c r="AM91" s="131">
        <v>1706713.66</v>
      </c>
      <c r="AN91" s="131">
        <v>1629512.35</v>
      </c>
      <c r="AO91" s="124"/>
      <c r="AP91" s="124"/>
    </row>
    <row r="92">
      <c r="A92" s="129">
        <v>758.0</v>
      </c>
      <c r="B92" s="14" t="s">
        <v>60</v>
      </c>
      <c r="C92" s="14" t="s">
        <v>32</v>
      </c>
      <c r="D92" s="14" t="s">
        <v>681</v>
      </c>
      <c r="E92" s="14" t="s">
        <v>682</v>
      </c>
      <c r="F92" s="15" t="s">
        <v>220</v>
      </c>
      <c r="G92" s="15" t="s">
        <v>59</v>
      </c>
      <c r="H92" s="18" t="s">
        <v>1053</v>
      </c>
      <c r="I92" s="18" t="s">
        <v>1054</v>
      </c>
      <c r="J92" s="129">
        <v>1512458.12</v>
      </c>
      <c r="K92" s="129">
        <v>1179424.4</v>
      </c>
      <c r="L92" s="129">
        <v>37716.47</v>
      </c>
      <c r="M92" s="129">
        <v>33756.25</v>
      </c>
      <c r="N92" s="129">
        <v>39.0</v>
      </c>
      <c r="O92" s="129">
        <v>40.0</v>
      </c>
      <c r="P92" s="129">
        <v>43.0</v>
      </c>
      <c r="Q92" s="129">
        <v>27.0</v>
      </c>
      <c r="R92" s="129">
        <v>45.0</v>
      </c>
      <c r="S92" s="129">
        <v>46.0</v>
      </c>
      <c r="T92" s="129">
        <v>-2.0</v>
      </c>
      <c r="U92" s="129">
        <v>59.0</v>
      </c>
      <c r="V92" s="129">
        <v>-2.0</v>
      </c>
      <c r="W92" s="129">
        <v>11.73</v>
      </c>
      <c r="X92" s="129">
        <v>28.24</v>
      </c>
      <c r="Y92" s="129">
        <v>1.0</v>
      </c>
      <c r="Z92" s="129">
        <v>1.0</v>
      </c>
      <c r="AA92" s="129">
        <v>1.0</v>
      </c>
      <c r="AB92" s="129">
        <v>3.0</v>
      </c>
      <c r="AC92" s="129">
        <v>4.0</v>
      </c>
      <c r="AD92" s="129">
        <v>2.55</v>
      </c>
      <c r="AE92" s="129">
        <v>223.0</v>
      </c>
      <c r="AF92" s="129">
        <v>1.0</v>
      </c>
      <c r="AG92" s="129">
        <v>1.0</v>
      </c>
      <c r="AH92" s="129">
        <v>1.0</v>
      </c>
      <c r="AI92" s="129">
        <v>2.0</v>
      </c>
      <c r="AJ92" s="129">
        <v>3.0</v>
      </c>
      <c r="AK92" s="129">
        <v>2.0</v>
      </c>
      <c r="AL92" s="130">
        <v>45469.77669996528</v>
      </c>
      <c r="AM92" s="131">
        <v>1512475.5</v>
      </c>
      <c r="AN92" s="131">
        <v>1179555.51</v>
      </c>
      <c r="AO92" s="124"/>
      <c r="AP92" s="124"/>
    </row>
    <row r="93">
      <c r="A93" s="129">
        <v>425.0</v>
      </c>
      <c r="B93" s="14" t="s">
        <v>47</v>
      </c>
      <c r="C93" s="14" t="s">
        <v>32</v>
      </c>
      <c r="D93" s="14" t="s">
        <v>354</v>
      </c>
      <c r="E93" s="14" t="s">
        <v>424</v>
      </c>
      <c r="F93" s="15" t="s">
        <v>425</v>
      </c>
      <c r="G93" s="15" t="s">
        <v>36</v>
      </c>
      <c r="H93" s="18" t="s">
        <v>1053</v>
      </c>
      <c r="I93" s="18" t="s">
        <v>1054</v>
      </c>
      <c r="J93" s="129">
        <v>1632111.35</v>
      </c>
      <c r="K93" s="129">
        <v>1156792.0</v>
      </c>
      <c r="L93" s="129">
        <v>40652.05</v>
      </c>
      <c r="M93" s="129">
        <v>32582.5</v>
      </c>
      <c r="N93" s="129">
        <v>20.0</v>
      </c>
      <c r="O93" s="129">
        <v>45.0</v>
      </c>
      <c r="P93" s="129">
        <v>32.0</v>
      </c>
      <c r="Q93" s="129">
        <v>32.0</v>
      </c>
      <c r="R93" s="129">
        <v>34.0</v>
      </c>
      <c r="S93" s="129">
        <v>50.0</v>
      </c>
      <c r="T93" s="129">
        <v>-55.0</v>
      </c>
      <c r="U93" s="129">
        <v>0.0</v>
      </c>
      <c r="V93" s="129">
        <v>-32.0</v>
      </c>
      <c r="W93" s="129">
        <v>24.77</v>
      </c>
      <c r="X93" s="129">
        <v>41.09</v>
      </c>
      <c r="Y93" s="129">
        <v>1.0</v>
      </c>
      <c r="Z93" s="129">
        <v>1.0</v>
      </c>
      <c r="AA93" s="129">
        <v>1.0</v>
      </c>
      <c r="AB93" s="129">
        <v>5.0</v>
      </c>
      <c r="AC93" s="129">
        <v>5.0</v>
      </c>
      <c r="AD93" s="129">
        <v>3.6</v>
      </c>
      <c r="AE93" s="129">
        <v>114.0</v>
      </c>
      <c r="AF93" s="129">
        <v>1.0</v>
      </c>
      <c r="AG93" s="129">
        <v>1.0</v>
      </c>
      <c r="AH93" s="129">
        <v>1.0</v>
      </c>
      <c r="AI93" s="129">
        <v>4.0</v>
      </c>
      <c r="AJ93" s="129">
        <v>4.0</v>
      </c>
      <c r="AK93" s="129">
        <v>3.0</v>
      </c>
      <c r="AL93" s="130">
        <v>45469.77669996528</v>
      </c>
      <c r="AM93" s="131">
        <v>1632362.35</v>
      </c>
      <c r="AN93" s="131">
        <v>1159956.62</v>
      </c>
      <c r="AO93" s="124"/>
      <c r="AP93" s="124"/>
    </row>
    <row r="94">
      <c r="A94" s="129">
        <v>798.0</v>
      </c>
      <c r="B94" s="14" t="s">
        <v>47</v>
      </c>
      <c r="C94" s="14" t="s">
        <v>32</v>
      </c>
      <c r="D94" s="14" t="s">
        <v>717</v>
      </c>
      <c r="E94" s="14" t="s">
        <v>718</v>
      </c>
      <c r="F94" s="15" t="s">
        <v>58</v>
      </c>
      <c r="G94" s="15" t="s">
        <v>59</v>
      </c>
      <c r="H94" s="18" t="s">
        <v>1053</v>
      </c>
      <c r="I94" s="18" t="s">
        <v>1054</v>
      </c>
      <c r="J94" s="129">
        <v>552878.74</v>
      </c>
      <c r="K94" s="129">
        <v>566546.6</v>
      </c>
      <c r="L94" s="129">
        <v>15514.76</v>
      </c>
      <c r="M94" s="129">
        <v>18580.14</v>
      </c>
      <c r="N94" s="129">
        <v>15.0</v>
      </c>
      <c r="O94" s="129">
        <v>12.0</v>
      </c>
      <c r="P94" s="129">
        <v>17.0</v>
      </c>
      <c r="Q94" s="129">
        <v>24.0</v>
      </c>
      <c r="R94" s="129">
        <v>13.0</v>
      </c>
      <c r="S94" s="129">
        <v>14.0</v>
      </c>
      <c r="T94" s="129">
        <v>25.0</v>
      </c>
      <c r="U94" s="129">
        <v>-29.0</v>
      </c>
      <c r="V94" s="129">
        <v>-7.0</v>
      </c>
      <c r="W94" s="129">
        <v>-16.5</v>
      </c>
      <c r="X94" s="129">
        <v>-2.41</v>
      </c>
      <c r="Y94" s="129">
        <v>1.0</v>
      </c>
      <c r="Z94" s="129">
        <v>1.0</v>
      </c>
      <c r="AA94" s="129">
        <v>1.0</v>
      </c>
      <c r="AB94" s="129">
        <v>1.0</v>
      </c>
      <c r="AC94" s="129">
        <v>1.0</v>
      </c>
      <c r="AD94" s="129">
        <v>1.0</v>
      </c>
      <c r="AE94" s="129">
        <v>533.0</v>
      </c>
      <c r="AF94" s="129">
        <v>1.0</v>
      </c>
      <c r="AG94" s="129">
        <v>1.0</v>
      </c>
      <c r="AH94" s="129">
        <v>1.0</v>
      </c>
      <c r="AI94" s="129">
        <v>1.0</v>
      </c>
      <c r="AJ94" s="129">
        <v>1.0</v>
      </c>
      <c r="AK94" s="129">
        <v>1.0</v>
      </c>
      <c r="AL94" s="130">
        <v>45469.77669996528</v>
      </c>
      <c r="AM94" s="131">
        <v>552751.24</v>
      </c>
      <c r="AN94" s="131">
        <v>566706.17</v>
      </c>
      <c r="AO94" s="124"/>
      <c r="AP94" s="124"/>
    </row>
    <row r="95">
      <c r="A95" s="129">
        <v>828.0</v>
      </c>
      <c r="B95" s="14" t="s">
        <v>47</v>
      </c>
      <c r="C95" s="14" t="s">
        <v>32</v>
      </c>
      <c r="D95" s="14" t="s">
        <v>466</v>
      </c>
      <c r="E95" s="14" t="s">
        <v>738</v>
      </c>
      <c r="F95" s="15" t="s">
        <v>96</v>
      </c>
      <c r="G95" s="15" t="s">
        <v>59</v>
      </c>
      <c r="H95" s="18" t="s">
        <v>1053</v>
      </c>
      <c r="I95" s="18" t="s">
        <v>1054</v>
      </c>
      <c r="J95" s="129">
        <v>2989113.81</v>
      </c>
      <c r="K95" s="129">
        <v>2066342.6</v>
      </c>
      <c r="L95" s="129">
        <v>76087.13</v>
      </c>
      <c r="M95" s="129">
        <v>59076.54</v>
      </c>
      <c r="N95" s="129">
        <v>10.0</v>
      </c>
      <c r="O95" s="129">
        <v>1.0</v>
      </c>
      <c r="P95" s="129">
        <v>68.0</v>
      </c>
      <c r="Q95" s="129">
        <v>64.0</v>
      </c>
      <c r="R95" s="129">
        <v>64.0</v>
      </c>
      <c r="S95" s="129">
        <v>40.0</v>
      </c>
      <c r="T95" s="129">
        <v>900.0</v>
      </c>
      <c r="U95" s="129">
        <v>6.0</v>
      </c>
      <c r="V95" s="129">
        <v>60.0</v>
      </c>
      <c r="W95" s="129">
        <v>28.79</v>
      </c>
      <c r="X95" s="129">
        <v>44.66</v>
      </c>
      <c r="Y95" s="129">
        <v>5.0</v>
      </c>
      <c r="Z95" s="129">
        <v>1.0</v>
      </c>
      <c r="AA95" s="129">
        <v>4.0</v>
      </c>
      <c r="AB95" s="129">
        <v>5.0</v>
      </c>
      <c r="AC95" s="129">
        <v>5.0</v>
      </c>
      <c r="AD95" s="129">
        <v>4.4</v>
      </c>
      <c r="AE95" s="129">
        <v>28.0</v>
      </c>
      <c r="AF95" s="129">
        <v>4.0</v>
      </c>
      <c r="AG95" s="129">
        <v>1.0</v>
      </c>
      <c r="AH95" s="129">
        <v>3.0</v>
      </c>
      <c r="AI95" s="129">
        <v>4.0</v>
      </c>
      <c r="AJ95" s="129">
        <v>4.0</v>
      </c>
      <c r="AK95" s="129">
        <v>4.0</v>
      </c>
      <c r="AL95" s="130">
        <v>45469.77669996528</v>
      </c>
      <c r="AM95" s="131">
        <v>2927366.61</v>
      </c>
      <c r="AN95" s="131">
        <v>2065676.55</v>
      </c>
      <c r="AO95" s="124"/>
      <c r="AP95" s="124"/>
    </row>
    <row r="96">
      <c r="A96" s="129">
        <v>480.0</v>
      </c>
      <c r="B96" s="14" t="s">
        <v>60</v>
      </c>
      <c r="C96" s="14" t="s">
        <v>32</v>
      </c>
      <c r="D96" s="14" t="s">
        <v>439</v>
      </c>
      <c r="E96" s="14" t="s">
        <v>465</v>
      </c>
      <c r="F96" s="15" t="s">
        <v>343</v>
      </c>
      <c r="G96" s="15" t="s">
        <v>46</v>
      </c>
      <c r="H96" s="18" t="s">
        <v>1053</v>
      </c>
      <c r="I96" s="18" t="s">
        <v>1054</v>
      </c>
      <c r="J96" s="129">
        <v>1320518.71</v>
      </c>
      <c r="K96" s="129">
        <v>1112550.0</v>
      </c>
      <c r="L96" s="129">
        <v>49091.07</v>
      </c>
      <c r="M96" s="129">
        <v>45341.25</v>
      </c>
      <c r="N96" s="14" t="s">
        <v>41</v>
      </c>
      <c r="O96" s="14" t="s">
        <v>41</v>
      </c>
      <c r="P96" s="129">
        <v>52.0</v>
      </c>
      <c r="Q96" s="129">
        <v>63.0</v>
      </c>
      <c r="R96" s="129">
        <v>50.0</v>
      </c>
      <c r="S96" s="129">
        <v>63.0</v>
      </c>
      <c r="T96" s="14" t="s">
        <v>41</v>
      </c>
      <c r="U96" s="129">
        <v>-17.0</v>
      </c>
      <c r="V96" s="129">
        <v>-20.0</v>
      </c>
      <c r="W96" s="129">
        <v>8.27</v>
      </c>
      <c r="X96" s="129">
        <v>18.69</v>
      </c>
      <c r="Y96" s="14" t="s">
        <v>41</v>
      </c>
      <c r="Z96" s="129">
        <v>1.0</v>
      </c>
      <c r="AA96" s="129">
        <v>1.0</v>
      </c>
      <c r="AB96" s="129">
        <v>3.0</v>
      </c>
      <c r="AC96" s="129">
        <v>3.0</v>
      </c>
      <c r="AD96" s="129">
        <v>2.25</v>
      </c>
      <c r="AE96" s="129">
        <v>273.0</v>
      </c>
      <c r="AF96" s="14" t="s">
        <v>41</v>
      </c>
      <c r="AG96" s="129">
        <v>1.0</v>
      </c>
      <c r="AH96" s="129">
        <v>1.0</v>
      </c>
      <c r="AI96" s="129">
        <v>2.0</v>
      </c>
      <c r="AJ96" s="129">
        <v>2.0</v>
      </c>
      <c r="AK96" s="129">
        <v>2.0</v>
      </c>
      <c r="AL96" s="130">
        <v>45469.77669996528</v>
      </c>
      <c r="AM96" s="131">
        <v>1320428.26</v>
      </c>
      <c r="AN96" s="131">
        <v>1113874.04</v>
      </c>
      <c r="AO96" s="124"/>
      <c r="AP96" s="124"/>
    </row>
    <row r="97">
      <c r="A97" s="128">
        <v>3051.0</v>
      </c>
      <c r="B97" s="11" t="s">
        <v>31</v>
      </c>
      <c r="C97" s="11" t="s">
        <v>32</v>
      </c>
      <c r="D97" s="11" t="s">
        <v>203</v>
      </c>
      <c r="E97" s="14" t="s">
        <v>800</v>
      </c>
      <c r="F97" s="15" t="s">
        <v>776</v>
      </c>
      <c r="G97" s="15" t="s">
        <v>772</v>
      </c>
      <c r="H97" s="18" t="s">
        <v>1053</v>
      </c>
      <c r="I97" s="18" t="s">
        <v>1054</v>
      </c>
      <c r="J97" s="129">
        <v>526112.55</v>
      </c>
      <c r="K97" s="129">
        <v>769456.8</v>
      </c>
      <c r="L97" s="129">
        <v>13414.0</v>
      </c>
      <c r="M97" s="129">
        <v>20419.33</v>
      </c>
      <c r="N97" s="129">
        <v>41.0</v>
      </c>
      <c r="O97" s="129">
        <v>6.0</v>
      </c>
      <c r="P97" s="129">
        <v>27.0</v>
      </c>
      <c r="Q97" s="128">
        <v>39.0</v>
      </c>
      <c r="R97" s="128">
        <v>39.0</v>
      </c>
      <c r="S97" s="128">
        <v>46.0</v>
      </c>
      <c r="T97" s="128">
        <v>583.0</v>
      </c>
      <c r="U97" s="128">
        <v>-30.0</v>
      </c>
      <c r="V97" s="128">
        <v>-15.0</v>
      </c>
      <c r="W97" s="128">
        <v>-34.31</v>
      </c>
      <c r="X97" s="128">
        <v>-31.63</v>
      </c>
      <c r="Y97" s="128">
        <v>5.0</v>
      </c>
      <c r="Z97" s="128">
        <v>1.0</v>
      </c>
      <c r="AA97" s="128">
        <v>1.0</v>
      </c>
      <c r="AB97" s="128">
        <v>1.0</v>
      </c>
      <c r="AC97" s="128">
        <v>1.0</v>
      </c>
      <c r="AD97" s="128">
        <v>1.2</v>
      </c>
      <c r="AE97" s="128">
        <v>463.0</v>
      </c>
      <c r="AF97" s="128">
        <v>4.0</v>
      </c>
      <c r="AG97" s="128">
        <v>1.0</v>
      </c>
      <c r="AH97" s="128">
        <v>1.0</v>
      </c>
      <c r="AI97" s="128">
        <v>1.0</v>
      </c>
      <c r="AJ97" s="128">
        <v>1.0</v>
      </c>
      <c r="AK97" s="128">
        <v>1.0</v>
      </c>
      <c r="AL97" s="130">
        <v>45469.77669996528</v>
      </c>
      <c r="AM97" s="131">
        <v>526518.1</v>
      </c>
      <c r="AN97" s="131">
        <v>770283.87</v>
      </c>
      <c r="AO97" s="124"/>
      <c r="AP97" s="124"/>
    </row>
    <row r="98">
      <c r="A98" s="128">
        <v>3028.0</v>
      </c>
      <c r="B98" s="11" t="s">
        <v>31</v>
      </c>
      <c r="C98" s="11" t="s">
        <v>32</v>
      </c>
      <c r="D98" s="11" t="s">
        <v>203</v>
      </c>
      <c r="E98" s="14" t="s">
        <v>800</v>
      </c>
      <c r="F98" s="15" t="s">
        <v>776</v>
      </c>
      <c r="G98" s="15" t="s">
        <v>772</v>
      </c>
      <c r="H98" s="18" t="s">
        <v>1053</v>
      </c>
      <c r="I98" s="18" t="s">
        <v>1054</v>
      </c>
      <c r="J98" s="129">
        <v>1370596.63</v>
      </c>
      <c r="K98" s="129">
        <v>1513564.6</v>
      </c>
      <c r="L98" s="129">
        <v>37099.83</v>
      </c>
      <c r="M98" s="129">
        <v>40895.79</v>
      </c>
      <c r="N98" s="129">
        <v>57.0</v>
      </c>
      <c r="O98" s="129">
        <v>31.0</v>
      </c>
      <c r="P98" s="128">
        <v>22.0</v>
      </c>
      <c r="Q98" s="128">
        <v>34.0</v>
      </c>
      <c r="R98" s="128">
        <v>72.0</v>
      </c>
      <c r="S98" s="128">
        <v>56.0</v>
      </c>
      <c r="T98" s="128">
        <v>83.0</v>
      </c>
      <c r="U98" s="128">
        <v>-35.0</v>
      </c>
      <c r="V98" s="128">
        <v>28.0</v>
      </c>
      <c r="W98" s="128">
        <v>-9.28</v>
      </c>
      <c r="X98" s="128">
        <v>-9.45</v>
      </c>
      <c r="Y98" s="128">
        <v>3.0</v>
      </c>
      <c r="Z98" s="128">
        <v>1.0</v>
      </c>
      <c r="AA98" s="128">
        <v>2.0</v>
      </c>
      <c r="AB98" s="128">
        <v>1.0</v>
      </c>
      <c r="AC98" s="128">
        <v>1.0</v>
      </c>
      <c r="AD98" s="128">
        <v>1.3</v>
      </c>
      <c r="AE98" s="128">
        <v>448.0</v>
      </c>
      <c r="AF98" s="128">
        <v>2.0</v>
      </c>
      <c r="AG98" s="128">
        <v>1.0</v>
      </c>
      <c r="AH98" s="128">
        <v>2.0</v>
      </c>
      <c r="AI98" s="128">
        <v>1.0</v>
      </c>
      <c r="AJ98" s="128">
        <v>1.0</v>
      </c>
      <c r="AK98" s="128">
        <v>1.0</v>
      </c>
      <c r="AL98" s="130">
        <v>45469.77669996528</v>
      </c>
      <c r="AM98" s="131">
        <v>1370712.78</v>
      </c>
      <c r="AN98" s="131">
        <v>1513787.36</v>
      </c>
      <c r="AO98" s="124"/>
      <c r="AP98" s="124"/>
    </row>
    <row r="99">
      <c r="A99" s="129">
        <v>291.0</v>
      </c>
      <c r="B99" s="14" t="s">
        <v>63</v>
      </c>
      <c r="C99" s="14" t="s">
        <v>32</v>
      </c>
      <c r="D99" s="14" t="s">
        <v>188</v>
      </c>
      <c r="E99" s="14" t="s">
        <v>299</v>
      </c>
      <c r="F99" s="15" t="s">
        <v>88</v>
      </c>
      <c r="G99" s="15" t="s">
        <v>59</v>
      </c>
      <c r="H99" s="18" t="s">
        <v>1053</v>
      </c>
      <c r="I99" s="18" t="s">
        <v>1054</v>
      </c>
      <c r="J99" s="129">
        <v>1132303.55</v>
      </c>
      <c r="K99" s="129">
        <v>759683.2</v>
      </c>
      <c r="L99" s="129">
        <v>26589.28</v>
      </c>
      <c r="M99" s="129">
        <v>18850.19</v>
      </c>
      <c r="N99" s="129">
        <v>3.0</v>
      </c>
      <c r="O99" s="14" t="s">
        <v>41</v>
      </c>
      <c r="P99" s="129">
        <v>52.0</v>
      </c>
      <c r="Q99" s="129">
        <v>20.0</v>
      </c>
      <c r="R99" s="129">
        <v>23.0</v>
      </c>
      <c r="S99" s="129">
        <v>10.0</v>
      </c>
      <c r="T99" s="14" t="s">
        <v>41</v>
      </c>
      <c r="U99" s="129">
        <v>160.0</v>
      </c>
      <c r="V99" s="129">
        <v>130.0</v>
      </c>
      <c r="W99" s="129">
        <v>41.06</v>
      </c>
      <c r="X99" s="129">
        <v>49.05</v>
      </c>
      <c r="Y99" s="14" t="s">
        <v>41</v>
      </c>
      <c r="Z99" s="129">
        <v>3.0</v>
      </c>
      <c r="AA99" s="129">
        <v>5.0</v>
      </c>
      <c r="AB99" s="129">
        <v>5.0</v>
      </c>
      <c r="AC99" s="129">
        <v>5.0</v>
      </c>
      <c r="AD99" s="129">
        <v>4.55</v>
      </c>
      <c r="AE99" s="129">
        <v>15.0</v>
      </c>
      <c r="AF99" s="14" t="s">
        <v>41</v>
      </c>
      <c r="AG99" s="129">
        <v>2.0</v>
      </c>
      <c r="AH99" s="129">
        <v>4.0</v>
      </c>
      <c r="AI99" s="129">
        <v>4.0</v>
      </c>
      <c r="AJ99" s="129">
        <v>4.0</v>
      </c>
      <c r="AK99" s="129">
        <v>4.0</v>
      </c>
      <c r="AL99" s="130">
        <v>45469.77669996528</v>
      </c>
      <c r="AM99" s="131">
        <v>1132005.56</v>
      </c>
      <c r="AN99" s="131">
        <v>759127.96</v>
      </c>
      <c r="AO99" s="124"/>
      <c r="AP99" s="124"/>
    </row>
    <row r="100">
      <c r="A100" s="129">
        <v>611.0</v>
      </c>
      <c r="B100" s="14" t="s">
        <v>1001</v>
      </c>
      <c r="C100" s="14" t="s">
        <v>992</v>
      </c>
      <c r="D100" s="14" t="s">
        <v>150</v>
      </c>
      <c r="E100" s="14" t="s">
        <v>710</v>
      </c>
      <c r="F100" s="15" t="s">
        <v>243</v>
      </c>
      <c r="G100" s="15" t="s">
        <v>101</v>
      </c>
      <c r="H100" s="18" t="s">
        <v>1053</v>
      </c>
      <c r="I100" s="18" t="s">
        <v>1054</v>
      </c>
      <c r="J100" s="129">
        <v>1389194.73</v>
      </c>
      <c r="K100" s="129">
        <v>1206072.2</v>
      </c>
      <c r="L100" s="129">
        <v>37471.03</v>
      </c>
      <c r="M100" s="129">
        <v>38547.19</v>
      </c>
      <c r="N100" s="129">
        <v>4.0</v>
      </c>
      <c r="O100" s="129">
        <v>24.0</v>
      </c>
      <c r="P100" s="129">
        <v>113.0</v>
      </c>
      <c r="Q100" s="129">
        <v>48.0</v>
      </c>
      <c r="R100" s="129">
        <v>212.0</v>
      </c>
      <c r="S100" s="129">
        <v>34.0</v>
      </c>
      <c r="T100" s="129">
        <v>-83.0</v>
      </c>
      <c r="U100" s="129">
        <v>135.0</v>
      </c>
      <c r="V100" s="129">
        <v>523.0</v>
      </c>
      <c r="W100" s="129">
        <v>-2.79</v>
      </c>
      <c r="X100" s="129">
        <v>15.18</v>
      </c>
      <c r="Y100" s="129">
        <v>1.0</v>
      </c>
      <c r="Z100" s="129">
        <v>3.0</v>
      </c>
      <c r="AA100" s="129">
        <v>5.0</v>
      </c>
      <c r="AB100" s="129">
        <v>1.0</v>
      </c>
      <c r="AC100" s="129">
        <v>3.0</v>
      </c>
      <c r="AD100" s="129">
        <v>2.5</v>
      </c>
      <c r="AE100" s="129">
        <v>228.0</v>
      </c>
      <c r="AF100" s="129">
        <v>1.0</v>
      </c>
      <c r="AG100" s="129">
        <v>2.0</v>
      </c>
      <c r="AH100" s="129">
        <v>4.0</v>
      </c>
      <c r="AI100" s="129">
        <v>1.0</v>
      </c>
      <c r="AJ100" s="129">
        <v>2.0</v>
      </c>
      <c r="AK100" s="129">
        <v>2.0</v>
      </c>
      <c r="AL100" s="130">
        <v>45469.77669996528</v>
      </c>
      <c r="AM100" s="131">
        <v>1268621.23</v>
      </c>
      <c r="AN100" s="131">
        <v>1205868.15</v>
      </c>
      <c r="AO100" s="124"/>
      <c r="AP100" s="124"/>
    </row>
    <row r="101">
      <c r="A101" s="129">
        <v>791.0</v>
      </c>
      <c r="B101" s="14" t="s">
        <v>67</v>
      </c>
      <c r="C101" s="14" t="s">
        <v>32</v>
      </c>
      <c r="D101" s="14" t="s">
        <v>150</v>
      </c>
      <c r="E101" s="14" t="s">
        <v>710</v>
      </c>
      <c r="F101" s="15" t="s">
        <v>70</v>
      </c>
      <c r="G101" s="15" t="s">
        <v>36</v>
      </c>
      <c r="H101" s="18" t="s">
        <v>1053</v>
      </c>
      <c r="I101" s="18" t="s">
        <v>1054</v>
      </c>
      <c r="J101" s="129">
        <v>374980.96</v>
      </c>
      <c r="K101" s="129">
        <v>290252.8</v>
      </c>
      <c r="L101" s="129">
        <v>12194.42</v>
      </c>
      <c r="M101" s="129">
        <v>10612.5</v>
      </c>
      <c r="N101" s="129">
        <v>3.0</v>
      </c>
      <c r="O101" s="14" t="s">
        <v>41</v>
      </c>
      <c r="P101" s="129">
        <v>21.0</v>
      </c>
      <c r="Q101" s="129">
        <v>11.0</v>
      </c>
      <c r="R101" s="129">
        <v>14.0</v>
      </c>
      <c r="S101" s="129">
        <v>14.0</v>
      </c>
      <c r="T101" s="14" t="s">
        <v>41</v>
      </c>
      <c r="U101" s="129">
        <v>90.0</v>
      </c>
      <c r="V101" s="129">
        <v>0.0</v>
      </c>
      <c r="W101" s="129">
        <v>14.91</v>
      </c>
      <c r="X101" s="129">
        <v>29.19</v>
      </c>
      <c r="Y101" s="14" t="s">
        <v>41</v>
      </c>
      <c r="Z101" s="129">
        <v>2.0</v>
      </c>
      <c r="AA101" s="129">
        <v>1.0</v>
      </c>
      <c r="AB101" s="129">
        <v>4.0</v>
      </c>
      <c r="AC101" s="129">
        <v>4.0</v>
      </c>
      <c r="AD101" s="129">
        <v>3.0</v>
      </c>
      <c r="AE101" s="129">
        <v>181.0</v>
      </c>
      <c r="AF101" s="14" t="s">
        <v>41</v>
      </c>
      <c r="AG101" s="129">
        <v>2.0</v>
      </c>
      <c r="AH101" s="129">
        <v>1.0</v>
      </c>
      <c r="AI101" s="129">
        <v>3.0</v>
      </c>
      <c r="AJ101" s="129">
        <v>3.0</v>
      </c>
      <c r="AK101" s="129">
        <v>3.0</v>
      </c>
      <c r="AL101" s="130">
        <v>45469.77669996528</v>
      </c>
      <c r="AM101" s="131">
        <v>375481.69</v>
      </c>
      <c r="AN101" s="131">
        <v>290183.75</v>
      </c>
      <c r="AO101" s="124"/>
      <c r="AP101" s="124"/>
    </row>
    <row r="102">
      <c r="A102" s="129">
        <v>407.0</v>
      </c>
      <c r="B102" s="14" t="s">
        <v>47</v>
      </c>
      <c r="C102" s="14" t="s">
        <v>32</v>
      </c>
      <c r="D102" s="14" t="s">
        <v>257</v>
      </c>
      <c r="E102" s="14" t="s">
        <v>258</v>
      </c>
      <c r="F102" s="15" t="s">
        <v>220</v>
      </c>
      <c r="G102" s="15" t="s">
        <v>59</v>
      </c>
      <c r="H102" s="18" t="s">
        <v>1053</v>
      </c>
      <c r="I102" s="18" t="s">
        <v>1054</v>
      </c>
      <c r="J102" s="129">
        <v>1282956.18</v>
      </c>
      <c r="K102" s="129">
        <v>1303221.6</v>
      </c>
      <c r="L102" s="129">
        <v>42656.0</v>
      </c>
      <c r="M102" s="129">
        <v>44702.58</v>
      </c>
      <c r="N102" s="129">
        <v>16.0</v>
      </c>
      <c r="O102" s="129">
        <v>15.0</v>
      </c>
      <c r="P102" s="129">
        <v>40.0</v>
      </c>
      <c r="Q102" s="129">
        <v>36.0</v>
      </c>
      <c r="R102" s="129">
        <v>45.0</v>
      </c>
      <c r="S102" s="129">
        <v>55.0</v>
      </c>
      <c r="T102" s="129">
        <v>6.0</v>
      </c>
      <c r="U102" s="129">
        <v>11.0</v>
      </c>
      <c r="V102" s="129">
        <v>-18.0</v>
      </c>
      <c r="W102" s="129">
        <v>-4.58</v>
      </c>
      <c r="X102" s="129">
        <v>-1.56</v>
      </c>
      <c r="Y102" s="129">
        <v>1.0</v>
      </c>
      <c r="Z102" s="129">
        <v>1.0</v>
      </c>
      <c r="AA102" s="129">
        <v>1.0</v>
      </c>
      <c r="AB102" s="129">
        <v>1.0</v>
      </c>
      <c r="AC102" s="129">
        <v>1.0</v>
      </c>
      <c r="AD102" s="129">
        <v>1.0</v>
      </c>
      <c r="AE102" s="129">
        <v>587.0</v>
      </c>
      <c r="AF102" s="129">
        <v>1.0</v>
      </c>
      <c r="AG102" s="129">
        <v>1.0</v>
      </c>
      <c r="AH102" s="129">
        <v>1.0</v>
      </c>
      <c r="AI102" s="129">
        <v>1.0</v>
      </c>
      <c r="AJ102" s="129">
        <v>1.0</v>
      </c>
      <c r="AK102" s="129">
        <v>1.0</v>
      </c>
      <c r="AL102" s="130">
        <v>45469.77669996528</v>
      </c>
      <c r="AM102" s="131">
        <v>1283255.8</v>
      </c>
      <c r="AN102" s="131">
        <v>1303845.73</v>
      </c>
      <c r="AO102" s="124"/>
      <c r="AP102" s="124"/>
    </row>
    <row r="103">
      <c r="A103" s="129">
        <v>256.0</v>
      </c>
      <c r="B103" s="14" t="s">
        <v>47</v>
      </c>
      <c r="C103" s="14" t="s">
        <v>32</v>
      </c>
      <c r="D103" s="14" t="s">
        <v>257</v>
      </c>
      <c r="E103" s="14" t="s">
        <v>258</v>
      </c>
      <c r="F103" s="15" t="s">
        <v>108</v>
      </c>
      <c r="G103" s="15" t="s">
        <v>46</v>
      </c>
      <c r="H103" s="18" t="s">
        <v>1053</v>
      </c>
      <c r="I103" s="18" t="s">
        <v>1054</v>
      </c>
      <c r="J103" s="129">
        <v>622065.45</v>
      </c>
      <c r="K103" s="129">
        <v>560784.6</v>
      </c>
      <c r="L103" s="129">
        <v>22166.75</v>
      </c>
      <c r="M103" s="129">
        <v>19380.5</v>
      </c>
      <c r="N103" s="14" t="s">
        <v>41</v>
      </c>
      <c r="O103" s="14" t="s">
        <v>41</v>
      </c>
      <c r="P103" s="129">
        <v>24.0</v>
      </c>
      <c r="Q103" s="129">
        <v>19.0</v>
      </c>
      <c r="R103" s="129">
        <v>15.0</v>
      </c>
      <c r="S103" s="129">
        <v>21.0</v>
      </c>
      <c r="T103" s="14" t="s">
        <v>41</v>
      </c>
      <c r="U103" s="129">
        <v>26.0</v>
      </c>
      <c r="V103" s="129">
        <v>-28.0</v>
      </c>
      <c r="W103" s="129">
        <v>14.38</v>
      </c>
      <c r="X103" s="129">
        <v>10.93</v>
      </c>
      <c r="Y103" s="14" t="s">
        <v>41</v>
      </c>
      <c r="Z103" s="129">
        <v>1.0</v>
      </c>
      <c r="AA103" s="129">
        <v>1.0</v>
      </c>
      <c r="AB103" s="129">
        <v>4.0</v>
      </c>
      <c r="AC103" s="129">
        <v>2.0</v>
      </c>
      <c r="AD103" s="129">
        <v>2.4</v>
      </c>
      <c r="AE103" s="129">
        <v>242.0</v>
      </c>
      <c r="AF103" s="14" t="s">
        <v>41</v>
      </c>
      <c r="AG103" s="129">
        <v>1.0</v>
      </c>
      <c r="AH103" s="129">
        <v>1.0</v>
      </c>
      <c r="AI103" s="129">
        <v>3.0</v>
      </c>
      <c r="AJ103" s="129">
        <v>2.0</v>
      </c>
      <c r="AK103" s="129">
        <v>2.0</v>
      </c>
      <c r="AL103" s="130">
        <v>45469.77669996528</v>
      </c>
      <c r="AM103" s="131">
        <v>623202.32</v>
      </c>
      <c r="AN103" s="131">
        <v>560834.91</v>
      </c>
      <c r="AO103" s="124"/>
      <c r="AP103" s="124"/>
    </row>
    <row r="104">
      <c r="A104" s="128">
        <v>3023.0</v>
      </c>
      <c r="B104" s="11" t="s">
        <v>31</v>
      </c>
      <c r="C104" s="14" t="s">
        <v>32</v>
      </c>
      <c r="D104" s="11" t="s">
        <v>457</v>
      </c>
      <c r="E104" s="11" t="s">
        <v>793</v>
      </c>
      <c r="F104" s="15" t="s">
        <v>794</v>
      </c>
      <c r="G104" s="15" t="s">
        <v>772</v>
      </c>
      <c r="H104" s="18" t="s">
        <v>1053</v>
      </c>
      <c r="I104" s="18" t="s">
        <v>1054</v>
      </c>
      <c r="J104" s="129">
        <v>1001146.06</v>
      </c>
      <c r="K104" s="129">
        <v>724899.6</v>
      </c>
      <c r="L104" s="129">
        <v>27531.33</v>
      </c>
      <c r="M104" s="129">
        <v>20274.71</v>
      </c>
      <c r="N104" s="129">
        <v>13.0</v>
      </c>
      <c r="O104" s="129">
        <v>22.0</v>
      </c>
      <c r="P104" s="129">
        <v>32.0</v>
      </c>
      <c r="Q104" s="128">
        <v>25.0</v>
      </c>
      <c r="R104" s="128">
        <v>19.0</v>
      </c>
      <c r="S104" s="128">
        <v>12.0</v>
      </c>
      <c r="T104" s="128">
        <v>-40.0</v>
      </c>
      <c r="U104" s="128">
        <v>28.0</v>
      </c>
      <c r="V104" s="128">
        <v>58.0</v>
      </c>
      <c r="W104" s="128">
        <v>35.79</v>
      </c>
      <c r="X104" s="128">
        <v>38.11</v>
      </c>
      <c r="Y104" s="128">
        <v>1.0</v>
      </c>
      <c r="Z104" s="128">
        <v>1.0</v>
      </c>
      <c r="AA104" s="128">
        <v>3.0</v>
      </c>
      <c r="AB104" s="128">
        <v>5.0</v>
      </c>
      <c r="AC104" s="128">
        <v>5.0</v>
      </c>
      <c r="AD104" s="128">
        <v>4.0</v>
      </c>
      <c r="AE104" s="128">
        <v>51.0</v>
      </c>
      <c r="AF104" s="128">
        <v>1.0</v>
      </c>
      <c r="AG104" s="128">
        <v>1.0</v>
      </c>
      <c r="AH104" s="128">
        <v>2.0</v>
      </c>
      <c r="AI104" s="128">
        <v>4.0</v>
      </c>
      <c r="AJ104" s="129">
        <v>4.0</v>
      </c>
      <c r="AK104" s="129">
        <v>4.0</v>
      </c>
      <c r="AL104" s="130">
        <v>45469.77669996528</v>
      </c>
      <c r="AM104" s="131">
        <v>1000954.06</v>
      </c>
      <c r="AN104" s="131">
        <v>725007.43</v>
      </c>
      <c r="AO104" s="124"/>
      <c r="AP104" s="124"/>
    </row>
    <row r="105">
      <c r="A105" s="129">
        <v>380.0</v>
      </c>
      <c r="B105" s="14" t="s">
        <v>63</v>
      </c>
      <c r="C105" s="14" t="s">
        <v>32</v>
      </c>
      <c r="D105" s="14" t="s">
        <v>135</v>
      </c>
      <c r="E105" s="14" t="s">
        <v>387</v>
      </c>
      <c r="F105" s="15" t="s">
        <v>35</v>
      </c>
      <c r="G105" s="15" t="s">
        <v>36</v>
      </c>
      <c r="H105" s="18" t="s">
        <v>1053</v>
      </c>
      <c r="I105" s="18" t="s">
        <v>1054</v>
      </c>
      <c r="J105" s="129">
        <v>1309758.02</v>
      </c>
      <c r="K105" s="129">
        <v>1370447.2</v>
      </c>
      <c r="L105" s="129">
        <v>40653.41</v>
      </c>
      <c r="M105" s="129">
        <v>43276.54</v>
      </c>
      <c r="N105" s="129">
        <v>35.0</v>
      </c>
      <c r="O105" s="129">
        <v>46.0</v>
      </c>
      <c r="P105" s="129">
        <v>29.0</v>
      </c>
      <c r="Q105" s="129">
        <v>26.0</v>
      </c>
      <c r="R105" s="129">
        <v>40.0</v>
      </c>
      <c r="S105" s="129">
        <v>39.0</v>
      </c>
      <c r="T105" s="129">
        <v>-23.0</v>
      </c>
      <c r="U105" s="129">
        <v>11.0</v>
      </c>
      <c r="V105" s="129">
        <v>2.0</v>
      </c>
      <c r="W105" s="129">
        <v>-6.06</v>
      </c>
      <c r="X105" s="129">
        <v>-4.43</v>
      </c>
      <c r="Y105" s="129">
        <v>1.0</v>
      </c>
      <c r="Z105" s="129">
        <v>1.0</v>
      </c>
      <c r="AA105" s="129">
        <v>1.0</v>
      </c>
      <c r="AB105" s="129">
        <v>1.0</v>
      </c>
      <c r="AC105" s="129">
        <v>1.0</v>
      </c>
      <c r="AD105" s="129">
        <v>1.0</v>
      </c>
      <c r="AE105" s="129">
        <v>584.0</v>
      </c>
      <c r="AF105" s="129">
        <v>1.0</v>
      </c>
      <c r="AG105" s="129">
        <v>1.0</v>
      </c>
      <c r="AH105" s="129">
        <v>1.0</v>
      </c>
      <c r="AI105" s="129">
        <v>1.0</v>
      </c>
      <c r="AJ105" s="129">
        <v>1.0</v>
      </c>
      <c r="AK105" s="129">
        <v>1.0</v>
      </c>
      <c r="AL105" s="130">
        <v>45469.77669996528</v>
      </c>
      <c r="AM105" s="131">
        <v>1310855.46</v>
      </c>
      <c r="AN105" s="131">
        <v>1370655.9</v>
      </c>
      <c r="AO105" s="124"/>
      <c r="AP105" s="124"/>
    </row>
    <row r="106">
      <c r="A106" s="129">
        <v>422.0</v>
      </c>
      <c r="B106" s="14" t="s">
        <v>60</v>
      </c>
      <c r="C106" s="14" t="s">
        <v>32</v>
      </c>
      <c r="D106" s="14" t="s">
        <v>417</v>
      </c>
      <c r="E106" s="14" t="s">
        <v>380</v>
      </c>
      <c r="F106" s="15" t="s">
        <v>81</v>
      </c>
      <c r="G106" s="15" t="s">
        <v>36</v>
      </c>
      <c r="H106" s="18" t="s">
        <v>1053</v>
      </c>
      <c r="I106" s="18" t="s">
        <v>1054</v>
      </c>
      <c r="J106" s="129">
        <v>886747.35</v>
      </c>
      <c r="K106" s="129">
        <v>802821.4</v>
      </c>
      <c r="L106" s="129">
        <v>26157.51</v>
      </c>
      <c r="M106" s="129">
        <v>24400.64</v>
      </c>
      <c r="N106" s="129">
        <v>27.0</v>
      </c>
      <c r="O106" s="129">
        <v>25.0</v>
      </c>
      <c r="P106" s="129">
        <v>69.0</v>
      </c>
      <c r="Q106" s="129">
        <v>59.0</v>
      </c>
      <c r="R106" s="129">
        <v>29.0</v>
      </c>
      <c r="S106" s="129">
        <v>33.0</v>
      </c>
      <c r="T106" s="129">
        <v>8.0</v>
      </c>
      <c r="U106" s="129">
        <v>16.0</v>
      </c>
      <c r="V106" s="129">
        <v>-12.0</v>
      </c>
      <c r="W106" s="129">
        <v>7.2</v>
      </c>
      <c r="X106" s="129">
        <v>10.45</v>
      </c>
      <c r="Y106" s="129">
        <v>1.0</v>
      </c>
      <c r="Z106" s="129">
        <v>1.0</v>
      </c>
      <c r="AA106" s="129">
        <v>1.0</v>
      </c>
      <c r="AB106" s="129">
        <v>2.0</v>
      </c>
      <c r="AC106" s="129">
        <v>2.0</v>
      </c>
      <c r="AD106" s="129">
        <v>1.65</v>
      </c>
      <c r="AE106" s="129">
        <v>370.0</v>
      </c>
      <c r="AF106" s="129">
        <v>1.0</v>
      </c>
      <c r="AG106" s="129">
        <v>1.0</v>
      </c>
      <c r="AH106" s="129">
        <v>1.0</v>
      </c>
      <c r="AI106" s="129">
        <v>1.0</v>
      </c>
      <c r="AJ106" s="129">
        <v>2.0</v>
      </c>
      <c r="AK106" s="129">
        <v>1.0</v>
      </c>
      <c r="AL106" s="130">
        <v>45469.77669996528</v>
      </c>
      <c r="AM106" s="131">
        <v>924901.42</v>
      </c>
      <c r="AN106" s="131">
        <v>846281.97</v>
      </c>
      <c r="AO106" s="124"/>
      <c r="AP106" s="124"/>
    </row>
    <row r="107">
      <c r="A107" s="129">
        <v>471.0</v>
      </c>
      <c r="B107" s="14" t="s">
        <v>60</v>
      </c>
      <c r="C107" s="14" t="s">
        <v>32</v>
      </c>
      <c r="D107" s="14" t="s">
        <v>379</v>
      </c>
      <c r="E107" s="14" t="s">
        <v>380</v>
      </c>
      <c r="F107" s="15" t="s">
        <v>55</v>
      </c>
      <c r="G107" s="15" t="s">
        <v>36</v>
      </c>
      <c r="H107" s="18" t="s">
        <v>1053</v>
      </c>
      <c r="I107" s="18" t="s">
        <v>1054</v>
      </c>
      <c r="J107" s="129">
        <v>1109820.59</v>
      </c>
      <c r="K107" s="129">
        <v>1166557.4</v>
      </c>
      <c r="L107" s="129">
        <v>35648.74</v>
      </c>
      <c r="M107" s="129">
        <v>37773.04</v>
      </c>
      <c r="N107" s="129">
        <v>31.0</v>
      </c>
      <c r="O107" s="129">
        <v>40.0</v>
      </c>
      <c r="P107" s="129">
        <v>105.0</v>
      </c>
      <c r="Q107" s="129">
        <v>23.0</v>
      </c>
      <c r="R107" s="129">
        <v>122.0</v>
      </c>
      <c r="S107" s="129">
        <v>41.0</v>
      </c>
      <c r="T107" s="129">
        <v>-22.0</v>
      </c>
      <c r="U107" s="129">
        <v>356.0</v>
      </c>
      <c r="V107" s="129">
        <v>197.0</v>
      </c>
      <c r="W107" s="129">
        <v>-5.62</v>
      </c>
      <c r="X107" s="129">
        <v>-4.86</v>
      </c>
      <c r="Y107" s="129">
        <v>1.0</v>
      </c>
      <c r="Z107" s="129">
        <v>5.0</v>
      </c>
      <c r="AA107" s="129">
        <v>5.0</v>
      </c>
      <c r="AB107" s="129">
        <v>1.0</v>
      </c>
      <c r="AC107" s="129">
        <v>1.0</v>
      </c>
      <c r="AD107" s="129">
        <v>2.2</v>
      </c>
      <c r="AE107" s="129">
        <v>279.0</v>
      </c>
      <c r="AF107" s="129">
        <v>1.0</v>
      </c>
      <c r="AG107" s="129">
        <v>4.0</v>
      </c>
      <c r="AH107" s="129">
        <v>4.0</v>
      </c>
      <c r="AI107" s="129">
        <v>1.0</v>
      </c>
      <c r="AJ107" s="129">
        <v>1.0</v>
      </c>
      <c r="AK107" s="129">
        <v>2.0</v>
      </c>
      <c r="AL107" s="130">
        <v>45469.77669996528</v>
      </c>
      <c r="AM107" s="131">
        <v>1205274.83</v>
      </c>
      <c r="AN107" s="131">
        <v>1166863.25</v>
      </c>
      <c r="AO107" s="124"/>
      <c r="AP107" s="124"/>
    </row>
    <row r="108">
      <c r="A108" s="129">
        <v>411.0</v>
      </c>
      <c r="B108" s="14" t="s">
        <v>60</v>
      </c>
      <c r="C108" s="14" t="s">
        <v>32</v>
      </c>
      <c r="D108" s="14" t="s">
        <v>417</v>
      </c>
      <c r="E108" s="14" t="s">
        <v>380</v>
      </c>
      <c r="F108" s="15" t="s">
        <v>55</v>
      </c>
      <c r="G108" s="15" t="s">
        <v>36</v>
      </c>
      <c r="H108" s="18" t="s">
        <v>1053</v>
      </c>
      <c r="I108" s="18" t="s">
        <v>1054</v>
      </c>
      <c r="J108" s="129">
        <v>907741.96</v>
      </c>
      <c r="K108" s="129">
        <v>831167.8</v>
      </c>
      <c r="L108" s="129">
        <v>23461.52</v>
      </c>
      <c r="M108" s="129">
        <v>20403.03</v>
      </c>
      <c r="N108" s="129">
        <v>13.0</v>
      </c>
      <c r="O108" s="129">
        <v>31.0</v>
      </c>
      <c r="P108" s="129">
        <v>23.0</v>
      </c>
      <c r="Q108" s="129">
        <v>40.0</v>
      </c>
      <c r="R108" s="129">
        <v>24.0</v>
      </c>
      <c r="S108" s="129">
        <v>33.0</v>
      </c>
      <c r="T108" s="129">
        <v>-58.0</v>
      </c>
      <c r="U108" s="129">
        <v>-42.0</v>
      </c>
      <c r="V108" s="129">
        <v>-27.0</v>
      </c>
      <c r="W108" s="129">
        <v>14.99</v>
      </c>
      <c r="X108" s="129">
        <v>9.21</v>
      </c>
      <c r="Y108" s="129">
        <v>1.0</v>
      </c>
      <c r="Z108" s="129">
        <v>1.0</v>
      </c>
      <c r="AA108" s="129">
        <v>1.0</v>
      </c>
      <c r="AB108" s="129">
        <v>4.0</v>
      </c>
      <c r="AC108" s="129">
        <v>2.0</v>
      </c>
      <c r="AD108" s="129">
        <v>2.45</v>
      </c>
      <c r="AE108" s="129">
        <v>236.0</v>
      </c>
      <c r="AF108" s="129">
        <v>1.0</v>
      </c>
      <c r="AG108" s="129">
        <v>1.0</v>
      </c>
      <c r="AH108" s="129">
        <v>1.0</v>
      </c>
      <c r="AI108" s="129">
        <v>3.0</v>
      </c>
      <c r="AJ108" s="129">
        <v>2.0</v>
      </c>
      <c r="AK108" s="129">
        <v>2.0</v>
      </c>
      <c r="AL108" s="130">
        <v>45469.77669996528</v>
      </c>
      <c r="AM108" s="131">
        <v>869364.89</v>
      </c>
      <c r="AN108" s="131">
        <v>787824.67</v>
      </c>
      <c r="AO108" s="124"/>
      <c r="AP108" s="124"/>
    </row>
    <row r="109">
      <c r="A109" s="129">
        <v>370.0</v>
      </c>
      <c r="B109" s="14" t="s">
        <v>60</v>
      </c>
      <c r="C109" s="14" t="s">
        <v>32</v>
      </c>
      <c r="D109" s="14" t="s">
        <v>379</v>
      </c>
      <c r="E109" s="14" t="s">
        <v>380</v>
      </c>
      <c r="F109" s="15" t="s">
        <v>55</v>
      </c>
      <c r="G109" s="15" t="s">
        <v>36</v>
      </c>
      <c r="H109" s="18" t="s">
        <v>1053</v>
      </c>
      <c r="I109" s="18" t="s">
        <v>1054</v>
      </c>
      <c r="J109" s="129">
        <v>1227251.31</v>
      </c>
      <c r="K109" s="129">
        <v>1152368.8</v>
      </c>
      <c r="L109" s="129">
        <v>38633.63</v>
      </c>
      <c r="M109" s="129">
        <v>37045.46</v>
      </c>
      <c r="N109" s="129">
        <v>26.0</v>
      </c>
      <c r="O109" s="129">
        <v>23.0</v>
      </c>
      <c r="P109" s="129">
        <v>104.0</v>
      </c>
      <c r="Q109" s="129">
        <v>31.0</v>
      </c>
      <c r="R109" s="129">
        <v>113.0</v>
      </c>
      <c r="S109" s="129">
        <v>38.0</v>
      </c>
      <c r="T109" s="129">
        <v>13.0</v>
      </c>
      <c r="U109" s="129">
        <v>235.0</v>
      </c>
      <c r="V109" s="129">
        <v>197.0</v>
      </c>
      <c r="W109" s="129">
        <v>4.29</v>
      </c>
      <c r="X109" s="129">
        <v>6.5</v>
      </c>
      <c r="Y109" s="129">
        <v>1.0</v>
      </c>
      <c r="Z109" s="129">
        <v>4.0</v>
      </c>
      <c r="AA109" s="129">
        <v>5.0</v>
      </c>
      <c r="AB109" s="129">
        <v>2.0</v>
      </c>
      <c r="AC109" s="129">
        <v>1.0</v>
      </c>
      <c r="AD109" s="129">
        <v>2.5</v>
      </c>
      <c r="AE109" s="129">
        <v>230.0</v>
      </c>
      <c r="AF109" s="129">
        <v>1.0</v>
      </c>
      <c r="AG109" s="129">
        <v>3.0</v>
      </c>
      <c r="AH109" s="129">
        <v>4.0</v>
      </c>
      <c r="AI109" s="129">
        <v>1.0</v>
      </c>
      <c r="AJ109" s="129">
        <v>1.0</v>
      </c>
      <c r="AK109" s="129">
        <v>2.0</v>
      </c>
      <c r="AL109" s="130">
        <v>45469.77669996528</v>
      </c>
      <c r="AM109" s="131">
        <v>1348586.99</v>
      </c>
      <c r="AN109" s="131">
        <v>1153980.28</v>
      </c>
      <c r="AO109" s="124"/>
      <c r="AP109" s="124"/>
    </row>
    <row r="110">
      <c r="A110" s="129">
        <v>573.0</v>
      </c>
      <c r="B110" s="14" t="s">
        <v>63</v>
      </c>
      <c r="C110" s="14" t="s">
        <v>32</v>
      </c>
      <c r="D110" s="14" t="s">
        <v>539</v>
      </c>
      <c r="E110" s="14" t="s">
        <v>540</v>
      </c>
      <c r="F110" s="15" t="s">
        <v>35</v>
      </c>
      <c r="G110" s="15" t="s">
        <v>36</v>
      </c>
      <c r="H110" s="18" t="s">
        <v>1053</v>
      </c>
      <c r="I110" s="18" t="s">
        <v>1054</v>
      </c>
      <c r="J110" s="129">
        <v>901164.68</v>
      </c>
      <c r="K110" s="129">
        <v>956808.4</v>
      </c>
      <c r="L110" s="129">
        <v>27579.47</v>
      </c>
      <c r="M110" s="129">
        <v>30422.58</v>
      </c>
      <c r="N110" s="129">
        <v>17.0</v>
      </c>
      <c r="O110" s="129">
        <v>16.0</v>
      </c>
      <c r="P110" s="129">
        <v>13.0</v>
      </c>
      <c r="Q110" s="129">
        <v>20.0</v>
      </c>
      <c r="R110" s="129">
        <v>30.0</v>
      </c>
      <c r="S110" s="129">
        <v>20.0</v>
      </c>
      <c r="T110" s="129">
        <v>6.0</v>
      </c>
      <c r="U110" s="129">
        <v>-35.0</v>
      </c>
      <c r="V110" s="129">
        <v>50.0</v>
      </c>
      <c r="W110" s="129">
        <v>-9.35</v>
      </c>
      <c r="X110" s="129">
        <v>-5.82</v>
      </c>
      <c r="Y110" s="129">
        <v>1.0</v>
      </c>
      <c r="Z110" s="129">
        <v>1.0</v>
      </c>
      <c r="AA110" s="129">
        <v>3.0</v>
      </c>
      <c r="AB110" s="129">
        <v>1.0</v>
      </c>
      <c r="AC110" s="129">
        <v>1.0</v>
      </c>
      <c r="AD110" s="129">
        <v>1.4</v>
      </c>
      <c r="AE110" s="129">
        <v>421.0</v>
      </c>
      <c r="AF110" s="129">
        <v>1.0</v>
      </c>
      <c r="AG110" s="129">
        <v>1.0</v>
      </c>
      <c r="AH110" s="129">
        <v>2.0</v>
      </c>
      <c r="AI110" s="129">
        <v>1.0</v>
      </c>
      <c r="AJ110" s="129">
        <v>1.0</v>
      </c>
      <c r="AK110" s="129">
        <v>1.0</v>
      </c>
      <c r="AL110" s="130">
        <v>45469.77669996528</v>
      </c>
      <c r="AM110" s="131">
        <v>933625.47</v>
      </c>
      <c r="AN110" s="131">
        <v>949267.83</v>
      </c>
      <c r="AO110" s="124"/>
      <c r="AP110" s="124"/>
    </row>
    <row r="111">
      <c r="A111" s="129">
        <v>733.0</v>
      </c>
      <c r="B111" s="14" t="s">
        <v>67</v>
      </c>
      <c r="C111" s="14" t="s">
        <v>32</v>
      </c>
      <c r="D111" s="14" t="s">
        <v>247</v>
      </c>
      <c r="E111" s="14" t="s">
        <v>248</v>
      </c>
      <c r="F111" s="15" t="s">
        <v>665</v>
      </c>
      <c r="G111" s="15" t="s">
        <v>46</v>
      </c>
      <c r="H111" s="18" t="s">
        <v>1053</v>
      </c>
      <c r="I111" s="18" t="s">
        <v>1054</v>
      </c>
      <c r="J111" s="129">
        <v>1481252.08</v>
      </c>
      <c r="K111" s="129">
        <v>1718842.4</v>
      </c>
      <c r="L111" s="129">
        <v>55258.8</v>
      </c>
      <c r="M111" s="129">
        <v>65668.54</v>
      </c>
      <c r="N111" s="129">
        <v>1.0</v>
      </c>
      <c r="O111" s="129">
        <v>8.0</v>
      </c>
      <c r="P111" s="129">
        <v>75.0</v>
      </c>
      <c r="Q111" s="129">
        <v>79.0</v>
      </c>
      <c r="R111" s="129">
        <v>78.0</v>
      </c>
      <c r="S111" s="129">
        <v>94.0</v>
      </c>
      <c r="T111" s="129">
        <v>-87.0</v>
      </c>
      <c r="U111" s="129">
        <v>-5.0</v>
      </c>
      <c r="V111" s="129">
        <v>-17.0</v>
      </c>
      <c r="W111" s="129">
        <v>-15.85</v>
      </c>
      <c r="X111" s="129">
        <v>-13.82</v>
      </c>
      <c r="Y111" s="129">
        <v>1.0</v>
      </c>
      <c r="Z111" s="129">
        <v>1.0</v>
      </c>
      <c r="AA111" s="129">
        <v>1.0</v>
      </c>
      <c r="AB111" s="129">
        <v>1.0</v>
      </c>
      <c r="AC111" s="129">
        <v>1.0</v>
      </c>
      <c r="AD111" s="129">
        <v>1.0</v>
      </c>
      <c r="AE111" s="129">
        <v>602.0</v>
      </c>
      <c r="AF111" s="129">
        <v>1.0</v>
      </c>
      <c r="AG111" s="129">
        <v>1.0</v>
      </c>
      <c r="AH111" s="129">
        <v>1.0</v>
      </c>
      <c r="AI111" s="129">
        <v>1.0</v>
      </c>
      <c r="AJ111" s="129">
        <v>1.0</v>
      </c>
      <c r="AK111" s="129">
        <v>1.0</v>
      </c>
      <c r="AL111" s="130">
        <v>45469.77669996528</v>
      </c>
      <c r="AM111" s="131">
        <v>1480393.03</v>
      </c>
      <c r="AN111" s="131">
        <v>1718596.31</v>
      </c>
      <c r="AO111" s="124"/>
      <c r="AP111" s="124"/>
    </row>
    <row r="112">
      <c r="A112" s="129">
        <v>247.0</v>
      </c>
      <c r="B112" s="14" t="s">
        <v>67</v>
      </c>
      <c r="C112" s="14" t="s">
        <v>32</v>
      </c>
      <c r="D112" s="14" t="s">
        <v>247</v>
      </c>
      <c r="E112" s="14" t="s">
        <v>248</v>
      </c>
      <c r="F112" s="15" t="s">
        <v>185</v>
      </c>
      <c r="G112" s="15" t="s">
        <v>46</v>
      </c>
      <c r="H112" s="18" t="s">
        <v>1053</v>
      </c>
      <c r="I112" s="18" t="s">
        <v>1054</v>
      </c>
      <c r="J112" s="129">
        <v>2471747.8</v>
      </c>
      <c r="K112" s="129">
        <v>2778471.4</v>
      </c>
      <c r="L112" s="129">
        <v>91751.02</v>
      </c>
      <c r="M112" s="129">
        <v>105615.22</v>
      </c>
      <c r="N112" s="129">
        <v>4.0</v>
      </c>
      <c r="O112" s="129">
        <v>2.0</v>
      </c>
      <c r="P112" s="129">
        <v>96.0</v>
      </c>
      <c r="Q112" s="129">
        <v>84.0</v>
      </c>
      <c r="R112" s="129">
        <v>140.0</v>
      </c>
      <c r="S112" s="129">
        <v>139.0</v>
      </c>
      <c r="T112" s="129">
        <v>100.0</v>
      </c>
      <c r="U112" s="129">
        <v>14.0</v>
      </c>
      <c r="V112" s="129">
        <v>0.0</v>
      </c>
      <c r="W112" s="129">
        <v>-13.13</v>
      </c>
      <c r="X112" s="129">
        <v>-11.04</v>
      </c>
      <c r="Y112" s="129">
        <v>4.0</v>
      </c>
      <c r="Z112" s="129">
        <v>1.0</v>
      </c>
      <c r="AA112" s="129">
        <v>1.0</v>
      </c>
      <c r="AB112" s="129">
        <v>1.0</v>
      </c>
      <c r="AC112" s="129">
        <v>1.0</v>
      </c>
      <c r="AD112" s="129">
        <v>1.15</v>
      </c>
      <c r="AE112" s="129">
        <v>506.0</v>
      </c>
      <c r="AF112" s="129">
        <v>3.0</v>
      </c>
      <c r="AG112" s="129">
        <v>1.0</v>
      </c>
      <c r="AH112" s="129">
        <v>1.0</v>
      </c>
      <c r="AI112" s="129">
        <v>1.0</v>
      </c>
      <c r="AJ112" s="129">
        <v>1.0</v>
      </c>
      <c r="AK112" s="129">
        <v>1.0</v>
      </c>
      <c r="AL112" s="130">
        <v>45469.77669996528</v>
      </c>
      <c r="AM112" s="131">
        <v>2472896.85</v>
      </c>
      <c r="AN112" s="131">
        <v>2778532.03</v>
      </c>
      <c r="AO112" s="124"/>
      <c r="AP112" s="124"/>
    </row>
    <row r="113">
      <c r="A113" s="129">
        <v>160.0</v>
      </c>
      <c r="B113" s="14" t="s">
        <v>97</v>
      </c>
      <c r="C113" s="14" t="s">
        <v>32</v>
      </c>
      <c r="D113" s="14" t="s">
        <v>152</v>
      </c>
      <c r="E113" s="14" t="s">
        <v>153</v>
      </c>
      <c r="F113" s="15" t="s">
        <v>154</v>
      </c>
      <c r="G113" s="15" t="s">
        <v>101</v>
      </c>
      <c r="H113" s="18" t="s">
        <v>1053</v>
      </c>
      <c r="I113" s="18" t="s">
        <v>1054</v>
      </c>
      <c r="J113" s="129">
        <v>1615029.04</v>
      </c>
      <c r="K113" s="129">
        <v>1343806.2</v>
      </c>
      <c r="L113" s="129">
        <v>72152.33</v>
      </c>
      <c r="M113" s="129">
        <v>64457.0</v>
      </c>
      <c r="N113" s="14" t="s">
        <v>41</v>
      </c>
      <c r="O113" s="14" t="s">
        <v>41</v>
      </c>
      <c r="P113" s="129">
        <v>13.0</v>
      </c>
      <c r="Q113" s="129">
        <v>17.0</v>
      </c>
      <c r="R113" s="129">
        <v>5.0</v>
      </c>
      <c r="S113" s="129">
        <v>14.0</v>
      </c>
      <c r="T113" s="14" t="s">
        <v>41</v>
      </c>
      <c r="U113" s="129">
        <v>-23.0</v>
      </c>
      <c r="V113" s="129">
        <v>-64.0</v>
      </c>
      <c r="W113" s="129">
        <v>11.94</v>
      </c>
      <c r="X113" s="129">
        <v>20.18</v>
      </c>
      <c r="Y113" s="14" t="s">
        <v>41</v>
      </c>
      <c r="Z113" s="129">
        <v>1.0</v>
      </c>
      <c r="AA113" s="129">
        <v>1.0</v>
      </c>
      <c r="AB113" s="129">
        <v>3.0</v>
      </c>
      <c r="AC113" s="129">
        <v>3.0</v>
      </c>
      <c r="AD113" s="129">
        <v>2.25</v>
      </c>
      <c r="AE113" s="129">
        <v>274.0</v>
      </c>
      <c r="AF113" s="14" t="s">
        <v>41</v>
      </c>
      <c r="AG113" s="129">
        <v>1.0</v>
      </c>
      <c r="AH113" s="129">
        <v>1.0</v>
      </c>
      <c r="AI113" s="129">
        <v>2.0</v>
      </c>
      <c r="AJ113" s="129">
        <v>2.0</v>
      </c>
      <c r="AK113" s="129">
        <v>2.0</v>
      </c>
      <c r="AL113" s="130">
        <v>45469.77669996528</v>
      </c>
      <c r="AM113" s="131">
        <v>1614933.54</v>
      </c>
      <c r="AN113" s="131">
        <v>1343948.99</v>
      </c>
      <c r="AO113" s="124"/>
      <c r="AP113" s="124"/>
    </row>
    <row r="114">
      <c r="A114" s="129">
        <v>628.0</v>
      </c>
      <c r="B114" s="14" t="s">
        <v>97</v>
      </c>
      <c r="C114" s="14" t="s">
        <v>32</v>
      </c>
      <c r="D114" s="14" t="s">
        <v>150</v>
      </c>
      <c r="E114" s="14" t="s">
        <v>151</v>
      </c>
      <c r="F114" s="15" t="s">
        <v>45</v>
      </c>
      <c r="G114" s="15" t="s">
        <v>46</v>
      </c>
      <c r="H114" s="18" t="s">
        <v>1053</v>
      </c>
      <c r="I114" s="18" t="s">
        <v>1054</v>
      </c>
      <c r="J114" s="129">
        <v>1395096.76</v>
      </c>
      <c r="K114" s="129">
        <v>1591546.6</v>
      </c>
      <c r="L114" s="129">
        <v>49767.05</v>
      </c>
      <c r="M114" s="129">
        <v>56292.95</v>
      </c>
      <c r="N114" s="129">
        <v>20.0</v>
      </c>
      <c r="O114" s="14" t="s">
        <v>41</v>
      </c>
      <c r="P114" s="129">
        <v>51.0</v>
      </c>
      <c r="Q114" s="129">
        <v>55.0</v>
      </c>
      <c r="R114" s="129">
        <v>43.0</v>
      </c>
      <c r="S114" s="129">
        <v>40.0</v>
      </c>
      <c r="T114" s="14" t="s">
        <v>41</v>
      </c>
      <c r="U114" s="129">
        <v>-7.0</v>
      </c>
      <c r="V114" s="129">
        <v>7.0</v>
      </c>
      <c r="W114" s="129">
        <v>-11.59</v>
      </c>
      <c r="X114" s="129">
        <v>-12.34</v>
      </c>
      <c r="Y114" s="14" t="s">
        <v>41</v>
      </c>
      <c r="Z114" s="129">
        <v>1.0</v>
      </c>
      <c r="AA114" s="129">
        <v>1.0</v>
      </c>
      <c r="AB114" s="129">
        <v>1.0</v>
      </c>
      <c r="AC114" s="129">
        <v>1.0</v>
      </c>
      <c r="AD114" s="129">
        <v>0.95</v>
      </c>
      <c r="AE114" s="129">
        <v>642.0</v>
      </c>
      <c r="AF114" s="14" t="s">
        <v>41</v>
      </c>
      <c r="AG114" s="129">
        <v>1.0</v>
      </c>
      <c r="AH114" s="129">
        <v>1.0</v>
      </c>
      <c r="AI114" s="129">
        <v>1.0</v>
      </c>
      <c r="AJ114" s="129">
        <v>1.0</v>
      </c>
      <c r="AK114" s="129">
        <v>1.0</v>
      </c>
      <c r="AL114" s="130">
        <v>45469.77669996528</v>
      </c>
      <c r="AM114" s="131">
        <v>1395628.43</v>
      </c>
      <c r="AN114" s="131">
        <v>1594250.77</v>
      </c>
      <c r="AO114" s="124"/>
      <c r="AP114" s="124"/>
    </row>
    <row r="115">
      <c r="A115" s="129">
        <v>159.0</v>
      </c>
      <c r="B115" s="14" t="s">
        <v>97</v>
      </c>
      <c r="C115" s="14" t="s">
        <v>32</v>
      </c>
      <c r="D115" s="14" t="s">
        <v>150</v>
      </c>
      <c r="E115" s="14" t="s">
        <v>151</v>
      </c>
      <c r="F115" s="15" t="s">
        <v>45</v>
      </c>
      <c r="G115" s="15" t="s">
        <v>46</v>
      </c>
      <c r="H115" s="18" t="s">
        <v>1053</v>
      </c>
      <c r="I115" s="18" t="s">
        <v>1054</v>
      </c>
      <c r="J115" s="129">
        <v>1288136.14</v>
      </c>
      <c r="K115" s="129">
        <v>1085472.0</v>
      </c>
      <c r="L115" s="129">
        <v>37917.49</v>
      </c>
      <c r="M115" s="129">
        <v>36549.67</v>
      </c>
      <c r="N115" s="14" t="s">
        <v>41</v>
      </c>
      <c r="O115" s="14" t="s">
        <v>41</v>
      </c>
      <c r="P115" s="129">
        <v>43.0</v>
      </c>
      <c r="Q115" s="129">
        <v>20.0</v>
      </c>
      <c r="R115" s="129">
        <v>18.0</v>
      </c>
      <c r="S115" s="129">
        <v>38.0</v>
      </c>
      <c r="T115" s="14" t="s">
        <v>41</v>
      </c>
      <c r="U115" s="129">
        <v>115.0</v>
      </c>
      <c r="V115" s="129">
        <v>-52.0</v>
      </c>
      <c r="W115" s="129">
        <v>3.74</v>
      </c>
      <c r="X115" s="129">
        <v>18.67</v>
      </c>
      <c r="Y115" s="14" t="s">
        <v>41</v>
      </c>
      <c r="Z115" s="129">
        <v>2.0</v>
      </c>
      <c r="AA115" s="129">
        <v>1.0</v>
      </c>
      <c r="AB115" s="129">
        <v>1.0</v>
      </c>
      <c r="AC115" s="129">
        <v>3.0</v>
      </c>
      <c r="AD115" s="129">
        <v>1.55</v>
      </c>
      <c r="AE115" s="129">
        <v>397.0</v>
      </c>
      <c r="AF115" s="14" t="s">
        <v>41</v>
      </c>
      <c r="AG115" s="129">
        <v>2.0</v>
      </c>
      <c r="AH115" s="129">
        <v>1.0</v>
      </c>
      <c r="AI115" s="129">
        <v>1.0</v>
      </c>
      <c r="AJ115" s="129">
        <v>2.0</v>
      </c>
      <c r="AK115" s="129">
        <v>1.0</v>
      </c>
      <c r="AL115" s="130">
        <v>45469.77669996528</v>
      </c>
      <c r="AM115" s="131">
        <v>1288209.73</v>
      </c>
      <c r="AN115" s="131">
        <v>1084980.99</v>
      </c>
      <c r="AO115" s="124"/>
      <c r="AP115" s="124"/>
    </row>
    <row r="116">
      <c r="A116" s="129">
        <v>248.0</v>
      </c>
      <c r="B116" s="14" t="s">
        <v>31</v>
      </c>
      <c r="C116" s="14" t="s">
        <v>32</v>
      </c>
      <c r="D116" s="14" t="s">
        <v>50</v>
      </c>
      <c r="E116" s="14" t="s">
        <v>51</v>
      </c>
      <c r="F116" s="15" t="s">
        <v>52</v>
      </c>
      <c r="G116" s="15" t="s">
        <v>46</v>
      </c>
      <c r="H116" s="18" t="s">
        <v>1053</v>
      </c>
      <c r="I116" s="18" t="s">
        <v>1054</v>
      </c>
      <c r="J116" s="129">
        <v>500574.53</v>
      </c>
      <c r="K116" s="129">
        <v>527634.8</v>
      </c>
      <c r="L116" s="129">
        <v>17052.01</v>
      </c>
      <c r="M116" s="129">
        <v>34465.45</v>
      </c>
      <c r="N116" s="129">
        <v>18.0</v>
      </c>
      <c r="O116" s="14" t="s">
        <v>41</v>
      </c>
      <c r="P116" s="129">
        <v>40.0</v>
      </c>
      <c r="Q116" s="129">
        <v>71.0</v>
      </c>
      <c r="R116" s="129">
        <v>28.0</v>
      </c>
      <c r="S116" s="129">
        <v>44.0</v>
      </c>
      <c r="T116" s="14" t="s">
        <v>41</v>
      </c>
      <c r="U116" s="129">
        <v>-43.0</v>
      </c>
      <c r="V116" s="129">
        <v>-36.0</v>
      </c>
      <c r="W116" s="129">
        <v>-50.52</v>
      </c>
      <c r="X116" s="129">
        <v>-5.13</v>
      </c>
      <c r="Y116" s="14" t="s">
        <v>41</v>
      </c>
      <c r="Z116" s="129">
        <v>1.0</v>
      </c>
      <c r="AA116" s="129">
        <v>1.0</v>
      </c>
      <c r="AB116" s="129">
        <v>1.0</v>
      </c>
      <c r="AC116" s="129">
        <v>1.0</v>
      </c>
      <c r="AD116" s="129">
        <v>0.95</v>
      </c>
      <c r="AE116" s="129">
        <v>627.0</v>
      </c>
      <c r="AF116" s="14" t="s">
        <v>41</v>
      </c>
      <c r="AG116" s="129">
        <v>1.0</v>
      </c>
      <c r="AH116" s="129">
        <v>1.0</v>
      </c>
      <c r="AI116" s="129">
        <v>1.0</v>
      </c>
      <c r="AJ116" s="129">
        <v>1.0</v>
      </c>
      <c r="AK116" s="129">
        <v>1.0</v>
      </c>
      <c r="AL116" s="130">
        <v>45469.77669996528</v>
      </c>
      <c r="AM116" s="131">
        <v>500312.13</v>
      </c>
      <c r="AN116" s="131">
        <v>901874.66</v>
      </c>
      <c r="AO116" s="124"/>
      <c r="AP116" s="124"/>
    </row>
    <row r="117">
      <c r="A117" s="129">
        <v>328.0</v>
      </c>
      <c r="B117" s="14" t="s">
        <v>31</v>
      </c>
      <c r="C117" s="14" t="s">
        <v>32</v>
      </c>
      <c r="D117" s="14" t="s">
        <v>50</v>
      </c>
      <c r="E117" s="14" t="s">
        <v>51</v>
      </c>
      <c r="F117" s="15" t="s">
        <v>343</v>
      </c>
      <c r="G117" s="15" t="s">
        <v>46</v>
      </c>
      <c r="H117" s="18" t="s">
        <v>1053</v>
      </c>
      <c r="I117" s="18" t="s">
        <v>1054</v>
      </c>
      <c r="J117" s="129">
        <v>3841016.27</v>
      </c>
      <c r="K117" s="129">
        <v>3819799.2</v>
      </c>
      <c r="L117" s="129">
        <v>159707.51</v>
      </c>
      <c r="M117" s="129">
        <v>161665.04</v>
      </c>
      <c r="N117" s="129">
        <v>135.0</v>
      </c>
      <c r="O117" s="14" t="s">
        <v>41</v>
      </c>
      <c r="P117" s="129">
        <v>167.0</v>
      </c>
      <c r="Q117" s="129">
        <v>145.0</v>
      </c>
      <c r="R117" s="129">
        <v>118.0</v>
      </c>
      <c r="S117" s="129">
        <v>153.0</v>
      </c>
      <c r="T117" s="14" t="s">
        <v>41</v>
      </c>
      <c r="U117" s="129">
        <v>15.0</v>
      </c>
      <c r="V117" s="129">
        <v>-22.0</v>
      </c>
      <c r="W117" s="129">
        <v>-1.21</v>
      </c>
      <c r="X117" s="129">
        <v>0.56</v>
      </c>
      <c r="Y117" s="14" t="s">
        <v>41</v>
      </c>
      <c r="Z117" s="129">
        <v>1.0</v>
      </c>
      <c r="AA117" s="129">
        <v>1.0</v>
      </c>
      <c r="AB117" s="129">
        <v>1.0</v>
      </c>
      <c r="AC117" s="129">
        <v>1.0</v>
      </c>
      <c r="AD117" s="129">
        <v>0.95</v>
      </c>
      <c r="AE117" s="129">
        <v>645.0</v>
      </c>
      <c r="AF117" s="14" t="s">
        <v>41</v>
      </c>
      <c r="AG117" s="129">
        <v>1.0</v>
      </c>
      <c r="AH117" s="129">
        <v>1.0</v>
      </c>
      <c r="AI117" s="129">
        <v>1.0</v>
      </c>
      <c r="AJ117" s="129">
        <v>1.0</v>
      </c>
      <c r="AK117" s="129">
        <v>1.0</v>
      </c>
      <c r="AL117" s="130">
        <v>45469.77669996528</v>
      </c>
      <c r="AM117" s="131">
        <v>3840761.85</v>
      </c>
      <c r="AN117" s="131">
        <v>3820111.77</v>
      </c>
      <c r="AO117" s="124"/>
      <c r="AP117" s="124"/>
    </row>
    <row r="118">
      <c r="A118" s="129">
        <v>619.0</v>
      </c>
      <c r="B118" s="14" t="s">
        <v>31</v>
      </c>
      <c r="C118" s="14" t="s">
        <v>32</v>
      </c>
      <c r="D118" s="14" t="s">
        <v>50</v>
      </c>
      <c r="E118" s="14" t="s">
        <v>51</v>
      </c>
      <c r="F118" s="15" t="s">
        <v>343</v>
      </c>
      <c r="G118" s="15" t="s">
        <v>46</v>
      </c>
      <c r="H118" s="18" t="s">
        <v>1053</v>
      </c>
      <c r="I118" s="18" t="s">
        <v>1054</v>
      </c>
      <c r="J118" s="129">
        <v>637987.98</v>
      </c>
      <c r="K118" s="129">
        <v>811631.6</v>
      </c>
      <c r="L118" s="129">
        <v>26425.24</v>
      </c>
      <c r="M118" s="129">
        <v>34232.56</v>
      </c>
      <c r="N118" s="129">
        <v>53.0</v>
      </c>
      <c r="O118" s="14" t="s">
        <v>41</v>
      </c>
      <c r="P118" s="129">
        <v>38.0</v>
      </c>
      <c r="Q118" s="129">
        <v>18.0</v>
      </c>
      <c r="R118" s="129">
        <v>25.0</v>
      </c>
      <c r="S118" s="129">
        <v>36.0</v>
      </c>
      <c r="T118" s="14" t="s">
        <v>41</v>
      </c>
      <c r="U118" s="129">
        <v>111.0</v>
      </c>
      <c r="V118" s="129">
        <v>-30.0</v>
      </c>
      <c r="W118" s="129">
        <v>-22.81</v>
      </c>
      <c r="X118" s="129">
        <v>-21.39</v>
      </c>
      <c r="Y118" s="14" t="s">
        <v>41</v>
      </c>
      <c r="Z118" s="129">
        <v>2.0</v>
      </c>
      <c r="AA118" s="129">
        <v>1.0</v>
      </c>
      <c r="AB118" s="129">
        <v>1.0</v>
      </c>
      <c r="AC118" s="129">
        <v>1.0</v>
      </c>
      <c r="AD118" s="129">
        <v>1.05</v>
      </c>
      <c r="AE118" s="129">
        <v>513.0</v>
      </c>
      <c r="AF118" s="14" t="s">
        <v>41</v>
      </c>
      <c r="AG118" s="129">
        <v>2.0</v>
      </c>
      <c r="AH118" s="129">
        <v>1.0</v>
      </c>
      <c r="AI118" s="129">
        <v>1.0</v>
      </c>
      <c r="AJ118" s="129">
        <v>1.0</v>
      </c>
      <c r="AK118" s="129">
        <v>1.0</v>
      </c>
      <c r="AL118" s="130">
        <v>45469.77669996528</v>
      </c>
      <c r="AM118" s="131">
        <v>637753.48</v>
      </c>
      <c r="AN118" s="131">
        <v>811597.87</v>
      </c>
      <c r="AO118" s="124"/>
      <c r="AP118" s="124"/>
    </row>
    <row r="119">
      <c r="A119" s="129">
        <v>105.0</v>
      </c>
      <c r="B119" s="14" t="s">
        <v>31</v>
      </c>
      <c r="C119" s="14" t="s">
        <v>32</v>
      </c>
      <c r="D119" s="14" t="s">
        <v>50</v>
      </c>
      <c r="E119" s="14" t="s">
        <v>51</v>
      </c>
      <c r="F119" s="15" t="s">
        <v>52</v>
      </c>
      <c r="G119" s="15" t="s">
        <v>46</v>
      </c>
      <c r="H119" s="18" t="s">
        <v>1053</v>
      </c>
      <c r="I119" s="18" t="s">
        <v>1054</v>
      </c>
      <c r="J119" s="129">
        <v>1347564.84</v>
      </c>
      <c r="K119" s="129">
        <v>1001780.0</v>
      </c>
      <c r="L119" s="129">
        <v>46921.61</v>
      </c>
      <c r="M119" s="129">
        <v>36596.35</v>
      </c>
      <c r="N119" s="129">
        <v>10.0</v>
      </c>
      <c r="O119" s="129">
        <v>2.0</v>
      </c>
      <c r="P119" s="129">
        <v>29.0</v>
      </c>
      <c r="Q119" s="129">
        <v>56.0</v>
      </c>
      <c r="R119" s="129">
        <v>23.0</v>
      </c>
      <c r="S119" s="129">
        <v>26.0</v>
      </c>
      <c r="T119" s="129">
        <v>400.0</v>
      </c>
      <c r="U119" s="129">
        <v>-48.0</v>
      </c>
      <c r="V119" s="129">
        <v>-11.0</v>
      </c>
      <c r="W119" s="129">
        <v>28.21</v>
      </c>
      <c r="X119" s="129">
        <v>34.52</v>
      </c>
      <c r="Y119" s="129">
        <v>5.0</v>
      </c>
      <c r="Z119" s="129">
        <v>1.0</v>
      </c>
      <c r="AA119" s="129">
        <v>1.0</v>
      </c>
      <c r="AB119" s="129">
        <v>5.0</v>
      </c>
      <c r="AC119" s="129">
        <v>5.0</v>
      </c>
      <c r="AD119" s="129">
        <v>3.8</v>
      </c>
      <c r="AE119" s="129">
        <v>78.0</v>
      </c>
      <c r="AF119" s="129">
        <v>4.0</v>
      </c>
      <c r="AG119" s="129">
        <v>1.0</v>
      </c>
      <c r="AH119" s="129">
        <v>1.0</v>
      </c>
      <c r="AI119" s="129">
        <v>4.0</v>
      </c>
      <c r="AJ119" s="129">
        <v>4.0</v>
      </c>
      <c r="AK119" s="129">
        <v>4.0</v>
      </c>
      <c r="AL119" s="130">
        <v>45469.77669996528</v>
      </c>
      <c r="AM119" s="131">
        <v>1347390.14</v>
      </c>
      <c r="AN119" s="131">
        <v>1003809.16</v>
      </c>
      <c r="AO119" s="124"/>
      <c r="AP119" s="124"/>
    </row>
    <row r="120">
      <c r="A120" s="129">
        <v>678.0</v>
      </c>
      <c r="B120" s="14" t="s">
        <v>31</v>
      </c>
      <c r="C120" s="14" t="s">
        <v>32</v>
      </c>
      <c r="D120" s="14" t="s">
        <v>50</v>
      </c>
      <c r="E120" s="14" t="s">
        <v>51</v>
      </c>
      <c r="F120" s="15" t="s">
        <v>52</v>
      </c>
      <c r="G120" s="15" t="s">
        <v>46</v>
      </c>
      <c r="H120" s="18" t="s">
        <v>1053</v>
      </c>
      <c r="I120" s="18" t="s">
        <v>1055</v>
      </c>
      <c r="J120" s="129">
        <v>461680.95</v>
      </c>
      <c r="K120" s="129">
        <v>307552.4</v>
      </c>
      <c r="L120" s="129">
        <v>15630.29</v>
      </c>
      <c r="M120" s="129">
        <v>11484.0</v>
      </c>
      <c r="N120" s="129">
        <v>11.0</v>
      </c>
      <c r="O120" s="14" t="s">
        <v>41</v>
      </c>
      <c r="P120" s="129">
        <v>19.0</v>
      </c>
      <c r="Q120" s="129">
        <v>7.0</v>
      </c>
      <c r="R120" s="129">
        <v>16.0</v>
      </c>
      <c r="S120" s="129">
        <v>8.0</v>
      </c>
      <c r="T120" s="14" t="s">
        <v>41</v>
      </c>
      <c r="U120" s="129">
        <v>171.0</v>
      </c>
      <c r="V120" s="129">
        <v>100.0</v>
      </c>
      <c r="W120" s="129">
        <v>36.1</v>
      </c>
      <c r="X120" s="129">
        <v>50.11</v>
      </c>
      <c r="Y120" s="14" t="s">
        <v>41</v>
      </c>
      <c r="Z120" s="129">
        <v>3.0</v>
      </c>
      <c r="AA120" s="129">
        <v>5.0</v>
      </c>
      <c r="AB120" s="129">
        <v>5.0</v>
      </c>
      <c r="AC120" s="129">
        <v>5.0</v>
      </c>
      <c r="AD120" s="129">
        <v>4.55</v>
      </c>
      <c r="AE120" s="129">
        <v>14.0</v>
      </c>
      <c r="AF120" s="14" t="s">
        <v>41</v>
      </c>
      <c r="AG120" s="129">
        <v>2.0</v>
      </c>
      <c r="AH120" s="129">
        <v>4.0</v>
      </c>
      <c r="AI120" s="129">
        <v>4.0</v>
      </c>
      <c r="AJ120" s="129">
        <v>4.0</v>
      </c>
      <c r="AK120" s="129">
        <v>4.0</v>
      </c>
      <c r="AL120" s="130">
        <v>45469.77669996528</v>
      </c>
      <c r="AM120" s="131">
        <v>461890.95</v>
      </c>
      <c r="AN120" s="131">
        <v>307706.26</v>
      </c>
      <c r="AO120" s="124"/>
      <c r="AP120" s="124"/>
    </row>
    <row r="121">
      <c r="A121" s="129">
        <v>585.0</v>
      </c>
      <c r="B121" s="14" t="s">
        <v>42</v>
      </c>
      <c r="C121" s="14" t="s">
        <v>32</v>
      </c>
      <c r="D121" s="14" t="s">
        <v>401</v>
      </c>
      <c r="E121" s="14" t="s">
        <v>552</v>
      </c>
      <c r="F121" s="15" t="s">
        <v>52</v>
      </c>
      <c r="G121" s="15" t="s">
        <v>46</v>
      </c>
      <c r="H121" s="18" t="s">
        <v>1053</v>
      </c>
      <c r="I121" s="18" t="s">
        <v>1054</v>
      </c>
      <c r="J121" s="129">
        <v>2188230.75</v>
      </c>
      <c r="K121" s="129">
        <v>1720250.4</v>
      </c>
      <c r="L121" s="129">
        <v>81259.39</v>
      </c>
      <c r="M121" s="129">
        <v>65949.5</v>
      </c>
      <c r="N121" s="129">
        <v>40.0</v>
      </c>
      <c r="O121" s="129">
        <v>10.0</v>
      </c>
      <c r="P121" s="129">
        <v>66.0</v>
      </c>
      <c r="Q121" s="129">
        <v>62.0</v>
      </c>
      <c r="R121" s="129">
        <v>68.0</v>
      </c>
      <c r="S121" s="129">
        <v>59.0</v>
      </c>
      <c r="T121" s="129">
        <v>300.0</v>
      </c>
      <c r="U121" s="129">
        <v>6.0</v>
      </c>
      <c r="V121" s="129">
        <v>15.0</v>
      </c>
      <c r="W121" s="129">
        <v>23.21</v>
      </c>
      <c r="X121" s="129">
        <v>27.2</v>
      </c>
      <c r="Y121" s="129">
        <v>5.0</v>
      </c>
      <c r="Z121" s="129">
        <v>1.0</v>
      </c>
      <c r="AA121" s="129">
        <v>1.0</v>
      </c>
      <c r="AB121" s="129">
        <v>5.0</v>
      </c>
      <c r="AC121" s="129">
        <v>4.0</v>
      </c>
      <c r="AD121" s="129">
        <v>3.55</v>
      </c>
      <c r="AE121" s="129">
        <v>138.0</v>
      </c>
      <c r="AF121" s="129">
        <v>4.0</v>
      </c>
      <c r="AG121" s="129">
        <v>1.0</v>
      </c>
      <c r="AH121" s="129">
        <v>1.0</v>
      </c>
      <c r="AI121" s="129">
        <v>4.0</v>
      </c>
      <c r="AJ121" s="129">
        <v>3.0</v>
      </c>
      <c r="AK121" s="129">
        <v>3.0</v>
      </c>
      <c r="AL121" s="130">
        <v>45469.77669996528</v>
      </c>
      <c r="AM121" s="131">
        <v>2186151.3</v>
      </c>
      <c r="AN121" s="131">
        <v>1721435.03</v>
      </c>
      <c r="AO121" s="124"/>
      <c r="AP121" s="124"/>
    </row>
    <row r="122">
      <c r="A122" s="129">
        <v>843.0</v>
      </c>
      <c r="B122" s="14" t="s">
        <v>97</v>
      </c>
      <c r="C122" s="14" t="s">
        <v>32</v>
      </c>
      <c r="D122" s="14" t="s">
        <v>711</v>
      </c>
      <c r="E122" s="14" t="s">
        <v>746</v>
      </c>
      <c r="F122" s="15" t="s">
        <v>223</v>
      </c>
      <c r="G122" s="15" t="s">
        <v>101</v>
      </c>
      <c r="H122" s="18" t="s">
        <v>1053</v>
      </c>
      <c r="I122" s="18" t="s">
        <v>1054</v>
      </c>
      <c r="J122" s="129">
        <v>236647.84</v>
      </c>
      <c r="K122" s="129">
        <v>321329.2</v>
      </c>
      <c r="L122" s="129">
        <v>8487.75</v>
      </c>
      <c r="M122" s="129">
        <v>9548.5</v>
      </c>
      <c r="N122" s="14" t="s">
        <v>41</v>
      </c>
      <c r="O122" s="14" t="s">
        <v>41</v>
      </c>
      <c r="P122" s="129">
        <v>11.0</v>
      </c>
      <c r="Q122" s="129">
        <v>12.0</v>
      </c>
      <c r="R122" s="129">
        <v>19.0</v>
      </c>
      <c r="S122" s="129">
        <v>24.0</v>
      </c>
      <c r="T122" s="14" t="s">
        <v>41</v>
      </c>
      <c r="U122" s="129">
        <v>-8.0</v>
      </c>
      <c r="V122" s="129">
        <v>-20.0</v>
      </c>
      <c r="W122" s="129">
        <v>-11.11</v>
      </c>
      <c r="X122" s="129">
        <v>-26.35</v>
      </c>
      <c r="Y122" s="14" t="s">
        <v>41</v>
      </c>
      <c r="Z122" s="129">
        <v>1.0</v>
      </c>
      <c r="AA122" s="129">
        <v>1.0</v>
      </c>
      <c r="AB122" s="129">
        <v>1.0</v>
      </c>
      <c r="AC122" s="129">
        <v>1.0</v>
      </c>
      <c r="AD122" s="129">
        <v>0.95</v>
      </c>
      <c r="AE122" s="129">
        <v>620.0</v>
      </c>
      <c r="AF122" s="14" t="s">
        <v>41</v>
      </c>
      <c r="AG122" s="129">
        <v>1.0</v>
      </c>
      <c r="AH122" s="129">
        <v>1.0</v>
      </c>
      <c r="AI122" s="129">
        <v>1.0</v>
      </c>
      <c r="AJ122" s="129">
        <v>1.0</v>
      </c>
      <c r="AK122" s="129">
        <v>1.0</v>
      </c>
      <c r="AL122" s="130">
        <v>45469.77669996528</v>
      </c>
      <c r="AM122" s="131">
        <v>263226.95</v>
      </c>
      <c r="AN122" s="131">
        <v>321006.96</v>
      </c>
      <c r="AO122" s="124"/>
      <c r="AP122" s="124"/>
    </row>
    <row r="123">
      <c r="A123" s="129">
        <v>110.0</v>
      </c>
      <c r="B123" s="14" t="s">
        <v>60</v>
      </c>
      <c r="C123" s="14" t="s">
        <v>32</v>
      </c>
      <c r="D123" s="14" t="s">
        <v>61</v>
      </c>
      <c r="E123" s="14" t="s">
        <v>62</v>
      </c>
      <c r="F123" s="15" t="s">
        <v>35</v>
      </c>
      <c r="G123" s="15" t="s">
        <v>36</v>
      </c>
      <c r="H123" s="18" t="s">
        <v>1053</v>
      </c>
      <c r="I123" s="18" t="s">
        <v>1054</v>
      </c>
      <c r="J123" s="129">
        <v>652547.8</v>
      </c>
      <c r="K123" s="129">
        <v>674912.6</v>
      </c>
      <c r="L123" s="129">
        <v>19382.75</v>
      </c>
      <c r="M123" s="129">
        <v>21107.86</v>
      </c>
      <c r="N123" s="129">
        <v>1.0</v>
      </c>
      <c r="O123" s="129">
        <v>2.0</v>
      </c>
      <c r="P123" s="129">
        <v>29.0</v>
      </c>
      <c r="Q123" s="129">
        <v>28.0</v>
      </c>
      <c r="R123" s="129">
        <v>40.0</v>
      </c>
      <c r="S123" s="129">
        <v>31.0</v>
      </c>
      <c r="T123" s="129">
        <v>-50.0</v>
      </c>
      <c r="U123" s="129">
        <v>3.0</v>
      </c>
      <c r="V123" s="129">
        <v>29.0</v>
      </c>
      <c r="W123" s="129">
        <v>-8.17</v>
      </c>
      <c r="X123" s="129">
        <v>-3.31</v>
      </c>
      <c r="Y123" s="129">
        <v>1.0</v>
      </c>
      <c r="Z123" s="129">
        <v>1.0</v>
      </c>
      <c r="AA123" s="129">
        <v>2.0</v>
      </c>
      <c r="AB123" s="129">
        <v>1.0</v>
      </c>
      <c r="AC123" s="129">
        <v>1.0</v>
      </c>
      <c r="AD123" s="129">
        <v>1.2</v>
      </c>
      <c r="AE123" s="129">
        <v>467.0</v>
      </c>
      <c r="AF123" s="129">
        <v>1.0</v>
      </c>
      <c r="AG123" s="129">
        <v>1.0</v>
      </c>
      <c r="AH123" s="129">
        <v>2.0</v>
      </c>
      <c r="AI123" s="129">
        <v>1.0</v>
      </c>
      <c r="AJ123" s="129">
        <v>1.0</v>
      </c>
      <c r="AK123" s="129">
        <v>1.0</v>
      </c>
      <c r="AL123" s="130">
        <v>45469.77669996528</v>
      </c>
      <c r="AM123" s="131">
        <v>650155.08</v>
      </c>
      <c r="AN123" s="131">
        <v>661607.76</v>
      </c>
      <c r="AO123" s="124"/>
      <c r="AP123" s="124"/>
    </row>
    <row r="124">
      <c r="A124" s="129">
        <v>229.0</v>
      </c>
      <c r="B124" s="14" t="s">
        <v>60</v>
      </c>
      <c r="C124" s="14" t="s">
        <v>32</v>
      </c>
      <c r="D124" s="14" t="s">
        <v>61</v>
      </c>
      <c r="E124" s="14" t="s">
        <v>62</v>
      </c>
      <c r="F124" s="15" t="s">
        <v>81</v>
      </c>
      <c r="G124" s="15" t="s">
        <v>36</v>
      </c>
      <c r="H124" s="18" t="s">
        <v>1053</v>
      </c>
      <c r="I124" s="18" t="s">
        <v>1054</v>
      </c>
      <c r="J124" s="129">
        <v>257983.75</v>
      </c>
      <c r="K124" s="129">
        <v>206139.6</v>
      </c>
      <c r="L124" s="129">
        <v>7256.5</v>
      </c>
      <c r="M124" s="129">
        <v>6651.78</v>
      </c>
      <c r="N124" s="14" t="s">
        <v>41</v>
      </c>
      <c r="O124" s="14" t="s">
        <v>41</v>
      </c>
      <c r="P124" s="129">
        <v>18.0</v>
      </c>
      <c r="Q124" s="129">
        <v>10.0</v>
      </c>
      <c r="R124" s="129">
        <v>10.0</v>
      </c>
      <c r="S124" s="129">
        <v>9.0</v>
      </c>
      <c r="T124" s="14" t="s">
        <v>41</v>
      </c>
      <c r="U124" s="129">
        <v>80.0</v>
      </c>
      <c r="V124" s="129">
        <v>11.0</v>
      </c>
      <c r="W124" s="129">
        <v>9.09</v>
      </c>
      <c r="X124" s="129">
        <v>25.15</v>
      </c>
      <c r="Y124" s="14" t="s">
        <v>41</v>
      </c>
      <c r="Z124" s="129">
        <v>2.0</v>
      </c>
      <c r="AA124" s="129">
        <v>1.0</v>
      </c>
      <c r="AB124" s="129">
        <v>3.0</v>
      </c>
      <c r="AC124" s="129">
        <v>4.0</v>
      </c>
      <c r="AD124" s="129">
        <v>2.6</v>
      </c>
      <c r="AE124" s="129">
        <v>219.0</v>
      </c>
      <c r="AF124" s="14" t="s">
        <v>41</v>
      </c>
      <c r="AG124" s="129">
        <v>2.0</v>
      </c>
      <c r="AH124" s="129">
        <v>1.0</v>
      </c>
      <c r="AI124" s="129">
        <v>2.0</v>
      </c>
      <c r="AJ124" s="129">
        <v>3.0</v>
      </c>
      <c r="AK124" s="129">
        <v>2.0</v>
      </c>
      <c r="AL124" s="130">
        <v>45469.77669996528</v>
      </c>
      <c r="AM124" s="131">
        <v>258397.75</v>
      </c>
      <c r="AN124" s="131">
        <v>220239.36</v>
      </c>
      <c r="AO124" s="124"/>
      <c r="AP124" s="124"/>
    </row>
    <row r="125">
      <c r="A125" s="129">
        <v>283.0</v>
      </c>
      <c r="B125" s="14" t="s">
        <v>67</v>
      </c>
      <c r="C125" s="14" t="s">
        <v>32</v>
      </c>
      <c r="D125" s="14" t="s">
        <v>286</v>
      </c>
      <c r="E125" s="14" t="s">
        <v>287</v>
      </c>
      <c r="F125" s="15" t="s">
        <v>228</v>
      </c>
      <c r="G125" s="15" t="s">
        <v>36</v>
      </c>
      <c r="H125" s="18" t="s">
        <v>1053</v>
      </c>
      <c r="I125" s="18" t="s">
        <v>1054</v>
      </c>
      <c r="J125" s="129">
        <v>1745253.06</v>
      </c>
      <c r="K125" s="129">
        <v>1784364.4</v>
      </c>
      <c r="L125" s="129">
        <v>50936.75</v>
      </c>
      <c r="M125" s="129">
        <v>52936.52</v>
      </c>
      <c r="N125" s="14" t="s">
        <v>41</v>
      </c>
      <c r="O125" s="129">
        <v>18.0</v>
      </c>
      <c r="P125" s="129">
        <v>39.0</v>
      </c>
      <c r="Q125" s="129">
        <v>57.0</v>
      </c>
      <c r="R125" s="129">
        <v>30.0</v>
      </c>
      <c r="S125" s="129">
        <v>36.0</v>
      </c>
      <c r="T125" s="14" t="s">
        <v>41</v>
      </c>
      <c r="U125" s="129">
        <v>-31.0</v>
      </c>
      <c r="V125" s="129">
        <v>-16.0</v>
      </c>
      <c r="W125" s="129">
        <v>-3.78</v>
      </c>
      <c r="X125" s="129">
        <v>-2.19</v>
      </c>
      <c r="Y125" s="14" t="s">
        <v>41</v>
      </c>
      <c r="Z125" s="129">
        <v>1.0</v>
      </c>
      <c r="AA125" s="129">
        <v>1.0</v>
      </c>
      <c r="AB125" s="129">
        <v>1.0</v>
      </c>
      <c r="AC125" s="129">
        <v>1.0</v>
      </c>
      <c r="AD125" s="129">
        <v>0.95</v>
      </c>
      <c r="AE125" s="129">
        <v>643.0</v>
      </c>
      <c r="AF125" s="14" t="s">
        <v>41</v>
      </c>
      <c r="AG125" s="129">
        <v>1.0</v>
      </c>
      <c r="AH125" s="129">
        <v>1.0</v>
      </c>
      <c r="AI125" s="129">
        <v>1.0</v>
      </c>
      <c r="AJ125" s="129">
        <v>1.0</v>
      </c>
      <c r="AK125" s="129">
        <v>1.0</v>
      </c>
      <c r="AL125" s="130">
        <v>45469.77669996528</v>
      </c>
      <c r="AM125" s="131">
        <v>1734442.06</v>
      </c>
      <c r="AN125" s="131">
        <v>1777807.4</v>
      </c>
      <c r="AO125" s="124"/>
      <c r="AP125" s="124"/>
    </row>
    <row r="126">
      <c r="A126" s="129">
        <v>297.0</v>
      </c>
      <c r="B126" s="14" t="s">
        <v>1001</v>
      </c>
      <c r="C126" s="14" t="s">
        <v>992</v>
      </c>
      <c r="D126" s="14" t="s">
        <v>91</v>
      </c>
      <c r="E126" s="14" t="s">
        <v>1015</v>
      </c>
      <c r="F126" s="15" t="s">
        <v>220</v>
      </c>
      <c r="G126" s="15" t="s">
        <v>59</v>
      </c>
      <c r="H126" s="18" t="s">
        <v>1053</v>
      </c>
      <c r="I126" s="18" t="s">
        <v>1054</v>
      </c>
      <c r="J126" s="129">
        <v>1310429.53</v>
      </c>
      <c r="K126" s="129">
        <v>1703586.0</v>
      </c>
      <c r="L126" s="129">
        <v>39061.47</v>
      </c>
      <c r="M126" s="129">
        <v>56198.86</v>
      </c>
      <c r="N126" s="129">
        <v>7.0</v>
      </c>
      <c r="O126" s="14" t="s">
        <v>41</v>
      </c>
      <c r="P126" s="129">
        <v>94.0</v>
      </c>
      <c r="Q126" s="129">
        <v>49.0</v>
      </c>
      <c r="R126" s="129">
        <v>321.0</v>
      </c>
      <c r="S126" s="129">
        <v>46.0</v>
      </c>
      <c r="T126" s="14" t="s">
        <v>41</v>
      </c>
      <c r="U126" s="129">
        <v>91.0</v>
      </c>
      <c r="V126" s="129">
        <v>597.0</v>
      </c>
      <c r="W126" s="129">
        <v>-30.49</v>
      </c>
      <c r="X126" s="129">
        <v>-23.08</v>
      </c>
      <c r="Y126" s="14" t="s">
        <v>41</v>
      </c>
      <c r="Z126" s="129">
        <v>2.0</v>
      </c>
      <c r="AA126" s="129">
        <v>5.0</v>
      </c>
      <c r="AB126" s="129">
        <v>1.0</v>
      </c>
      <c r="AC126" s="129">
        <v>1.0</v>
      </c>
      <c r="AD126" s="129">
        <v>1.9</v>
      </c>
      <c r="AE126" s="129">
        <v>329.0</v>
      </c>
      <c r="AF126" s="14" t="s">
        <v>41</v>
      </c>
      <c r="AG126" s="129">
        <v>2.0</v>
      </c>
      <c r="AH126" s="129">
        <v>4.0</v>
      </c>
      <c r="AI126" s="129">
        <v>1.0</v>
      </c>
      <c r="AJ126" s="129">
        <v>1.0</v>
      </c>
      <c r="AK126" s="129">
        <v>2.0</v>
      </c>
      <c r="AL126" s="130">
        <v>45469.77669996528</v>
      </c>
      <c r="AM126" s="131">
        <v>1310103.65</v>
      </c>
      <c r="AN126" s="131">
        <v>1703733.48</v>
      </c>
      <c r="AO126" s="124"/>
      <c r="AP126" s="124"/>
    </row>
    <row r="127">
      <c r="A127" s="129">
        <v>398.0</v>
      </c>
      <c r="B127" s="14" t="s">
        <v>97</v>
      </c>
      <c r="C127" s="14" t="s">
        <v>32</v>
      </c>
      <c r="D127" s="14" t="s">
        <v>405</v>
      </c>
      <c r="E127" s="14" t="s">
        <v>406</v>
      </c>
      <c r="F127" s="15" t="s">
        <v>143</v>
      </c>
      <c r="G127" s="15" t="s">
        <v>101</v>
      </c>
      <c r="H127" s="18" t="s">
        <v>1053</v>
      </c>
      <c r="I127" s="18" t="s">
        <v>1054</v>
      </c>
      <c r="J127" s="129">
        <v>1111293.32</v>
      </c>
      <c r="K127" s="129">
        <v>1146465.8</v>
      </c>
      <c r="L127" s="129">
        <v>31389.69</v>
      </c>
      <c r="M127" s="129">
        <v>32216.69</v>
      </c>
      <c r="N127" s="129">
        <v>18.0</v>
      </c>
      <c r="O127" s="129">
        <v>15.0</v>
      </c>
      <c r="P127" s="129">
        <v>28.0</v>
      </c>
      <c r="Q127" s="129">
        <v>33.0</v>
      </c>
      <c r="R127" s="129">
        <v>23.0</v>
      </c>
      <c r="S127" s="129">
        <v>30.0</v>
      </c>
      <c r="T127" s="129">
        <v>20.0</v>
      </c>
      <c r="U127" s="129">
        <v>-15.0</v>
      </c>
      <c r="V127" s="129">
        <v>-23.0</v>
      </c>
      <c r="W127" s="129">
        <v>-2.57</v>
      </c>
      <c r="X127" s="129">
        <v>-3.07</v>
      </c>
      <c r="Y127" s="129">
        <v>1.0</v>
      </c>
      <c r="Z127" s="129">
        <v>1.0</v>
      </c>
      <c r="AA127" s="129">
        <v>1.0</v>
      </c>
      <c r="AB127" s="129">
        <v>1.0</v>
      </c>
      <c r="AC127" s="129">
        <v>1.0</v>
      </c>
      <c r="AD127" s="129">
        <v>1.0</v>
      </c>
      <c r="AE127" s="129">
        <v>569.0</v>
      </c>
      <c r="AF127" s="129">
        <v>1.0</v>
      </c>
      <c r="AG127" s="129">
        <v>1.0</v>
      </c>
      <c r="AH127" s="129">
        <v>1.0</v>
      </c>
      <c r="AI127" s="129">
        <v>1.0</v>
      </c>
      <c r="AJ127" s="129">
        <v>1.0</v>
      </c>
      <c r="AK127" s="129">
        <v>1.0</v>
      </c>
      <c r="AL127" s="130">
        <v>45469.77669996528</v>
      </c>
      <c r="AM127" s="131">
        <v>1115130.67</v>
      </c>
      <c r="AN127" s="131">
        <v>1146163.89</v>
      </c>
      <c r="AO127" s="124"/>
      <c r="AP127" s="124"/>
    </row>
    <row r="128">
      <c r="A128" s="129">
        <v>404.0</v>
      </c>
      <c r="B128" s="14" t="s">
        <v>97</v>
      </c>
      <c r="C128" s="14" t="s">
        <v>32</v>
      </c>
      <c r="D128" s="14" t="s">
        <v>405</v>
      </c>
      <c r="E128" s="14" t="s">
        <v>406</v>
      </c>
      <c r="F128" s="15" t="s">
        <v>143</v>
      </c>
      <c r="G128" s="15" t="s">
        <v>101</v>
      </c>
      <c r="H128" s="18" t="s">
        <v>1053</v>
      </c>
      <c r="I128" s="18" t="s">
        <v>1054</v>
      </c>
      <c r="J128" s="129">
        <v>2252616.37</v>
      </c>
      <c r="K128" s="129">
        <v>1815667.2</v>
      </c>
      <c r="L128" s="129">
        <v>65002.73</v>
      </c>
      <c r="M128" s="129">
        <v>53253.7</v>
      </c>
      <c r="N128" s="129">
        <v>45.0</v>
      </c>
      <c r="O128" s="129">
        <v>63.0</v>
      </c>
      <c r="P128" s="129">
        <v>51.0</v>
      </c>
      <c r="Q128" s="129">
        <v>40.0</v>
      </c>
      <c r="R128" s="129">
        <v>31.0</v>
      </c>
      <c r="S128" s="129">
        <v>31.0</v>
      </c>
      <c r="T128" s="129">
        <v>-28.0</v>
      </c>
      <c r="U128" s="129">
        <v>27.0</v>
      </c>
      <c r="V128" s="129">
        <v>0.0</v>
      </c>
      <c r="W128" s="129">
        <v>22.06</v>
      </c>
      <c r="X128" s="129">
        <v>24.07</v>
      </c>
      <c r="Y128" s="129">
        <v>1.0</v>
      </c>
      <c r="Z128" s="129">
        <v>1.0</v>
      </c>
      <c r="AA128" s="129">
        <v>1.0</v>
      </c>
      <c r="AB128" s="129">
        <v>5.0</v>
      </c>
      <c r="AC128" s="129">
        <v>4.0</v>
      </c>
      <c r="AD128" s="129">
        <v>3.35</v>
      </c>
      <c r="AE128" s="129">
        <v>150.0</v>
      </c>
      <c r="AF128" s="129">
        <v>1.0</v>
      </c>
      <c r="AG128" s="129">
        <v>1.0</v>
      </c>
      <c r="AH128" s="129">
        <v>1.0</v>
      </c>
      <c r="AI128" s="129">
        <v>4.0</v>
      </c>
      <c r="AJ128" s="129">
        <v>3.0</v>
      </c>
      <c r="AK128" s="129">
        <v>3.0</v>
      </c>
      <c r="AL128" s="130">
        <v>45469.77669996528</v>
      </c>
      <c r="AM128" s="131">
        <v>2249801.76</v>
      </c>
      <c r="AN128" s="131">
        <v>1816462.07</v>
      </c>
      <c r="AO128" s="124"/>
      <c r="AP128" s="124"/>
    </row>
    <row r="129">
      <c r="A129" s="129">
        <v>808.0</v>
      </c>
      <c r="B129" s="14" t="s">
        <v>1020</v>
      </c>
      <c r="C129" s="14" t="s">
        <v>992</v>
      </c>
      <c r="D129" s="14" t="s">
        <v>205</v>
      </c>
      <c r="E129" s="14" t="s">
        <v>1023</v>
      </c>
      <c r="F129" s="15" t="s">
        <v>76</v>
      </c>
      <c r="G129" s="15" t="s">
        <v>59</v>
      </c>
      <c r="H129" s="18" t="s">
        <v>1053</v>
      </c>
      <c r="I129" s="18" t="s">
        <v>1054</v>
      </c>
      <c r="J129" s="129">
        <v>1873256.91</v>
      </c>
      <c r="K129" s="129">
        <v>1853362.2</v>
      </c>
      <c r="L129" s="129">
        <v>50271.05</v>
      </c>
      <c r="M129" s="129">
        <v>52754.11</v>
      </c>
      <c r="N129" s="129">
        <v>18.0</v>
      </c>
      <c r="O129" s="129">
        <v>14.0</v>
      </c>
      <c r="P129" s="129">
        <v>148.0</v>
      </c>
      <c r="Q129" s="129">
        <v>227.0</v>
      </c>
      <c r="R129" s="129">
        <v>225.0</v>
      </c>
      <c r="S129" s="129">
        <v>282.0</v>
      </c>
      <c r="T129" s="129">
        <v>28.0</v>
      </c>
      <c r="U129" s="129">
        <v>-34.0</v>
      </c>
      <c r="V129" s="129">
        <v>-20.0</v>
      </c>
      <c r="W129" s="129">
        <v>-4.71</v>
      </c>
      <c r="X129" s="129">
        <v>1.07</v>
      </c>
      <c r="Y129" s="129">
        <v>1.0</v>
      </c>
      <c r="Z129" s="129">
        <v>1.0</v>
      </c>
      <c r="AA129" s="129">
        <v>1.0</v>
      </c>
      <c r="AB129" s="129">
        <v>1.0</v>
      </c>
      <c r="AC129" s="129">
        <v>1.0</v>
      </c>
      <c r="AD129" s="129">
        <v>1.0</v>
      </c>
      <c r="AE129" s="129">
        <v>597.0</v>
      </c>
      <c r="AF129" s="129">
        <v>1.0</v>
      </c>
      <c r="AG129" s="129">
        <v>1.0</v>
      </c>
      <c r="AH129" s="129">
        <v>1.0</v>
      </c>
      <c r="AI129" s="129">
        <v>1.0</v>
      </c>
      <c r="AJ129" s="129">
        <v>1.0</v>
      </c>
      <c r="AK129" s="129">
        <v>1.0</v>
      </c>
      <c r="AL129" s="130">
        <v>45469.77669996528</v>
      </c>
      <c r="AM129" s="131">
        <v>1842436.85</v>
      </c>
      <c r="AN129" s="131">
        <v>1808909.01</v>
      </c>
      <c r="AO129" s="124"/>
      <c r="AP129" s="124"/>
    </row>
    <row r="130">
      <c r="A130" s="129">
        <v>818.0</v>
      </c>
      <c r="B130" s="14" t="s">
        <v>1020</v>
      </c>
      <c r="C130" s="14" t="s">
        <v>992</v>
      </c>
      <c r="D130" s="14" t="s">
        <v>205</v>
      </c>
      <c r="E130" s="14" t="s">
        <v>1023</v>
      </c>
      <c r="F130" s="15" t="s">
        <v>76</v>
      </c>
      <c r="G130" s="15" t="s">
        <v>59</v>
      </c>
      <c r="H130" s="18" t="s">
        <v>1053</v>
      </c>
      <c r="I130" s="18" t="s">
        <v>1054</v>
      </c>
      <c r="J130" s="129">
        <v>1489267.29</v>
      </c>
      <c r="K130" s="129">
        <v>1234070.6</v>
      </c>
      <c r="L130" s="129">
        <v>37302.66</v>
      </c>
      <c r="M130" s="129">
        <v>32139.36</v>
      </c>
      <c r="N130" s="129">
        <v>49.0</v>
      </c>
      <c r="O130" s="129">
        <v>20.0</v>
      </c>
      <c r="P130" s="129">
        <v>133.0</v>
      </c>
      <c r="Q130" s="129">
        <v>167.0</v>
      </c>
      <c r="R130" s="129">
        <v>349.0</v>
      </c>
      <c r="S130" s="129">
        <v>306.0</v>
      </c>
      <c r="T130" s="129">
        <v>145.0</v>
      </c>
      <c r="U130" s="129">
        <v>-20.0</v>
      </c>
      <c r="V130" s="129">
        <v>14.0</v>
      </c>
      <c r="W130" s="129">
        <v>16.07</v>
      </c>
      <c r="X130" s="129">
        <v>20.68</v>
      </c>
      <c r="Y130" s="129">
        <v>5.0</v>
      </c>
      <c r="Z130" s="129">
        <v>1.0</v>
      </c>
      <c r="AA130" s="129">
        <v>1.0</v>
      </c>
      <c r="AB130" s="129">
        <v>4.0</v>
      </c>
      <c r="AC130" s="129">
        <v>3.0</v>
      </c>
      <c r="AD130" s="129">
        <v>3.1</v>
      </c>
      <c r="AE130" s="129">
        <v>173.0</v>
      </c>
      <c r="AF130" s="129">
        <v>4.0</v>
      </c>
      <c r="AG130" s="129">
        <v>1.0</v>
      </c>
      <c r="AH130" s="129">
        <v>1.0</v>
      </c>
      <c r="AI130" s="129">
        <v>3.0</v>
      </c>
      <c r="AJ130" s="129">
        <v>2.0</v>
      </c>
      <c r="AK130" s="129">
        <v>3.0</v>
      </c>
      <c r="AL130" s="130">
        <v>45469.77669996528</v>
      </c>
      <c r="AM130" s="131">
        <v>1441111.75</v>
      </c>
      <c r="AN130" s="131">
        <v>1145470.17</v>
      </c>
      <c r="AO130" s="124"/>
      <c r="AP130" s="124"/>
    </row>
    <row r="131">
      <c r="A131" s="129">
        <v>816.0</v>
      </c>
      <c r="B131" s="14" t="s">
        <v>414</v>
      </c>
      <c r="C131" s="14" t="s">
        <v>992</v>
      </c>
      <c r="D131" s="14" t="s">
        <v>205</v>
      </c>
      <c r="E131" s="14" t="s">
        <v>1023</v>
      </c>
      <c r="F131" s="15" t="s">
        <v>76</v>
      </c>
      <c r="G131" s="15" t="s">
        <v>59</v>
      </c>
      <c r="H131" s="18" t="s">
        <v>1053</v>
      </c>
      <c r="I131" s="18" t="s">
        <v>1054</v>
      </c>
      <c r="J131" s="129">
        <v>1042981.79</v>
      </c>
      <c r="K131" s="129">
        <v>733468.08</v>
      </c>
      <c r="L131" s="129">
        <v>28055.92</v>
      </c>
      <c r="M131" s="129">
        <v>21083.64</v>
      </c>
      <c r="N131" s="129">
        <v>17.0</v>
      </c>
      <c r="O131" s="129">
        <v>19.0</v>
      </c>
      <c r="P131" s="129">
        <v>140.0</v>
      </c>
      <c r="Q131" s="129">
        <v>135.0</v>
      </c>
      <c r="R131" s="129">
        <v>270.0</v>
      </c>
      <c r="S131" s="129">
        <v>209.0</v>
      </c>
      <c r="T131" s="129">
        <v>-10.0</v>
      </c>
      <c r="U131" s="129">
        <v>3.0</v>
      </c>
      <c r="V131" s="129">
        <v>29.0</v>
      </c>
      <c r="W131" s="129">
        <v>33.07</v>
      </c>
      <c r="X131" s="129">
        <v>42.2</v>
      </c>
      <c r="Y131" s="129">
        <v>1.0</v>
      </c>
      <c r="Z131" s="129">
        <v>1.0</v>
      </c>
      <c r="AA131" s="129">
        <v>2.0</v>
      </c>
      <c r="AB131" s="129">
        <v>5.0</v>
      </c>
      <c r="AC131" s="129">
        <v>5.0</v>
      </c>
      <c r="AD131" s="129">
        <v>3.85</v>
      </c>
      <c r="AE131" s="129">
        <v>61.0</v>
      </c>
      <c r="AF131" s="129">
        <v>1.0</v>
      </c>
      <c r="AG131" s="129">
        <v>1.0</v>
      </c>
      <c r="AH131" s="129">
        <v>2.0</v>
      </c>
      <c r="AI131" s="129">
        <v>4.0</v>
      </c>
      <c r="AJ131" s="129">
        <v>4.0</v>
      </c>
      <c r="AK131" s="129">
        <v>4.0</v>
      </c>
      <c r="AL131" s="130">
        <v>45469.77669996528</v>
      </c>
      <c r="AM131" s="131">
        <v>1039274.35</v>
      </c>
      <c r="AN131" s="131">
        <v>729122.86</v>
      </c>
      <c r="AO131" s="124"/>
      <c r="AP131" s="124"/>
    </row>
    <row r="132">
      <c r="A132" s="129">
        <v>134.0</v>
      </c>
      <c r="B132" s="14" t="s">
        <v>47</v>
      </c>
      <c r="C132" s="14" t="s">
        <v>32</v>
      </c>
      <c r="D132" s="14" t="s">
        <v>104</v>
      </c>
      <c r="E132" s="14" t="s">
        <v>105</v>
      </c>
      <c r="F132" s="15" t="s">
        <v>88</v>
      </c>
      <c r="G132" s="15" t="s">
        <v>59</v>
      </c>
      <c r="H132" s="18" t="s">
        <v>1053</v>
      </c>
      <c r="I132" s="18" t="s">
        <v>1054</v>
      </c>
      <c r="J132" s="129">
        <v>3298059.03</v>
      </c>
      <c r="K132" s="129">
        <v>2822997.2</v>
      </c>
      <c r="L132" s="129">
        <v>94470.93</v>
      </c>
      <c r="M132" s="129">
        <v>84189.07</v>
      </c>
      <c r="N132" s="129">
        <v>52.0</v>
      </c>
      <c r="O132" s="14" t="s">
        <v>41</v>
      </c>
      <c r="P132" s="129">
        <v>64.0</v>
      </c>
      <c r="Q132" s="129">
        <v>57.0</v>
      </c>
      <c r="R132" s="129">
        <v>125.0</v>
      </c>
      <c r="S132" s="129">
        <v>112.0</v>
      </c>
      <c r="T132" s="14" t="s">
        <v>41</v>
      </c>
      <c r="U132" s="129">
        <v>12.0</v>
      </c>
      <c r="V132" s="129">
        <v>11.0</v>
      </c>
      <c r="W132" s="129">
        <v>12.21</v>
      </c>
      <c r="X132" s="129">
        <v>16.83</v>
      </c>
      <c r="Y132" s="14" t="s">
        <v>41</v>
      </c>
      <c r="Z132" s="129">
        <v>1.0</v>
      </c>
      <c r="AA132" s="129">
        <v>1.0</v>
      </c>
      <c r="AB132" s="129">
        <v>3.0</v>
      </c>
      <c r="AC132" s="129">
        <v>3.0</v>
      </c>
      <c r="AD132" s="129">
        <v>2.25</v>
      </c>
      <c r="AE132" s="129">
        <v>276.0</v>
      </c>
      <c r="AF132" s="14" t="s">
        <v>41</v>
      </c>
      <c r="AG132" s="129">
        <v>1.0</v>
      </c>
      <c r="AH132" s="129">
        <v>1.0</v>
      </c>
      <c r="AI132" s="129">
        <v>2.0</v>
      </c>
      <c r="AJ132" s="129">
        <v>2.0</v>
      </c>
      <c r="AK132" s="129">
        <v>2.0</v>
      </c>
      <c r="AL132" s="130">
        <v>45469.77669996528</v>
      </c>
      <c r="AM132" s="131">
        <v>3281908.76</v>
      </c>
      <c r="AN132" s="131">
        <v>2822696.53</v>
      </c>
      <c r="AO132" s="124"/>
      <c r="AP132" s="124"/>
    </row>
    <row r="133">
      <c r="A133" s="129">
        <v>419.0</v>
      </c>
      <c r="B133" s="14" t="s">
        <v>47</v>
      </c>
      <c r="C133" s="14" t="s">
        <v>32</v>
      </c>
      <c r="D133" s="14" t="s">
        <v>148</v>
      </c>
      <c r="E133" s="14" t="s">
        <v>419</v>
      </c>
      <c r="F133" s="15" t="s">
        <v>140</v>
      </c>
      <c r="G133" s="15" t="s">
        <v>36</v>
      </c>
      <c r="H133" s="18" t="s">
        <v>1053</v>
      </c>
      <c r="I133" s="18" t="s">
        <v>1054</v>
      </c>
      <c r="J133" s="129">
        <v>1284589.22</v>
      </c>
      <c r="K133" s="129">
        <v>1248711.2</v>
      </c>
      <c r="L133" s="129">
        <v>32281.32</v>
      </c>
      <c r="M133" s="129">
        <v>33192.55</v>
      </c>
      <c r="N133" s="129">
        <v>20.0</v>
      </c>
      <c r="O133" s="129">
        <v>29.0</v>
      </c>
      <c r="P133" s="129">
        <v>39.0</v>
      </c>
      <c r="Q133" s="129">
        <v>60.0</v>
      </c>
      <c r="R133" s="129">
        <v>37.0</v>
      </c>
      <c r="S133" s="129">
        <v>55.0</v>
      </c>
      <c r="T133" s="129">
        <v>-31.0</v>
      </c>
      <c r="U133" s="129">
        <v>-35.0</v>
      </c>
      <c r="V133" s="129">
        <v>-32.0</v>
      </c>
      <c r="W133" s="129">
        <v>-2.75</v>
      </c>
      <c r="X133" s="129">
        <v>2.87</v>
      </c>
      <c r="Y133" s="129">
        <v>1.0</v>
      </c>
      <c r="Z133" s="129">
        <v>1.0</v>
      </c>
      <c r="AA133" s="129">
        <v>1.0</v>
      </c>
      <c r="AB133" s="129">
        <v>1.0</v>
      </c>
      <c r="AC133" s="129">
        <v>1.0</v>
      </c>
      <c r="AD133" s="129">
        <v>1.0</v>
      </c>
      <c r="AE133" s="129">
        <v>571.0</v>
      </c>
      <c r="AF133" s="129">
        <v>1.0</v>
      </c>
      <c r="AG133" s="129">
        <v>1.0</v>
      </c>
      <c r="AH133" s="129">
        <v>1.0</v>
      </c>
      <c r="AI133" s="129">
        <v>1.0</v>
      </c>
      <c r="AJ133" s="129">
        <v>1.0</v>
      </c>
      <c r="AK133" s="129">
        <v>1.0</v>
      </c>
      <c r="AL133" s="130">
        <v>45469.77669996528</v>
      </c>
      <c r="AM133" s="131">
        <v>1290175.38</v>
      </c>
      <c r="AN133" s="131">
        <v>1248907.08</v>
      </c>
      <c r="AO133" s="124"/>
      <c r="AP133" s="124"/>
    </row>
    <row r="134">
      <c r="A134" s="129">
        <v>503.0</v>
      </c>
      <c r="B134" s="14" t="s">
        <v>47</v>
      </c>
      <c r="C134" s="14" t="s">
        <v>32</v>
      </c>
      <c r="D134" s="14" t="s">
        <v>148</v>
      </c>
      <c r="E134" s="14" t="s">
        <v>419</v>
      </c>
      <c r="F134" s="15" t="s">
        <v>140</v>
      </c>
      <c r="G134" s="15" t="s">
        <v>36</v>
      </c>
      <c r="H134" s="18" t="s">
        <v>1053</v>
      </c>
      <c r="I134" s="18" t="s">
        <v>1054</v>
      </c>
      <c r="J134" s="129">
        <v>621003.84</v>
      </c>
      <c r="K134" s="129">
        <v>569002.4</v>
      </c>
      <c r="L134" s="129">
        <v>15966.16</v>
      </c>
      <c r="M134" s="129">
        <v>15422.75</v>
      </c>
      <c r="N134" s="129">
        <v>65.0</v>
      </c>
      <c r="O134" s="129">
        <v>28.0</v>
      </c>
      <c r="P134" s="129">
        <v>15.0</v>
      </c>
      <c r="Q134" s="129">
        <v>26.0</v>
      </c>
      <c r="R134" s="129">
        <v>25.0</v>
      </c>
      <c r="S134" s="129">
        <v>33.0</v>
      </c>
      <c r="T134" s="129">
        <v>132.0</v>
      </c>
      <c r="U134" s="129">
        <v>-42.0</v>
      </c>
      <c r="V134" s="129">
        <v>-24.0</v>
      </c>
      <c r="W134" s="129">
        <v>3.52</v>
      </c>
      <c r="X134" s="129">
        <v>9.14</v>
      </c>
      <c r="Y134" s="129">
        <v>5.0</v>
      </c>
      <c r="Z134" s="129">
        <v>1.0</v>
      </c>
      <c r="AA134" s="129">
        <v>1.0</v>
      </c>
      <c r="AB134" s="129">
        <v>1.0</v>
      </c>
      <c r="AC134" s="129">
        <v>2.0</v>
      </c>
      <c r="AD134" s="129">
        <v>1.45</v>
      </c>
      <c r="AE134" s="129">
        <v>406.0</v>
      </c>
      <c r="AF134" s="129">
        <v>4.0</v>
      </c>
      <c r="AG134" s="129">
        <v>1.0</v>
      </c>
      <c r="AH134" s="129">
        <v>1.0</v>
      </c>
      <c r="AI134" s="129">
        <v>1.0</v>
      </c>
      <c r="AJ134" s="129">
        <v>2.0</v>
      </c>
      <c r="AK134" s="129">
        <v>1.0</v>
      </c>
      <c r="AL134" s="130">
        <v>45469.77669996528</v>
      </c>
      <c r="AM134" s="131">
        <v>621299.84</v>
      </c>
      <c r="AN134" s="131">
        <v>569194.55</v>
      </c>
      <c r="AO134" s="124"/>
      <c r="AP134" s="124"/>
    </row>
    <row r="135">
      <c r="A135" s="129">
        <v>551.0</v>
      </c>
      <c r="B135" s="14" t="s">
        <v>60</v>
      </c>
      <c r="C135" s="14" t="s">
        <v>32</v>
      </c>
      <c r="D135" s="14" t="s">
        <v>525</v>
      </c>
      <c r="E135" s="14" t="s">
        <v>526</v>
      </c>
      <c r="F135" s="15" t="s">
        <v>140</v>
      </c>
      <c r="G135" s="15" t="s">
        <v>36</v>
      </c>
      <c r="H135" s="18" t="s">
        <v>1053</v>
      </c>
      <c r="I135" s="18" t="s">
        <v>1054</v>
      </c>
      <c r="J135" s="129">
        <v>1126422.76</v>
      </c>
      <c r="K135" s="129">
        <v>873914.0</v>
      </c>
      <c r="L135" s="129">
        <v>27246.82</v>
      </c>
      <c r="M135" s="129">
        <v>23635.03</v>
      </c>
      <c r="N135" s="129">
        <v>19.0</v>
      </c>
      <c r="O135" s="129">
        <v>16.0</v>
      </c>
      <c r="P135" s="129">
        <v>16.0</v>
      </c>
      <c r="Q135" s="129">
        <v>12.0</v>
      </c>
      <c r="R135" s="129">
        <v>38.0</v>
      </c>
      <c r="S135" s="129">
        <v>30.0</v>
      </c>
      <c r="T135" s="129">
        <v>18.0</v>
      </c>
      <c r="U135" s="129">
        <v>33.0</v>
      </c>
      <c r="V135" s="129">
        <v>26.0</v>
      </c>
      <c r="W135" s="129">
        <v>15.28</v>
      </c>
      <c r="X135" s="129">
        <v>28.89</v>
      </c>
      <c r="Y135" s="129">
        <v>1.0</v>
      </c>
      <c r="Z135" s="129">
        <v>1.0</v>
      </c>
      <c r="AA135" s="129">
        <v>2.0</v>
      </c>
      <c r="AB135" s="129">
        <v>4.0</v>
      </c>
      <c r="AC135" s="129">
        <v>4.0</v>
      </c>
      <c r="AD135" s="129">
        <v>3.15</v>
      </c>
      <c r="AE135" s="129">
        <v>170.0</v>
      </c>
      <c r="AF135" s="129">
        <v>1.0</v>
      </c>
      <c r="AG135" s="129">
        <v>1.0</v>
      </c>
      <c r="AH135" s="129">
        <v>2.0</v>
      </c>
      <c r="AI135" s="129">
        <v>3.0</v>
      </c>
      <c r="AJ135" s="129">
        <v>3.0</v>
      </c>
      <c r="AK135" s="129">
        <v>3.0</v>
      </c>
      <c r="AL135" s="130">
        <v>45469.77669996528</v>
      </c>
      <c r="AM135" s="131">
        <v>1127892.56</v>
      </c>
      <c r="AN135" s="131">
        <v>874181.75</v>
      </c>
      <c r="AO135" s="124"/>
      <c r="AP135" s="124"/>
    </row>
    <row r="136">
      <c r="A136" s="128">
        <v>3042.0</v>
      </c>
      <c r="B136" s="11" t="s">
        <v>31</v>
      </c>
      <c r="C136" s="11" t="s">
        <v>32</v>
      </c>
      <c r="D136" s="11" t="s">
        <v>814</v>
      </c>
      <c r="E136" s="14" t="s">
        <v>815</v>
      </c>
      <c r="F136" s="15" t="s">
        <v>771</v>
      </c>
      <c r="G136" s="15" t="s">
        <v>772</v>
      </c>
      <c r="H136" s="18" t="s">
        <v>1053</v>
      </c>
      <c r="I136" s="18" t="s">
        <v>1054</v>
      </c>
      <c r="J136" s="129">
        <v>783446.25</v>
      </c>
      <c r="K136" s="129">
        <v>748260.4</v>
      </c>
      <c r="L136" s="129">
        <v>19220.0</v>
      </c>
      <c r="M136" s="129">
        <v>18912.75</v>
      </c>
      <c r="N136" s="129">
        <v>7.0</v>
      </c>
      <c r="O136" s="129">
        <v>11.0</v>
      </c>
      <c r="P136" s="129">
        <v>12.0</v>
      </c>
      <c r="Q136" s="128">
        <v>11.0</v>
      </c>
      <c r="R136" s="128">
        <v>22.0</v>
      </c>
      <c r="S136" s="128">
        <v>15.0</v>
      </c>
      <c r="T136" s="128">
        <v>-36.0</v>
      </c>
      <c r="U136" s="128">
        <v>9.0</v>
      </c>
      <c r="V136" s="128">
        <v>46.0</v>
      </c>
      <c r="W136" s="128">
        <v>1.62</v>
      </c>
      <c r="X136" s="128">
        <v>4.7</v>
      </c>
      <c r="Y136" s="128">
        <v>1.0</v>
      </c>
      <c r="Z136" s="128">
        <v>1.0</v>
      </c>
      <c r="AA136" s="128">
        <v>3.0</v>
      </c>
      <c r="AB136" s="128">
        <v>1.0</v>
      </c>
      <c r="AC136" s="128">
        <v>1.0</v>
      </c>
      <c r="AD136" s="128">
        <v>1.4</v>
      </c>
      <c r="AE136" s="128">
        <v>417.0</v>
      </c>
      <c r="AF136" s="128">
        <v>1.0</v>
      </c>
      <c r="AG136" s="128">
        <v>1.0</v>
      </c>
      <c r="AH136" s="128">
        <v>2.0</v>
      </c>
      <c r="AI136" s="128">
        <v>1.0</v>
      </c>
      <c r="AJ136" s="128">
        <v>1.0</v>
      </c>
      <c r="AK136" s="128">
        <v>1.0</v>
      </c>
      <c r="AL136" s="130">
        <v>45469.77669996528</v>
      </c>
      <c r="AM136" s="131">
        <v>785639.25</v>
      </c>
      <c r="AN136" s="131">
        <v>748765.89</v>
      </c>
      <c r="AO136" s="124"/>
      <c r="AP136" s="124"/>
    </row>
    <row r="137">
      <c r="A137" s="129">
        <v>414.0</v>
      </c>
      <c r="B137" s="14" t="s">
        <v>47</v>
      </c>
      <c r="C137" s="14" t="s">
        <v>32</v>
      </c>
      <c r="D137" s="14" t="s">
        <v>111</v>
      </c>
      <c r="E137" s="14" t="s">
        <v>112</v>
      </c>
      <c r="F137" s="15" t="s">
        <v>88</v>
      </c>
      <c r="G137" s="15" t="s">
        <v>59</v>
      </c>
      <c r="H137" s="18" t="s">
        <v>1053</v>
      </c>
      <c r="I137" s="18" t="s">
        <v>1054</v>
      </c>
      <c r="J137" s="129">
        <v>758585.0</v>
      </c>
      <c r="K137" s="129">
        <v>830262.2</v>
      </c>
      <c r="L137" s="129">
        <v>15300.34</v>
      </c>
      <c r="M137" s="129">
        <v>16586.17</v>
      </c>
      <c r="N137" s="14" t="s">
        <v>41</v>
      </c>
      <c r="O137" s="14" t="s">
        <v>41</v>
      </c>
      <c r="P137" s="129">
        <v>6.0</v>
      </c>
      <c r="Q137" s="129">
        <v>5.0</v>
      </c>
      <c r="R137" s="129">
        <v>3.0</v>
      </c>
      <c r="S137" s="129">
        <v>5.0</v>
      </c>
      <c r="T137" s="14" t="s">
        <v>41</v>
      </c>
      <c r="U137" s="129">
        <v>20.0</v>
      </c>
      <c r="V137" s="129">
        <v>-40.0</v>
      </c>
      <c r="W137" s="129">
        <v>-7.75</v>
      </c>
      <c r="X137" s="129">
        <v>-8.63</v>
      </c>
      <c r="Y137" s="14" t="s">
        <v>41</v>
      </c>
      <c r="Z137" s="129">
        <v>1.0</v>
      </c>
      <c r="AA137" s="129">
        <v>1.0</v>
      </c>
      <c r="AB137" s="129">
        <v>1.0</v>
      </c>
      <c r="AC137" s="129">
        <v>1.0</v>
      </c>
      <c r="AD137" s="129">
        <v>0.95</v>
      </c>
      <c r="AE137" s="129">
        <v>623.0</v>
      </c>
      <c r="AF137" s="14" t="s">
        <v>41</v>
      </c>
      <c r="AG137" s="129">
        <v>1.0</v>
      </c>
      <c r="AH137" s="129">
        <v>1.0</v>
      </c>
      <c r="AI137" s="129">
        <v>1.0</v>
      </c>
      <c r="AJ137" s="129">
        <v>1.0</v>
      </c>
      <c r="AK137" s="129">
        <v>1.0</v>
      </c>
      <c r="AL137" s="130">
        <v>45469.77669996528</v>
      </c>
      <c r="AM137" s="131">
        <v>744880.5</v>
      </c>
      <c r="AN137" s="131">
        <v>829015.75</v>
      </c>
      <c r="AO137" s="124"/>
      <c r="AP137" s="124"/>
    </row>
    <row r="138">
      <c r="A138" s="129">
        <v>137.0</v>
      </c>
      <c r="B138" s="14" t="s">
        <v>47</v>
      </c>
      <c r="C138" s="14" t="s">
        <v>32</v>
      </c>
      <c r="D138" s="14" t="s">
        <v>111</v>
      </c>
      <c r="E138" s="14" t="s">
        <v>112</v>
      </c>
      <c r="F138" s="15" t="s">
        <v>88</v>
      </c>
      <c r="G138" s="15" t="s">
        <v>59</v>
      </c>
      <c r="H138" s="18" t="s">
        <v>1053</v>
      </c>
      <c r="I138" s="18" t="s">
        <v>1054</v>
      </c>
      <c r="J138" s="129">
        <v>2288045.75</v>
      </c>
      <c r="K138" s="129">
        <v>1930474.2</v>
      </c>
      <c r="L138" s="129">
        <v>56618.73</v>
      </c>
      <c r="M138" s="129">
        <v>45735.09</v>
      </c>
      <c r="N138" s="14" t="s">
        <v>41</v>
      </c>
      <c r="O138" s="14" t="s">
        <v>41</v>
      </c>
      <c r="P138" s="129">
        <v>9.0</v>
      </c>
      <c r="Q138" s="129">
        <v>5.0</v>
      </c>
      <c r="R138" s="129">
        <v>18.0</v>
      </c>
      <c r="S138" s="129">
        <v>10.0</v>
      </c>
      <c r="T138" s="14" t="s">
        <v>41</v>
      </c>
      <c r="U138" s="129">
        <v>80.0</v>
      </c>
      <c r="V138" s="129">
        <v>80.0</v>
      </c>
      <c r="W138" s="129">
        <v>23.8</v>
      </c>
      <c r="X138" s="129">
        <v>18.52</v>
      </c>
      <c r="Y138" s="14" t="s">
        <v>41</v>
      </c>
      <c r="Z138" s="129">
        <v>2.0</v>
      </c>
      <c r="AA138" s="129">
        <v>5.0</v>
      </c>
      <c r="AB138" s="129">
        <v>5.0</v>
      </c>
      <c r="AC138" s="129">
        <v>3.0</v>
      </c>
      <c r="AD138" s="129">
        <v>3.95</v>
      </c>
      <c r="AE138" s="129">
        <v>57.0</v>
      </c>
      <c r="AF138" s="14" t="s">
        <v>41</v>
      </c>
      <c r="AG138" s="129">
        <v>2.0</v>
      </c>
      <c r="AH138" s="129">
        <v>4.0</v>
      </c>
      <c r="AI138" s="129">
        <v>4.0</v>
      </c>
      <c r="AJ138" s="129">
        <v>2.0</v>
      </c>
      <c r="AK138" s="129">
        <v>4.0</v>
      </c>
      <c r="AL138" s="130">
        <v>45469.77669996528</v>
      </c>
      <c r="AM138" s="131">
        <v>2387974.5</v>
      </c>
      <c r="AN138" s="131">
        <v>2048766.25</v>
      </c>
      <c r="AO138" s="124"/>
      <c r="AP138" s="124"/>
    </row>
    <row r="139">
      <c r="A139" s="129">
        <v>433.0</v>
      </c>
      <c r="B139" s="14" t="s">
        <v>122</v>
      </c>
      <c r="C139" s="14" t="s">
        <v>32</v>
      </c>
      <c r="D139" s="14" t="s">
        <v>430</v>
      </c>
      <c r="E139" s="14" t="s">
        <v>431</v>
      </c>
      <c r="F139" s="15" t="s">
        <v>243</v>
      </c>
      <c r="G139" s="15" t="s">
        <v>101</v>
      </c>
      <c r="H139" s="18" t="s">
        <v>1053</v>
      </c>
      <c r="I139" s="18" t="s">
        <v>1054</v>
      </c>
      <c r="J139" s="129">
        <v>1511237.8</v>
      </c>
      <c r="K139" s="129">
        <v>1874701.6</v>
      </c>
      <c r="L139" s="129">
        <v>61567.5</v>
      </c>
      <c r="M139" s="129">
        <v>72260.77</v>
      </c>
      <c r="N139" s="14" t="s">
        <v>41</v>
      </c>
      <c r="O139" s="14" t="s">
        <v>41</v>
      </c>
      <c r="P139" s="129">
        <v>26.0</v>
      </c>
      <c r="Q139" s="129">
        <v>25.0</v>
      </c>
      <c r="R139" s="129">
        <v>55.0</v>
      </c>
      <c r="S139" s="129">
        <v>55.0</v>
      </c>
      <c r="T139" s="14" t="s">
        <v>41</v>
      </c>
      <c r="U139" s="129">
        <v>4.0</v>
      </c>
      <c r="V139" s="129">
        <v>0.0</v>
      </c>
      <c r="W139" s="129">
        <v>-14.8</v>
      </c>
      <c r="X139" s="129">
        <v>-19.39</v>
      </c>
      <c r="Y139" s="14" t="s">
        <v>41</v>
      </c>
      <c r="Z139" s="129">
        <v>1.0</v>
      </c>
      <c r="AA139" s="129">
        <v>1.0</v>
      </c>
      <c r="AB139" s="129">
        <v>1.0</v>
      </c>
      <c r="AC139" s="129">
        <v>1.0</v>
      </c>
      <c r="AD139" s="129">
        <v>0.95</v>
      </c>
      <c r="AE139" s="129">
        <v>644.0</v>
      </c>
      <c r="AF139" s="14" t="s">
        <v>41</v>
      </c>
      <c r="AG139" s="129">
        <v>1.0</v>
      </c>
      <c r="AH139" s="129">
        <v>1.0</v>
      </c>
      <c r="AI139" s="129">
        <v>1.0</v>
      </c>
      <c r="AJ139" s="129">
        <v>1.0</v>
      </c>
      <c r="AK139" s="129">
        <v>1.0</v>
      </c>
      <c r="AL139" s="130">
        <v>45469.77669996528</v>
      </c>
      <c r="AM139" s="131">
        <v>1557326.86</v>
      </c>
      <c r="AN139" s="131">
        <v>1874225.67</v>
      </c>
      <c r="AO139" s="124"/>
      <c r="AP139" s="124"/>
    </row>
    <row r="140">
      <c r="A140" s="128">
        <v>3033.0</v>
      </c>
      <c r="B140" s="11" t="s">
        <v>47</v>
      </c>
      <c r="C140" s="11" t="s">
        <v>32</v>
      </c>
      <c r="D140" s="11" t="s">
        <v>806</v>
      </c>
      <c r="E140" s="14" t="s">
        <v>807</v>
      </c>
      <c r="F140" s="15" t="s">
        <v>776</v>
      </c>
      <c r="G140" s="15" t="s">
        <v>772</v>
      </c>
      <c r="H140" s="18" t="s">
        <v>1053</v>
      </c>
      <c r="I140" s="18" t="s">
        <v>1054</v>
      </c>
      <c r="J140" s="129">
        <v>687541.6</v>
      </c>
      <c r="K140" s="129">
        <v>593333.7</v>
      </c>
      <c r="L140" s="129">
        <v>18247.75</v>
      </c>
      <c r="M140" s="129">
        <v>17381.5</v>
      </c>
      <c r="N140" s="129">
        <v>37.0</v>
      </c>
      <c r="O140" s="129">
        <v>12.0</v>
      </c>
      <c r="P140" s="129">
        <v>18.0</v>
      </c>
      <c r="Q140" s="128">
        <v>13.0</v>
      </c>
      <c r="R140" s="128">
        <v>41.0</v>
      </c>
      <c r="S140" s="128">
        <v>28.0</v>
      </c>
      <c r="T140" s="128">
        <v>208.0</v>
      </c>
      <c r="U140" s="128">
        <v>38.0</v>
      </c>
      <c r="V140" s="128">
        <v>46.0</v>
      </c>
      <c r="W140" s="128">
        <v>4.98</v>
      </c>
      <c r="X140" s="128">
        <v>15.88</v>
      </c>
      <c r="Y140" s="128">
        <v>5.0</v>
      </c>
      <c r="Z140" s="128">
        <v>1.0</v>
      </c>
      <c r="AA140" s="128">
        <v>3.0</v>
      </c>
      <c r="AB140" s="128">
        <v>2.0</v>
      </c>
      <c r="AC140" s="128">
        <v>3.0</v>
      </c>
      <c r="AD140" s="128">
        <v>2.5</v>
      </c>
      <c r="AE140" s="128">
        <v>224.0</v>
      </c>
      <c r="AF140" s="128">
        <v>4.0</v>
      </c>
      <c r="AG140" s="128">
        <v>1.0</v>
      </c>
      <c r="AH140" s="128">
        <v>2.0</v>
      </c>
      <c r="AI140" s="128">
        <v>1.0</v>
      </c>
      <c r="AJ140" s="128">
        <v>2.0</v>
      </c>
      <c r="AK140" s="128">
        <v>2.0</v>
      </c>
      <c r="AL140" s="130">
        <v>45469.77669996528</v>
      </c>
      <c r="AM140" s="131">
        <v>689364.1</v>
      </c>
      <c r="AN140" s="131">
        <v>610807.09</v>
      </c>
      <c r="AO140" s="124"/>
      <c r="AP140" s="124"/>
    </row>
    <row r="141">
      <c r="A141" s="129">
        <v>790.0</v>
      </c>
      <c r="B141" s="14" t="s">
        <v>47</v>
      </c>
      <c r="C141" s="14" t="s">
        <v>32</v>
      </c>
      <c r="D141" s="14" t="s">
        <v>644</v>
      </c>
      <c r="E141" s="14" t="s">
        <v>709</v>
      </c>
      <c r="F141" s="15" t="s">
        <v>425</v>
      </c>
      <c r="G141" s="15" t="s">
        <v>36</v>
      </c>
      <c r="H141" s="18" t="s">
        <v>1053</v>
      </c>
      <c r="I141" s="18" t="s">
        <v>1054</v>
      </c>
      <c r="J141" s="129">
        <v>961246.66</v>
      </c>
      <c r="K141" s="129">
        <v>788856.4</v>
      </c>
      <c r="L141" s="129">
        <v>26171.74</v>
      </c>
      <c r="M141" s="129">
        <v>24187.48</v>
      </c>
      <c r="N141" s="129">
        <v>50.0</v>
      </c>
      <c r="O141" s="129">
        <v>17.0</v>
      </c>
      <c r="P141" s="129">
        <v>43.0</v>
      </c>
      <c r="Q141" s="129">
        <v>48.0</v>
      </c>
      <c r="R141" s="129">
        <v>25.0</v>
      </c>
      <c r="S141" s="129">
        <v>31.0</v>
      </c>
      <c r="T141" s="129">
        <v>194.0</v>
      </c>
      <c r="U141" s="129">
        <v>-10.0</v>
      </c>
      <c r="V141" s="129">
        <v>-19.0</v>
      </c>
      <c r="W141" s="129">
        <v>8.2</v>
      </c>
      <c r="X141" s="129">
        <v>21.85</v>
      </c>
      <c r="Y141" s="129">
        <v>5.0</v>
      </c>
      <c r="Z141" s="129">
        <v>1.0</v>
      </c>
      <c r="AA141" s="129">
        <v>1.0</v>
      </c>
      <c r="AB141" s="129">
        <v>3.0</v>
      </c>
      <c r="AC141" s="129">
        <v>3.0</v>
      </c>
      <c r="AD141" s="129">
        <v>2.5</v>
      </c>
      <c r="AE141" s="129">
        <v>227.0</v>
      </c>
      <c r="AF141" s="129">
        <v>4.0</v>
      </c>
      <c r="AG141" s="129">
        <v>1.0</v>
      </c>
      <c r="AH141" s="129">
        <v>1.0</v>
      </c>
      <c r="AI141" s="129">
        <v>2.0</v>
      </c>
      <c r="AJ141" s="129">
        <v>2.0</v>
      </c>
      <c r="AK141" s="129">
        <v>2.0</v>
      </c>
      <c r="AL141" s="130">
        <v>45469.77669996528</v>
      </c>
      <c r="AM141" s="131">
        <v>963817.86</v>
      </c>
      <c r="AN141" s="131">
        <v>804378.42</v>
      </c>
      <c r="AO141" s="124"/>
      <c r="AP141" s="124"/>
    </row>
    <row r="142">
      <c r="A142" s="129">
        <v>695.0</v>
      </c>
      <c r="B142" s="14" t="s">
        <v>97</v>
      </c>
      <c r="C142" s="14" t="s">
        <v>32</v>
      </c>
      <c r="D142" s="14" t="s">
        <v>91</v>
      </c>
      <c r="E142" s="14" t="s">
        <v>633</v>
      </c>
      <c r="F142" s="15" t="s">
        <v>209</v>
      </c>
      <c r="G142" s="15" t="s">
        <v>101</v>
      </c>
      <c r="H142" s="18" t="s">
        <v>1053</v>
      </c>
      <c r="I142" s="18" t="s">
        <v>1054</v>
      </c>
      <c r="J142" s="129">
        <v>1255418.97</v>
      </c>
      <c r="K142" s="129">
        <v>1156883.0</v>
      </c>
      <c r="L142" s="129">
        <v>39060.45</v>
      </c>
      <c r="M142" s="129">
        <v>36210.34</v>
      </c>
      <c r="N142" s="129">
        <v>28.0</v>
      </c>
      <c r="O142" s="129">
        <v>40.0</v>
      </c>
      <c r="P142" s="129">
        <v>25.0</v>
      </c>
      <c r="Q142" s="129">
        <v>22.0</v>
      </c>
      <c r="R142" s="129">
        <v>64.0</v>
      </c>
      <c r="S142" s="129">
        <v>31.0</v>
      </c>
      <c r="T142" s="129">
        <v>-30.0</v>
      </c>
      <c r="U142" s="129">
        <v>13.0</v>
      </c>
      <c r="V142" s="129">
        <v>106.0</v>
      </c>
      <c r="W142" s="129">
        <v>7.87</v>
      </c>
      <c r="X142" s="129">
        <v>8.52</v>
      </c>
      <c r="Y142" s="129">
        <v>1.0</v>
      </c>
      <c r="Z142" s="129">
        <v>1.0</v>
      </c>
      <c r="AA142" s="129">
        <v>5.0</v>
      </c>
      <c r="AB142" s="129">
        <v>2.0</v>
      </c>
      <c r="AC142" s="129">
        <v>2.0</v>
      </c>
      <c r="AD142" s="129">
        <v>2.45</v>
      </c>
      <c r="AE142" s="129">
        <v>238.0</v>
      </c>
      <c r="AF142" s="129">
        <v>1.0</v>
      </c>
      <c r="AG142" s="129">
        <v>1.0</v>
      </c>
      <c r="AH142" s="129">
        <v>4.0</v>
      </c>
      <c r="AI142" s="129">
        <v>1.0</v>
      </c>
      <c r="AJ142" s="129">
        <v>2.0</v>
      </c>
      <c r="AK142" s="129">
        <v>2.0</v>
      </c>
      <c r="AL142" s="130">
        <v>45469.77669996528</v>
      </c>
      <c r="AM142" s="131">
        <v>1256315.72</v>
      </c>
      <c r="AN142" s="131">
        <v>1157408.36</v>
      </c>
      <c r="AO142" s="124"/>
      <c r="AP142" s="124"/>
    </row>
    <row r="143">
      <c r="A143" s="129">
        <v>340.0</v>
      </c>
      <c r="B143" s="14" t="s">
        <v>63</v>
      </c>
      <c r="C143" s="14" t="s">
        <v>32</v>
      </c>
      <c r="D143" s="14" t="s">
        <v>349</v>
      </c>
      <c r="E143" s="14" t="s">
        <v>350</v>
      </c>
      <c r="F143" s="15" t="s">
        <v>55</v>
      </c>
      <c r="G143" s="15" t="s">
        <v>36</v>
      </c>
      <c r="H143" s="18" t="s">
        <v>1053</v>
      </c>
      <c r="I143" s="18" t="s">
        <v>1054</v>
      </c>
      <c r="J143" s="129">
        <v>1310367.38</v>
      </c>
      <c r="K143" s="129">
        <v>1336717.0</v>
      </c>
      <c r="L143" s="129">
        <v>51958.68</v>
      </c>
      <c r="M143" s="129">
        <v>53336.34</v>
      </c>
      <c r="N143" s="129">
        <v>26.0</v>
      </c>
      <c r="O143" s="129">
        <v>46.0</v>
      </c>
      <c r="P143" s="129">
        <v>26.0</v>
      </c>
      <c r="Q143" s="129">
        <v>34.0</v>
      </c>
      <c r="R143" s="129">
        <v>32.0</v>
      </c>
      <c r="S143" s="129">
        <v>41.0</v>
      </c>
      <c r="T143" s="129">
        <v>-43.0</v>
      </c>
      <c r="U143" s="129">
        <v>-23.0</v>
      </c>
      <c r="V143" s="129">
        <v>-21.0</v>
      </c>
      <c r="W143" s="129">
        <v>-2.58</v>
      </c>
      <c r="X143" s="129">
        <v>-1.97</v>
      </c>
      <c r="Y143" s="129">
        <v>1.0</v>
      </c>
      <c r="Z143" s="129">
        <v>1.0</v>
      </c>
      <c r="AA143" s="129">
        <v>1.0</v>
      </c>
      <c r="AB143" s="129">
        <v>1.0</v>
      </c>
      <c r="AC143" s="129">
        <v>1.0</v>
      </c>
      <c r="AD143" s="129">
        <v>1.0</v>
      </c>
      <c r="AE143" s="129">
        <v>600.0</v>
      </c>
      <c r="AF143" s="129">
        <v>1.0</v>
      </c>
      <c r="AG143" s="129">
        <v>1.0</v>
      </c>
      <c r="AH143" s="129">
        <v>1.0</v>
      </c>
      <c r="AI143" s="129">
        <v>1.0</v>
      </c>
      <c r="AJ143" s="129">
        <v>1.0</v>
      </c>
      <c r="AK143" s="129">
        <v>1.0</v>
      </c>
      <c r="AL143" s="130">
        <v>45469.77669996528</v>
      </c>
      <c r="AM143" s="131">
        <v>1295115.63</v>
      </c>
      <c r="AN143" s="131">
        <v>1326018.11</v>
      </c>
      <c r="AO143" s="124"/>
      <c r="AP143" s="124"/>
    </row>
    <row r="144">
      <c r="A144" s="129">
        <v>148.0</v>
      </c>
      <c r="B144" s="14" t="s">
        <v>63</v>
      </c>
      <c r="C144" s="14" t="s">
        <v>32</v>
      </c>
      <c r="D144" s="14" t="s">
        <v>133</v>
      </c>
      <c r="E144" s="14" t="s">
        <v>134</v>
      </c>
      <c r="F144" s="15" t="s">
        <v>66</v>
      </c>
      <c r="G144" s="15" t="s">
        <v>59</v>
      </c>
      <c r="H144" s="18" t="s">
        <v>1053</v>
      </c>
      <c r="I144" s="18" t="s">
        <v>1054</v>
      </c>
      <c r="J144" s="129">
        <v>3111383.29</v>
      </c>
      <c r="K144" s="129">
        <v>2940812.0</v>
      </c>
      <c r="L144" s="129">
        <v>77465.5</v>
      </c>
      <c r="M144" s="129">
        <v>71102.13</v>
      </c>
      <c r="N144" s="129">
        <v>86.0</v>
      </c>
      <c r="O144" s="129">
        <v>69.0</v>
      </c>
      <c r="P144" s="129">
        <v>95.0</v>
      </c>
      <c r="Q144" s="129">
        <v>63.0</v>
      </c>
      <c r="R144" s="129">
        <v>81.0</v>
      </c>
      <c r="S144" s="129">
        <v>97.0</v>
      </c>
      <c r="T144" s="129">
        <v>24.0</v>
      </c>
      <c r="U144" s="129">
        <v>50.0</v>
      </c>
      <c r="V144" s="129">
        <v>-16.0</v>
      </c>
      <c r="W144" s="129">
        <v>8.95</v>
      </c>
      <c r="X144" s="129">
        <v>5.8</v>
      </c>
      <c r="Y144" s="129">
        <v>1.0</v>
      </c>
      <c r="Z144" s="129">
        <v>1.0</v>
      </c>
      <c r="AA144" s="129">
        <v>1.0</v>
      </c>
      <c r="AB144" s="129">
        <v>3.0</v>
      </c>
      <c r="AC144" s="129">
        <v>1.0</v>
      </c>
      <c r="AD144" s="129">
        <v>1.8</v>
      </c>
      <c r="AE144" s="129">
        <v>348.0</v>
      </c>
      <c r="AF144" s="129">
        <v>1.0</v>
      </c>
      <c r="AG144" s="129">
        <v>1.0</v>
      </c>
      <c r="AH144" s="129">
        <v>1.0</v>
      </c>
      <c r="AI144" s="129">
        <v>2.0</v>
      </c>
      <c r="AJ144" s="129">
        <v>1.0</v>
      </c>
      <c r="AK144" s="129">
        <v>1.0</v>
      </c>
      <c r="AL144" s="130">
        <v>45469.77669996528</v>
      </c>
      <c r="AM144" s="131">
        <v>3062076.7</v>
      </c>
      <c r="AN144" s="131">
        <v>2770317.59</v>
      </c>
      <c r="AO144" s="124"/>
      <c r="AP144" s="124"/>
    </row>
    <row r="145">
      <c r="A145" s="129">
        <v>337.0</v>
      </c>
      <c r="B145" s="14" t="s">
        <v>63</v>
      </c>
      <c r="C145" s="14" t="s">
        <v>32</v>
      </c>
      <c r="D145" s="14" t="s">
        <v>133</v>
      </c>
      <c r="E145" s="14" t="s">
        <v>134</v>
      </c>
      <c r="F145" s="15" t="s">
        <v>66</v>
      </c>
      <c r="G145" s="15" t="s">
        <v>59</v>
      </c>
      <c r="H145" s="18" t="s">
        <v>1053</v>
      </c>
      <c r="I145" s="18" t="s">
        <v>1054</v>
      </c>
      <c r="J145" s="129">
        <v>1571340.29</v>
      </c>
      <c r="K145" s="129">
        <v>974023.4</v>
      </c>
      <c r="L145" s="129">
        <v>40445.75</v>
      </c>
      <c r="M145" s="129">
        <v>28335.42</v>
      </c>
      <c r="N145" s="129">
        <v>34.0</v>
      </c>
      <c r="O145" s="129">
        <v>29.0</v>
      </c>
      <c r="P145" s="129">
        <v>126.0</v>
      </c>
      <c r="Q145" s="129">
        <v>84.0</v>
      </c>
      <c r="R145" s="129">
        <v>48.0</v>
      </c>
      <c r="S145" s="129">
        <v>36.0</v>
      </c>
      <c r="T145" s="129">
        <v>17.0</v>
      </c>
      <c r="U145" s="129">
        <v>50.0</v>
      </c>
      <c r="V145" s="129">
        <v>33.0</v>
      </c>
      <c r="W145" s="129">
        <v>42.74</v>
      </c>
      <c r="X145" s="129">
        <v>61.32</v>
      </c>
      <c r="Y145" s="129">
        <v>1.0</v>
      </c>
      <c r="Z145" s="129">
        <v>1.0</v>
      </c>
      <c r="AA145" s="129">
        <v>2.0</v>
      </c>
      <c r="AB145" s="129">
        <v>5.0</v>
      </c>
      <c r="AC145" s="129">
        <v>5.0</v>
      </c>
      <c r="AD145" s="129">
        <v>3.8</v>
      </c>
      <c r="AE145" s="129">
        <v>74.0</v>
      </c>
      <c r="AF145" s="129">
        <v>1.0</v>
      </c>
      <c r="AG145" s="129">
        <v>1.0</v>
      </c>
      <c r="AH145" s="129">
        <v>2.0</v>
      </c>
      <c r="AI145" s="129">
        <v>4.0</v>
      </c>
      <c r="AJ145" s="129">
        <v>4.0</v>
      </c>
      <c r="AK145" s="129">
        <v>4.0</v>
      </c>
      <c r="AL145" s="130">
        <v>45469.77669996528</v>
      </c>
      <c r="AM145" s="131">
        <v>1576540.98</v>
      </c>
      <c r="AN145" s="131">
        <v>1103327.44</v>
      </c>
      <c r="AO145" s="124"/>
      <c r="AP145" s="124"/>
    </row>
    <row r="146">
      <c r="A146" s="129">
        <v>109.0</v>
      </c>
      <c r="B146" s="14" t="s">
        <v>47</v>
      </c>
      <c r="C146" s="14" t="s">
        <v>32</v>
      </c>
      <c r="D146" s="14" t="s">
        <v>996</v>
      </c>
      <c r="E146" s="14" t="s">
        <v>997</v>
      </c>
      <c r="F146" s="15" t="s">
        <v>58</v>
      </c>
      <c r="G146" s="15" t="s">
        <v>59</v>
      </c>
      <c r="H146" s="18" t="s">
        <v>1053</v>
      </c>
      <c r="I146" s="18" t="s">
        <v>1054</v>
      </c>
      <c r="J146" s="129">
        <v>605878.68</v>
      </c>
      <c r="K146" s="129">
        <v>677106.8</v>
      </c>
      <c r="L146" s="129">
        <v>19029.5</v>
      </c>
      <c r="M146" s="129">
        <v>20766.7</v>
      </c>
      <c r="N146" s="129">
        <v>9.0</v>
      </c>
      <c r="O146" s="129">
        <v>7.0</v>
      </c>
      <c r="P146" s="129">
        <v>35.0</v>
      </c>
      <c r="Q146" s="129">
        <v>20.0</v>
      </c>
      <c r="R146" s="129">
        <v>16.0</v>
      </c>
      <c r="S146" s="129">
        <v>10.0</v>
      </c>
      <c r="T146" s="129">
        <v>28.0</v>
      </c>
      <c r="U146" s="129">
        <v>75.0</v>
      </c>
      <c r="V146" s="129">
        <v>60.0</v>
      </c>
      <c r="W146" s="129">
        <v>-8.37</v>
      </c>
      <c r="X146" s="129">
        <v>-10.52</v>
      </c>
      <c r="Y146" s="129">
        <v>1.0</v>
      </c>
      <c r="Z146" s="129">
        <v>2.0</v>
      </c>
      <c r="AA146" s="129">
        <v>4.0</v>
      </c>
      <c r="AB146" s="129">
        <v>1.0</v>
      </c>
      <c r="AC146" s="129">
        <v>1.0</v>
      </c>
      <c r="AD146" s="129">
        <v>1.7</v>
      </c>
      <c r="AE146" s="129">
        <v>358.0</v>
      </c>
      <c r="AF146" s="129">
        <v>1.0</v>
      </c>
      <c r="AG146" s="129">
        <v>2.0</v>
      </c>
      <c r="AH146" s="129">
        <v>3.0</v>
      </c>
      <c r="AI146" s="129">
        <v>1.0</v>
      </c>
      <c r="AJ146" s="129">
        <v>1.0</v>
      </c>
      <c r="AK146" s="129">
        <v>1.0</v>
      </c>
      <c r="AL146" s="130">
        <v>45469.77669996528</v>
      </c>
      <c r="AM146" s="131">
        <v>607036.8</v>
      </c>
      <c r="AN146" s="131">
        <v>634737.03</v>
      </c>
      <c r="AO146" s="124"/>
      <c r="AP146" s="124"/>
    </row>
    <row r="147">
      <c r="A147" s="129">
        <v>119.0</v>
      </c>
      <c r="B147" s="14" t="s">
        <v>47</v>
      </c>
      <c r="C147" s="14" t="s">
        <v>32</v>
      </c>
      <c r="D147" s="14" t="s">
        <v>996</v>
      </c>
      <c r="E147" s="14" t="s">
        <v>997</v>
      </c>
      <c r="F147" s="15" t="s">
        <v>58</v>
      </c>
      <c r="G147" s="15" t="s">
        <v>59</v>
      </c>
      <c r="H147" s="18" t="s">
        <v>1053</v>
      </c>
      <c r="I147" s="18" t="s">
        <v>1054</v>
      </c>
      <c r="J147" s="129">
        <v>663420.67</v>
      </c>
      <c r="K147" s="129">
        <v>463290.0</v>
      </c>
      <c r="L147" s="129">
        <v>19931.04</v>
      </c>
      <c r="M147" s="129">
        <v>16955.09</v>
      </c>
      <c r="N147" s="129">
        <v>21.0</v>
      </c>
      <c r="O147" s="129">
        <v>4.0</v>
      </c>
      <c r="P147" s="129">
        <v>28.0</v>
      </c>
      <c r="Q147" s="129">
        <v>13.0</v>
      </c>
      <c r="R147" s="129">
        <v>19.0</v>
      </c>
      <c r="S147" s="129">
        <v>13.0</v>
      </c>
      <c r="T147" s="129">
        <v>425.0</v>
      </c>
      <c r="U147" s="129">
        <v>115.0</v>
      </c>
      <c r="V147" s="129">
        <v>46.0</v>
      </c>
      <c r="W147" s="129">
        <v>17.55</v>
      </c>
      <c r="X147" s="129">
        <v>43.2</v>
      </c>
      <c r="Y147" s="129">
        <v>5.0</v>
      </c>
      <c r="Z147" s="129">
        <v>2.0</v>
      </c>
      <c r="AA147" s="129">
        <v>3.0</v>
      </c>
      <c r="AB147" s="129">
        <v>4.0</v>
      </c>
      <c r="AC147" s="129">
        <v>5.0</v>
      </c>
      <c r="AD147" s="129">
        <v>3.9</v>
      </c>
      <c r="AE147" s="129">
        <v>58.0</v>
      </c>
      <c r="AF147" s="129">
        <v>4.0</v>
      </c>
      <c r="AG147" s="129">
        <v>2.0</v>
      </c>
      <c r="AH147" s="129">
        <v>2.0</v>
      </c>
      <c r="AI147" s="129">
        <v>3.0</v>
      </c>
      <c r="AJ147" s="129">
        <v>4.0</v>
      </c>
      <c r="AK147" s="129">
        <v>4.0</v>
      </c>
      <c r="AL147" s="130">
        <v>45469.77669996528</v>
      </c>
      <c r="AM147" s="131">
        <v>627212.18</v>
      </c>
      <c r="AN147" s="131">
        <v>467115.74</v>
      </c>
      <c r="AO147" s="124"/>
      <c r="AP147" s="124"/>
    </row>
    <row r="148">
      <c r="A148" s="129">
        <v>465.0</v>
      </c>
      <c r="B148" s="14" t="s">
        <v>63</v>
      </c>
      <c r="C148" s="14" t="s">
        <v>32</v>
      </c>
      <c r="D148" s="14" t="s">
        <v>290</v>
      </c>
      <c r="E148" s="14" t="s">
        <v>291</v>
      </c>
      <c r="F148" s="15" t="s">
        <v>88</v>
      </c>
      <c r="G148" s="15" t="s">
        <v>59</v>
      </c>
      <c r="H148" s="18" t="s">
        <v>1053</v>
      </c>
      <c r="I148" s="18" t="s">
        <v>1054</v>
      </c>
      <c r="J148" s="129">
        <v>818683.46</v>
      </c>
      <c r="K148" s="129">
        <v>783535.6</v>
      </c>
      <c r="L148" s="129">
        <v>21949.76</v>
      </c>
      <c r="M148" s="129">
        <v>22996.97</v>
      </c>
      <c r="N148" s="129">
        <v>6.0</v>
      </c>
      <c r="O148" s="129">
        <v>6.0</v>
      </c>
      <c r="P148" s="129">
        <v>25.0</v>
      </c>
      <c r="Q148" s="129">
        <v>17.0</v>
      </c>
      <c r="R148" s="129">
        <v>14.0</v>
      </c>
      <c r="S148" s="129">
        <v>34.0</v>
      </c>
      <c r="T148" s="129">
        <v>0.0</v>
      </c>
      <c r="U148" s="129">
        <v>47.0</v>
      </c>
      <c r="V148" s="129">
        <v>-58.0</v>
      </c>
      <c r="W148" s="129">
        <v>-4.55</v>
      </c>
      <c r="X148" s="129">
        <v>4.49</v>
      </c>
      <c r="Y148" s="129">
        <v>1.0</v>
      </c>
      <c r="Z148" s="129">
        <v>1.0</v>
      </c>
      <c r="AA148" s="129">
        <v>1.0</v>
      </c>
      <c r="AB148" s="129">
        <v>1.0</v>
      </c>
      <c r="AC148" s="129">
        <v>1.0</v>
      </c>
      <c r="AD148" s="129">
        <v>1.0</v>
      </c>
      <c r="AE148" s="129">
        <v>551.0</v>
      </c>
      <c r="AF148" s="129">
        <v>1.0</v>
      </c>
      <c r="AG148" s="129">
        <v>1.0</v>
      </c>
      <c r="AH148" s="129">
        <v>1.0</v>
      </c>
      <c r="AI148" s="129">
        <v>1.0</v>
      </c>
      <c r="AJ148" s="129">
        <v>1.0</v>
      </c>
      <c r="AK148" s="129">
        <v>1.0</v>
      </c>
      <c r="AL148" s="130">
        <v>45469.77669996528</v>
      </c>
      <c r="AM148" s="131">
        <v>821876.98</v>
      </c>
      <c r="AN148" s="131">
        <v>792497.52</v>
      </c>
      <c r="AO148" s="124"/>
      <c r="AP148" s="124"/>
    </row>
    <row r="149">
      <c r="A149" s="129">
        <v>286.0</v>
      </c>
      <c r="B149" s="14" t="s">
        <v>63</v>
      </c>
      <c r="C149" s="14" t="s">
        <v>32</v>
      </c>
      <c r="D149" s="14" t="s">
        <v>290</v>
      </c>
      <c r="E149" s="14" t="s">
        <v>291</v>
      </c>
      <c r="F149" s="15" t="s">
        <v>88</v>
      </c>
      <c r="G149" s="15" t="s">
        <v>59</v>
      </c>
      <c r="H149" s="18" t="s">
        <v>1053</v>
      </c>
      <c r="I149" s="18" t="s">
        <v>1054</v>
      </c>
      <c r="J149" s="129">
        <v>1159237.75</v>
      </c>
      <c r="K149" s="129">
        <v>1146146.4</v>
      </c>
      <c r="L149" s="129">
        <v>27195.21</v>
      </c>
      <c r="M149" s="129">
        <v>28452.05</v>
      </c>
      <c r="N149" s="129">
        <v>25.0</v>
      </c>
      <c r="O149" s="129">
        <v>8.0</v>
      </c>
      <c r="P149" s="129">
        <v>28.0</v>
      </c>
      <c r="Q149" s="129">
        <v>21.0</v>
      </c>
      <c r="R149" s="129">
        <v>30.0</v>
      </c>
      <c r="S149" s="129">
        <v>38.0</v>
      </c>
      <c r="T149" s="129">
        <v>212.0</v>
      </c>
      <c r="U149" s="129">
        <v>33.0</v>
      </c>
      <c r="V149" s="129">
        <v>-21.0</v>
      </c>
      <c r="W149" s="129">
        <v>-4.42</v>
      </c>
      <c r="X149" s="129">
        <v>1.14</v>
      </c>
      <c r="Y149" s="129">
        <v>5.0</v>
      </c>
      <c r="Z149" s="129">
        <v>1.0</v>
      </c>
      <c r="AA149" s="129">
        <v>1.0</v>
      </c>
      <c r="AB149" s="129">
        <v>1.0</v>
      </c>
      <c r="AC149" s="129">
        <v>1.0</v>
      </c>
      <c r="AD149" s="129">
        <v>1.2</v>
      </c>
      <c r="AE149" s="129">
        <v>475.0</v>
      </c>
      <c r="AF149" s="129">
        <v>4.0</v>
      </c>
      <c r="AG149" s="129">
        <v>1.0</v>
      </c>
      <c r="AH149" s="129">
        <v>1.0</v>
      </c>
      <c r="AI149" s="129">
        <v>1.0</v>
      </c>
      <c r="AJ149" s="129">
        <v>1.0</v>
      </c>
      <c r="AK149" s="129">
        <v>1.0</v>
      </c>
      <c r="AL149" s="130">
        <v>45469.77669996528</v>
      </c>
      <c r="AM149" s="131">
        <v>1017042.82</v>
      </c>
      <c r="AN149" s="131">
        <v>980093.8</v>
      </c>
      <c r="AO149" s="124"/>
      <c r="AP149" s="124"/>
    </row>
    <row r="150">
      <c r="A150" s="129">
        <v>452.0</v>
      </c>
      <c r="B150" s="14" t="s">
        <v>60</v>
      </c>
      <c r="C150" s="14" t="s">
        <v>32</v>
      </c>
      <c r="D150" s="14" t="s">
        <v>448</v>
      </c>
      <c r="E150" s="14" t="s">
        <v>449</v>
      </c>
      <c r="F150" s="15" t="s">
        <v>88</v>
      </c>
      <c r="G150" s="15" t="s">
        <v>59</v>
      </c>
      <c r="H150" s="18" t="s">
        <v>1053</v>
      </c>
      <c r="I150" s="18" t="s">
        <v>1054</v>
      </c>
      <c r="J150" s="129">
        <v>1123542.68</v>
      </c>
      <c r="K150" s="129">
        <v>1200718.6</v>
      </c>
      <c r="L150" s="129">
        <v>27979.67</v>
      </c>
      <c r="M150" s="129">
        <v>27474.24</v>
      </c>
      <c r="N150" s="14" t="s">
        <v>41</v>
      </c>
      <c r="O150" s="14" t="s">
        <v>41</v>
      </c>
      <c r="P150" s="129">
        <v>9.0</v>
      </c>
      <c r="Q150" s="129">
        <v>12.0</v>
      </c>
      <c r="R150" s="129">
        <v>7.0</v>
      </c>
      <c r="S150" s="129">
        <v>7.0</v>
      </c>
      <c r="T150" s="14" t="s">
        <v>41</v>
      </c>
      <c r="U150" s="129">
        <v>-25.0</v>
      </c>
      <c r="V150" s="129">
        <v>0.0</v>
      </c>
      <c r="W150" s="129">
        <v>1.84</v>
      </c>
      <c r="X150" s="129">
        <v>-6.43</v>
      </c>
      <c r="Y150" s="14" t="s">
        <v>41</v>
      </c>
      <c r="Z150" s="129">
        <v>1.0</v>
      </c>
      <c r="AA150" s="129">
        <v>1.0</v>
      </c>
      <c r="AB150" s="129">
        <v>1.0</v>
      </c>
      <c r="AC150" s="129">
        <v>1.0</v>
      </c>
      <c r="AD150" s="129">
        <v>0.95</v>
      </c>
      <c r="AE150" s="129">
        <v>632.0</v>
      </c>
      <c r="AF150" s="14" t="s">
        <v>41</v>
      </c>
      <c r="AG150" s="129">
        <v>1.0</v>
      </c>
      <c r="AH150" s="129">
        <v>1.0</v>
      </c>
      <c r="AI150" s="129">
        <v>1.0</v>
      </c>
      <c r="AJ150" s="129">
        <v>1.0</v>
      </c>
      <c r="AK150" s="129">
        <v>1.0</v>
      </c>
      <c r="AL150" s="130">
        <v>45469.77669996528</v>
      </c>
      <c r="AM150" s="131">
        <v>1117229.32</v>
      </c>
      <c r="AN150" s="131">
        <v>1201793.62</v>
      </c>
      <c r="AO150" s="124"/>
      <c r="AP150" s="124"/>
    </row>
    <row r="151">
      <c r="A151" s="129">
        <v>364.0</v>
      </c>
      <c r="B151" s="14" t="s">
        <v>122</v>
      </c>
      <c r="C151" s="14" t="s">
        <v>32</v>
      </c>
      <c r="D151" s="14" t="s">
        <v>369</v>
      </c>
      <c r="E151" s="14" t="s">
        <v>370</v>
      </c>
      <c r="F151" s="15" t="s">
        <v>108</v>
      </c>
      <c r="G151" s="15" t="s">
        <v>46</v>
      </c>
      <c r="H151" s="18" t="s">
        <v>1053</v>
      </c>
      <c r="I151" s="18" t="s">
        <v>1054</v>
      </c>
      <c r="J151" s="129">
        <v>887186.75</v>
      </c>
      <c r="K151" s="129">
        <v>1001139.4</v>
      </c>
      <c r="L151" s="129">
        <v>31660.12</v>
      </c>
      <c r="M151" s="129">
        <v>36874.72</v>
      </c>
      <c r="N151" s="14" t="s">
        <v>41</v>
      </c>
      <c r="O151" s="14" t="s">
        <v>41</v>
      </c>
      <c r="P151" s="129">
        <v>18.0</v>
      </c>
      <c r="Q151" s="129">
        <v>18.0</v>
      </c>
      <c r="R151" s="129">
        <v>26.0</v>
      </c>
      <c r="S151" s="129">
        <v>27.0</v>
      </c>
      <c r="T151" s="14" t="s">
        <v>41</v>
      </c>
      <c r="U151" s="129">
        <v>0.0</v>
      </c>
      <c r="V151" s="129">
        <v>-3.0</v>
      </c>
      <c r="W151" s="129">
        <v>-14.14</v>
      </c>
      <c r="X151" s="129">
        <v>-11.38</v>
      </c>
      <c r="Y151" s="14" t="s">
        <v>41</v>
      </c>
      <c r="Z151" s="129">
        <v>1.0</v>
      </c>
      <c r="AA151" s="129">
        <v>1.0</v>
      </c>
      <c r="AB151" s="129">
        <v>1.0</v>
      </c>
      <c r="AC151" s="129">
        <v>1.0</v>
      </c>
      <c r="AD151" s="129">
        <v>0.95</v>
      </c>
      <c r="AE151" s="129">
        <v>637.0</v>
      </c>
      <c r="AF151" s="14" t="s">
        <v>41</v>
      </c>
      <c r="AG151" s="129">
        <v>1.0</v>
      </c>
      <c r="AH151" s="129">
        <v>1.0</v>
      </c>
      <c r="AI151" s="129">
        <v>1.0</v>
      </c>
      <c r="AJ151" s="129">
        <v>1.0</v>
      </c>
      <c r="AK151" s="129">
        <v>1.0</v>
      </c>
      <c r="AL151" s="130">
        <v>45469.77669996528</v>
      </c>
      <c r="AM151" s="131">
        <v>890036.75</v>
      </c>
      <c r="AN151" s="131">
        <v>1003489.31</v>
      </c>
      <c r="AO151" s="124"/>
      <c r="AP151" s="124"/>
    </row>
    <row r="152">
      <c r="A152" s="129">
        <v>207.0</v>
      </c>
      <c r="B152" s="14" t="s">
        <v>122</v>
      </c>
      <c r="C152" s="14" t="s">
        <v>32</v>
      </c>
      <c r="D152" s="14" t="s">
        <v>207</v>
      </c>
      <c r="E152" s="14" t="s">
        <v>208</v>
      </c>
      <c r="F152" s="15" t="s">
        <v>209</v>
      </c>
      <c r="G152" s="15" t="s">
        <v>101</v>
      </c>
      <c r="H152" s="18" t="s">
        <v>1053</v>
      </c>
      <c r="I152" s="18" t="s">
        <v>1054</v>
      </c>
      <c r="J152" s="129">
        <v>1083740.45</v>
      </c>
      <c r="K152" s="129">
        <v>913664.4</v>
      </c>
      <c r="L152" s="129">
        <v>49246.56</v>
      </c>
      <c r="M152" s="129">
        <v>39380.0</v>
      </c>
      <c r="N152" s="14" t="s">
        <v>41</v>
      </c>
      <c r="O152" s="14" t="s">
        <v>41</v>
      </c>
      <c r="P152" s="129">
        <v>17.0</v>
      </c>
      <c r="Q152" s="129">
        <v>15.0</v>
      </c>
      <c r="R152" s="129">
        <v>16.0</v>
      </c>
      <c r="S152" s="129">
        <v>10.0</v>
      </c>
      <c r="T152" s="14" t="s">
        <v>41</v>
      </c>
      <c r="U152" s="129">
        <v>13.0</v>
      </c>
      <c r="V152" s="129">
        <v>60.0</v>
      </c>
      <c r="W152" s="129">
        <v>25.05</v>
      </c>
      <c r="X152" s="129">
        <v>18.61</v>
      </c>
      <c r="Y152" s="14" t="s">
        <v>41</v>
      </c>
      <c r="Z152" s="129">
        <v>1.0</v>
      </c>
      <c r="AA152" s="129">
        <v>4.0</v>
      </c>
      <c r="AB152" s="129">
        <v>5.0</v>
      </c>
      <c r="AC152" s="129">
        <v>3.0</v>
      </c>
      <c r="AD152" s="129">
        <v>3.65</v>
      </c>
      <c r="AE152" s="129">
        <v>100.0</v>
      </c>
      <c r="AF152" s="14" t="s">
        <v>41</v>
      </c>
      <c r="AG152" s="129">
        <v>1.0</v>
      </c>
      <c r="AH152" s="129">
        <v>3.0</v>
      </c>
      <c r="AI152" s="129">
        <v>4.0</v>
      </c>
      <c r="AJ152" s="129">
        <v>2.0</v>
      </c>
      <c r="AK152" s="129">
        <v>3.0</v>
      </c>
      <c r="AL152" s="130">
        <v>45469.77669996528</v>
      </c>
      <c r="AM152" s="131">
        <v>1084640.45</v>
      </c>
      <c r="AN152" s="131">
        <v>921085.29</v>
      </c>
      <c r="AO152" s="124"/>
      <c r="AP152" s="124"/>
    </row>
    <row r="153">
      <c r="A153" s="129">
        <v>508.0</v>
      </c>
      <c r="B153" s="14" t="s">
        <v>97</v>
      </c>
      <c r="C153" s="14" t="s">
        <v>32</v>
      </c>
      <c r="D153" s="14" t="s">
        <v>91</v>
      </c>
      <c r="E153" s="14" t="s">
        <v>489</v>
      </c>
      <c r="F153" s="15" t="s">
        <v>154</v>
      </c>
      <c r="G153" s="15" t="s">
        <v>101</v>
      </c>
      <c r="H153" s="18" t="s">
        <v>1053</v>
      </c>
      <c r="I153" s="18" t="s">
        <v>1054</v>
      </c>
      <c r="J153" s="129">
        <v>748656.86</v>
      </c>
      <c r="K153" s="129">
        <v>686306.6</v>
      </c>
      <c r="L153" s="129">
        <v>29094.33</v>
      </c>
      <c r="M153" s="129">
        <v>27322.08</v>
      </c>
      <c r="N153" s="14" t="s">
        <v>41</v>
      </c>
      <c r="O153" s="14" t="s">
        <v>41</v>
      </c>
      <c r="P153" s="129">
        <v>17.0</v>
      </c>
      <c r="Q153" s="129">
        <v>16.0</v>
      </c>
      <c r="R153" s="129">
        <v>17.0</v>
      </c>
      <c r="S153" s="129">
        <v>23.0</v>
      </c>
      <c r="T153" s="14" t="s">
        <v>41</v>
      </c>
      <c r="U153" s="129">
        <v>6.0</v>
      </c>
      <c r="V153" s="129">
        <v>-26.0</v>
      </c>
      <c r="W153" s="129">
        <v>6.49</v>
      </c>
      <c r="X153" s="129">
        <v>9.08</v>
      </c>
      <c r="Y153" s="14" t="s">
        <v>41</v>
      </c>
      <c r="Z153" s="129">
        <v>1.0</v>
      </c>
      <c r="AA153" s="129">
        <v>1.0</v>
      </c>
      <c r="AB153" s="129">
        <v>2.0</v>
      </c>
      <c r="AC153" s="129">
        <v>2.0</v>
      </c>
      <c r="AD153" s="129">
        <v>1.6</v>
      </c>
      <c r="AE153" s="129">
        <v>385.0</v>
      </c>
      <c r="AF153" s="14" t="s">
        <v>41</v>
      </c>
      <c r="AG153" s="129">
        <v>1.0</v>
      </c>
      <c r="AH153" s="129">
        <v>1.0</v>
      </c>
      <c r="AI153" s="129">
        <v>1.0</v>
      </c>
      <c r="AJ153" s="129">
        <v>2.0</v>
      </c>
      <c r="AK153" s="129">
        <v>1.0</v>
      </c>
      <c r="AL153" s="130">
        <v>45469.77669996528</v>
      </c>
      <c r="AM153" s="131">
        <v>748690.86</v>
      </c>
      <c r="AN153" s="131">
        <v>686321.02</v>
      </c>
      <c r="AO153" s="124"/>
      <c r="AP153" s="124"/>
    </row>
    <row r="154">
      <c r="A154" s="129">
        <v>634.0</v>
      </c>
      <c r="B154" s="14" t="s">
        <v>60</v>
      </c>
      <c r="C154" s="14" t="s">
        <v>32</v>
      </c>
      <c r="D154" s="14" t="s">
        <v>590</v>
      </c>
      <c r="E154" s="14" t="s">
        <v>489</v>
      </c>
      <c r="F154" s="15" t="s">
        <v>196</v>
      </c>
      <c r="G154" s="15" t="s">
        <v>59</v>
      </c>
      <c r="H154" s="18" t="s">
        <v>1053</v>
      </c>
      <c r="I154" s="18" t="s">
        <v>1054</v>
      </c>
      <c r="J154" s="129">
        <v>1527267.97</v>
      </c>
      <c r="K154" s="129">
        <v>1115187.6</v>
      </c>
      <c r="L154" s="129">
        <v>43095.91</v>
      </c>
      <c r="M154" s="129">
        <v>36111.84</v>
      </c>
      <c r="N154" s="129">
        <v>1.0</v>
      </c>
      <c r="O154" s="129">
        <v>3.0</v>
      </c>
      <c r="P154" s="129">
        <v>38.0</v>
      </c>
      <c r="Q154" s="129">
        <v>37.0</v>
      </c>
      <c r="R154" s="129">
        <v>34.0</v>
      </c>
      <c r="S154" s="129">
        <v>17.0</v>
      </c>
      <c r="T154" s="129">
        <v>-66.0</v>
      </c>
      <c r="U154" s="129">
        <v>2.0</v>
      </c>
      <c r="V154" s="129">
        <v>100.0</v>
      </c>
      <c r="W154" s="129">
        <v>19.34</v>
      </c>
      <c r="X154" s="129">
        <v>36.95</v>
      </c>
      <c r="Y154" s="129">
        <v>1.0</v>
      </c>
      <c r="Z154" s="129">
        <v>1.0</v>
      </c>
      <c r="AA154" s="129">
        <v>5.0</v>
      </c>
      <c r="AB154" s="129">
        <v>5.0</v>
      </c>
      <c r="AC154" s="129">
        <v>5.0</v>
      </c>
      <c r="AD154" s="129">
        <v>4.4</v>
      </c>
      <c r="AE154" s="129">
        <v>25.0</v>
      </c>
      <c r="AF154" s="129">
        <v>1.0</v>
      </c>
      <c r="AG154" s="129">
        <v>1.0</v>
      </c>
      <c r="AH154" s="129">
        <v>4.0</v>
      </c>
      <c r="AI154" s="129">
        <v>4.0</v>
      </c>
      <c r="AJ154" s="129">
        <v>4.0</v>
      </c>
      <c r="AK154" s="129">
        <v>4.0</v>
      </c>
      <c r="AL154" s="130">
        <v>45469.77669996528</v>
      </c>
      <c r="AM154" s="131">
        <v>1527226.57</v>
      </c>
      <c r="AN154" s="131">
        <v>1115257.85</v>
      </c>
      <c r="AO154" s="124"/>
      <c r="AP154" s="124"/>
    </row>
    <row r="155">
      <c r="A155" s="129">
        <v>586.0</v>
      </c>
      <c r="B155" s="14" t="s">
        <v>97</v>
      </c>
      <c r="C155" s="14" t="s">
        <v>32</v>
      </c>
      <c r="D155" s="14" t="s">
        <v>215</v>
      </c>
      <c r="E155" s="14" t="s">
        <v>553</v>
      </c>
      <c r="F155" s="15" t="s">
        <v>243</v>
      </c>
      <c r="G155" s="15" t="s">
        <v>101</v>
      </c>
      <c r="H155" s="18" t="s">
        <v>1053</v>
      </c>
      <c r="I155" s="18" t="s">
        <v>1054</v>
      </c>
      <c r="J155" s="129">
        <v>894041.98</v>
      </c>
      <c r="K155" s="129">
        <v>956290.2</v>
      </c>
      <c r="L155" s="129">
        <v>26240.0</v>
      </c>
      <c r="M155" s="129">
        <v>28406.42</v>
      </c>
      <c r="N155" s="129">
        <v>10.0</v>
      </c>
      <c r="O155" s="129">
        <v>14.0</v>
      </c>
      <c r="P155" s="129">
        <v>16.0</v>
      </c>
      <c r="Q155" s="129">
        <v>21.0</v>
      </c>
      <c r="R155" s="129">
        <v>18.0</v>
      </c>
      <c r="S155" s="129">
        <v>16.0</v>
      </c>
      <c r="T155" s="129">
        <v>-28.0</v>
      </c>
      <c r="U155" s="129">
        <v>-23.0</v>
      </c>
      <c r="V155" s="129">
        <v>12.0</v>
      </c>
      <c r="W155" s="129">
        <v>-7.63</v>
      </c>
      <c r="X155" s="129">
        <v>-6.51</v>
      </c>
      <c r="Y155" s="129">
        <v>1.0</v>
      </c>
      <c r="Z155" s="129">
        <v>1.0</v>
      </c>
      <c r="AA155" s="129">
        <v>1.0</v>
      </c>
      <c r="AB155" s="129">
        <v>1.0</v>
      </c>
      <c r="AC155" s="129">
        <v>1.0</v>
      </c>
      <c r="AD155" s="129">
        <v>1.0</v>
      </c>
      <c r="AE155" s="129">
        <v>561.0</v>
      </c>
      <c r="AF155" s="129">
        <v>1.0</v>
      </c>
      <c r="AG155" s="129">
        <v>1.0</v>
      </c>
      <c r="AH155" s="129">
        <v>1.0</v>
      </c>
      <c r="AI155" s="129">
        <v>1.0</v>
      </c>
      <c r="AJ155" s="129">
        <v>1.0</v>
      </c>
      <c r="AK155" s="129">
        <v>1.0</v>
      </c>
      <c r="AL155" s="130">
        <v>45469.77669996528</v>
      </c>
      <c r="AM155" s="131">
        <v>893745.98</v>
      </c>
      <c r="AN155" s="131">
        <v>956342.67</v>
      </c>
      <c r="AO155" s="124"/>
      <c r="AP155" s="124"/>
    </row>
    <row r="156">
      <c r="A156" s="128">
        <v>3040.0</v>
      </c>
      <c r="B156" s="11" t="s">
        <v>31</v>
      </c>
      <c r="C156" s="11" t="s">
        <v>32</v>
      </c>
      <c r="D156" s="11" t="s">
        <v>44</v>
      </c>
      <c r="E156" s="14" t="s">
        <v>813</v>
      </c>
      <c r="F156" s="15" t="s">
        <v>797</v>
      </c>
      <c r="G156" s="15" t="s">
        <v>772</v>
      </c>
      <c r="H156" s="18" t="s">
        <v>1053</v>
      </c>
      <c r="I156" s="18" t="s">
        <v>1054</v>
      </c>
      <c r="J156" s="129">
        <v>886763.78</v>
      </c>
      <c r="K156" s="129">
        <v>807751.8</v>
      </c>
      <c r="L156" s="129">
        <v>23864.26</v>
      </c>
      <c r="M156" s="129">
        <v>22403.53</v>
      </c>
      <c r="N156" s="129">
        <v>7.0</v>
      </c>
      <c r="O156" s="14" t="s">
        <v>41</v>
      </c>
      <c r="P156" s="129">
        <v>49.0</v>
      </c>
      <c r="Q156" s="128">
        <v>31.0</v>
      </c>
      <c r="R156" s="128">
        <v>44.0</v>
      </c>
      <c r="S156" s="128">
        <v>21.0</v>
      </c>
      <c r="T156" s="11" t="s">
        <v>41</v>
      </c>
      <c r="U156" s="128">
        <v>58.0</v>
      </c>
      <c r="V156" s="128">
        <v>109.0</v>
      </c>
      <c r="W156" s="128">
        <v>6.52</v>
      </c>
      <c r="X156" s="128">
        <v>9.78</v>
      </c>
      <c r="Y156" s="11" t="s">
        <v>41</v>
      </c>
      <c r="Z156" s="128">
        <v>1.0</v>
      </c>
      <c r="AA156" s="128">
        <v>5.0</v>
      </c>
      <c r="AB156" s="128">
        <v>2.0</v>
      </c>
      <c r="AC156" s="128">
        <v>2.0</v>
      </c>
      <c r="AD156" s="128">
        <v>2.4</v>
      </c>
      <c r="AE156" s="128">
        <v>243.0</v>
      </c>
      <c r="AF156" s="11" t="s">
        <v>41</v>
      </c>
      <c r="AG156" s="128">
        <v>1.0</v>
      </c>
      <c r="AH156" s="128">
        <v>4.0</v>
      </c>
      <c r="AI156" s="128">
        <v>1.0</v>
      </c>
      <c r="AJ156" s="128">
        <v>2.0</v>
      </c>
      <c r="AK156" s="128">
        <v>2.0</v>
      </c>
      <c r="AL156" s="130">
        <v>45469.77669996528</v>
      </c>
      <c r="AM156" s="131">
        <v>887649.17</v>
      </c>
      <c r="AN156" s="131">
        <v>807326.73</v>
      </c>
      <c r="AO156" s="124"/>
      <c r="AP156" s="124"/>
    </row>
    <row r="157">
      <c r="A157" s="129">
        <v>786.0</v>
      </c>
      <c r="B157" s="14" t="s">
        <v>63</v>
      </c>
      <c r="C157" s="14" t="s">
        <v>32</v>
      </c>
      <c r="D157" s="14" t="s">
        <v>292</v>
      </c>
      <c r="E157" s="14" t="s">
        <v>702</v>
      </c>
      <c r="F157" s="15" t="s">
        <v>220</v>
      </c>
      <c r="G157" s="15" t="s">
        <v>59</v>
      </c>
      <c r="H157" s="18" t="s">
        <v>1053</v>
      </c>
      <c r="I157" s="18" t="s">
        <v>1054</v>
      </c>
      <c r="J157" s="129">
        <v>1056820.96</v>
      </c>
      <c r="K157" s="129">
        <v>717440.2</v>
      </c>
      <c r="L157" s="129">
        <v>29182.25</v>
      </c>
      <c r="M157" s="129">
        <v>24130.24</v>
      </c>
      <c r="N157" s="14" t="s">
        <v>41</v>
      </c>
      <c r="O157" s="14" t="s">
        <v>41</v>
      </c>
      <c r="P157" s="129">
        <v>35.0</v>
      </c>
      <c r="Q157" s="129">
        <v>34.0</v>
      </c>
      <c r="R157" s="129">
        <v>24.0</v>
      </c>
      <c r="S157" s="129">
        <v>28.0</v>
      </c>
      <c r="T157" s="14" t="s">
        <v>41</v>
      </c>
      <c r="U157" s="129">
        <v>2.0</v>
      </c>
      <c r="V157" s="129">
        <v>-14.0</v>
      </c>
      <c r="W157" s="129">
        <v>20.94</v>
      </c>
      <c r="X157" s="129">
        <v>47.3</v>
      </c>
      <c r="Y157" s="14" t="s">
        <v>41</v>
      </c>
      <c r="Z157" s="129">
        <v>1.0</v>
      </c>
      <c r="AA157" s="129">
        <v>1.0</v>
      </c>
      <c r="AB157" s="129">
        <v>5.0</v>
      </c>
      <c r="AC157" s="129">
        <v>5.0</v>
      </c>
      <c r="AD157" s="129">
        <v>3.55</v>
      </c>
      <c r="AE157" s="129">
        <v>128.0</v>
      </c>
      <c r="AF157" s="14" t="s">
        <v>41</v>
      </c>
      <c r="AG157" s="129">
        <v>1.0</v>
      </c>
      <c r="AH157" s="129">
        <v>1.0</v>
      </c>
      <c r="AI157" s="129">
        <v>4.0</v>
      </c>
      <c r="AJ157" s="129">
        <v>4.0</v>
      </c>
      <c r="AK157" s="129">
        <v>3.0</v>
      </c>
      <c r="AL157" s="130">
        <v>45469.77669996528</v>
      </c>
      <c r="AM157" s="131">
        <v>1055569.0</v>
      </c>
      <c r="AN157" s="131">
        <v>717499.85</v>
      </c>
      <c r="AO157" s="124"/>
      <c r="AP157" s="124"/>
    </row>
    <row r="158">
      <c r="A158" s="129">
        <v>295.0</v>
      </c>
      <c r="B158" s="14" t="s">
        <v>97</v>
      </c>
      <c r="C158" s="14" t="s">
        <v>32</v>
      </c>
      <c r="D158" s="14" t="s">
        <v>164</v>
      </c>
      <c r="E158" s="14" t="s">
        <v>165</v>
      </c>
      <c r="F158" s="15" t="s">
        <v>166</v>
      </c>
      <c r="G158" s="15" t="s">
        <v>101</v>
      </c>
      <c r="H158" s="18" t="s">
        <v>1053</v>
      </c>
      <c r="I158" s="18" t="s">
        <v>1054</v>
      </c>
      <c r="J158" s="129">
        <v>975937.6</v>
      </c>
      <c r="K158" s="129">
        <v>911392.8</v>
      </c>
      <c r="L158" s="129">
        <v>25496.91</v>
      </c>
      <c r="M158" s="129">
        <v>28513.27</v>
      </c>
      <c r="N158" s="129">
        <v>31.0</v>
      </c>
      <c r="O158" s="129">
        <v>54.0</v>
      </c>
      <c r="P158" s="129">
        <v>21.0</v>
      </c>
      <c r="Q158" s="129">
        <v>31.0</v>
      </c>
      <c r="R158" s="129">
        <v>26.0</v>
      </c>
      <c r="S158" s="129">
        <v>22.0</v>
      </c>
      <c r="T158" s="129">
        <v>-42.0</v>
      </c>
      <c r="U158" s="129">
        <v>-32.0</v>
      </c>
      <c r="V158" s="129">
        <v>18.0</v>
      </c>
      <c r="W158" s="129">
        <v>-10.58</v>
      </c>
      <c r="X158" s="129">
        <v>7.08</v>
      </c>
      <c r="Y158" s="129">
        <v>1.0</v>
      </c>
      <c r="Z158" s="129">
        <v>1.0</v>
      </c>
      <c r="AA158" s="129">
        <v>1.0</v>
      </c>
      <c r="AB158" s="129">
        <v>1.0</v>
      </c>
      <c r="AC158" s="129">
        <v>2.0</v>
      </c>
      <c r="AD158" s="129">
        <v>1.25</v>
      </c>
      <c r="AE158" s="129">
        <v>453.0</v>
      </c>
      <c r="AF158" s="129">
        <v>1.0</v>
      </c>
      <c r="AG158" s="129">
        <v>1.0</v>
      </c>
      <c r="AH158" s="129">
        <v>1.0</v>
      </c>
      <c r="AI158" s="129">
        <v>1.0</v>
      </c>
      <c r="AJ158" s="129">
        <v>2.0</v>
      </c>
      <c r="AK158" s="129">
        <v>1.0</v>
      </c>
      <c r="AL158" s="130">
        <v>45469.77669996528</v>
      </c>
      <c r="AM158" s="131">
        <v>978123.39</v>
      </c>
      <c r="AN158" s="131">
        <v>998147.66</v>
      </c>
      <c r="AO158" s="124"/>
      <c r="AP158" s="124"/>
    </row>
    <row r="159">
      <c r="A159" s="129">
        <v>169.0</v>
      </c>
      <c r="B159" s="14" t="s">
        <v>97</v>
      </c>
      <c r="C159" s="14" t="s">
        <v>32</v>
      </c>
      <c r="D159" s="14" t="s">
        <v>164</v>
      </c>
      <c r="E159" s="14" t="s">
        <v>165</v>
      </c>
      <c r="F159" s="15" t="s">
        <v>166</v>
      </c>
      <c r="G159" s="15" t="s">
        <v>101</v>
      </c>
      <c r="H159" s="18" t="s">
        <v>1053</v>
      </c>
      <c r="I159" s="18" t="s">
        <v>1054</v>
      </c>
      <c r="J159" s="129">
        <v>1012298.0</v>
      </c>
      <c r="K159" s="129">
        <v>1231429.8</v>
      </c>
      <c r="L159" s="129">
        <v>30341.56</v>
      </c>
      <c r="M159" s="129">
        <v>36606.09</v>
      </c>
      <c r="N159" s="129">
        <v>38.0</v>
      </c>
      <c r="O159" s="129">
        <v>100.0</v>
      </c>
      <c r="P159" s="129">
        <v>33.0</v>
      </c>
      <c r="Q159" s="129">
        <v>39.0</v>
      </c>
      <c r="R159" s="129">
        <v>35.0</v>
      </c>
      <c r="S159" s="129">
        <v>22.0</v>
      </c>
      <c r="T159" s="129">
        <v>-62.0</v>
      </c>
      <c r="U159" s="129">
        <v>-15.0</v>
      </c>
      <c r="V159" s="129">
        <v>59.0</v>
      </c>
      <c r="W159" s="129">
        <v>-17.11</v>
      </c>
      <c r="X159" s="129">
        <v>-17.79</v>
      </c>
      <c r="Y159" s="129">
        <v>1.0</v>
      </c>
      <c r="Z159" s="129">
        <v>1.0</v>
      </c>
      <c r="AA159" s="129">
        <v>3.0</v>
      </c>
      <c r="AB159" s="129">
        <v>1.0</v>
      </c>
      <c r="AC159" s="129">
        <v>1.0</v>
      </c>
      <c r="AD159" s="129">
        <v>1.4</v>
      </c>
      <c r="AE159" s="129">
        <v>423.0</v>
      </c>
      <c r="AF159" s="129">
        <v>1.0</v>
      </c>
      <c r="AG159" s="129">
        <v>1.0</v>
      </c>
      <c r="AH159" s="129">
        <v>2.0</v>
      </c>
      <c r="AI159" s="129">
        <v>1.0</v>
      </c>
      <c r="AJ159" s="129">
        <v>1.0</v>
      </c>
      <c r="AK159" s="129">
        <v>1.0</v>
      </c>
      <c r="AL159" s="130">
        <v>45469.77669996528</v>
      </c>
      <c r="AM159" s="131">
        <v>1014079.07</v>
      </c>
      <c r="AN159" s="131">
        <v>1266277.3</v>
      </c>
      <c r="AO159" s="124"/>
      <c r="AP159" s="124"/>
    </row>
    <row r="160">
      <c r="A160" s="129">
        <v>528.0</v>
      </c>
      <c r="B160" s="14" t="s">
        <v>31</v>
      </c>
      <c r="C160" s="14" t="s">
        <v>32</v>
      </c>
      <c r="D160" s="14" t="s">
        <v>38</v>
      </c>
      <c r="E160" s="14" t="s">
        <v>39</v>
      </c>
      <c r="F160" s="15" t="s">
        <v>73</v>
      </c>
      <c r="G160" s="15" t="s">
        <v>36</v>
      </c>
      <c r="H160" s="18" t="s">
        <v>1053</v>
      </c>
      <c r="I160" s="18" t="s">
        <v>1054</v>
      </c>
      <c r="J160" s="129">
        <v>484691.38</v>
      </c>
      <c r="K160" s="129">
        <v>794819.6</v>
      </c>
      <c r="L160" s="129">
        <v>17341.58</v>
      </c>
      <c r="M160" s="129">
        <v>24544.0</v>
      </c>
      <c r="N160" s="14" t="s">
        <v>41</v>
      </c>
      <c r="O160" s="14" t="s">
        <v>41</v>
      </c>
      <c r="P160" s="129">
        <v>24.0</v>
      </c>
      <c r="Q160" s="129">
        <v>23.0</v>
      </c>
      <c r="R160" s="129">
        <v>14.0</v>
      </c>
      <c r="S160" s="129">
        <v>16.0</v>
      </c>
      <c r="T160" s="14" t="s">
        <v>41</v>
      </c>
      <c r="U160" s="129">
        <v>4.0</v>
      </c>
      <c r="V160" s="129">
        <v>-12.0</v>
      </c>
      <c r="W160" s="129">
        <v>-29.34</v>
      </c>
      <c r="X160" s="129">
        <v>-39.02</v>
      </c>
      <c r="Y160" s="14" t="s">
        <v>41</v>
      </c>
      <c r="Z160" s="129">
        <v>1.0</v>
      </c>
      <c r="AA160" s="129">
        <v>1.0</v>
      </c>
      <c r="AB160" s="129">
        <v>1.0</v>
      </c>
      <c r="AC160" s="129">
        <v>1.0</v>
      </c>
      <c r="AD160" s="129">
        <v>0.95</v>
      </c>
      <c r="AE160" s="129">
        <v>628.0</v>
      </c>
      <c r="AF160" s="14" t="s">
        <v>41</v>
      </c>
      <c r="AG160" s="129">
        <v>1.0</v>
      </c>
      <c r="AH160" s="129">
        <v>1.0</v>
      </c>
      <c r="AI160" s="129">
        <v>1.0</v>
      </c>
      <c r="AJ160" s="129">
        <v>1.0</v>
      </c>
      <c r="AK160" s="129">
        <v>1.0</v>
      </c>
      <c r="AL160" s="130">
        <v>45469.77669996528</v>
      </c>
      <c r="AM160" s="131">
        <v>484893.38</v>
      </c>
      <c r="AN160" s="131">
        <v>795857.16</v>
      </c>
      <c r="AO160" s="124"/>
      <c r="AP160" s="124"/>
    </row>
    <row r="161">
      <c r="A161" s="129">
        <v>538.0</v>
      </c>
      <c r="B161" s="14" t="s">
        <v>31</v>
      </c>
      <c r="C161" s="14" t="s">
        <v>32</v>
      </c>
      <c r="D161" s="14" t="s">
        <v>38</v>
      </c>
      <c r="E161" s="14" t="s">
        <v>39</v>
      </c>
      <c r="F161" s="15" t="s">
        <v>40</v>
      </c>
      <c r="G161" s="15" t="s">
        <v>36</v>
      </c>
      <c r="H161" s="18" t="s">
        <v>1053</v>
      </c>
      <c r="I161" s="18" t="s">
        <v>1054</v>
      </c>
      <c r="J161" s="129">
        <v>594223.81</v>
      </c>
      <c r="K161" s="129">
        <v>557659.2</v>
      </c>
      <c r="L161" s="129">
        <v>18570.85</v>
      </c>
      <c r="M161" s="129">
        <v>17352.5</v>
      </c>
      <c r="N161" s="129">
        <v>2.0</v>
      </c>
      <c r="O161" s="14" t="s">
        <v>41</v>
      </c>
      <c r="P161" s="129">
        <v>23.0</v>
      </c>
      <c r="Q161" s="129">
        <v>20.0</v>
      </c>
      <c r="R161" s="129">
        <v>9.0</v>
      </c>
      <c r="S161" s="129">
        <v>14.0</v>
      </c>
      <c r="T161" s="14" t="s">
        <v>41</v>
      </c>
      <c r="U161" s="129">
        <v>15.0</v>
      </c>
      <c r="V161" s="129">
        <v>-35.0</v>
      </c>
      <c r="W161" s="129">
        <v>7.02</v>
      </c>
      <c r="X161" s="129">
        <v>6.56</v>
      </c>
      <c r="Y161" s="14" t="s">
        <v>41</v>
      </c>
      <c r="Z161" s="129">
        <v>1.0</v>
      </c>
      <c r="AA161" s="129">
        <v>1.0</v>
      </c>
      <c r="AB161" s="129">
        <v>2.0</v>
      </c>
      <c r="AC161" s="129">
        <v>1.0</v>
      </c>
      <c r="AD161" s="129">
        <v>1.35</v>
      </c>
      <c r="AE161" s="129">
        <v>434.0</v>
      </c>
      <c r="AF161" s="14" t="s">
        <v>41</v>
      </c>
      <c r="AG161" s="129">
        <v>1.0</v>
      </c>
      <c r="AH161" s="129">
        <v>1.0</v>
      </c>
      <c r="AI161" s="129">
        <v>1.0</v>
      </c>
      <c r="AJ161" s="129">
        <v>1.0</v>
      </c>
      <c r="AK161" s="129">
        <v>1.0</v>
      </c>
      <c r="AL161" s="130">
        <v>45469.77669996528</v>
      </c>
      <c r="AM161" s="131">
        <v>596028.81</v>
      </c>
      <c r="AN161" s="131">
        <v>556611.04</v>
      </c>
      <c r="AO161" s="124"/>
      <c r="AP161" s="124"/>
    </row>
    <row r="162">
      <c r="A162" s="129">
        <v>102.0</v>
      </c>
      <c r="B162" s="14" t="s">
        <v>31</v>
      </c>
      <c r="C162" s="14" t="s">
        <v>32</v>
      </c>
      <c r="D162" s="14" t="s">
        <v>38</v>
      </c>
      <c r="E162" s="14" t="s">
        <v>39</v>
      </c>
      <c r="F162" s="15" t="s">
        <v>40</v>
      </c>
      <c r="G162" s="15" t="s">
        <v>36</v>
      </c>
      <c r="H162" s="18" t="s">
        <v>1053</v>
      </c>
      <c r="I162" s="18" t="s">
        <v>1054</v>
      </c>
      <c r="J162" s="129">
        <v>569202.72</v>
      </c>
      <c r="K162" s="129">
        <v>504730.2</v>
      </c>
      <c r="L162" s="129">
        <v>17088.58</v>
      </c>
      <c r="M162" s="129">
        <v>15987.5</v>
      </c>
      <c r="N162" s="129">
        <v>2.0</v>
      </c>
      <c r="O162" s="14" t="s">
        <v>41</v>
      </c>
      <c r="P162" s="129">
        <v>31.0</v>
      </c>
      <c r="Q162" s="129">
        <v>23.0</v>
      </c>
      <c r="R162" s="129">
        <v>16.0</v>
      </c>
      <c r="S162" s="129">
        <v>12.0</v>
      </c>
      <c r="T162" s="14" t="s">
        <v>41</v>
      </c>
      <c r="U162" s="129">
        <v>34.0</v>
      </c>
      <c r="V162" s="129">
        <v>33.0</v>
      </c>
      <c r="W162" s="129">
        <v>6.89</v>
      </c>
      <c r="X162" s="129">
        <v>12.77</v>
      </c>
      <c r="Y162" s="14" t="s">
        <v>41</v>
      </c>
      <c r="Z162" s="129">
        <v>1.0</v>
      </c>
      <c r="AA162" s="129">
        <v>2.0</v>
      </c>
      <c r="AB162" s="129">
        <v>2.0</v>
      </c>
      <c r="AC162" s="129">
        <v>2.0</v>
      </c>
      <c r="AD162" s="129">
        <v>1.8</v>
      </c>
      <c r="AE162" s="129">
        <v>343.0</v>
      </c>
      <c r="AF162" s="14" t="s">
        <v>41</v>
      </c>
      <c r="AG162" s="129">
        <v>1.0</v>
      </c>
      <c r="AH162" s="129">
        <v>2.0</v>
      </c>
      <c r="AI162" s="129">
        <v>1.0</v>
      </c>
      <c r="AJ162" s="129">
        <v>2.0</v>
      </c>
      <c r="AK162" s="129">
        <v>1.0</v>
      </c>
      <c r="AL162" s="130">
        <v>45469.77669996528</v>
      </c>
      <c r="AM162" s="131">
        <v>567283.97</v>
      </c>
      <c r="AN162" s="131">
        <v>506318.64</v>
      </c>
      <c r="AO162" s="124"/>
      <c r="AP162" s="124"/>
    </row>
    <row r="163">
      <c r="A163" s="129">
        <v>662.0</v>
      </c>
      <c r="B163" s="14" t="s">
        <v>60</v>
      </c>
      <c r="C163" s="14" t="s">
        <v>32</v>
      </c>
      <c r="D163" s="14" t="s">
        <v>613</v>
      </c>
      <c r="E163" s="14" t="s">
        <v>614</v>
      </c>
      <c r="F163" s="15" t="s">
        <v>81</v>
      </c>
      <c r="G163" s="15" t="s">
        <v>36</v>
      </c>
      <c r="H163" s="18" t="s">
        <v>1053</v>
      </c>
      <c r="I163" s="18" t="s">
        <v>1054</v>
      </c>
      <c r="J163" s="129">
        <v>940228.01</v>
      </c>
      <c r="K163" s="129">
        <v>812363.2</v>
      </c>
      <c r="L163" s="129">
        <v>23777.75</v>
      </c>
      <c r="M163" s="129">
        <v>21182.57</v>
      </c>
      <c r="N163" s="129">
        <v>9.0</v>
      </c>
      <c r="O163" s="129">
        <v>17.0</v>
      </c>
      <c r="P163" s="129">
        <v>15.0</v>
      </c>
      <c r="Q163" s="129">
        <v>17.0</v>
      </c>
      <c r="R163" s="129">
        <v>19.0</v>
      </c>
      <c r="S163" s="129">
        <v>29.0</v>
      </c>
      <c r="T163" s="129">
        <v>-47.0</v>
      </c>
      <c r="U163" s="129">
        <v>-11.0</v>
      </c>
      <c r="V163" s="129">
        <v>-34.0</v>
      </c>
      <c r="W163" s="129">
        <v>12.25</v>
      </c>
      <c r="X163" s="129">
        <v>15.74</v>
      </c>
      <c r="Y163" s="129">
        <v>1.0</v>
      </c>
      <c r="Z163" s="129">
        <v>1.0</v>
      </c>
      <c r="AA163" s="129">
        <v>1.0</v>
      </c>
      <c r="AB163" s="129">
        <v>3.0</v>
      </c>
      <c r="AC163" s="129">
        <v>3.0</v>
      </c>
      <c r="AD163" s="129">
        <v>2.3</v>
      </c>
      <c r="AE163" s="129">
        <v>257.0</v>
      </c>
      <c r="AF163" s="129">
        <v>1.0</v>
      </c>
      <c r="AG163" s="129">
        <v>1.0</v>
      </c>
      <c r="AH163" s="129">
        <v>1.0</v>
      </c>
      <c r="AI163" s="129">
        <v>2.0</v>
      </c>
      <c r="AJ163" s="129">
        <v>2.0</v>
      </c>
      <c r="AK163" s="129">
        <v>2.0</v>
      </c>
      <c r="AL163" s="130">
        <v>45469.77669996528</v>
      </c>
      <c r="AM163" s="131">
        <v>940170.01</v>
      </c>
      <c r="AN163" s="131">
        <v>812533.4</v>
      </c>
      <c r="AO163" s="124"/>
      <c r="AP163" s="124"/>
    </row>
    <row r="164">
      <c r="A164" s="129">
        <v>395.0</v>
      </c>
      <c r="B164" s="14" t="s">
        <v>63</v>
      </c>
      <c r="C164" s="14" t="s">
        <v>32</v>
      </c>
      <c r="D164" s="14" t="s">
        <v>399</v>
      </c>
      <c r="E164" s="14" t="s">
        <v>400</v>
      </c>
      <c r="F164" s="15" t="s">
        <v>343</v>
      </c>
      <c r="G164" s="15" t="s">
        <v>46</v>
      </c>
      <c r="H164" s="18" t="s">
        <v>1053</v>
      </c>
      <c r="I164" s="18" t="s">
        <v>1054</v>
      </c>
      <c r="J164" s="129">
        <v>3728526.99</v>
      </c>
      <c r="K164" s="129">
        <v>3227067.0</v>
      </c>
      <c r="L164" s="129">
        <v>154742.41</v>
      </c>
      <c r="M164" s="129">
        <v>136003.71</v>
      </c>
      <c r="N164" s="129">
        <v>1.0</v>
      </c>
      <c r="O164" s="14" t="s">
        <v>41</v>
      </c>
      <c r="P164" s="129">
        <v>140.0</v>
      </c>
      <c r="Q164" s="129">
        <v>145.0</v>
      </c>
      <c r="R164" s="129">
        <v>86.0</v>
      </c>
      <c r="S164" s="129">
        <v>94.0</v>
      </c>
      <c r="T164" s="14" t="s">
        <v>41</v>
      </c>
      <c r="U164" s="129">
        <v>-3.0</v>
      </c>
      <c r="V164" s="129">
        <v>-8.0</v>
      </c>
      <c r="W164" s="129">
        <v>13.78</v>
      </c>
      <c r="X164" s="129">
        <v>15.54</v>
      </c>
      <c r="Y164" s="14" t="s">
        <v>41</v>
      </c>
      <c r="Z164" s="129">
        <v>1.0</v>
      </c>
      <c r="AA164" s="129">
        <v>1.0</v>
      </c>
      <c r="AB164" s="129">
        <v>3.0</v>
      </c>
      <c r="AC164" s="129">
        <v>3.0</v>
      </c>
      <c r="AD164" s="129">
        <v>2.25</v>
      </c>
      <c r="AE164" s="129">
        <v>277.0</v>
      </c>
      <c r="AF164" s="14" t="s">
        <v>41</v>
      </c>
      <c r="AG164" s="129">
        <v>1.0</v>
      </c>
      <c r="AH164" s="129">
        <v>1.0</v>
      </c>
      <c r="AI164" s="129">
        <v>2.0</v>
      </c>
      <c r="AJ164" s="129">
        <v>2.0</v>
      </c>
      <c r="AK164" s="129">
        <v>2.0</v>
      </c>
      <c r="AL164" s="130">
        <v>45469.77669996528</v>
      </c>
      <c r="AM164" s="131">
        <v>3744122.19</v>
      </c>
      <c r="AN164" s="131">
        <v>3227297.0</v>
      </c>
      <c r="AO164" s="124"/>
      <c r="AP164" s="124"/>
    </row>
    <row r="165">
      <c r="A165" s="129">
        <v>143.0</v>
      </c>
      <c r="B165" s="14" t="s">
        <v>122</v>
      </c>
      <c r="C165" s="14" t="s">
        <v>32</v>
      </c>
      <c r="D165" s="14" t="s">
        <v>123</v>
      </c>
      <c r="E165" s="14" t="s">
        <v>124</v>
      </c>
      <c r="F165" s="15" t="s">
        <v>93</v>
      </c>
      <c r="G165" s="15" t="s">
        <v>46</v>
      </c>
      <c r="H165" s="18" t="s">
        <v>1053</v>
      </c>
      <c r="I165" s="18" t="s">
        <v>1054</v>
      </c>
      <c r="J165" s="129">
        <v>1703159.0</v>
      </c>
      <c r="K165" s="129">
        <v>1692184.6</v>
      </c>
      <c r="L165" s="129">
        <v>50669.9</v>
      </c>
      <c r="M165" s="129">
        <v>55431.19</v>
      </c>
      <c r="N165" s="129">
        <v>17.0</v>
      </c>
      <c r="O165" s="129">
        <v>27.0</v>
      </c>
      <c r="P165" s="129">
        <v>68.0</v>
      </c>
      <c r="Q165" s="129">
        <v>98.0</v>
      </c>
      <c r="R165" s="129">
        <v>45.0</v>
      </c>
      <c r="S165" s="129">
        <v>43.0</v>
      </c>
      <c r="T165" s="129">
        <v>-37.0</v>
      </c>
      <c r="U165" s="129">
        <v>-30.0</v>
      </c>
      <c r="V165" s="129">
        <v>4.0</v>
      </c>
      <c r="W165" s="129">
        <v>-8.59</v>
      </c>
      <c r="X165" s="129">
        <v>0.65</v>
      </c>
      <c r="Y165" s="129">
        <v>1.0</v>
      </c>
      <c r="Z165" s="129">
        <v>1.0</v>
      </c>
      <c r="AA165" s="129">
        <v>1.0</v>
      </c>
      <c r="AB165" s="129">
        <v>1.0</v>
      </c>
      <c r="AC165" s="129">
        <v>1.0</v>
      </c>
      <c r="AD165" s="129">
        <v>1.0</v>
      </c>
      <c r="AE165" s="129">
        <v>598.0</v>
      </c>
      <c r="AF165" s="129">
        <v>1.0</v>
      </c>
      <c r="AG165" s="129">
        <v>1.0</v>
      </c>
      <c r="AH165" s="129">
        <v>1.0</v>
      </c>
      <c r="AI165" s="129">
        <v>1.0</v>
      </c>
      <c r="AJ165" s="129">
        <v>1.0</v>
      </c>
      <c r="AK165" s="129">
        <v>1.0</v>
      </c>
      <c r="AL165" s="130">
        <v>45469.77669996528</v>
      </c>
      <c r="AM165" s="131">
        <v>1670930.38</v>
      </c>
      <c r="AN165" s="131">
        <v>1695050.71</v>
      </c>
      <c r="AO165" s="124"/>
      <c r="AP165" s="124"/>
    </row>
    <row r="166">
      <c r="A166" s="129">
        <v>677.0</v>
      </c>
      <c r="B166" s="14" t="s">
        <v>122</v>
      </c>
      <c r="C166" s="14" t="s">
        <v>32</v>
      </c>
      <c r="D166" s="14" t="s">
        <v>123</v>
      </c>
      <c r="E166" s="14" t="s">
        <v>124</v>
      </c>
      <c r="F166" s="15" t="s">
        <v>403</v>
      </c>
      <c r="G166" s="15" t="s">
        <v>46</v>
      </c>
      <c r="H166" s="18" t="s">
        <v>1053</v>
      </c>
      <c r="I166" s="18" t="s">
        <v>1054</v>
      </c>
      <c r="J166" s="129">
        <v>386080.42</v>
      </c>
      <c r="K166" s="129">
        <v>269378.2</v>
      </c>
      <c r="L166" s="129">
        <v>12956.25</v>
      </c>
      <c r="M166" s="129">
        <v>12345.25</v>
      </c>
      <c r="N166" s="129">
        <v>1.0</v>
      </c>
      <c r="O166" s="129">
        <v>8.0</v>
      </c>
      <c r="P166" s="129">
        <v>9.0</v>
      </c>
      <c r="Q166" s="129">
        <v>40.0</v>
      </c>
      <c r="R166" s="129">
        <v>4.0</v>
      </c>
      <c r="S166" s="129">
        <v>17.0</v>
      </c>
      <c r="T166" s="129">
        <v>-87.0</v>
      </c>
      <c r="U166" s="129">
        <v>-77.0</v>
      </c>
      <c r="V166" s="129">
        <v>-76.0</v>
      </c>
      <c r="W166" s="129">
        <v>4.95</v>
      </c>
      <c r="X166" s="129">
        <v>43.32</v>
      </c>
      <c r="Y166" s="129">
        <v>1.0</v>
      </c>
      <c r="Z166" s="129">
        <v>1.0</v>
      </c>
      <c r="AA166" s="129">
        <v>1.0</v>
      </c>
      <c r="AB166" s="129">
        <v>2.0</v>
      </c>
      <c r="AC166" s="129">
        <v>5.0</v>
      </c>
      <c r="AD166" s="129">
        <v>2.4</v>
      </c>
      <c r="AE166" s="129">
        <v>240.0</v>
      </c>
      <c r="AF166" s="129">
        <v>1.0</v>
      </c>
      <c r="AG166" s="129">
        <v>1.0</v>
      </c>
      <c r="AH166" s="129">
        <v>1.0</v>
      </c>
      <c r="AI166" s="129">
        <v>1.0</v>
      </c>
      <c r="AJ166" s="129">
        <v>4.0</v>
      </c>
      <c r="AK166" s="129">
        <v>2.0</v>
      </c>
      <c r="AL166" s="130">
        <v>45469.77669996528</v>
      </c>
      <c r="AM166" s="131">
        <v>386946.17</v>
      </c>
      <c r="AN166" s="131">
        <v>270945.54</v>
      </c>
      <c r="AO166" s="124"/>
      <c r="AP166" s="124"/>
    </row>
    <row r="167">
      <c r="A167" s="129">
        <v>510.0</v>
      </c>
      <c r="B167" s="14" t="s">
        <v>31</v>
      </c>
      <c r="C167" s="14" t="s">
        <v>32</v>
      </c>
      <c r="D167" s="14" t="s">
        <v>490</v>
      </c>
      <c r="E167" s="14" t="s">
        <v>491</v>
      </c>
      <c r="F167" s="15" t="s">
        <v>220</v>
      </c>
      <c r="G167" s="15" t="s">
        <v>59</v>
      </c>
      <c r="H167" s="18" t="s">
        <v>1053</v>
      </c>
      <c r="I167" s="18" t="s">
        <v>1054</v>
      </c>
      <c r="J167" s="129">
        <v>1967656.93</v>
      </c>
      <c r="K167" s="129">
        <v>1668067.8</v>
      </c>
      <c r="L167" s="129">
        <v>70623.2</v>
      </c>
      <c r="M167" s="129">
        <v>64717.71</v>
      </c>
      <c r="N167" s="129">
        <v>15.0</v>
      </c>
      <c r="O167" s="129">
        <v>26.0</v>
      </c>
      <c r="P167" s="129">
        <v>71.0</v>
      </c>
      <c r="Q167" s="129">
        <v>84.0</v>
      </c>
      <c r="R167" s="129">
        <v>29.0</v>
      </c>
      <c r="S167" s="129">
        <v>35.0</v>
      </c>
      <c r="T167" s="129">
        <v>-42.0</v>
      </c>
      <c r="U167" s="129">
        <v>-15.0</v>
      </c>
      <c r="V167" s="129">
        <v>-17.0</v>
      </c>
      <c r="W167" s="129">
        <v>9.12</v>
      </c>
      <c r="X167" s="129">
        <v>17.96</v>
      </c>
      <c r="Y167" s="129">
        <v>1.0</v>
      </c>
      <c r="Z167" s="129">
        <v>1.0</v>
      </c>
      <c r="AA167" s="129">
        <v>1.0</v>
      </c>
      <c r="AB167" s="129">
        <v>3.0</v>
      </c>
      <c r="AC167" s="129">
        <v>3.0</v>
      </c>
      <c r="AD167" s="129">
        <v>2.3</v>
      </c>
      <c r="AE167" s="129">
        <v>271.0</v>
      </c>
      <c r="AF167" s="129">
        <v>1.0</v>
      </c>
      <c r="AG167" s="129">
        <v>1.0</v>
      </c>
      <c r="AH167" s="129">
        <v>1.0</v>
      </c>
      <c r="AI167" s="129">
        <v>2.0</v>
      </c>
      <c r="AJ167" s="129">
        <v>2.0</v>
      </c>
      <c r="AK167" s="129">
        <v>2.0</v>
      </c>
      <c r="AL167" s="130">
        <v>45469.77669996528</v>
      </c>
      <c r="AM167" s="131">
        <v>1968739.0</v>
      </c>
      <c r="AN167" s="131">
        <v>1669717.44</v>
      </c>
      <c r="AO167" s="124"/>
      <c r="AP167" s="124"/>
    </row>
    <row r="168">
      <c r="A168" s="128">
        <v>3044.0</v>
      </c>
      <c r="B168" s="11" t="s">
        <v>31</v>
      </c>
      <c r="C168" s="11" t="s">
        <v>32</v>
      </c>
      <c r="D168" s="11" t="s">
        <v>434</v>
      </c>
      <c r="E168" s="14" t="s">
        <v>791</v>
      </c>
      <c r="F168" s="15" t="s">
        <v>792</v>
      </c>
      <c r="G168" s="15" t="s">
        <v>772</v>
      </c>
      <c r="H168" s="18" t="s">
        <v>1053</v>
      </c>
      <c r="I168" s="18" t="s">
        <v>1054</v>
      </c>
      <c r="J168" s="129">
        <v>383756.78</v>
      </c>
      <c r="K168" s="129">
        <v>526561.2</v>
      </c>
      <c r="L168" s="129">
        <v>12088.56</v>
      </c>
      <c r="M168" s="129">
        <v>16773.75</v>
      </c>
      <c r="N168" s="129">
        <v>1.0</v>
      </c>
      <c r="O168" s="129">
        <v>7.0</v>
      </c>
      <c r="P168" s="129">
        <v>15.0</v>
      </c>
      <c r="Q168" s="128">
        <v>18.0</v>
      </c>
      <c r="R168" s="128">
        <v>19.0</v>
      </c>
      <c r="S168" s="128">
        <v>13.0</v>
      </c>
      <c r="T168" s="128">
        <v>-85.0</v>
      </c>
      <c r="U168" s="128">
        <v>-16.0</v>
      </c>
      <c r="V168" s="128">
        <v>46.0</v>
      </c>
      <c r="W168" s="128">
        <v>-27.93</v>
      </c>
      <c r="X168" s="128">
        <v>-27.12</v>
      </c>
      <c r="Y168" s="128">
        <v>1.0</v>
      </c>
      <c r="Z168" s="128">
        <v>1.0</v>
      </c>
      <c r="AA168" s="128">
        <v>3.0</v>
      </c>
      <c r="AB168" s="128">
        <v>1.0</v>
      </c>
      <c r="AC168" s="128">
        <v>1.0</v>
      </c>
      <c r="AD168" s="128">
        <v>1.4</v>
      </c>
      <c r="AE168" s="128">
        <v>414.0</v>
      </c>
      <c r="AF168" s="128">
        <v>1.0</v>
      </c>
      <c r="AG168" s="128">
        <v>1.0</v>
      </c>
      <c r="AH168" s="128">
        <v>2.0</v>
      </c>
      <c r="AI168" s="128">
        <v>1.0</v>
      </c>
      <c r="AJ168" s="128">
        <v>1.0</v>
      </c>
      <c r="AK168" s="128">
        <v>1.0</v>
      </c>
      <c r="AL168" s="130">
        <v>45469.77669996528</v>
      </c>
      <c r="AM168" s="131">
        <v>397876.0</v>
      </c>
      <c r="AN168" s="131">
        <v>531533.5</v>
      </c>
      <c r="AO168" s="124"/>
      <c r="AP168" s="124"/>
    </row>
    <row r="169">
      <c r="A169" s="128">
        <v>3021.0</v>
      </c>
      <c r="B169" s="11" t="s">
        <v>31</v>
      </c>
      <c r="C169" s="11" t="s">
        <v>32</v>
      </c>
      <c r="D169" s="11" t="s">
        <v>434</v>
      </c>
      <c r="E169" s="14" t="s">
        <v>791</v>
      </c>
      <c r="F169" s="15" t="s">
        <v>792</v>
      </c>
      <c r="G169" s="15" t="s">
        <v>772</v>
      </c>
      <c r="H169" s="18" t="s">
        <v>1053</v>
      </c>
      <c r="I169" s="18" t="s">
        <v>1054</v>
      </c>
      <c r="J169" s="129">
        <v>1180647.37</v>
      </c>
      <c r="K169" s="129">
        <v>1063390.4</v>
      </c>
      <c r="L169" s="129">
        <v>37484.48</v>
      </c>
      <c r="M169" s="129">
        <v>33897.83</v>
      </c>
      <c r="N169" s="129">
        <v>9.0</v>
      </c>
      <c r="O169" s="129">
        <v>6.0</v>
      </c>
      <c r="P169" s="129">
        <v>24.0</v>
      </c>
      <c r="Q169" s="128">
        <v>17.0</v>
      </c>
      <c r="R169" s="128">
        <v>28.0</v>
      </c>
      <c r="S169" s="128">
        <v>19.0</v>
      </c>
      <c r="T169" s="128">
        <v>50.0</v>
      </c>
      <c r="U169" s="128">
        <v>41.0</v>
      </c>
      <c r="V169" s="128">
        <v>47.0</v>
      </c>
      <c r="W169" s="128">
        <v>10.58</v>
      </c>
      <c r="X169" s="128">
        <v>11.03</v>
      </c>
      <c r="Y169" s="128">
        <v>2.0</v>
      </c>
      <c r="Z169" s="128">
        <v>1.0</v>
      </c>
      <c r="AA169" s="128">
        <v>3.0</v>
      </c>
      <c r="AB169" s="128">
        <v>3.0</v>
      </c>
      <c r="AC169" s="128">
        <v>2.0</v>
      </c>
      <c r="AD169" s="128">
        <v>2.5</v>
      </c>
      <c r="AE169" s="128">
        <v>229.0</v>
      </c>
      <c r="AF169" s="128">
        <v>2.0</v>
      </c>
      <c r="AG169" s="128">
        <v>1.0</v>
      </c>
      <c r="AH169" s="128">
        <v>2.0</v>
      </c>
      <c r="AI169" s="128">
        <v>2.0</v>
      </c>
      <c r="AJ169" s="128">
        <v>2.0</v>
      </c>
      <c r="AK169" s="128">
        <v>2.0</v>
      </c>
      <c r="AL169" s="130">
        <v>45469.77669996528</v>
      </c>
      <c r="AM169" s="131">
        <v>1259190.96</v>
      </c>
      <c r="AN169" s="131">
        <v>1071434.41</v>
      </c>
      <c r="AO169" s="124"/>
      <c r="AP169" s="124"/>
    </row>
    <row r="170">
      <c r="A170" s="129">
        <v>525.0</v>
      </c>
      <c r="B170" s="14" t="s">
        <v>63</v>
      </c>
      <c r="C170" s="14" t="s">
        <v>32</v>
      </c>
      <c r="D170" s="14" t="s">
        <v>501</v>
      </c>
      <c r="E170" s="14" t="s">
        <v>502</v>
      </c>
      <c r="F170" s="15" t="s">
        <v>343</v>
      </c>
      <c r="G170" s="15" t="s">
        <v>46</v>
      </c>
      <c r="H170" s="18" t="s">
        <v>1053</v>
      </c>
      <c r="I170" s="18" t="s">
        <v>1054</v>
      </c>
      <c r="J170" s="129">
        <v>1619431.55</v>
      </c>
      <c r="K170" s="129">
        <v>1417965.8</v>
      </c>
      <c r="L170" s="129">
        <v>60183.43</v>
      </c>
      <c r="M170" s="129">
        <v>57310.49</v>
      </c>
      <c r="N170" s="129">
        <v>39.0</v>
      </c>
      <c r="O170" s="129">
        <v>53.0</v>
      </c>
      <c r="P170" s="129">
        <v>61.0</v>
      </c>
      <c r="Q170" s="129">
        <v>54.0</v>
      </c>
      <c r="R170" s="129">
        <v>67.0</v>
      </c>
      <c r="S170" s="129">
        <v>60.0</v>
      </c>
      <c r="T170" s="129">
        <v>-26.0</v>
      </c>
      <c r="U170" s="129">
        <v>12.0</v>
      </c>
      <c r="V170" s="129">
        <v>11.0</v>
      </c>
      <c r="W170" s="129">
        <v>5.01</v>
      </c>
      <c r="X170" s="129">
        <v>14.21</v>
      </c>
      <c r="Y170" s="129">
        <v>1.0</v>
      </c>
      <c r="Z170" s="129">
        <v>1.0</v>
      </c>
      <c r="AA170" s="129">
        <v>1.0</v>
      </c>
      <c r="AB170" s="129">
        <v>2.0</v>
      </c>
      <c r="AC170" s="129">
        <v>3.0</v>
      </c>
      <c r="AD170" s="129">
        <v>1.9</v>
      </c>
      <c r="AE170" s="129">
        <v>330.0</v>
      </c>
      <c r="AF170" s="129">
        <v>1.0</v>
      </c>
      <c r="AG170" s="129">
        <v>1.0</v>
      </c>
      <c r="AH170" s="129">
        <v>1.0</v>
      </c>
      <c r="AI170" s="129">
        <v>1.0</v>
      </c>
      <c r="AJ170" s="129">
        <v>2.0</v>
      </c>
      <c r="AK170" s="129">
        <v>2.0</v>
      </c>
      <c r="AL170" s="130">
        <v>45469.77669996528</v>
      </c>
      <c r="AM170" s="131">
        <v>1612358.81</v>
      </c>
      <c r="AN170" s="131">
        <v>1418195.51</v>
      </c>
      <c r="AO170" s="124"/>
      <c r="AP170" s="124"/>
    </row>
    <row r="171">
      <c r="A171" s="129">
        <v>476.0</v>
      </c>
      <c r="B171" s="14" t="s">
        <v>60</v>
      </c>
      <c r="C171" s="14" t="s">
        <v>32</v>
      </c>
      <c r="D171" s="14" t="s">
        <v>462</v>
      </c>
      <c r="E171" s="14" t="s">
        <v>463</v>
      </c>
      <c r="F171" s="15" t="s">
        <v>118</v>
      </c>
      <c r="G171" s="15" t="s">
        <v>59</v>
      </c>
      <c r="H171" s="18" t="s">
        <v>1053</v>
      </c>
      <c r="I171" s="18" t="s">
        <v>1054</v>
      </c>
      <c r="J171" s="129">
        <v>1483043.76</v>
      </c>
      <c r="K171" s="129">
        <v>1356091.6</v>
      </c>
      <c r="L171" s="129">
        <v>38559.97</v>
      </c>
      <c r="M171" s="129">
        <v>36758.71</v>
      </c>
      <c r="N171" s="129">
        <v>14.0</v>
      </c>
      <c r="O171" s="129">
        <v>23.0</v>
      </c>
      <c r="P171" s="129">
        <v>34.0</v>
      </c>
      <c r="Q171" s="129">
        <v>58.0</v>
      </c>
      <c r="R171" s="129">
        <v>41.0</v>
      </c>
      <c r="S171" s="129">
        <v>39.0</v>
      </c>
      <c r="T171" s="129">
        <v>-39.0</v>
      </c>
      <c r="U171" s="129">
        <v>-41.0</v>
      </c>
      <c r="V171" s="129">
        <v>5.0</v>
      </c>
      <c r="W171" s="129">
        <v>4.9</v>
      </c>
      <c r="X171" s="129">
        <v>9.36</v>
      </c>
      <c r="Y171" s="129">
        <v>1.0</v>
      </c>
      <c r="Z171" s="129">
        <v>1.0</v>
      </c>
      <c r="AA171" s="129">
        <v>1.0</v>
      </c>
      <c r="AB171" s="129">
        <v>2.0</v>
      </c>
      <c r="AC171" s="129">
        <v>2.0</v>
      </c>
      <c r="AD171" s="129">
        <v>1.65</v>
      </c>
      <c r="AE171" s="129">
        <v>374.0</v>
      </c>
      <c r="AF171" s="129">
        <v>1.0</v>
      </c>
      <c r="AG171" s="129">
        <v>1.0</v>
      </c>
      <c r="AH171" s="129">
        <v>1.0</v>
      </c>
      <c r="AI171" s="129">
        <v>1.0</v>
      </c>
      <c r="AJ171" s="129">
        <v>2.0</v>
      </c>
      <c r="AK171" s="129">
        <v>1.0</v>
      </c>
      <c r="AL171" s="130">
        <v>45469.77669996528</v>
      </c>
      <c r="AM171" s="131">
        <v>1483791.19</v>
      </c>
      <c r="AN171" s="131">
        <v>1362879.94</v>
      </c>
      <c r="AO171" s="124"/>
      <c r="AP171" s="124"/>
    </row>
    <row r="172">
      <c r="A172" s="128">
        <v>3015.0</v>
      </c>
      <c r="B172" s="11" t="s">
        <v>31</v>
      </c>
      <c r="C172" s="11" t="s">
        <v>32</v>
      </c>
      <c r="D172" s="11" t="s">
        <v>788</v>
      </c>
      <c r="E172" s="14" t="s">
        <v>789</v>
      </c>
      <c r="F172" s="15" t="s">
        <v>776</v>
      </c>
      <c r="G172" s="15" t="s">
        <v>772</v>
      </c>
      <c r="H172" s="18" t="s">
        <v>1053</v>
      </c>
      <c r="I172" s="18" t="s">
        <v>1054</v>
      </c>
      <c r="J172" s="129">
        <v>1703791.75</v>
      </c>
      <c r="K172" s="129">
        <v>1837092.2</v>
      </c>
      <c r="L172" s="129">
        <v>47228.21</v>
      </c>
      <c r="M172" s="129">
        <v>51923.51</v>
      </c>
      <c r="N172" s="129">
        <v>37.0</v>
      </c>
      <c r="O172" s="129">
        <v>24.0</v>
      </c>
      <c r="P172" s="129">
        <v>32.0</v>
      </c>
      <c r="Q172" s="128">
        <v>27.0</v>
      </c>
      <c r="R172" s="128">
        <v>38.0</v>
      </c>
      <c r="S172" s="128">
        <v>35.0</v>
      </c>
      <c r="T172" s="128">
        <v>54.0</v>
      </c>
      <c r="U172" s="128">
        <v>18.0</v>
      </c>
      <c r="V172" s="128">
        <v>8.0</v>
      </c>
      <c r="W172" s="128">
        <v>-9.04</v>
      </c>
      <c r="X172" s="128">
        <v>-7.26</v>
      </c>
      <c r="Y172" s="128">
        <v>2.0</v>
      </c>
      <c r="Z172" s="128">
        <v>1.0</v>
      </c>
      <c r="AA172" s="128">
        <v>1.0</v>
      </c>
      <c r="AB172" s="128">
        <v>1.0</v>
      </c>
      <c r="AC172" s="128">
        <v>1.0</v>
      </c>
      <c r="AD172" s="128">
        <v>1.05</v>
      </c>
      <c r="AE172" s="128">
        <v>520.0</v>
      </c>
      <c r="AF172" s="128">
        <v>2.0</v>
      </c>
      <c r="AG172" s="128">
        <v>1.0</v>
      </c>
      <c r="AH172" s="128">
        <v>1.0</v>
      </c>
      <c r="AI172" s="128">
        <v>1.0</v>
      </c>
      <c r="AJ172" s="128">
        <v>1.0</v>
      </c>
      <c r="AK172" s="128">
        <v>1.0</v>
      </c>
      <c r="AL172" s="130">
        <v>45469.77669996528</v>
      </c>
      <c r="AM172" s="131">
        <v>1704267.08</v>
      </c>
      <c r="AN172" s="131">
        <v>1837633.17</v>
      </c>
      <c r="AO172" s="124"/>
      <c r="AP172" s="124"/>
    </row>
    <row r="173">
      <c r="A173" s="129">
        <v>512.0</v>
      </c>
      <c r="B173" s="14" t="s">
        <v>67</v>
      </c>
      <c r="C173" s="14" t="s">
        <v>32</v>
      </c>
      <c r="D173" s="14" t="s">
        <v>492</v>
      </c>
      <c r="E173" s="14" t="s">
        <v>493</v>
      </c>
      <c r="F173" s="15" t="s">
        <v>185</v>
      </c>
      <c r="G173" s="15" t="s">
        <v>46</v>
      </c>
      <c r="H173" s="18" t="s">
        <v>1053</v>
      </c>
      <c r="I173" s="18" t="s">
        <v>1054</v>
      </c>
      <c r="J173" s="129">
        <v>1323892.85</v>
      </c>
      <c r="K173" s="129">
        <v>1124557.8</v>
      </c>
      <c r="L173" s="129">
        <v>37883.62</v>
      </c>
      <c r="M173" s="129">
        <v>31789.75</v>
      </c>
      <c r="N173" s="129">
        <v>38.0</v>
      </c>
      <c r="O173" s="129">
        <v>69.0</v>
      </c>
      <c r="P173" s="129">
        <v>47.0</v>
      </c>
      <c r="Q173" s="129">
        <v>13.0</v>
      </c>
      <c r="R173" s="129">
        <v>46.0</v>
      </c>
      <c r="S173" s="129">
        <v>22.0</v>
      </c>
      <c r="T173" s="129">
        <v>-44.0</v>
      </c>
      <c r="U173" s="129">
        <v>261.0</v>
      </c>
      <c r="V173" s="129">
        <v>109.0</v>
      </c>
      <c r="W173" s="129">
        <v>19.17</v>
      </c>
      <c r="X173" s="129">
        <v>17.73</v>
      </c>
      <c r="Y173" s="129">
        <v>1.0</v>
      </c>
      <c r="Z173" s="129">
        <v>5.0</v>
      </c>
      <c r="AA173" s="129">
        <v>5.0</v>
      </c>
      <c r="AB173" s="129">
        <v>5.0</v>
      </c>
      <c r="AC173" s="129">
        <v>3.0</v>
      </c>
      <c r="AD173" s="129">
        <v>4.3</v>
      </c>
      <c r="AE173" s="129">
        <v>35.0</v>
      </c>
      <c r="AF173" s="129">
        <v>1.0</v>
      </c>
      <c r="AG173" s="129">
        <v>4.0</v>
      </c>
      <c r="AH173" s="129">
        <v>4.0</v>
      </c>
      <c r="AI173" s="129">
        <v>4.0</v>
      </c>
      <c r="AJ173" s="129">
        <v>2.0</v>
      </c>
      <c r="AK173" s="129">
        <v>4.0</v>
      </c>
      <c r="AL173" s="130">
        <v>45469.77669996528</v>
      </c>
      <c r="AM173" s="131">
        <v>1323888.85</v>
      </c>
      <c r="AN173" s="131">
        <v>1124446.94</v>
      </c>
      <c r="AO173" s="124"/>
      <c r="AP173" s="124"/>
    </row>
    <row r="174">
      <c r="A174" s="129">
        <v>649.0</v>
      </c>
      <c r="B174" s="14" t="s">
        <v>60</v>
      </c>
      <c r="C174" s="14" t="s">
        <v>32</v>
      </c>
      <c r="D174" s="14" t="s">
        <v>61</v>
      </c>
      <c r="E174" s="14" t="s">
        <v>601</v>
      </c>
      <c r="F174" s="15" t="s">
        <v>220</v>
      </c>
      <c r="G174" s="15" t="s">
        <v>59</v>
      </c>
      <c r="H174" s="18" t="s">
        <v>1053</v>
      </c>
      <c r="I174" s="18" t="s">
        <v>1054</v>
      </c>
      <c r="J174" s="129">
        <v>1472107.31</v>
      </c>
      <c r="K174" s="129">
        <v>1353333.4</v>
      </c>
      <c r="L174" s="129">
        <v>41760.94</v>
      </c>
      <c r="M174" s="129">
        <v>48760.1</v>
      </c>
      <c r="N174" s="129">
        <v>58.0</v>
      </c>
      <c r="O174" s="129">
        <v>58.0</v>
      </c>
      <c r="P174" s="129">
        <v>51.0</v>
      </c>
      <c r="Q174" s="129">
        <v>61.0</v>
      </c>
      <c r="R174" s="129">
        <v>49.0</v>
      </c>
      <c r="S174" s="129">
        <v>50.0</v>
      </c>
      <c r="T174" s="129">
        <v>0.0</v>
      </c>
      <c r="U174" s="129">
        <v>-16.0</v>
      </c>
      <c r="V174" s="129">
        <v>-2.0</v>
      </c>
      <c r="W174" s="129">
        <v>-14.35</v>
      </c>
      <c r="X174" s="129">
        <v>8.78</v>
      </c>
      <c r="Y174" s="129">
        <v>1.0</v>
      </c>
      <c r="Z174" s="129">
        <v>1.0</v>
      </c>
      <c r="AA174" s="129">
        <v>1.0</v>
      </c>
      <c r="AB174" s="129">
        <v>1.0</v>
      </c>
      <c r="AC174" s="129">
        <v>2.0</v>
      </c>
      <c r="AD174" s="129">
        <v>1.25</v>
      </c>
      <c r="AE174" s="129">
        <v>458.0</v>
      </c>
      <c r="AF174" s="129">
        <v>1.0</v>
      </c>
      <c r="AG174" s="129">
        <v>1.0</v>
      </c>
      <c r="AH174" s="129">
        <v>1.0</v>
      </c>
      <c r="AI174" s="129">
        <v>1.0</v>
      </c>
      <c r="AJ174" s="129">
        <v>2.0</v>
      </c>
      <c r="AK174" s="129">
        <v>1.0</v>
      </c>
      <c r="AL174" s="130">
        <v>45469.77669996528</v>
      </c>
      <c r="AM174" s="131">
        <v>1470744.75</v>
      </c>
      <c r="AN174" s="131">
        <v>1357632.92</v>
      </c>
      <c r="AO174" s="124"/>
      <c r="AP174" s="124"/>
    </row>
    <row r="175">
      <c r="A175" s="129">
        <v>657.0</v>
      </c>
      <c r="B175" s="14" t="s">
        <v>67</v>
      </c>
      <c r="C175" s="14" t="s">
        <v>32</v>
      </c>
      <c r="D175" s="14" t="s">
        <v>607</v>
      </c>
      <c r="E175" s="14" t="s">
        <v>608</v>
      </c>
      <c r="F175" s="15" t="s">
        <v>159</v>
      </c>
      <c r="G175" s="15" t="s">
        <v>46</v>
      </c>
      <c r="H175" s="18" t="s">
        <v>1053</v>
      </c>
      <c r="I175" s="18" t="s">
        <v>1054</v>
      </c>
      <c r="J175" s="129">
        <v>755536.92</v>
      </c>
      <c r="K175" s="129">
        <v>941667.4</v>
      </c>
      <c r="L175" s="129">
        <v>32361.6</v>
      </c>
      <c r="M175" s="129">
        <v>40097.28</v>
      </c>
      <c r="N175" s="14" t="s">
        <v>41</v>
      </c>
      <c r="O175" s="14" t="s">
        <v>41</v>
      </c>
      <c r="P175" s="129">
        <v>31.0</v>
      </c>
      <c r="Q175" s="129">
        <v>79.0</v>
      </c>
      <c r="R175" s="129">
        <v>27.0</v>
      </c>
      <c r="S175" s="129">
        <v>34.0</v>
      </c>
      <c r="T175" s="14" t="s">
        <v>41</v>
      </c>
      <c r="U175" s="129">
        <v>-60.0</v>
      </c>
      <c r="V175" s="129">
        <v>-20.0</v>
      </c>
      <c r="W175" s="129">
        <v>-19.29</v>
      </c>
      <c r="X175" s="129">
        <v>-19.77</v>
      </c>
      <c r="Y175" s="14" t="s">
        <v>41</v>
      </c>
      <c r="Z175" s="129">
        <v>1.0</v>
      </c>
      <c r="AA175" s="129">
        <v>1.0</v>
      </c>
      <c r="AB175" s="129">
        <v>1.0</v>
      </c>
      <c r="AC175" s="129">
        <v>1.0</v>
      </c>
      <c r="AD175" s="129">
        <v>0.95</v>
      </c>
      <c r="AE175" s="129">
        <v>638.0</v>
      </c>
      <c r="AF175" s="14" t="s">
        <v>41</v>
      </c>
      <c r="AG175" s="129">
        <v>1.0</v>
      </c>
      <c r="AH175" s="129">
        <v>1.0</v>
      </c>
      <c r="AI175" s="129">
        <v>1.0</v>
      </c>
      <c r="AJ175" s="129">
        <v>1.0</v>
      </c>
      <c r="AK175" s="129">
        <v>1.0</v>
      </c>
      <c r="AL175" s="130">
        <v>45469.77669996528</v>
      </c>
      <c r="AM175" s="131">
        <v>747032.13</v>
      </c>
      <c r="AN175" s="131">
        <v>941914.55</v>
      </c>
      <c r="AO175" s="124"/>
      <c r="AP175" s="124"/>
    </row>
    <row r="176">
      <c r="A176" s="129">
        <v>146.0</v>
      </c>
      <c r="B176" s="14" t="s">
        <v>60</v>
      </c>
      <c r="C176" s="14" t="s">
        <v>32</v>
      </c>
      <c r="D176" s="14" t="s">
        <v>129</v>
      </c>
      <c r="E176" s="14" t="s">
        <v>130</v>
      </c>
      <c r="F176" s="15" t="s">
        <v>88</v>
      </c>
      <c r="G176" s="15" t="s">
        <v>59</v>
      </c>
      <c r="H176" s="18" t="s">
        <v>1053</v>
      </c>
      <c r="I176" s="18" t="s">
        <v>1054</v>
      </c>
      <c r="J176" s="129">
        <v>675970.15</v>
      </c>
      <c r="K176" s="129">
        <v>1071892.2</v>
      </c>
      <c r="L176" s="129">
        <v>20044.57</v>
      </c>
      <c r="M176" s="129">
        <v>28782.65</v>
      </c>
      <c r="N176" s="14" t="s">
        <v>41</v>
      </c>
      <c r="O176" s="129">
        <v>3.0</v>
      </c>
      <c r="P176" s="129">
        <v>19.0</v>
      </c>
      <c r="Q176" s="129">
        <v>27.0</v>
      </c>
      <c r="R176" s="129">
        <v>38.0</v>
      </c>
      <c r="S176" s="129">
        <v>34.0</v>
      </c>
      <c r="T176" s="14" t="s">
        <v>41</v>
      </c>
      <c r="U176" s="129">
        <v>-29.0</v>
      </c>
      <c r="V176" s="129">
        <v>11.0</v>
      </c>
      <c r="W176" s="129">
        <v>-30.36</v>
      </c>
      <c r="X176" s="129">
        <v>-36.94</v>
      </c>
      <c r="Y176" s="14" t="s">
        <v>41</v>
      </c>
      <c r="Z176" s="129">
        <v>1.0</v>
      </c>
      <c r="AA176" s="129">
        <v>1.0</v>
      </c>
      <c r="AB176" s="129">
        <v>1.0</v>
      </c>
      <c r="AC176" s="129">
        <v>1.0</v>
      </c>
      <c r="AD176" s="129">
        <v>0.95</v>
      </c>
      <c r="AE176" s="129">
        <v>629.0</v>
      </c>
      <c r="AF176" s="14" t="s">
        <v>41</v>
      </c>
      <c r="AG176" s="129">
        <v>1.0</v>
      </c>
      <c r="AH176" s="129">
        <v>1.0</v>
      </c>
      <c r="AI176" s="129">
        <v>1.0</v>
      </c>
      <c r="AJ176" s="129">
        <v>1.0</v>
      </c>
      <c r="AK176" s="129">
        <v>1.0</v>
      </c>
      <c r="AL176" s="130">
        <v>45469.77669996528</v>
      </c>
      <c r="AM176" s="131">
        <v>757252.32</v>
      </c>
      <c r="AN176" s="131">
        <v>1050736.53</v>
      </c>
      <c r="AO176" s="124"/>
      <c r="AP176" s="124"/>
    </row>
    <row r="177">
      <c r="A177" s="129">
        <v>281.0</v>
      </c>
      <c r="B177" s="14" t="s">
        <v>60</v>
      </c>
      <c r="C177" s="14" t="s">
        <v>32</v>
      </c>
      <c r="D177" s="14" t="s">
        <v>129</v>
      </c>
      <c r="E177" s="14" t="s">
        <v>130</v>
      </c>
      <c r="F177" s="15" t="s">
        <v>88</v>
      </c>
      <c r="G177" s="15" t="s">
        <v>59</v>
      </c>
      <c r="H177" s="18" t="s">
        <v>1053</v>
      </c>
      <c r="I177" s="18" t="s">
        <v>1054</v>
      </c>
      <c r="J177" s="129">
        <v>520096.46</v>
      </c>
      <c r="K177" s="129">
        <v>635165.8</v>
      </c>
      <c r="L177" s="129">
        <v>13856.6</v>
      </c>
      <c r="M177" s="129">
        <v>17374.47</v>
      </c>
      <c r="N177" s="129">
        <v>6.0</v>
      </c>
      <c r="O177" s="129">
        <v>3.0</v>
      </c>
      <c r="P177" s="129">
        <v>12.0</v>
      </c>
      <c r="Q177" s="129">
        <v>24.0</v>
      </c>
      <c r="R177" s="129">
        <v>43.0</v>
      </c>
      <c r="S177" s="129">
        <v>35.0</v>
      </c>
      <c r="T177" s="129">
        <v>100.0</v>
      </c>
      <c r="U177" s="129">
        <v>-50.0</v>
      </c>
      <c r="V177" s="129">
        <v>22.0</v>
      </c>
      <c r="W177" s="129">
        <v>-20.25</v>
      </c>
      <c r="X177" s="129">
        <v>-18.12</v>
      </c>
      <c r="Y177" s="129">
        <v>4.0</v>
      </c>
      <c r="Z177" s="129">
        <v>1.0</v>
      </c>
      <c r="AA177" s="129">
        <v>2.0</v>
      </c>
      <c r="AB177" s="129">
        <v>1.0</v>
      </c>
      <c r="AC177" s="129">
        <v>1.0</v>
      </c>
      <c r="AD177" s="129">
        <v>1.35</v>
      </c>
      <c r="AE177" s="129">
        <v>433.0</v>
      </c>
      <c r="AF177" s="129">
        <v>3.0</v>
      </c>
      <c r="AG177" s="129">
        <v>1.0</v>
      </c>
      <c r="AH177" s="129">
        <v>2.0</v>
      </c>
      <c r="AI177" s="129">
        <v>1.0</v>
      </c>
      <c r="AJ177" s="129">
        <v>1.0</v>
      </c>
      <c r="AK177" s="129">
        <v>1.0</v>
      </c>
      <c r="AL177" s="130">
        <v>45469.77669996528</v>
      </c>
      <c r="AM177" s="131">
        <v>504940.42</v>
      </c>
      <c r="AN177" s="131">
        <v>635174.75</v>
      </c>
      <c r="AO177" s="124"/>
      <c r="AP177" s="124"/>
    </row>
    <row r="178">
      <c r="A178" s="129">
        <v>727.0</v>
      </c>
      <c r="B178" s="14" t="s">
        <v>60</v>
      </c>
      <c r="C178" s="14" t="s">
        <v>32</v>
      </c>
      <c r="D178" s="14" t="s">
        <v>129</v>
      </c>
      <c r="E178" s="14" t="s">
        <v>130</v>
      </c>
      <c r="F178" s="15" t="s">
        <v>660</v>
      </c>
      <c r="G178" s="15" t="s">
        <v>59</v>
      </c>
      <c r="H178" s="18" t="s">
        <v>1053</v>
      </c>
      <c r="I178" s="18" t="s">
        <v>1054</v>
      </c>
      <c r="J178" s="129">
        <v>682744.41</v>
      </c>
      <c r="K178" s="129">
        <v>843776.8</v>
      </c>
      <c r="L178" s="129">
        <v>20460.97</v>
      </c>
      <c r="M178" s="129">
        <v>22110.35</v>
      </c>
      <c r="N178" s="129">
        <v>18.0</v>
      </c>
      <c r="O178" s="129">
        <v>6.0</v>
      </c>
      <c r="P178" s="129">
        <v>49.0</v>
      </c>
      <c r="Q178" s="129">
        <v>28.0</v>
      </c>
      <c r="R178" s="129">
        <v>48.0</v>
      </c>
      <c r="S178" s="129">
        <v>28.0</v>
      </c>
      <c r="T178" s="129">
        <v>200.0</v>
      </c>
      <c r="U178" s="129">
        <v>75.0</v>
      </c>
      <c r="V178" s="129">
        <v>71.0</v>
      </c>
      <c r="W178" s="129">
        <v>-7.46</v>
      </c>
      <c r="X178" s="129">
        <v>-19.08</v>
      </c>
      <c r="Y178" s="129">
        <v>5.0</v>
      </c>
      <c r="Z178" s="129">
        <v>2.0</v>
      </c>
      <c r="AA178" s="129">
        <v>4.0</v>
      </c>
      <c r="AB178" s="129">
        <v>1.0</v>
      </c>
      <c r="AC178" s="129">
        <v>1.0</v>
      </c>
      <c r="AD178" s="129">
        <v>1.9</v>
      </c>
      <c r="AE178" s="129">
        <v>324.0</v>
      </c>
      <c r="AF178" s="129">
        <v>4.0</v>
      </c>
      <c r="AG178" s="129">
        <v>2.0</v>
      </c>
      <c r="AH178" s="129">
        <v>3.0</v>
      </c>
      <c r="AI178" s="129">
        <v>1.0</v>
      </c>
      <c r="AJ178" s="129">
        <v>1.0</v>
      </c>
      <c r="AK178" s="129">
        <v>2.0</v>
      </c>
      <c r="AL178" s="130">
        <v>45469.77669996528</v>
      </c>
      <c r="AM178" s="131">
        <v>829876.9</v>
      </c>
      <c r="AN178" s="131">
        <v>844020.91</v>
      </c>
      <c r="AO178" s="124"/>
      <c r="AP178" s="124"/>
    </row>
    <row r="179">
      <c r="A179" s="129">
        <v>603.0</v>
      </c>
      <c r="B179" s="14" t="s">
        <v>67</v>
      </c>
      <c r="C179" s="14" t="s">
        <v>32</v>
      </c>
      <c r="D179" s="14" t="s">
        <v>249</v>
      </c>
      <c r="E179" s="14" t="s">
        <v>566</v>
      </c>
      <c r="F179" s="15" t="s">
        <v>403</v>
      </c>
      <c r="G179" s="15" t="s">
        <v>46</v>
      </c>
      <c r="H179" s="18" t="s">
        <v>1053</v>
      </c>
      <c r="I179" s="18" t="s">
        <v>1054</v>
      </c>
      <c r="J179" s="129">
        <v>994871.7</v>
      </c>
      <c r="K179" s="129">
        <v>829876.6</v>
      </c>
      <c r="L179" s="129">
        <v>42235.75</v>
      </c>
      <c r="M179" s="129">
        <v>37234.75</v>
      </c>
      <c r="N179" s="129">
        <v>19.0</v>
      </c>
      <c r="O179" s="129">
        <v>18.0</v>
      </c>
      <c r="P179" s="129">
        <v>40.0</v>
      </c>
      <c r="Q179" s="129">
        <v>40.0</v>
      </c>
      <c r="R179" s="129">
        <v>32.0</v>
      </c>
      <c r="S179" s="129">
        <v>25.0</v>
      </c>
      <c r="T179" s="129">
        <v>5.0</v>
      </c>
      <c r="U179" s="129">
        <v>0.0</v>
      </c>
      <c r="V179" s="129">
        <v>28.0</v>
      </c>
      <c r="W179" s="129">
        <v>13.43</v>
      </c>
      <c r="X179" s="129">
        <v>19.88</v>
      </c>
      <c r="Y179" s="129">
        <v>1.0</v>
      </c>
      <c r="Z179" s="129">
        <v>1.0</v>
      </c>
      <c r="AA179" s="129">
        <v>2.0</v>
      </c>
      <c r="AB179" s="129">
        <v>3.0</v>
      </c>
      <c r="AC179" s="129">
        <v>3.0</v>
      </c>
      <c r="AD179" s="129">
        <v>2.5</v>
      </c>
      <c r="AE179" s="129">
        <v>231.0</v>
      </c>
      <c r="AF179" s="129">
        <v>1.0</v>
      </c>
      <c r="AG179" s="129">
        <v>1.0</v>
      </c>
      <c r="AH179" s="129">
        <v>2.0</v>
      </c>
      <c r="AI179" s="129">
        <v>2.0</v>
      </c>
      <c r="AJ179" s="129">
        <v>2.0</v>
      </c>
      <c r="AK179" s="129">
        <v>2.0</v>
      </c>
      <c r="AL179" s="130">
        <v>45469.77669996528</v>
      </c>
      <c r="AM179" s="131">
        <v>995880.95</v>
      </c>
      <c r="AN179" s="131">
        <v>829658.9</v>
      </c>
      <c r="AO179" s="124"/>
      <c r="AP179" s="124"/>
    </row>
    <row r="180">
      <c r="A180" s="129">
        <v>115.0</v>
      </c>
      <c r="B180" s="14" t="s">
        <v>31</v>
      </c>
      <c r="C180" s="14" t="s">
        <v>32</v>
      </c>
      <c r="D180" s="14" t="s">
        <v>74</v>
      </c>
      <c r="E180" s="14" t="s">
        <v>75</v>
      </c>
      <c r="F180" s="15" t="s">
        <v>76</v>
      </c>
      <c r="G180" s="15" t="s">
        <v>59</v>
      </c>
      <c r="H180" s="18" t="s">
        <v>1053</v>
      </c>
      <c r="I180" s="18" t="s">
        <v>1054</v>
      </c>
      <c r="J180" s="129">
        <v>2167093.72</v>
      </c>
      <c r="K180" s="129">
        <v>2733947.0</v>
      </c>
      <c r="L180" s="129">
        <v>63533.36</v>
      </c>
      <c r="M180" s="129">
        <v>81130.94</v>
      </c>
      <c r="N180" s="129">
        <v>66.0</v>
      </c>
      <c r="O180" s="129">
        <v>27.0</v>
      </c>
      <c r="P180" s="129">
        <v>51.0</v>
      </c>
      <c r="Q180" s="129">
        <v>54.0</v>
      </c>
      <c r="R180" s="129">
        <v>119.0</v>
      </c>
      <c r="S180" s="129">
        <v>53.0</v>
      </c>
      <c r="T180" s="129">
        <v>144.0</v>
      </c>
      <c r="U180" s="129">
        <v>-5.0</v>
      </c>
      <c r="V180" s="129">
        <v>124.0</v>
      </c>
      <c r="W180" s="129">
        <v>-21.69</v>
      </c>
      <c r="X180" s="129">
        <v>-20.73</v>
      </c>
      <c r="Y180" s="129">
        <v>5.0</v>
      </c>
      <c r="Z180" s="129">
        <v>1.0</v>
      </c>
      <c r="AA180" s="129">
        <v>5.0</v>
      </c>
      <c r="AB180" s="129">
        <v>1.0</v>
      </c>
      <c r="AC180" s="129">
        <v>1.0</v>
      </c>
      <c r="AD180" s="129">
        <v>2.0</v>
      </c>
      <c r="AE180" s="129">
        <v>318.0</v>
      </c>
      <c r="AF180" s="129">
        <v>4.0</v>
      </c>
      <c r="AG180" s="129">
        <v>1.0</v>
      </c>
      <c r="AH180" s="129">
        <v>4.0</v>
      </c>
      <c r="AI180" s="129">
        <v>1.0</v>
      </c>
      <c r="AJ180" s="129">
        <v>1.0</v>
      </c>
      <c r="AK180" s="129">
        <v>2.0</v>
      </c>
      <c r="AL180" s="130">
        <v>45469.77669996528</v>
      </c>
      <c r="AM180" s="131">
        <v>2158440.72</v>
      </c>
      <c r="AN180" s="131">
        <v>2730211.92</v>
      </c>
      <c r="AO180" s="124"/>
      <c r="AP180" s="124"/>
    </row>
    <row r="181">
      <c r="A181" s="129">
        <v>796.0</v>
      </c>
      <c r="B181" s="14" t="s">
        <v>122</v>
      </c>
      <c r="C181" s="14" t="s">
        <v>32</v>
      </c>
      <c r="D181" s="14" t="s">
        <v>713</v>
      </c>
      <c r="E181" s="14" t="s">
        <v>714</v>
      </c>
      <c r="F181" s="15" t="s">
        <v>451</v>
      </c>
      <c r="G181" s="15" t="s">
        <v>101</v>
      </c>
      <c r="H181" s="18" t="s">
        <v>1053</v>
      </c>
      <c r="I181" s="18" t="s">
        <v>1054</v>
      </c>
      <c r="J181" s="129">
        <v>329029.71</v>
      </c>
      <c r="K181" s="129">
        <v>377915.0</v>
      </c>
      <c r="L181" s="129">
        <v>7460.75</v>
      </c>
      <c r="M181" s="129">
        <v>9137.25</v>
      </c>
      <c r="N181" s="14" t="s">
        <v>41</v>
      </c>
      <c r="O181" s="14" t="s">
        <v>41</v>
      </c>
      <c r="P181" s="129">
        <v>2.0</v>
      </c>
      <c r="Q181" s="129">
        <v>8.0</v>
      </c>
      <c r="R181" s="129">
        <v>9.0</v>
      </c>
      <c r="S181" s="129">
        <v>15.0</v>
      </c>
      <c r="T181" s="14" t="s">
        <v>41</v>
      </c>
      <c r="U181" s="129">
        <v>-75.0</v>
      </c>
      <c r="V181" s="129">
        <v>-40.0</v>
      </c>
      <c r="W181" s="129">
        <v>-18.35</v>
      </c>
      <c r="X181" s="129">
        <v>-12.94</v>
      </c>
      <c r="Y181" s="14" t="s">
        <v>41</v>
      </c>
      <c r="Z181" s="129">
        <v>1.0</v>
      </c>
      <c r="AA181" s="129">
        <v>1.0</v>
      </c>
      <c r="AB181" s="129">
        <v>1.0</v>
      </c>
      <c r="AC181" s="129">
        <v>1.0</v>
      </c>
      <c r="AD181" s="129">
        <v>0.95</v>
      </c>
      <c r="AE181" s="129">
        <v>619.0</v>
      </c>
      <c r="AF181" s="14" t="s">
        <v>41</v>
      </c>
      <c r="AG181" s="129">
        <v>1.0</v>
      </c>
      <c r="AH181" s="129">
        <v>1.0</v>
      </c>
      <c r="AI181" s="129">
        <v>1.0</v>
      </c>
      <c r="AJ181" s="129">
        <v>1.0</v>
      </c>
      <c r="AK181" s="129">
        <v>1.0</v>
      </c>
      <c r="AL181" s="130">
        <v>45469.77669996528</v>
      </c>
      <c r="AM181" s="131">
        <v>329029.71</v>
      </c>
      <c r="AN181" s="131">
        <v>377904.6</v>
      </c>
      <c r="AO181" s="124"/>
      <c r="AP181" s="124"/>
    </row>
    <row r="182">
      <c r="A182" s="128">
        <v>3006.0</v>
      </c>
      <c r="B182" s="11" t="s">
        <v>31</v>
      </c>
      <c r="C182" s="11" t="s">
        <v>32</v>
      </c>
      <c r="D182" s="11" t="s">
        <v>778</v>
      </c>
      <c r="E182" s="14" t="s">
        <v>779</v>
      </c>
      <c r="F182" s="15" t="s">
        <v>776</v>
      </c>
      <c r="G182" s="15" t="s">
        <v>772</v>
      </c>
      <c r="H182" s="18" t="s">
        <v>1053</v>
      </c>
      <c r="I182" s="18" t="s">
        <v>1054</v>
      </c>
      <c r="J182" s="129">
        <v>2746863.34</v>
      </c>
      <c r="K182" s="129">
        <v>2382587.2</v>
      </c>
      <c r="L182" s="129">
        <v>81703.24</v>
      </c>
      <c r="M182" s="129">
        <v>69556.83</v>
      </c>
      <c r="N182" s="129">
        <v>15.0</v>
      </c>
      <c r="O182" s="129">
        <v>25.0</v>
      </c>
      <c r="P182" s="129">
        <v>56.0</v>
      </c>
      <c r="Q182" s="128">
        <v>72.0</v>
      </c>
      <c r="R182" s="128">
        <v>137.0</v>
      </c>
      <c r="S182" s="128">
        <v>118.0</v>
      </c>
      <c r="T182" s="128">
        <v>-40.0</v>
      </c>
      <c r="U182" s="128">
        <v>-22.0</v>
      </c>
      <c r="V182" s="128">
        <v>16.0</v>
      </c>
      <c r="W182" s="128">
        <v>17.46</v>
      </c>
      <c r="X182" s="128">
        <v>15.29</v>
      </c>
      <c r="Y182" s="128">
        <v>1.0</v>
      </c>
      <c r="Z182" s="128">
        <v>1.0</v>
      </c>
      <c r="AA182" s="128">
        <v>1.0</v>
      </c>
      <c r="AB182" s="128">
        <v>4.0</v>
      </c>
      <c r="AC182" s="128">
        <v>3.0</v>
      </c>
      <c r="AD182" s="128">
        <v>2.7</v>
      </c>
      <c r="AE182" s="128">
        <v>212.0</v>
      </c>
      <c r="AF182" s="128">
        <v>1.0</v>
      </c>
      <c r="AG182" s="128">
        <v>1.0</v>
      </c>
      <c r="AH182" s="128">
        <v>1.0</v>
      </c>
      <c r="AI182" s="128">
        <v>3.0</v>
      </c>
      <c r="AJ182" s="128">
        <v>2.0</v>
      </c>
      <c r="AK182" s="128">
        <v>2.0</v>
      </c>
      <c r="AL182" s="130">
        <v>45469.77669996528</v>
      </c>
      <c r="AM182" s="131">
        <v>2748045.82</v>
      </c>
      <c r="AN182" s="131">
        <v>2385972.4</v>
      </c>
      <c r="AO182" s="124"/>
      <c r="AP182" s="124"/>
    </row>
    <row r="183">
      <c r="A183" s="129">
        <v>431.0</v>
      </c>
      <c r="B183" s="14" t="s">
        <v>122</v>
      </c>
      <c r="C183" s="14" t="s">
        <v>32</v>
      </c>
      <c r="D183" s="14" t="s">
        <v>428</v>
      </c>
      <c r="E183" s="14" t="s">
        <v>429</v>
      </c>
      <c r="F183" s="15" t="s">
        <v>228</v>
      </c>
      <c r="G183" s="15" t="s">
        <v>36</v>
      </c>
      <c r="H183" s="18" t="s">
        <v>1053</v>
      </c>
      <c r="I183" s="18" t="s">
        <v>1054</v>
      </c>
      <c r="J183" s="129">
        <v>848232.28</v>
      </c>
      <c r="K183" s="129">
        <v>931794.4</v>
      </c>
      <c r="L183" s="129">
        <v>28722.0</v>
      </c>
      <c r="M183" s="129">
        <v>32225.75</v>
      </c>
      <c r="N183" s="129">
        <v>47.0</v>
      </c>
      <c r="O183" s="129">
        <v>29.0</v>
      </c>
      <c r="P183" s="129">
        <v>44.0</v>
      </c>
      <c r="Q183" s="129">
        <v>21.0</v>
      </c>
      <c r="R183" s="129">
        <v>22.0</v>
      </c>
      <c r="S183" s="129">
        <v>24.0</v>
      </c>
      <c r="T183" s="129">
        <v>62.0</v>
      </c>
      <c r="U183" s="129">
        <v>109.0</v>
      </c>
      <c r="V183" s="129">
        <v>-8.0</v>
      </c>
      <c r="W183" s="129">
        <v>-10.87</v>
      </c>
      <c r="X183" s="129">
        <v>-8.97</v>
      </c>
      <c r="Y183" s="129">
        <v>3.0</v>
      </c>
      <c r="Z183" s="129">
        <v>2.0</v>
      </c>
      <c r="AA183" s="129">
        <v>1.0</v>
      </c>
      <c r="AB183" s="129">
        <v>1.0</v>
      </c>
      <c r="AC183" s="129">
        <v>1.0</v>
      </c>
      <c r="AD183" s="129">
        <v>1.2</v>
      </c>
      <c r="AE183" s="129">
        <v>481.0</v>
      </c>
      <c r="AF183" s="129">
        <v>2.0</v>
      </c>
      <c r="AG183" s="129">
        <v>2.0</v>
      </c>
      <c r="AH183" s="129">
        <v>1.0</v>
      </c>
      <c r="AI183" s="129">
        <v>1.0</v>
      </c>
      <c r="AJ183" s="129">
        <v>1.0</v>
      </c>
      <c r="AK183" s="129">
        <v>1.0</v>
      </c>
      <c r="AL183" s="130">
        <v>45469.77669996528</v>
      </c>
      <c r="AM183" s="131">
        <v>848217.28</v>
      </c>
      <c r="AN183" s="131">
        <v>932450.52</v>
      </c>
      <c r="AO183" s="124"/>
      <c r="AP183" s="124"/>
    </row>
    <row r="184">
      <c r="A184" s="129">
        <v>577.0</v>
      </c>
      <c r="B184" s="14" t="s">
        <v>31</v>
      </c>
      <c r="C184" s="14" t="s">
        <v>32</v>
      </c>
      <c r="D184" s="14" t="s">
        <v>373</v>
      </c>
      <c r="E184" s="14" t="s">
        <v>374</v>
      </c>
      <c r="F184" s="15" t="s">
        <v>220</v>
      </c>
      <c r="G184" s="15" t="s">
        <v>59</v>
      </c>
      <c r="H184" s="18" t="s">
        <v>1053</v>
      </c>
      <c r="I184" s="18" t="s">
        <v>1054</v>
      </c>
      <c r="J184" s="129">
        <v>1348370.95</v>
      </c>
      <c r="K184" s="129">
        <v>1458336.0</v>
      </c>
      <c r="L184" s="129">
        <v>42147.54</v>
      </c>
      <c r="M184" s="129">
        <v>47987.84</v>
      </c>
      <c r="N184" s="129">
        <v>34.0</v>
      </c>
      <c r="O184" s="129">
        <v>1.0</v>
      </c>
      <c r="P184" s="129">
        <v>35.0</v>
      </c>
      <c r="Q184" s="129">
        <v>59.0</v>
      </c>
      <c r="R184" s="129">
        <v>32.0</v>
      </c>
      <c r="S184" s="129">
        <v>63.0</v>
      </c>
      <c r="T184" s="129">
        <v>3300.0</v>
      </c>
      <c r="U184" s="129">
        <v>-40.0</v>
      </c>
      <c r="V184" s="129">
        <v>-49.0</v>
      </c>
      <c r="W184" s="129">
        <v>-12.17</v>
      </c>
      <c r="X184" s="129">
        <v>-7.54</v>
      </c>
      <c r="Y184" s="129">
        <v>5.0</v>
      </c>
      <c r="Z184" s="129">
        <v>1.0</v>
      </c>
      <c r="AA184" s="129">
        <v>1.0</v>
      </c>
      <c r="AB184" s="129">
        <v>1.0</v>
      </c>
      <c r="AC184" s="129">
        <v>1.0</v>
      </c>
      <c r="AD184" s="129">
        <v>1.2</v>
      </c>
      <c r="AE184" s="129">
        <v>486.0</v>
      </c>
      <c r="AF184" s="129">
        <v>4.0</v>
      </c>
      <c r="AG184" s="129">
        <v>1.0</v>
      </c>
      <c r="AH184" s="129">
        <v>1.0</v>
      </c>
      <c r="AI184" s="129">
        <v>1.0</v>
      </c>
      <c r="AJ184" s="129">
        <v>1.0</v>
      </c>
      <c r="AK184" s="129">
        <v>1.0</v>
      </c>
      <c r="AL184" s="130">
        <v>45469.77669996528</v>
      </c>
      <c r="AM184" s="131">
        <v>1349745.45</v>
      </c>
      <c r="AN184" s="131">
        <v>1460148.33</v>
      </c>
      <c r="AO184" s="124"/>
      <c r="AP184" s="124"/>
    </row>
    <row r="185">
      <c r="A185" s="129">
        <v>366.0</v>
      </c>
      <c r="B185" s="14" t="s">
        <v>31</v>
      </c>
      <c r="C185" s="14" t="s">
        <v>32</v>
      </c>
      <c r="D185" s="14" t="s">
        <v>373</v>
      </c>
      <c r="E185" s="14" t="s">
        <v>374</v>
      </c>
      <c r="F185" s="15" t="s">
        <v>220</v>
      </c>
      <c r="G185" s="15" t="s">
        <v>59</v>
      </c>
      <c r="H185" s="18" t="s">
        <v>1053</v>
      </c>
      <c r="I185" s="18" t="s">
        <v>1054</v>
      </c>
      <c r="J185" s="129">
        <v>2353555.4</v>
      </c>
      <c r="K185" s="129">
        <v>1636647.4</v>
      </c>
      <c r="L185" s="129">
        <v>63779.72</v>
      </c>
      <c r="M185" s="129">
        <v>54136.0</v>
      </c>
      <c r="N185" s="129">
        <v>67.0</v>
      </c>
      <c r="O185" s="129">
        <v>81.0</v>
      </c>
      <c r="P185" s="129">
        <v>53.0</v>
      </c>
      <c r="Q185" s="129">
        <v>48.0</v>
      </c>
      <c r="R185" s="129">
        <v>57.0</v>
      </c>
      <c r="S185" s="129">
        <v>82.0</v>
      </c>
      <c r="T185" s="129">
        <v>-17.0</v>
      </c>
      <c r="U185" s="129">
        <v>10.0</v>
      </c>
      <c r="V185" s="129">
        <v>-30.0</v>
      </c>
      <c r="W185" s="129">
        <v>17.81</v>
      </c>
      <c r="X185" s="129">
        <v>43.8</v>
      </c>
      <c r="Y185" s="129">
        <v>1.0</v>
      </c>
      <c r="Z185" s="129">
        <v>1.0</v>
      </c>
      <c r="AA185" s="129">
        <v>1.0</v>
      </c>
      <c r="AB185" s="129">
        <v>4.0</v>
      </c>
      <c r="AC185" s="129">
        <v>5.0</v>
      </c>
      <c r="AD185" s="129">
        <v>3.2</v>
      </c>
      <c r="AE185" s="129">
        <v>167.0</v>
      </c>
      <c r="AF185" s="129">
        <v>1.0</v>
      </c>
      <c r="AG185" s="129">
        <v>1.0</v>
      </c>
      <c r="AH185" s="129">
        <v>1.0</v>
      </c>
      <c r="AI185" s="129">
        <v>3.0</v>
      </c>
      <c r="AJ185" s="129">
        <v>4.0</v>
      </c>
      <c r="AK185" s="129">
        <v>3.0</v>
      </c>
      <c r="AL185" s="130">
        <v>45469.77669996528</v>
      </c>
      <c r="AM185" s="131">
        <v>2353490.9</v>
      </c>
      <c r="AN185" s="131">
        <v>1636763.94</v>
      </c>
      <c r="AO185" s="124"/>
      <c r="AP185" s="124"/>
    </row>
    <row r="186">
      <c r="A186" s="129">
        <v>413.0</v>
      </c>
      <c r="B186" s="14" t="s">
        <v>63</v>
      </c>
      <c r="C186" s="14" t="s">
        <v>32</v>
      </c>
      <c r="D186" s="14" t="s">
        <v>144</v>
      </c>
      <c r="E186" s="14" t="s">
        <v>280</v>
      </c>
      <c r="F186" s="15" t="s">
        <v>220</v>
      </c>
      <c r="G186" s="15" t="s">
        <v>59</v>
      </c>
      <c r="H186" s="18" t="s">
        <v>1053</v>
      </c>
      <c r="I186" s="18" t="s">
        <v>1054</v>
      </c>
      <c r="J186" s="129">
        <v>1938541.1</v>
      </c>
      <c r="K186" s="129">
        <v>1502686.4</v>
      </c>
      <c r="L186" s="129">
        <v>45664.13</v>
      </c>
      <c r="M186" s="129">
        <v>47107.25</v>
      </c>
      <c r="N186" s="129">
        <v>29.0</v>
      </c>
      <c r="O186" s="129">
        <v>16.0</v>
      </c>
      <c r="P186" s="129">
        <v>56.0</v>
      </c>
      <c r="Q186" s="129">
        <v>77.0</v>
      </c>
      <c r="R186" s="129">
        <v>51.0</v>
      </c>
      <c r="S186" s="129">
        <v>43.0</v>
      </c>
      <c r="T186" s="129">
        <v>81.0</v>
      </c>
      <c r="U186" s="129">
        <v>-27.0</v>
      </c>
      <c r="V186" s="129">
        <v>18.0</v>
      </c>
      <c r="W186" s="129">
        <v>-3.06</v>
      </c>
      <c r="X186" s="129">
        <v>29.01</v>
      </c>
      <c r="Y186" s="129">
        <v>3.0</v>
      </c>
      <c r="Z186" s="129">
        <v>1.0</v>
      </c>
      <c r="AA186" s="129">
        <v>1.0</v>
      </c>
      <c r="AB186" s="129">
        <v>1.0</v>
      </c>
      <c r="AC186" s="129">
        <v>4.0</v>
      </c>
      <c r="AD186" s="129">
        <v>1.85</v>
      </c>
      <c r="AE186" s="129">
        <v>338.0</v>
      </c>
      <c r="AF186" s="129">
        <v>2.0</v>
      </c>
      <c r="AG186" s="129">
        <v>1.0</v>
      </c>
      <c r="AH186" s="129">
        <v>1.0</v>
      </c>
      <c r="AI186" s="129">
        <v>1.0</v>
      </c>
      <c r="AJ186" s="129">
        <v>3.0</v>
      </c>
      <c r="AK186" s="129">
        <v>2.0</v>
      </c>
      <c r="AL186" s="130">
        <v>45469.77669996528</v>
      </c>
      <c r="AM186" s="131">
        <v>1939140.16</v>
      </c>
      <c r="AN186" s="131">
        <v>1514314.55</v>
      </c>
      <c r="AO186" s="124"/>
      <c r="AP186" s="124"/>
    </row>
    <row r="187">
      <c r="A187" s="129">
        <v>278.0</v>
      </c>
      <c r="B187" s="14" t="s">
        <v>63</v>
      </c>
      <c r="C187" s="14" t="s">
        <v>32</v>
      </c>
      <c r="D187" s="14" t="s">
        <v>144</v>
      </c>
      <c r="E187" s="14" t="s">
        <v>280</v>
      </c>
      <c r="F187" s="15" t="s">
        <v>220</v>
      </c>
      <c r="G187" s="15" t="s">
        <v>59</v>
      </c>
      <c r="H187" s="18" t="s">
        <v>1053</v>
      </c>
      <c r="I187" s="18" t="s">
        <v>1054</v>
      </c>
      <c r="J187" s="129">
        <v>1148273.15</v>
      </c>
      <c r="K187" s="129">
        <v>1011377.2</v>
      </c>
      <c r="L187" s="129">
        <v>36965.0</v>
      </c>
      <c r="M187" s="129">
        <v>34829.5</v>
      </c>
      <c r="N187" s="129">
        <v>7.0</v>
      </c>
      <c r="O187" s="129">
        <v>10.0</v>
      </c>
      <c r="P187" s="129">
        <v>32.0</v>
      </c>
      <c r="Q187" s="129">
        <v>72.0</v>
      </c>
      <c r="R187" s="129">
        <v>13.0</v>
      </c>
      <c r="S187" s="129">
        <v>26.0</v>
      </c>
      <c r="T187" s="129">
        <v>-30.0</v>
      </c>
      <c r="U187" s="129">
        <v>-55.0</v>
      </c>
      <c r="V187" s="129">
        <v>-50.0</v>
      </c>
      <c r="W187" s="129">
        <v>6.13</v>
      </c>
      <c r="X187" s="129">
        <v>13.54</v>
      </c>
      <c r="Y187" s="129">
        <v>1.0</v>
      </c>
      <c r="Z187" s="129">
        <v>1.0</v>
      </c>
      <c r="AA187" s="129">
        <v>1.0</v>
      </c>
      <c r="AB187" s="129">
        <v>2.0</v>
      </c>
      <c r="AC187" s="129">
        <v>3.0</v>
      </c>
      <c r="AD187" s="129">
        <v>1.9</v>
      </c>
      <c r="AE187" s="129">
        <v>328.0</v>
      </c>
      <c r="AF187" s="129">
        <v>1.0</v>
      </c>
      <c r="AG187" s="129">
        <v>1.0</v>
      </c>
      <c r="AH187" s="129">
        <v>1.0</v>
      </c>
      <c r="AI187" s="129">
        <v>1.0</v>
      </c>
      <c r="AJ187" s="129">
        <v>2.0</v>
      </c>
      <c r="AK187" s="129">
        <v>2.0</v>
      </c>
      <c r="AL187" s="130">
        <v>45469.77669996528</v>
      </c>
      <c r="AM187" s="131">
        <v>1148287.23</v>
      </c>
      <c r="AN187" s="131">
        <v>1000289.7</v>
      </c>
      <c r="AO187" s="124"/>
      <c r="AP187" s="124"/>
    </row>
    <row r="188">
      <c r="A188" s="129">
        <v>817.0</v>
      </c>
      <c r="B188" s="14" t="s">
        <v>31</v>
      </c>
      <c r="C188" s="14" t="s">
        <v>32</v>
      </c>
      <c r="D188" s="14" t="s">
        <v>148</v>
      </c>
      <c r="E188" s="14" t="s">
        <v>731</v>
      </c>
      <c r="F188" s="15" t="s">
        <v>76</v>
      </c>
      <c r="G188" s="15" t="s">
        <v>59</v>
      </c>
      <c r="H188" s="18" t="s">
        <v>1053</v>
      </c>
      <c r="I188" s="18" t="s">
        <v>1054</v>
      </c>
      <c r="J188" s="129">
        <v>1348697.42</v>
      </c>
      <c r="K188" s="129">
        <v>1272067.2</v>
      </c>
      <c r="L188" s="129">
        <v>38725.61</v>
      </c>
      <c r="M188" s="129">
        <v>36939.95</v>
      </c>
      <c r="N188" s="129">
        <v>48.0</v>
      </c>
      <c r="O188" s="129">
        <v>46.0</v>
      </c>
      <c r="P188" s="129">
        <v>31.0</v>
      </c>
      <c r="Q188" s="129">
        <v>60.0</v>
      </c>
      <c r="R188" s="129">
        <v>75.0</v>
      </c>
      <c r="S188" s="129">
        <v>59.0</v>
      </c>
      <c r="T188" s="129">
        <v>4.0</v>
      </c>
      <c r="U188" s="129">
        <v>-48.0</v>
      </c>
      <c r="V188" s="129">
        <v>27.0</v>
      </c>
      <c r="W188" s="129">
        <v>4.83</v>
      </c>
      <c r="X188" s="129">
        <v>6.02</v>
      </c>
      <c r="Y188" s="129">
        <v>1.0</v>
      </c>
      <c r="Z188" s="129">
        <v>1.0</v>
      </c>
      <c r="AA188" s="129">
        <v>2.0</v>
      </c>
      <c r="AB188" s="129">
        <v>2.0</v>
      </c>
      <c r="AC188" s="129">
        <v>1.0</v>
      </c>
      <c r="AD188" s="129">
        <v>1.6</v>
      </c>
      <c r="AE188" s="129">
        <v>389.0</v>
      </c>
      <c r="AF188" s="129">
        <v>1.0</v>
      </c>
      <c r="AG188" s="129">
        <v>1.0</v>
      </c>
      <c r="AH188" s="129">
        <v>2.0</v>
      </c>
      <c r="AI188" s="129">
        <v>1.0</v>
      </c>
      <c r="AJ188" s="129">
        <v>1.0</v>
      </c>
      <c r="AK188" s="129">
        <v>1.0</v>
      </c>
      <c r="AL188" s="130">
        <v>45469.77669996528</v>
      </c>
      <c r="AM188" s="131">
        <v>1318401.84</v>
      </c>
      <c r="AN188" s="131">
        <v>1254531.26</v>
      </c>
      <c r="AO188" s="124"/>
      <c r="AP188" s="124"/>
    </row>
    <row r="189">
      <c r="A189" s="129">
        <v>232.0</v>
      </c>
      <c r="B189" s="14" t="s">
        <v>31</v>
      </c>
      <c r="C189" s="14" t="s">
        <v>32</v>
      </c>
      <c r="D189" s="14" t="s">
        <v>232</v>
      </c>
      <c r="E189" s="14" t="s">
        <v>233</v>
      </c>
      <c r="F189" s="15" t="s">
        <v>220</v>
      </c>
      <c r="G189" s="15" t="s">
        <v>59</v>
      </c>
      <c r="H189" s="18" t="s">
        <v>1053</v>
      </c>
      <c r="I189" s="18" t="s">
        <v>1054</v>
      </c>
      <c r="J189" s="129">
        <v>1686848.34</v>
      </c>
      <c r="K189" s="129">
        <v>1388807.8</v>
      </c>
      <c r="L189" s="129">
        <v>55774.0</v>
      </c>
      <c r="M189" s="129">
        <v>48616.47</v>
      </c>
      <c r="N189" s="129">
        <v>43.0</v>
      </c>
      <c r="O189" s="129">
        <v>56.0</v>
      </c>
      <c r="P189" s="129">
        <v>67.0</v>
      </c>
      <c r="Q189" s="129">
        <v>48.0</v>
      </c>
      <c r="R189" s="129">
        <v>61.0</v>
      </c>
      <c r="S189" s="129">
        <v>65.0</v>
      </c>
      <c r="T189" s="129">
        <v>-23.0</v>
      </c>
      <c r="U189" s="129">
        <v>39.0</v>
      </c>
      <c r="V189" s="129">
        <v>-6.0</v>
      </c>
      <c r="W189" s="129">
        <v>14.72</v>
      </c>
      <c r="X189" s="129">
        <v>21.46</v>
      </c>
      <c r="Y189" s="129">
        <v>1.0</v>
      </c>
      <c r="Z189" s="129">
        <v>1.0</v>
      </c>
      <c r="AA189" s="129">
        <v>1.0</v>
      </c>
      <c r="AB189" s="129">
        <v>4.0</v>
      </c>
      <c r="AC189" s="129">
        <v>3.0</v>
      </c>
      <c r="AD189" s="129">
        <v>2.7</v>
      </c>
      <c r="AE189" s="129">
        <v>210.0</v>
      </c>
      <c r="AF189" s="129">
        <v>1.0</v>
      </c>
      <c r="AG189" s="129">
        <v>1.0</v>
      </c>
      <c r="AH189" s="129">
        <v>1.0</v>
      </c>
      <c r="AI189" s="129">
        <v>3.0</v>
      </c>
      <c r="AJ189" s="129">
        <v>2.0</v>
      </c>
      <c r="AK189" s="129">
        <v>2.0</v>
      </c>
      <c r="AL189" s="130">
        <v>45469.77669996528</v>
      </c>
      <c r="AM189" s="131">
        <v>1687909.2</v>
      </c>
      <c r="AN189" s="131">
        <v>1389943.4</v>
      </c>
      <c r="AO189" s="124"/>
      <c r="AP189" s="124"/>
    </row>
    <row r="190">
      <c r="A190" s="129">
        <v>204.0</v>
      </c>
      <c r="B190" s="14" t="s">
        <v>42</v>
      </c>
      <c r="C190" s="14" t="s">
        <v>32</v>
      </c>
      <c r="D190" s="14" t="s">
        <v>203</v>
      </c>
      <c r="E190" s="14" t="s">
        <v>204</v>
      </c>
      <c r="F190" s="15" t="s">
        <v>108</v>
      </c>
      <c r="G190" s="15" t="s">
        <v>46</v>
      </c>
      <c r="H190" s="18" t="s">
        <v>1053</v>
      </c>
      <c r="I190" s="18" t="s">
        <v>1054</v>
      </c>
      <c r="J190" s="129">
        <v>837055.52</v>
      </c>
      <c r="K190" s="129">
        <v>1023572.8</v>
      </c>
      <c r="L190" s="129">
        <v>29248.0</v>
      </c>
      <c r="M190" s="129">
        <v>40044.25</v>
      </c>
      <c r="N190" s="129">
        <v>13.0</v>
      </c>
      <c r="O190" s="129">
        <v>22.0</v>
      </c>
      <c r="P190" s="129">
        <v>30.0</v>
      </c>
      <c r="Q190" s="129">
        <v>40.0</v>
      </c>
      <c r="R190" s="129">
        <v>32.0</v>
      </c>
      <c r="S190" s="129">
        <v>29.0</v>
      </c>
      <c r="T190" s="129">
        <v>-40.0</v>
      </c>
      <c r="U190" s="129">
        <v>-25.0</v>
      </c>
      <c r="V190" s="129">
        <v>10.0</v>
      </c>
      <c r="W190" s="129">
        <v>-26.96</v>
      </c>
      <c r="X190" s="129">
        <v>-18.22</v>
      </c>
      <c r="Y190" s="129">
        <v>1.0</v>
      </c>
      <c r="Z190" s="129">
        <v>1.0</v>
      </c>
      <c r="AA190" s="129">
        <v>1.0</v>
      </c>
      <c r="AB190" s="129">
        <v>1.0</v>
      </c>
      <c r="AC190" s="129">
        <v>1.0</v>
      </c>
      <c r="AD190" s="129">
        <v>1.0</v>
      </c>
      <c r="AE190" s="129">
        <v>563.0</v>
      </c>
      <c r="AF190" s="129">
        <v>1.0</v>
      </c>
      <c r="AG190" s="129">
        <v>1.0</v>
      </c>
      <c r="AH190" s="129">
        <v>1.0</v>
      </c>
      <c r="AI190" s="129">
        <v>1.0</v>
      </c>
      <c r="AJ190" s="129">
        <v>1.0</v>
      </c>
      <c r="AK190" s="129">
        <v>1.0</v>
      </c>
      <c r="AL190" s="130">
        <v>45469.77669996528</v>
      </c>
      <c r="AM190" s="131">
        <v>841171.41</v>
      </c>
      <c r="AN190" s="131">
        <v>1011648.93</v>
      </c>
      <c r="AO190" s="124"/>
      <c r="AP190" s="124"/>
    </row>
    <row r="191">
      <c r="A191" s="129">
        <v>394.0</v>
      </c>
      <c r="B191" s="14" t="s">
        <v>42</v>
      </c>
      <c r="C191" s="14" t="s">
        <v>32</v>
      </c>
      <c r="D191" s="14" t="s">
        <v>203</v>
      </c>
      <c r="E191" s="14" t="s">
        <v>204</v>
      </c>
      <c r="F191" s="15" t="s">
        <v>108</v>
      </c>
      <c r="G191" s="15" t="s">
        <v>46</v>
      </c>
      <c r="H191" s="18" t="s">
        <v>1053</v>
      </c>
      <c r="I191" s="18" t="s">
        <v>1054</v>
      </c>
      <c r="J191" s="129">
        <v>1195751.69</v>
      </c>
      <c r="K191" s="129">
        <v>1122822.4</v>
      </c>
      <c r="L191" s="129">
        <v>43950.0</v>
      </c>
      <c r="M191" s="129">
        <v>45275.5</v>
      </c>
      <c r="N191" s="129">
        <v>17.0</v>
      </c>
      <c r="O191" s="129">
        <v>24.0</v>
      </c>
      <c r="P191" s="129">
        <v>92.0</v>
      </c>
      <c r="Q191" s="129">
        <v>123.0</v>
      </c>
      <c r="R191" s="129">
        <v>42.0</v>
      </c>
      <c r="S191" s="129">
        <v>33.0</v>
      </c>
      <c r="T191" s="129">
        <v>-29.0</v>
      </c>
      <c r="U191" s="129">
        <v>-25.0</v>
      </c>
      <c r="V191" s="129">
        <v>27.0</v>
      </c>
      <c r="W191" s="129">
        <v>-2.93</v>
      </c>
      <c r="X191" s="129">
        <v>6.5</v>
      </c>
      <c r="Y191" s="129">
        <v>1.0</v>
      </c>
      <c r="Z191" s="129">
        <v>1.0</v>
      </c>
      <c r="AA191" s="129">
        <v>2.0</v>
      </c>
      <c r="AB191" s="129">
        <v>1.0</v>
      </c>
      <c r="AC191" s="129">
        <v>1.0</v>
      </c>
      <c r="AD191" s="129">
        <v>1.2</v>
      </c>
      <c r="AE191" s="129">
        <v>488.0</v>
      </c>
      <c r="AF191" s="129">
        <v>1.0</v>
      </c>
      <c r="AG191" s="129">
        <v>1.0</v>
      </c>
      <c r="AH191" s="129">
        <v>2.0</v>
      </c>
      <c r="AI191" s="129">
        <v>1.0</v>
      </c>
      <c r="AJ191" s="129">
        <v>1.0</v>
      </c>
      <c r="AK191" s="129">
        <v>1.0</v>
      </c>
      <c r="AL191" s="130">
        <v>45469.77669996528</v>
      </c>
      <c r="AM191" s="131">
        <v>1183979.07</v>
      </c>
      <c r="AN191" s="131">
        <v>1138538.14</v>
      </c>
      <c r="AO191" s="124"/>
      <c r="AP191" s="124"/>
    </row>
    <row r="192">
      <c r="A192" s="129">
        <v>267.0</v>
      </c>
      <c r="B192" s="14" t="s">
        <v>42</v>
      </c>
      <c r="C192" s="14" t="s">
        <v>32</v>
      </c>
      <c r="D192" s="14" t="s">
        <v>203</v>
      </c>
      <c r="E192" s="14" t="s">
        <v>204</v>
      </c>
      <c r="F192" s="15" t="s">
        <v>108</v>
      </c>
      <c r="G192" s="15" t="s">
        <v>46</v>
      </c>
      <c r="H192" s="18" t="s">
        <v>1053</v>
      </c>
      <c r="I192" s="18" t="s">
        <v>1054</v>
      </c>
      <c r="J192" s="129">
        <v>1095405.21</v>
      </c>
      <c r="K192" s="129">
        <v>999148.6</v>
      </c>
      <c r="L192" s="129">
        <v>39080.5</v>
      </c>
      <c r="M192" s="129">
        <v>38747.43</v>
      </c>
      <c r="N192" s="129">
        <v>13.0</v>
      </c>
      <c r="O192" s="129">
        <v>13.0</v>
      </c>
      <c r="P192" s="129">
        <v>59.0</v>
      </c>
      <c r="Q192" s="129">
        <v>56.0</v>
      </c>
      <c r="R192" s="129">
        <v>58.0</v>
      </c>
      <c r="S192" s="129">
        <v>36.0</v>
      </c>
      <c r="T192" s="129">
        <v>0.0</v>
      </c>
      <c r="U192" s="129">
        <v>5.0</v>
      </c>
      <c r="V192" s="129">
        <v>61.0</v>
      </c>
      <c r="W192" s="129">
        <v>0.86</v>
      </c>
      <c r="X192" s="129">
        <v>9.63</v>
      </c>
      <c r="Y192" s="129">
        <v>1.0</v>
      </c>
      <c r="Z192" s="129">
        <v>1.0</v>
      </c>
      <c r="AA192" s="129">
        <v>4.0</v>
      </c>
      <c r="AB192" s="129">
        <v>1.0</v>
      </c>
      <c r="AC192" s="129">
        <v>2.0</v>
      </c>
      <c r="AD192" s="129">
        <v>1.85</v>
      </c>
      <c r="AE192" s="129">
        <v>336.0</v>
      </c>
      <c r="AF192" s="129">
        <v>1.0</v>
      </c>
      <c r="AG192" s="129">
        <v>1.0</v>
      </c>
      <c r="AH192" s="129">
        <v>3.0</v>
      </c>
      <c r="AI192" s="129">
        <v>1.0</v>
      </c>
      <c r="AJ192" s="129">
        <v>2.0</v>
      </c>
      <c r="AK192" s="129">
        <v>2.0</v>
      </c>
      <c r="AL192" s="130">
        <v>45469.77669996528</v>
      </c>
      <c r="AM192" s="131">
        <v>1105545.59</v>
      </c>
      <c r="AN192" s="131">
        <v>995241.26</v>
      </c>
      <c r="AO192" s="124"/>
      <c r="AP192" s="124"/>
    </row>
    <row r="193">
      <c r="A193" s="129">
        <v>292.0</v>
      </c>
      <c r="B193" s="14" t="s">
        <v>63</v>
      </c>
      <c r="C193" s="14" t="s">
        <v>32</v>
      </c>
      <c r="D193" s="14" t="s">
        <v>300</v>
      </c>
      <c r="E193" s="14" t="s">
        <v>301</v>
      </c>
      <c r="F193" s="15" t="s">
        <v>66</v>
      </c>
      <c r="G193" s="15" t="s">
        <v>59</v>
      </c>
      <c r="H193" s="18" t="s">
        <v>1053</v>
      </c>
      <c r="I193" s="18" t="s">
        <v>1054</v>
      </c>
      <c r="J193" s="129">
        <v>963463.44</v>
      </c>
      <c r="K193" s="129">
        <v>1240495.6</v>
      </c>
      <c r="L193" s="129">
        <v>25582.11</v>
      </c>
      <c r="M193" s="129">
        <v>35519.74</v>
      </c>
      <c r="N193" s="129">
        <v>14.0</v>
      </c>
      <c r="O193" s="129">
        <v>19.0</v>
      </c>
      <c r="P193" s="129">
        <v>52.0</v>
      </c>
      <c r="Q193" s="129">
        <v>41.0</v>
      </c>
      <c r="R193" s="129">
        <v>33.0</v>
      </c>
      <c r="S193" s="129">
        <v>23.0</v>
      </c>
      <c r="T193" s="129">
        <v>-26.0</v>
      </c>
      <c r="U193" s="129">
        <v>26.0</v>
      </c>
      <c r="V193" s="129">
        <v>43.0</v>
      </c>
      <c r="W193" s="129">
        <v>-27.98</v>
      </c>
      <c r="X193" s="129">
        <v>-22.33</v>
      </c>
      <c r="Y193" s="129">
        <v>1.0</v>
      </c>
      <c r="Z193" s="129">
        <v>1.0</v>
      </c>
      <c r="AA193" s="129">
        <v>3.0</v>
      </c>
      <c r="AB193" s="129">
        <v>1.0</v>
      </c>
      <c r="AC193" s="129">
        <v>1.0</v>
      </c>
      <c r="AD193" s="129">
        <v>1.4</v>
      </c>
      <c r="AE193" s="129">
        <v>420.0</v>
      </c>
      <c r="AF193" s="129">
        <v>1.0</v>
      </c>
      <c r="AG193" s="129">
        <v>1.0</v>
      </c>
      <c r="AH193" s="129">
        <v>2.0</v>
      </c>
      <c r="AI193" s="129">
        <v>1.0</v>
      </c>
      <c r="AJ193" s="129">
        <v>1.0</v>
      </c>
      <c r="AK193" s="129">
        <v>1.0</v>
      </c>
      <c r="AL193" s="130">
        <v>45469.77669996528</v>
      </c>
      <c r="AM193" s="131">
        <v>956217.2</v>
      </c>
      <c r="AN193" s="131">
        <v>1221000.78</v>
      </c>
      <c r="AO193" s="124"/>
      <c r="AP193" s="124"/>
    </row>
    <row r="194">
      <c r="A194" s="129">
        <v>317.0</v>
      </c>
      <c r="B194" s="14" t="s">
        <v>63</v>
      </c>
      <c r="C194" s="14" t="s">
        <v>32</v>
      </c>
      <c r="D194" s="14" t="s">
        <v>300</v>
      </c>
      <c r="E194" s="14" t="s">
        <v>301</v>
      </c>
      <c r="F194" s="15" t="s">
        <v>66</v>
      </c>
      <c r="G194" s="15" t="s">
        <v>59</v>
      </c>
      <c r="H194" s="18" t="s">
        <v>1053</v>
      </c>
      <c r="I194" s="18" t="s">
        <v>1054</v>
      </c>
      <c r="J194" s="129">
        <v>980566.43</v>
      </c>
      <c r="K194" s="129">
        <v>621342.8</v>
      </c>
      <c r="L194" s="129">
        <v>25362.4</v>
      </c>
      <c r="M194" s="129">
        <v>16818.22</v>
      </c>
      <c r="N194" s="129">
        <v>18.0</v>
      </c>
      <c r="O194" s="129">
        <v>16.0</v>
      </c>
      <c r="P194" s="129">
        <v>39.0</v>
      </c>
      <c r="Q194" s="129">
        <v>29.0</v>
      </c>
      <c r="R194" s="129">
        <v>38.0</v>
      </c>
      <c r="S194" s="129">
        <v>18.0</v>
      </c>
      <c r="T194" s="129">
        <v>12.0</v>
      </c>
      <c r="U194" s="129">
        <v>34.0</v>
      </c>
      <c r="V194" s="129">
        <v>111.0</v>
      </c>
      <c r="W194" s="129">
        <v>50.8</v>
      </c>
      <c r="X194" s="129">
        <v>57.81</v>
      </c>
      <c r="Y194" s="129">
        <v>1.0</v>
      </c>
      <c r="Z194" s="129">
        <v>1.0</v>
      </c>
      <c r="AA194" s="129">
        <v>5.0</v>
      </c>
      <c r="AB194" s="129">
        <v>5.0</v>
      </c>
      <c r="AC194" s="129">
        <v>5.0</v>
      </c>
      <c r="AD194" s="129">
        <v>4.4</v>
      </c>
      <c r="AE194" s="129">
        <v>23.0</v>
      </c>
      <c r="AF194" s="129">
        <v>1.0</v>
      </c>
      <c r="AG194" s="129">
        <v>1.0</v>
      </c>
      <c r="AH194" s="129">
        <v>4.0</v>
      </c>
      <c r="AI194" s="129">
        <v>4.0</v>
      </c>
      <c r="AJ194" s="129">
        <v>4.0</v>
      </c>
      <c r="AK194" s="129">
        <v>4.0</v>
      </c>
      <c r="AL194" s="130">
        <v>45469.77669996528</v>
      </c>
      <c r="AM194" s="131">
        <v>992210.34</v>
      </c>
      <c r="AN194" s="131">
        <v>640636.49</v>
      </c>
      <c r="AO194" s="124"/>
      <c r="AP194" s="124"/>
    </row>
    <row r="195">
      <c r="A195" s="128">
        <v>3055.0</v>
      </c>
      <c r="B195" s="11" t="s">
        <v>31</v>
      </c>
      <c r="C195" s="11" t="s">
        <v>32</v>
      </c>
      <c r="D195" s="11" t="s">
        <v>415</v>
      </c>
      <c r="E195" s="14" t="s">
        <v>796</v>
      </c>
      <c r="F195" s="15" t="s">
        <v>797</v>
      </c>
      <c r="G195" s="15" t="s">
        <v>772</v>
      </c>
      <c r="H195" s="18" t="s">
        <v>1053</v>
      </c>
      <c r="I195" s="18" t="s">
        <v>1054</v>
      </c>
      <c r="J195" s="129">
        <v>723739.77</v>
      </c>
      <c r="K195" s="129">
        <v>820831.4</v>
      </c>
      <c r="L195" s="129">
        <v>16662.25</v>
      </c>
      <c r="M195" s="129">
        <v>20620.42</v>
      </c>
      <c r="N195" s="129">
        <v>1.0</v>
      </c>
      <c r="O195" s="129">
        <v>1.0</v>
      </c>
      <c r="P195" s="129">
        <v>80.0</v>
      </c>
      <c r="Q195" s="128">
        <v>82.0</v>
      </c>
      <c r="R195" s="128">
        <v>32.0</v>
      </c>
      <c r="S195" s="128">
        <v>30.0</v>
      </c>
      <c r="T195" s="128">
        <v>0.0</v>
      </c>
      <c r="U195" s="128">
        <v>-2.0</v>
      </c>
      <c r="V195" s="128">
        <v>6.0</v>
      </c>
      <c r="W195" s="128">
        <v>-19.2</v>
      </c>
      <c r="X195" s="128">
        <v>-11.83</v>
      </c>
      <c r="Y195" s="128">
        <v>1.0</v>
      </c>
      <c r="Z195" s="128">
        <v>1.0</v>
      </c>
      <c r="AA195" s="128">
        <v>1.0</v>
      </c>
      <c r="AB195" s="128">
        <v>1.0</v>
      </c>
      <c r="AC195" s="128">
        <v>1.0</v>
      </c>
      <c r="AD195" s="128">
        <v>1.0</v>
      </c>
      <c r="AE195" s="128">
        <v>536.0</v>
      </c>
      <c r="AF195" s="128">
        <v>1.0</v>
      </c>
      <c r="AG195" s="128">
        <v>1.0</v>
      </c>
      <c r="AH195" s="128">
        <v>1.0</v>
      </c>
      <c r="AI195" s="128">
        <v>1.0</v>
      </c>
      <c r="AJ195" s="128">
        <v>1.0</v>
      </c>
      <c r="AK195" s="128">
        <v>1.0</v>
      </c>
      <c r="AL195" s="130">
        <v>45469.77669996528</v>
      </c>
      <c r="AM195" s="131">
        <v>658441.9</v>
      </c>
      <c r="AN195" s="131">
        <v>787175.75</v>
      </c>
      <c r="AO195" s="124"/>
      <c r="AP195" s="124"/>
    </row>
    <row r="196">
      <c r="A196" s="128">
        <v>3025.0</v>
      </c>
      <c r="B196" s="11" t="s">
        <v>31</v>
      </c>
      <c r="C196" s="11" t="s">
        <v>32</v>
      </c>
      <c r="D196" s="11" t="s">
        <v>795</v>
      </c>
      <c r="E196" s="14" t="s">
        <v>796</v>
      </c>
      <c r="F196" s="15" t="s">
        <v>797</v>
      </c>
      <c r="G196" s="15" t="s">
        <v>772</v>
      </c>
      <c r="H196" s="18" t="s">
        <v>1053</v>
      </c>
      <c r="I196" s="18" t="s">
        <v>1054</v>
      </c>
      <c r="J196" s="129">
        <v>3640918.86</v>
      </c>
      <c r="K196" s="129">
        <v>3179748.6</v>
      </c>
      <c r="L196" s="129">
        <v>94428.51</v>
      </c>
      <c r="M196" s="129">
        <v>84381.95</v>
      </c>
      <c r="N196" s="14" t="s">
        <v>41</v>
      </c>
      <c r="O196" s="129">
        <v>12.0</v>
      </c>
      <c r="P196" s="128">
        <v>114.0</v>
      </c>
      <c r="Q196" s="128">
        <v>134.0</v>
      </c>
      <c r="R196" s="128">
        <v>87.0</v>
      </c>
      <c r="S196" s="128">
        <v>83.0</v>
      </c>
      <c r="T196" s="11" t="s">
        <v>41</v>
      </c>
      <c r="U196" s="128">
        <v>-14.0</v>
      </c>
      <c r="V196" s="128">
        <v>4.0</v>
      </c>
      <c r="W196" s="128">
        <v>11.91</v>
      </c>
      <c r="X196" s="128">
        <v>14.5</v>
      </c>
      <c r="Y196" s="11" t="s">
        <v>41</v>
      </c>
      <c r="Z196" s="128">
        <v>1.0</v>
      </c>
      <c r="AA196" s="128">
        <v>1.0</v>
      </c>
      <c r="AB196" s="128">
        <v>3.0</v>
      </c>
      <c r="AC196" s="128">
        <v>3.0</v>
      </c>
      <c r="AD196" s="128">
        <v>2.25</v>
      </c>
      <c r="AE196" s="128">
        <v>275.0</v>
      </c>
      <c r="AF196" s="11" t="s">
        <v>41</v>
      </c>
      <c r="AG196" s="128">
        <v>1.0</v>
      </c>
      <c r="AH196" s="128">
        <v>1.0</v>
      </c>
      <c r="AI196" s="128">
        <v>2.0</v>
      </c>
      <c r="AJ196" s="129">
        <v>2.0</v>
      </c>
      <c r="AK196" s="129">
        <v>2.0</v>
      </c>
      <c r="AL196" s="130">
        <v>45469.77669996528</v>
      </c>
      <c r="AM196" s="131">
        <v>3690007.65</v>
      </c>
      <c r="AN196" s="131">
        <v>3210008.73</v>
      </c>
      <c r="AO196" s="124"/>
      <c r="AP196" s="124"/>
    </row>
    <row r="197">
      <c r="A197" s="128">
        <v>3041.0</v>
      </c>
      <c r="B197" s="11" t="s">
        <v>31</v>
      </c>
      <c r="C197" s="11" t="s">
        <v>32</v>
      </c>
      <c r="D197" s="11" t="s">
        <v>415</v>
      </c>
      <c r="E197" s="14" t="s">
        <v>796</v>
      </c>
      <c r="F197" s="15" t="s">
        <v>797</v>
      </c>
      <c r="G197" s="15" t="s">
        <v>772</v>
      </c>
      <c r="H197" s="18" t="s">
        <v>1053</v>
      </c>
      <c r="I197" s="18" t="s">
        <v>1054</v>
      </c>
      <c r="J197" s="129">
        <v>297590.09</v>
      </c>
      <c r="K197" s="129">
        <v>76892.6</v>
      </c>
      <c r="L197" s="129">
        <v>7936.25</v>
      </c>
      <c r="M197" s="129">
        <v>2237.5</v>
      </c>
      <c r="N197" s="14" t="s">
        <v>41</v>
      </c>
      <c r="O197" s="14" t="s">
        <v>41</v>
      </c>
      <c r="P197" s="129">
        <v>93.0</v>
      </c>
      <c r="Q197" s="128">
        <v>78.0</v>
      </c>
      <c r="R197" s="128">
        <v>25.0</v>
      </c>
      <c r="S197" s="128">
        <v>19.0</v>
      </c>
      <c r="T197" s="11" t="s">
        <v>41</v>
      </c>
      <c r="U197" s="128">
        <v>19.0</v>
      </c>
      <c r="V197" s="128">
        <v>31.0</v>
      </c>
      <c r="W197" s="128">
        <v>254.69</v>
      </c>
      <c r="X197" s="128">
        <v>287.02</v>
      </c>
      <c r="Y197" s="11" t="s">
        <v>41</v>
      </c>
      <c r="Z197" s="128">
        <v>1.0</v>
      </c>
      <c r="AA197" s="128">
        <v>2.0</v>
      </c>
      <c r="AB197" s="128">
        <v>5.0</v>
      </c>
      <c r="AC197" s="128">
        <v>5.0</v>
      </c>
      <c r="AD197" s="128">
        <v>3.75</v>
      </c>
      <c r="AE197" s="128">
        <v>81.0</v>
      </c>
      <c r="AF197" s="11" t="s">
        <v>41</v>
      </c>
      <c r="AG197" s="128">
        <v>1.0</v>
      </c>
      <c r="AH197" s="128">
        <v>2.0</v>
      </c>
      <c r="AI197" s="128">
        <v>4.0</v>
      </c>
      <c r="AJ197" s="128">
        <v>4.0</v>
      </c>
      <c r="AK197" s="128">
        <v>3.0</v>
      </c>
      <c r="AL197" s="130">
        <v>45469.77669996528</v>
      </c>
      <c r="AM197" s="131">
        <v>314782.05</v>
      </c>
      <c r="AN197" s="131">
        <v>88543.19</v>
      </c>
      <c r="AO197" s="124"/>
      <c r="AP197" s="124"/>
    </row>
    <row r="198">
      <c r="A198" s="129">
        <v>742.0</v>
      </c>
      <c r="B198" s="14" t="s">
        <v>63</v>
      </c>
      <c r="C198" s="14" t="s">
        <v>32</v>
      </c>
      <c r="D198" s="14" t="s">
        <v>454</v>
      </c>
      <c r="E198" s="14" t="s">
        <v>674</v>
      </c>
      <c r="F198" s="15" t="s">
        <v>220</v>
      </c>
      <c r="G198" s="15" t="s">
        <v>59</v>
      </c>
      <c r="H198" s="18" t="s">
        <v>1053</v>
      </c>
      <c r="I198" s="18" t="s">
        <v>1054</v>
      </c>
      <c r="J198" s="129">
        <v>1030006.97</v>
      </c>
      <c r="K198" s="129">
        <v>781587.6</v>
      </c>
      <c r="L198" s="129">
        <v>27510.7</v>
      </c>
      <c r="M198" s="129">
        <v>24549.89</v>
      </c>
      <c r="N198" s="129">
        <v>14.0</v>
      </c>
      <c r="O198" s="129">
        <v>13.0</v>
      </c>
      <c r="P198" s="129">
        <v>30.0</v>
      </c>
      <c r="Q198" s="129">
        <v>32.0</v>
      </c>
      <c r="R198" s="129">
        <v>26.0</v>
      </c>
      <c r="S198" s="129">
        <v>17.0</v>
      </c>
      <c r="T198" s="129">
        <v>7.0</v>
      </c>
      <c r="U198" s="129">
        <v>-6.0</v>
      </c>
      <c r="V198" s="129">
        <v>52.0</v>
      </c>
      <c r="W198" s="129">
        <v>12.06</v>
      </c>
      <c r="X198" s="129">
        <v>31.78</v>
      </c>
      <c r="Y198" s="129">
        <v>1.0</v>
      </c>
      <c r="Z198" s="129">
        <v>1.0</v>
      </c>
      <c r="AA198" s="129">
        <v>3.0</v>
      </c>
      <c r="AB198" s="129">
        <v>3.0</v>
      </c>
      <c r="AC198" s="129">
        <v>5.0</v>
      </c>
      <c r="AD198" s="129">
        <v>3.2</v>
      </c>
      <c r="AE198" s="129">
        <v>163.0</v>
      </c>
      <c r="AF198" s="129">
        <v>1.0</v>
      </c>
      <c r="AG198" s="129">
        <v>1.0</v>
      </c>
      <c r="AH198" s="129">
        <v>2.0</v>
      </c>
      <c r="AI198" s="129">
        <v>2.0</v>
      </c>
      <c r="AJ198" s="129">
        <v>4.0</v>
      </c>
      <c r="AK198" s="129">
        <v>3.0</v>
      </c>
      <c r="AL198" s="130">
        <v>45469.77669996528</v>
      </c>
      <c r="AM198" s="131">
        <v>1030136.17</v>
      </c>
      <c r="AN198" s="131">
        <v>781673.22</v>
      </c>
      <c r="AO198" s="124"/>
      <c r="AP198" s="124"/>
    </row>
    <row r="199">
      <c r="A199" s="129">
        <v>837.0</v>
      </c>
      <c r="B199" s="14" t="s">
        <v>60</v>
      </c>
      <c r="C199" s="14" t="s">
        <v>32</v>
      </c>
      <c r="D199" s="14" t="s">
        <v>249</v>
      </c>
      <c r="E199" s="14" t="s">
        <v>744</v>
      </c>
      <c r="F199" s="15" t="s">
        <v>76</v>
      </c>
      <c r="G199" s="15" t="s">
        <v>59</v>
      </c>
      <c r="H199" s="18" t="s">
        <v>1053</v>
      </c>
      <c r="I199" s="18" t="s">
        <v>1054</v>
      </c>
      <c r="J199" s="129">
        <v>1124123.53</v>
      </c>
      <c r="K199" s="129">
        <v>977357.4</v>
      </c>
      <c r="L199" s="129">
        <v>32103.34</v>
      </c>
      <c r="M199" s="129">
        <v>29046.17</v>
      </c>
      <c r="N199" s="129">
        <v>47.0</v>
      </c>
      <c r="O199" s="129">
        <v>51.0</v>
      </c>
      <c r="P199" s="129">
        <v>59.0</v>
      </c>
      <c r="Q199" s="129">
        <v>58.0</v>
      </c>
      <c r="R199" s="129">
        <v>45.0</v>
      </c>
      <c r="S199" s="129">
        <v>71.0</v>
      </c>
      <c r="T199" s="129">
        <v>-7.0</v>
      </c>
      <c r="U199" s="129">
        <v>1.0</v>
      </c>
      <c r="V199" s="129">
        <v>-36.0</v>
      </c>
      <c r="W199" s="129">
        <v>10.53</v>
      </c>
      <c r="X199" s="129">
        <v>15.02</v>
      </c>
      <c r="Y199" s="129">
        <v>1.0</v>
      </c>
      <c r="Z199" s="129">
        <v>1.0</v>
      </c>
      <c r="AA199" s="129">
        <v>1.0</v>
      </c>
      <c r="AB199" s="129">
        <v>3.0</v>
      </c>
      <c r="AC199" s="129">
        <v>3.0</v>
      </c>
      <c r="AD199" s="129">
        <v>2.3</v>
      </c>
      <c r="AE199" s="129">
        <v>260.0</v>
      </c>
      <c r="AF199" s="129">
        <v>1.0</v>
      </c>
      <c r="AG199" s="129">
        <v>1.0</v>
      </c>
      <c r="AH199" s="129">
        <v>1.0</v>
      </c>
      <c r="AI199" s="129">
        <v>2.0</v>
      </c>
      <c r="AJ199" s="129">
        <v>2.0</v>
      </c>
      <c r="AK199" s="129">
        <v>2.0</v>
      </c>
      <c r="AL199" s="130">
        <v>45469.77669996528</v>
      </c>
      <c r="AM199" s="131">
        <v>1125553.41</v>
      </c>
      <c r="AN199" s="131">
        <v>978139.69</v>
      </c>
      <c r="AO199" s="124"/>
      <c r="AP199" s="124"/>
    </row>
    <row r="200">
      <c r="A200" s="129">
        <v>591.0</v>
      </c>
      <c r="B200" s="14" t="s">
        <v>42</v>
      </c>
      <c r="C200" s="14" t="s">
        <v>32</v>
      </c>
      <c r="D200" s="14" t="s">
        <v>557</v>
      </c>
      <c r="E200" s="14" t="s">
        <v>558</v>
      </c>
      <c r="F200" s="15" t="s">
        <v>52</v>
      </c>
      <c r="G200" s="15" t="s">
        <v>46</v>
      </c>
      <c r="H200" s="18" t="s">
        <v>1053</v>
      </c>
      <c r="I200" s="18" t="s">
        <v>1054</v>
      </c>
      <c r="J200" s="129">
        <v>1491324.39</v>
      </c>
      <c r="K200" s="129">
        <v>1253349.2</v>
      </c>
      <c r="L200" s="129">
        <v>58454.5</v>
      </c>
      <c r="M200" s="129">
        <v>52398.25</v>
      </c>
      <c r="N200" s="129">
        <v>4.0</v>
      </c>
      <c r="O200" s="129">
        <v>26.0</v>
      </c>
      <c r="P200" s="129">
        <v>65.0</v>
      </c>
      <c r="Q200" s="129">
        <v>71.0</v>
      </c>
      <c r="R200" s="129">
        <v>31.0</v>
      </c>
      <c r="S200" s="129">
        <v>33.0</v>
      </c>
      <c r="T200" s="129">
        <v>-84.0</v>
      </c>
      <c r="U200" s="129">
        <v>-8.0</v>
      </c>
      <c r="V200" s="129">
        <v>-6.0</v>
      </c>
      <c r="W200" s="129">
        <v>11.56</v>
      </c>
      <c r="X200" s="129">
        <v>18.99</v>
      </c>
      <c r="Y200" s="129">
        <v>1.0</v>
      </c>
      <c r="Z200" s="129">
        <v>1.0</v>
      </c>
      <c r="AA200" s="129">
        <v>1.0</v>
      </c>
      <c r="AB200" s="129">
        <v>3.0</v>
      </c>
      <c r="AC200" s="129">
        <v>3.0</v>
      </c>
      <c r="AD200" s="129">
        <v>2.3</v>
      </c>
      <c r="AE200" s="129">
        <v>269.0</v>
      </c>
      <c r="AF200" s="129">
        <v>1.0</v>
      </c>
      <c r="AG200" s="129">
        <v>1.0</v>
      </c>
      <c r="AH200" s="129">
        <v>1.0</v>
      </c>
      <c r="AI200" s="129">
        <v>2.0</v>
      </c>
      <c r="AJ200" s="129">
        <v>2.0</v>
      </c>
      <c r="AK200" s="129">
        <v>2.0</v>
      </c>
      <c r="AL200" s="130">
        <v>45469.77669996528</v>
      </c>
      <c r="AM200" s="131">
        <v>1465012.92</v>
      </c>
      <c r="AN200" s="131">
        <v>1212040.43</v>
      </c>
      <c r="AO200" s="124"/>
      <c r="AP200" s="124"/>
    </row>
    <row r="201">
      <c r="A201" s="129">
        <v>583.0</v>
      </c>
      <c r="B201" s="14" t="s">
        <v>63</v>
      </c>
      <c r="C201" s="14" t="s">
        <v>32</v>
      </c>
      <c r="D201" s="14" t="s">
        <v>129</v>
      </c>
      <c r="E201" s="14" t="s">
        <v>195</v>
      </c>
      <c r="F201" s="15" t="s">
        <v>196</v>
      </c>
      <c r="G201" s="15" t="s">
        <v>59</v>
      </c>
      <c r="H201" s="18" t="s">
        <v>1053</v>
      </c>
      <c r="I201" s="18" t="s">
        <v>1054</v>
      </c>
      <c r="J201" s="129">
        <v>323036.79</v>
      </c>
      <c r="K201" s="129">
        <v>394330.6</v>
      </c>
      <c r="L201" s="129">
        <v>7104.31</v>
      </c>
      <c r="M201" s="129">
        <v>9836.25</v>
      </c>
      <c r="N201" s="129">
        <v>10.0</v>
      </c>
      <c r="O201" s="129">
        <v>7.0</v>
      </c>
      <c r="P201" s="129">
        <v>29.0</v>
      </c>
      <c r="Q201" s="129">
        <v>28.0</v>
      </c>
      <c r="R201" s="129">
        <v>21.0</v>
      </c>
      <c r="S201" s="129">
        <v>12.0</v>
      </c>
      <c r="T201" s="129">
        <v>42.0</v>
      </c>
      <c r="U201" s="129">
        <v>3.0</v>
      </c>
      <c r="V201" s="129">
        <v>75.0</v>
      </c>
      <c r="W201" s="129">
        <v>-27.77</v>
      </c>
      <c r="X201" s="129">
        <v>-18.08</v>
      </c>
      <c r="Y201" s="129">
        <v>2.0</v>
      </c>
      <c r="Z201" s="129">
        <v>1.0</v>
      </c>
      <c r="AA201" s="129">
        <v>4.0</v>
      </c>
      <c r="AB201" s="129">
        <v>1.0</v>
      </c>
      <c r="AC201" s="129">
        <v>1.0</v>
      </c>
      <c r="AD201" s="129">
        <v>1.65</v>
      </c>
      <c r="AE201" s="129">
        <v>365.0</v>
      </c>
      <c r="AF201" s="129">
        <v>2.0</v>
      </c>
      <c r="AG201" s="129">
        <v>1.0</v>
      </c>
      <c r="AH201" s="129">
        <v>3.0</v>
      </c>
      <c r="AI201" s="129">
        <v>1.0</v>
      </c>
      <c r="AJ201" s="129">
        <v>1.0</v>
      </c>
      <c r="AK201" s="129">
        <v>1.0</v>
      </c>
      <c r="AL201" s="130">
        <v>45469.77669996528</v>
      </c>
      <c r="AM201" s="131">
        <v>329669.81</v>
      </c>
      <c r="AN201" s="131">
        <v>404554.99</v>
      </c>
      <c r="AO201" s="124"/>
      <c r="AP201" s="124"/>
    </row>
    <row r="202">
      <c r="A202" s="129">
        <v>601.0</v>
      </c>
      <c r="B202" s="14" t="s">
        <v>63</v>
      </c>
      <c r="C202" s="14" t="s">
        <v>32</v>
      </c>
      <c r="D202" s="14" t="s">
        <v>129</v>
      </c>
      <c r="E202" s="14" t="s">
        <v>195</v>
      </c>
      <c r="F202" s="15" t="s">
        <v>366</v>
      </c>
      <c r="G202" s="15" t="s">
        <v>46</v>
      </c>
      <c r="H202" s="18" t="s">
        <v>1053</v>
      </c>
      <c r="I202" s="18" t="s">
        <v>1054</v>
      </c>
      <c r="J202" s="129">
        <v>3638416.1</v>
      </c>
      <c r="K202" s="129">
        <v>3285556.6</v>
      </c>
      <c r="L202" s="129">
        <v>148815.57</v>
      </c>
      <c r="M202" s="129">
        <v>140769.0</v>
      </c>
      <c r="N202" s="129">
        <v>189.0</v>
      </c>
      <c r="O202" s="129">
        <v>121.0</v>
      </c>
      <c r="P202" s="129">
        <v>84.0</v>
      </c>
      <c r="Q202" s="129">
        <v>88.0</v>
      </c>
      <c r="R202" s="129">
        <v>89.0</v>
      </c>
      <c r="S202" s="129">
        <v>139.0</v>
      </c>
      <c r="T202" s="129">
        <v>56.0</v>
      </c>
      <c r="U202" s="129">
        <v>-4.0</v>
      </c>
      <c r="V202" s="129">
        <v>-35.0</v>
      </c>
      <c r="W202" s="129">
        <v>5.72</v>
      </c>
      <c r="X202" s="129">
        <v>10.74</v>
      </c>
      <c r="Y202" s="129">
        <v>2.0</v>
      </c>
      <c r="Z202" s="129">
        <v>1.0</v>
      </c>
      <c r="AA202" s="129">
        <v>1.0</v>
      </c>
      <c r="AB202" s="129">
        <v>2.0</v>
      </c>
      <c r="AC202" s="129">
        <v>2.0</v>
      </c>
      <c r="AD202" s="129">
        <v>1.7</v>
      </c>
      <c r="AE202" s="129">
        <v>364.0</v>
      </c>
      <c r="AF202" s="129">
        <v>2.0</v>
      </c>
      <c r="AG202" s="129">
        <v>1.0</v>
      </c>
      <c r="AH202" s="129">
        <v>1.0</v>
      </c>
      <c r="AI202" s="129">
        <v>1.0</v>
      </c>
      <c r="AJ202" s="129">
        <v>2.0</v>
      </c>
      <c r="AK202" s="129">
        <v>1.0</v>
      </c>
      <c r="AL202" s="130">
        <v>45469.77669996528</v>
      </c>
      <c r="AM202" s="131">
        <v>3631880.02</v>
      </c>
      <c r="AN202" s="131">
        <v>3284581.47</v>
      </c>
      <c r="AO202" s="124"/>
      <c r="AP202" s="124"/>
    </row>
    <row r="203">
      <c r="A203" s="129">
        <v>196.0</v>
      </c>
      <c r="B203" s="14" t="s">
        <v>63</v>
      </c>
      <c r="C203" s="14" t="s">
        <v>32</v>
      </c>
      <c r="D203" s="14" t="s">
        <v>129</v>
      </c>
      <c r="E203" s="14" t="s">
        <v>195</v>
      </c>
      <c r="F203" s="15" t="s">
        <v>196</v>
      </c>
      <c r="G203" s="15" t="s">
        <v>59</v>
      </c>
      <c r="H203" s="18" t="s">
        <v>1053</v>
      </c>
      <c r="I203" s="18" t="s">
        <v>1054</v>
      </c>
      <c r="J203" s="129">
        <v>530501.06</v>
      </c>
      <c r="K203" s="129">
        <v>500129.6</v>
      </c>
      <c r="L203" s="129">
        <v>16112.45</v>
      </c>
      <c r="M203" s="129">
        <v>18987.67</v>
      </c>
      <c r="N203" s="129">
        <v>12.0</v>
      </c>
      <c r="O203" s="129">
        <v>12.0</v>
      </c>
      <c r="P203" s="129">
        <v>44.0</v>
      </c>
      <c r="Q203" s="129">
        <v>46.0</v>
      </c>
      <c r="R203" s="129">
        <v>42.0</v>
      </c>
      <c r="S203" s="129">
        <v>19.0</v>
      </c>
      <c r="T203" s="129">
        <v>0.0</v>
      </c>
      <c r="U203" s="129">
        <v>-4.0</v>
      </c>
      <c r="V203" s="129">
        <v>121.0</v>
      </c>
      <c r="W203" s="129">
        <v>-15.14</v>
      </c>
      <c r="X203" s="129">
        <v>6.07</v>
      </c>
      <c r="Y203" s="129">
        <v>1.0</v>
      </c>
      <c r="Z203" s="129">
        <v>1.0</v>
      </c>
      <c r="AA203" s="129">
        <v>5.0</v>
      </c>
      <c r="AB203" s="129">
        <v>1.0</v>
      </c>
      <c r="AC203" s="129">
        <v>1.0</v>
      </c>
      <c r="AD203" s="129">
        <v>1.8</v>
      </c>
      <c r="AE203" s="129">
        <v>342.0</v>
      </c>
      <c r="AF203" s="129">
        <v>1.0</v>
      </c>
      <c r="AG203" s="129">
        <v>1.0</v>
      </c>
      <c r="AH203" s="129">
        <v>4.0</v>
      </c>
      <c r="AI203" s="129">
        <v>1.0</v>
      </c>
      <c r="AJ203" s="129">
        <v>1.0</v>
      </c>
      <c r="AK203" s="129">
        <v>1.0</v>
      </c>
      <c r="AL203" s="130">
        <v>45469.77669996528</v>
      </c>
      <c r="AM203" s="131">
        <v>508978.78</v>
      </c>
      <c r="AN203" s="131">
        <v>490986.12</v>
      </c>
      <c r="AO203" s="124"/>
      <c r="AP203" s="124"/>
    </row>
    <row r="204">
      <c r="A204" s="129">
        <v>478.0</v>
      </c>
      <c r="B204" s="14" t="s">
        <v>63</v>
      </c>
      <c r="C204" s="14" t="s">
        <v>32</v>
      </c>
      <c r="D204" s="14" t="s">
        <v>129</v>
      </c>
      <c r="E204" s="14" t="s">
        <v>195</v>
      </c>
      <c r="F204" s="15" t="s">
        <v>366</v>
      </c>
      <c r="G204" s="15" t="s">
        <v>46</v>
      </c>
      <c r="H204" s="18" t="s">
        <v>1053</v>
      </c>
      <c r="I204" s="18" t="s">
        <v>1054</v>
      </c>
      <c r="J204" s="129">
        <v>1119081.67</v>
      </c>
      <c r="K204" s="129">
        <v>1023015.2</v>
      </c>
      <c r="L204" s="129">
        <v>48536.75</v>
      </c>
      <c r="M204" s="129">
        <v>44774.48</v>
      </c>
      <c r="N204" s="129">
        <v>52.0</v>
      </c>
      <c r="O204" s="129">
        <v>39.0</v>
      </c>
      <c r="P204" s="129">
        <v>84.0</v>
      </c>
      <c r="Q204" s="129">
        <v>54.0</v>
      </c>
      <c r="R204" s="129">
        <v>54.0</v>
      </c>
      <c r="S204" s="129">
        <v>39.0</v>
      </c>
      <c r="T204" s="129">
        <v>33.0</v>
      </c>
      <c r="U204" s="129">
        <v>55.0</v>
      </c>
      <c r="V204" s="129">
        <v>38.0</v>
      </c>
      <c r="W204" s="129">
        <v>8.4</v>
      </c>
      <c r="X204" s="129">
        <v>9.39</v>
      </c>
      <c r="Y204" s="129">
        <v>2.0</v>
      </c>
      <c r="Z204" s="129">
        <v>1.0</v>
      </c>
      <c r="AA204" s="129">
        <v>2.0</v>
      </c>
      <c r="AB204" s="129">
        <v>3.0</v>
      </c>
      <c r="AC204" s="129">
        <v>2.0</v>
      </c>
      <c r="AD204" s="129">
        <v>2.3</v>
      </c>
      <c r="AE204" s="129">
        <v>265.0</v>
      </c>
      <c r="AF204" s="129">
        <v>2.0</v>
      </c>
      <c r="AG204" s="129">
        <v>1.0</v>
      </c>
      <c r="AH204" s="129">
        <v>2.0</v>
      </c>
      <c r="AI204" s="129">
        <v>2.0</v>
      </c>
      <c r="AJ204" s="129">
        <v>2.0</v>
      </c>
      <c r="AK204" s="129">
        <v>2.0</v>
      </c>
      <c r="AL204" s="130">
        <v>45469.77669996528</v>
      </c>
      <c r="AM204" s="131">
        <v>1120206.53</v>
      </c>
      <c r="AN204" s="131">
        <v>1023547.29</v>
      </c>
      <c r="AO204" s="124"/>
      <c r="AP204" s="124"/>
    </row>
    <row r="205">
      <c r="A205" s="129">
        <v>665.0</v>
      </c>
      <c r="B205" s="14" t="s">
        <v>31</v>
      </c>
      <c r="C205" s="14" t="s">
        <v>32</v>
      </c>
      <c r="D205" s="14" t="s">
        <v>213</v>
      </c>
      <c r="E205" s="14" t="s">
        <v>195</v>
      </c>
      <c r="F205" s="15" t="s">
        <v>366</v>
      </c>
      <c r="G205" s="15" t="s">
        <v>46</v>
      </c>
      <c r="H205" s="18" t="s">
        <v>1053</v>
      </c>
      <c r="I205" s="18" t="s">
        <v>1054</v>
      </c>
      <c r="J205" s="129">
        <v>3402227.35</v>
      </c>
      <c r="K205" s="129">
        <v>2783930.0</v>
      </c>
      <c r="L205" s="129">
        <v>129362.62</v>
      </c>
      <c r="M205" s="129">
        <v>112216.12</v>
      </c>
      <c r="N205" s="129">
        <v>198.0</v>
      </c>
      <c r="O205" s="129">
        <v>158.0</v>
      </c>
      <c r="P205" s="129">
        <v>90.0</v>
      </c>
      <c r="Q205" s="129">
        <v>51.0</v>
      </c>
      <c r="R205" s="129">
        <v>142.0</v>
      </c>
      <c r="S205" s="129">
        <v>106.0</v>
      </c>
      <c r="T205" s="129">
        <v>25.0</v>
      </c>
      <c r="U205" s="129">
        <v>76.0</v>
      </c>
      <c r="V205" s="129">
        <v>33.0</v>
      </c>
      <c r="W205" s="129">
        <v>15.28</v>
      </c>
      <c r="X205" s="129">
        <v>22.21</v>
      </c>
      <c r="Y205" s="129">
        <v>1.0</v>
      </c>
      <c r="Z205" s="129">
        <v>2.0</v>
      </c>
      <c r="AA205" s="129">
        <v>2.0</v>
      </c>
      <c r="AB205" s="129">
        <v>4.0</v>
      </c>
      <c r="AC205" s="129">
        <v>4.0</v>
      </c>
      <c r="AD205" s="129">
        <v>3.25</v>
      </c>
      <c r="AE205" s="129">
        <v>161.0</v>
      </c>
      <c r="AF205" s="129">
        <v>1.0</v>
      </c>
      <c r="AG205" s="129">
        <v>2.0</v>
      </c>
      <c r="AH205" s="129">
        <v>2.0</v>
      </c>
      <c r="AI205" s="129">
        <v>3.0</v>
      </c>
      <c r="AJ205" s="129">
        <v>3.0</v>
      </c>
      <c r="AK205" s="129">
        <v>3.0</v>
      </c>
      <c r="AL205" s="130">
        <v>45469.77669996528</v>
      </c>
      <c r="AM205" s="131">
        <v>3402226.06</v>
      </c>
      <c r="AN205" s="131">
        <v>2784844.77</v>
      </c>
      <c r="AO205" s="124"/>
      <c r="AP205" s="124"/>
    </row>
    <row r="206">
      <c r="A206" s="129">
        <v>636.0</v>
      </c>
      <c r="B206" s="14" t="s">
        <v>67</v>
      </c>
      <c r="C206" s="14" t="s">
        <v>32</v>
      </c>
      <c r="D206" s="14" t="s">
        <v>591</v>
      </c>
      <c r="E206" s="14" t="s">
        <v>592</v>
      </c>
      <c r="F206" s="15" t="s">
        <v>70</v>
      </c>
      <c r="G206" s="15" t="s">
        <v>36</v>
      </c>
      <c r="H206" s="18" t="s">
        <v>1053</v>
      </c>
      <c r="I206" s="18" t="s">
        <v>1054</v>
      </c>
      <c r="J206" s="129">
        <v>674543.13</v>
      </c>
      <c r="K206" s="129">
        <v>585860.2</v>
      </c>
      <c r="L206" s="129">
        <v>19792.0</v>
      </c>
      <c r="M206" s="129">
        <v>20335.42</v>
      </c>
      <c r="N206" s="14" t="s">
        <v>41</v>
      </c>
      <c r="O206" s="14" t="s">
        <v>41</v>
      </c>
      <c r="P206" s="129">
        <v>15.0</v>
      </c>
      <c r="Q206" s="129">
        <v>30.0</v>
      </c>
      <c r="R206" s="129">
        <v>23.0</v>
      </c>
      <c r="S206" s="129">
        <v>35.0</v>
      </c>
      <c r="T206" s="14" t="s">
        <v>41</v>
      </c>
      <c r="U206" s="129">
        <v>-50.0</v>
      </c>
      <c r="V206" s="129">
        <v>-34.0</v>
      </c>
      <c r="W206" s="129">
        <v>-2.67</v>
      </c>
      <c r="X206" s="129">
        <v>15.14</v>
      </c>
      <c r="Y206" s="14" t="s">
        <v>41</v>
      </c>
      <c r="Z206" s="129">
        <v>1.0</v>
      </c>
      <c r="AA206" s="129">
        <v>1.0</v>
      </c>
      <c r="AB206" s="129">
        <v>1.0</v>
      </c>
      <c r="AC206" s="129">
        <v>3.0</v>
      </c>
      <c r="AD206" s="129">
        <v>1.45</v>
      </c>
      <c r="AE206" s="129">
        <v>407.0</v>
      </c>
      <c r="AF206" s="14" t="s">
        <v>41</v>
      </c>
      <c r="AG206" s="129">
        <v>1.0</v>
      </c>
      <c r="AH206" s="129">
        <v>1.0</v>
      </c>
      <c r="AI206" s="129">
        <v>1.0</v>
      </c>
      <c r="AJ206" s="129">
        <v>2.0</v>
      </c>
      <c r="AK206" s="129">
        <v>1.0</v>
      </c>
      <c r="AL206" s="130">
        <v>45469.77669996528</v>
      </c>
      <c r="AM206" s="131">
        <v>674434.38</v>
      </c>
      <c r="AN206" s="131">
        <v>585750.16</v>
      </c>
      <c r="AO206" s="124"/>
      <c r="AP206" s="124"/>
    </row>
    <row r="207">
      <c r="A207" s="129">
        <v>764.0</v>
      </c>
      <c r="B207" s="14" t="s">
        <v>60</v>
      </c>
      <c r="C207" s="14" t="s">
        <v>32</v>
      </c>
      <c r="D207" s="14" t="s">
        <v>684</v>
      </c>
      <c r="E207" s="14" t="s">
        <v>685</v>
      </c>
      <c r="F207" s="15" t="s">
        <v>643</v>
      </c>
      <c r="G207" s="15" t="s">
        <v>59</v>
      </c>
      <c r="H207" s="18" t="s">
        <v>1053</v>
      </c>
      <c r="I207" s="18" t="s">
        <v>1054</v>
      </c>
      <c r="J207" s="129">
        <v>1017493.66</v>
      </c>
      <c r="K207" s="129">
        <v>533686.6</v>
      </c>
      <c r="L207" s="129">
        <v>22886.88</v>
      </c>
      <c r="M207" s="129">
        <v>14292.37</v>
      </c>
      <c r="N207" s="129">
        <v>4.0</v>
      </c>
      <c r="O207" s="129">
        <v>21.0</v>
      </c>
      <c r="P207" s="129">
        <v>21.0</v>
      </c>
      <c r="Q207" s="129">
        <v>13.0</v>
      </c>
      <c r="R207" s="129">
        <v>26.0</v>
      </c>
      <c r="S207" s="129">
        <v>32.0</v>
      </c>
      <c r="T207" s="129">
        <v>-80.0</v>
      </c>
      <c r="U207" s="129">
        <v>61.0</v>
      </c>
      <c r="V207" s="129">
        <v>-18.0</v>
      </c>
      <c r="W207" s="129">
        <v>60.13</v>
      </c>
      <c r="X207" s="129">
        <v>90.65</v>
      </c>
      <c r="Y207" s="129">
        <v>1.0</v>
      </c>
      <c r="Z207" s="129">
        <v>2.0</v>
      </c>
      <c r="AA207" s="129">
        <v>1.0</v>
      </c>
      <c r="AB207" s="129">
        <v>5.0</v>
      </c>
      <c r="AC207" s="129">
        <v>5.0</v>
      </c>
      <c r="AD207" s="129">
        <v>3.7</v>
      </c>
      <c r="AE207" s="129">
        <v>90.0</v>
      </c>
      <c r="AF207" s="129">
        <v>1.0</v>
      </c>
      <c r="AG207" s="129">
        <v>2.0</v>
      </c>
      <c r="AH207" s="129">
        <v>1.0</v>
      </c>
      <c r="AI207" s="129">
        <v>4.0</v>
      </c>
      <c r="AJ207" s="129">
        <v>4.0</v>
      </c>
      <c r="AK207" s="129">
        <v>3.0</v>
      </c>
      <c r="AL207" s="130">
        <v>45469.77669996528</v>
      </c>
      <c r="AM207" s="131">
        <v>1017321.86</v>
      </c>
      <c r="AN207" s="131">
        <v>534226.25</v>
      </c>
      <c r="AO207" s="124"/>
      <c r="AP207" s="124"/>
    </row>
    <row r="208">
      <c r="A208" s="129">
        <v>345.0</v>
      </c>
      <c r="B208" s="14" t="s">
        <v>63</v>
      </c>
      <c r="C208" s="14" t="s">
        <v>32</v>
      </c>
      <c r="D208" s="14" t="s">
        <v>50</v>
      </c>
      <c r="E208" s="14" t="s">
        <v>357</v>
      </c>
      <c r="F208" s="15" t="s">
        <v>88</v>
      </c>
      <c r="G208" s="15" t="s">
        <v>59</v>
      </c>
      <c r="H208" s="18" t="s">
        <v>1053</v>
      </c>
      <c r="I208" s="18" t="s">
        <v>1054</v>
      </c>
      <c r="J208" s="129">
        <v>895662.09</v>
      </c>
      <c r="K208" s="129">
        <v>702117.6</v>
      </c>
      <c r="L208" s="129">
        <v>21453.54</v>
      </c>
      <c r="M208" s="129">
        <v>17511.95</v>
      </c>
      <c r="N208" s="129">
        <v>18.0</v>
      </c>
      <c r="O208" s="129">
        <v>34.0</v>
      </c>
      <c r="P208" s="129">
        <v>18.0</v>
      </c>
      <c r="Q208" s="129">
        <v>18.0</v>
      </c>
      <c r="R208" s="129">
        <v>26.0</v>
      </c>
      <c r="S208" s="129">
        <v>31.0</v>
      </c>
      <c r="T208" s="129">
        <v>-47.0</v>
      </c>
      <c r="U208" s="129">
        <v>0.0</v>
      </c>
      <c r="V208" s="129">
        <v>-16.0</v>
      </c>
      <c r="W208" s="129">
        <v>22.51</v>
      </c>
      <c r="X208" s="129">
        <v>27.57</v>
      </c>
      <c r="Y208" s="129">
        <v>1.0</v>
      </c>
      <c r="Z208" s="129">
        <v>1.0</v>
      </c>
      <c r="AA208" s="129">
        <v>1.0</v>
      </c>
      <c r="AB208" s="129">
        <v>5.0</v>
      </c>
      <c r="AC208" s="129">
        <v>4.0</v>
      </c>
      <c r="AD208" s="129">
        <v>3.35</v>
      </c>
      <c r="AE208" s="129">
        <v>146.0</v>
      </c>
      <c r="AF208" s="129">
        <v>1.0</v>
      </c>
      <c r="AG208" s="129">
        <v>1.0</v>
      </c>
      <c r="AH208" s="129">
        <v>1.0</v>
      </c>
      <c r="AI208" s="129">
        <v>4.0</v>
      </c>
      <c r="AJ208" s="129">
        <v>3.0</v>
      </c>
      <c r="AK208" s="129">
        <v>3.0</v>
      </c>
      <c r="AL208" s="130">
        <v>45469.77669996528</v>
      </c>
      <c r="AM208" s="131">
        <v>895790.77</v>
      </c>
      <c r="AN208" s="131">
        <v>702272.67</v>
      </c>
      <c r="AO208" s="124"/>
      <c r="AP208" s="124"/>
    </row>
    <row r="209">
      <c r="A209" s="129">
        <v>453.0</v>
      </c>
      <c r="B209" s="14" t="s">
        <v>97</v>
      </c>
      <c r="C209" s="14" t="s">
        <v>32</v>
      </c>
      <c r="D209" s="14" t="s">
        <v>337</v>
      </c>
      <c r="E209" s="14" t="s">
        <v>450</v>
      </c>
      <c r="F209" s="15" t="s">
        <v>451</v>
      </c>
      <c r="G209" s="15" t="s">
        <v>101</v>
      </c>
      <c r="H209" s="18" t="s">
        <v>1053</v>
      </c>
      <c r="I209" s="18" t="s">
        <v>1054</v>
      </c>
      <c r="J209" s="129">
        <v>966739.56</v>
      </c>
      <c r="K209" s="129">
        <v>862252.4</v>
      </c>
      <c r="L209" s="129">
        <v>24788.45</v>
      </c>
      <c r="M209" s="129">
        <v>24235.75</v>
      </c>
      <c r="N209" s="129">
        <v>6.0</v>
      </c>
      <c r="O209" s="129">
        <v>9.0</v>
      </c>
      <c r="P209" s="129">
        <v>21.0</v>
      </c>
      <c r="Q209" s="129">
        <v>18.0</v>
      </c>
      <c r="R209" s="129">
        <v>16.0</v>
      </c>
      <c r="S209" s="129">
        <v>13.0</v>
      </c>
      <c r="T209" s="129">
        <v>-33.0</v>
      </c>
      <c r="U209" s="129">
        <v>16.0</v>
      </c>
      <c r="V209" s="129">
        <v>23.0</v>
      </c>
      <c r="W209" s="129">
        <v>2.28</v>
      </c>
      <c r="X209" s="129">
        <v>12.12</v>
      </c>
      <c r="Y209" s="129">
        <v>1.0</v>
      </c>
      <c r="Z209" s="129">
        <v>1.0</v>
      </c>
      <c r="AA209" s="129">
        <v>2.0</v>
      </c>
      <c r="AB209" s="129">
        <v>1.0</v>
      </c>
      <c r="AC209" s="129">
        <v>2.0</v>
      </c>
      <c r="AD209" s="129">
        <v>1.45</v>
      </c>
      <c r="AE209" s="129">
        <v>409.0</v>
      </c>
      <c r="AF209" s="129">
        <v>1.0</v>
      </c>
      <c r="AG209" s="129">
        <v>1.0</v>
      </c>
      <c r="AH209" s="129">
        <v>2.0</v>
      </c>
      <c r="AI209" s="129">
        <v>1.0</v>
      </c>
      <c r="AJ209" s="129">
        <v>2.0</v>
      </c>
      <c r="AK209" s="129">
        <v>1.0</v>
      </c>
      <c r="AL209" s="130">
        <v>45469.77669996528</v>
      </c>
      <c r="AM209" s="131">
        <v>964783.81</v>
      </c>
      <c r="AN209" s="131">
        <v>855070.0</v>
      </c>
      <c r="AO209" s="124"/>
      <c r="AP209" s="124"/>
    </row>
    <row r="210">
      <c r="A210" s="129">
        <v>531.0</v>
      </c>
      <c r="B210" s="14" t="s">
        <v>97</v>
      </c>
      <c r="C210" s="14" t="s">
        <v>32</v>
      </c>
      <c r="D210" s="14" t="s">
        <v>337</v>
      </c>
      <c r="E210" s="14" t="s">
        <v>450</v>
      </c>
      <c r="F210" s="15" t="s">
        <v>451</v>
      </c>
      <c r="G210" s="15" t="s">
        <v>101</v>
      </c>
      <c r="H210" s="18" t="s">
        <v>1053</v>
      </c>
      <c r="I210" s="18" t="s">
        <v>1054</v>
      </c>
      <c r="J210" s="129">
        <v>1379681.66</v>
      </c>
      <c r="K210" s="129">
        <v>1140052.4</v>
      </c>
      <c r="L210" s="129">
        <v>36639.5</v>
      </c>
      <c r="M210" s="129">
        <v>33639.0</v>
      </c>
      <c r="N210" s="129">
        <v>14.0</v>
      </c>
      <c r="O210" s="129">
        <v>16.0</v>
      </c>
      <c r="P210" s="129">
        <v>44.0</v>
      </c>
      <c r="Q210" s="129">
        <v>39.0</v>
      </c>
      <c r="R210" s="129">
        <v>26.0</v>
      </c>
      <c r="S210" s="129">
        <v>16.0</v>
      </c>
      <c r="T210" s="129">
        <v>-12.0</v>
      </c>
      <c r="U210" s="129">
        <v>12.0</v>
      </c>
      <c r="V210" s="129">
        <v>62.0</v>
      </c>
      <c r="W210" s="129">
        <v>8.92</v>
      </c>
      <c r="X210" s="129">
        <v>21.02</v>
      </c>
      <c r="Y210" s="129">
        <v>1.0</v>
      </c>
      <c r="Z210" s="129">
        <v>1.0</v>
      </c>
      <c r="AA210" s="129">
        <v>4.0</v>
      </c>
      <c r="AB210" s="129">
        <v>3.0</v>
      </c>
      <c r="AC210" s="129">
        <v>3.0</v>
      </c>
      <c r="AD210" s="129">
        <v>2.9</v>
      </c>
      <c r="AE210" s="129">
        <v>190.0</v>
      </c>
      <c r="AF210" s="129">
        <v>1.0</v>
      </c>
      <c r="AG210" s="129">
        <v>1.0</v>
      </c>
      <c r="AH210" s="129">
        <v>3.0</v>
      </c>
      <c r="AI210" s="129">
        <v>2.0</v>
      </c>
      <c r="AJ210" s="129">
        <v>2.0</v>
      </c>
      <c r="AK210" s="129">
        <v>3.0</v>
      </c>
      <c r="AL210" s="130">
        <v>45469.77669996528</v>
      </c>
      <c r="AM210" s="131">
        <v>1380891.91</v>
      </c>
      <c r="AN210" s="131">
        <v>1147450.63</v>
      </c>
      <c r="AO210" s="124"/>
      <c r="AP210" s="124"/>
    </row>
    <row r="211">
      <c r="A211" s="129">
        <v>128.0</v>
      </c>
      <c r="B211" s="14" t="s">
        <v>67</v>
      </c>
      <c r="C211" s="14" t="s">
        <v>32</v>
      </c>
      <c r="D211" s="14" t="s">
        <v>91</v>
      </c>
      <c r="E211" s="14" t="s">
        <v>92</v>
      </c>
      <c r="F211" s="15" t="s">
        <v>93</v>
      </c>
      <c r="G211" s="15" t="s">
        <v>46</v>
      </c>
      <c r="H211" s="18" t="s">
        <v>1053</v>
      </c>
      <c r="I211" s="18" t="s">
        <v>1054</v>
      </c>
      <c r="J211" s="129">
        <v>1336757.58</v>
      </c>
      <c r="K211" s="129">
        <v>1270950.2</v>
      </c>
      <c r="L211" s="129">
        <v>45144.02</v>
      </c>
      <c r="M211" s="129">
        <v>45292.33</v>
      </c>
      <c r="N211" s="129">
        <v>10.0</v>
      </c>
      <c r="O211" s="129">
        <v>9.0</v>
      </c>
      <c r="P211" s="129">
        <v>37.0</v>
      </c>
      <c r="Q211" s="129">
        <v>31.0</v>
      </c>
      <c r="R211" s="129">
        <v>43.0</v>
      </c>
      <c r="S211" s="129">
        <v>34.0</v>
      </c>
      <c r="T211" s="129">
        <v>11.0</v>
      </c>
      <c r="U211" s="129">
        <v>19.0</v>
      </c>
      <c r="V211" s="129">
        <v>26.0</v>
      </c>
      <c r="W211" s="129">
        <v>-0.33</v>
      </c>
      <c r="X211" s="129">
        <v>5.18</v>
      </c>
      <c r="Y211" s="129">
        <v>1.0</v>
      </c>
      <c r="Z211" s="129">
        <v>1.0</v>
      </c>
      <c r="AA211" s="129">
        <v>2.0</v>
      </c>
      <c r="AB211" s="129">
        <v>1.0</v>
      </c>
      <c r="AC211" s="129">
        <v>1.0</v>
      </c>
      <c r="AD211" s="129">
        <v>1.2</v>
      </c>
      <c r="AE211" s="129">
        <v>489.0</v>
      </c>
      <c r="AF211" s="129">
        <v>1.0</v>
      </c>
      <c r="AG211" s="129">
        <v>1.0</v>
      </c>
      <c r="AH211" s="129">
        <v>2.0</v>
      </c>
      <c r="AI211" s="129">
        <v>1.0</v>
      </c>
      <c r="AJ211" s="129">
        <v>1.0</v>
      </c>
      <c r="AK211" s="129">
        <v>1.0</v>
      </c>
      <c r="AL211" s="130">
        <v>45469.77669996528</v>
      </c>
      <c r="AM211" s="131">
        <v>1337542.33</v>
      </c>
      <c r="AN211" s="131">
        <v>1271237.8</v>
      </c>
      <c r="AO211" s="124"/>
      <c r="AP211" s="124"/>
    </row>
    <row r="212">
      <c r="A212" s="129">
        <v>399.0</v>
      </c>
      <c r="B212" s="14" t="s">
        <v>47</v>
      </c>
      <c r="C212" s="14" t="s">
        <v>32</v>
      </c>
      <c r="D212" s="14" t="s">
        <v>152</v>
      </c>
      <c r="E212" s="14" t="s">
        <v>407</v>
      </c>
      <c r="F212" s="15" t="s">
        <v>196</v>
      </c>
      <c r="G212" s="15" t="s">
        <v>59</v>
      </c>
      <c r="H212" s="18" t="s">
        <v>1053</v>
      </c>
      <c r="I212" s="18" t="s">
        <v>1054</v>
      </c>
      <c r="J212" s="129">
        <v>1290410.49</v>
      </c>
      <c r="K212" s="129">
        <v>960304.0</v>
      </c>
      <c r="L212" s="129">
        <v>39097.38</v>
      </c>
      <c r="M212" s="129">
        <v>31659.17</v>
      </c>
      <c r="N212" s="129">
        <v>21.0</v>
      </c>
      <c r="O212" s="129">
        <v>14.0</v>
      </c>
      <c r="P212" s="129">
        <v>64.0</v>
      </c>
      <c r="Q212" s="129">
        <v>36.0</v>
      </c>
      <c r="R212" s="129">
        <v>48.0</v>
      </c>
      <c r="S212" s="129">
        <v>43.0</v>
      </c>
      <c r="T212" s="129">
        <v>50.0</v>
      </c>
      <c r="U212" s="129">
        <v>77.0</v>
      </c>
      <c r="V212" s="129">
        <v>11.0</v>
      </c>
      <c r="W212" s="129">
        <v>23.49</v>
      </c>
      <c r="X212" s="129">
        <v>34.38</v>
      </c>
      <c r="Y212" s="129">
        <v>2.0</v>
      </c>
      <c r="Z212" s="129">
        <v>2.0</v>
      </c>
      <c r="AA212" s="129">
        <v>1.0</v>
      </c>
      <c r="AB212" s="129">
        <v>5.0</v>
      </c>
      <c r="AC212" s="129">
        <v>5.0</v>
      </c>
      <c r="AD212" s="129">
        <v>3.75</v>
      </c>
      <c r="AE212" s="129">
        <v>88.0</v>
      </c>
      <c r="AF212" s="129">
        <v>2.0</v>
      </c>
      <c r="AG212" s="129">
        <v>2.0</v>
      </c>
      <c r="AH212" s="129">
        <v>1.0</v>
      </c>
      <c r="AI212" s="129">
        <v>4.0</v>
      </c>
      <c r="AJ212" s="129">
        <v>4.0</v>
      </c>
      <c r="AK212" s="129">
        <v>3.0</v>
      </c>
      <c r="AL212" s="130">
        <v>45469.77669996528</v>
      </c>
      <c r="AM212" s="131">
        <v>1290451.53</v>
      </c>
      <c r="AN212" s="131">
        <v>960359.85</v>
      </c>
      <c r="AO212" s="124"/>
      <c r="AP212" s="124"/>
    </row>
    <row r="213">
      <c r="A213" s="129">
        <v>726.0</v>
      </c>
      <c r="B213" s="14" t="s">
        <v>60</v>
      </c>
      <c r="C213" s="14" t="s">
        <v>32</v>
      </c>
      <c r="D213" s="14" t="s">
        <v>292</v>
      </c>
      <c r="E213" s="14" t="s">
        <v>659</v>
      </c>
      <c r="F213" s="15" t="s">
        <v>220</v>
      </c>
      <c r="G213" s="15" t="s">
        <v>59</v>
      </c>
      <c r="H213" s="18" t="s">
        <v>1053</v>
      </c>
      <c r="I213" s="18" t="s">
        <v>1054</v>
      </c>
      <c r="J213" s="129">
        <v>2017860.29</v>
      </c>
      <c r="K213" s="129">
        <v>1653733.6</v>
      </c>
      <c r="L213" s="129">
        <v>36129.05</v>
      </c>
      <c r="M213" s="129">
        <v>34090.4</v>
      </c>
      <c r="N213" s="129">
        <v>2.0</v>
      </c>
      <c r="O213" s="14" t="s">
        <v>41</v>
      </c>
      <c r="P213" s="129">
        <v>23.0</v>
      </c>
      <c r="Q213" s="129">
        <v>20.0</v>
      </c>
      <c r="R213" s="129">
        <v>12.0</v>
      </c>
      <c r="S213" s="129">
        <v>31.0</v>
      </c>
      <c r="T213" s="14" t="s">
        <v>41</v>
      </c>
      <c r="U213" s="129">
        <v>15.0</v>
      </c>
      <c r="V213" s="129">
        <v>-61.0</v>
      </c>
      <c r="W213" s="129">
        <v>5.98</v>
      </c>
      <c r="X213" s="129">
        <v>22.02</v>
      </c>
      <c r="Y213" s="14" t="s">
        <v>41</v>
      </c>
      <c r="Z213" s="129">
        <v>1.0</v>
      </c>
      <c r="AA213" s="129">
        <v>1.0</v>
      </c>
      <c r="AB213" s="129">
        <v>2.0</v>
      </c>
      <c r="AC213" s="129">
        <v>4.0</v>
      </c>
      <c r="AD213" s="129">
        <v>2.1</v>
      </c>
      <c r="AE213" s="129">
        <v>284.0</v>
      </c>
      <c r="AF213" s="14" t="s">
        <v>41</v>
      </c>
      <c r="AG213" s="129">
        <v>1.0</v>
      </c>
      <c r="AH213" s="129">
        <v>1.0</v>
      </c>
      <c r="AI213" s="129">
        <v>1.0</v>
      </c>
      <c r="AJ213" s="129">
        <v>3.0</v>
      </c>
      <c r="AK213" s="129">
        <v>2.0</v>
      </c>
      <c r="AL213" s="130">
        <v>45469.77669996528</v>
      </c>
      <c r="AM213" s="131">
        <v>2018084.09</v>
      </c>
      <c r="AN213" s="131">
        <v>1653878.75</v>
      </c>
      <c r="AO213" s="124"/>
      <c r="AP213" s="124"/>
    </row>
    <row r="214">
      <c r="A214" s="129">
        <v>302.0</v>
      </c>
      <c r="B214" s="14" t="s">
        <v>122</v>
      </c>
      <c r="C214" s="14" t="s">
        <v>32</v>
      </c>
      <c r="D214" s="14" t="s">
        <v>312</v>
      </c>
      <c r="E214" s="14" t="s">
        <v>313</v>
      </c>
      <c r="F214" s="15" t="s">
        <v>154</v>
      </c>
      <c r="G214" s="15" t="s">
        <v>101</v>
      </c>
      <c r="H214" s="18" t="s">
        <v>1053</v>
      </c>
      <c r="I214" s="18" t="s">
        <v>1054</v>
      </c>
      <c r="J214" s="129">
        <v>624926.26</v>
      </c>
      <c r="K214" s="129">
        <v>444762.2</v>
      </c>
      <c r="L214" s="129">
        <v>17883.92</v>
      </c>
      <c r="M214" s="129">
        <v>13480.43</v>
      </c>
      <c r="N214" s="14" t="s">
        <v>41</v>
      </c>
      <c r="O214" s="129">
        <v>1.0</v>
      </c>
      <c r="P214" s="129">
        <v>6.0</v>
      </c>
      <c r="Q214" s="129">
        <v>5.0</v>
      </c>
      <c r="R214" s="129">
        <v>2.0</v>
      </c>
      <c r="S214" s="129">
        <v>9.0</v>
      </c>
      <c r="T214" s="14" t="s">
        <v>41</v>
      </c>
      <c r="U214" s="129">
        <v>20.0</v>
      </c>
      <c r="V214" s="129">
        <v>-77.0</v>
      </c>
      <c r="W214" s="129">
        <v>32.67</v>
      </c>
      <c r="X214" s="129">
        <v>40.51</v>
      </c>
      <c r="Y214" s="14" t="s">
        <v>41</v>
      </c>
      <c r="Z214" s="129">
        <v>1.0</v>
      </c>
      <c r="AA214" s="129">
        <v>1.0</v>
      </c>
      <c r="AB214" s="129">
        <v>5.0</v>
      </c>
      <c r="AC214" s="129">
        <v>5.0</v>
      </c>
      <c r="AD214" s="129">
        <v>3.55</v>
      </c>
      <c r="AE214" s="129">
        <v>125.0</v>
      </c>
      <c r="AF214" s="14" t="s">
        <v>41</v>
      </c>
      <c r="AG214" s="129">
        <v>1.0</v>
      </c>
      <c r="AH214" s="129">
        <v>1.0</v>
      </c>
      <c r="AI214" s="129">
        <v>4.0</v>
      </c>
      <c r="AJ214" s="129">
        <v>4.0</v>
      </c>
      <c r="AK214" s="129">
        <v>3.0</v>
      </c>
      <c r="AL214" s="130">
        <v>45469.77669996528</v>
      </c>
      <c r="AM214" s="131">
        <v>626550.26</v>
      </c>
      <c r="AN214" s="131">
        <v>445555.55</v>
      </c>
      <c r="AO214" s="124"/>
      <c r="AP214" s="124"/>
    </row>
    <row r="215">
      <c r="A215" s="129">
        <v>825.0</v>
      </c>
      <c r="B215" s="14" t="s">
        <v>42</v>
      </c>
      <c r="C215" s="14" t="s">
        <v>32</v>
      </c>
      <c r="D215" s="14" t="s">
        <v>736</v>
      </c>
      <c r="E215" s="14" t="s">
        <v>737</v>
      </c>
      <c r="F215" s="15" t="s">
        <v>45</v>
      </c>
      <c r="G215" s="15" t="s">
        <v>46</v>
      </c>
      <c r="H215" s="18" t="s">
        <v>1053</v>
      </c>
      <c r="I215" s="18" t="s">
        <v>1054</v>
      </c>
      <c r="J215" s="129">
        <v>1708598.41</v>
      </c>
      <c r="K215" s="129">
        <v>1075287.6</v>
      </c>
      <c r="L215" s="129">
        <v>56842.5</v>
      </c>
      <c r="M215" s="129">
        <v>40711.25</v>
      </c>
      <c r="N215" s="14" t="s">
        <v>41</v>
      </c>
      <c r="O215" s="129">
        <v>23.0</v>
      </c>
      <c r="P215" s="129">
        <v>147.0</v>
      </c>
      <c r="Q215" s="129">
        <v>73.0</v>
      </c>
      <c r="R215" s="129">
        <v>89.0</v>
      </c>
      <c r="S215" s="129">
        <v>70.0</v>
      </c>
      <c r="T215" s="14" t="s">
        <v>41</v>
      </c>
      <c r="U215" s="129">
        <v>101.0</v>
      </c>
      <c r="V215" s="129">
        <v>27.0</v>
      </c>
      <c r="W215" s="129">
        <v>39.62</v>
      </c>
      <c r="X215" s="129">
        <v>58.9</v>
      </c>
      <c r="Y215" s="14" t="s">
        <v>41</v>
      </c>
      <c r="Z215" s="129">
        <v>2.0</v>
      </c>
      <c r="AA215" s="129">
        <v>2.0</v>
      </c>
      <c r="AB215" s="129">
        <v>5.0</v>
      </c>
      <c r="AC215" s="129">
        <v>5.0</v>
      </c>
      <c r="AD215" s="129">
        <v>3.85</v>
      </c>
      <c r="AE215" s="129">
        <v>63.0</v>
      </c>
      <c r="AF215" s="14" t="s">
        <v>41</v>
      </c>
      <c r="AG215" s="129">
        <v>2.0</v>
      </c>
      <c r="AH215" s="129">
        <v>2.0</v>
      </c>
      <c r="AI215" s="129">
        <v>4.0</v>
      </c>
      <c r="AJ215" s="129">
        <v>4.0</v>
      </c>
      <c r="AK215" s="129">
        <v>4.0</v>
      </c>
      <c r="AL215" s="130">
        <v>45469.77669996528</v>
      </c>
      <c r="AM215" s="131">
        <v>1703564.01</v>
      </c>
      <c r="AN215" s="131">
        <v>1067087.01</v>
      </c>
      <c r="AO215" s="124"/>
      <c r="AP215" s="124"/>
    </row>
    <row r="216">
      <c r="A216" s="129">
        <v>698.0</v>
      </c>
      <c r="B216" s="14" t="s">
        <v>97</v>
      </c>
      <c r="C216" s="14" t="s">
        <v>32</v>
      </c>
      <c r="D216" s="14" t="s">
        <v>150</v>
      </c>
      <c r="E216" s="14" t="s">
        <v>554</v>
      </c>
      <c r="F216" s="15" t="s">
        <v>243</v>
      </c>
      <c r="G216" s="15" t="s">
        <v>101</v>
      </c>
      <c r="H216" s="18" t="s">
        <v>1053</v>
      </c>
      <c r="I216" s="18" t="s">
        <v>1054</v>
      </c>
      <c r="J216" s="129">
        <v>680044.35</v>
      </c>
      <c r="K216" s="129">
        <v>782372.4</v>
      </c>
      <c r="L216" s="129">
        <v>18288.78</v>
      </c>
      <c r="M216" s="129">
        <v>21169.72</v>
      </c>
      <c r="N216" s="129">
        <v>4.0</v>
      </c>
      <c r="O216" s="129">
        <v>8.0</v>
      </c>
      <c r="P216" s="129">
        <v>61.0</v>
      </c>
      <c r="Q216" s="129">
        <v>58.0</v>
      </c>
      <c r="R216" s="129">
        <v>24.0</v>
      </c>
      <c r="S216" s="129">
        <v>34.0</v>
      </c>
      <c r="T216" s="129">
        <v>-50.0</v>
      </c>
      <c r="U216" s="129">
        <v>5.0</v>
      </c>
      <c r="V216" s="129">
        <v>-29.0</v>
      </c>
      <c r="W216" s="129">
        <v>-13.61</v>
      </c>
      <c r="X216" s="129">
        <v>-13.08</v>
      </c>
      <c r="Y216" s="129">
        <v>1.0</v>
      </c>
      <c r="Z216" s="129">
        <v>1.0</v>
      </c>
      <c r="AA216" s="129">
        <v>1.0</v>
      </c>
      <c r="AB216" s="129">
        <v>1.0</v>
      </c>
      <c r="AC216" s="129">
        <v>1.0</v>
      </c>
      <c r="AD216" s="129">
        <v>1.0</v>
      </c>
      <c r="AE216" s="129">
        <v>541.0</v>
      </c>
      <c r="AF216" s="129">
        <v>1.0</v>
      </c>
      <c r="AG216" s="129">
        <v>1.0</v>
      </c>
      <c r="AH216" s="129">
        <v>1.0</v>
      </c>
      <c r="AI216" s="129">
        <v>1.0</v>
      </c>
      <c r="AJ216" s="129">
        <v>1.0</v>
      </c>
      <c r="AK216" s="129">
        <v>1.0</v>
      </c>
      <c r="AL216" s="130">
        <v>45469.77669996528</v>
      </c>
      <c r="AM216" s="131">
        <v>674818.41</v>
      </c>
      <c r="AN216" s="131">
        <v>782822.19</v>
      </c>
      <c r="AO216" s="124"/>
      <c r="AP216" s="124"/>
    </row>
    <row r="217">
      <c r="A217" s="129">
        <v>589.0</v>
      </c>
      <c r="B217" s="14" t="s">
        <v>97</v>
      </c>
      <c r="C217" s="14" t="s">
        <v>32</v>
      </c>
      <c r="D217" s="14" t="s">
        <v>150</v>
      </c>
      <c r="E217" s="14" t="s">
        <v>554</v>
      </c>
      <c r="F217" s="15" t="s">
        <v>243</v>
      </c>
      <c r="G217" s="15" t="s">
        <v>101</v>
      </c>
      <c r="H217" s="18" t="s">
        <v>1053</v>
      </c>
      <c r="I217" s="18" t="s">
        <v>1054</v>
      </c>
      <c r="J217" s="129">
        <v>1512595.83</v>
      </c>
      <c r="K217" s="129">
        <v>1005151.2</v>
      </c>
      <c r="L217" s="129">
        <v>43217.55</v>
      </c>
      <c r="M217" s="129">
        <v>28940.29</v>
      </c>
      <c r="N217" s="129">
        <v>9.0</v>
      </c>
      <c r="O217" s="129">
        <v>14.0</v>
      </c>
      <c r="P217" s="129">
        <v>93.0</v>
      </c>
      <c r="Q217" s="129">
        <v>70.0</v>
      </c>
      <c r="R217" s="129">
        <v>56.0</v>
      </c>
      <c r="S217" s="129">
        <v>46.0</v>
      </c>
      <c r="T217" s="129">
        <v>-35.0</v>
      </c>
      <c r="U217" s="129">
        <v>32.0</v>
      </c>
      <c r="V217" s="129">
        <v>21.0</v>
      </c>
      <c r="W217" s="129">
        <v>49.33</v>
      </c>
      <c r="X217" s="129">
        <v>50.48</v>
      </c>
      <c r="Y217" s="129">
        <v>1.0</v>
      </c>
      <c r="Z217" s="129">
        <v>1.0</v>
      </c>
      <c r="AA217" s="129">
        <v>2.0</v>
      </c>
      <c r="AB217" s="129">
        <v>5.0</v>
      </c>
      <c r="AC217" s="129">
        <v>5.0</v>
      </c>
      <c r="AD217" s="129">
        <v>3.8</v>
      </c>
      <c r="AE217" s="129">
        <v>75.0</v>
      </c>
      <c r="AF217" s="129">
        <v>1.0</v>
      </c>
      <c r="AG217" s="129">
        <v>1.0</v>
      </c>
      <c r="AH217" s="129">
        <v>2.0</v>
      </c>
      <c r="AI217" s="129">
        <v>4.0</v>
      </c>
      <c r="AJ217" s="129">
        <v>4.0</v>
      </c>
      <c r="AK217" s="129">
        <v>4.0</v>
      </c>
      <c r="AL217" s="130">
        <v>45469.77669996528</v>
      </c>
      <c r="AM217" s="131">
        <v>1513350.78</v>
      </c>
      <c r="AN217" s="131">
        <v>1005133.03</v>
      </c>
      <c r="AO217" s="124"/>
      <c r="AP217" s="124"/>
    </row>
    <row r="218">
      <c r="A218" s="129">
        <v>455.0</v>
      </c>
      <c r="B218" s="14" t="s">
        <v>42</v>
      </c>
      <c r="C218" s="14" t="s">
        <v>32</v>
      </c>
      <c r="D218" s="14" t="s">
        <v>452</v>
      </c>
      <c r="E218" s="14" t="s">
        <v>453</v>
      </c>
      <c r="F218" s="15" t="s">
        <v>45</v>
      </c>
      <c r="G218" s="15" t="s">
        <v>46</v>
      </c>
      <c r="H218" s="18" t="s">
        <v>1053</v>
      </c>
      <c r="I218" s="18" t="s">
        <v>1054</v>
      </c>
      <c r="J218" s="129">
        <v>1777512.0</v>
      </c>
      <c r="K218" s="129">
        <v>1379362.0</v>
      </c>
      <c r="L218" s="129">
        <v>57697.18</v>
      </c>
      <c r="M218" s="129">
        <v>57379.33</v>
      </c>
      <c r="N218" s="129">
        <v>6.0</v>
      </c>
      <c r="O218" s="129">
        <v>28.0</v>
      </c>
      <c r="P218" s="129">
        <v>60.0</v>
      </c>
      <c r="Q218" s="129">
        <v>47.0</v>
      </c>
      <c r="R218" s="129">
        <v>36.0</v>
      </c>
      <c r="S218" s="129">
        <v>52.0</v>
      </c>
      <c r="T218" s="129">
        <v>-78.0</v>
      </c>
      <c r="U218" s="129">
        <v>27.0</v>
      </c>
      <c r="V218" s="129">
        <v>-30.0</v>
      </c>
      <c r="W218" s="129">
        <v>0.55</v>
      </c>
      <c r="X218" s="129">
        <v>28.86</v>
      </c>
      <c r="Y218" s="129">
        <v>1.0</v>
      </c>
      <c r="Z218" s="129">
        <v>1.0</v>
      </c>
      <c r="AA218" s="129">
        <v>1.0</v>
      </c>
      <c r="AB218" s="129">
        <v>1.0</v>
      </c>
      <c r="AC218" s="129">
        <v>4.0</v>
      </c>
      <c r="AD218" s="129">
        <v>1.75</v>
      </c>
      <c r="AE218" s="129">
        <v>357.0</v>
      </c>
      <c r="AF218" s="129">
        <v>1.0</v>
      </c>
      <c r="AG218" s="129">
        <v>1.0</v>
      </c>
      <c r="AH218" s="129">
        <v>1.0</v>
      </c>
      <c r="AI218" s="129">
        <v>1.0</v>
      </c>
      <c r="AJ218" s="129">
        <v>3.0</v>
      </c>
      <c r="AK218" s="129">
        <v>1.0</v>
      </c>
      <c r="AL218" s="130">
        <v>45469.77669996528</v>
      </c>
      <c r="AM218" s="131">
        <v>1779992.11</v>
      </c>
      <c r="AN218" s="131">
        <v>1621297.87</v>
      </c>
      <c r="AO218" s="124"/>
      <c r="AP218" s="124"/>
    </row>
    <row r="219">
      <c r="A219" s="129">
        <v>499.0</v>
      </c>
      <c r="B219" s="14" t="s">
        <v>97</v>
      </c>
      <c r="C219" s="14" t="s">
        <v>32</v>
      </c>
      <c r="D219" s="14" t="s">
        <v>155</v>
      </c>
      <c r="E219" s="14" t="s">
        <v>482</v>
      </c>
      <c r="F219" s="15" t="s">
        <v>335</v>
      </c>
      <c r="G219" s="15" t="s">
        <v>101</v>
      </c>
      <c r="H219" s="18" t="s">
        <v>1053</v>
      </c>
      <c r="I219" s="18" t="s">
        <v>1054</v>
      </c>
      <c r="J219" s="129">
        <v>1590434.17</v>
      </c>
      <c r="K219" s="129">
        <v>1184659.6</v>
      </c>
      <c r="L219" s="129">
        <v>38434.46</v>
      </c>
      <c r="M219" s="129">
        <v>30520.59</v>
      </c>
      <c r="N219" s="129">
        <v>9.0</v>
      </c>
      <c r="O219" s="129">
        <v>37.0</v>
      </c>
      <c r="P219" s="129">
        <v>45.0</v>
      </c>
      <c r="Q219" s="129">
        <v>31.0</v>
      </c>
      <c r="R219" s="129">
        <v>35.0</v>
      </c>
      <c r="S219" s="129">
        <v>46.0</v>
      </c>
      <c r="T219" s="129">
        <v>-75.0</v>
      </c>
      <c r="U219" s="129">
        <v>45.0</v>
      </c>
      <c r="V219" s="129">
        <v>-23.0</v>
      </c>
      <c r="W219" s="129">
        <v>25.93</v>
      </c>
      <c r="X219" s="129">
        <v>34.25</v>
      </c>
      <c r="Y219" s="129">
        <v>1.0</v>
      </c>
      <c r="Z219" s="129">
        <v>1.0</v>
      </c>
      <c r="AA219" s="129">
        <v>1.0</v>
      </c>
      <c r="AB219" s="129">
        <v>5.0</v>
      </c>
      <c r="AC219" s="129">
        <v>5.0</v>
      </c>
      <c r="AD219" s="129">
        <v>3.6</v>
      </c>
      <c r="AE219" s="129">
        <v>113.0</v>
      </c>
      <c r="AF219" s="129">
        <v>1.0</v>
      </c>
      <c r="AG219" s="129">
        <v>1.0</v>
      </c>
      <c r="AH219" s="129">
        <v>1.0</v>
      </c>
      <c r="AI219" s="129">
        <v>4.0</v>
      </c>
      <c r="AJ219" s="129">
        <v>4.0</v>
      </c>
      <c r="AK219" s="129">
        <v>3.0</v>
      </c>
      <c r="AL219" s="130">
        <v>45469.77669996528</v>
      </c>
      <c r="AM219" s="131">
        <v>1592998.17</v>
      </c>
      <c r="AN219" s="131">
        <v>1186057.32</v>
      </c>
      <c r="AO219" s="124"/>
      <c r="AP219" s="124"/>
    </row>
    <row r="220">
      <c r="A220" s="129">
        <v>344.0</v>
      </c>
      <c r="B220" s="14" t="s">
        <v>63</v>
      </c>
      <c r="C220" s="14" t="s">
        <v>32</v>
      </c>
      <c r="D220" s="14" t="s">
        <v>355</v>
      </c>
      <c r="E220" s="14" t="s">
        <v>356</v>
      </c>
      <c r="F220" s="15" t="s">
        <v>55</v>
      </c>
      <c r="G220" s="15" t="s">
        <v>36</v>
      </c>
      <c r="H220" s="18" t="s">
        <v>1053</v>
      </c>
      <c r="I220" s="18" t="s">
        <v>1054</v>
      </c>
      <c r="J220" s="129">
        <v>4495571.58</v>
      </c>
      <c r="K220" s="129">
        <v>4341511.2</v>
      </c>
      <c r="L220" s="129">
        <v>161326.32</v>
      </c>
      <c r="M220" s="129">
        <v>165065.4</v>
      </c>
      <c r="N220" s="129">
        <v>24.0</v>
      </c>
      <c r="O220" s="129">
        <v>30.0</v>
      </c>
      <c r="P220" s="129">
        <v>73.0</v>
      </c>
      <c r="Q220" s="129">
        <v>93.0</v>
      </c>
      <c r="R220" s="129">
        <v>28.0</v>
      </c>
      <c r="S220" s="129">
        <v>53.0</v>
      </c>
      <c r="T220" s="129">
        <v>-20.0</v>
      </c>
      <c r="U220" s="129">
        <v>-21.0</v>
      </c>
      <c r="V220" s="129">
        <v>-47.0</v>
      </c>
      <c r="W220" s="129">
        <v>-2.27</v>
      </c>
      <c r="X220" s="129">
        <v>3.55</v>
      </c>
      <c r="Y220" s="129">
        <v>1.0</v>
      </c>
      <c r="Z220" s="129">
        <v>1.0</v>
      </c>
      <c r="AA220" s="129">
        <v>1.0</v>
      </c>
      <c r="AB220" s="129">
        <v>1.0</v>
      </c>
      <c r="AC220" s="129">
        <v>1.0</v>
      </c>
      <c r="AD220" s="129">
        <v>1.0</v>
      </c>
      <c r="AE220" s="129">
        <v>618.0</v>
      </c>
      <c r="AF220" s="129">
        <v>1.0</v>
      </c>
      <c r="AG220" s="129">
        <v>1.0</v>
      </c>
      <c r="AH220" s="129">
        <v>1.0</v>
      </c>
      <c r="AI220" s="129">
        <v>1.0</v>
      </c>
      <c r="AJ220" s="129">
        <v>1.0</v>
      </c>
      <c r="AK220" s="129">
        <v>1.0</v>
      </c>
      <c r="AL220" s="130">
        <v>45469.77669996528</v>
      </c>
      <c r="AM220" s="131">
        <v>4495903.07</v>
      </c>
      <c r="AN220" s="131">
        <v>4342408.3</v>
      </c>
      <c r="AO220" s="124"/>
      <c r="AP220" s="124"/>
    </row>
    <row r="221">
      <c r="A221" s="129">
        <v>386.0</v>
      </c>
      <c r="B221" s="14" t="s">
        <v>42</v>
      </c>
      <c r="C221" s="14" t="s">
        <v>32</v>
      </c>
      <c r="D221" s="14" t="s">
        <v>390</v>
      </c>
      <c r="E221" s="14" t="s">
        <v>391</v>
      </c>
      <c r="F221" s="15" t="s">
        <v>45</v>
      </c>
      <c r="G221" s="15" t="s">
        <v>46</v>
      </c>
      <c r="H221" s="18" t="s">
        <v>1053</v>
      </c>
      <c r="I221" s="18" t="s">
        <v>1054</v>
      </c>
      <c r="J221" s="129">
        <v>2186399.05</v>
      </c>
      <c r="K221" s="129">
        <v>1799820.4</v>
      </c>
      <c r="L221" s="129">
        <v>72754.32</v>
      </c>
      <c r="M221" s="129">
        <v>68372.86</v>
      </c>
      <c r="N221" s="129">
        <v>13.0</v>
      </c>
      <c r="O221" s="129">
        <v>54.0</v>
      </c>
      <c r="P221" s="129">
        <v>161.0</v>
      </c>
      <c r="Q221" s="129">
        <v>81.0</v>
      </c>
      <c r="R221" s="129">
        <v>109.0</v>
      </c>
      <c r="S221" s="129">
        <v>89.0</v>
      </c>
      <c r="T221" s="129">
        <v>-75.0</v>
      </c>
      <c r="U221" s="129">
        <v>98.0</v>
      </c>
      <c r="V221" s="129">
        <v>22.0</v>
      </c>
      <c r="W221" s="129">
        <v>6.41</v>
      </c>
      <c r="X221" s="129">
        <v>21.48</v>
      </c>
      <c r="Y221" s="129">
        <v>1.0</v>
      </c>
      <c r="Z221" s="129">
        <v>2.0</v>
      </c>
      <c r="AA221" s="129">
        <v>2.0</v>
      </c>
      <c r="AB221" s="129">
        <v>2.0</v>
      </c>
      <c r="AC221" s="129">
        <v>3.0</v>
      </c>
      <c r="AD221" s="129">
        <v>2.2</v>
      </c>
      <c r="AE221" s="129">
        <v>280.0</v>
      </c>
      <c r="AF221" s="129">
        <v>1.0</v>
      </c>
      <c r="AG221" s="129">
        <v>2.0</v>
      </c>
      <c r="AH221" s="129">
        <v>2.0</v>
      </c>
      <c r="AI221" s="129">
        <v>1.0</v>
      </c>
      <c r="AJ221" s="129">
        <v>2.0</v>
      </c>
      <c r="AK221" s="129">
        <v>2.0</v>
      </c>
      <c r="AL221" s="130">
        <v>45469.77669996528</v>
      </c>
      <c r="AM221" s="131">
        <v>2144262.36</v>
      </c>
      <c r="AN221" s="131">
        <v>1795727.62</v>
      </c>
      <c r="AO221" s="124"/>
      <c r="AP221" s="124"/>
    </row>
    <row r="222">
      <c r="A222" s="129">
        <v>614.0</v>
      </c>
      <c r="B222" s="14" t="s">
        <v>42</v>
      </c>
      <c r="C222" s="14" t="s">
        <v>32</v>
      </c>
      <c r="D222" s="14" t="s">
        <v>129</v>
      </c>
      <c r="E222" s="14" t="s">
        <v>184</v>
      </c>
      <c r="F222" s="15" t="s">
        <v>185</v>
      </c>
      <c r="G222" s="15" t="s">
        <v>46</v>
      </c>
      <c r="H222" s="18" t="s">
        <v>1053</v>
      </c>
      <c r="I222" s="18" t="s">
        <v>1054</v>
      </c>
      <c r="J222" s="129">
        <v>1179697.49</v>
      </c>
      <c r="K222" s="129">
        <v>1360982.0</v>
      </c>
      <c r="L222" s="129">
        <v>32182.13</v>
      </c>
      <c r="M222" s="129">
        <v>40112.82</v>
      </c>
      <c r="N222" s="129">
        <v>11.0</v>
      </c>
      <c r="O222" s="129">
        <v>15.0</v>
      </c>
      <c r="P222" s="129">
        <v>48.0</v>
      </c>
      <c r="Q222" s="129">
        <v>37.0</v>
      </c>
      <c r="R222" s="129">
        <v>28.0</v>
      </c>
      <c r="S222" s="129">
        <v>18.0</v>
      </c>
      <c r="T222" s="129">
        <v>-26.0</v>
      </c>
      <c r="U222" s="129">
        <v>29.0</v>
      </c>
      <c r="V222" s="129">
        <v>55.0</v>
      </c>
      <c r="W222" s="129">
        <v>-19.77</v>
      </c>
      <c r="X222" s="129">
        <v>-13.32</v>
      </c>
      <c r="Y222" s="129">
        <v>1.0</v>
      </c>
      <c r="Z222" s="129">
        <v>1.0</v>
      </c>
      <c r="AA222" s="129">
        <v>3.0</v>
      </c>
      <c r="AB222" s="129">
        <v>1.0</v>
      </c>
      <c r="AC222" s="129">
        <v>1.0</v>
      </c>
      <c r="AD222" s="129">
        <v>1.4</v>
      </c>
      <c r="AE222" s="129">
        <v>424.0</v>
      </c>
      <c r="AF222" s="129">
        <v>1.0</v>
      </c>
      <c r="AG222" s="129">
        <v>1.0</v>
      </c>
      <c r="AH222" s="129">
        <v>2.0</v>
      </c>
      <c r="AI222" s="129">
        <v>1.0</v>
      </c>
      <c r="AJ222" s="129">
        <v>1.0</v>
      </c>
      <c r="AK222" s="129">
        <v>1.0</v>
      </c>
      <c r="AL222" s="130">
        <v>45469.77669996528</v>
      </c>
      <c r="AM222" s="131">
        <v>1142770.53</v>
      </c>
      <c r="AN222" s="131">
        <v>1359215.1</v>
      </c>
      <c r="AO222" s="124"/>
      <c r="AP222" s="124"/>
    </row>
    <row r="223">
      <c r="A223" s="129">
        <v>702.0</v>
      </c>
      <c r="B223" s="14" t="s">
        <v>42</v>
      </c>
      <c r="C223" s="14" t="s">
        <v>32</v>
      </c>
      <c r="D223" s="14" t="s">
        <v>129</v>
      </c>
      <c r="E223" s="14" t="s">
        <v>184</v>
      </c>
      <c r="F223" s="15" t="s">
        <v>185</v>
      </c>
      <c r="G223" s="15" t="s">
        <v>46</v>
      </c>
      <c r="H223" s="18" t="s">
        <v>1053</v>
      </c>
      <c r="I223" s="18" t="s">
        <v>1054</v>
      </c>
      <c r="J223" s="129">
        <v>710965.04</v>
      </c>
      <c r="K223" s="129">
        <v>683531.0</v>
      </c>
      <c r="L223" s="129">
        <v>20128.98</v>
      </c>
      <c r="M223" s="129">
        <v>18201.85</v>
      </c>
      <c r="N223" s="129">
        <v>16.0</v>
      </c>
      <c r="O223" s="129">
        <v>19.0</v>
      </c>
      <c r="P223" s="129">
        <v>55.0</v>
      </c>
      <c r="Q223" s="129">
        <v>57.0</v>
      </c>
      <c r="R223" s="129">
        <v>31.0</v>
      </c>
      <c r="S223" s="129">
        <v>24.0</v>
      </c>
      <c r="T223" s="129">
        <v>-15.0</v>
      </c>
      <c r="U223" s="129">
        <v>-3.0</v>
      </c>
      <c r="V223" s="129">
        <v>29.0</v>
      </c>
      <c r="W223" s="129">
        <v>10.59</v>
      </c>
      <c r="X223" s="129">
        <v>4.01</v>
      </c>
      <c r="Y223" s="129">
        <v>1.0</v>
      </c>
      <c r="Z223" s="129">
        <v>1.0</v>
      </c>
      <c r="AA223" s="129">
        <v>2.0</v>
      </c>
      <c r="AB223" s="129">
        <v>3.0</v>
      </c>
      <c r="AC223" s="129">
        <v>1.0</v>
      </c>
      <c r="AD223" s="129">
        <v>2.0</v>
      </c>
      <c r="AE223" s="129">
        <v>304.0</v>
      </c>
      <c r="AF223" s="129">
        <v>1.0</v>
      </c>
      <c r="AG223" s="129">
        <v>1.0</v>
      </c>
      <c r="AH223" s="129">
        <v>2.0</v>
      </c>
      <c r="AI223" s="129">
        <v>2.0</v>
      </c>
      <c r="AJ223" s="129">
        <v>1.0</v>
      </c>
      <c r="AK223" s="129">
        <v>2.0</v>
      </c>
      <c r="AL223" s="130">
        <v>45469.77669996528</v>
      </c>
      <c r="AM223" s="131">
        <v>710664.54</v>
      </c>
      <c r="AN223" s="131">
        <v>618347.28</v>
      </c>
      <c r="AO223" s="124"/>
      <c r="AP223" s="124"/>
    </row>
    <row r="224">
      <c r="A224" s="129">
        <v>711.0</v>
      </c>
      <c r="B224" s="14" t="s">
        <v>42</v>
      </c>
      <c r="C224" s="14" t="s">
        <v>32</v>
      </c>
      <c r="D224" s="14" t="s">
        <v>129</v>
      </c>
      <c r="E224" s="14" t="s">
        <v>184</v>
      </c>
      <c r="F224" s="15" t="s">
        <v>185</v>
      </c>
      <c r="G224" s="15" t="s">
        <v>46</v>
      </c>
      <c r="H224" s="18" t="s">
        <v>1053</v>
      </c>
      <c r="I224" s="18" t="s">
        <v>1054</v>
      </c>
      <c r="J224" s="129">
        <v>567523.17</v>
      </c>
      <c r="K224" s="129">
        <v>466658.2</v>
      </c>
      <c r="L224" s="129">
        <v>17131.5</v>
      </c>
      <c r="M224" s="129">
        <v>14043.58</v>
      </c>
      <c r="N224" s="129">
        <v>11.0</v>
      </c>
      <c r="O224" s="129">
        <v>3.0</v>
      </c>
      <c r="P224" s="129">
        <v>28.0</v>
      </c>
      <c r="Q224" s="129">
        <v>24.0</v>
      </c>
      <c r="R224" s="129">
        <v>34.0</v>
      </c>
      <c r="S224" s="129">
        <v>13.0</v>
      </c>
      <c r="T224" s="129">
        <v>266.0</v>
      </c>
      <c r="U224" s="129">
        <v>16.0</v>
      </c>
      <c r="V224" s="129">
        <v>161.0</v>
      </c>
      <c r="W224" s="129">
        <v>21.99</v>
      </c>
      <c r="X224" s="129">
        <v>21.61</v>
      </c>
      <c r="Y224" s="129">
        <v>5.0</v>
      </c>
      <c r="Z224" s="129">
        <v>1.0</v>
      </c>
      <c r="AA224" s="129">
        <v>5.0</v>
      </c>
      <c r="AB224" s="129">
        <v>5.0</v>
      </c>
      <c r="AC224" s="129">
        <v>3.0</v>
      </c>
      <c r="AD224" s="129">
        <v>4.1</v>
      </c>
      <c r="AE224" s="129">
        <v>46.0</v>
      </c>
      <c r="AF224" s="129">
        <v>4.0</v>
      </c>
      <c r="AG224" s="129">
        <v>1.0</v>
      </c>
      <c r="AH224" s="129">
        <v>4.0</v>
      </c>
      <c r="AI224" s="129">
        <v>4.0</v>
      </c>
      <c r="AJ224" s="129">
        <v>2.0</v>
      </c>
      <c r="AK224" s="129">
        <v>4.0</v>
      </c>
      <c r="AL224" s="130">
        <v>45469.77669996528</v>
      </c>
      <c r="AM224" s="131">
        <v>551223.31</v>
      </c>
      <c r="AN224" s="131">
        <v>464385.93</v>
      </c>
      <c r="AO224" s="124"/>
      <c r="AP224" s="124"/>
    </row>
    <row r="225">
      <c r="A225" s="129">
        <v>189.0</v>
      </c>
      <c r="B225" s="14" t="s">
        <v>42</v>
      </c>
      <c r="C225" s="14" t="s">
        <v>32</v>
      </c>
      <c r="D225" s="14" t="s">
        <v>129</v>
      </c>
      <c r="E225" s="14" t="s">
        <v>184</v>
      </c>
      <c r="F225" s="15" t="s">
        <v>185</v>
      </c>
      <c r="G225" s="15" t="s">
        <v>46</v>
      </c>
      <c r="H225" s="18" t="s">
        <v>1053</v>
      </c>
      <c r="I225" s="18" t="s">
        <v>1054</v>
      </c>
      <c r="J225" s="129">
        <v>2482241.26</v>
      </c>
      <c r="K225" s="129">
        <v>1500111.4</v>
      </c>
      <c r="L225" s="129">
        <v>71236.51</v>
      </c>
      <c r="M225" s="129">
        <v>47688.45</v>
      </c>
      <c r="N225" s="129">
        <v>53.0</v>
      </c>
      <c r="O225" s="129">
        <v>34.0</v>
      </c>
      <c r="P225" s="129">
        <v>105.0</v>
      </c>
      <c r="Q225" s="129">
        <v>70.0</v>
      </c>
      <c r="R225" s="129">
        <v>73.0</v>
      </c>
      <c r="S225" s="129">
        <v>37.0</v>
      </c>
      <c r="T225" s="129">
        <v>55.0</v>
      </c>
      <c r="U225" s="129">
        <v>50.0</v>
      </c>
      <c r="V225" s="129">
        <v>97.0</v>
      </c>
      <c r="W225" s="129">
        <v>49.38</v>
      </c>
      <c r="X225" s="129">
        <v>65.47</v>
      </c>
      <c r="Y225" s="129">
        <v>2.0</v>
      </c>
      <c r="Z225" s="129">
        <v>1.0</v>
      </c>
      <c r="AA225" s="129">
        <v>5.0</v>
      </c>
      <c r="AB225" s="129">
        <v>5.0</v>
      </c>
      <c r="AC225" s="129">
        <v>5.0</v>
      </c>
      <c r="AD225" s="129">
        <v>4.45</v>
      </c>
      <c r="AE225" s="129">
        <v>20.0</v>
      </c>
      <c r="AF225" s="129">
        <v>2.0</v>
      </c>
      <c r="AG225" s="129">
        <v>1.0</v>
      </c>
      <c r="AH225" s="129">
        <v>4.0</v>
      </c>
      <c r="AI225" s="129">
        <v>4.0</v>
      </c>
      <c r="AJ225" s="129">
        <v>4.0</v>
      </c>
      <c r="AK225" s="129">
        <v>4.0</v>
      </c>
      <c r="AL225" s="130">
        <v>45469.77669996528</v>
      </c>
      <c r="AM225" s="131">
        <v>2460467.51</v>
      </c>
      <c r="AN225" s="131">
        <v>1549006.37</v>
      </c>
      <c r="AO225" s="124"/>
      <c r="AP225" s="124"/>
    </row>
    <row r="226">
      <c r="A226" s="129">
        <v>656.0</v>
      </c>
      <c r="B226" s="14" t="s">
        <v>97</v>
      </c>
      <c r="C226" s="14" t="s">
        <v>32</v>
      </c>
      <c r="D226" s="14" t="s">
        <v>605</v>
      </c>
      <c r="E226" s="14" t="s">
        <v>606</v>
      </c>
      <c r="F226" s="15" t="s">
        <v>209</v>
      </c>
      <c r="G226" s="15" t="s">
        <v>101</v>
      </c>
      <c r="H226" s="18" t="s">
        <v>1053</v>
      </c>
      <c r="I226" s="18" t="s">
        <v>1054</v>
      </c>
      <c r="J226" s="129">
        <v>762625.57</v>
      </c>
      <c r="K226" s="129">
        <v>863068.8</v>
      </c>
      <c r="L226" s="129">
        <v>20559.8</v>
      </c>
      <c r="M226" s="129">
        <v>26039.65</v>
      </c>
      <c r="N226" s="129">
        <v>14.0</v>
      </c>
      <c r="O226" s="129">
        <v>12.0</v>
      </c>
      <c r="P226" s="129">
        <v>11.0</v>
      </c>
      <c r="Q226" s="129">
        <v>24.0</v>
      </c>
      <c r="R226" s="129">
        <v>16.0</v>
      </c>
      <c r="S226" s="129">
        <v>23.0</v>
      </c>
      <c r="T226" s="129">
        <v>16.0</v>
      </c>
      <c r="U226" s="129">
        <v>-54.0</v>
      </c>
      <c r="V226" s="129">
        <v>-30.0</v>
      </c>
      <c r="W226" s="129">
        <v>-21.04</v>
      </c>
      <c r="X226" s="129">
        <v>-11.64</v>
      </c>
      <c r="Y226" s="129">
        <v>1.0</v>
      </c>
      <c r="Z226" s="129">
        <v>1.0</v>
      </c>
      <c r="AA226" s="129">
        <v>1.0</v>
      </c>
      <c r="AB226" s="129">
        <v>1.0</v>
      </c>
      <c r="AC226" s="129">
        <v>1.0</v>
      </c>
      <c r="AD226" s="129">
        <v>1.0</v>
      </c>
      <c r="AE226" s="129">
        <v>548.0</v>
      </c>
      <c r="AF226" s="129">
        <v>1.0</v>
      </c>
      <c r="AG226" s="129">
        <v>1.0</v>
      </c>
      <c r="AH226" s="129">
        <v>1.0</v>
      </c>
      <c r="AI226" s="129">
        <v>1.0</v>
      </c>
      <c r="AJ226" s="129">
        <v>1.0</v>
      </c>
      <c r="AK226" s="129">
        <v>1.0</v>
      </c>
      <c r="AL226" s="130">
        <v>45469.77669996528</v>
      </c>
      <c r="AM226" s="131">
        <v>763063.57</v>
      </c>
      <c r="AN226" s="131">
        <v>863068.96</v>
      </c>
      <c r="AO226" s="124"/>
      <c r="AP226" s="124"/>
    </row>
    <row r="227">
      <c r="A227" s="129">
        <v>722.0</v>
      </c>
      <c r="B227" s="14" t="s">
        <v>42</v>
      </c>
      <c r="C227" s="14" t="s">
        <v>32</v>
      </c>
      <c r="D227" s="14" t="s">
        <v>609</v>
      </c>
      <c r="E227" s="14" t="s">
        <v>658</v>
      </c>
      <c r="F227" s="15" t="s">
        <v>108</v>
      </c>
      <c r="G227" s="15" t="s">
        <v>46</v>
      </c>
      <c r="H227" s="18" t="s">
        <v>1053</v>
      </c>
      <c r="I227" s="18" t="s">
        <v>1054</v>
      </c>
      <c r="J227" s="129">
        <v>1494558.56</v>
      </c>
      <c r="K227" s="129">
        <v>1410773.4</v>
      </c>
      <c r="L227" s="129">
        <v>50116.57</v>
      </c>
      <c r="M227" s="129">
        <v>50536.07</v>
      </c>
      <c r="N227" s="129">
        <v>41.0</v>
      </c>
      <c r="O227" s="129">
        <v>32.0</v>
      </c>
      <c r="P227" s="129">
        <v>30.0</v>
      </c>
      <c r="Q227" s="129">
        <v>30.0</v>
      </c>
      <c r="R227" s="129">
        <v>43.0</v>
      </c>
      <c r="S227" s="129">
        <v>47.0</v>
      </c>
      <c r="T227" s="129">
        <v>28.0</v>
      </c>
      <c r="U227" s="129">
        <v>0.0</v>
      </c>
      <c r="V227" s="129">
        <v>-8.0</v>
      </c>
      <c r="W227" s="129">
        <v>-0.83</v>
      </c>
      <c r="X227" s="129">
        <v>5.94</v>
      </c>
      <c r="Y227" s="129">
        <v>1.0</v>
      </c>
      <c r="Z227" s="129">
        <v>1.0</v>
      </c>
      <c r="AA227" s="129">
        <v>1.0</v>
      </c>
      <c r="AB227" s="129">
        <v>1.0</v>
      </c>
      <c r="AC227" s="129">
        <v>1.0</v>
      </c>
      <c r="AD227" s="129">
        <v>1.0</v>
      </c>
      <c r="AE227" s="129">
        <v>595.0</v>
      </c>
      <c r="AF227" s="129">
        <v>1.0</v>
      </c>
      <c r="AG227" s="129">
        <v>1.0</v>
      </c>
      <c r="AH227" s="129">
        <v>1.0</v>
      </c>
      <c r="AI227" s="129">
        <v>1.0</v>
      </c>
      <c r="AJ227" s="129">
        <v>1.0</v>
      </c>
      <c r="AK227" s="129">
        <v>1.0</v>
      </c>
      <c r="AL227" s="130">
        <v>45469.77669996528</v>
      </c>
      <c r="AM227" s="131">
        <v>1494610.56</v>
      </c>
      <c r="AN227" s="131">
        <v>1410944.87</v>
      </c>
      <c r="AO227" s="124"/>
      <c r="AP227" s="124"/>
    </row>
    <row r="228">
      <c r="A228" s="129">
        <v>541.0</v>
      </c>
      <c r="B228" s="14" t="s">
        <v>31</v>
      </c>
      <c r="C228" s="14" t="s">
        <v>32</v>
      </c>
      <c r="D228" s="14" t="s">
        <v>516</v>
      </c>
      <c r="E228" s="14" t="s">
        <v>517</v>
      </c>
      <c r="F228" s="15" t="s">
        <v>220</v>
      </c>
      <c r="G228" s="15" t="s">
        <v>59</v>
      </c>
      <c r="H228" s="18" t="s">
        <v>1053</v>
      </c>
      <c r="I228" s="18" t="s">
        <v>1054</v>
      </c>
      <c r="J228" s="129">
        <v>1556553.37</v>
      </c>
      <c r="K228" s="129">
        <v>1559268.2</v>
      </c>
      <c r="L228" s="129">
        <v>54304.95</v>
      </c>
      <c r="M228" s="129">
        <v>58143.25</v>
      </c>
      <c r="N228" s="129">
        <v>18.0</v>
      </c>
      <c r="O228" s="129">
        <v>19.0</v>
      </c>
      <c r="P228" s="129">
        <v>44.0</v>
      </c>
      <c r="Q228" s="129">
        <v>45.0</v>
      </c>
      <c r="R228" s="129">
        <v>37.0</v>
      </c>
      <c r="S228" s="129">
        <v>40.0</v>
      </c>
      <c r="T228" s="129">
        <v>-5.0</v>
      </c>
      <c r="U228" s="129">
        <v>-2.0</v>
      </c>
      <c r="V228" s="129">
        <v>-7.0</v>
      </c>
      <c r="W228" s="129">
        <v>-6.6</v>
      </c>
      <c r="X228" s="129">
        <v>-0.17</v>
      </c>
      <c r="Y228" s="129">
        <v>1.0</v>
      </c>
      <c r="Z228" s="129">
        <v>1.0</v>
      </c>
      <c r="AA228" s="129">
        <v>1.0</v>
      </c>
      <c r="AB228" s="129">
        <v>1.0</v>
      </c>
      <c r="AC228" s="129">
        <v>1.0</v>
      </c>
      <c r="AD228" s="129">
        <v>1.0</v>
      </c>
      <c r="AE228" s="129">
        <v>601.0</v>
      </c>
      <c r="AF228" s="129">
        <v>1.0</v>
      </c>
      <c r="AG228" s="129">
        <v>1.0</v>
      </c>
      <c r="AH228" s="129">
        <v>1.0</v>
      </c>
      <c r="AI228" s="129">
        <v>1.0</v>
      </c>
      <c r="AJ228" s="129">
        <v>1.0</v>
      </c>
      <c r="AK228" s="129">
        <v>1.0</v>
      </c>
      <c r="AL228" s="130">
        <v>45469.77669996528</v>
      </c>
      <c r="AM228" s="131">
        <v>1536223.94</v>
      </c>
      <c r="AN228" s="131">
        <v>1542449.26</v>
      </c>
      <c r="AO228" s="124"/>
      <c r="AP228" s="124"/>
    </row>
    <row r="229">
      <c r="A229" s="129">
        <v>792.0</v>
      </c>
      <c r="B229" s="14" t="s">
        <v>67</v>
      </c>
      <c r="C229" s="14" t="s">
        <v>32</v>
      </c>
      <c r="D229" s="14" t="s">
        <v>711</v>
      </c>
      <c r="E229" s="14" t="s">
        <v>712</v>
      </c>
      <c r="F229" s="15" t="s">
        <v>70</v>
      </c>
      <c r="G229" s="15" t="s">
        <v>36</v>
      </c>
      <c r="H229" s="18" t="s">
        <v>1053</v>
      </c>
      <c r="I229" s="18" t="s">
        <v>1054</v>
      </c>
      <c r="J229" s="129">
        <v>1194682.91</v>
      </c>
      <c r="K229" s="129">
        <v>1230488.2</v>
      </c>
      <c r="L229" s="129">
        <v>38533.92</v>
      </c>
      <c r="M229" s="129">
        <v>41195.67</v>
      </c>
      <c r="N229" s="129">
        <v>2.0</v>
      </c>
      <c r="O229" s="14" t="s">
        <v>41</v>
      </c>
      <c r="P229" s="129">
        <v>36.0</v>
      </c>
      <c r="Q229" s="129">
        <v>36.0</v>
      </c>
      <c r="R229" s="129">
        <v>33.0</v>
      </c>
      <c r="S229" s="129">
        <v>22.0</v>
      </c>
      <c r="T229" s="14" t="s">
        <v>41</v>
      </c>
      <c r="U229" s="129">
        <v>0.0</v>
      </c>
      <c r="V229" s="129">
        <v>50.0</v>
      </c>
      <c r="W229" s="129">
        <v>-6.46</v>
      </c>
      <c r="X229" s="129">
        <v>-2.91</v>
      </c>
      <c r="Y229" s="14" t="s">
        <v>41</v>
      </c>
      <c r="Z229" s="129">
        <v>1.0</v>
      </c>
      <c r="AA229" s="129">
        <v>3.0</v>
      </c>
      <c r="AB229" s="129">
        <v>1.0</v>
      </c>
      <c r="AC229" s="129">
        <v>1.0</v>
      </c>
      <c r="AD229" s="129">
        <v>1.35</v>
      </c>
      <c r="AE229" s="129">
        <v>438.0</v>
      </c>
      <c r="AF229" s="14" t="s">
        <v>41</v>
      </c>
      <c r="AG229" s="129">
        <v>1.0</v>
      </c>
      <c r="AH229" s="129">
        <v>2.0</v>
      </c>
      <c r="AI229" s="129">
        <v>1.0</v>
      </c>
      <c r="AJ229" s="129">
        <v>1.0</v>
      </c>
      <c r="AK229" s="129">
        <v>1.0</v>
      </c>
      <c r="AL229" s="130">
        <v>45469.77669996528</v>
      </c>
      <c r="AM229" s="131">
        <v>1215830.95</v>
      </c>
      <c r="AN229" s="131">
        <v>1231191.48</v>
      </c>
      <c r="AO229" s="124"/>
      <c r="AP229" s="124"/>
    </row>
    <row r="230">
      <c r="A230" s="129">
        <v>645.0</v>
      </c>
      <c r="B230" s="14" t="s">
        <v>42</v>
      </c>
      <c r="C230" s="14" t="s">
        <v>32</v>
      </c>
      <c r="D230" s="14" t="s">
        <v>371</v>
      </c>
      <c r="E230" s="14" t="s">
        <v>598</v>
      </c>
      <c r="F230" s="15" t="s">
        <v>45</v>
      </c>
      <c r="G230" s="15" t="s">
        <v>46</v>
      </c>
      <c r="H230" s="18" t="s">
        <v>1053</v>
      </c>
      <c r="I230" s="18" t="s">
        <v>1054</v>
      </c>
      <c r="J230" s="129">
        <v>1703990.84</v>
      </c>
      <c r="K230" s="129">
        <v>1399012.0</v>
      </c>
      <c r="L230" s="129">
        <v>56936.25</v>
      </c>
      <c r="M230" s="129">
        <v>52294.5</v>
      </c>
      <c r="N230" s="129">
        <v>10.0</v>
      </c>
      <c r="O230" s="129">
        <v>11.0</v>
      </c>
      <c r="P230" s="129">
        <v>55.0</v>
      </c>
      <c r="Q230" s="129">
        <v>49.0</v>
      </c>
      <c r="R230" s="129">
        <v>49.0</v>
      </c>
      <c r="S230" s="129">
        <v>64.0</v>
      </c>
      <c r="T230" s="129">
        <v>-9.0</v>
      </c>
      <c r="U230" s="129">
        <v>12.0</v>
      </c>
      <c r="V230" s="129">
        <v>-23.0</v>
      </c>
      <c r="W230" s="129">
        <v>8.88</v>
      </c>
      <c r="X230" s="129">
        <v>21.8</v>
      </c>
      <c r="Y230" s="129">
        <v>1.0</v>
      </c>
      <c r="Z230" s="129">
        <v>1.0</v>
      </c>
      <c r="AA230" s="129">
        <v>1.0</v>
      </c>
      <c r="AB230" s="129">
        <v>3.0</v>
      </c>
      <c r="AC230" s="129">
        <v>3.0</v>
      </c>
      <c r="AD230" s="129">
        <v>2.3</v>
      </c>
      <c r="AE230" s="129">
        <v>268.0</v>
      </c>
      <c r="AF230" s="129">
        <v>1.0</v>
      </c>
      <c r="AG230" s="129">
        <v>1.0</v>
      </c>
      <c r="AH230" s="129">
        <v>1.0</v>
      </c>
      <c r="AI230" s="129">
        <v>2.0</v>
      </c>
      <c r="AJ230" s="129">
        <v>2.0</v>
      </c>
      <c r="AK230" s="129">
        <v>2.0</v>
      </c>
      <c r="AL230" s="130">
        <v>45469.77669996528</v>
      </c>
      <c r="AM230" s="131">
        <v>1704117.34</v>
      </c>
      <c r="AN230" s="131">
        <v>1399340.68</v>
      </c>
      <c r="AO230" s="124"/>
      <c r="AP230" s="124"/>
    </row>
    <row r="231">
      <c r="A231" s="129">
        <v>101.0</v>
      </c>
      <c r="B231" s="14" t="s">
        <v>31</v>
      </c>
      <c r="C231" s="14" t="s">
        <v>32</v>
      </c>
      <c r="D231" s="14" t="s">
        <v>33</v>
      </c>
      <c r="E231" s="14" t="s">
        <v>34</v>
      </c>
      <c r="F231" s="15" t="s">
        <v>35</v>
      </c>
      <c r="G231" s="15" t="s">
        <v>36</v>
      </c>
      <c r="H231" s="18" t="s">
        <v>1053</v>
      </c>
      <c r="I231" s="18" t="s">
        <v>1054</v>
      </c>
      <c r="J231" s="129">
        <v>2408866.09</v>
      </c>
      <c r="K231" s="129">
        <v>2171063.8</v>
      </c>
      <c r="L231" s="129">
        <v>66557.61</v>
      </c>
      <c r="M231" s="129">
        <v>60967.12</v>
      </c>
      <c r="N231" s="129">
        <v>36.0</v>
      </c>
      <c r="O231" s="129">
        <v>73.0</v>
      </c>
      <c r="P231" s="129">
        <v>55.0</v>
      </c>
      <c r="Q231" s="129">
        <v>69.0</v>
      </c>
      <c r="R231" s="129">
        <v>78.0</v>
      </c>
      <c r="S231" s="129">
        <v>53.0</v>
      </c>
      <c r="T231" s="129">
        <v>-50.0</v>
      </c>
      <c r="U231" s="129">
        <v>-20.0</v>
      </c>
      <c r="V231" s="129">
        <v>47.0</v>
      </c>
      <c r="W231" s="129">
        <v>9.17</v>
      </c>
      <c r="X231" s="129">
        <v>10.95</v>
      </c>
      <c r="Y231" s="129">
        <v>1.0</v>
      </c>
      <c r="Z231" s="129">
        <v>1.0</v>
      </c>
      <c r="AA231" s="129">
        <v>3.0</v>
      </c>
      <c r="AB231" s="129">
        <v>3.0</v>
      </c>
      <c r="AC231" s="129">
        <v>2.0</v>
      </c>
      <c r="AD231" s="129">
        <v>2.45</v>
      </c>
      <c r="AE231" s="129">
        <v>239.0</v>
      </c>
      <c r="AF231" s="129">
        <v>1.0</v>
      </c>
      <c r="AG231" s="129">
        <v>1.0</v>
      </c>
      <c r="AH231" s="129">
        <v>2.0</v>
      </c>
      <c r="AI231" s="129">
        <v>2.0</v>
      </c>
      <c r="AJ231" s="129">
        <v>2.0</v>
      </c>
      <c r="AK231" s="129">
        <v>2.0</v>
      </c>
      <c r="AL231" s="130">
        <v>45469.77669996528</v>
      </c>
      <c r="AM231" s="131">
        <v>2403262.72</v>
      </c>
      <c r="AN231" s="131">
        <v>2166085.49</v>
      </c>
      <c r="AO231" s="124"/>
      <c r="AP231" s="124"/>
    </row>
    <row r="232">
      <c r="A232" s="129">
        <v>602.0</v>
      </c>
      <c r="B232" s="14" t="s">
        <v>60</v>
      </c>
      <c r="C232" s="14" t="s">
        <v>32</v>
      </c>
      <c r="D232" s="14" t="s">
        <v>564</v>
      </c>
      <c r="E232" s="14" t="s">
        <v>565</v>
      </c>
      <c r="F232" s="15" t="s">
        <v>81</v>
      </c>
      <c r="G232" s="15" t="s">
        <v>36</v>
      </c>
      <c r="H232" s="18" t="s">
        <v>1053</v>
      </c>
      <c r="I232" s="18" t="s">
        <v>1054</v>
      </c>
      <c r="J232" s="129">
        <v>707332.47</v>
      </c>
      <c r="K232" s="129">
        <v>765277.0</v>
      </c>
      <c r="L232" s="129">
        <v>16843.63</v>
      </c>
      <c r="M232" s="129">
        <v>20039.27</v>
      </c>
      <c r="N232" s="129">
        <v>1.0</v>
      </c>
      <c r="O232" s="129">
        <v>7.0</v>
      </c>
      <c r="P232" s="129">
        <v>26.0</v>
      </c>
      <c r="Q232" s="129">
        <v>28.0</v>
      </c>
      <c r="R232" s="129">
        <v>43.0</v>
      </c>
      <c r="S232" s="129">
        <v>30.0</v>
      </c>
      <c r="T232" s="129">
        <v>-85.0</v>
      </c>
      <c r="U232" s="129">
        <v>-7.0</v>
      </c>
      <c r="V232" s="129">
        <v>43.0</v>
      </c>
      <c r="W232" s="129">
        <v>-15.95</v>
      </c>
      <c r="X232" s="129">
        <v>-7.57</v>
      </c>
      <c r="Y232" s="129">
        <v>1.0</v>
      </c>
      <c r="Z232" s="129">
        <v>1.0</v>
      </c>
      <c r="AA232" s="129">
        <v>3.0</v>
      </c>
      <c r="AB232" s="129">
        <v>1.0</v>
      </c>
      <c r="AC232" s="129">
        <v>1.0</v>
      </c>
      <c r="AD232" s="129">
        <v>1.4</v>
      </c>
      <c r="AE232" s="129">
        <v>415.0</v>
      </c>
      <c r="AF232" s="129">
        <v>1.0</v>
      </c>
      <c r="AG232" s="129">
        <v>1.0</v>
      </c>
      <c r="AH232" s="129">
        <v>2.0</v>
      </c>
      <c r="AI232" s="129">
        <v>1.0</v>
      </c>
      <c r="AJ232" s="129">
        <v>1.0</v>
      </c>
      <c r="AK232" s="129">
        <v>1.0</v>
      </c>
      <c r="AL232" s="130">
        <v>45469.77669996528</v>
      </c>
      <c r="AM232" s="131">
        <v>708293.28</v>
      </c>
      <c r="AN232" s="131">
        <v>766611.37</v>
      </c>
      <c r="AO232" s="124"/>
      <c r="AP232" s="124"/>
    </row>
    <row r="233">
      <c r="A233" s="128">
        <v>3032.0</v>
      </c>
      <c r="B233" s="11" t="s">
        <v>31</v>
      </c>
      <c r="C233" s="11" t="s">
        <v>32</v>
      </c>
      <c r="D233" s="11" t="s">
        <v>373</v>
      </c>
      <c r="E233" s="14" t="s">
        <v>805</v>
      </c>
      <c r="F233" s="15" t="s">
        <v>776</v>
      </c>
      <c r="G233" s="15" t="s">
        <v>772</v>
      </c>
      <c r="H233" s="18" t="s">
        <v>1053</v>
      </c>
      <c r="I233" s="18" t="s">
        <v>1054</v>
      </c>
      <c r="J233" s="129">
        <v>1178934.5</v>
      </c>
      <c r="K233" s="129">
        <v>2001614.0</v>
      </c>
      <c r="L233" s="129">
        <v>30876.5</v>
      </c>
      <c r="M233" s="129">
        <v>57577.06</v>
      </c>
      <c r="N233" s="129">
        <v>72.0</v>
      </c>
      <c r="O233" s="14" t="s">
        <v>41</v>
      </c>
      <c r="P233" s="129">
        <v>76.0</v>
      </c>
      <c r="Q233" s="128">
        <v>92.0</v>
      </c>
      <c r="R233" s="128">
        <v>96.0</v>
      </c>
      <c r="S233" s="128">
        <v>181.0</v>
      </c>
      <c r="T233" s="11" t="s">
        <v>41</v>
      </c>
      <c r="U233" s="128">
        <v>-17.0</v>
      </c>
      <c r="V233" s="128">
        <v>-46.0</v>
      </c>
      <c r="W233" s="128">
        <v>-46.37</v>
      </c>
      <c r="X233" s="128">
        <v>-41.1</v>
      </c>
      <c r="Y233" s="11" t="s">
        <v>41</v>
      </c>
      <c r="Z233" s="128">
        <v>1.0</v>
      </c>
      <c r="AA233" s="128">
        <v>1.0</v>
      </c>
      <c r="AB233" s="128">
        <v>1.0</v>
      </c>
      <c r="AC233" s="128">
        <v>1.0</v>
      </c>
      <c r="AD233" s="128">
        <v>0.95</v>
      </c>
      <c r="AE233" s="128">
        <v>636.0</v>
      </c>
      <c r="AF233" s="11" t="s">
        <v>41</v>
      </c>
      <c r="AG233" s="128">
        <v>1.0</v>
      </c>
      <c r="AH233" s="128">
        <v>1.0</v>
      </c>
      <c r="AI233" s="128">
        <v>1.0</v>
      </c>
      <c r="AJ233" s="128">
        <v>1.0</v>
      </c>
      <c r="AK233" s="128">
        <v>1.0</v>
      </c>
      <c r="AL233" s="130">
        <v>45469.77669996528</v>
      </c>
      <c r="AM233" s="131">
        <v>1184736.19</v>
      </c>
      <c r="AN233" s="131">
        <v>1987899.78</v>
      </c>
      <c r="AO233" s="124"/>
      <c r="AP233" s="124"/>
    </row>
    <row r="234">
      <c r="A234" s="128">
        <v>3035.0</v>
      </c>
      <c r="B234" s="11" t="s">
        <v>31</v>
      </c>
      <c r="C234" s="11" t="s">
        <v>32</v>
      </c>
      <c r="D234" s="11" t="s">
        <v>373</v>
      </c>
      <c r="E234" s="14" t="s">
        <v>805</v>
      </c>
      <c r="F234" s="15" t="s">
        <v>776</v>
      </c>
      <c r="G234" s="15" t="s">
        <v>772</v>
      </c>
      <c r="H234" s="18" t="s">
        <v>1053</v>
      </c>
      <c r="I234" s="18" t="s">
        <v>1054</v>
      </c>
      <c r="J234" s="129">
        <v>454289.01</v>
      </c>
      <c r="K234" s="129">
        <v>369023.2</v>
      </c>
      <c r="L234" s="129">
        <v>11579.23</v>
      </c>
      <c r="M234" s="129">
        <v>9811.25</v>
      </c>
      <c r="N234" s="129">
        <v>36.0</v>
      </c>
      <c r="O234" s="14" t="s">
        <v>41</v>
      </c>
      <c r="P234" s="129">
        <v>56.0</v>
      </c>
      <c r="Q234" s="128">
        <v>42.0</v>
      </c>
      <c r="R234" s="128">
        <v>56.0</v>
      </c>
      <c r="S234" s="128">
        <v>50.0</v>
      </c>
      <c r="T234" s="11" t="s">
        <v>41</v>
      </c>
      <c r="U234" s="128">
        <v>33.0</v>
      </c>
      <c r="V234" s="128">
        <v>12.0</v>
      </c>
      <c r="W234" s="128">
        <v>18.02</v>
      </c>
      <c r="X234" s="128">
        <v>23.11</v>
      </c>
      <c r="Y234" s="11" t="s">
        <v>41</v>
      </c>
      <c r="Z234" s="128">
        <v>1.0</v>
      </c>
      <c r="AA234" s="128">
        <v>1.0</v>
      </c>
      <c r="AB234" s="128">
        <v>5.0</v>
      </c>
      <c r="AC234" s="128">
        <v>4.0</v>
      </c>
      <c r="AD234" s="128">
        <v>3.3</v>
      </c>
      <c r="AE234" s="128">
        <v>152.0</v>
      </c>
      <c r="AF234" s="11" t="s">
        <v>41</v>
      </c>
      <c r="AG234" s="128">
        <v>1.0</v>
      </c>
      <c r="AH234" s="128">
        <v>1.0</v>
      </c>
      <c r="AI234" s="128">
        <v>4.0</v>
      </c>
      <c r="AJ234" s="128">
        <v>3.0</v>
      </c>
      <c r="AK234" s="128">
        <v>3.0</v>
      </c>
      <c r="AL234" s="130">
        <v>45469.77669996528</v>
      </c>
      <c r="AM234" s="131">
        <v>459814.08</v>
      </c>
      <c r="AN234" s="131">
        <v>369368.21</v>
      </c>
      <c r="AO234" s="124"/>
      <c r="AP234" s="124"/>
    </row>
    <row r="235">
      <c r="A235" s="129">
        <v>618.0</v>
      </c>
      <c r="B235" s="14" t="s">
        <v>60</v>
      </c>
      <c r="C235" s="14" t="s">
        <v>32</v>
      </c>
      <c r="D235" s="14" t="s">
        <v>273</v>
      </c>
      <c r="E235" s="14" t="s">
        <v>578</v>
      </c>
      <c r="F235" s="15" t="s">
        <v>88</v>
      </c>
      <c r="G235" s="15" t="s">
        <v>59</v>
      </c>
      <c r="H235" s="18" t="s">
        <v>1053</v>
      </c>
      <c r="I235" s="18" t="s">
        <v>1054</v>
      </c>
      <c r="J235" s="129">
        <v>1256586.93</v>
      </c>
      <c r="K235" s="129">
        <v>1370027.8</v>
      </c>
      <c r="L235" s="129">
        <v>38129.25</v>
      </c>
      <c r="M235" s="129">
        <v>45241.25</v>
      </c>
      <c r="N235" s="14" t="s">
        <v>41</v>
      </c>
      <c r="O235" s="14" t="s">
        <v>41</v>
      </c>
      <c r="P235" s="129">
        <v>15.0</v>
      </c>
      <c r="Q235" s="129">
        <v>16.0</v>
      </c>
      <c r="R235" s="129">
        <v>34.0</v>
      </c>
      <c r="S235" s="129">
        <v>15.0</v>
      </c>
      <c r="T235" s="14" t="s">
        <v>41</v>
      </c>
      <c r="U235" s="129">
        <v>-6.0</v>
      </c>
      <c r="V235" s="129">
        <v>126.0</v>
      </c>
      <c r="W235" s="129">
        <v>-15.72</v>
      </c>
      <c r="X235" s="129">
        <v>-8.28</v>
      </c>
      <c r="Y235" s="14" t="s">
        <v>41</v>
      </c>
      <c r="Z235" s="129">
        <v>1.0</v>
      </c>
      <c r="AA235" s="129">
        <v>5.0</v>
      </c>
      <c r="AB235" s="129">
        <v>1.0</v>
      </c>
      <c r="AC235" s="129">
        <v>1.0</v>
      </c>
      <c r="AD235" s="129">
        <v>1.75</v>
      </c>
      <c r="AE235" s="129">
        <v>356.0</v>
      </c>
      <c r="AF235" s="14" t="s">
        <v>41</v>
      </c>
      <c r="AG235" s="129">
        <v>1.0</v>
      </c>
      <c r="AH235" s="129">
        <v>4.0</v>
      </c>
      <c r="AI235" s="129">
        <v>1.0</v>
      </c>
      <c r="AJ235" s="129">
        <v>1.0</v>
      </c>
      <c r="AK235" s="129">
        <v>1.0</v>
      </c>
      <c r="AL235" s="130">
        <v>45469.77669996528</v>
      </c>
      <c r="AM235" s="131">
        <v>1256647.43</v>
      </c>
      <c r="AN235" s="131">
        <v>1370517.99</v>
      </c>
      <c r="AO235" s="124"/>
      <c r="AP235" s="124"/>
    </row>
    <row r="236">
      <c r="A236" s="129">
        <v>372.0</v>
      </c>
      <c r="B236" s="14" t="s">
        <v>63</v>
      </c>
      <c r="C236" s="14" t="s">
        <v>32</v>
      </c>
      <c r="D236" s="14" t="s">
        <v>382</v>
      </c>
      <c r="E236" s="14" t="s">
        <v>383</v>
      </c>
      <c r="F236" s="15" t="s">
        <v>55</v>
      </c>
      <c r="G236" s="15" t="s">
        <v>36</v>
      </c>
      <c r="H236" s="18" t="s">
        <v>1053</v>
      </c>
      <c r="I236" s="18" t="s">
        <v>1054</v>
      </c>
      <c r="J236" s="129">
        <v>685302.83</v>
      </c>
      <c r="K236" s="129">
        <v>480297.6</v>
      </c>
      <c r="L236" s="129">
        <v>17519.18</v>
      </c>
      <c r="M236" s="129">
        <v>15306.2</v>
      </c>
      <c r="N236" s="14" t="s">
        <v>41</v>
      </c>
      <c r="O236" s="129">
        <v>11.0</v>
      </c>
      <c r="P236" s="129">
        <v>38.0</v>
      </c>
      <c r="Q236" s="129">
        <v>23.0</v>
      </c>
      <c r="R236" s="129">
        <v>29.0</v>
      </c>
      <c r="S236" s="129">
        <v>18.0</v>
      </c>
      <c r="T236" s="14" t="s">
        <v>41</v>
      </c>
      <c r="U236" s="129">
        <v>65.0</v>
      </c>
      <c r="V236" s="129">
        <v>61.0</v>
      </c>
      <c r="W236" s="129">
        <v>14.46</v>
      </c>
      <c r="X236" s="129">
        <v>42.68</v>
      </c>
      <c r="Y236" s="14" t="s">
        <v>41</v>
      </c>
      <c r="Z236" s="129">
        <v>2.0</v>
      </c>
      <c r="AA236" s="129">
        <v>4.0</v>
      </c>
      <c r="AB236" s="129">
        <v>4.0</v>
      </c>
      <c r="AC236" s="129">
        <v>5.0</v>
      </c>
      <c r="AD236" s="129">
        <v>3.85</v>
      </c>
      <c r="AE236" s="129">
        <v>60.0</v>
      </c>
      <c r="AF236" s="14" t="s">
        <v>41</v>
      </c>
      <c r="AG236" s="129">
        <v>2.0</v>
      </c>
      <c r="AH236" s="129">
        <v>3.0</v>
      </c>
      <c r="AI236" s="129">
        <v>3.0</v>
      </c>
      <c r="AJ236" s="129">
        <v>4.0</v>
      </c>
      <c r="AK236" s="129">
        <v>4.0</v>
      </c>
      <c r="AL236" s="130">
        <v>45469.77669996528</v>
      </c>
      <c r="AM236" s="131">
        <v>685335.83</v>
      </c>
      <c r="AN236" s="131">
        <v>482083.0</v>
      </c>
      <c r="AO236" s="124"/>
      <c r="AP236" s="124"/>
    </row>
    <row r="237">
      <c r="A237" s="129">
        <v>813.0</v>
      </c>
      <c r="B237" s="14" t="s">
        <v>1020</v>
      </c>
      <c r="C237" s="14" t="s">
        <v>992</v>
      </c>
      <c r="D237" s="14" t="s">
        <v>555</v>
      </c>
      <c r="E237" s="14" t="s">
        <v>1016</v>
      </c>
      <c r="F237" s="15" t="s">
        <v>76</v>
      </c>
      <c r="G237" s="15" t="s">
        <v>59</v>
      </c>
      <c r="H237" s="18" t="s">
        <v>1053</v>
      </c>
      <c r="I237" s="18" t="s">
        <v>1054</v>
      </c>
      <c r="J237" s="129">
        <v>2446653.56</v>
      </c>
      <c r="K237" s="129">
        <v>2639800.0</v>
      </c>
      <c r="L237" s="129">
        <v>62040.46</v>
      </c>
      <c r="M237" s="129">
        <v>68649.91</v>
      </c>
      <c r="N237" s="129">
        <v>49.0</v>
      </c>
      <c r="O237" s="129">
        <v>54.0</v>
      </c>
      <c r="P237" s="129">
        <v>113.0</v>
      </c>
      <c r="Q237" s="129">
        <v>219.0</v>
      </c>
      <c r="R237" s="129">
        <v>575.0</v>
      </c>
      <c r="S237" s="129">
        <v>611.0</v>
      </c>
      <c r="T237" s="129">
        <v>-9.0</v>
      </c>
      <c r="U237" s="129">
        <v>-48.0</v>
      </c>
      <c r="V237" s="129">
        <v>-5.0</v>
      </c>
      <c r="W237" s="129">
        <v>-9.63</v>
      </c>
      <c r="X237" s="129">
        <v>-7.32</v>
      </c>
      <c r="Y237" s="129">
        <v>1.0</v>
      </c>
      <c r="Z237" s="129">
        <v>1.0</v>
      </c>
      <c r="AA237" s="129">
        <v>1.0</v>
      </c>
      <c r="AB237" s="129">
        <v>1.0</v>
      </c>
      <c r="AC237" s="129">
        <v>1.0</v>
      </c>
      <c r="AD237" s="129">
        <v>1.0</v>
      </c>
      <c r="AE237" s="129">
        <v>606.0</v>
      </c>
      <c r="AF237" s="129">
        <v>1.0</v>
      </c>
      <c r="AG237" s="129">
        <v>1.0</v>
      </c>
      <c r="AH237" s="129">
        <v>1.0</v>
      </c>
      <c r="AI237" s="129">
        <v>1.0</v>
      </c>
      <c r="AJ237" s="129">
        <v>1.0</v>
      </c>
      <c r="AK237" s="129">
        <v>1.0</v>
      </c>
      <c r="AL237" s="130">
        <v>45469.77669996528</v>
      </c>
      <c r="AM237" s="131">
        <v>2329566.42</v>
      </c>
      <c r="AN237" s="131">
        <v>2599256.87</v>
      </c>
      <c r="AO237" s="124"/>
      <c r="AP237" s="124"/>
    </row>
    <row r="238">
      <c r="A238" s="129">
        <v>318.0</v>
      </c>
      <c r="B238" s="14" t="s">
        <v>1011</v>
      </c>
      <c r="C238" s="14" t="s">
        <v>992</v>
      </c>
      <c r="D238" s="14" t="s">
        <v>555</v>
      </c>
      <c r="E238" s="14" t="s">
        <v>1016</v>
      </c>
      <c r="F238" s="15" t="s">
        <v>76</v>
      </c>
      <c r="G238" s="15" t="s">
        <v>59</v>
      </c>
      <c r="H238" s="18" t="s">
        <v>1053</v>
      </c>
      <c r="I238" s="18" t="s">
        <v>1054</v>
      </c>
      <c r="J238" s="129">
        <v>483092.84</v>
      </c>
      <c r="K238" s="129">
        <v>527043.4</v>
      </c>
      <c r="L238" s="129">
        <v>13044.83</v>
      </c>
      <c r="M238" s="129">
        <v>15677.25</v>
      </c>
      <c r="N238" s="129">
        <v>9.0</v>
      </c>
      <c r="O238" s="129">
        <v>3.0</v>
      </c>
      <c r="P238" s="129">
        <v>28.0</v>
      </c>
      <c r="Q238" s="129">
        <v>14.0</v>
      </c>
      <c r="R238" s="129">
        <v>170.0</v>
      </c>
      <c r="S238" s="129">
        <v>17.0</v>
      </c>
      <c r="T238" s="129">
        <v>200.0</v>
      </c>
      <c r="U238" s="129">
        <v>100.0</v>
      </c>
      <c r="V238" s="129">
        <v>900.0</v>
      </c>
      <c r="W238" s="129">
        <v>-16.79</v>
      </c>
      <c r="X238" s="129">
        <v>-8.34</v>
      </c>
      <c r="Y238" s="129">
        <v>5.0</v>
      </c>
      <c r="Z238" s="129">
        <v>2.0</v>
      </c>
      <c r="AA238" s="129">
        <v>5.0</v>
      </c>
      <c r="AB238" s="129">
        <v>1.0</v>
      </c>
      <c r="AC238" s="129">
        <v>1.0</v>
      </c>
      <c r="AD238" s="129">
        <v>2.4</v>
      </c>
      <c r="AE238" s="129">
        <v>241.0</v>
      </c>
      <c r="AF238" s="129">
        <v>4.0</v>
      </c>
      <c r="AG238" s="129">
        <v>2.0</v>
      </c>
      <c r="AH238" s="129">
        <v>4.0</v>
      </c>
      <c r="AI238" s="129">
        <v>1.0</v>
      </c>
      <c r="AJ238" s="129">
        <v>1.0</v>
      </c>
      <c r="AK238" s="129">
        <v>2.0</v>
      </c>
      <c r="AL238" s="130">
        <v>45469.77669996528</v>
      </c>
      <c r="AM238" s="131">
        <v>481833.22</v>
      </c>
      <c r="AN238" s="131">
        <v>526947.25</v>
      </c>
      <c r="AO238" s="124"/>
      <c r="AP238" s="124"/>
    </row>
    <row r="239">
      <c r="A239" s="129">
        <v>325.0</v>
      </c>
      <c r="B239" s="14" t="s">
        <v>97</v>
      </c>
      <c r="C239" s="14" t="s">
        <v>32</v>
      </c>
      <c r="D239" s="14" t="s">
        <v>339</v>
      </c>
      <c r="E239" s="14" t="s">
        <v>340</v>
      </c>
      <c r="F239" s="15" t="s">
        <v>209</v>
      </c>
      <c r="G239" s="15" t="s">
        <v>101</v>
      </c>
      <c r="H239" s="18" t="s">
        <v>1053</v>
      </c>
      <c r="I239" s="18" t="s">
        <v>1054</v>
      </c>
      <c r="J239" s="129">
        <v>1360978.53</v>
      </c>
      <c r="K239" s="129">
        <v>1324229.6</v>
      </c>
      <c r="L239" s="129">
        <v>41107.25</v>
      </c>
      <c r="M239" s="129">
        <v>40743.5</v>
      </c>
      <c r="N239" s="129">
        <v>2.0</v>
      </c>
      <c r="O239" s="129">
        <v>5.0</v>
      </c>
      <c r="P239" s="129">
        <v>15.0</v>
      </c>
      <c r="Q239" s="129">
        <v>13.0</v>
      </c>
      <c r="R239" s="129">
        <v>19.0</v>
      </c>
      <c r="S239" s="129">
        <v>19.0</v>
      </c>
      <c r="T239" s="129">
        <v>-60.0</v>
      </c>
      <c r="U239" s="129">
        <v>15.0</v>
      </c>
      <c r="V239" s="129">
        <v>0.0</v>
      </c>
      <c r="W239" s="129">
        <v>0.89</v>
      </c>
      <c r="X239" s="129">
        <v>2.78</v>
      </c>
      <c r="Y239" s="129">
        <v>1.0</v>
      </c>
      <c r="Z239" s="129">
        <v>1.0</v>
      </c>
      <c r="AA239" s="129">
        <v>1.0</v>
      </c>
      <c r="AB239" s="129">
        <v>1.0</v>
      </c>
      <c r="AC239" s="129">
        <v>1.0</v>
      </c>
      <c r="AD239" s="129">
        <v>1.0</v>
      </c>
      <c r="AE239" s="129">
        <v>585.0</v>
      </c>
      <c r="AF239" s="129">
        <v>1.0</v>
      </c>
      <c r="AG239" s="129">
        <v>1.0</v>
      </c>
      <c r="AH239" s="129">
        <v>1.0</v>
      </c>
      <c r="AI239" s="129">
        <v>1.0</v>
      </c>
      <c r="AJ239" s="129">
        <v>1.0</v>
      </c>
      <c r="AK239" s="129">
        <v>1.0</v>
      </c>
      <c r="AL239" s="130">
        <v>45469.77669996528</v>
      </c>
      <c r="AM239" s="131">
        <v>1360978.53</v>
      </c>
      <c r="AN239" s="131">
        <v>1324505.78</v>
      </c>
      <c r="AO239" s="124"/>
      <c r="AP239" s="124"/>
    </row>
    <row r="240">
      <c r="A240" s="129">
        <v>249.0</v>
      </c>
      <c r="B240" s="14" t="s">
        <v>47</v>
      </c>
      <c r="C240" s="14" t="s">
        <v>32</v>
      </c>
      <c r="D240" s="14" t="s">
        <v>162</v>
      </c>
      <c r="E240" s="14" t="s">
        <v>163</v>
      </c>
      <c r="F240" s="15" t="s">
        <v>88</v>
      </c>
      <c r="G240" s="15" t="s">
        <v>59</v>
      </c>
      <c r="H240" s="18" t="s">
        <v>1053</v>
      </c>
      <c r="I240" s="18" t="s">
        <v>1054</v>
      </c>
      <c r="J240" s="129">
        <v>1556131.87</v>
      </c>
      <c r="K240" s="129">
        <v>1372077.6</v>
      </c>
      <c r="L240" s="129">
        <v>36548.43</v>
      </c>
      <c r="M240" s="129">
        <v>33624.27</v>
      </c>
      <c r="N240" s="129">
        <v>5.0</v>
      </c>
      <c r="O240" s="129">
        <v>3.0</v>
      </c>
      <c r="P240" s="129">
        <v>38.0</v>
      </c>
      <c r="Q240" s="129">
        <v>31.0</v>
      </c>
      <c r="R240" s="129">
        <v>15.0</v>
      </c>
      <c r="S240" s="129">
        <v>17.0</v>
      </c>
      <c r="T240" s="129">
        <v>66.0</v>
      </c>
      <c r="U240" s="129">
        <v>22.0</v>
      </c>
      <c r="V240" s="129">
        <v>-11.0</v>
      </c>
      <c r="W240" s="129">
        <v>8.7</v>
      </c>
      <c r="X240" s="129">
        <v>13.41</v>
      </c>
      <c r="Y240" s="129">
        <v>3.0</v>
      </c>
      <c r="Z240" s="129">
        <v>1.0</v>
      </c>
      <c r="AA240" s="129">
        <v>1.0</v>
      </c>
      <c r="AB240" s="129">
        <v>3.0</v>
      </c>
      <c r="AC240" s="129">
        <v>3.0</v>
      </c>
      <c r="AD240" s="129">
        <v>2.4</v>
      </c>
      <c r="AE240" s="129">
        <v>245.0</v>
      </c>
      <c r="AF240" s="129">
        <v>2.0</v>
      </c>
      <c r="AG240" s="129">
        <v>1.0</v>
      </c>
      <c r="AH240" s="129">
        <v>1.0</v>
      </c>
      <c r="AI240" s="129">
        <v>2.0</v>
      </c>
      <c r="AJ240" s="129">
        <v>2.0</v>
      </c>
      <c r="AK240" s="129">
        <v>2.0</v>
      </c>
      <c r="AL240" s="130">
        <v>45469.77669996528</v>
      </c>
      <c r="AM240" s="131">
        <v>1525815.03</v>
      </c>
      <c r="AN240" s="131">
        <v>1389926.13</v>
      </c>
      <c r="AO240" s="124"/>
      <c r="AP240" s="124"/>
    </row>
    <row r="241">
      <c r="A241" s="129">
        <v>168.0</v>
      </c>
      <c r="B241" s="14" t="s">
        <v>47</v>
      </c>
      <c r="C241" s="14" t="s">
        <v>32</v>
      </c>
      <c r="D241" s="14" t="s">
        <v>162</v>
      </c>
      <c r="E241" s="14" t="s">
        <v>163</v>
      </c>
      <c r="F241" s="15" t="s">
        <v>88</v>
      </c>
      <c r="G241" s="15" t="s">
        <v>59</v>
      </c>
      <c r="H241" s="18" t="s">
        <v>1053</v>
      </c>
      <c r="I241" s="18" t="s">
        <v>1054</v>
      </c>
      <c r="J241" s="129">
        <v>915780.45</v>
      </c>
      <c r="K241" s="129">
        <v>651784.2</v>
      </c>
      <c r="L241" s="129">
        <v>20672.87</v>
      </c>
      <c r="M241" s="129">
        <v>14613.24</v>
      </c>
      <c r="N241" s="129">
        <v>16.0</v>
      </c>
      <c r="O241" s="129">
        <v>6.0</v>
      </c>
      <c r="P241" s="129">
        <v>32.0</v>
      </c>
      <c r="Q241" s="129">
        <v>29.0</v>
      </c>
      <c r="R241" s="129">
        <v>26.0</v>
      </c>
      <c r="S241" s="129">
        <v>16.0</v>
      </c>
      <c r="T241" s="129">
        <v>166.0</v>
      </c>
      <c r="U241" s="129">
        <v>10.0</v>
      </c>
      <c r="V241" s="129">
        <v>62.0</v>
      </c>
      <c r="W241" s="129">
        <v>41.47</v>
      </c>
      <c r="X241" s="129">
        <v>40.5</v>
      </c>
      <c r="Y241" s="129">
        <v>5.0</v>
      </c>
      <c r="Z241" s="129">
        <v>1.0</v>
      </c>
      <c r="AA241" s="129">
        <v>4.0</v>
      </c>
      <c r="AB241" s="129">
        <v>5.0</v>
      </c>
      <c r="AC241" s="129">
        <v>5.0</v>
      </c>
      <c r="AD241" s="129">
        <v>4.4</v>
      </c>
      <c r="AE241" s="129">
        <v>21.0</v>
      </c>
      <c r="AF241" s="129">
        <v>4.0</v>
      </c>
      <c r="AG241" s="129">
        <v>1.0</v>
      </c>
      <c r="AH241" s="129">
        <v>3.0</v>
      </c>
      <c r="AI241" s="129">
        <v>4.0</v>
      </c>
      <c r="AJ241" s="129">
        <v>4.0</v>
      </c>
      <c r="AK241" s="129">
        <v>4.0</v>
      </c>
      <c r="AL241" s="130">
        <v>45469.77669996528</v>
      </c>
      <c r="AM241" s="131">
        <v>913578.16</v>
      </c>
      <c r="AN241" s="131">
        <v>604796.98</v>
      </c>
      <c r="AO241" s="124"/>
      <c r="AP241" s="124"/>
    </row>
    <row r="242">
      <c r="A242" s="129">
        <v>300.0</v>
      </c>
      <c r="B242" s="14" t="s">
        <v>97</v>
      </c>
      <c r="C242" s="14" t="s">
        <v>32</v>
      </c>
      <c r="D242" s="14" t="s">
        <v>309</v>
      </c>
      <c r="E242" s="14" t="s">
        <v>310</v>
      </c>
      <c r="F242" s="15" t="s">
        <v>143</v>
      </c>
      <c r="G242" s="15" t="s">
        <v>101</v>
      </c>
      <c r="H242" s="18" t="s">
        <v>1053</v>
      </c>
      <c r="I242" s="18" t="s">
        <v>1054</v>
      </c>
      <c r="J242" s="129">
        <v>878213.25</v>
      </c>
      <c r="K242" s="129">
        <v>824770.8</v>
      </c>
      <c r="L242" s="129">
        <v>22645.0</v>
      </c>
      <c r="M242" s="129">
        <v>21900.18</v>
      </c>
      <c r="N242" s="129">
        <v>21.0</v>
      </c>
      <c r="O242" s="129">
        <v>18.0</v>
      </c>
      <c r="P242" s="129">
        <v>58.0</v>
      </c>
      <c r="Q242" s="129">
        <v>62.0</v>
      </c>
      <c r="R242" s="129">
        <v>20.0</v>
      </c>
      <c r="S242" s="129">
        <v>31.0</v>
      </c>
      <c r="T242" s="129">
        <v>16.0</v>
      </c>
      <c r="U242" s="129">
        <v>-6.0</v>
      </c>
      <c r="V242" s="129">
        <v>-35.0</v>
      </c>
      <c r="W242" s="129">
        <v>3.4</v>
      </c>
      <c r="X242" s="129">
        <v>6.48</v>
      </c>
      <c r="Y242" s="129">
        <v>1.0</v>
      </c>
      <c r="Z242" s="129">
        <v>1.0</v>
      </c>
      <c r="AA242" s="129">
        <v>1.0</v>
      </c>
      <c r="AB242" s="129">
        <v>1.0</v>
      </c>
      <c r="AC242" s="129">
        <v>1.0</v>
      </c>
      <c r="AD242" s="129">
        <v>1.0</v>
      </c>
      <c r="AE242" s="129">
        <v>555.0</v>
      </c>
      <c r="AF242" s="129">
        <v>1.0</v>
      </c>
      <c r="AG242" s="129">
        <v>1.0</v>
      </c>
      <c r="AH242" s="129">
        <v>1.0</v>
      </c>
      <c r="AI242" s="129">
        <v>1.0</v>
      </c>
      <c r="AJ242" s="129">
        <v>1.0</v>
      </c>
      <c r="AK242" s="129">
        <v>1.0</v>
      </c>
      <c r="AL242" s="130">
        <v>45469.77669996528</v>
      </c>
      <c r="AM242" s="131">
        <v>878365.09</v>
      </c>
      <c r="AN242" s="131">
        <v>816799.93</v>
      </c>
      <c r="AO242" s="124"/>
      <c r="AP242" s="124"/>
    </row>
    <row r="243">
      <c r="A243" s="129">
        <v>493.0</v>
      </c>
      <c r="B243" s="14" t="s">
        <v>97</v>
      </c>
      <c r="C243" s="14" t="s">
        <v>32</v>
      </c>
      <c r="D243" s="14" t="s">
        <v>309</v>
      </c>
      <c r="E243" s="14" t="s">
        <v>310</v>
      </c>
      <c r="F243" s="15" t="s">
        <v>143</v>
      </c>
      <c r="G243" s="15" t="s">
        <v>101</v>
      </c>
      <c r="H243" s="18" t="s">
        <v>1053</v>
      </c>
      <c r="I243" s="18" t="s">
        <v>1054</v>
      </c>
      <c r="J243" s="129">
        <v>824285.69</v>
      </c>
      <c r="K243" s="129">
        <v>628160.4</v>
      </c>
      <c r="L243" s="129">
        <v>18893.58</v>
      </c>
      <c r="M243" s="129">
        <v>15966.35</v>
      </c>
      <c r="N243" s="129">
        <v>18.0</v>
      </c>
      <c r="O243" s="129">
        <v>7.0</v>
      </c>
      <c r="P243" s="129">
        <v>42.0</v>
      </c>
      <c r="Q243" s="129">
        <v>33.0</v>
      </c>
      <c r="R243" s="129">
        <v>25.0</v>
      </c>
      <c r="S243" s="129">
        <v>5.0</v>
      </c>
      <c r="T243" s="129">
        <v>157.0</v>
      </c>
      <c r="U243" s="129">
        <v>27.0</v>
      </c>
      <c r="V243" s="129">
        <v>400.0</v>
      </c>
      <c r="W243" s="129">
        <v>18.33</v>
      </c>
      <c r="X243" s="129">
        <v>31.22</v>
      </c>
      <c r="Y243" s="129">
        <v>5.0</v>
      </c>
      <c r="Z243" s="129">
        <v>1.0</v>
      </c>
      <c r="AA243" s="129">
        <v>5.0</v>
      </c>
      <c r="AB243" s="129">
        <v>5.0</v>
      </c>
      <c r="AC243" s="129">
        <v>5.0</v>
      </c>
      <c r="AD243" s="129">
        <v>4.6</v>
      </c>
      <c r="AE243" s="129">
        <v>7.0</v>
      </c>
      <c r="AF243" s="129">
        <v>4.0</v>
      </c>
      <c r="AG243" s="129">
        <v>1.0</v>
      </c>
      <c r="AH243" s="129">
        <v>4.0</v>
      </c>
      <c r="AI243" s="129">
        <v>4.0</v>
      </c>
      <c r="AJ243" s="129">
        <v>4.0</v>
      </c>
      <c r="AK243" s="129">
        <v>4.0</v>
      </c>
      <c r="AL243" s="130">
        <v>45469.77669996528</v>
      </c>
      <c r="AM243" s="131">
        <v>824439.69</v>
      </c>
      <c r="AN243" s="131">
        <v>637588.94</v>
      </c>
      <c r="AO243" s="124"/>
      <c r="AP243" s="124"/>
    </row>
    <row r="244">
      <c r="A244" s="129">
        <v>217.0</v>
      </c>
      <c r="B244" s="14" t="s">
        <v>97</v>
      </c>
      <c r="C244" s="14" t="s">
        <v>992</v>
      </c>
      <c r="D244" s="14" t="s">
        <v>1008</v>
      </c>
      <c r="E244" s="14" t="s">
        <v>1009</v>
      </c>
      <c r="F244" s="15" t="s">
        <v>243</v>
      </c>
      <c r="G244" s="15" t="s">
        <v>101</v>
      </c>
      <c r="H244" s="18" t="s">
        <v>1053</v>
      </c>
      <c r="I244" s="18" t="s">
        <v>1054</v>
      </c>
      <c r="J244" s="129">
        <v>963228.75</v>
      </c>
      <c r="K244" s="129">
        <v>1183106.8</v>
      </c>
      <c r="L244" s="129">
        <v>29298.79</v>
      </c>
      <c r="M244" s="129">
        <v>37369.3</v>
      </c>
      <c r="N244" s="129">
        <v>14.0</v>
      </c>
      <c r="O244" s="129">
        <v>23.0</v>
      </c>
      <c r="P244" s="129">
        <v>39.0</v>
      </c>
      <c r="Q244" s="129">
        <v>52.0</v>
      </c>
      <c r="R244" s="129">
        <v>259.0</v>
      </c>
      <c r="S244" s="129">
        <v>46.0</v>
      </c>
      <c r="T244" s="129">
        <v>-39.0</v>
      </c>
      <c r="U244" s="129">
        <v>-25.0</v>
      </c>
      <c r="V244" s="129">
        <v>463.0</v>
      </c>
      <c r="W244" s="129">
        <v>-21.6</v>
      </c>
      <c r="X244" s="129">
        <v>-18.58</v>
      </c>
      <c r="Y244" s="129">
        <v>1.0</v>
      </c>
      <c r="Z244" s="129">
        <v>1.0</v>
      </c>
      <c r="AA244" s="129">
        <v>5.0</v>
      </c>
      <c r="AB244" s="129">
        <v>1.0</v>
      </c>
      <c r="AC244" s="129">
        <v>1.0</v>
      </c>
      <c r="AD244" s="129">
        <v>2.0</v>
      </c>
      <c r="AE244" s="129">
        <v>309.0</v>
      </c>
      <c r="AF244" s="129">
        <v>1.0</v>
      </c>
      <c r="AG244" s="129">
        <v>1.0</v>
      </c>
      <c r="AH244" s="129">
        <v>4.0</v>
      </c>
      <c r="AI244" s="129">
        <v>1.0</v>
      </c>
      <c r="AJ244" s="129">
        <v>1.0</v>
      </c>
      <c r="AK244" s="129">
        <v>2.0</v>
      </c>
      <c r="AL244" s="130">
        <v>45469.77669996528</v>
      </c>
      <c r="AM244" s="131">
        <v>963801.04</v>
      </c>
      <c r="AN244" s="131">
        <v>1183310.53</v>
      </c>
      <c r="AO244" s="124"/>
      <c r="AP244" s="124"/>
    </row>
    <row r="245">
      <c r="A245" s="129">
        <v>814.0</v>
      </c>
      <c r="B245" s="14" t="s">
        <v>47</v>
      </c>
      <c r="C245" s="14" t="s">
        <v>32</v>
      </c>
      <c r="D245" s="14" t="s">
        <v>503</v>
      </c>
      <c r="E245" s="14" t="s">
        <v>730</v>
      </c>
      <c r="F245" s="15" t="s">
        <v>55</v>
      </c>
      <c r="G245" s="15" t="s">
        <v>36</v>
      </c>
      <c r="H245" s="18" t="s">
        <v>1053</v>
      </c>
      <c r="I245" s="18" t="s">
        <v>1054</v>
      </c>
      <c r="J245" s="129">
        <v>714038.92</v>
      </c>
      <c r="K245" s="129">
        <v>360849.4</v>
      </c>
      <c r="L245" s="129">
        <v>23527.37</v>
      </c>
      <c r="M245" s="129">
        <v>12059.98</v>
      </c>
      <c r="N245" s="129">
        <v>3.0</v>
      </c>
      <c r="O245" s="129">
        <v>2.0</v>
      </c>
      <c r="P245" s="129">
        <v>14.0</v>
      </c>
      <c r="Q245" s="129">
        <v>17.0</v>
      </c>
      <c r="R245" s="129">
        <v>20.0</v>
      </c>
      <c r="S245" s="129">
        <v>17.0</v>
      </c>
      <c r="T245" s="129">
        <v>50.0</v>
      </c>
      <c r="U245" s="129">
        <v>-17.0</v>
      </c>
      <c r="V245" s="129">
        <v>17.0</v>
      </c>
      <c r="W245" s="129">
        <v>95.09</v>
      </c>
      <c r="X245" s="129">
        <v>97.88</v>
      </c>
      <c r="Y245" s="129">
        <v>2.0</v>
      </c>
      <c r="Z245" s="129">
        <v>1.0</v>
      </c>
      <c r="AA245" s="129">
        <v>1.0</v>
      </c>
      <c r="AB245" s="129">
        <v>5.0</v>
      </c>
      <c r="AC245" s="129">
        <v>5.0</v>
      </c>
      <c r="AD245" s="129">
        <v>3.65</v>
      </c>
      <c r="AE245" s="129">
        <v>97.0</v>
      </c>
      <c r="AF245" s="129">
        <v>2.0</v>
      </c>
      <c r="AG245" s="129">
        <v>1.0</v>
      </c>
      <c r="AH245" s="129">
        <v>1.0</v>
      </c>
      <c r="AI245" s="129">
        <v>4.0</v>
      </c>
      <c r="AJ245" s="129">
        <v>4.0</v>
      </c>
      <c r="AK245" s="129">
        <v>3.0</v>
      </c>
      <c r="AL245" s="130">
        <v>45469.77669996528</v>
      </c>
      <c r="AM245" s="131">
        <v>713982.1</v>
      </c>
      <c r="AN245" s="131">
        <v>361121.73</v>
      </c>
      <c r="AO245" s="124"/>
      <c r="AP245" s="124"/>
    </row>
    <row r="246">
      <c r="A246" s="129">
        <v>795.0</v>
      </c>
      <c r="B246" s="14" t="s">
        <v>47</v>
      </c>
      <c r="C246" s="14" t="s">
        <v>32</v>
      </c>
      <c r="D246" s="14" t="s">
        <v>341</v>
      </c>
      <c r="E246" s="14" t="s">
        <v>342</v>
      </c>
      <c r="F246" s="15" t="s">
        <v>96</v>
      </c>
      <c r="G246" s="15" t="s">
        <v>59</v>
      </c>
      <c r="H246" s="18" t="s">
        <v>1053</v>
      </c>
      <c r="I246" s="18" t="s">
        <v>1054</v>
      </c>
      <c r="J246" s="129">
        <v>549757.67</v>
      </c>
      <c r="K246" s="129">
        <v>475759.2</v>
      </c>
      <c r="L246" s="129">
        <v>12359.0</v>
      </c>
      <c r="M246" s="129">
        <v>12233.0</v>
      </c>
      <c r="N246" s="129">
        <v>4.0</v>
      </c>
      <c r="O246" s="129">
        <v>3.0</v>
      </c>
      <c r="P246" s="129">
        <v>16.0</v>
      </c>
      <c r="Q246" s="129">
        <v>17.0</v>
      </c>
      <c r="R246" s="129">
        <v>17.0</v>
      </c>
      <c r="S246" s="129">
        <v>19.0</v>
      </c>
      <c r="T246" s="129">
        <v>33.0</v>
      </c>
      <c r="U246" s="129">
        <v>-5.0</v>
      </c>
      <c r="V246" s="129">
        <v>-10.0</v>
      </c>
      <c r="W246" s="129">
        <v>1.03</v>
      </c>
      <c r="X246" s="129">
        <v>15.55</v>
      </c>
      <c r="Y246" s="129">
        <v>2.0</v>
      </c>
      <c r="Z246" s="129">
        <v>1.0</v>
      </c>
      <c r="AA246" s="129">
        <v>1.0</v>
      </c>
      <c r="AB246" s="129">
        <v>1.0</v>
      </c>
      <c r="AC246" s="129">
        <v>3.0</v>
      </c>
      <c r="AD246" s="129">
        <v>1.55</v>
      </c>
      <c r="AE246" s="129">
        <v>394.0</v>
      </c>
      <c r="AF246" s="129">
        <v>2.0</v>
      </c>
      <c r="AG246" s="129">
        <v>1.0</v>
      </c>
      <c r="AH246" s="129">
        <v>1.0</v>
      </c>
      <c r="AI246" s="129">
        <v>1.0</v>
      </c>
      <c r="AJ246" s="129">
        <v>2.0</v>
      </c>
      <c r="AK246" s="129">
        <v>1.0</v>
      </c>
      <c r="AL246" s="130">
        <v>45469.77669996528</v>
      </c>
      <c r="AM246" s="131">
        <v>517767.17</v>
      </c>
      <c r="AN246" s="131">
        <v>477371.64</v>
      </c>
      <c r="AO246" s="124"/>
      <c r="AP246" s="124"/>
    </row>
    <row r="247">
      <c r="A247" s="129">
        <v>327.0</v>
      </c>
      <c r="B247" s="14" t="s">
        <v>47</v>
      </c>
      <c r="C247" s="14" t="s">
        <v>32</v>
      </c>
      <c r="D247" s="14" t="s">
        <v>341</v>
      </c>
      <c r="E247" s="14" t="s">
        <v>342</v>
      </c>
      <c r="F247" s="15" t="s">
        <v>96</v>
      </c>
      <c r="G247" s="15" t="s">
        <v>59</v>
      </c>
      <c r="H247" s="18" t="s">
        <v>1053</v>
      </c>
      <c r="I247" s="18" t="s">
        <v>1054</v>
      </c>
      <c r="J247" s="129">
        <v>696836.9</v>
      </c>
      <c r="K247" s="129">
        <v>387729.4</v>
      </c>
      <c r="L247" s="129">
        <v>15813.27</v>
      </c>
      <c r="M247" s="129">
        <v>11288.5</v>
      </c>
      <c r="N247" s="129">
        <v>10.0</v>
      </c>
      <c r="O247" s="129">
        <v>3.0</v>
      </c>
      <c r="P247" s="129">
        <v>29.0</v>
      </c>
      <c r="Q247" s="129">
        <v>27.0</v>
      </c>
      <c r="R247" s="129">
        <v>20.0</v>
      </c>
      <c r="S247" s="129">
        <v>24.0</v>
      </c>
      <c r="T247" s="129">
        <v>233.0</v>
      </c>
      <c r="U247" s="129">
        <v>7.0</v>
      </c>
      <c r="V247" s="129">
        <v>-16.0</v>
      </c>
      <c r="W247" s="129">
        <v>40.08</v>
      </c>
      <c r="X247" s="129">
        <v>79.72</v>
      </c>
      <c r="Y247" s="129">
        <v>5.0</v>
      </c>
      <c r="Z247" s="129">
        <v>1.0</v>
      </c>
      <c r="AA247" s="129">
        <v>1.0</v>
      </c>
      <c r="AB247" s="129">
        <v>5.0</v>
      </c>
      <c r="AC247" s="129">
        <v>5.0</v>
      </c>
      <c r="AD247" s="129">
        <v>3.8</v>
      </c>
      <c r="AE247" s="129">
        <v>67.0</v>
      </c>
      <c r="AF247" s="129">
        <v>4.0</v>
      </c>
      <c r="AG247" s="129">
        <v>1.0</v>
      </c>
      <c r="AH247" s="129">
        <v>1.0</v>
      </c>
      <c r="AI247" s="129">
        <v>4.0</v>
      </c>
      <c r="AJ247" s="129">
        <v>4.0</v>
      </c>
      <c r="AK247" s="129">
        <v>4.0</v>
      </c>
      <c r="AL247" s="130">
        <v>45469.77669996528</v>
      </c>
      <c r="AM247" s="131">
        <v>653723.79</v>
      </c>
      <c r="AN247" s="131">
        <v>387728.76</v>
      </c>
      <c r="AO247" s="124"/>
      <c r="AP247" s="124"/>
    </row>
    <row r="248">
      <c r="A248" s="129">
        <v>261.0</v>
      </c>
      <c r="B248" s="14" t="s">
        <v>60</v>
      </c>
      <c r="C248" s="14" t="s">
        <v>32</v>
      </c>
      <c r="D248" s="14" t="s">
        <v>266</v>
      </c>
      <c r="E248" s="14" t="s">
        <v>267</v>
      </c>
      <c r="F248" s="15" t="s">
        <v>88</v>
      </c>
      <c r="G248" s="15" t="s">
        <v>59</v>
      </c>
      <c r="H248" s="18" t="s">
        <v>1053</v>
      </c>
      <c r="I248" s="18" t="s">
        <v>1054</v>
      </c>
      <c r="J248" s="129">
        <v>1746029.02</v>
      </c>
      <c r="K248" s="129">
        <v>1702102.8</v>
      </c>
      <c r="L248" s="129">
        <v>46977.1</v>
      </c>
      <c r="M248" s="129">
        <v>50168.52</v>
      </c>
      <c r="N248" s="129">
        <v>32.0</v>
      </c>
      <c r="O248" s="129">
        <v>20.0</v>
      </c>
      <c r="P248" s="129">
        <v>37.0</v>
      </c>
      <c r="Q248" s="129">
        <v>33.0</v>
      </c>
      <c r="R248" s="129">
        <v>49.0</v>
      </c>
      <c r="S248" s="129">
        <v>49.0</v>
      </c>
      <c r="T248" s="129">
        <v>60.0</v>
      </c>
      <c r="U248" s="129">
        <v>12.0</v>
      </c>
      <c r="V248" s="129">
        <v>0.0</v>
      </c>
      <c r="W248" s="129">
        <v>-6.36</v>
      </c>
      <c r="X248" s="129">
        <v>2.58</v>
      </c>
      <c r="Y248" s="129">
        <v>3.0</v>
      </c>
      <c r="Z248" s="129">
        <v>1.0</v>
      </c>
      <c r="AA248" s="129">
        <v>1.0</v>
      </c>
      <c r="AB248" s="129">
        <v>1.0</v>
      </c>
      <c r="AC248" s="129">
        <v>1.0</v>
      </c>
      <c r="AD248" s="129">
        <v>1.1</v>
      </c>
      <c r="AE248" s="129">
        <v>509.0</v>
      </c>
      <c r="AF248" s="129">
        <v>2.0</v>
      </c>
      <c r="AG248" s="129">
        <v>1.0</v>
      </c>
      <c r="AH248" s="129">
        <v>1.0</v>
      </c>
      <c r="AI248" s="129">
        <v>1.0</v>
      </c>
      <c r="AJ248" s="129">
        <v>1.0</v>
      </c>
      <c r="AK248" s="129">
        <v>1.0</v>
      </c>
      <c r="AL248" s="130">
        <v>45469.77669996528</v>
      </c>
      <c r="AM248" s="131">
        <v>1749549.0</v>
      </c>
      <c r="AN248" s="131">
        <v>1760521.92</v>
      </c>
      <c r="AO248" s="124"/>
      <c r="AP248" s="124"/>
    </row>
    <row r="249">
      <c r="A249" s="129">
        <v>432.0</v>
      </c>
      <c r="B249" s="14" t="s">
        <v>42</v>
      </c>
      <c r="C249" s="14" t="s">
        <v>32</v>
      </c>
      <c r="D249" s="14" t="s">
        <v>144</v>
      </c>
      <c r="E249" s="14" t="s">
        <v>234</v>
      </c>
      <c r="F249" s="15" t="s">
        <v>108</v>
      </c>
      <c r="G249" s="15" t="s">
        <v>46</v>
      </c>
      <c r="H249" s="18" t="s">
        <v>1053</v>
      </c>
      <c r="I249" s="18" t="s">
        <v>1054</v>
      </c>
      <c r="J249" s="129">
        <v>1192105.11</v>
      </c>
      <c r="K249" s="129">
        <v>1280931.0</v>
      </c>
      <c r="L249" s="129">
        <v>33545.47</v>
      </c>
      <c r="M249" s="129">
        <v>37965.16</v>
      </c>
      <c r="N249" s="129">
        <v>3.0</v>
      </c>
      <c r="O249" s="129">
        <v>1.0</v>
      </c>
      <c r="P249" s="129">
        <v>17.0</v>
      </c>
      <c r="Q249" s="129">
        <v>30.0</v>
      </c>
      <c r="R249" s="129">
        <v>33.0</v>
      </c>
      <c r="S249" s="129">
        <v>26.0</v>
      </c>
      <c r="T249" s="129">
        <v>200.0</v>
      </c>
      <c r="U249" s="129">
        <v>-43.0</v>
      </c>
      <c r="V249" s="129">
        <v>26.0</v>
      </c>
      <c r="W249" s="129">
        <v>-11.64</v>
      </c>
      <c r="X249" s="129">
        <v>-6.93</v>
      </c>
      <c r="Y249" s="129">
        <v>5.0</v>
      </c>
      <c r="Z249" s="129">
        <v>1.0</v>
      </c>
      <c r="AA249" s="129">
        <v>2.0</v>
      </c>
      <c r="AB249" s="129">
        <v>1.0</v>
      </c>
      <c r="AC249" s="129">
        <v>1.0</v>
      </c>
      <c r="AD249" s="129">
        <v>1.4</v>
      </c>
      <c r="AE249" s="129">
        <v>425.0</v>
      </c>
      <c r="AF249" s="129">
        <v>4.0</v>
      </c>
      <c r="AG249" s="129">
        <v>1.0</v>
      </c>
      <c r="AH249" s="129">
        <v>2.0</v>
      </c>
      <c r="AI249" s="129">
        <v>1.0</v>
      </c>
      <c r="AJ249" s="129">
        <v>1.0</v>
      </c>
      <c r="AK249" s="129">
        <v>1.0</v>
      </c>
      <c r="AL249" s="130">
        <v>45469.77669996528</v>
      </c>
      <c r="AM249" s="131">
        <v>1192337.11</v>
      </c>
      <c r="AN249" s="131">
        <v>1281070.44</v>
      </c>
      <c r="AO249" s="124"/>
      <c r="AP249" s="124"/>
    </row>
    <row r="250">
      <c r="A250" s="129">
        <v>233.0</v>
      </c>
      <c r="B250" s="14" t="s">
        <v>42</v>
      </c>
      <c r="C250" s="14" t="s">
        <v>32</v>
      </c>
      <c r="D250" s="14" t="s">
        <v>74</v>
      </c>
      <c r="E250" s="14" t="s">
        <v>234</v>
      </c>
      <c r="F250" s="15" t="s">
        <v>108</v>
      </c>
      <c r="G250" s="15" t="s">
        <v>46</v>
      </c>
      <c r="H250" s="18" t="s">
        <v>1053</v>
      </c>
      <c r="I250" s="18" t="s">
        <v>1054</v>
      </c>
      <c r="J250" s="129">
        <v>2093317.17</v>
      </c>
      <c r="K250" s="129">
        <v>1627290.4</v>
      </c>
      <c r="L250" s="129">
        <v>71317.02</v>
      </c>
      <c r="M250" s="129">
        <v>58386.77</v>
      </c>
      <c r="N250" s="129">
        <v>6.0</v>
      </c>
      <c r="O250" s="129">
        <v>6.0</v>
      </c>
      <c r="P250" s="129">
        <v>61.0</v>
      </c>
      <c r="Q250" s="129">
        <v>61.0</v>
      </c>
      <c r="R250" s="129">
        <v>37.0</v>
      </c>
      <c r="S250" s="129">
        <v>55.0</v>
      </c>
      <c r="T250" s="129">
        <v>0.0</v>
      </c>
      <c r="U250" s="129">
        <v>0.0</v>
      </c>
      <c r="V250" s="129">
        <v>-32.0</v>
      </c>
      <c r="W250" s="129">
        <v>22.15</v>
      </c>
      <c r="X250" s="129">
        <v>28.64</v>
      </c>
      <c r="Y250" s="129">
        <v>1.0</v>
      </c>
      <c r="Z250" s="129">
        <v>1.0</v>
      </c>
      <c r="AA250" s="129">
        <v>1.0</v>
      </c>
      <c r="AB250" s="129">
        <v>5.0</v>
      </c>
      <c r="AC250" s="129">
        <v>4.0</v>
      </c>
      <c r="AD250" s="129">
        <v>3.35</v>
      </c>
      <c r="AE250" s="129">
        <v>151.0</v>
      </c>
      <c r="AF250" s="129">
        <v>1.0</v>
      </c>
      <c r="AG250" s="129">
        <v>1.0</v>
      </c>
      <c r="AH250" s="129">
        <v>1.0</v>
      </c>
      <c r="AI250" s="129">
        <v>4.0</v>
      </c>
      <c r="AJ250" s="129">
        <v>3.0</v>
      </c>
      <c r="AK250" s="129">
        <v>3.0</v>
      </c>
      <c r="AL250" s="130">
        <v>45469.77669996528</v>
      </c>
      <c r="AM250" s="131">
        <v>2093302.21</v>
      </c>
      <c r="AN250" s="131">
        <v>1627178.18</v>
      </c>
      <c r="AO250" s="124"/>
      <c r="AP250" s="124"/>
    </row>
    <row r="251">
      <c r="A251" s="129">
        <v>421.0</v>
      </c>
      <c r="B251" s="14" t="s">
        <v>63</v>
      </c>
      <c r="C251" s="14" t="s">
        <v>32</v>
      </c>
      <c r="D251" s="14" t="s">
        <v>420</v>
      </c>
      <c r="E251" s="14" t="s">
        <v>421</v>
      </c>
      <c r="F251" s="15" t="s">
        <v>55</v>
      </c>
      <c r="G251" s="15" t="s">
        <v>36</v>
      </c>
      <c r="H251" s="18" t="s">
        <v>1053</v>
      </c>
      <c r="I251" s="18" t="s">
        <v>1054</v>
      </c>
      <c r="J251" s="129">
        <v>655823.92</v>
      </c>
      <c r="K251" s="129">
        <v>694289.8</v>
      </c>
      <c r="L251" s="129">
        <v>19348.14</v>
      </c>
      <c r="M251" s="129">
        <v>22210.18</v>
      </c>
      <c r="N251" s="129">
        <v>8.0</v>
      </c>
      <c r="O251" s="129">
        <v>13.0</v>
      </c>
      <c r="P251" s="129">
        <v>21.0</v>
      </c>
      <c r="Q251" s="129">
        <v>16.0</v>
      </c>
      <c r="R251" s="129">
        <v>29.0</v>
      </c>
      <c r="S251" s="129">
        <v>30.0</v>
      </c>
      <c r="T251" s="129">
        <v>-38.0</v>
      </c>
      <c r="U251" s="129">
        <v>31.0</v>
      </c>
      <c r="V251" s="129">
        <v>-3.0</v>
      </c>
      <c r="W251" s="129">
        <v>-12.89</v>
      </c>
      <c r="X251" s="129">
        <v>-5.54</v>
      </c>
      <c r="Y251" s="129">
        <v>1.0</v>
      </c>
      <c r="Z251" s="129">
        <v>1.0</v>
      </c>
      <c r="AA251" s="129">
        <v>1.0</v>
      </c>
      <c r="AB251" s="129">
        <v>1.0</v>
      </c>
      <c r="AC251" s="129">
        <v>1.0</v>
      </c>
      <c r="AD251" s="129">
        <v>1.0</v>
      </c>
      <c r="AE251" s="129">
        <v>543.0</v>
      </c>
      <c r="AF251" s="129">
        <v>1.0</v>
      </c>
      <c r="AG251" s="129">
        <v>1.0</v>
      </c>
      <c r="AH251" s="129">
        <v>1.0</v>
      </c>
      <c r="AI251" s="129">
        <v>1.0</v>
      </c>
      <c r="AJ251" s="129">
        <v>1.0</v>
      </c>
      <c r="AK251" s="129">
        <v>1.0</v>
      </c>
      <c r="AL251" s="130">
        <v>45469.77669996528</v>
      </c>
      <c r="AM251" s="131">
        <v>656654.97</v>
      </c>
      <c r="AN251" s="131">
        <v>695504.94</v>
      </c>
      <c r="AO251" s="124"/>
      <c r="AP251" s="124"/>
    </row>
    <row r="252">
      <c r="A252" s="128">
        <v>3022.0</v>
      </c>
      <c r="B252" s="11" t="s">
        <v>31</v>
      </c>
      <c r="C252" s="11" t="s">
        <v>32</v>
      </c>
      <c r="D252" s="11" t="s">
        <v>786</v>
      </c>
      <c r="E252" s="14" t="s">
        <v>787</v>
      </c>
      <c r="F252" s="15" t="s">
        <v>771</v>
      </c>
      <c r="G252" s="15" t="s">
        <v>772</v>
      </c>
      <c r="H252" s="18" t="s">
        <v>1053</v>
      </c>
      <c r="I252" s="18" t="s">
        <v>1054</v>
      </c>
      <c r="J252" s="129">
        <v>1768361.77</v>
      </c>
      <c r="K252" s="129">
        <v>1691803.8</v>
      </c>
      <c r="L252" s="129">
        <v>35901.52</v>
      </c>
      <c r="M252" s="129">
        <v>35841.43</v>
      </c>
      <c r="N252" s="129">
        <v>26.0</v>
      </c>
      <c r="O252" s="129">
        <v>30.0</v>
      </c>
      <c r="P252" s="129">
        <v>32.0</v>
      </c>
      <c r="Q252" s="128">
        <v>26.0</v>
      </c>
      <c r="R252" s="128">
        <v>75.0</v>
      </c>
      <c r="S252" s="128">
        <v>63.0</v>
      </c>
      <c r="T252" s="128">
        <v>-13.0</v>
      </c>
      <c r="U252" s="128">
        <v>23.0</v>
      </c>
      <c r="V252" s="128">
        <v>19.0</v>
      </c>
      <c r="W252" s="128">
        <v>0.17</v>
      </c>
      <c r="X252" s="128">
        <v>4.53</v>
      </c>
      <c r="Y252" s="128">
        <v>1.0</v>
      </c>
      <c r="Z252" s="128">
        <v>1.0</v>
      </c>
      <c r="AA252" s="128">
        <v>1.0</v>
      </c>
      <c r="AB252" s="128">
        <v>1.0</v>
      </c>
      <c r="AC252" s="128">
        <v>1.0</v>
      </c>
      <c r="AD252" s="128">
        <v>1.0</v>
      </c>
      <c r="AE252" s="128">
        <v>579.0</v>
      </c>
      <c r="AF252" s="128">
        <v>1.0</v>
      </c>
      <c r="AG252" s="128">
        <v>1.0</v>
      </c>
      <c r="AH252" s="128">
        <v>1.0</v>
      </c>
      <c r="AI252" s="128">
        <v>1.0</v>
      </c>
      <c r="AJ252" s="128">
        <v>1.0</v>
      </c>
      <c r="AK252" s="128">
        <v>1.0</v>
      </c>
      <c r="AL252" s="130">
        <v>45469.77669996528</v>
      </c>
      <c r="AM252" s="131">
        <v>1768279.77</v>
      </c>
      <c r="AN252" s="131">
        <v>1692342.92</v>
      </c>
      <c r="AO252" s="124"/>
      <c r="AP252" s="124"/>
    </row>
    <row r="253">
      <c r="A253" s="128">
        <v>3012.0</v>
      </c>
      <c r="B253" s="11" t="s">
        <v>31</v>
      </c>
      <c r="C253" s="11" t="s">
        <v>32</v>
      </c>
      <c r="D253" s="11" t="s">
        <v>786</v>
      </c>
      <c r="E253" s="14" t="s">
        <v>787</v>
      </c>
      <c r="F253" s="15" t="s">
        <v>771</v>
      </c>
      <c r="G253" s="15" t="s">
        <v>772</v>
      </c>
      <c r="H253" s="18" t="s">
        <v>1053</v>
      </c>
      <c r="I253" s="18" t="s">
        <v>1054</v>
      </c>
      <c r="J253" s="129">
        <v>393312.77</v>
      </c>
      <c r="K253" s="129">
        <v>392291.6</v>
      </c>
      <c r="L253" s="129">
        <v>8597.59</v>
      </c>
      <c r="M253" s="129">
        <v>8788.04</v>
      </c>
      <c r="N253" s="129">
        <v>16.0</v>
      </c>
      <c r="O253" s="14" t="s">
        <v>41</v>
      </c>
      <c r="P253" s="129">
        <v>20.0</v>
      </c>
      <c r="Q253" s="128">
        <v>9.0</v>
      </c>
      <c r="R253" s="128">
        <v>23.0</v>
      </c>
      <c r="S253" s="128">
        <v>25.0</v>
      </c>
      <c r="T253" s="11" t="s">
        <v>41</v>
      </c>
      <c r="U253" s="128">
        <v>122.0</v>
      </c>
      <c r="V253" s="128">
        <v>-8.0</v>
      </c>
      <c r="W253" s="128">
        <v>-2.17</v>
      </c>
      <c r="X253" s="128">
        <v>0.26</v>
      </c>
      <c r="Y253" s="11" t="s">
        <v>41</v>
      </c>
      <c r="Z253" s="128">
        <v>3.0</v>
      </c>
      <c r="AA253" s="128">
        <v>1.0</v>
      </c>
      <c r="AB253" s="128">
        <v>1.0</v>
      </c>
      <c r="AC253" s="128">
        <v>1.0</v>
      </c>
      <c r="AD253" s="128">
        <v>1.15</v>
      </c>
      <c r="AE253" s="128">
        <v>497.0</v>
      </c>
      <c r="AF253" s="11" t="s">
        <v>41</v>
      </c>
      <c r="AG253" s="128">
        <v>2.0</v>
      </c>
      <c r="AH253" s="128">
        <v>1.0</v>
      </c>
      <c r="AI253" s="128">
        <v>1.0</v>
      </c>
      <c r="AJ253" s="128">
        <v>1.0</v>
      </c>
      <c r="AK253" s="128">
        <v>1.0</v>
      </c>
      <c r="AL253" s="130">
        <v>45469.77669996528</v>
      </c>
      <c r="AM253" s="131">
        <v>393208.77</v>
      </c>
      <c r="AN253" s="131">
        <v>392282.27</v>
      </c>
      <c r="AO253" s="124"/>
      <c r="AP253" s="124"/>
    </row>
    <row r="254">
      <c r="A254" s="129">
        <v>303.0</v>
      </c>
      <c r="B254" s="14" t="s">
        <v>122</v>
      </c>
      <c r="C254" s="14" t="s">
        <v>32</v>
      </c>
      <c r="D254" s="14" t="s">
        <v>150</v>
      </c>
      <c r="E254" s="14" t="s">
        <v>314</v>
      </c>
      <c r="F254" s="15" t="s">
        <v>45</v>
      </c>
      <c r="G254" s="15" t="s">
        <v>46</v>
      </c>
      <c r="H254" s="18" t="s">
        <v>1053</v>
      </c>
      <c r="I254" s="18" t="s">
        <v>1054</v>
      </c>
      <c r="J254" s="129">
        <v>1469743.31</v>
      </c>
      <c r="K254" s="129">
        <v>1484892.0</v>
      </c>
      <c r="L254" s="129">
        <v>47743.56</v>
      </c>
      <c r="M254" s="129">
        <v>59031.15</v>
      </c>
      <c r="N254" s="129">
        <v>14.0</v>
      </c>
      <c r="O254" s="129">
        <v>17.0</v>
      </c>
      <c r="P254" s="129">
        <v>46.0</v>
      </c>
      <c r="Q254" s="129">
        <v>47.0</v>
      </c>
      <c r="R254" s="129">
        <v>28.0</v>
      </c>
      <c r="S254" s="129">
        <v>30.0</v>
      </c>
      <c r="T254" s="129">
        <v>-17.0</v>
      </c>
      <c r="U254" s="129">
        <v>-2.0</v>
      </c>
      <c r="V254" s="129">
        <v>-6.0</v>
      </c>
      <c r="W254" s="129">
        <v>-19.12</v>
      </c>
      <c r="X254" s="129">
        <v>-1.02</v>
      </c>
      <c r="Y254" s="129">
        <v>1.0</v>
      </c>
      <c r="Z254" s="129">
        <v>1.0</v>
      </c>
      <c r="AA254" s="129">
        <v>1.0</v>
      </c>
      <c r="AB254" s="129">
        <v>1.0</v>
      </c>
      <c r="AC254" s="129">
        <v>1.0</v>
      </c>
      <c r="AD254" s="129">
        <v>1.0</v>
      </c>
      <c r="AE254" s="129">
        <v>591.0</v>
      </c>
      <c r="AF254" s="129">
        <v>1.0</v>
      </c>
      <c r="AG254" s="129">
        <v>1.0</v>
      </c>
      <c r="AH254" s="129">
        <v>1.0</v>
      </c>
      <c r="AI254" s="129">
        <v>1.0</v>
      </c>
      <c r="AJ254" s="129">
        <v>1.0</v>
      </c>
      <c r="AK254" s="129">
        <v>1.0</v>
      </c>
      <c r="AL254" s="130">
        <v>45469.77669996528</v>
      </c>
      <c r="AM254" s="131">
        <v>1471295.87</v>
      </c>
      <c r="AN254" s="131">
        <v>1520253.57</v>
      </c>
      <c r="AO254" s="124"/>
      <c r="AP254" s="124"/>
    </row>
    <row r="255">
      <c r="A255" s="129">
        <v>509.0</v>
      </c>
      <c r="B255" s="14" t="s">
        <v>122</v>
      </c>
      <c r="C255" s="14" t="s">
        <v>32</v>
      </c>
      <c r="D255" s="14" t="s">
        <v>150</v>
      </c>
      <c r="E255" s="14" t="s">
        <v>314</v>
      </c>
      <c r="F255" s="15" t="s">
        <v>45</v>
      </c>
      <c r="G255" s="15" t="s">
        <v>46</v>
      </c>
      <c r="H255" s="18" t="s">
        <v>1053</v>
      </c>
      <c r="I255" s="18" t="s">
        <v>1054</v>
      </c>
      <c r="J255" s="129">
        <v>651617.88</v>
      </c>
      <c r="K255" s="129">
        <v>567630.6</v>
      </c>
      <c r="L255" s="129">
        <v>23289.75</v>
      </c>
      <c r="M255" s="129">
        <v>18525.95</v>
      </c>
      <c r="N255" s="129">
        <v>5.0</v>
      </c>
      <c r="O255" s="129">
        <v>9.0</v>
      </c>
      <c r="P255" s="129">
        <v>26.0</v>
      </c>
      <c r="Q255" s="129">
        <v>22.0</v>
      </c>
      <c r="R255" s="129">
        <v>13.0</v>
      </c>
      <c r="S255" s="129">
        <v>17.0</v>
      </c>
      <c r="T255" s="129">
        <v>-44.0</v>
      </c>
      <c r="U255" s="129">
        <v>18.0</v>
      </c>
      <c r="V255" s="129">
        <v>-23.0</v>
      </c>
      <c r="W255" s="129">
        <v>25.71</v>
      </c>
      <c r="X255" s="129">
        <v>14.8</v>
      </c>
      <c r="Y255" s="129">
        <v>1.0</v>
      </c>
      <c r="Z255" s="129">
        <v>1.0</v>
      </c>
      <c r="AA255" s="129">
        <v>1.0</v>
      </c>
      <c r="AB255" s="129">
        <v>5.0</v>
      </c>
      <c r="AC255" s="129">
        <v>3.0</v>
      </c>
      <c r="AD255" s="129">
        <v>3.1</v>
      </c>
      <c r="AE255" s="129">
        <v>172.0</v>
      </c>
      <c r="AF255" s="129">
        <v>1.0</v>
      </c>
      <c r="AG255" s="129">
        <v>1.0</v>
      </c>
      <c r="AH255" s="129">
        <v>1.0</v>
      </c>
      <c r="AI255" s="129">
        <v>4.0</v>
      </c>
      <c r="AJ255" s="129">
        <v>2.0</v>
      </c>
      <c r="AK255" s="129">
        <v>3.0</v>
      </c>
      <c r="AL255" s="130">
        <v>45469.77669996528</v>
      </c>
      <c r="AM255" s="131">
        <v>652275.5</v>
      </c>
      <c r="AN255" s="131">
        <v>532111.97</v>
      </c>
      <c r="AO255" s="124"/>
      <c r="AP255" s="124"/>
    </row>
    <row r="256">
      <c r="A256" s="129">
        <v>501.0</v>
      </c>
      <c r="B256" s="14" t="s">
        <v>67</v>
      </c>
      <c r="C256" s="14" t="s">
        <v>32</v>
      </c>
      <c r="D256" s="14" t="s">
        <v>484</v>
      </c>
      <c r="E256" s="14" t="s">
        <v>485</v>
      </c>
      <c r="F256" s="15" t="s">
        <v>121</v>
      </c>
      <c r="G256" s="15" t="s">
        <v>36</v>
      </c>
      <c r="H256" s="18" t="s">
        <v>1053</v>
      </c>
      <c r="I256" s="18" t="s">
        <v>1054</v>
      </c>
      <c r="J256" s="129">
        <v>873980.09</v>
      </c>
      <c r="K256" s="129">
        <v>704814.8</v>
      </c>
      <c r="L256" s="129">
        <v>32030.83</v>
      </c>
      <c r="M256" s="129">
        <v>23735.25</v>
      </c>
      <c r="N256" s="129">
        <v>19.0</v>
      </c>
      <c r="O256" s="129">
        <v>47.0</v>
      </c>
      <c r="P256" s="129">
        <v>34.0</v>
      </c>
      <c r="Q256" s="129">
        <v>47.0</v>
      </c>
      <c r="R256" s="129">
        <v>33.0</v>
      </c>
      <c r="S256" s="129">
        <v>20.0</v>
      </c>
      <c r="T256" s="129">
        <v>-59.0</v>
      </c>
      <c r="U256" s="129">
        <v>-27.0</v>
      </c>
      <c r="V256" s="129">
        <v>65.0</v>
      </c>
      <c r="W256" s="129">
        <v>34.95</v>
      </c>
      <c r="X256" s="129">
        <v>24.0</v>
      </c>
      <c r="Y256" s="129">
        <v>1.0</v>
      </c>
      <c r="Z256" s="129">
        <v>1.0</v>
      </c>
      <c r="AA256" s="129">
        <v>4.0</v>
      </c>
      <c r="AB256" s="129">
        <v>5.0</v>
      </c>
      <c r="AC256" s="129">
        <v>4.0</v>
      </c>
      <c r="AD256" s="129">
        <v>3.95</v>
      </c>
      <c r="AE256" s="129">
        <v>56.0</v>
      </c>
      <c r="AF256" s="129">
        <v>1.0</v>
      </c>
      <c r="AG256" s="129">
        <v>1.0</v>
      </c>
      <c r="AH256" s="129">
        <v>3.0</v>
      </c>
      <c r="AI256" s="129">
        <v>4.0</v>
      </c>
      <c r="AJ256" s="129">
        <v>3.0</v>
      </c>
      <c r="AK256" s="129">
        <v>4.0</v>
      </c>
      <c r="AL256" s="130">
        <v>45469.77669996528</v>
      </c>
      <c r="AM256" s="131">
        <v>880386.82</v>
      </c>
      <c r="AN256" s="131">
        <v>716195.28</v>
      </c>
      <c r="AO256" s="124"/>
      <c r="AP256" s="124"/>
    </row>
    <row r="257">
      <c r="A257" s="129">
        <v>857.0</v>
      </c>
      <c r="B257" s="14" t="s">
        <v>63</v>
      </c>
      <c r="C257" s="14" t="s">
        <v>32</v>
      </c>
      <c r="D257" s="14" t="s">
        <v>757</v>
      </c>
      <c r="E257" s="14" t="s">
        <v>758</v>
      </c>
      <c r="F257" s="15" t="s">
        <v>66</v>
      </c>
      <c r="G257" s="15" t="s">
        <v>59</v>
      </c>
      <c r="H257" s="18" t="s">
        <v>1053</v>
      </c>
      <c r="I257" s="18" t="s">
        <v>1054</v>
      </c>
      <c r="J257" s="129">
        <v>564436.19</v>
      </c>
      <c r="K257" s="129">
        <v>240358.6</v>
      </c>
      <c r="L257" s="129">
        <v>13014.72</v>
      </c>
      <c r="M257" s="129">
        <v>5857.14</v>
      </c>
      <c r="N257" s="129">
        <v>1.0</v>
      </c>
      <c r="O257" s="129">
        <v>6.0</v>
      </c>
      <c r="P257" s="129">
        <v>18.0</v>
      </c>
      <c r="Q257" s="129">
        <v>10.0</v>
      </c>
      <c r="R257" s="129">
        <v>6.0</v>
      </c>
      <c r="S257" s="129">
        <v>19.0</v>
      </c>
      <c r="T257" s="129">
        <v>-83.0</v>
      </c>
      <c r="U257" s="129">
        <v>80.0</v>
      </c>
      <c r="V257" s="129">
        <v>-68.0</v>
      </c>
      <c r="W257" s="129">
        <v>122.2</v>
      </c>
      <c r="X257" s="129">
        <v>134.83</v>
      </c>
      <c r="Y257" s="129">
        <v>1.0</v>
      </c>
      <c r="Z257" s="129">
        <v>2.0</v>
      </c>
      <c r="AA257" s="129">
        <v>1.0</v>
      </c>
      <c r="AB257" s="129">
        <v>5.0</v>
      </c>
      <c r="AC257" s="129">
        <v>5.0</v>
      </c>
      <c r="AD257" s="129">
        <v>3.7</v>
      </c>
      <c r="AE257" s="129">
        <v>89.0</v>
      </c>
      <c r="AF257" s="129">
        <v>1.0</v>
      </c>
      <c r="AG257" s="129">
        <v>2.0</v>
      </c>
      <c r="AH257" s="129">
        <v>1.0</v>
      </c>
      <c r="AI257" s="129">
        <v>4.0</v>
      </c>
      <c r="AJ257" s="129">
        <v>4.0</v>
      </c>
      <c r="AK257" s="129">
        <v>3.0</v>
      </c>
      <c r="AL257" s="130">
        <v>45469.77669996528</v>
      </c>
      <c r="AM257" s="131">
        <v>556059.19</v>
      </c>
      <c r="AN257" s="131">
        <v>240295.15</v>
      </c>
      <c r="AO257" s="124"/>
      <c r="AP257" s="124"/>
    </row>
    <row r="258">
      <c r="A258" s="129">
        <v>424.0</v>
      </c>
      <c r="B258" s="14" t="s">
        <v>97</v>
      </c>
      <c r="C258" s="14" t="s">
        <v>32</v>
      </c>
      <c r="D258" s="14" t="s">
        <v>422</v>
      </c>
      <c r="E258" s="14" t="s">
        <v>423</v>
      </c>
      <c r="F258" s="15" t="s">
        <v>223</v>
      </c>
      <c r="G258" s="15" t="s">
        <v>101</v>
      </c>
      <c r="H258" s="18" t="s">
        <v>1053</v>
      </c>
      <c r="I258" s="18" t="s">
        <v>1054</v>
      </c>
      <c r="J258" s="129">
        <v>1303994.13</v>
      </c>
      <c r="K258" s="129">
        <v>1216548.4</v>
      </c>
      <c r="L258" s="129">
        <v>34678.25</v>
      </c>
      <c r="M258" s="129">
        <v>33819.25</v>
      </c>
      <c r="N258" s="129">
        <v>8.0</v>
      </c>
      <c r="O258" s="129">
        <v>5.0</v>
      </c>
      <c r="P258" s="129">
        <v>38.0</v>
      </c>
      <c r="Q258" s="129">
        <v>23.0</v>
      </c>
      <c r="R258" s="129">
        <v>27.0</v>
      </c>
      <c r="S258" s="129">
        <v>16.0</v>
      </c>
      <c r="T258" s="129">
        <v>60.0</v>
      </c>
      <c r="U258" s="129">
        <v>65.0</v>
      </c>
      <c r="V258" s="129">
        <v>68.0</v>
      </c>
      <c r="W258" s="129">
        <v>2.54</v>
      </c>
      <c r="X258" s="129">
        <v>7.19</v>
      </c>
      <c r="Y258" s="129">
        <v>3.0</v>
      </c>
      <c r="Z258" s="129">
        <v>2.0</v>
      </c>
      <c r="AA258" s="129">
        <v>4.0</v>
      </c>
      <c r="AB258" s="129">
        <v>1.0</v>
      </c>
      <c r="AC258" s="129">
        <v>2.0</v>
      </c>
      <c r="AD258" s="129">
        <v>2.05</v>
      </c>
      <c r="AE258" s="129">
        <v>289.0</v>
      </c>
      <c r="AF258" s="129">
        <v>2.0</v>
      </c>
      <c r="AG258" s="129">
        <v>2.0</v>
      </c>
      <c r="AH258" s="129">
        <v>3.0</v>
      </c>
      <c r="AI258" s="129">
        <v>1.0</v>
      </c>
      <c r="AJ258" s="129">
        <v>2.0</v>
      </c>
      <c r="AK258" s="129">
        <v>2.0</v>
      </c>
      <c r="AL258" s="130">
        <v>45469.77669996528</v>
      </c>
      <c r="AM258" s="131">
        <v>1304324.88</v>
      </c>
      <c r="AN258" s="131">
        <v>1217404.72</v>
      </c>
      <c r="AO258" s="124"/>
      <c r="AP258" s="124"/>
    </row>
    <row r="259">
      <c r="A259" s="129">
        <v>755.0</v>
      </c>
      <c r="B259" s="14" t="s">
        <v>42</v>
      </c>
      <c r="C259" s="14" t="s">
        <v>32</v>
      </c>
      <c r="D259" s="14" t="s">
        <v>106</v>
      </c>
      <c r="E259" s="14" t="s">
        <v>107</v>
      </c>
      <c r="F259" s="15" t="s">
        <v>108</v>
      </c>
      <c r="G259" s="15" t="s">
        <v>46</v>
      </c>
      <c r="H259" s="18" t="s">
        <v>1053</v>
      </c>
      <c r="I259" s="18" t="s">
        <v>1054</v>
      </c>
      <c r="J259" s="129">
        <v>1586524.83</v>
      </c>
      <c r="K259" s="129">
        <v>1659458.4</v>
      </c>
      <c r="L259" s="129">
        <v>55392.41</v>
      </c>
      <c r="M259" s="129">
        <v>60033.18</v>
      </c>
      <c r="N259" s="129">
        <v>52.0</v>
      </c>
      <c r="O259" s="129">
        <v>39.0</v>
      </c>
      <c r="P259" s="129">
        <v>53.0</v>
      </c>
      <c r="Q259" s="129">
        <v>68.0</v>
      </c>
      <c r="R259" s="129">
        <v>77.0</v>
      </c>
      <c r="S259" s="129">
        <v>69.0</v>
      </c>
      <c r="T259" s="129">
        <v>33.0</v>
      </c>
      <c r="U259" s="129">
        <v>-22.0</v>
      </c>
      <c r="V259" s="129">
        <v>11.0</v>
      </c>
      <c r="W259" s="129">
        <v>-7.73</v>
      </c>
      <c r="X259" s="129">
        <v>-4.4</v>
      </c>
      <c r="Y259" s="129">
        <v>2.0</v>
      </c>
      <c r="Z259" s="129">
        <v>1.0</v>
      </c>
      <c r="AA259" s="129">
        <v>1.0</v>
      </c>
      <c r="AB259" s="129">
        <v>1.0</v>
      </c>
      <c r="AC259" s="129">
        <v>1.0</v>
      </c>
      <c r="AD259" s="129">
        <v>1.05</v>
      </c>
      <c r="AE259" s="129">
        <v>521.0</v>
      </c>
      <c r="AF259" s="129">
        <v>2.0</v>
      </c>
      <c r="AG259" s="129">
        <v>1.0</v>
      </c>
      <c r="AH259" s="129">
        <v>1.0</v>
      </c>
      <c r="AI259" s="129">
        <v>1.0</v>
      </c>
      <c r="AJ259" s="129">
        <v>1.0</v>
      </c>
      <c r="AK259" s="129">
        <v>1.0</v>
      </c>
      <c r="AL259" s="130">
        <v>45469.77669996528</v>
      </c>
      <c r="AM259" s="131">
        <v>1588064.41</v>
      </c>
      <c r="AN259" s="131">
        <v>1659542.32</v>
      </c>
      <c r="AO259" s="124"/>
      <c r="AP259" s="124"/>
    </row>
    <row r="260">
      <c r="A260" s="129">
        <v>482.0</v>
      </c>
      <c r="B260" s="14" t="s">
        <v>42</v>
      </c>
      <c r="C260" s="14" t="s">
        <v>32</v>
      </c>
      <c r="D260" s="14" t="s">
        <v>106</v>
      </c>
      <c r="E260" s="14" t="s">
        <v>107</v>
      </c>
      <c r="F260" s="15" t="s">
        <v>108</v>
      </c>
      <c r="G260" s="15" t="s">
        <v>46</v>
      </c>
      <c r="H260" s="18" t="s">
        <v>1053</v>
      </c>
      <c r="I260" s="18" t="s">
        <v>1054</v>
      </c>
      <c r="J260" s="129">
        <v>1106695.23</v>
      </c>
      <c r="K260" s="129">
        <v>1024781.0</v>
      </c>
      <c r="L260" s="129">
        <v>36670.48</v>
      </c>
      <c r="M260" s="129">
        <v>34958.15</v>
      </c>
      <c r="N260" s="129">
        <v>1.0</v>
      </c>
      <c r="O260" s="129">
        <v>2.0</v>
      </c>
      <c r="P260" s="129">
        <v>97.0</v>
      </c>
      <c r="Q260" s="129">
        <v>65.0</v>
      </c>
      <c r="R260" s="129">
        <v>33.0</v>
      </c>
      <c r="S260" s="129">
        <v>26.0</v>
      </c>
      <c r="T260" s="129">
        <v>-50.0</v>
      </c>
      <c r="U260" s="129">
        <v>49.0</v>
      </c>
      <c r="V260" s="129">
        <v>26.0</v>
      </c>
      <c r="W260" s="129">
        <v>4.9</v>
      </c>
      <c r="X260" s="129">
        <v>7.99</v>
      </c>
      <c r="Y260" s="129">
        <v>1.0</v>
      </c>
      <c r="Z260" s="129">
        <v>1.0</v>
      </c>
      <c r="AA260" s="129">
        <v>2.0</v>
      </c>
      <c r="AB260" s="129">
        <v>2.0</v>
      </c>
      <c r="AC260" s="129">
        <v>2.0</v>
      </c>
      <c r="AD260" s="129">
        <v>1.85</v>
      </c>
      <c r="AE260" s="129">
        <v>334.0</v>
      </c>
      <c r="AF260" s="129">
        <v>1.0</v>
      </c>
      <c r="AG260" s="129">
        <v>1.0</v>
      </c>
      <c r="AH260" s="129">
        <v>2.0</v>
      </c>
      <c r="AI260" s="129">
        <v>1.0</v>
      </c>
      <c r="AJ260" s="129">
        <v>2.0</v>
      </c>
      <c r="AK260" s="129">
        <v>2.0</v>
      </c>
      <c r="AL260" s="130">
        <v>45469.77669996528</v>
      </c>
      <c r="AM260" s="131">
        <v>1111545.73</v>
      </c>
      <c r="AN260" s="131">
        <v>1025073.19</v>
      </c>
      <c r="AO260" s="124"/>
      <c r="AP260" s="124"/>
    </row>
    <row r="261">
      <c r="A261" s="129">
        <v>135.0</v>
      </c>
      <c r="B261" s="14" t="s">
        <v>42</v>
      </c>
      <c r="C261" s="14" t="s">
        <v>32</v>
      </c>
      <c r="D261" s="14" t="s">
        <v>106</v>
      </c>
      <c r="E261" s="14" t="s">
        <v>107</v>
      </c>
      <c r="F261" s="15" t="s">
        <v>108</v>
      </c>
      <c r="G261" s="15" t="s">
        <v>46</v>
      </c>
      <c r="H261" s="18" t="s">
        <v>1053</v>
      </c>
      <c r="I261" s="18" t="s">
        <v>1054</v>
      </c>
      <c r="J261" s="129">
        <v>1132089.62</v>
      </c>
      <c r="K261" s="129">
        <v>961820.4</v>
      </c>
      <c r="L261" s="129">
        <v>36727.77</v>
      </c>
      <c r="M261" s="129">
        <v>32657.02</v>
      </c>
      <c r="N261" s="129">
        <v>4.0</v>
      </c>
      <c r="O261" s="129">
        <v>2.0</v>
      </c>
      <c r="P261" s="129">
        <v>54.0</v>
      </c>
      <c r="Q261" s="129">
        <v>43.0</v>
      </c>
      <c r="R261" s="129">
        <v>18.0</v>
      </c>
      <c r="S261" s="129">
        <v>22.0</v>
      </c>
      <c r="T261" s="129">
        <v>100.0</v>
      </c>
      <c r="U261" s="129">
        <v>25.0</v>
      </c>
      <c r="V261" s="129">
        <v>-18.0</v>
      </c>
      <c r="W261" s="129">
        <v>12.47</v>
      </c>
      <c r="X261" s="129">
        <v>17.7</v>
      </c>
      <c r="Y261" s="129">
        <v>4.0</v>
      </c>
      <c r="Z261" s="129">
        <v>1.0</v>
      </c>
      <c r="AA261" s="129">
        <v>1.0</v>
      </c>
      <c r="AB261" s="129">
        <v>3.0</v>
      </c>
      <c r="AC261" s="129">
        <v>3.0</v>
      </c>
      <c r="AD261" s="129">
        <v>2.45</v>
      </c>
      <c r="AE261" s="129">
        <v>237.0</v>
      </c>
      <c r="AF261" s="129">
        <v>3.0</v>
      </c>
      <c r="AG261" s="129">
        <v>1.0</v>
      </c>
      <c r="AH261" s="129">
        <v>1.0</v>
      </c>
      <c r="AI261" s="129">
        <v>2.0</v>
      </c>
      <c r="AJ261" s="129">
        <v>2.0</v>
      </c>
      <c r="AK261" s="129">
        <v>2.0</v>
      </c>
      <c r="AL261" s="130">
        <v>45469.77669996528</v>
      </c>
      <c r="AM261" s="131">
        <v>1131014.25</v>
      </c>
      <c r="AN261" s="131">
        <v>962885.84</v>
      </c>
      <c r="AO261" s="124"/>
      <c r="AP261" s="124"/>
    </row>
    <row r="262">
      <c r="A262" s="129">
        <v>729.0</v>
      </c>
      <c r="B262" s="14" t="s">
        <v>42</v>
      </c>
      <c r="C262" s="14" t="s">
        <v>32</v>
      </c>
      <c r="D262" s="14" t="s">
        <v>106</v>
      </c>
      <c r="E262" s="14" t="s">
        <v>107</v>
      </c>
      <c r="F262" s="15" t="s">
        <v>108</v>
      </c>
      <c r="G262" s="15" t="s">
        <v>46</v>
      </c>
      <c r="H262" s="18" t="s">
        <v>1053</v>
      </c>
      <c r="I262" s="18" t="s">
        <v>1054</v>
      </c>
      <c r="J262" s="129">
        <v>2004413.14</v>
      </c>
      <c r="K262" s="129">
        <v>1495074.8</v>
      </c>
      <c r="L262" s="129">
        <v>52432.01</v>
      </c>
      <c r="M262" s="129">
        <v>39472.87</v>
      </c>
      <c r="N262" s="129">
        <v>3.0</v>
      </c>
      <c r="O262" s="14" t="s">
        <v>41</v>
      </c>
      <c r="P262" s="129">
        <v>43.0</v>
      </c>
      <c r="Q262" s="129">
        <v>35.0</v>
      </c>
      <c r="R262" s="129">
        <v>52.0</v>
      </c>
      <c r="S262" s="129">
        <v>16.0</v>
      </c>
      <c r="T262" s="14" t="s">
        <v>41</v>
      </c>
      <c r="U262" s="129">
        <v>22.0</v>
      </c>
      <c r="V262" s="129">
        <v>225.0</v>
      </c>
      <c r="W262" s="129">
        <v>32.83</v>
      </c>
      <c r="X262" s="129">
        <v>34.07</v>
      </c>
      <c r="Y262" s="14" t="s">
        <v>41</v>
      </c>
      <c r="Z262" s="129">
        <v>1.0</v>
      </c>
      <c r="AA262" s="129">
        <v>5.0</v>
      </c>
      <c r="AB262" s="129">
        <v>5.0</v>
      </c>
      <c r="AC262" s="129">
        <v>5.0</v>
      </c>
      <c r="AD262" s="129">
        <v>4.35</v>
      </c>
      <c r="AE262" s="129">
        <v>33.0</v>
      </c>
      <c r="AF262" s="14" t="s">
        <v>41</v>
      </c>
      <c r="AG262" s="129">
        <v>1.0</v>
      </c>
      <c r="AH262" s="129">
        <v>4.0</v>
      </c>
      <c r="AI262" s="129">
        <v>4.0</v>
      </c>
      <c r="AJ262" s="129">
        <v>4.0</v>
      </c>
      <c r="AK262" s="129">
        <v>4.0</v>
      </c>
      <c r="AL262" s="130">
        <v>45469.77669996528</v>
      </c>
      <c r="AM262" s="131">
        <v>2004674.64</v>
      </c>
      <c r="AN262" s="131">
        <v>1495653.62</v>
      </c>
      <c r="AO262" s="124"/>
      <c r="AP262" s="124"/>
    </row>
    <row r="263">
      <c r="A263" s="129">
        <v>539.0</v>
      </c>
      <c r="B263" s="14" t="s">
        <v>47</v>
      </c>
      <c r="C263" s="14" t="s">
        <v>32</v>
      </c>
      <c r="D263" s="14" t="s">
        <v>226</v>
      </c>
      <c r="E263" s="14" t="s">
        <v>512</v>
      </c>
      <c r="F263" s="15" t="s">
        <v>513</v>
      </c>
      <c r="G263" s="15" t="s">
        <v>59</v>
      </c>
      <c r="H263" s="18" t="s">
        <v>1053</v>
      </c>
      <c r="I263" s="18" t="s">
        <v>1054</v>
      </c>
      <c r="J263" s="129">
        <v>684011.75</v>
      </c>
      <c r="K263" s="129">
        <v>654878.2</v>
      </c>
      <c r="L263" s="129">
        <v>19934.27</v>
      </c>
      <c r="M263" s="129">
        <v>19993.12</v>
      </c>
      <c r="N263" s="129">
        <v>11.0</v>
      </c>
      <c r="O263" s="129">
        <v>27.0</v>
      </c>
      <c r="P263" s="129">
        <v>20.0</v>
      </c>
      <c r="Q263" s="129">
        <v>14.0</v>
      </c>
      <c r="R263" s="129">
        <v>22.0</v>
      </c>
      <c r="S263" s="129">
        <v>29.0</v>
      </c>
      <c r="T263" s="129">
        <v>-59.0</v>
      </c>
      <c r="U263" s="129">
        <v>42.0</v>
      </c>
      <c r="V263" s="129">
        <v>-24.0</v>
      </c>
      <c r="W263" s="129">
        <v>-0.29</v>
      </c>
      <c r="X263" s="129">
        <v>4.45</v>
      </c>
      <c r="Y263" s="129">
        <v>1.0</v>
      </c>
      <c r="Z263" s="129">
        <v>1.0</v>
      </c>
      <c r="AA263" s="129">
        <v>1.0</v>
      </c>
      <c r="AB263" s="129">
        <v>1.0</v>
      </c>
      <c r="AC263" s="129">
        <v>1.0</v>
      </c>
      <c r="AD263" s="129">
        <v>1.0</v>
      </c>
      <c r="AE263" s="129">
        <v>545.0</v>
      </c>
      <c r="AF263" s="129">
        <v>1.0</v>
      </c>
      <c r="AG263" s="129">
        <v>1.0</v>
      </c>
      <c r="AH263" s="129">
        <v>1.0</v>
      </c>
      <c r="AI263" s="129">
        <v>1.0</v>
      </c>
      <c r="AJ263" s="129">
        <v>1.0</v>
      </c>
      <c r="AK263" s="129">
        <v>1.0</v>
      </c>
      <c r="AL263" s="130">
        <v>45469.77669996528</v>
      </c>
      <c r="AM263" s="131">
        <v>672792.25</v>
      </c>
      <c r="AN263" s="131">
        <v>654118.75</v>
      </c>
      <c r="AO263" s="124"/>
      <c r="AP263" s="124"/>
    </row>
    <row r="264">
      <c r="A264" s="129">
        <v>632.0</v>
      </c>
      <c r="B264" s="14" t="s">
        <v>63</v>
      </c>
      <c r="C264" s="14" t="s">
        <v>32</v>
      </c>
      <c r="D264" s="14" t="s">
        <v>587</v>
      </c>
      <c r="E264" s="14" t="s">
        <v>588</v>
      </c>
      <c r="F264" s="15" t="s">
        <v>88</v>
      </c>
      <c r="G264" s="15" t="s">
        <v>59</v>
      </c>
      <c r="H264" s="18" t="s">
        <v>1053</v>
      </c>
      <c r="I264" s="18" t="s">
        <v>1054</v>
      </c>
      <c r="J264" s="129">
        <v>582331.52</v>
      </c>
      <c r="K264" s="129">
        <v>1040850.6</v>
      </c>
      <c r="L264" s="129">
        <v>15881.5</v>
      </c>
      <c r="M264" s="129">
        <v>28750.75</v>
      </c>
      <c r="N264" s="14" t="s">
        <v>41</v>
      </c>
      <c r="O264" s="14" t="s">
        <v>41</v>
      </c>
      <c r="P264" s="129">
        <v>5.0</v>
      </c>
      <c r="Q264" s="129">
        <v>19.0</v>
      </c>
      <c r="R264" s="129">
        <v>16.0</v>
      </c>
      <c r="S264" s="129">
        <v>7.0</v>
      </c>
      <c r="T264" s="14" t="s">
        <v>41</v>
      </c>
      <c r="U264" s="129">
        <v>-73.0</v>
      </c>
      <c r="V264" s="129">
        <v>128.0</v>
      </c>
      <c r="W264" s="129">
        <v>-44.76</v>
      </c>
      <c r="X264" s="129">
        <v>-44.05</v>
      </c>
      <c r="Y264" s="14" t="s">
        <v>41</v>
      </c>
      <c r="Z264" s="129">
        <v>1.0</v>
      </c>
      <c r="AA264" s="129">
        <v>5.0</v>
      </c>
      <c r="AB264" s="129">
        <v>1.0</v>
      </c>
      <c r="AC264" s="129">
        <v>1.0</v>
      </c>
      <c r="AD264" s="129">
        <v>1.75</v>
      </c>
      <c r="AE264" s="129">
        <v>353.0</v>
      </c>
      <c r="AF264" s="14" t="s">
        <v>41</v>
      </c>
      <c r="AG264" s="129">
        <v>1.0</v>
      </c>
      <c r="AH264" s="129">
        <v>4.0</v>
      </c>
      <c r="AI264" s="129">
        <v>1.0</v>
      </c>
      <c r="AJ264" s="129">
        <v>1.0</v>
      </c>
      <c r="AK264" s="129">
        <v>1.0</v>
      </c>
      <c r="AL264" s="130">
        <v>45469.77669996528</v>
      </c>
      <c r="AM264" s="131">
        <v>582921.52</v>
      </c>
      <c r="AN264" s="131">
        <v>1040991.99</v>
      </c>
      <c r="AO264" s="124"/>
      <c r="AP264" s="124"/>
    </row>
    <row r="265">
      <c r="A265" s="129">
        <v>533.0</v>
      </c>
      <c r="B265" s="14" t="s">
        <v>42</v>
      </c>
      <c r="C265" s="14" t="s">
        <v>32</v>
      </c>
      <c r="D265" s="14" t="s">
        <v>337</v>
      </c>
      <c r="E265" s="14" t="s">
        <v>507</v>
      </c>
      <c r="F265" s="15" t="s">
        <v>108</v>
      </c>
      <c r="G265" s="15" t="s">
        <v>46</v>
      </c>
      <c r="H265" s="18" t="s">
        <v>1053</v>
      </c>
      <c r="I265" s="18" t="s">
        <v>1054</v>
      </c>
      <c r="J265" s="129">
        <v>1360563.49</v>
      </c>
      <c r="K265" s="129">
        <v>1167963.0</v>
      </c>
      <c r="L265" s="129">
        <v>39272.67</v>
      </c>
      <c r="M265" s="129">
        <v>38185.49</v>
      </c>
      <c r="N265" s="129">
        <v>55.0</v>
      </c>
      <c r="O265" s="129">
        <v>10.0</v>
      </c>
      <c r="P265" s="129">
        <v>56.0</v>
      </c>
      <c r="Q265" s="129">
        <v>58.0</v>
      </c>
      <c r="R265" s="129">
        <v>44.0</v>
      </c>
      <c r="S265" s="129">
        <v>49.0</v>
      </c>
      <c r="T265" s="129">
        <v>450.0</v>
      </c>
      <c r="U265" s="129">
        <v>-3.0</v>
      </c>
      <c r="V265" s="129">
        <v>-10.0</v>
      </c>
      <c r="W265" s="129">
        <v>2.85</v>
      </c>
      <c r="X265" s="129">
        <v>16.49</v>
      </c>
      <c r="Y265" s="129">
        <v>5.0</v>
      </c>
      <c r="Z265" s="129">
        <v>1.0</v>
      </c>
      <c r="AA265" s="129">
        <v>1.0</v>
      </c>
      <c r="AB265" s="129">
        <v>1.0</v>
      </c>
      <c r="AC265" s="129">
        <v>3.0</v>
      </c>
      <c r="AD265" s="129">
        <v>1.7</v>
      </c>
      <c r="AE265" s="129">
        <v>363.0</v>
      </c>
      <c r="AF265" s="129">
        <v>4.0</v>
      </c>
      <c r="AG265" s="129">
        <v>1.0</v>
      </c>
      <c r="AH265" s="129">
        <v>1.0</v>
      </c>
      <c r="AI265" s="129">
        <v>1.0</v>
      </c>
      <c r="AJ265" s="129">
        <v>2.0</v>
      </c>
      <c r="AK265" s="129">
        <v>1.0</v>
      </c>
      <c r="AL265" s="130">
        <v>45469.77669996528</v>
      </c>
      <c r="AM265" s="131">
        <v>1245547.69</v>
      </c>
      <c r="AN265" s="131">
        <v>1168672.58</v>
      </c>
      <c r="AO265" s="124"/>
      <c r="AP265" s="124"/>
    </row>
    <row r="266">
      <c r="A266" s="129">
        <v>846.0</v>
      </c>
      <c r="B266" s="14" t="s">
        <v>42</v>
      </c>
      <c r="C266" s="14" t="s">
        <v>32</v>
      </c>
      <c r="D266" s="14" t="s">
        <v>707</v>
      </c>
      <c r="E266" s="14" t="s">
        <v>725</v>
      </c>
      <c r="F266" s="15" t="s">
        <v>108</v>
      </c>
      <c r="G266" s="15" t="s">
        <v>46</v>
      </c>
      <c r="H266" s="18" t="s">
        <v>1053</v>
      </c>
      <c r="I266" s="18" t="s">
        <v>1054</v>
      </c>
      <c r="J266" s="129">
        <v>758222.59</v>
      </c>
      <c r="K266" s="129">
        <v>490095.6</v>
      </c>
      <c r="L266" s="129">
        <v>23299.5</v>
      </c>
      <c r="M266" s="129">
        <v>17274.0</v>
      </c>
      <c r="N266" s="129">
        <v>19.0</v>
      </c>
      <c r="O266" s="129">
        <v>20.0</v>
      </c>
      <c r="P266" s="129">
        <v>21.0</v>
      </c>
      <c r="Q266" s="129">
        <v>12.0</v>
      </c>
      <c r="R266" s="129">
        <v>37.0</v>
      </c>
      <c r="S266" s="129">
        <v>43.0</v>
      </c>
      <c r="T266" s="129">
        <v>-5.0</v>
      </c>
      <c r="U266" s="129">
        <v>75.0</v>
      </c>
      <c r="V266" s="129">
        <v>-13.0</v>
      </c>
      <c r="W266" s="129">
        <v>34.88</v>
      </c>
      <c r="X266" s="129">
        <v>54.71</v>
      </c>
      <c r="Y266" s="129">
        <v>1.0</v>
      </c>
      <c r="Z266" s="129">
        <v>2.0</v>
      </c>
      <c r="AA266" s="129">
        <v>1.0</v>
      </c>
      <c r="AB266" s="129">
        <v>5.0</v>
      </c>
      <c r="AC266" s="129">
        <v>5.0</v>
      </c>
      <c r="AD266" s="129">
        <v>3.7</v>
      </c>
      <c r="AE266" s="129">
        <v>91.0</v>
      </c>
      <c r="AF266" s="129">
        <v>1.0</v>
      </c>
      <c r="AG266" s="129">
        <v>2.0</v>
      </c>
      <c r="AH266" s="129">
        <v>1.0</v>
      </c>
      <c r="AI266" s="129">
        <v>4.0</v>
      </c>
      <c r="AJ266" s="129">
        <v>4.0</v>
      </c>
      <c r="AK266" s="129">
        <v>3.0</v>
      </c>
      <c r="AL266" s="130">
        <v>45469.77669996528</v>
      </c>
      <c r="AM266" s="131">
        <v>703684.25</v>
      </c>
      <c r="AN266" s="131">
        <v>490994.4</v>
      </c>
      <c r="AO266" s="124"/>
      <c r="AP266" s="124"/>
    </row>
    <row r="267">
      <c r="A267" s="129">
        <v>806.0</v>
      </c>
      <c r="B267" s="14" t="s">
        <v>47</v>
      </c>
      <c r="C267" s="14" t="s">
        <v>32</v>
      </c>
      <c r="D267" s="14" t="s">
        <v>724</v>
      </c>
      <c r="E267" s="14" t="s">
        <v>725</v>
      </c>
      <c r="F267" s="15" t="s">
        <v>88</v>
      </c>
      <c r="G267" s="15" t="s">
        <v>59</v>
      </c>
      <c r="H267" s="18" t="s">
        <v>1053</v>
      </c>
      <c r="I267" s="18" t="s">
        <v>1054</v>
      </c>
      <c r="J267" s="129">
        <v>1214042.35</v>
      </c>
      <c r="K267" s="129">
        <v>870144.2</v>
      </c>
      <c r="L267" s="129">
        <v>33295.73</v>
      </c>
      <c r="M267" s="129">
        <v>23852.44</v>
      </c>
      <c r="N267" s="129">
        <v>10.0</v>
      </c>
      <c r="O267" s="129">
        <v>6.0</v>
      </c>
      <c r="P267" s="129">
        <v>31.0</v>
      </c>
      <c r="Q267" s="129">
        <v>23.0</v>
      </c>
      <c r="R267" s="129">
        <v>40.0</v>
      </c>
      <c r="S267" s="129">
        <v>27.0</v>
      </c>
      <c r="T267" s="129">
        <v>66.0</v>
      </c>
      <c r="U267" s="129">
        <v>34.0</v>
      </c>
      <c r="V267" s="129">
        <v>48.0</v>
      </c>
      <c r="W267" s="129">
        <v>39.59</v>
      </c>
      <c r="X267" s="129">
        <v>39.52</v>
      </c>
      <c r="Y267" s="129">
        <v>3.0</v>
      </c>
      <c r="Z267" s="129">
        <v>1.0</v>
      </c>
      <c r="AA267" s="129">
        <v>3.0</v>
      </c>
      <c r="AB267" s="129">
        <v>5.0</v>
      </c>
      <c r="AC267" s="129">
        <v>5.0</v>
      </c>
      <c r="AD267" s="129">
        <v>4.1</v>
      </c>
      <c r="AE267" s="129">
        <v>47.0</v>
      </c>
      <c r="AF267" s="129">
        <v>2.0</v>
      </c>
      <c r="AG267" s="129">
        <v>1.0</v>
      </c>
      <c r="AH267" s="129">
        <v>2.0</v>
      </c>
      <c r="AI267" s="129">
        <v>4.0</v>
      </c>
      <c r="AJ267" s="129">
        <v>4.0</v>
      </c>
      <c r="AK267" s="129">
        <v>4.0</v>
      </c>
      <c r="AL267" s="130">
        <v>45469.77669996528</v>
      </c>
      <c r="AM267" s="131">
        <v>1214195.61</v>
      </c>
      <c r="AN267" s="131">
        <v>870397.93</v>
      </c>
      <c r="AO267" s="124"/>
      <c r="AP267" s="124"/>
    </row>
    <row r="268">
      <c r="A268" s="129">
        <v>396.0</v>
      </c>
      <c r="B268" s="14" t="s">
        <v>67</v>
      </c>
      <c r="C268" s="14" t="s">
        <v>32</v>
      </c>
      <c r="D268" s="14" t="s">
        <v>401</v>
      </c>
      <c r="E268" s="14" t="s">
        <v>402</v>
      </c>
      <c r="F268" s="15" t="s">
        <v>403</v>
      </c>
      <c r="G268" s="15" t="s">
        <v>46</v>
      </c>
      <c r="H268" s="18" t="s">
        <v>1053</v>
      </c>
      <c r="I268" s="18" t="s">
        <v>1054</v>
      </c>
      <c r="J268" s="129">
        <v>1927861.09</v>
      </c>
      <c r="K268" s="129">
        <v>1843966.6</v>
      </c>
      <c r="L268" s="129">
        <v>78318.75</v>
      </c>
      <c r="M268" s="129">
        <v>80471.52</v>
      </c>
      <c r="N268" s="129">
        <v>61.0</v>
      </c>
      <c r="O268" s="129">
        <v>71.0</v>
      </c>
      <c r="P268" s="129">
        <v>24.0</v>
      </c>
      <c r="Q268" s="129">
        <v>55.0</v>
      </c>
      <c r="R268" s="129">
        <v>42.0</v>
      </c>
      <c r="S268" s="129">
        <v>76.0</v>
      </c>
      <c r="T268" s="129">
        <v>-14.0</v>
      </c>
      <c r="U268" s="129">
        <v>-56.0</v>
      </c>
      <c r="V268" s="129">
        <v>-44.0</v>
      </c>
      <c r="W268" s="129">
        <v>-2.68</v>
      </c>
      <c r="X268" s="129">
        <v>4.55</v>
      </c>
      <c r="Y268" s="129">
        <v>1.0</v>
      </c>
      <c r="Z268" s="129">
        <v>1.0</v>
      </c>
      <c r="AA268" s="129">
        <v>1.0</v>
      </c>
      <c r="AB268" s="129">
        <v>1.0</v>
      </c>
      <c r="AC268" s="129">
        <v>1.0</v>
      </c>
      <c r="AD268" s="129">
        <v>1.0</v>
      </c>
      <c r="AE268" s="129">
        <v>608.0</v>
      </c>
      <c r="AF268" s="129">
        <v>1.0</v>
      </c>
      <c r="AG268" s="129">
        <v>1.0</v>
      </c>
      <c r="AH268" s="129">
        <v>1.0</v>
      </c>
      <c r="AI268" s="129">
        <v>1.0</v>
      </c>
      <c r="AJ268" s="129">
        <v>1.0</v>
      </c>
      <c r="AK268" s="129">
        <v>1.0</v>
      </c>
      <c r="AL268" s="130">
        <v>45469.77669996528</v>
      </c>
      <c r="AM268" s="131">
        <v>1927497.14</v>
      </c>
      <c r="AN268" s="131">
        <v>1844451.35</v>
      </c>
      <c r="AO268" s="124"/>
      <c r="AP268" s="124"/>
    </row>
    <row r="269">
      <c r="A269" s="129">
        <v>473.0</v>
      </c>
      <c r="B269" s="14" t="s">
        <v>414</v>
      </c>
      <c r="C269" s="14" t="s">
        <v>992</v>
      </c>
      <c r="D269" s="14" t="s">
        <v>290</v>
      </c>
      <c r="E269" s="14" t="s">
        <v>1019</v>
      </c>
      <c r="F269" s="15" t="s">
        <v>243</v>
      </c>
      <c r="G269" s="15" t="s">
        <v>101</v>
      </c>
      <c r="H269" s="18" t="s">
        <v>1053</v>
      </c>
      <c r="I269" s="18" t="s">
        <v>1054</v>
      </c>
      <c r="J269" s="129">
        <v>648314.1</v>
      </c>
      <c r="K269" s="129">
        <v>1200919.13</v>
      </c>
      <c r="L269" s="129">
        <v>17999.87</v>
      </c>
      <c r="M269" s="129">
        <v>34598.73</v>
      </c>
      <c r="N269" s="129">
        <v>10.0</v>
      </c>
      <c r="O269" s="129">
        <v>7.0</v>
      </c>
      <c r="P269" s="129">
        <v>83.0</v>
      </c>
      <c r="Q269" s="129">
        <v>155.0</v>
      </c>
      <c r="R269" s="129">
        <v>166.0</v>
      </c>
      <c r="S269" s="129">
        <v>287.0</v>
      </c>
      <c r="T269" s="129">
        <v>42.0</v>
      </c>
      <c r="U269" s="129">
        <v>-46.0</v>
      </c>
      <c r="V269" s="129">
        <v>-42.0</v>
      </c>
      <c r="W269" s="129">
        <v>-47.98</v>
      </c>
      <c r="X269" s="129">
        <v>-46.02</v>
      </c>
      <c r="Y269" s="129">
        <v>2.0</v>
      </c>
      <c r="Z269" s="129">
        <v>1.0</v>
      </c>
      <c r="AA269" s="129">
        <v>1.0</v>
      </c>
      <c r="AB269" s="129">
        <v>1.0</v>
      </c>
      <c r="AC269" s="129">
        <v>1.0</v>
      </c>
      <c r="AD269" s="129">
        <v>1.1</v>
      </c>
      <c r="AE269" s="129">
        <v>507.0</v>
      </c>
      <c r="AF269" s="129">
        <v>2.0</v>
      </c>
      <c r="AG269" s="129">
        <v>1.0</v>
      </c>
      <c r="AH269" s="129">
        <v>1.0</v>
      </c>
      <c r="AI269" s="129">
        <v>1.0</v>
      </c>
      <c r="AJ269" s="129">
        <v>1.0</v>
      </c>
      <c r="AK269" s="129">
        <v>1.0</v>
      </c>
      <c r="AL269" s="130">
        <v>45469.77669996528</v>
      </c>
      <c r="AM269" s="131">
        <v>647073.78</v>
      </c>
      <c r="AN269" s="131">
        <v>1197696.19</v>
      </c>
      <c r="AO269" s="124"/>
      <c r="AP269" s="124"/>
    </row>
    <row r="270">
      <c r="A270" s="129">
        <v>410.0</v>
      </c>
      <c r="B270" s="14" t="s">
        <v>42</v>
      </c>
      <c r="C270" s="14" t="s">
        <v>32</v>
      </c>
      <c r="D270" s="14" t="s">
        <v>91</v>
      </c>
      <c r="E270" s="14" t="s">
        <v>167</v>
      </c>
      <c r="F270" s="15" t="s">
        <v>108</v>
      </c>
      <c r="G270" s="15" t="s">
        <v>46</v>
      </c>
      <c r="H270" s="18" t="s">
        <v>1053</v>
      </c>
      <c r="I270" s="18" t="s">
        <v>1054</v>
      </c>
      <c r="J270" s="129">
        <v>860703.41</v>
      </c>
      <c r="K270" s="129">
        <v>867354.2</v>
      </c>
      <c r="L270" s="129">
        <v>31357.75</v>
      </c>
      <c r="M270" s="129">
        <v>31495.5</v>
      </c>
      <c r="N270" s="129">
        <v>16.0</v>
      </c>
      <c r="O270" s="129">
        <v>25.0</v>
      </c>
      <c r="P270" s="129">
        <v>39.0</v>
      </c>
      <c r="Q270" s="129">
        <v>37.0</v>
      </c>
      <c r="R270" s="129">
        <v>20.0</v>
      </c>
      <c r="S270" s="129">
        <v>25.0</v>
      </c>
      <c r="T270" s="129">
        <v>-36.0</v>
      </c>
      <c r="U270" s="129">
        <v>5.0</v>
      </c>
      <c r="V270" s="129">
        <v>-20.0</v>
      </c>
      <c r="W270" s="129">
        <v>-0.44</v>
      </c>
      <c r="X270" s="129">
        <v>-0.77</v>
      </c>
      <c r="Y270" s="129">
        <v>1.0</v>
      </c>
      <c r="Z270" s="129">
        <v>1.0</v>
      </c>
      <c r="AA270" s="129">
        <v>1.0</v>
      </c>
      <c r="AB270" s="129">
        <v>1.0</v>
      </c>
      <c r="AC270" s="129">
        <v>1.0</v>
      </c>
      <c r="AD270" s="129">
        <v>1.0</v>
      </c>
      <c r="AE270" s="129">
        <v>568.0</v>
      </c>
      <c r="AF270" s="129">
        <v>1.0</v>
      </c>
      <c r="AG270" s="129">
        <v>1.0</v>
      </c>
      <c r="AH270" s="129">
        <v>1.0</v>
      </c>
      <c r="AI270" s="129">
        <v>1.0</v>
      </c>
      <c r="AJ270" s="129">
        <v>1.0</v>
      </c>
      <c r="AK270" s="129">
        <v>1.0</v>
      </c>
      <c r="AL270" s="130">
        <v>45469.77669996528</v>
      </c>
      <c r="AM270" s="131">
        <v>908084.92</v>
      </c>
      <c r="AN270" s="131">
        <v>889991.52</v>
      </c>
      <c r="AO270" s="124"/>
      <c r="AP270" s="124"/>
    </row>
    <row r="271">
      <c r="A271" s="129">
        <v>183.0</v>
      </c>
      <c r="B271" s="14" t="s">
        <v>42</v>
      </c>
      <c r="C271" s="14" t="s">
        <v>32</v>
      </c>
      <c r="D271" s="14" t="s">
        <v>91</v>
      </c>
      <c r="E271" s="14" t="s">
        <v>167</v>
      </c>
      <c r="F271" s="15" t="s">
        <v>108</v>
      </c>
      <c r="G271" s="15" t="s">
        <v>46</v>
      </c>
      <c r="H271" s="18" t="s">
        <v>1053</v>
      </c>
      <c r="I271" s="18" t="s">
        <v>1054</v>
      </c>
      <c r="J271" s="129">
        <v>3370320.64</v>
      </c>
      <c r="K271" s="129">
        <v>3046918.4</v>
      </c>
      <c r="L271" s="129">
        <v>114305.88</v>
      </c>
      <c r="M271" s="129">
        <v>105369.75</v>
      </c>
      <c r="N271" s="129">
        <v>55.0</v>
      </c>
      <c r="O271" s="129">
        <v>118.0</v>
      </c>
      <c r="P271" s="129">
        <v>120.0</v>
      </c>
      <c r="Q271" s="129">
        <v>105.0</v>
      </c>
      <c r="R271" s="129">
        <v>92.0</v>
      </c>
      <c r="S271" s="129">
        <v>99.0</v>
      </c>
      <c r="T271" s="129">
        <v>-53.0</v>
      </c>
      <c r="U271" s="129">
        <v>14.0</v>
      </c>
      <c r="V271" s="129">
        <v>-7.0</v>
      </c>
      <c r="W271" s="129">
        <v>8.48</v>
      </c>
      <c r="X271" s="129">
        <v>10.61</v>
      </c>
      <c r="Y271" s="129">
        <v>1.0</v>
      </c>
      <c r="Z271" s="129">
        <v>1.0</v>
      </c>
      <c r="AA271" s="129">
        <v>1.0</v>
      </c>
      <c r="AB271" s="129">
        <v>3.0</v>
      </c>
      <c r="AC271" s="129">
        <v>2.0</v>
      </c>
      <c r="AD271" s="129">
        <v>2.05</v>
      </c>
      <c r="AE271" s="129">
        <v>296.0</v>
      </c>
      <c r="AF271" s="129">
        <v>1.0</v>
      </c>
      <c r="AG271" s="129">
        <v>1.0</v>
      </c>
      <c r="AH271" s="129">
        <v>1.0</v>
      </c>
      <c r="AI271" s="129">
        <v>2.0</v>
      </c>
      <c r="AJ271" s="129">
        <v>2.0</v>
      </c>
      <c r="AK271" s="129">
        <v>2.0</v>
      </c>
      <c r="AL271" s="130">
        <v>45469.77669996528</v>
      </c>
      <c r="AM271" s="131">
        <v>3331130.2</v>
      </c>
      <c r="AN271" s="131">
        <v>3018242.71</v>
      </c>
      <c r="AO271" s="124"/>
      <c r="AP271" s="124"/>
    </row>
    <row r="272">
      <c r="A272" s="129">
        <v>171.0</v>
      </c>
      <c r="B272" s="14" t="s">
        <v>42</v>
      </c>
      <c r="C272" s="14" t="s">
        <v>32</v>
      </c>
      <c r="D272" s="14" t="s">
        <v>91</v>
      </c>
      <c r="E272" s="14" t="s">
        <v>167</v>
      </c>
      <c r="F272" s="15" t="s">
        <v>108</v>
      </c>
      <c r="G272" s="15" t="s">
        <v>46</v>
      </c>
      <c r="H272" s="18" t="s">
        <v>1053</v>
      </c>
      <c r="I272" s="18" t="s">
        <v>1054</v>
      </c>
      <c r="J272" s="129">
        <v>1408076.71</v>
      </c>
      <c r="K272" s="129">
        <v>1207402.6</v>
      </c>
      <c r="L272" s="129">
        <v>50275.5</v>
      </c>
      <c r="M272" s="129">
        <v>44383.25</v>
      </c>
      <c r="N272" s="129">
        <v>85.0</v>
      </c>
      <c r="O272" s="129">
        <v>82.0</v>
      </c>
      <c r="P272" s="129">
        <v>92.0</v>
      </c>
      <c r="Q272" s="129">
        <v>105.0</v>
      </c>
      <c r="R272" s="129">
        <v>54.0</v>
      </c>
      <c r="S272" s="129">
        <v>63.0</v>
      </c>
      <c r="T272" s="129">
        <v>3.0</v>
      </c>
      <c r="U272" s="129">
        <v>-12.0</v>
      </c>
      <c r="V272" s="129">
        <v>-14.0</v>
      </c>
      <c r="W272" s="129">
        <v>13.28</v>
      </c>
      <c r="X272" s="129">
        <v>16.62</v>
      </c>
      <c r="Y272" s="129">
        <v>1.0</v>
      </c>
      <c r="Z272" s="129">
        <v>1.0</v>
      </c>
      <c r="AA272" s="129">
        <v>1.0</v>
      </c>
      <c r="AB272" s="129">
        <v>3.0</v>
      </c>
      <c r="AC272" s="129">
        <v>3.0</v>
      </c>
      <c r="AD272" s="129">
        <v>2.3</v>
      </c>
      <c r="AE272" s="129">
        <v>266.0</v>
      </c>
      <c r="AF272" s="129">
        <v>1.0</v>
      </c>
      <c r="AG272" s="129">
        <v>1.0</v>
      </c>
      <c r="AH272" s="129">
        <v>1.0</v>
      </c>
      <c r="AI272" s="129">
        <v>2.0</v>
      </c>
      <c r="AJ272" s="129">
        <v>2.0</v>
      </c>
      <c r="AK272" s="129">
        <v>2.0</v>
      </c>
      <c r="AL272" s="130">
        <v>45469.77669996528</v>
      </c>
      <c r="AM272" s="131">
        <v>1393384.58</v>
      </c>
      <c r="AN272" s="131">
        <v>1213705.96</v>
      </c>
      <c r="AO272" s="124"/>
      <c r="AP272" s="124"/>
    </row>
    <row r="273">
      <c r="A273" s="129">
        <v>188.0</v>
      </c>
      <c r="B273" s="14" t="s">
        <v>42</v>
      </c>
      <c r="C273" s="14" t="s">
        <v>32</v>
      </c>
      <c r="D273" s="14" t="s">
        <v>91</v>
      </c>
      <c r="E273" s="14" t="s">
        <v>167</v>
      </c>
      <c r="F273" s="15" t="s">
        <v>52</v>
      </c>
      <c r="G273" s="15" t="s">
        <v>46</v>
      </c>
      <c r="H273" s="18" t="s">
        <v>1053</v>
      </c>
      <c r="I273" s="18" t="s">
        <v>1054</v>
      </c>
      <c r="J273" s="129">
        <v>905879.7</v>
      </c>
      <c r="K273" s="129">
        <v>742733.0</v>
      </c>
      <c r="L273" s="129">
        <v>27631.75</v>
      </c>
      <c r="M273" s="129">
        <v>25480.08</v>
      </c>
      <c r="N273" s="129">
        <v>64.0</v>
      </c>
      <c r="O273" s="129">
        <v>16.0</v>
      </c>
      <c r="P273" s="129">
        <v>28.0</v>
      </c>
      <c r="Q273" s="129">
        <v>27.0</v>
      </c>
      <c r="R273" s="129">
        <v>55.0</v>
      </c>
      <c r="S273" s="129">
        <v>41.0</v>
      </c>
      <c r="T273" s="129">
        <v>300.0</v>
      </c>
      <c r="U273" s="129">
        <v>3.0</v>
      </c>
      <c r="V273" s="129">
        <v>34.0</v>
      </c>
      <c r="W273" s="129">
        <v>8.44</v>
      </c>
      <c r="X273" s="129">
        <v>21.97</v>
      </c>
      <c r="Y273" s="129">
        <v>5.0</v>
      </c>
      <c r="Z273" s="129">
        <v>1.0</v>
      </c>
      <c r="AA273" s="129">
        <v>2.0</v>
      </c>
      <c r="AB273" s="129">
        <v>3.0</v>
      </c>
      <c r="AC273" s="129">
        <v>3.0</v>
      </c>
      <c r="AD273" s="129">
        <v>2.7</v>
      </c>
      <c r="AE273" s="129">
        <v>207.0</v>
      </c>
      <c r="AF273" s="129">
        <v>4.0</v>
      </c>
      <c r="AG273" s="129">
        <v>1.0</v>
      </c>
      <c r="AH273" s="129">
        <v>2.0</v>
      </c>
      <c r="AI273" s="129">
        <v>2.0</v>
      </c>
      <c r="AJ273" s="129">
        <v>2.0</v>
      </c>
      <c r="AK273" s="129">
        <v>2.0</v>
      </c>
      <c r="AL273" s="130">
        <v>45469.77669996528</v>
      </c>
      <c r="AM273" s="131">
        <v>847701.65</v>
      </c>
      <c r="AN273" s="131">
        <v>742104.74</v>
      </c>
      <c r="AO273" s="124"/>
      <c r="AP273" s="124"/>
    </row>
    <row r="274">
      <c r="A274" s="129">
        <v>599.0</v>
      </c>
      <c r="B274" s="14" t="s">
        <v>122</v>
      </c>
      <c r="C274" s="14" t="s">
        <v>32</v>
      </c>
      <c r="D274" s="14" t="s">
        <v>359</v>
      </c>
      <c r="E274" s="14" t="s">
        <v>392</v>
      </c>
      <c r="F274" s="15" t="s">
        <v>70</v>
      </c>
      <c r="G274" s="15" t="s">
        <v>36</v>
      </c>
      <c r="H274" s="18" t="s">
        <v>1053</v>
      </c>
      <c r="I274" s="18" t="s">
        <v>1054</v>
      </c>
      <c r="J274" s="129">
        <v>591646.28</v>
      </c>
      <c r="K274" s="129">
        <v>546494.6</v>
      </c>
      <c r="L274" s="129">
        <v>19080.6</v>
      </c>
      <c r="M274" s="129">
        <v>18416.91</v>
      </c>
      <c r="N274" s="129">
        <v>41.0</v>
      </c>
      <c r="O274" s="129">
        <v>32.0</v>
      </c>
      <c r="P274" s="129">
        <v>17.0</v>
      </c>
      <c r="Q274" s="129">
        <v>15.0</v>
      </c>
      <c r="R274" s="129">
        <v>20.0</v>
      </c>
      <c r="S274" s="129">
        <v>20.0</v>
      </c>
      <c r="T274" s="129">
        <v>28.0</v>
      </c>
      <c r="U274" s="129">
        <v>13.0</v>
      </c>
      <c r="V274" s="129">
        <v>0.0</v>
      </c>
      <c r="W274" s="129">
        <v>3.6</v>
      </c>
      <c r="X274" s="129">
        <v>8.26</v>
      </c>
      <c r="Y274" s="129">
        <v>1.0</v>
      </c>
      <c r="Z274" s="129">
        <v>1.0</v>
      </c>
      <c r="AA274" s="129">
        <v>1.0</v>
      </c>
      <c r="AB274" s="129">
        <v>1.0</v>
      </c>
      <c r="AC274" s="129">
        <v>2.0</v>
      </c>
      <c r="AD274" s="129">
        <v>1.25</v>
      </c>
      <c r="AE274" s="129">
        <v>452.0</v>
      </c>
      <c r="AF274" s="129">
        <v>1.0</v>
      </c>
      <c r="AG274" s="129">
        <v>1.0</v>
      </c>
      <c r="AH274" s="129">
        <v>1.0</v>
      </c>
      <c r="AI274" s="129">
        <v>1.0</v>
      </c>
      <c r="AJ274" s="129">
        <v>2.0</v>
      </c>
      <c r="AK274" s="129">
        <v>1.0</v>
      </c>
      <c r="AL274" s="130">
        <v>45469.77669996528</v>
      </c>
      <c r="AM274" s="131">
        <v>591698.28</v>
      </c>
      <c r="AN274" s="131">
        <v>558945.12</v>
      </c>
      <c r="AO274" s="124"/>
      <c r="AP274" s="124"/>
    </row>
    <row r="275">
      <c r="A275" s="129">
        <v>388.0</v>
      </c>
      <c r="B275" s="14" t="s">
        <v>122</v>
      </c>
      <c r="C275" s="14" t="s">
        <v>32</v>
      </c>
      <c r="D275" s="14" t="s">
        <v>359</v>
      </c>
      <c r="E275" s="14" t="s">
        <v>392</v>
      </c>
      <c r="F275" s="15" t="s">
        <v>70</v>
      </c>
      <c r="G275" s="15" t="s">
        <v>36</v>
      </c>
      <c r="H275" s="18" t="s">
        <v>1053</v>
      </c>
      <c r="I275" s="18" t="s">
        <v>1054</v>
      </c>
      <c r="J275" s="129">
        <v>838010.54</v>
      </c>
      <c r="K275" s="129">
        <v>923316.6</v>
      </c>
      <c r="L275" s="129">
        <v>27357.6</v>
      </c>
      <c r="M275" s="129">
        <v>30684.19</v>
      </c>
      <c r="N275" s="129">
        <v>38.0</v>
      </c>
      <c r="O275" s="129">
        <v>52.0</v>
      </c>
      <c r="P275" s="129">
        <v>21.0</v>
      </c>
      <c r="Q275" s="129">
        <v>25.0</v>
      </c>
      <c r="R275" s="129">
        <v>31.0</v>
      </c>
      <c r="S275" s="129">
        <v>19.0</v>
      </c>
      <c r="T275" s="129">
        <v>-26.0</v>
      </c>
      <c r="U275" s="129">
        <v>-16.0</v>
      </c>
      <c r="V275" s="129">
        <v>63.0</v>
      </c>
      <c r="W275" s="129">
        <v>-10.84</v>
      </c>
      <c r="X275" s="129">
        <v>-9.24</v>
      </c>
      <c r="Y275" s="129">
        <v>1.0</v>
      </c>
      <c r="Z275" s="129">
        <v>1.0</v>
      </c>
      <c r="AA275" s="129">
        <v>4.0</v>
      </c>
      <c r="AB275" s="129">
        <v>1.0</v>
      </c>
      <c r="AC275" s="129">
        <v>1.0</v>
      </c>
      <c r="AD275" s="129">
        <v>1.6</v>
      </c>
      <c r="AE275" s="129">
        <v>383.0</v>
      </c>
      <c r="AF275" s="129">
        <v>1.0</v>
      </c>
      <c r="AG275" s="129">
        <v>1.0</v>
      </c>
      <c r="AH275" s="129">
        <v>3.0</v>
      </c>
      <c r="AI275" s="129">
        <v>1.0</v>
      </c>
      <c r="AJ275" s="129">
        <v>1.0</v>
      </c>
      <c r="AK275" s="129">
        <v>1.0</v>
      </c>
      <c r="AL275" s="130">
        <v>45469.77669996528</v>
      </c>
      <c r="AM275" s="131">
        <v>837994.54</v>
      </c>
      <c r="AN275" s="131">
        <v>910707.57</v>
      </c>
      <c r="AO275" s="124"/>
      <c r="AP275" s="124"/>
    </row>
    <row r="276">
      <c r="A276" s="129">
        <v>200.0</v>
      </c>
      <c r="B276" s="14" t="s">
        <v>122</v>
      </c>
      <c r="C276" s="14" t="s">
        <v>32</v>
      </c>
      <c r="D276" s="14" t="s">
        <v>199</v>
      </c>
      <c r="E276" s="14" t="s">
        <v>200</v>
      </c>
      <c r="F276" s="15" t="s">
        <v>159</v>
      </c>
      <c r="G276" s="15" t="s">
        <v>46</v>
      </c>
      <c r="H276" s="18" t="s">
        <v>1053</v>
      </c>
      <c r="I276" s="18" t="s">
        <v>1054</v>
      </c>
      <c r="J276" s="129">
        <v>564226.9</v>
      </c>
      <c r="K276" s="129">
        <v>509807.4</v>
      </c>
      <c r="L276" s="129">
        <v>22250.75</v>
      </c>
      <c r="M276" s="129">
        <v>23256.03</v>
      </c>
      <c r="N276" s="14" t="s">
        <v>41</v>
      </c>
      <c r="O276" s="14" t="s">
        <v>41</v>
      </c>
      <c r="P276" s="129">
        <v>28.0</v>
      </c>
      <c r="Q276" s="129">
        <v>22.0</v>
      </c>
      <c r="R276" s="129">
        <v>15.0</v>
      </c>
      <c r="S276" s="129">
        <v>18.0</v>
      </c>
      <c r="T276" s="14" t="s">
        <v>41</v>
      </c>
      <c r="U276" s="129">
        <v>27.0</v>
      </c>
      <c r="V276" s="129">
        <v>-16.0</v>
      </c>
      <c r="W276" s="129">
        <v>-4.32</v>
      </c>
      <c r="X276" s="129">
        <v>10.67</v>
      </c>
      <c r="Y276" s="14" t="s">
        <v>41</v>
      </c>
      <c r="Z276" s="129">
        <v>1.0</v>
      </c>
      <c r="AA276" s="129">
        <v>1.0</v>
      </c>
      <c r="AB276" s="129">
        <v>1.0</v>
      </c>
      <c r="AC276" s="129">
        <v>2.0</v>
      </c>
      <c r="AD276" s="129">
        <v>1.2</v>
      </c>
      <c r="AE276" s="129">
        <v>469.0</v>
      </c>
      <c r="AF276" s="14" t="s">
        <v>41</v>
      </c>
      <c r="AG276" s="129">
        <v>1.0</v>
      </c>
      <c r="AH276" s="129">
        <v>1.0</v>
      </c>
      <c r="AI276" s="129">
        <v>1.0</v>
      </c>
      <c r="AJ276" s="129">
        <v>2.0</v>
      </c>
      <c r="AK276" s="129">
        <v>1.0</v>
      </c>
      <c r="AL276" s="130">
        <v>45469.77669996528</v>
      </c>
      <c r="AM276" s="131">
        <v>564239.4</v>
      </c>
      <c r="AN276" s="131">
        <v>509807.44</v>
      </c>
      <c r="AO276" s="124"/>
      <c r="AP276" s="124"/>
    </row>
    <row r="277">
      <c r="A277" s="129">
        <v>469.0</v>
      </c>
      <c r="B277" s="14" t="s">
        <v>67</v>
      </c>
      <c r="C277" s="14" t="s">
        <v>32</v>
      </c>
      <c r="D277" s="14" t="s">
        <v>459</v>
      </c>
      <c r="E277" s="14" t="s">
        <v>460</v>
      </c>
      <c r="F277" s="15" t="s">
        <v>121</v>
      </c>
      <c r="G277" s="15" t="s">
        <v>36</v>
      </c>
      <c r="H277" s="18" t="s">
        <v>1053</v>
      </c>
      <c r="I277" s="18" t="s">
        <v>1054</v>
      </c>
      <c r="J277" s="129">
        <v>2268102.96</v>
      </c>
      <c r="K277" s="129">
        <v>1039671.0</v>
      </c>
      <c r="L277" s="129">
        <v>69952.67</v>
      </c>
      <c r="M277" s="129">
        <v>41710.48</v>
      </c>
      <c r="N277" s="129">
        <v>43.0</v>
      </c>
      <c r="O277" s="129">
        <v>53.0</v>
      </c>
      <c r="P277" s="129">
        <v>69.0</v>
      </c>
      <c r="Q277" s="129">
        <v>73.0</v>
      </c>
      <c r="R277" s="129">
        <v>32.0</v>
      </c>
      <c r="S277" s="129">
        <v>30.0</v>
      </c>
      <c r="T277" s="129">
        <v>-18.0</v>
      </c>
      <c r="U277" s="129">
        <v>-5.0</v>
      </c>
      <c r="V277" s="129">
        <v>6.0</v>
      </c>
      <c r="W277" s="129">
        <v>67.71</v>
      </c>
      <c r="X277" s="129">
        <v>118.16</v>
      </c>
      <c r="Y277" s="129">
        <v>1.0</v>
      </c>
      <c r="Z277" s="129">
        <v>1.0</v>
      </c>
      <c r="AA277" s="129">
        <v>1.0</v>
      </c>
      <c r="AB277" s="129">
        <v>5.0</v>
      </c>
      <c r="AC277" s="129">
        <v>5.0</v>
      </c>
      <c r="AD277" s="129">
        <v>3.6</v>
      </c>
      <c r="AE277" s="129">
        <v>121.0</v>
      </c>
      <c r="AF277" s="129">
        <v>1.0</v>
      </c>
      <c r="AG277" s="129">
        <v>1.0</v>
      </c>
      <c r="AH277" s="129">
        <v>1.0</v>
      </c>
      <c r="AI277" s="129">
        <v>4.0</v>
      </c>
      <c r="AJ277" s="129">
        <v>4.0</v>
      </c>
      <c r="AK277" s="129">
        <v>3.0</v>
      </c>
      <c r="AL277" s="130">
        <v>45469.77669996528</v>
      </c>
      <c r="AM277" s="131">
        <v>2290602.65</v>
      </c>
      <c r="AN277" s="131">
        <v>1033545.76</v>
      </c>
      <c r="AO277" s="124"/>
      <c r="AP277" s="124"/>
    </row>
    <row r="278">
      <c r="A278" s="129">
        <v>807.0</v>
      </c>
      <c r="B278" s="14" t="s">
        <v>63</v>
      </c>
      <c r="C278" s="14" t="s">
        <v>32</v>
      </c>
      <c r="D278" s="14" t="s">
        <v>726</v>
      </c>
      <c r="E278" s="14" t="s">
        <v>727</v>
      </c>
      <c r="F278" s="15" t="s">
        <v>73</v>
      </c>
      <c r="G278" s="15" t="s">
        <v>36</v>
      </c>
      <c r="H278" s="18" t="s">
        <v>1053</v>
      </c>
      <c r="I278" s="18" t="s">
        <v>1054</v>
      </c>
      <c r="J278" s="129">
        <v>1273791.46</v>
      </c>
      <c r="K278" s="129">
        <v>1141642.0</v>
      </c>
      <c r="L278" s="129">
        <v>49662.54</v>
      </c>
      <c r="M278" s="129">
        <v>44069.01</v>
      </c>
      <c r="N278" s="129">
        <v>19.0</v>
      </c>
      <c r="O278" s="14" t="s">
        <v>41</v>
      </c>
      <c r="P278" s="129">
        <v>47.0</v>
      </c>
      <c r="Q278" s="129">
        <v>51.0</v>
      </c>
      <c r="R278" s="129">
        <v>38.0</v>
      </c>
      <c r="S278" s="129">
        <v>36.0</v>
      </c>
      <c r="T278" s="14" t="s">
        <v>41</v>
      </c>
      <c r="U278" s="129">
        <v>-7.0</v>
      </c>
      <c r="V278" s="129">
        <v>5.0</v>
      </c>
      <c r="W278" s="129">
        <v>12.69</v>
      </c>
      <c r="X278" s="129">
        <v>11.58</v>
      </c>
      <c r="Y278" s="14" t="s">
        <v>41</v>
      </c>
      <c r="Z278" s="129">
        <v>1.0</v>
      </c>
      <c r="AA278" s="129">
        <v>1.0</v>
      </c>
      <c r="AB278" s="129">
        <v>3.0</v>
      </c>
      <c r="AC278" s="129">
        <v>2.0</v>
      </c>
      <c r="AD278" s="129">
        <v>2.0</v>
      </c>
      <c r="AE278" s="129">
        <v>316.0</v>
      </c>
      <c r="AF278" s="14" t="s">
        <v>41</v>
      </c>
      <c r="AG278" s="129">
        <v>1.0</v>
      </c>
      <c r="AH278" s="129">
        <v>1.0</v>
      </c>
      <c r="AI278" s="129">
        <v>2.0</v>
      </c>
      <c r="AJ278" s="129">
        <v>2.0</v>
      </c>
      <c r="AK278" s="129">
        <v>2.0</v>
      </c>
      <c r="AL278" s="130">
        <v>45469.77669996528</v>
      </c>
      <c r="AM278" s="131">
        <v>1247327.75</v>
      </c>
      <c r="AN278" s="131">
        <v>1115432.2</v>
      </c>
      <c r="AO278" s="124"/>
      <c r="AP278" s="124"/>
    </row>
    <row r="279">
      <c r="A279" s="129">
        <v>216.0</v>
      </c>
      <c r="B279" s="14" t="s">
        <v>63</v>
      </c>
      <c r="C279" s="14" t="s">
        <v>32</v>
      </c>
      <c r="D279" s="14" t="s">
        <v>218</v>
      </c>
      <c r="E279" s="14" t="s">
        <v>219</v>
      </c>
      <c r="F279" s="15" t="s">
        <v>220</v>
      </c>
      <c r="G279" s="15" t="s">
        <v>59</v>
      </c>
      <c r="H279" s="18" t="s">
        <v>1053</v>
      </c>
      <c r="I279" s="18" t="s">
        <v>1054</v>
      </c>
      <c r="J279" s="129">
        <v>907092.92</v>
      </c>
      <c r="K279" s="129">
        <v>775045.2</v>
      </c>
      <c r="L279" s="129">
        <v>29538.46</v>
      </c>
      <c r="M279" s="129">
        <v>29864.79</v>
      </c>
      <c r="N279" s="129">
        <v>3.0</v>
      </c>
      <c r="O279" s="129">
        <v>14.0</v>
      </c>
      <c r="P279" s="129">
        <v>33.0</v>
      </c>
      <c r="Q279" s="129">
        <v>28.0</v>
      </c>
      <c r="R279" s="129">
        <v>41.0</v>
      </c>
      <c r="S279" s="129">
        <v>28.0</v>
      </c>
      <c r="T279" s="129">
        <v>-78.0</v>
      </c>
      <c r="U279" s="129">
        <v>17.0</v>
      </c>
      <c r="V279" s="129">
        <v>46.0</v>
      </c>
      <c r="W279" s="129">
        <v>-1.09</v>
      </c>
      <c r="X279" s="129">
        <v>17.04</v>
      </c>
      <c r="Y279" s="129">
        <v>1.0</v>
      </c>
      <c r="Z279" s="129">
        <v>1.0</v>
      </c>
      <c r="AA279" s="129">
        <v>3.0</v>
      </c>
      <c r="AB279" s="129">
        <v>1.0</v>
      </c>
      <c r="AC279" s="129">
        <v>3.0</v>
      </c>
      <c r="AD279" s="129">
        <v>1.9</v>
      </c>
      <c r="AE279" s="129">
        <v>326.0</v>
      </c>
      <c r="AF279" s="129">
        <v>1.0</v>
      </c>
      <c r="AG279" s="129">
        <v>1.0</v>
      </c>
      <c r="AH279" s="129">
        <v>2.0</v>
      </c>
      <c r="AI279" s="129">
        <v>1.0</v>
      </c>
      <c r="AJ279" s="129">
        <v>2.0</v>
      </c>
      <c r="AK279" s="129">
        <v>2.0</v>
      </c>
      <c r="AL279" s="130">
        <v>45469.77669996528</v>
      </c>
      <c r="AM279" s="131">
        <v>911183.97</v>
      </c>
      <c r="AN279" s="131">
        <v>777953.98</v>
      </c>
      <c r="AO279" s="124"/>
      <c r="AP279" s="124"/>
    </row>
    <row r="280">
      <c r="A280" s="129">
        <v>841.0</v>
      </c>
      <c r="B280" s="14" t="s">
        <v>97</v>
      </c>
      <c r="C280" s="14" t="s">
        <v>32</v>
      </c>
      <c r="D280" s="14" t="s">
        <v>155</v>
      </c>
      <c r="E280" s="14" t="s">
        <v>442</v>
      </c>
      <c r="F280" s="15" t="s">
        <v>243</v>
      </c>
      <c r="G280" s="15" t="s">
        <v>101</v>
      </c>
      <c r="H280" s="18" t="s">
        <v>1053</v>
      </c>
      <c r="I280" s="18" t="s">
        <v>1054</v>
      </c>
      <c r="J280" s="129">
        <v>322372.69</v>
      </c>
      <c r="K280" s="129">
        <v>395091.0</v>
      </c>
      <c r="L280" s="129">
        <v>9357.0</v>
      </c>
      <c r="M280" s="129">
        <v>12411.37</v>
      </c>
      <c r="N280" s="14" t="s">
        <v>41</v>
      </c>
      <c r="O280" s="14" t="s">
        <v>41</v>
      </c>
      <c r="P280" s="129">
        <v>14.0</v>
      </c>
      <c r="Q280" s="129">
        <v>6.0</v>
      </c>
      <c r="R280" s="129">
        <v>16.0</v>
      </c>
      <c r="S280" s="129">
        <v>14.0</v>
      </c>
      <c r="T280" s="14" t="s">
        <v>41</v>
      </c>
      <c r="U280" s="129">
        <v>133.0</v>
      </c>
      <c r="V280" s="129">
        <v>14.0</v>
      </c>
      <c r="W280" s="129">
        <v>-24.61</v>
      </c>
      <c r="X280" s="129">
        <v>-18.41</v>
      </c>
      <c r="Y280" s="14" t="s">
        <v>41</v>
      </c>
      <c r="Z280" s="129">
        <v>3.0</v>
      </c>
      <c r="AA280" s="129">
        <v>1.0</v>
      </c>
      <c r="AB280" s="129">
        <v>1.0</v>
      </c>
      <c r="AC280" s="129">
        <v>1.0</v>
      </c>
      <c r="AD280" s="129">
        <v>1.15</v>
      </c>
      <c r="AE280" s="129">
        <v>498.0</v>
      </c>
      <c r="AF280" s="14" t="s">
        <v>41</v>
      </c>
      <c r="AG280" s="129">
        <v>2.0</v>
      </c>
      <c r="AH280" s="129">
        <v>1.0</v>
      </c>
      <c r="AI280" s="129">
        <v>1.0</v>
      </c>
      <c r="AJ280" s="129">
        <v>1.0</v>
      </c>
      <c r="AK280" s="129">
        <v>1.0</v>
      </c>
      <c r="AL280" s="130">
        <v>45469.77669996528</v>
      </c>
      <c r="AM280" s="131">
        <v>322735.31</v>
      </c>
      <c r="AN280" s="131">
        <v>395125.83</v>
      </c>
      <c r="AO280" s="124"/>
      <c r="AP280" s="124"/>
    </row>
    <row r="281">
      <c r="A281" s="129">
        <v>441.0</v>
      </c>
      <c r="B281" s="14" t="s">
        <v>97</v>
      </c>
      <c r="C281" s="14" t="s">
        <v>32</v>
      </c>
      <c r="D281" s="14" t="s">
        <v>441</v>
      </c>
      <c r="E281" s="14" t="s">
        <v>442</v>
      </c>
      <c r="F281" s="15" t="s">
        <v>223</v>
      </c>
      <c r="G281" s="15" t="s">
        <v>101</v>
      </c>
      <c r="H281" s="18" t="s">
        <v>1053</v>
      </c>
      <c r="I281" s="18" t="s">
        <v>1054</v>
      </c>
      <c r="J281" s="129">
        <v>1074630.8</v>
      </c>
      <c r="K281" s="129">
        <v>884332.2</v>
      </c>
      <c r="L281" s="129">
        <v>30189.97</v>
      </c>
      <c r="M281" s="129">
        <v>26483.57</v>
      </c>
      <c r="N281" s="14" t="s">
        <v>41</v>
      </c>
      <c r="O281" s="129">
        <v>6.0</v>
      </c>
      <c r="P281" s="129">
        <v>9.0</v>
      </c>
      <c r="Q281" s="129">
        <v>9.0</v>
      </c>
      <c r="R281" s="129">
        <v>42.0</v>
      </c>
      <c r="S281" s="129">
        <v>37.0</v>
      </c>
      <c r="T281" s="14" t="s">
        <v>41</v>
      </c>
      <c r="U281" s="129">
        <v>0.0</v>
      </c>
      <c r="V281" s="129">
        <v>13.0</v>
      </c>
      <c r="W281" s="129">
        <v>14.0</v>
      </c>
      <c r="X281" s="129">
        <v>21.52</v>
      </c>
      <c r="Y281" s="14" t="s">
        <v>41</v>
      </c>
      <c r="Z281" s="129">
        <v>1.0</v>
      </c>
      <c r="AA281" s="129">
        <v>1.0</v>
      </c>
      <c r="AB281" s="129">
        <v>4.0</v>
      </c>
      <c r="AC281" s="129">
        <v>3.0</v>
      </c>
      <c r="AD281" s="129">
        <v>2.65</v>
      </c>
      <c r="AE281" s="129">
        <v>217.0</v>
      </c>
      <c r="AF281" s="14" t="s">
        <v>41</v>
      </c>
      <c r="AG281" s="129">
        <v>1.0</v>
      </c>
      <c r="AH281" s="129">
        <v>1.0</v>
      </c>
      <c r="AI281" s="129">
        <v>3.0</v>
      </c>
      <c r="AJ281" s="129">
        <v>2.0</v>
      </c>
      <c r="AK281" s="129">
        <v>2.0</v>
      </c>
      <c r="AL281" s="130">
        <v>45469.77669996528</v>
      </c>
      <c r="AM281" s="131">
        <v>1082450.78</v>
      </c>
      <c r="AN281" s="131">
        <v>889809.47</v>
      </c>
      <c r="AO281" s="124"/>
      <c r="AP281" s="124"/>
    </row>
    <row r="282">
      <c r="A282" s="129">
        <v>122.0</v>
      </c>
      <c r="B282" s="14" t="s">
        <v>42</v>
      </c>
      <c r="C282" s="14" t="s">
        <v>32</v>
      </c>
      <c r="D282" s="14" t="s">
        <v>82</v>
      </c>
      <c r="E282" s="14" t="s">
        <v>83</v>
      </c>
      <c r="F282" s="15" t="s">
        <v>45</v>
      </c>
      <c r="G282" s="15" t="s">
        <v>46</v>
      </c>
      <c r="H282" s="18" t="s">
        <v>1053</v>
      </c>
      <c r="I282" s="18" t="s">
        <v>1054</v>
      </c>
      <c r="J282" s="129">
        <v>1315024.86</v>
      </c>
      <c r="K282" s="129">
        <v>1373827.0</v>
      </c>
      <c r="L282" s="129">
        <v>41413.24</v>
      </c>
      <c r="M282" s="129">
        <v>49729.69</v>
      </c>
      <c r="N282" s="14" t="s">
        <v>41</v>
      </c>
      <c r="O282" s="14" t="s">
        <v>41</v>
      </c>
      <c r="P282" s="129">
        <v>24.0</v>
      </c>
      <c r="Q282" s="129">
        <v>30.0</v>
      </c>
      <c r="R282" s="129">
        <v>42.0</v>
      </c>
      <c r="S282" s="129">
        <v>33.0</v>
      </c>
      <c r="T282" s="14" t="s">
        <v>41</v>
      </c>
      <c r="U282" s="129">
        <v>-20.0</v>
      </c>
      <c r="V282" s="129">
        <v>27.0</v>
      </c>
      <c r="W282" s="129">
        <v>-16.72</v>
      </c>
      <c r="X282" s="129">
        <v>-4.28</v>
      </c>
      <c r="Y282" s="14" t="s">
        <v>41</v>
      </c>
      <c r="Z282" s="129">
        <v>1.0</v>
      </c>
      <c r="AA282" s="129">
        <v>2.0</v>
      </c>
      <c r="AB282" s="129">
        <v>1.0</v>
      </c>
      <c r="AC282" s="129">
        <v>1.0</v>
      </c>
      <c r="AD282" s="129">
        <v>1.15</v>
      </c>
      <c r="AE282" s="129">
        <v>504.0</v>
      </c>
      <c r="AF282" s="14" t="s">
        <v>41</v>
      </c>
      <c r="AG282" s="129">
        <v>1.0</v>
      </c>
      <c r="AH282" s="129">
        <v>2.0</v>
      </c>
      <c r="AI282" s="129">
        <v>1.0</v>
      </c>
      <c r="AJ282" s="129">
        <v>1.0</v>
      </c>
      <c r="AK282" s="129">
        <v>1.0</v>
      </c>
      <c r="AL282" s="130">
        <v>45469.77669996528</v>
      </c>
      <c r="AM282" s="131">
        <v>1315523.06</v>
      </c>
      <c r="AN282" s="131">
        <v>1374432.71</v>
      </c>
      <c r="AO282" s="124"/>
      <c r="AP282" s="124"/>
    </row>
    <row r="283">
      <c r="A283" s="129">
        <v>468.0</v>
      </c>
      <c r="B283" s="14" t="s">
        <v>60</v>
      </c>
      <c r="C283" s="14" t="s">
        <v>32</v>
      </c>
      <c r="D283" s="14" t="s">
        <v>457</v>
      </c>
      <c r="E283" s="14" t="s">
        <v>458</v>
      </c>
      <c r="F283" s="15" t="s">
        <v>81</v>
      </c>
      <c r="G283" s="15" t="s">
        <v>36</v>
      </c>
      <c r="H283" s="18" t="s">
        <v>1053</v>
      </c>
      <c r="I283" s="18" t="s">
        <v>1054</v>
      </c>
      <c r="J283" s="129">
        <v>888436.48</v>
      </c>
      <c r="K283" s="129">
        <v>664607.4</v>
      </c>
      <c r="L283" s="129">
        <v>24630.64</v>
      </c>
      <c r="M283" s="129">
        <v>19050.16</v>
      </c>
      <c r="N283" s="129">
        <v>1.0</v>
      </c>
      <c r="O283" s="129">
        <v>8.0</v>
      </c>
      <c r="P283" s="129">
        <v>15.0</v>
      </c>
      <c r="Q283" s="129">
        <v>24.0</v>
      </c>
      <c r="R283" s="129">
        <v>31.0</v>
      </c>
      <c r="S283" s="129">
        <v>25.0</v>
      </c>
      <c r="T283" s="129">
        <v>-87.0</v>
      </c>
      <c r="U283" s="129">
        <v>-37.0</v>
      </c>
      <c r="V283" s="129">
        <v>24.0</v>
      </c>
      <c r="W283" s="129">
        <v>29.29</v>
      </c>
      <c r="X283" s="129">
        <v>33.68</v>
      </c>
      <c r="Y283" s="129">
        <v>1.0</v>
      </c>
      <c r="Z283" s="129">
        <v>1.0</v>
      </c>
      <c r="AA283" s="129">
        <v>2.0</v>
      </c>
      <c r="AB283" s="129">
        <v>5.0</v>
      </c>
      <c r="AC283" s="129">
        <v>5.0</v>
      </c>
      <c r="AD283" s="129">
        <v>3.8</v>
      </c>
      <c r="AE283" s="129">
        <v>69.0</v>
      </c>
      <c r="AF283" s="129">
        <v>1.0</v>
      </c>
      <c r="AG283" s="129">
        <v>1.0</v>
      </c>
      <c r="AH283" s="129">
        <v>2.0</v>
      </c>
      <c r="AI283" s="129">
        <v>4.0</v>
      </c>
      <c r="AJ283" s="129">
        <v>4.0</v>
      </c>
      <c r="AK283" s="129">
        <v>4.0</v>
      </c>
      <c r="AL283" s="130">
        <v>45469.77669996528</v>
      </c>
      <c r="AM283" s="131">
        <v>888782.98</v>
      </c>
      <c r="AN283" s="131">
        <v>665144.46</v>
      </c>
      <c r="AO283" s="124"/>
      <c r="AP283" s="124"/>
    </row>
    <row r="284">
      <c r="A284" s="129">
        <v>199.0</v>
      </c>
      <c r="B284" s="14" t="s">
        <v>63</v>
      </c>
      <c r="C284" s="14" t="s">
        <v>32</v>
      </c>
      <c r="D284" s="14" t="s">
        <v>150</v>
      </c>
      <c r="E284" s="14" t="s">
        <v>198</v>
      </c>
      <c r="F284" s="15" t="s">
        <v>35</v>
      </c>
      <c r="G284" s="15" t="s">
        <v>36</v>
      </c>
      <c r="H284" s="18" t="s">
        <v>1053</v>
      </c>
      <c r="I284" s="18" t="s">
        <v>1054</v>
      </c>
      <c r="J284" s="129">
        <v>690969.08</v>
      </c>
      <c r="K284" s="129">
        <v>848645.8</v>
      </c>
      <c r="L284" s="129">
        <v>20133.75</v>
      </c>
      <c r="M284" s="129">
        <v>26106.65</v>
      </c>
      <c r="N284" s="129">
        <v>1.0</v>
      </c>
      <c r="O284" s="14" t="s">
        <v>41</v>
      </c>
      <c r="P284" s="129">
        <v>7.0</v>
      </c>
      <c r="Q284" s="129">
        <v>13.0</v>
      </c>
      <c r="R284" s="129">
        <v>15.0</v>
      </c>
      <c r="S284" s="129">
        <v>29.0</v>
      </c>
      <c r="T284" s="14" t="s">
        <v>41</v>
      </c>
      <c r="U284" s="129">
        <v>-46.0</v>
      </c>
      <c r="V284" s="129">
        <v>-48.0</v>
      </c>
      <c r="W284" s="129">
        <v>-22.88</v>
      </c>
      <c r="X284" s="129">
        <v>-18.58</v>
      </c>
      <c r="Y284" s="14" t="s">
        <v>41</v>
      </c>
      <c r="Z284" s="129">
        <v>1.0</v>
      </c>
      <c r="AA284" s="129">
        <v>1.0</v>
      </c>
      <c r="AB284" s="129">
        <v>1.0</v>
      </c>
      <c r="AC284" s="129">
        <v>1.0</v>
      </c>
      <c r="AD284" s="129">
        <v>0.95</v>
      </c>
      <c r="AE284" s="129">
        <v>630.0</v>
      </c>
      <c r="AF284" s="14" t="s">
        <v>41</v>
      </c>
      <c r="AG284" s="129">
        <v>1.0</v>
      </c>
      <c r="AH284" s="129">
        <v>1.0</v>
      </c>
      <c r="AI284" s="129">
        <v>1.0</v>
      </c>
      <c r="AJ284" s="129">
        <v>1.0</v>
      </c>
      <c r="AK284" s="129">
        <v>1.0</v>
      </c>
      <c r="AL284" s="130">
        <v>45469.77669996528</v>
      </c>
      <c r="AM284" s="131">
        <v>691208.08</v>
      </c>
      <c r="AN284" s="131">
        <v>849097.42</v>
      </c>
      <c r="AO284" s="124"/>
      <c r="AP284" s="124"/>
    </row>
    <row r="285">
      <c r="A285" s="129">
        <v>162.0</v>
      </c>
      <c r="B285" s="14" t="s">
        <v>67</v>
      </c>
      <c r="C285" s="14" t="s">
        <v>32</v>
      </c>
      <c r="D285" s="14" t="s">
        <v>155</v>
      </c>
      <c r="E285" s="14" t="s">
        <v>156</v>
      </c>
      <c r="F285" s="15" t="s">
        <v>93</v>
      </c>
      <c r="G285" s="15" t="s">
        <v>46</v>
      </c>
      <c r="H285" s="18" t="s">
        <v>1053</v>
      </c>
      <c r="I285" s="18" t="s">
        <v>1054</v>
      </c>
      <c r="J285" s="129">
        <v>1386009.29</v>
      </c>
      <c r="K285" s="129">
        <v>1185093.2</v>
      </c>
      <c r="L285" s="129">
        <v>47738.86</v>
      </c>
      <c r="M285" s="129">
        <v>46492.34</v>
      </c>
      <c r="N285" s="129">
        <v>24.0</v>
      </c>
      <c r="O285" s="129">
        <v>14.0</v>
      </c>
      <c r="P285" s="129">
        <v>43.0</v>
      </c>
      <c r="Q285" s="129">
        <v>32.0</v>
      </c>
      <c r="R285" s="129">
        <v>50.0</v>
      </c>
      <c r="S285" s="129">
        <v>22.0</v>
      </c>
      <c r="T285" s="129">
        <v>71.0</v>
      </c>
      <c r="U285" s="129">
        <v>34.0</v>
      </c>
      <c r="V285" s="129">
        <v>127.0</v>
      </c>
      <c r="W285" s="129">
        <v>2.68</v>
      </c>
      <c r="X285" s="129">
        <v>16.95</v>
      </c>
      <c r="Y285" s="129">
        <v>3.0</v>
      </c>
      <c r="Z285" s="129">
        <v>1.0</v>
      </c>
      <c r="AA285" s="129">
        <v>5.0</v>
      </c>
      <c r="AB285" s="129">
        <v>1.0</v>
      </c>
      <c r="AC285" s="129">
        <v>3.0</v>
      </c>
      <c r="AD285" s="129">
        <v>2.4</v>
      </c>
      <c r="AE285" s="129">
        <v>246.0</v>
      </c>
      <c r="AF285" s="129">
        <v>2.0</v>
      </c>
      <c r="AG285" s="129">
        <v>1.0</v>
      </c>
      <c r="AH285" s="129">
        <v>4.0</v>
      </c>
      <c r="AI285" s="129">
        <v>1.0</v>
      </c>
      <c r="AJ285" s="129">
        <v>2.0</v>
      </c>
      <c r="AK285" s="129">
        <v>2.0</v>
      </c>
      <c r="AL285" s="130">
        <v>45469.77669996528</v>
      </c>
      <c r="AM285" s="131">
        <v>1358574.85</v>
      </c>
      <c r="AN285" s="131">
        <v>1189581.11</v>
      </c>
      <c r="AO285" s="124"/>
      <c r="AP285" s="124"/>
    </row>
    <row r="286">
      <c r="A286" s="129">
        <v>334.0</v>
      </c>
      <c r="B286" s="14" t="s">
        <v>97</v>
      </c>
      <c r="C286" s="14" t="s">
        <v>32</v>
      </c>
      <c r="D286" s="14" t="s">
        <v>138</v>
      </c>
      <c r="E286" s="14" t="s">
        <v>244</v>
      </c>
      <c r="F286" s="15" t="s">
        <v>223</v>
      </c>
      <c r="G286" s="15" t="s">
        <v>101</v>
      </c>
      <c r="H286" s="18" t="s">
        <v>1053</v>
      </c>
      <c r="I286" s="18" t="s">
        <v>1054</v>
      </c>
      <c r="J286" s="129">
        <v>1304625.01</v>
      </c>
      <c r="K286" s="129">
        <v>1731545.0</v>
      </c>
      <c r="L286" s="129">
        <v>36330.55</v>
      </c>
      <c r="M286" s="129">
        <v>47541.75</v>
      </c>
      <c r="N286" s="129">
        <v>20.0</v>
      </c>
      <c r="O286" s="129">
        <v>6.0</v>
      </c>
      <c r="P286" s="129">
        <v>89.0</v>
      </c>
      <c r="Q286" s="129">
        <v>37.0</v>
      </c>
      <c r="R286" s="129">
        <v>41.0</v>
      </c>
      <c r="S286" s="129">
        <v>33.0</v>
      </c>
      <c r="T286" s="129">
        <v>233.0</v>
      </c>
      <c r="U286" s="129">
        <v>140.0</v>
      </c>
      <c r="V286" s="129">
        <v>24.0</v>
      </c>
      <c r="W286" s="129">
        <v>-23.58</v>
      </c>
      <c r="X286" s="129">
        <v>-24.66</v>
      </c>
      <c r="Y286" s="129">
        <v>5.0</v>
      </c>
      <c r="Z286" s="129">
        <v>3.0</v>
      </c>
      <c r="AA286" s="129">
        <v>2.0</v>
      </c>
      <c r="AB286" s="129">
        <v>1.0</v>
      </c>
      <c r="AC286" s="129">
        <v>1.0</v>
      </c>
      <c r="AD286" s="129">
        <v>1.6</v>
      </c>
      <c r="AE286" s="129">
        <v>388.0</v>
      </c>
      <c r="AF286" s="129">
        <v>4.0</v>
      </c>
      <c r="AG286" s="129">
        <v>2.0</v>
      </c>
      <c r="AH286" s="129">
        <v>2.0</v>
      </c>
      <c r="AI286" s="129">
        <v>1.0</v>
      </c>
      <c r="AJ286" s="129">
        <v>1.0</v>
      </c>
      <c r="AK286" s="129">
        <v>1.0</v>
      </c>
      <c r="AL286" s="130">
        <v>45469.77669996528</v>
      </c>
      <c r="AM286" s="131">
        <v>1309062.51</v>
      </c>
      <c r="AN286" s="131">
        <v>1728344.07</v>
      </c>
      <c r="AO286" s="124"/>
      <c r="AP286" s="124"/>
    </row>
    <row r="287">
      <c r="A287" s="129">
        <v>244.0</v>
      </c>
      <c r="B287" s="14" t="s">
        <v>97</v>
      </c>
      <c r="C287" s="14" t="s">
        <v>32</v>
      </c>
      <c r="D287" s="14" t="s">
        <v>138</v>
      </c>
      <c r="E287" s="14" t="s">
        <v>244</v>
      </c>
      <c r="F287" s="15" t="s">
        <v>223</v>
      </c>
      <c r="G287" s="15" t="s">
        <v>101</v>
      </c>
      <c r="H287" s="18" t="s">
        <v>1053</v>
      </c>
      <c r="I287" s="18" t="s">
        <v>1054</v>
      </c>
      <c r="J287" s="129">
        <v>1708878.39</v>
      </c>
      <c r="K287" s="129">
        <v>1539648.4</v>
      </c>
      <c r="L287" s="129">
        <v>46448.35</v>
      </c>
      <c r="M287" s="129">
        <v>42564.75</v>
      </c>
      <c r="N287" s="129">
        <v>23.0</v>
      </c>
      <c r="O287" s="129">
        <v>3.0</v>
      </c>
      <c r="P287" s="129">
        <v>89.0</v>
      </c>
      <c r="Q287" s="129">
        <v>55.0</v>
      </c>
      <c r="R287" s="129">
        <v>33.0</v>
      </c>
      <c r="S287" s="129">
        <v>30.0</v>
      </c>
      <c r="T287" s="129">
        <v>666.0</v>
      </c>
      <c r="U287" s="129">
        <v>61.0</v>
      </c>
      <c r="V287" s="129">
        <v>10.0</v>
      </c>
      <c r="W287" s="129">
        <v>9.12</v>
      </c>
      <c r="X287" s="129">
        <v>10.99</v>
      </c>
      <c r="Y287" s="129">
        <v>5.0</v>
      </c>
      <c r="Z287" s="129">
        <v>2.0</v>
      </c>
      <c r="AA287" s="129">
        <v>1.0</v>
      </c>
      <c r="AB287" s="129">
        <v>3.0</v>
      </c>
      <c r="AC287" s="129">
        <v>2.0</v>
      </c>
      <c r="AD287" s="129">
        <v>2.35</v>
      </c>
      <c r="AE287" s="129">
        <v>252.0</v>
      </c>
      <c r="AF287" s="129">
        <v>4.0</v>
      </c>
      <c r="AG287" s="129">
        <v>2.0</v>
      </c>
      <c r="AH287" s="129">
        <v>1.0</v>
      </c>
      <c r="AI287" s="129">
        <v>2.0</v>
      </c>
      <c r="AJ287" s="129">
        <v>2.0</v>
      </c>
      <c r="AK287" s="129">
        <v>2.0</v>
      </c>
      <c r="AL287" s="130">
        <v>45469.77669996528</v>
      </c>
      <c r="AM287" s="131">
        <v>1681891.39</v>
      </c>
      <c r="AN287" s="131">
        <v>1545649.13</v>
      </c>
      <c r="AO287" s="124"/>
      <c r="AP287" s="124"/>
    </row>
    <row r="288">
      <c r="A288" s="129">
        <v>205.0</v>
      </c>
      <c r="B288" s="14" t="s">
        <v>63</v>
      </c>
      <c r="C288" s="14" t="s">
        <v>32</v>
      </c>
      <c r="D288" s="14" t="s">
        <v>205</v>
      </c>
      <c r="E288" s="14" t="s">
        <v>206</v>
      </c>
      <c r="F288" s="15" t="s">
        <v>55</v>
      </c>
      <c r="G288" s="15" t="s">
        <v>36</v>
      </c>
      <c r="H288" s="18" t="s">
        <v>1053</v>
      </c>
      <c r="I288" s="18" t="s">
        <v>1054</v>
      </c>
      <c r="J288" s="129">
        <v>3217161.49</v>
      </c>
      <c r="K288" s="129">
        <v>3162218.4</v>
      </c>
      <c r="L288" s="129">
        <v>141149.51</v>
      </c>
      <c r="M288" s="129">
        <v>149265.15</v>
      </c>
      <c r="N288" s="129">
        <v>76.0</v>
      </c>
      <c r="O288" s="129">
        <v>93.0</v>
      </c>
      <c r="P288" s="129">
        <v>56.0</v>
      </c>
      <c r="Q288" s="129">
        <v>67.0</v>
      </c>
      <c r="R288" s="129">
        <v>77.0</v>
      </c>
      <c r="S288" s="129">
        <v>64.0</v>
      </c>
      <c r="T288" s="129">
        <v>-18.0</v>
      </c>
      <c r="U288" s="129">
        <v>-16.0</v>
      </c>
      <c r="V288" s="129">
        <v>20.0</v>
      </c>
      <c r="W288" s="129">
        <v>-5.44</v>
      </c>
      <c r="X288" s="129">
        <v>1.74</v>
      </c>
      <c r="Y288" s="129">
        <v>1.0</v>
      </c>
      <c r="Z288" s="129">
        <v>1.0</v>
      </c>
      <c r="AA288" s="129">
        <v>2.0</v>
      </c>
      <c r="AB288" s="129">
        <v>1.0</v>
      </c>
      <c r="AC288" s="129">
        <v>1.0</v>
      </c>
      <c r="AD288" s="129">
        <v>1.2</v>
      </c>
      <c r="AE288" s="129">
        <v>494.0</v>
      </c>
      <c r="AF288" s="129">
        <v>1.0</v>
      </c>
      <c r="AG288" s="129">
        <v>1.0</v>
      </c>
      <c r="AH288" s="129">
        <v>2.0</v>
      </c>
      <c r="AI288" s="129">
        <v>1.0</v>
      </c>
      <c r="AJ288" s="129">
        <v>1.0</v>
      </c>
      <c r="AK288" s="129">
        <v>1.0</v>
      </c>
      <c r="AL288" s="130">
        <v>45469.77669996528</v>
      </c>
      <c r="AM288" s="131">
        <v>3210407.19</v>
      </c>
      <c r="AN288" s="131">
        <v>3172383.04</v>
      </c>
      <c r="AO288" s="124"/>
      <c r="AP288" s="124"/>
    </row>
    <row r="289">
      <c r="A289" s="129">
        <v>402.0</v>
      </c>
      <c r="B289" s="14" t="s">
        <v>63</v>
      </c>
      <c r="C289" s="14" t="s">
        <v>32</v>
      </c>
      <c r="D289" s="14" t="s">
        <v>205</v>
      </c>
      <c r="E289" s="14" t="s">
        <v>206</v>
      </c>
      <c r="F289" s="15" t="s">
        <v>55</v>
      </c>
      <c r="G289" s="15" t="s">
        <v>36</v>
      </c>
      <c r="H289" s="18" t="s">
        <v>1053</v>
      </c>
      <c r="I289" s="18" t="s">
        <v>1054</v>
      </c>
      <c r="J289" s="129">
        <v>948344.35</v>
      </c>
      <c r="K289" s="129">
        <v>663293.4</v>
      </c>
      <c r="L289" s="129">
        <v>30656.14</v>
      </c>
      <c r="M289" s="129">
        <v>23734.58</v>
      </c>
      <c r="N289" s="129">
        <v>24.0</v>
      </c>
      <c r="O289" s="129">
        <v>8.0</v>
      </c>
      <c r="P289" s="129">
        <v>52.0</v>
      </c>
      <c r="Q289" s="129">
        <v>27.0</v>
      </c>
      <c r="R289" s="129">
        <v>36.0</v>
      </c>
      <c r="S289" s="129">
        <v>18.0</v>
      </c>
      <c r="T289" s="129">
        <v>200.0</v>
      </c>
      <c r="U289" s="129">
        <v>92.0</v>
      </c>
      <c r="V289" s="129">
        <v>100.0</v>
      </c>
      <c r="W289" s="129">
        <v>29.16</v>
      </c>
      <c r="X289" s="129">
        <v>42.98</v>
      </c>
      <c r="Y289" s="129">
        <v>5.0</v>
      </c>
      <c r="Z289" s="129">
        <v>2.0</v>
      </c>
      <c r="AA289" s="129">
        <v>5.0</v>
      </c>
      <c r="AB289" s="129">
        <v>5.0</v>
      </c>
      <c r="AC289" s="129">
        <v>5.0</v>
      </c>
      <c r="AD289" s="129">
        <v>4.7</v>
      </c>
      <c r="AE289" s="129">
        <v>3.0</v>
      </c>
      <c r="AF289" s="129">
        <v>4.0</v>
      </c>
      <c r="AG289" s="129">
        <v>2.0</v>
      </c>
      <c r="AH289" s="129">
        <v>4.0</v>
      </c>
      <c r="AI289" s="129">
        <v>4.0</v>
      </c>
      <c r="AJ289" s="129">
        <v>4.0</v>
      </c>
      <c r="AK289" s="129">
        <v>4.0</v>
      </c>
      <c r="AL289" s="130">
        <v>45469.77669996528</v>
      </c>
      <c r="AM289" s="131">
        <v>948862.35</v>
      </c>
      <c r="AN289" s="131">
        <v>682040.81</v>
      </c>
      <c r="AO289" s="124"/>
      <c r="AP289" s="124"/>
    </row>
    <row r="290">
      <c r="A290" s="129">
        <v>458.0</v>
      </c>
      <c r="B290" s="14" t="s">
        <v>63</v>
      </c>
      <c r="C290" s="14" t="s">
        <v>32</v>
      </c>
      <c r="D290" s="14" t="s">
        <v>205</v>
      </c>
      <c r="E290" s="14" t="s">
        <v>206</v>
      </c>
      <c r="F290" s="15" t="s">
        <v>55</v>
      </c>
      <c r="G290" s="15" t="s">
        <v>36</v>
      </c>
      <c r="H290" s="18" t="s">
        <v>1053</v>
      </c>
      <c r="I290" s="18" t="s">
        <v>1054</v>
      </c>
      <c r="J290" s="129">
        <v>692566.12</v>
      </c>
      <c r="K290" s="129">
        <v>363140.4</v>
      </c>
      <c r="L290" s="129">
        <v>20954.17</v>
      </c>
      <c r="M290" s="129">
        <v>11479.9</v>
      </c>
      <c r="N290" s="129">
        <v>54.0</v>
      </c>
      <c r="O290" s="129">
        <v>11.0</v>
      </c>
      <c r="P290" s="129">
        <v>56.0</v>
      </c>
      <c r="Q290" s="129">
        <v>11.0</v>
      </c>
      <c r="R290" s="129">
        <v>40.0</v>
      </c>
      <c r="S290" s="129">
        <v>19.0</v>
      </c>
      <c r="T290" s="129">
        <v>390.0</v>
      </c>
      <c r="U290" s="129">
        <v>409.0</v>
      </c>
      <c r="V290" s="129">
        <v>110.0</v>
      </c>
      <c r="W290" s="129">
        <v>82.53</v>
      </c>
      <c r="X290" s="129">
        <v>90.72</v>
      </c>
      <c r="Y290" s="129">
        <v>5.0</v>
      </c>
      <c r="Z290" s="129">
        <v>5.0</v>
      </c>
      <c r="AA290" s="129">
        <v>5.0</v>
      </c>
      <c r="AB290" s="129">
        <v>5.0</v>
      </c>
      <c r="AC290" s="129">
        <v>5.0</v>
      </c>
      <c r="AD290" s="129">
        <v>5.0</v>
      </c>
      <c r="AE290" s="129">
        <v>2.0</v>
      </c>
      <c r="AF290" s="129">
        <v>4.0</v>
      </c>
      <c r="AG290" s="129">
        <v>4.0</v>
      </c>
      <c r="AH290" s="129">
        <v>4.0</v>
      </c>
      <c r="AI290" s="129">
        <v>4.0</v>
      </c>
      <c r="AJ290" s="129">
        <v>4.0</v>
      </c>
      <c r="AK290" s="129">
        <v>4.0</v>
      </c>
      <c r="AL290" s="130">
        <v>45469.77669996528</v>
      </c>
      <c r="AM290" s="131">
        <v>693668.12</v>
      </c>
      <c r="AN290" s="131">
        <v>361211.98</v>
      </c>
      <c r="AO290" s="124"/>
      <c r="AP290" s="124"/>
    </row>
    <row r="291">
      <c r="A291" s="129">
        <v>856.0</v>
      </c>
      <c r="B291" s="14" t="s">
        <v>60</v>
      </c>
      <c r="C291" s="14" t="s">
        <v>32</v>
      </c>
      <c r="D291" s="14" t="s">
        <v>755</v>
      </c>
      <c r="E291" s="14" t="s">
        <v>756</v>
      </c>
      <c r="F291" s="15" t="s">
        <v>140</v>
      </c>
      <c r="G291" s="15" t="s">
        <v>36</v>
      </c>
      <c r="H291" s="18" t="s">
        <v>1053</v>
      </c>
      <c r="I291" s="18" t="s">
        <v>1054</v>
      </c>
      <c r="J291" s="129">
        <v>461364.77</v>
      </c>
      <c r="K291" s="129">
        <v>218286.6</v>
      </c>
      <c r="L291" s="129">
        <v>10934.37</v>
      </c>
      <c r="M291" s="129">
        <v>5590.22</v>
      </c>
      <c r="N291" s="129">
        <v>2.0</v>
      </c>
      <c r="O291" s="129">
        <v>2.0</v>
      </c>
      <c r="P291" s="129">
        <v>21.0</v>
      </c>
      <c r="Q291" s="129">
        <v>19.0</v>
      </c>
      <c r="R291" s="129">
        <v>30.0</v>
      </c>
      <c r="S291" s="129">
        <v>17.0</v>
      </c>
      <c r="T291" s="129">
        <v>0.0</v>
      </c>
      <c r="U291" s="129">
        <v>10.0</v>
      </c>
      <c r="V291" s="129">
        <v>76.0</v>
      </c>
      <c r="W291" s="129">
        <v>95.6</v>
      </c>
      <c r="X291" s="129">
        <v>111.36</v>
      </c>
      <c r="Y291" s="129">
        <v>1.0</v>
      </c>
      <c r="Z291" s="129">
        <v>1.0</v>
      </c>
      <c r="AA291" s="129">
        <v>4.0</v>
      </c>
      <c r="AB291" s="129">
        <v>5.0</v>
      </c>
      <c r="AC291" s="129">
        <v>5.0</v>
      </c>
      <c r="AD291" s="129">
        <v>4.2</v>
      </c>
      <c r="AE291" s="129">
        <v>41.0</v>
      </c>
      <c r="AF291" s="129">
        <v>1.0</v>
      </c>
      <c r="AG291" s="129">
        <v>1.0</v>
      </c>
      <c r="AH291" s="129">
        <v>3.0</v>
      </c>
      <c r="AI291" s="129">
        <v>4.0</v>
      </c>
      <c r="AJ291" s="129">
        <v>4.0</v>
      </c>
      <c r="AK291" s="129">
        <v>4.0</v>
      </c>
      <c r="AL291" s="130">
        <v>45469.77669996528</v>
      </c>
      <c r="AM291" s="131">
        <v>461798.37</v>
      </c>
      <c r="AN291" s="131">
        <v>218242.48</v>
      </c>
      <c r="AO291" s="124"/>
      <c r="AP291" s="124"/>
    </row>
    <row r="292">
      <c r="A292" s="129">
        <v>660.0</v>
      </c>
      <c r="B292" s="14" t="s">
        <v>67</v>
      </c>
      <c r="C292" s="14" t="s">
        <v>32</v>
      </c>
      <c r="D292" s="14" t="s">
        <v>71</v>
      </c>
      <c r="E292" s="14" t="s">
        <v>610</v>
      </c>
      <c r="F292" s="15" t="s">
        <v>121</v>
      </c>
      <c r="G292" s="15" t="s">
        <v>36</v>
      </c>
      <c r="H292" s="18" t="s">
        <v>1053</v>
      </c>
      <c r="I292" s="18" t="s">
        <v>1054</v>
      </c>
      <c r="J292" s="129">
        <v>1128115.67</v>
      </c>
      <c r="K292" s="129">
        <v>767569.4</v>
      </c>
      <c r="L292" s="129">
        <v>34196.09</v>
      </c>
      <c r="M292" s="129">
        <v>27019.2</v>
      </c>
      <c r="N292" s="129">
        <v>34.0</v>
      </c>
      <c r="O292" s="129">
        <v>40.0</v>
      </c>
      <c r="P292" s="129">
        <v>29.0</v>
      </c>
      <c r="Q292" s="129">
        <v>37.0</v>
      </c>
      <c r="R292" s="129">
        <v>18.0</v>
      </c>
      <c r="S292" s="129">
        <v>32.0</v>
      </c>
      <c r="T292" s="129">
        <v>-15.0</v>
      </c>
      <c r="U292" s="129">
        <v>-21.0</v>
      </c>
      <c r="V292" s="129">
        <v>-43.0</v>
      </c>
      <c r="W292" s="129">
        <v>26.56</v>
      </c>
      <c r="X292" s="129">
        <v>46.97</v>
      </c>
      <c r="Y292" s="129">
        <v>1.0</v>
      </c>
      <c r="Z292" s="129">
        <v>1.0</v>
      </c>
      <c r="AA292" s="129">
        <v>1.0</v>
      </c>
      <c r="AB292" s="129">
        <v>5.0</v>
      </c>
      <c r="AC292" s="129">
        <v>5.0</v>
      </c>
      <c r="AD292" s="129">
        <v>3.6</v>
      </c>
      <c r="AE292" s="129">
        <v>109.0</v>
      </c>
      <c r="AF292" s="129">
        <v>1.0</v>
      </c>
      <c r="AG292" s="129">
        <v>1.0</v>
      </c>
      <c r="AH292" s="129">
        <v>1.0</v>
      </c>
      <c r="AI292" s="129">
        <v>4.0</v>
      </c>
      <c r="AJ292" s="129">
        <v>4.0</v>
      </c>
      <c r="AK292" s="129">
        <v>3.0</v>
      </c>
      <c r="AL292" s="130">
        <v>45469.77669996528</v>
      </c>
      <c r="AM292" s="131">
        <v>1116805.54</v>
      </c>
      <c r="AN292" s="131">
        <v>768152.73</v>
      </c>
      <c r="AO292" s="124"/>
      <c r="AP292" s="124"/>
    </row>
    <row r="293">
      <c r="A293" s="129">
        <v>705.0</v>
      </c>
      <c r="B293" s="14" t="s">
        <v>67</v>
      </c>
      <c r="C293" s="14" t="s">
        <v>32</v>
      </c>
      <c r="D293" s="14" t="s">
        <v>71</v>
      </c>
      <c r="E293" s="14" t="s">
        <v>610</v>
      </c>
      <c r="F293" s="15" t="s">
        <v>121</v>
      </c>
      <c r="G293" s="15" t="s">
        <v>36</v>
      </c>
      <c r="H293" s="18" t="s">
        <v>1053</v>
      </c>
      <c r="I293" s="18" t="s">
        <v>1054</v>
      </c>
      <c r="J293" s="129">
        <v>1651836.02</v>
      </c>
      <c r="K293" s="129">
        <v>929861.4</v>
      </c>
      <c r="L293" s="129">
        <v>50249.91</v>
      </c>
      <c r="M293" s="129">
        <v>37144.96</v>
      </c>
      <c r="N293" s="129">
        <v>10.0</v>
      </c>
      <c r="O293" s="129">
        <v>9.0</v>
      </c>
      <c r="P293" s="129">
        <v>54.0</v>
      </c>
      <c r="Q293" s="129">
        <v>35.0</v>
      </c>
      <c r="R293" s="129">
        <v>42.0</v>
      </c>
      <c r="S293" s="129">
        <v>36.0</v>
      </c>
      <c r="T293" s="129">
        <v>11.0</v>
      </c>
      <c r="U293" s="129">
        <v>54.0</v>
      </c>
      <c r="V293" s="129">
        <v>16.0</v>
      </c>
      <c r="W293" s="129">
        <v>35.28</v>
      </c>
      <c r="X293" s="129">
        <v>77.64</v>
      </c>
      <c r="Y293" s="129">
        <v>1.0</v>
      </c>
      <c r="Z293" s="129">
        <v>1.0</v>
      </c>
      <c r="AA293" s="129">
        <v>1.0</v>
      </c>
      <c r="AB293" s="129">
        <v>5.0</v>
      </c>
      <c r="AC293" s="129">
        <v>5.0</v>
      </c>
      <c r="AD293" s="129">
        <v>3.6</v>
      </c>
      <c r="AE293" s="129">
        <v>117.0</v>
      </c>
      <c r="AF293" s="129">
        <v>1.0</v>
      </c>
      <c r="AG293" s="129">
        <v>1.0</v>
      </c>
      <c r="AH293" s="129">
        <v>1.0</v>
      </c>
      <c r="AI293" s="129">
        <v>4.0</v>
      </c>
      <c r="AJ293" s="129">
        <v>4.0</v>
      </c>
      <c r="AK293" s="129">
        <v>3.0</v>
      </c>
      <c r="AL293" s="130">
        <v>45469.77669996528</v>
      </c>
      <c r="AM293" s="131">
        <v>1654333.43</v>
      </c>
      <c r="AN293" s="131">
        <v>929931.86</v>
      </c>
      <c r="AO293" s="124"/>
      <c r="AP293" s="124"/>
    </row>
    <row r="294">
      <c r="A294" s="129">
        <v>316.0</v>
      </c>
      <c r="B294" s="14" t="s">
        <v>97</v>
      </c>
      <c r="C294" s="14" t="s">
        <v>32</v>
      </c>
      <c r="D294" s="14" t="s">
        <v>329</v>
      </c>
      <c r="E294" s="14" t="s">
        <v>330</v>
      </c>
      <c r="F294" s="15" t="s">
        <v>100</v>
      </c>
      <c r="G294" s="15" t="s">
        <v>101</v>
      </c>
      <c r="H294" s="18" t="s">
        <v>1053</v>
      </c>
      <c r="I294" s="18" t="s">
        <v>1054</v>
      </c>
      <c r="J294" s="129">
        <v>753455.51</v>
      </c>
      <c r="K294" s="129">
        <v>828120.6</v>
      </c>
      <c r="L294" s="129">
        <v>22047.75</v>
      </c>
      <c r="M294" s="129">
        <v>25904.75</v>
      </c>
      <c r="N294" s="129">
        <v>18.0</v>
      </c>
      <c r="O294" s="129">
        <v>11.0</v>
      </c>
      <c r="P294" s="129">
        <v>15.0</v>
      </c>
      <c r="Q294" s="129">
        <v>29.0</v>
      </c>
      <c r="R294" s="129">
        <v>34.0</v>
      </c>
      <c r="S294" s="129">
        <v>21.0</v>
      </c>
      <c r="T294" s="129">
        <v>63.0</v>
      </c>
      <c r="U294" s="129">
        <v>-48.0</v>
      </c>
      <c r="V294" s="129">
        <v>61.0</v>
      </c>
      <c r="W294" s="129">
        <v>-14.89</v>
      </c>
      <c r="X294" s="129">
        <v>-9.02</v>
      </c>
      <c r="Y294" s="129">
        <v>3.0</v>
      </c>
      <c r="Z294" s="129">
        <v>1.0</v>
      </c>
      <c r="AA294" s="129">
        <v>4.0</v>
      </c>
      <c r="AB294" s="129">
        <v>1.0</v>
      </c>
      <c r="AC294" s="129">
        <v>1.0</v>
      </c>
      <c r="AD294" s="129">
        <v>1.7</v>
      </c>
      <c r="AE294" s="129">
        <v>359.0</v>
      </c>
      <c r="AF294" s="129">
        <v>2.0</v>
      </c>
      <c r="AG294" s="129">
        <v>1.0</v>
      </c>
      <c r="AH294" s="129">
        <v>3.0</v>
      </c>
      <c r="AI294" s="129">
        <v>1.0</v>
      </c>
      <c r="AJ294" s="129">
        <v>1.0</v>
      </c>
      <c r="AK294" s="129">
        <v>1.0</v>
      </c>
      <c r="AL294" s="130">
        <v>45469.77669996528</v>
      </c>
      <c r="AM294" s="131">
        <v>753188.51</v>
      </c>
      <c r="AN294" s="131">
        <v>828267.51</v>
      </c>
      <c r="AO294" s="124"/>
      <c r="AP294" s="124"/>
    </row>
    <row r="295">
      <c r="A295" s="129">
        <v>279.0</v>
      </c>
      <c r="B295" s="14" t="s">
        <v>63</v>
      </c>
      <c r="C295" s="14" t="s">
        <v>32</v>
      </c>
      <c r="D295" s="14" t="s">
        <v>281</v>
      </c>
      <c r="E295" s="14" t="s">
        <v>282</v>
      </c>
      <c r="F295" s="15" t="s">
        <v>220</v>
      </c>
      <c r="G295" s="15" t="s">
        <v>59</v>
      </c>
      <c r="H295" s="18" t="s">
        <v>1053</v>
      </c>
      <c r="I295" s="18" t="s">
        <v>1054</v>
      </c>
      <c r="J295" s="129">
        <v>656671.7</v>
      </c>
      <c r="K295" s="129">
        <v>332485.8</v>
      </c>
      <c r="L295" s="129">
        <v>22330.52</v>
      </c>
      <c r="M295" s="129">
        <v>13633.62</v>
      </c>
      <c r="N295" s="14" t="s">
        <v>41</v>
      </c>
      <c r="O295" s="14" t="s">
        <v>41</v>
      </c>
      <c r="P295" s="129">
        <v>22.0</v>
      </c>
      <c r="Q295" s="129">
        <v>7.0</v>
      </c>
      <c r="R295" s="129">
        <v>18.0</v>
      </c>
      <c r="S295" s="129">
        <v>9.0</v>
      </c>
      <c r="T295" s="14" t="s">
        <v>41</v>
      </c>
      <c r="U295" s="129">
        <v>214.0</v>
      </c>
      <c r="V295" s="129">
        <v>100.0</v>
      </c>
      <c r="W295" s="129">
        <v>63.79</v>
      </c>
      <c r="X295" s="129">
        <v>97.5</v>
      </c>
      <c r="Y295" s="14" t="s">
        <v>41</v>
      </c>
      <c r="Z295" s="129">
        <v>4.0</v>
      </c>
      <c r="AA295" s="129">
        <v>5.0</v>
      </c>
      <c r="AB295" s="129">
        <v>5.0</v>
      </c>
      <c r="AC295" s="129">
        <v>5.0</v>
      </c>
      <c r="AD295" s="129">
        <v>4.65</v>
      </c>
      <c r="AE295" s="129">
        <v>4.0</v>
      </c>
      <c r="AF295" s="14" t="s">
        <v>41</v>
      </c>
      <c r="AG295" s="129">
        <v>3.0</v>
      </c>
      <c r="AH295" s="129">
        <v>4.0</v>
      </c>
      <c r="AI295" s="129">
        <v>4.0</v>
      </c>
      <c r="AJ295" s="129">
        <v>4.0</v>
      </c>
      <c r="AK295" s="129">
        <v>4.0</v>
      </c>
      <c r="AL295" s="130">
        <v>45469.77669996528</v>
      </c>
      <c r="AM295" s="131">
        <v>656710.76</v>
      </c>
      <c r="AN295" s="131">
        <v>332868.7</v>
      </c>
      <c r="AO295" s="124"/>
      <c r="AP295" s="124"/>
    </row>
    <row r="296">
      <c r="A296" s="129">
        <v>138.0</v>
      </c>
      <c r="B296" s="14" t="s">
        <v>47</v>
      </c>
      <c r="C296" s="14" t="s">
        <v>32</v>
      </c>
      <c r="D296" s="14" t="s">
        <v>113</v>
      </c>
      <c r="E296" s="14" t="s">
        <v>114</v>
      </c>
      <c r="F296" s="15" t="s">
        <v>115</v>
      </c>
      <c r="G296" s="15" t="s">
        <v>59</v>
      </c>
      <c r="H296" s="18" t="s">
        <v>1053</v>
      </c>
      <c r="I296" s="18" t="s">
        <v>1054</v>
      </c>
      <c r="J296" s="129">
        <v>1651961.2</v>
      </c>
      <c r="K296" s="129">
        <v>1454645.0</v>
      </c>
      <c r="L296" s="129">
        <v>58779.6</v>
      </c>
      <c r="M296" s="129">
        <v>55939.42</v>
      </c>
      <c r="N296" s="14" t="s">
        <v>41</v>
      </c>
      <c r="O296" s="14" t="s">
        <v>41</v>
      </c>
      <c r="P296" s="129">
        <v>57.0</v>
      </c>
      <c r="Q296" s="129">
        <v>56.0</v>
      </c>
      <c r="R296" s="129">
        <v>37.0</v>
      </c>
      <c r="S296" s="129">
        <v>29.0</v>
      </c>
      <c r="T296" s="14" t="s">
        <v>41</v>
      </c>
      <c r="U296" s="129">
        <v>1.0</v>
      </c>
      <c r="V296" s="129">
        <v>27.0</v>
      </c>
      <c r="W296" s="129">
        <v>5.08</v>
      </c>
      <c r="X296" s="129">
        <v>13.56</v>
      </c>
      <c r="Y296" s="14" t="s">
        <v>41</v>
      </c>
      <c r="Z296" s="129">
        <v>1.0</v>
      </c>
      <c r="AA296" s="129">
        <v>2.0</v>
      </c>
      <c r="AB296" s="129">
        <v>2.0</v>
      </c>
      <c r="AC296" s="129">
        <v>3.0</v>
      </c>
      <c r="AD296" s="129">
        <v>2.05</v>
      </c>
      <c r="AE296" s="129">
        <v>293.0</v>
      </c>
      <c r="AF296" s="14" t="s">
        <v>41</v>
      </c>
      <c r="AG296" s="129">
        <v>1.0</v>
      </c>
      <c r="AH296" s="129">
        <v>2.0</v>
      </c>
      <c r="AI296" s="129">
        <v>1.0</v>
      </c>
      <c r="AJ296" s="129">
        <v>2.0</v>
      </c>
      <c r="AK296" s="129">
        <v>2.0</v>
      </c>
      <c r="AL296" s="130">
        <v>45469.77669996528</v>
      </c>
      <c r="AM296" s="131">
        <v>1626674.92</v>
      </c>
      <c r="AN296" s="131">
        <v>1456027.48</v>
      </c>
      <c r="AO296" s="124"/>
      <c r="AP296" s="124"/>
    </row>
    <row r="297">
      <c r="A297" s="129">
        <v>227.0</v>
      </c>
      <c r="B297" s="14" t="s">
        <v>67</v>
      </c>
      <c r="C297" s="14" t="s">
        <v>32</v>
      </c>
      <c r="D297" s="14" t="s">
        <v>226</v>
      </c>
      <c r="E297" s="14" t="s">
        <v>227</v>
      </c>
      <c r="F297" s="15" t="s">
        <v>228</v>
      </c>
      <c r="G297" s="15" t="s">
        <v>36</v>
      </c>
      <c r="H297" s="18" t="s">
        <v>1053</v>
      </c>
      <c r="I297" s="18" t="s">
        <v>1054</v>
      </c>
      <c r="J297" s="129">
        <v>1275949.07</v>
      </c>
      <c r="K297" s="129">
        <v>1261559.4</v>
      </c>
      <c r="L297" s="129">
        <v>33673.0</v>
      </c>
      <c r="M297" s="129">
        <v>32861.5</v>
      </c>
      <c r="N297" s="129">
        <v>6.0</v>
      </c>
      <c r="O297" s="129">
        <v>3.0</v>
      </c>
      <c r="P297" s="129">
        <v>25.0</v>
      </c>
      <c r="Q297" s="129">
        <v>11.0</v>
      </c>
      <c r="R297" s="129">
        <v>14.0</v>
      </c>
      <c r="S297" s="129">
        <v>3.0</v>
      </c>
      <c r="T297" s="129">
        <v>100.0</v>
      </c>
      <c r="U297" s="129">
        <v>127.0</v>
      </c>
      <c r="V297" s="129">
        <v>366.0</v>
      </c>
      <c r="W297" s="129">
        <v>2.47</v>
      </c>
      <c r="X297" s="129">
        <v>1.14</v>
      </c>
      <c r="Y297" s="129">
        <v>4.0</v>
      </c>
      <c r="Z297" s="129">
        <v>3.0</v>
      </c>
      <c r="AA297" s="129">
        <v>5.0</v>
      </c>
      <c r="AB297" s="129">
        <v>1.0</v>
      </c>
      <c r="AC297" s="129">
        <v>1.0</v>
      </c>
      <c r="AD297" s="129">
        <v>2.15</v>
      </c>
      <c r="AE297" s="129">
        <v>282.0</v>
      </c>
      <c r="AF297" s="129">
        <v>3.0</v>
      </c>
      <c r="AG297" s="129">
        <v>2.0</v>
      </c>
      <c r="AH297" s="129">
        <v>4.0</v>
      </c>
      <c r="AI297" s="129">
        <v>1.0</v>
      </c>
      <c r="AJ297" s="129">
        <v>1.0</v>
      </c>
      <c r="AK297" s="129">
        <v>2.0</v>
      </c>
      <c r="AL297" s="130">
        <v>45469.77669996528</v>
      </c>
      <c r="AM297" s="131">
        <v>1276325.07</v>
      </c>
      <c r="AN297" s="131">
        <v>1261736.07</v>
      </c>
      <c r="AO297" s="124"/>
      <c r="AP297" s="124"/>
    </row>
    <row r="298">
      <c r="A298" s="129">
        <v>600.0</v>
      </c>
      <c r="B298" s="14" t="s">
        <v>97</v>
      </c>
      <c r="C298" s="14" t="s">
        <v>32</v>
      </c>
      <c r="D298" s="14" t="s">
        <v>546</v>
      </c>
      <c r="E298" s="14" t="s">
        <v>203</v>
      </c>
      <c r="F298" s="15" t="s">
        <v>243</v>
      </c>
      <c r="G298" s="15" t="s">
        <v>101</v>
      </c>
      <c r="H298" s="18" t="s">
        <v>1053</v>
      </c>
      <c r="I298" s="18" t="s">
        <v>1054</v>
      </c>
      <c r="J298" s="129">
        <v>612366.12</v>
      </c>
      <c r="K298" s="129">
        <v>515969.8</v>
      </c>
      <c r="L298" s="129">
        <v>20903.22</v>
      </c>
      <c r="M298" s="129">
        <v>17446.49</v>
      </c>
      <c r="N298" s="129">
        <v>10.0</v>
      </c>
      <c r="O298" s="129">
        <v>11.0</v>
      </c>
      <c r="P298" s="129">
        <v>39.0</v>
      </c>
      <c r="Q298" s="129">
        <v>16.0</v>
      </c>
      <c r="R298" s="129">
        <v>29.0</v>
      </c>
      <c r="S298" s="129">
        <v>22.0</v>
      </c>
      <c r="T298" s="129">
        <v>-9.0</v>
      </c>
      <c r="U298" s="129">
        <v>143.0</v>
      </c>
      <c r="V298" s="129">
        <v>31.0</v>
      </c>
      <c r="W298" s="129">
        <v>19.81</v>
      </c>
      <c r="X298" s="129">
        <v>18.68</v>
      </c>
      <c r="Y298" s="129">
        <v>1.0</v>
      </c>
      <c r="Z298" s="129">
        <v>3.0</v>
      </c>
      <c r="AA298" s="129">
        <v>2.0</v>
      </c>
      <c r="AB298" s="129">
        <v>5.0</v>
      </c>
      <c r="AC298" s="129">
        <v>3.0</v>
      </c>
      <c r="AD298" s="129">
        <v>3.5</v>
      </c>
      <c r="AE298" s="129">
        <v>142.0</v>
      </c>
      <c r="AF298" s="129">
        <v>1.0</v>
      </c>
      <c r="AG298" s="129">
        <v>2.0</v>
      </c>
      <c r="AH298" s="129">
        <v>2.0</v>
      </c>
      <c r="AI298" s="129">
        <v>4.0</v>
      </c>
      <c r="AJ298" s="129">
        <v>2.0</v>
      </c>
      <c r="AK298" s="129">
        <v>3.0</v>
      </c>
      <c r="AL298" s="130">
        <v>45469.77669996528</v>
      </c>
      <c r="AM298" s="131">
        <v>616495.12</v>
      </c>
      <c r="AN298" s="131">
        <v>515820.7</v>
      </c>
      <c r="AO298" s="124"/>
      <c r="AP298" s="124"/>
    </row>
    <row r="299">
      <c r="A299" s="129">
        <v>103.0</v>
      </c>
      <c r="B299" s="14" t="s">
        <v>42</v>
      </c>
      <c r="C299" s="14" t="s">
        <v>32</v>
      </c>
      <c r="D299" s="14" t="s">
        <v>43</v>
      </c>
      <c r="E299" s="14" t="s">
        <v>44</v>
      </c>
      <c r="F299" s="15" t="s">
        <v>45</v>
      </c>
      <c r="G299" s="15" t="s">
        <v>46</v>
      </c>
      <c r="H299" s="18" t="s">
        <v>1053</v>
      </c>
      <c r="I299" s="18" t="s">
        <v>1054</v>
      </c>
      <c r="J299" s="129">
        <v>1793591.54</v>
      </c>
      <c r="K299" s="129">
        <v>1548929.8</v>
      </c>
      <c r="L299" s="129">
        <v>55754.29</v>
      </c>
      <c r="M299" s="129">
        <v>50131.8</v>
      </c>
      <c r="N299" s="129">
        <v>54.0</v>
      </c>
      <c r="O299" s="129">
        <v>34.0</v>
      </c>
      <c r="P299" s="129">
        <v>51.0</v>
      </c>
      <c r="Q299" s="129">
        <v>30.0</v>
      </c>
      <c r="R299" s="129">
        <v>72.0</v>
      </c>
      <c r="S299" s="129">
        <v>51.0</v>
      </c>
      <c r="T299" s="129">
        <v>58.0</v>
      </c>
      <c r="U299" s="129">
        <v>70.0</v>
      </c>
      <c r="V299" s="129">
        <v>41.0</v>
      </c>
      <c r="W299" s="129">
        <v>11.22</v>
      </c>
      <c r="X299" s="129">
        <v>15.8</v>
      </c>
      <c r="Y299" s="129">
        <v>2.0</v>
      </c>
      <c r="Z299" s="129">
        <v>2.0</v>
      </c>
      <c r="AA299" s="129">
        <v>3.0</v>
      </c>
      <c r="AB299" s="129">
        <v>3.0</v>
      </c>
      <c r="AC299" s="129">
        <v>3.0</v>
      </c>
      <c r="AD299" s="129">
        <v>2.85</v>
      </c>
      <c r="AE299" s="129">
        <v>195.0</v>
      </c>
      <c r="AF299" s="129">
        <v>2.0</v>
      </c>
      <c r="AG299" s="129">
        <v>2.0</v>
      </c>
      <c r="AH299" s="129">
        <v>2.0</v>
      </c>
      <c r="AI299" s="129">
        <v>2.0</v>
      </c>
      <c r="AJ299" s="129">
        <v>2.0</v>
      </c>
      <c r="AK299" s="129">
        <v>3.0</v>
      </c>
      <c r="AL299" s="130">
        <v>45469.77669996528</v>
      </c>
      <c r="AM299" s="131">
        <v>1793885.54</v>
      </c>
      <c r="AN299" s="131">
        <v>1550387.86</v>
      </c>
      <c r="AO299" s="124"/>
      <c r="AP299" s="124"/>
    </row>
    <row r="300">
      <c r="A300" s="128">
        <v>3054.0</v>
      </c>
      <c r="B300" s="11" t="s">
        <v>31</v>
      </c>
      <c r="C300" s="11" t="s">
        <v>32</v>
      </c>
      <c r="D300" s="11" t="s">
        <v>798</v>
      </c>
      <c r="E300" s="14" t="s">
        <v>799</v>
      </c>
      <c r="F300" s="15" t="s">
        <v>776</v>
      </c>
      <c r="G300" s="15" t="s">
        <v>772</v>
      </c>
      <c r="H300" s="18" t="s">
        <v>1053</v>
      </c>
      <c r="I300" s="18" t="s">
        <v>1054</v>
      </c>
      <c r="J300" s="129">
        <v>501510.36</v>
      </c>
      <c r="K300" s="129">
        <v>318216.6</v>
      </c>
      <c r="L300" s="129">
        <v>14362.75</v>
      </c>
      <c r="M300" s="129">
        <v>8953.0</v>
      </c>
      <c r="N300" s="129">
        <v>10.0</v>
      </c>
      <c r="O300" s="129">
        <v>15.0</v>
      </c>
      <c r="P300" s="129">
        <v>18.0</v>
      </c>
      <c r="Q300" s="128">
        <v>31.0</v>
      </c>
      <c r="R300" s="128">
        <v>27.0</v>
      </c>
      <c r="S300" s="128">
        <v>20.0</v>
      </c>
      <c r="T300" s="128">
        <v>-33.0</v>
      </c>
      <c r="U300" s="128">
        <v>-41.0</v>
      </c>
      <c r="V300" s="128">
        <v>35.0</v>
      </c>
      <c r="W300" s="128">
        <v>60.42</v>
      </c>
      <c r="X300" s="128">
        <v>57.6</v>
      </c>
      <c r="Y300" s="128">
        <v>1.0</v>
      </c>
      <c r="Z300" s="128">
        <v>1.0</v>
      </c>
      <c r="AA300" s="128">
        <v>2.0</v>
      </c>
      <c r="AB300" s="128">
        <v>5.0</v>
      </c>
      <c r="AC300" s="128">
        <v>5.0</v>
      </c>
      <c r="AD300" s="128">
        <v>3.8</v>
      </c>
      <c r="AE300" s="128">
        <v>66.0</v>
      </c>
      <c r="AF300" s="128">
        <v>1.0</v>
      </c>
      <c r="AG300" s="128">
        <v>1.0</v>
      </c>
      <c r="AH300" s="128">
        <v>2.0</v>
      </c>
      <c r="AI300" s="128">
        <v>4.0</v>
      </c>
      <c r="AJ300" s="128">
        <v>4.0</v>
      </c>
      <c r="AK300" s="128">
        <v>4.0</v>
      </c>
      <c r="AL300" s="130">
        <v>45469.77669996528</v>
      </c>
      <c r="AM300" s="131">
        <v>504809.72</v>
      </c>
      <c r="AN300" s="131">
        <v>319949.04</v>
      </c>
      <c r="AO300" s="124"/>
      <c r="AP300" s="124"/>
    </row>
    <row r="301">
      <c r="A301" s="128">
        <v>3026.0</v>
      </c>
      <c r="B301" s="11" t="s">
        <v>31</v>
      </c>
      <c r="C301" s="11" t="s">
        <v>32</v>
      </c>
      <c r="D301" s="11" t="s">
        <v>798</v>
      </c>
      <c r="E301" s="14" t="s">
        <v>799</v>
      </c>
      <c r="F301" s="15" t="s">
        <v>776</v>
      </c>
      <c r="G301" s="15" t="s">
        <v>772</v>
      </c>
      <c r="H301" s="18" t="s">
        <v>1053</v>
      </c>
      <c r="I301" s="18" t="s">
        <v>1054</v>
      </c>
      <c r="J301" s="129">
        <v>3568934.54</v>
      </c>
      <c r="K301" s="129">
        <v>2276360.2</v>
      </c>
      <c r="L301" s="129">
        <v>100614.05</v>
      </c>
      <c r="M301" s="129">
        <v>67708.85</v>
      </c>
      <c r="N301" s="129">
        <v>77.0</v>
      </c>
      <c r="O301" s="129">
        <v>52.0</v>
      </c>
      <c r="P301" s="128">
        <v>62.0</v>
      </c>
      <c r="Q301" s="128">
        <v>57.0</v>
      </c>
      <c r="R301" s="128">
        <v>78.0</v>
      </c>
      <c r="S301" s="128">
        <v>56.0</v>
      </c>
      <c r="T301" s="128">
        <v>48.0</v>
      </c>
      <c r="U301" s="128">
        <v>8.0</v>
      </c>
      <c r="V301" s="128">
        <v>39.0</v>
      </c>
      <c r="W301" s="128">
        <v>48.6</v>
      </c>
      <c r="X301" s="128">
        <v>56.78</v>
      </c>
      <c r="Y301" s="128">
        <v>2.0</v>
      </c>
      <c r="Z301" s="128">
        <v>1.0</v>
      </c>
      <c r="AA301" s="128">
        <v>2.0</v>
      </c>
      <c r="AB301" s="128">
        <v>5.0</v>
      </c>
      <c r="AC301" s="128">
        <v>5.0</v>
      </c>
      <c r="AD301" s="128">
        <v>3.85</v>
      </c>
      <c r="AE301" s="128">
        <v>64.0</v>
      </c>
      <c r="AF301" s="128">
        <v>2.0</v>
      </c>
      <c r="AG301" s="128">
        <v>1.0</v>
      </c>
      <c r="AH301" s="128">
        <v>2.0</v>
      </c>
      <c r="AI301" s="128">
        <v>4.0</v>
      </c>
      <c r="AJ301" s="128">
        <v>4.0</v>
      </c>
      <c r="AK301" s="128">
        <v>4.0</v>
      </c>
      <c r="AL301" s="130">
        <v>45469.77669996528</v>
      </c>
      <c r="AM301" s="131">
        <v>3568726.13</v>
      </c>
      <c r="AN301" s="131">
        <v>2300060.18</v>
      </c>
      <c r="AO301" s="124"/>
      <c r="AP301" s="124"/>
    </row>
    <row r="302">
      <c r="A302" s="129">
        <v>504.0</v>
      </c>
      <c r="B302" s="14" t="s">
        <v>97</v>
      </c>
      <c r="C302" s="14" t="s">
        <v>32</v>
      </c>
      <c r="D302" s="14" t="s">
        <v>486</v>
      </c>
      <c r="E302" s="14" t="s">
        <v>332</v>
      </c>
      <c r="F302" s="15" t="s">
        <v>223</v>
      </c>
      <c r="G302" s="15" t="s">
        <v>101</v>
      </c>
      <c r="H302" s="18" t="s">
        <v>1053</v>
      </c>
      <c r="I302" s="18" t="s">
        <v>1054</v>
      </c>
      <c r="J302" s="129">
        <v>1504751.13</v>
      </c>
      <c r="K302" s="129">
        <v>1429580.0</v>
      </c>
      <c r="L302" s="129">
        <v>47188.56</v>
      </c>
      <c r="M302" s="129">
        <v>46418.67</v>
      </c>
      <c r="N302" s="129">
        <v>1.0</v>
      </c>
      <c r="O302" s="14" t="s">
        <v>41</v>
      </c>
      <c r="P302" s="129">
        <v>11.0</v>
      </c>
      <c r="Q302" s="129">
        <v>20.0</v>
      </c>
      <c r="R302" s="129">
        <v>5.0</v>
      </c>
      <c r="S302" s="129">
        <v>14.0</v>
      </c>
      <c r="T302" s="14" t="s">
        <v>41</v>
      </c>
      <c r="U302" s="129">
        <v>-45.0</v>
      </c>
      <c r="V302" s="129">
        <v>-64.0</v>
      </c>
      <c r="W302" s="129">
        <v>1.66</v>
      </c>
      <c r="X302" s="129">
        <v>5.26</v>
      </c>
      <c r="Y302" s="14" t="s">
        <v>41</v>
      </c>
      <c r="Z302" s="129">
        <v>1.0</v>
      </c>
      <c r="AA302" s="129">
        <v>1.0</v>
      </c>
      <c r="AB302" s="129">
        <v>1.0</v>
      </c>
      <c r="AC302" s="129">
        <v>1.0</v>
      </c>
      <c r="AD302" s="129">
        <v>0.95</v>
      </c>
      <c r="AE302" s="129">
        <v>641.0</v>
      </c>
      <c r="AF302" s="14" t="s">
        <v>41</v>
      </c>
      <c r="AG302" s="129">
        <v>1.0</v>
      </c>
      <c r="AH302" s="129">
        <v>1.0</v>
      </c>
      <c r="AI302" s="129">
        <v>1.0</v>
      </c>
      <c r="AJ302" s="129">
        <v>1.0</v>
      </c>
      <c r="AK302" s="129">
        <v>1.0</v>
      </c>
      <c r="AL302" s="130">
        <v>45469.77669996528</v>
      </c>
      <c r="AM302" s="131">
        <v>1504921.03</v>
      </c>
      <c r="AN302" s="131">
        <v>1430403.24</v>
      </c>
      <c r="AO302" s="124"/>
      <c r="AP302" s="124"/>
    </row>
    <row r="303">
      <c r="A303" s="129">
        <v>320.0</v>
      </c>
      <c r="B303" s="14" t="s">
        <v>60</v>
      </c>
      <c r="C303" s="14" t="s">
        <v>32</v>
      </c>
      <c r="D303" s="14" t="s">
        <v>331</v>
      </c>
      <c r="E303" s="14" t="s">
        <v>332</v>
      </c>
      <c r="F303" s="15" t="s">
        <v>88</v>
      </c>
      <c r="G303" s="15" t="s">
        <v>59</v>
      </c>
      <c r="H303" s="18" t="s">
        <v>1053</v>
      </c>
      <c r="I303" s="18" t="s">
        <v>1054</v>
      </c>
      <c r="J303" s="129">
        <v>1155410.74</v>
      </c>
      <c r="K303" s="129">
        <v>1056602.6</v>
      </c>
      <c r="L303" s="129">
        <v>30778.36</v>
      </c>
      <c r="M303" s="129">
        <v>29587.4</v>
      </c>
      <c r="N303" s="129">
        <v>34.0</v>
      </c>
      <c r="O303" s="129">
        <v>17.0</v>
      </c>
      <c r="P303" s="129">
        <v>37.0</v>
      </c>
      <c r="Q303" s="129">
        <v>38.0</v>
      </c>
      <c r="R303" s="129">
        <v>40.0</v>
      </c>
      <c r="S303" s="129">
        <v>39.0</v>
      </c>
      <c r="T303" s="129">
        <v>100.0</v>
      </c>
      <c r="U303" s="129">
        <v>-2.0</v>
      </c>
      <c r="V303" s="129">
        <v>2.0</v>
      </c>
      <c r="W303" s="129">
        <v>4.03</v>
      </c>
      <c r="X303" s="129">
        <v>9.35</v>
      </c>
      <c r="Y303" s="129">
        <v>4.0</v>
      </c>
      <c r="Z303" s="129">
        <v>1.0</v>
      </c>
      <c r="AA303" s="129">
        <v>1.0</v>
      </c>
      <c r="AB303" s="129">
        <v>2.0</v>
      </c>
      <c r="AC303" s="129">
        <v>2.0</v>
      </c>
      <c r="AD303" s="129">
        <v>1.8</v>
      </c>
      <c r="AE303" s="129">
        <v>344.0</v>
      </c>
      <c r="AF303" s="129">
        <v>3.0</v>
      </c>
      <c r="AG303" s="129">
        <v>1.0</v>
      </c>
      <c r="AH303" s="129">
        <v>1.0</v>
      </c>
      <c r="AI303" s="129">
        <v>1.0</v>
      </c>
      <c r="AJ303" s="129">
        <v>2.0</v>
      </c>
      <c r="AK303" s="129">
        <v>1.0</v>
      </c>
      <c r="AL303" s="130">
        <v>45469.77669996528</v>
      </c>
      <c r="AM303" s="131">
        <v>1156386.88</v>
      </c>
      <c r="AN303" s="131">
        <v>1062201.31</v>
      </c>
      <c r="AO303" s="124"/>
      <c r="AP303" s="124"/>
    </row>
    <row r="304">
      <c r="A304" s="128">
        <v>3014.0</v>
      </c>
      <c r="B304" s="11" t="s">
        <v>31</v>
      </c>
      <c r="C304" s="11" t="s">
        <v>32</v>
      </c>
      <c r="D304" s="11" t="s">
        <v>74</v>
      </c>
      <c r="E304" s="14" t="s">
        <v>332</v>
      </c>
      <c r="F304" s="15" t="s">
        <v>776</v>
      </c>
      <c r="G304" s="15" t="s">
        <v>772</v>
      </c>
      <c r="H304" s="18" t="s">
        <v>1053</v>
      </c>
      <c r="I304" s="18" t="s">
        <v>1054</v>
      </c>
      <c r="J304" s="129">
        <v>2893839.68</v>
      </c>
      <c r="K304" s="129">
        <v>2623507.8</v>
      </c>
      <c r="L304" s="129">
        <v>87817.23</v>
      </c>
      <c r="M304" s="129">
        <v>79490.58</v>
      </c>
      <c r="N304" s="129">
        <v>146.0</v>
      </c>
      <c r="O304" s="129">
        <v>133.0</v>
      </c>
      <c r="P304" s="129">
        <v>46.0</v>
      </c>
      <c r="Q304" s="128">
        <v>68.0</v>
      </c>
      <c r="R304" s="128">
        <v>178.0</v>
      </c>
      <c r="S304" s="128">
        <v>155.0</v>
      </c>
      <c r="T304" s="128">
        <v>9.0</v>
      </c>
      <c r="U304" s="128">
        <v>-32.0</v>
      </c>
      <c r="V304" s="128">
        <v>14.0</v>
      </c>
      <c r="W304" s="128">
        <v>10.48</v>
      </c>
      <c r="X304" s="128">
        <v>10.3</v>
      </c>
      <c r="Y304" s="128">
        <v>1.0</v>
      </c>
      <c r="Z304" s="128">
        <v>1.0</v>
      </c>
      <c r="AA304" s="128">
        <v>1.0</v>
      </c>
      <c r="AB304" s="128">
        <v>3.0</v>
      </c>
      <c r="AC304" s="128">
        <v>2.0</v>
      </c>
      <c r="AD304" s="128">
        <v>2.05</v>
      </c>
      <c r="AE304" s="128">
        <v>295.0</v>
      </c>
      <c r="AF304" s="128">
        <v>1.0</v>
      </c>
      <c r="AG304" s="128">
        <v>1.0</v>
      </c>
      <c r="AH304" s="128">
        <v>1.0</v>
      </c>
      <c r="AI304" s="128">
        <v>2.0</v>
      </c>
      <c r="AJ304" s="128">
        <v>2.0</v>
      </c>
      <c r="AK304" s="128">
        <v>2.0</v>
      </c>
      <c r="AL304" s="130">
        <v>45469.77669996528</v>
      </c>
      <c r="AM304" s="131">
        <v>2894462.66</v>
      </c>
      <c r="AN304" s="131">
        <v>2625699.31</v>
      </c>
      <c r="AO304" s="124"/>
      <c r="AP304" s="124"/>
    </row>
    <row r="305">
      <c r="A305" s="129">
        <v>385.0</v>
      </c>
      <c r="B305" s="14" t="s">
        <v>60</v>
      </c>
      <c r="C305" s="14" t="s">
        <v>32</v>
      </c>
      <c r="D305" s="14" t="s">
        <v>331</v>
      </c>
      <c r="E305" s="14" t="s">
        <v>332</v>
      </c>
      <c r="F305" s="15" t="s">
        <v>88</v>
      </c>
      <c r="G305" s="15" t="s">
        <v>59</v>
      </c>
      <c r="H305" s="18" t="s">
        <v>1053</v>
      </c>
      <c r="I305" s="18" t="s">
        <v>1054</v>
      </c>
      <c r="J305" s="129">
        <v>1521672.9</v>
      </c>
      <c r="K305" s="129">
        <v>1331361.6</v>
      </c>
      <c r="L305" s="129">
        <v>40342.4</v>
      </c>
      <c r="M305" s="129">
        <v>36266.07</v>
      </c>
      <c r="N305" s="129">
        <v>56.0</v>
      </c>
      <c r="O305" s="129">
        <v>57.0</v>
      </c>
      <c r="P305" s="129">
        <v>25.0</v>
      </c>
      <c r="Q305" s="129">
        <v>17.0</v>
      </c>
      <c r="R305" s="129">
        <v>70.0</v>
      </c>
      <c r="S305" s="129">
        <v>75.0</v>
      </c>
      <c r="T305" s="129">
        <v>-1.0</v>
      </c>
      <c r="U305" s="129">
        <v>47.0</v>
      </c>
      <c r="V305" s="129">
        <v>-6.0</v>
      </c>
      <c r="W305" s="129">
        <v>11.24</v>
      </c>
      <c r="X305" s="129">
        <v>14.29</v>
      </c>
      <c r="Y305" s="129">
        <v>1.0</v>
      </c>
      <c r="Z305" s="129">
        <v>1.0</v>
      </c>
      <c r="AA305" s="129">
        <v>1.0</v>
      </c>
      <c r="AB305" s="129">
        <v>3.0</v>
      </c>
      <c r="AC305" s="129">
        <v>3.0</v>
      </c>
      <c r="AD305" s="129">
        <v>2.3</v>
      </c>
      <c r="AE305" s="129">
        <v>262.0</v>
      </c>
      <c r="AF305" s="129">
        <v>1.0</v>
      </c>
      <c r="AG305" s="129">
        <v>1.0</v>
      </c>
      <c r="AH305" s="129">
        <v>1.0</v>
      </c>
      <c r="AI305" s="129">
        <v>2.0</v>
      </c>
      <c r="AJ305" s="129">
        <v>2.0</v>
      </c>
      <c r="AK305" s="129">
        <v>2.0</v>
      </c>
      <c r="AL305" s="130">
        <v>45469.77669996528</v>
      </c>
      <c r="AM305" s="131">
        <v>1525450.58</v>
      </c>
      <c r="AN305" s="131">
        <v>1341583.83</v>
      </c>
      <c r="AO305" s="124"/>
      <c r="AP305" s="124"/>
    </row>
    <row r="306">
      <c r="A306" s="129">
        <v>707.0</v>
      </c>
      <c r="B306" s="14" t="s">
        <v>60</v>
      </c>
      <c r="C306" s="14" t="s">
        <v>32</v>
      </c>
      <c r="D306" s="14" t="s">
        <v>641</v>
      </c>
      <c r="E306" s="14" t="s">
        <v>642</v>
      </c>
      <c r="F306" s="15" t="s">
        <v>643</v>
      </c>
      <c r="G306" s="15" t="s">
        <v>59</v>
      </c>
      <c r="H306" s="18" t="s">
        <v>1053</v>
      </c>
      <c r="I306" s="18" t="s">
        <v>1054</v>
      </c>
      <c r="J306" s="129">
        <v>1004687.43</v>
      </c>
      <c r="K306" s="129">
        <v>1011656.4</v>
      </c>
      <c r="L306" s="129">
        <v>28255.73</v>
      </c>
      <c r="M306" s="129">
        <v>30178.98</v>
      </c>
      <c r="N306" s="129">
        <v>5.0</v>
      </c>
      <c r="O306" s="14" t="s">
        <v>41</v>
      </c>
      <c r="P306" s="129">
        <v>55.0</v>
      </c>
      <c r="Q306" s="129">
        <v>44.0</v>
      </c>
      <c r="R306" s="129">
        <v>44.0</v>
      </c>
      <c r="S306" s="129">
        <v>56.0</v>
      </c>
      <c r="T306" s="14" t="s">
        <v>41</v>
      </c>
      <c r="U306" s="129">
        <v>25.0</v>
      </c>
      <c r="V306" s="129">
        <v>-21.0</v>
      </c>
      <c r="W306" s="129">
        <v>-6.37</v>
      </c>
      <c r="X306" s="129">
        <v>-0.69</v>
      </c>
      <c r="Y306" s="14" t="s">
        <v>41</v>
      </c>
      <c r="Z306" s="129">
        <v>1.0</v>
      </c>
      <c r="AA306" s="129">
        <v>1.0</v>
      </c>
      <c r="AB306" s="129">
        <v>1.0</v>
      </c>
      <c r="AC306" s="129">
        <v>1.0</v>
      </c>
      <c r="AD306" s="129">
        <v>0.95</v>
      </c>
      <c r="AE306" s="129">
        <v>634.0</v>
      </c>
      <c r="AF306" s="14" t="s">
        <v>41</v>
      </c>
      <c r="AG306" s="129">
        <v>1.0</v>
      </c>
      <c r="AH306" s="129">
        <v>1.0</v>
      </c>
      <c r="AI306" s="129">
        <v>1.0</v>
      </c>
      <c r="AJ306" s="129">
        <v>1.0</v>
      </c>
      <c r="AK306" s="129">
        <v>1.0</v>
      </c>
      <c r="AL306" s="130">
        <v>45469.77669996528</v>
      </c>
      <c r="AM306" s="131">
        <v>1002397.18</v>
      </c>
      <c r="AN306" s="131">
        <v>1010484.47</v>
      </c>
      <c r="AO306" s="124"/>
      <c r="AP306" s="124"/>
    </row>
    <row r="307">
      <c r="A307" s="129">
        <v>132.0</v>
      </c>
      <c r="B307" s="14" t="s">
        <v>31</v>
      </c>
      <c r="C307" s="14" t="s">
        <v>32</v>
      </c>
      <c r="D307" s="14" t="s">
        <v>393</v>
      </c>
      <c r="E307" s="14" t="s">
        <v>418</v>
      </c>
      <c r="F307" s="15" t="s">
        <v>70</v>
      </c>
      <c r="G307" s="15" t="s">
        <v>36</v>
      </c>
      <c r="H307" s="18" t="s">
        <v>1053</v>
      </c>
      <c r="I307" s="18" t="s">
        <v>1054</v>
      </c>
      <c r="J307" s="129">
        <v>1353299.58</v>
      </c>
      <c r="K307" s="129">
        <v>1302567.2</v>
      </c>
      <c r="L307" s="129">
        <v>39171.18</v>
      </c>
      <c r="M307" s="129">
        <v>39624.32</v>
      </c>
      <c r="N307" s="129">
        <v>9.0</v>
      </c>
      <c r="O307" s="129">
        <v>12.0</v>
      </c>
      <c r="P307" s="129">
        <v>53.0</v>
      </c>
      <c r="Q307" s="129">
        <v>74.0</v>
      </c>
      <c r="R307" s="129">
        <v>24.0</v>
      </c>
      <c r="S307" s="129">
        <v>21.0</v>
      </c>
      <c r="T307" s="129">
        <v>-25.0</v>
      </c>
      <c r="U307" s="129">
        <v>-28.0</v>
      </c>
      <c r="V307" s="129">
        <v>14.0</v>
      </c>
      <c r="W307" s="129">
        <v>-1.14</v>
      </c>
      <c r="X307" s="129">
        <v>3.89</v>
      </c>
      <c r="Y307" s="129">
        <v>1.0</v>
      </c>
      <c r="Z307" s="129">
        <v>1.0</v>
      </c>
      <c r="AA307" s="129">
        <v>1.0</v>
      </c>
      <c r="AB307" s="129">
        <v>1.0</v>
      </c>
      <c r="AC307" s="129">
        <v>1.0</v>
      </c>
      <c r="AD307" s="129">
        <v>1.0</v>
      </c>
      <c r="AE307" s="129">
        <v>582.0</v>
      </c>
      <c r="AF307" s="129">
        <v>1.0</v>
      </c>
      <c r="AG307" s="129">
        <v>1.0</v>
      </c>
      <c r="AH307" s="129">
        <v>1.0</v>
      </c>
      <c r="AI307" s="129">
        <v>1.0</v>
      </c>
      <c r="AJ307" s="129">
        <v>1.0</v>
      </c>
      <c r="AK307" s="129">
        <v>1.0</v>
      </c>
      <c r="AL307" s="130">
        <v>45469.77669996528</v>
      </c>
      <c r="AM307" s="131">
        <v>1351430.83</v>
      </c>
      <c r="AN307" s="131">
        <v>1300590.17</v>
      </c>
      <c r="AO307" s="124"/>
      <c r="AP307" s="124"/>
    </row>
    <row r="308">
      <c r="A308" s="129">
        <v>815.0</v>
      </c>
      <c r="B308" s="14" t="s">
        <v>31</v>
      </c>
      <c r="C308" s="14" t="s">
        <v>32</v>
      </c>
      <c r="D308" s="14" t="s">
        <v>393</v>
      </c>
      <c r="E308" s="14" t="s">
        <v>418</v>
      </c>
      <c r="F308" s="15" t="s">
        <v>88</v>
      </c>
      <c r="G308" s="15" t="s">
        <v>59</v>
      </c>
      <c r="H308" s="18" t="s">
        <v>1053</v>
      </c>
      <c r="I308" s="18" t="s">
        <v>1054</v>
      </c>
      <c r="J308" s="129">
        <v>118842.45</v>
      </c>
      <c r="K308" s="129">
        <v>264651.8</v>
      </c>
      <c r="L308" s="129">
        <v>3379.91</v>
      </c>
      <c r="M308" s="129">
        <v>7779.09</v>
      </c>
      <c r="N308" s="129">
        <v>2.0</v>
      </c>
      <c r="O308" s="14" t="s">
        <v>41</v>
      </c>
      <c r="P308" s="129">
        <v>18.0</v>
      </c>
      <c r="Q308" s="129">
        <v>8.0</v>
      </c>
      <c r="R308" s="129">
        <v>8.0</v>
      </c>
      <c r="S308" s="129">
        <v>10.0</v>
      </c>
      <c r="T308" s="14" t="s">
        <v>41</v>
      </c>
      <c r="U308" s="129">
        <v>125.0</v>
      </c>
      <c r="V308" s="129">
        <v>-20.0</v>
      </c>
      <c r="W308" s="129">
        <v>-56.55</v>
      </c>
      <c r="X308" s="129">
        <v>-55.09</v>
      </c>
      <c r="Y308" s="14" t="s">
        <v>41</v>
      </c>
      <c r="Z308" s="129">
        <v>3.0</v>
      </c>
      <c r="AA308" s="129">
        <v>1.0</v>
      </c>
      <c r="AB308" s="129">
        <v>1.0</v>
      </c>
      <c r="AC308" s="129">
        <v>1.0</v>
      </c>
      <c r="AD308" s="129">
        <v>1.15</v>
      </c>
      <c r="AE308" s="129">
        <v>496.0</v>
      </c>
      <c r="AF308" s="14" t="s">
        <v>41</v>
      </c>
      <c r="AG308" s="129">
        <v>2.0</v>
      </c>
      <c r="AH308" s="129">
        <v>1.0</v>
      </c>
      <c r="AI308" s="129">
        <v>1.0</v>
      </c>
      <c r="AJ308" s="129">
        <v>1.0</v>
      </c>
      <c r="AK308" s="129">
        <v>1.0</v>
      </c>
      <c r="AL308" s="130">
        <v>45469.77669996528</v>
      </c>
      <c r="AM308" s="131">
        <v>118422.5</v>
      </c>
      <c r="AN308" s="131">
        <v>265673.98</v>
      </c>
      <c r="AO308" s="124"/>
      <c r="AP308" s="124"/>
    </row>
    <row r="309">
      <c r="A309" s="129">
        <v>550.0</v>
      </c>
      <c r="B309" s="14" t="s">
        <v>31</v>
      </c>
      <c r="C309" s="14" t="s">
        <v>32</v>
      </c>
      <c r="D309" s="14" t="s">
        <v>393</v>
      </c>
      <c r="E309" s="14" t="s">
        <v>418</v>
      </c>
      <c r="F309" s="15" t="s">
        <v>70</v>
      </c>
      <c r="G309" s="15" t="s">
        <v>36</v>
      </c>
      <c r="H309" s="18" t="s">
        <v>1053</v>
      </c>
      <c r="I309" s="18" t="s">
        <v>1054</v>
      </c>
      <c r="J309" s="129">
        <v>2819186.07</v>
      </c>
      <c r="K309" s="129">
        <v>2544542.8</v>
      </c>
      <c r="L309" s="129">
        <v>81996.43</v>
      </c>
      <c r="M309" s="129">
        <v>82027.58</v>
      </c>
      <c r="N309" s="129">
        <v>34.0</v>
      </c>
      <c r="O309" s="129">
        <v>60.0</v>
      </c>
      <c r="P309" s="129">
        <v>36.0</v>
      </c>
      <c r="Q309" s="129">
        <v>39.0</v>
      </c>
      <c r="R309" s="129">
        <v>75.0</v>
      </c>
      <c r="S309" s="129">
        <v>59.0</v>
      </c>
      <c r="T309" s="129">
        <v>-43.0</v>
      </c>
      <c r="U309" s="129">
        <v>-7.0</v>
      </c>
      <c r="V309" s="129">
        <v>27.0</v>
      </c>
      <c r="W309" s="129">
        <v>-0.04</v>
      </c>
      <c r="X309" s="129">
        <v>10.79</v>
      </c>
      <c r="Y309" s="129">
        <v>1.0</v>
      </c>
      <c r="Z309" s="129">
        <v>1.0</v>
      </c>
      <c r="AA309" s="129">
        <v>2.0</v>
      </c>
      <c r="AB309" s="129">
        <v>1.0</v>
      </c>
      <c r="AC309" s="129">
        <v>2.0</v>
      </c>
      <c r="AD309" s="129">
        <v>1.45</v>
      </c>
      <c r="AE309" s="129">
        <v>412.0</v>
      </c>
      <c r="AF309" s="129">
        <v>1.0</v>
      </c>
      <c r="AG309" s="129">
        <v>1.0</v>
      </c>
      <c r="AH309" s="129">
        <v>2.0</v>
      </c>
      <c r="AI309" s="129">
        <v>1.0</v>
      </c>
      <c r="AJ309" s="129">
        <v>2.0</v>
      </c>
      <c r="AK309" s="129">
        <v>1.0</v>
      </c>
      <c r="AL309" s="130">
        <v>45469.77669996528</v>
      </c>
      <c r="AM309" s="131">
        <v>2812620.12</v>
      </c>
      <c r="AN309" s="131">
        <v>2537030.02</v>
      </c>
      <c r="AO309" s="124"/>
      <c r="AP309" s="124"/>
    </row>
    <row r="310">
      <c r="A310" s="129">
        <v>821.0</v>
      </c>
      <c r="B310" s="14" t="s">
        <v>1020</v>
      </c>
      <c r="C310" s="14" t="s">
        <v>992</v>
      </c>
      <c r="D310" s="14" t="s">
        <v>393</v>
      </c>
      <c r="E310" s="14" t="s">
        <v>418</v>
      </c>
      <c r="F310" s="15" t="s">
        <v>88</v>
      </c>
      <c r="G310" s="15" t="s">
        <v>59</v>
      </c>
      <c r="H310" s="18" t="s">
        <v>1053</v>
      </c>
      <c r="I310" s="18" t="s">
        <v>1054</v>
      </c>
      <c r="J310" s="129">
        <v>174693.17</v>
      </c>
      <c r="K310" s="129">
        <v>264845.4</v>
      </c>
      <c r="L310" s="129">
        <v>4598.23</v>
      </c>
      <c r="M310" s="129">
        <v>7430.42</v>
      </c>
      <c r="N310" s="14" t="s">
        <v>41</v>
      </c>
      <c r="O310" s="129">
        <v>5.0</v>
      </c>
      <c r="P310" s="129">
        <v>26.0</v>
      </c>
      <c r="Q310" s="129">
        <v>4.0</v>
      </c>
      <c r="R310" s="129">
        <v>78.0</v>
      </c>
      <c r="S310" s="129">
        <v>14.0</v>
      </c>
      <c r="T310" s="14" t="s">
        <v>41</v>
      </c>
      <c r="U310" s="129">
        <v>550.0</v>
      </c>
      <c r="V310" s="129">
        <v>457.0</v>
      </c>
      <c r="W310" s="129">
        <v>-38.12</v>
      </c>
      <c r="X310" s="129">
        <v>-34.04</v>
      </c>
      <c r="Y310" s="14" t="s">
        <v>41</v>
      </c>
      <c r="Z310" s="129">
        <v>5.0</v>
      </c>
      <c r="AA310" s="129">
        <v>5.0</v>
      </c>
      <c r="AB310" s="129">
        <v>1.0</v>
      </c>
      <c r="AC310" s="129">
        <v>1.0</v>
      </c>
      <c r="AD310" s="129">
        <v>1.9</v>
      </c>
      <c r="AE310" s="129">
        <v>322.0</v>
      </c>
      <c r="AF310" s="14" t="s">
        <v>41</v>
      </c>
      <c r="AG310" s="129">
        <v>4.0</v>
      </c>
      <c r="AH310" s="129">
        <v>4.0</v>
      </c>
      <c r="AI310" s="129">
        <v>1.0</v>
      </c>
      <c r="AJ310" s="129">
        <v>1.0</v>
      </c>
      <c r="AK310" s="129">
        <v>2.0</v>
      </c>
      <c r="AL310" s="130">
        <v>45469.77669996528</v>
      </c>
      <c r="AM310" s="131">
        <v>168690.6</v>
      </c>
      <c r="AN310" s="131">
        <v>264845.35</v>
      </c>
      <c r="AO310" s="124"/>
      <c r="AP310" s="124"/>
    </row>
    <row r="311">
      <c r="A311" s="129">
        <v>417.0</v>
      </c>
      <c r="B311" s="14" t="s">
        <v>31</v>
      </c>
      <c r="C311" s="14" t="s">
        <v>32</v>
      </c>
      <c r="D311" s="14" t="s">
        <v>393</v>
      </c>
      <c r="E311" s="14" t="s">
        <v>418</v>
      </c>
      <c r="F311" s="15" t="s">
        <v>88</v>
      </c>
      <c r="G311" s="15" t="s">
        <v>59</v>
      </c>
      <c r="H311" s="18" t="s">
        <v>1053</v>
      </c>
      <c r="I311" s="18" t="s">
        <v>1054</v>
      </c>
      <c r="J311" s="129">
        <v>546679.59</v>
      </c>
      <c r="K311" s="129">
        <v>496492.2</v>
      </c>
      <c r="L311" s="129">
        <v>17076.74</v>
      </c>
      <c r="M311" s="129">
        <v>15641.39</v>
      </c>
      <c r="N311" s="129">
        <v>1.0</v>
      </c>
      <c r="O311" s="129">
        <v>66.0</v>
      </c>
      <c r="P311" s="129">
        <v>23.0</v>
      </c>
      <c r="Q311" s="129">
        <v>23.0</v>
      </c>
      <c r="R311" s="129">
        <v>15.0</v>
      </c>
      <c r="S311" s="129">
        <v>3.0</v>
      </c>
      <c r="T311" s="129">
        <v>-98.0</v>
      </c>
      <c r="U311" s="129">
        <v>0.0</v>
      </c>
      <c r="V311" s="129">
        <v>400.0</v>
      </c>
      <c r="W311" s="129">
        <v>9.18</v>
      </c>
      <c r="X311" s="129">
        <v>10.11</v>
      </c>
      <c r="Y311" s="129">
        <v>1.0</v>
      </c>
      <c r="Z311" s="129">
        <v>1.0</v>
      </c>
      <c r="AA311" s="129">
        <v>5.0</v>
      </c>
      <c r="AB311" s="129">
        <v>3.0</v>
      </c>
      <c r="AC311" s="129">
        <v>2.0</v>
      </c>
      <c r="AD311" s="129">
        <v>2.85</v>
      </c>
      <c r="AE311" s="129">
        <v>194.0</v>
      </c>
      <c r="AF311" s="129">
        <v>1.0</v>
      </c>
      <c r="AG311" s="129">
        <v>1.0</v>
      </c>
      <c r="AH311" s="129">
        <v>4.0</v>
      </c>
      <c r="AI311" s="129">
        <v>2.0</v>
      </c>
      <c r="AJ311" s="129">
        <v>2.0</v>
      </c>
      <c r="AK311" s="129">
        <v>3.0</v>
      </c>
      <c r="AL311" s="130">
        <v>45469.77669996528</v>
      </c>
      <c r="AM311" s="131">
        <v>602782.5</v>
      </c>
      <c r="AN311" s="131">
        <v>554103.47</v>
      </c>
      <c r="AO311" s="124"/>
      <c r="AP311" s="124"/>
    </row>
    <row r="312">
      <c r="A312" s="129">
        <v>124.0</v>
      </c>
      <c r="B312" s="14" t="s">
        <v>31</v>
      </c>
      <c r="C312" s="14" t="s">
        <v>32</v>
      </c>
      <c r="D312" s="14" t="s">
        <v>393</v>
      </c>
      <c r="E312" s="14" t="s">
        <v>418</v>
      </c>
      <c r="F312" s="15" t="s">
        <v>70</v>
      </c>
      <c r="G312" s="15" t="s">
        <v>36</v>
      </c>
      <c r="H312" s="18" t="s">
        <v>1053</v>
      </c>
      <c r="I312" s="18" t="s">
        <v>1054</v>
      </c>
      <c r="J312" s="129">
        <v>709135.39</v>
      </c>
      <c r="K312" s="129">
        <v>446001.6</v>
      </c>
      <c r="L312" s="129">
        <v>19179.77</v>
      </c>
      <c r="M312" s="129">
        <v>13007.82</v>
      </c>
      <c r="N312" s="129">
        <v>6.0</v>
      </c>
      <c r="O312" s="129">
        <v>8.0</v>
      </c>
      <c r="P312" s="129">
        <v>33.0</v>
      </c>
      <c r="Q312" s="129">
        <v>53.0</v>
      </c>
      <c r="R312" s="129">
        <v>16.0</v>
      </c>
      <c r="S312" s="129">
        <v>18.0</v>
      </c>
      <c r="T312" s="129">
        <v>-25.0</v>
      </c>
      <c r="U312" s="129">
        <v>-37.0</v>
      </c>
      <c r="V312" s="129">
        <v>-11.0</v>
      </c>
      <c r="W312" s="129">
        <v>47.45</v>
      </c>
      <c r="X312" s="129">
        <v>59.0</v>
      </c>
      <c r="Y312" s="129">
        <v>1.0</v>
      </c>
      <c r="Z312" s="129">
        <v>1.0</v>
      </c>
      <c r="AA312" s="129">
        <v>1.0</v>
      </c>
      <c r="AB312" s="129">
        <v>5.0</v>
      </c>
      <c r="AC312" s="129">
        <v>5.0</v>
      </c>
      <c r="AD312" s="129">
        <v>3.6</v>
      </c>
      <c r="AE312" s="129">
        <v>102.0</v>
      </c>
      <c r="AF312" s="129">
        <v>1.0</v>
      </c>
      <c r="AG312" s="129">
        <v>1.0</v>
      </c>
      <c r="AH312" s="129">
        <v>1.0</v>
      </c>
      <c r="AI312" s="129">
        <v>4.0</v>
      </c>
      <c r="AJ312" s="129">
        <v>4.0</v>
      </c>
      <c r="AK312" s="129">
        <v>3.0</v>
      </c>
      <c r="AL312" s="130">
        <v>45469.77669996528</v>
      </c>
      <c r="AM312" s="131">
        <v>707920.89</v>
      </c>
      <c r="AN312" s="131">
        <v>444389.09</v>
      </c>
      <c r="AO312" s="124"/>
      <c r="AP312" s="124"/>
    </row>
    <row r="313">
      <c r="A313" s="129">
        <v>488.0</v>
      </c>
      <c r="B313" s="14" t="s">
        <v>1020</v>
      </c>
      <c r="C313" s="14" t="s">
        <v>992</v>
      </c>
      <c r="D313" s="14" t="s">
        <v>393</v>
      </c>
      <c r="E313" s="14" t="s">
        <v>418</v>
      </c>
      <c r="F313" s="15" t="s">
        <v>88</v>
      </c>
      <c r="G313" s="15" t="s">
        <v>59</v>
      </c>
      <c r="H313" s="18" t="s">
        <v>1053</v>
      </c>
      <c r="I313" s="18" t="s">
        <v>1054</v>
      </c>
      <c r="J313" s="129">
        <v>1051319.02</v>
      </c>
      <c r="K313" s="129">
        <v>845943.6</v>
      </c>
      <c r="L313" s="129">
        <v>8776.66</v>
      </c>
      <c r="M313" s="129">
        <v>4806.64</v>
      </c>
      <c r="N313" s="14" t="s">
        <v>41</v>
      </c>
      <c r="O313" s="129">
        <v>4.0</v>
      </c>
      <c r="P313" s="129">
        <v>59.0</v>
      </c>
      <c r="Q313" s="129">
        <v>28.0</v>
      </c>
      <c r="R313" s="129">
        <v>65.0</v>
      </c>
      <c r="S313" s="129">
        <v>46.0</v>
      </c>
      <c r="T313" s="14" t="s">
        <v>41</v>
      </c>
      <c r="U313" s="129">
        <v>110.0</v>
      </c>
      <c r="V313" s="129">
        <v>41.0</v>
      </c>
      <c r="W313" s="129">
        <v>82.59</v>
      </c>
      <c r="X313" s="129">
        <v>24.28</v>
      </c>
      <c r="Y313" s="14" t="s">
        <v>41</v>
      </c>
      <c r="Z313" s="129">
        <v>2.0</v>
      </c>
      <c r="AA313" s="129">
        <v>3.0</v>
      </c>
      <c r="AB313" s="129">
        <v>5.0</v>
      </c>
      <c r="AC313" s="129">
        <v>4.0</v>
      </c>
      <c r="AD313" s="129">
        <v>3.75</v>
      </c>
      <c r="AE313" s="129">
        <v>82.0</v>
      </c>
      <c r="AF313" s="14" t="s">
        <v>41</v>
      </c>
      <c r="AG313" s="129">
        <v>2.0</v>
      </c>
      <c r="AH313" s="129">
        <v>2.0</v>
      </c>
      <c r="AI313" s="129">
        <v>4.0</v>
      </c>
      <c r="AJ313" s="129">
        <v>3.0</v>
      </c>
      <c r="AK313" s="129">
        <v>3.0</v>
      </c>
      <c r="AL313" s="130">
        <v>45469.77669996528</v>
      </c>
      <c r="AM313" s="131">
        <v>318331.83</v>
      </c>
      <c r="AN313" s="131">
        <v>171233.3</v>
      </c>
      <c r="AO313" s="124"/>
      <c r="AP313" s="124"/>
    </row>
    <row r="314">
      <c r="A314" s="129">
        <v>523.0</v>
      </c>
      <c r="B314" s="14" t="s">
        <v>1020</v>
      </c>
      <c r="C314" s="14" t="s">
        <v>992</v>
      </c>
      <c r="D314" s="14" t="s">
        <v>393</v>
      </c>
      <c r="E314" s="14" t="s">
        <v>418</v>
      </c>
      <c r="F314" s="15" t="s">
        <v>88</v>
      </c>
      <c r="G314" s="15" t="s">
        <v>59</v>
      </c>
      <c r="H314" s="18" t="s">
        <v>1053</v>
      </c>
      <c r="I314" s="18" t="s">
        <v>1054</v>
      </c>
      <c r="J314" s="129">
        <v>1614113.94</v>
      </c>
      <c r="K314" s="129">
        <v>975020.2</v>
      </c>
      <c r="L314" s="129">
        <v>27819.56</v>
      </c>
      <c r="M314" s="129">
        <v>14795.52</v>
      </c>
      <c r="N314" s="14" t="s">
        <v>41</v>
      </c>
      <c r="O314" s="129">
        <v>3.0</v>
      </c>
      <c r="P314" s="129">
        <v>63.0</v>
      </c>
      <c r="Q314" s="129">
        <v>56.0</v>
      </c>
      <c r="R314" s="129">
        <v>128.0</v>
      </c>
      <c r="S314" s="129">
        <v>96.0</v>
      </c>
      <c r="T314" s="14" t="s">
        <v>41</v>
      </c>
      <c r="U314" s="129">
        <v>12.0</v>
      </c>
      <c r="V314" s="129">
        <v>33.0</v>
      </c>
      <c r="W314" s="129">
        <v>88.03</v>
      </c>
      <c r="X314" s="129">
        <v>65.55</v>
      </c>
      <c r="Y314" s="14" t="s">
        <v>41</v>
      </c>
      <c r="Z314" s="129">
        <v>1.0</v>
      </c>
      <c r="AA314" s="129">
        <v>2.0</v>
      </c>
      <c r="AB314" s="129">
        <v>5.0</v>
      </c>
      <c r="AC314" s="129">
        <v>5.0</v>
      </c>
      <c r="AD314" s="129">
        <v>3.75</v>
      </c>
      <c r="AE314" s="129">
        <v>84.0</v>
      </c>
      <c r="AF314" s="14" t="s">
        <v>41</v>
      </c>
      <c r="AG314" s="129">
        <v>1.0</v>
      </c>
      <c r="AH314" s="129">
        <v>2.0</v>
      </c>
      <c r="AI314" s="129">
        <v>4.0</v>
      </c>
      <c r="AJ314" s="129">
        <v>4.0</v>
      </c>
      <c r="AK314" s="129">
        <v>3.0</v>
      </c>
      <c r="AL314" s="130">
        <v>45469.77669996528</v>
      </c>
      <c r="AM314" s="131">
        <v>1063434.8</v>
      </c>
      <c r="AN314" s="131">
        <v>553938.45</v>
      </c>
      <c r="AO314" s="124"/>
      <c r="AP314" s="124"/>
    </row>
    <row r="315">
      <c r="A315" s="129">
        <v>832.0</v>
      </c>
      <c r="B315" s="14" t="s">
        <v>414</v>
      </c>
      <c r="C315" s="14" t="s">
        <v>992</v>
      </c>
      <c r="D315" s="14" t="s">
        <v>393</v>
      </c>
      <c r="E315" s="14" t="s">
        <v>418</v>
      </c>
      <c r="F315" s="15" t="s">
        <v>88</v>
      </c>
      <c r="G315" s="15" t="s">
        <v>59</v>
      </c>
      <c r="H315" s="18" t="s">
        <v>1053</v>
      </c>
      <c r="I315" s="18" t="s">
        <v>1054</v>
      </c>
      <c r="J315" s="129">
        <v>694407.22</v>
      </c>
      <c r="K315" s="129">
        <v>447578.0</v>
      </c>
      <c r="L315" s="129">
        <v>18189.32</v>
      </c>
      <c r="M315" s="129">
        <v>14521.51</v>
      </c>
      <c r="N315" s="129">
        <v>1.0</v>
      </c>
      <c r="O315" s="129">
        <v>1.0</v>
      </c>
      <c r="P315" s="129">
        <v>83.0</v>
      </c>
      <c r="Q315" s="129">
        <v>20.0</v>
      </c>
      <c r="R315" s="129">
        <v>123.0</v>
      </c>
      <c r="S315" s="129">
        <v>20.0</v>
      </c>
      <c r="T315" s="129">
        <v>0.0</v>
      </c>
      <c r="U315" s="129">
        <v>315.0</v>
      </c>
      <c r="V315" s="129">
        <v>515.0</v>
      </c>
      <c r="W315" s="129">
        <v>25.26</v>
      </c>
      <c r="X315" s="129">
        <v>55.15</v>
      </c>
      <c r="Y315" s="129">
        <v>1.0</v>
      </c>
      <c r="Z315" s="129">
        <v>5.0</v>
      </c>
      <c r="AA315" s="129">
        <v>5.0</v>
      </c>
      <c r="AB315" s="129">
        <v>5.0</v>
      </c>
      <c r="AC315" s="129">
        <v>5.0</v>
      </c>
      <c r="AD315" s="129">
        <v>4.6</v>
      </c>
      <c r="AE315" s="129">
        <v>6.0</v>
      </c>
      <c r="AF315" s="129">
        <v>1.0</v>
      </c>
      <c r="AG315" s="129">
        <v>4.0</v>
      </c>
      <c r="AH315" s="129">
        <v>4.0</v>
      </c>
      <c r="AI315" s="129">
        <v>4.0</v>
      </c>
      <c r="AJ315" s="129">
        <v>4.0</v>
      </c>
      <c r="AK315" s="129">
        <v>4.0</v>
      </c>
      <c r="AL315" s="130">
        <v>45469.77669996528</v>
      </c>
      <c r="AM315" s="131">
        <v>674447.04</v>
      </c>
      <c r="AN315" s="131">
        <v>447975.62</v>
      </c>
      <c r="AO315" s="124"/>
      <c r="AP315" s="124"/>
    </row>
    <row r="316">
      <c r="A316" s="128">
        <v>3005.0</v>
      </c>
      <c r="B316" s="11" t="s">
        <v>47</v>
      </c>
      <c r="C316" s="11" t="s">
        <v>32</v>
      </c>
      <c r="D316" s="11" t="s">
        <v>757</v>
      </c>
      <c r="E316" s="14" t="s">
        <v>777</v>
      </c>
      <c r="F316" s="15" t="s">
        <v>771</v>
      </c>
      <c r="G316" s="15" t="s">
        <v>772</v>
      </c>
      <c r="H316" s="18" t="s">
        <v>1053</v>
      </c>
      <c r="I316" s="18" t="s">
        <v>1054</v>
      </c>
      <c r="J316" s="129">
        <v>773661.45</v>
      </c>
      <c r="K316" s="129">
        <v>1093731.2</v>
      </c>
      <c r="L316" s="129">
        <v>17724.42</v>
      </c>
      <c r="M316" s="129">
        <v>26966.0</v>
      </c>
      <c r="N316" s="129">
        <v>20.0</v>
      </c>
      <c r="O316" s="129">
        <v>29.0</v>
      </c>
      <c r="P316" s="129">
        <v>25.0</v>
      </c>
      <c r="Q316" s="128">
        <v>45.0</v>
      </c>
      <c r="R316" s="128">
        <v>37.0</v>
      </c>
      <c r="S316" s="128">
        <v>29.0</v>
      </c>
      <c r="T316" s="128">
        <v>-31.0</v>
      </c>
      <c r="U316" s="128">
        <v>-44.0</v>
      </c>
      <c r="V316" s="128">
        <v>27.0</v>
      </c>
      <c r="W316" s="128">
        <v>-34.27</v>
      </c>
      <c r="X316" s="128">
        <v>-29.26</v>
      </c>
      <c r="Y316" s="128">
        <v>1.0</v>
      </c>
      <c r="Z316" s="128">
        <v>1.0</v>
      </c>
      <c r="AA316" s="128">
        <v>2.0</v>
      </c>
      <c r="AB316" s="128">
        <v>1.0</v>
      </c>
      <c r="AC316" s="128">
        <v>1.0</v>
      </c>
      <c r="AD316" s="128">
        <v>1.2</v>
      </c>
      <c r="AE316" s="128">
        <v>466.0</v>
      </c>
      <c r="AF316" s="128">
        <v>1.0</v>
      </c>
      <c r="AG316" s="128">
        <v>1.0</v>
      </c>
      <c r="AH316" s="128">
        <v>2.0</v>
      </c>
      <c r="AI316" s="128">
        <v>1.0</v>
      </c>
      <c r="AJ316" s="128">
        <v>1.0</v>
      </c>
      <c r="AK316" s="128">
        <v>1.0</v>
      </c>
      <c r="AL316" s="130">
        <v>45469.77669996528</v>
      </c>
      <c r="AM316" s="131">
        <v>772774.2</v>
      </c>
      <c r="AN316" s="131">
        <v>1090452.52</v>
      </c>
      <c r="AO316" s="124"/>
      <c r="AP316" s="124"/>
    </row>
    <row r="317">
      <c r="A317" s="129">
        <v>688.0</v>
      </c>
      <c r="B317" s="14" t="s">
        <v>97</v>
      </c>
      <c r="C317" s="14" t="s">
        <v>32</v>
      </c>
      <c r="D317" s="14" t="s">
        <v>625</v>
      </c>
      <c r="E317" s="14" t="s">
        <v>626</v>
      </c>
      <c r="F317" s="15" t="s">
        <v>243</v>
      </c>
      <c r="G317" s="15" t="s">
        <v>101</v>
      </c>
      <c r="H317" s="18" t="s">
        <v>1053</v>
      </c>
      <c r="I317" s="18" t="s">
        <v>1054</v>
      </c>
      <c r="J317" s="129">
        <v>973704.9</v>
      </c>
      <c r="K317" s="129">
        <v>958259.0</v>
      </c>
      <c r="L317" s="129">
        <v>28046.59</v>
      </c>
      <c r="M317" s="129">
        <v>28107.2</v>
      </c>
      <c r="N317" s="14" t="s">
        <v>41</v>
      </c>
      <c r="O317" s="14" t="s">
        <v>41</v>
      </c>
      <c r="P317" s="129">
        <v>25.0</v>
      </c>
      <c r="Q317" s="129">
        <v>16.0</v>
      </c>
      <c r="R317" s="129">
        <v>29.0</v>
      </c>
      <c r="S317" s="129">
        <v>37.0</v>
      </c>
      <c r="T317" s="14" t="s">
        <v>41</v>
      </c>
      <c r="U317" s="129">
        <v>56.0</v>
      </c>
      <c r="V317" s="129">
        <v>-21.0</v>
      </c>
      <c r="W317" s="129">
        <v>-0.22</v>
      </c>
      <c r="X317" s="129">
        <v>1.61</v>
      </c>
      <c r="Y317" s="14" t="s">
        <v>41</v>
      </c>
      <c r="Z317" s="129">
        <v>1.0</v>
      </c>
      <c r="AA317" s="129">
        <v>1.0</v>
      </c>
      <c r="AB317" s="129">
        <v>1.0</v>
      </c>
      <c r="AC317" s="129">
        <v>1.0</v>
      </c>
      <c r="AD317" s="129">
        <v>0.95</v>
      </c>
      <c r="AE317" s="129">
        <v>633.0</v>
      </c>
      <c r="AF317" s="14" t="s">
        <v>41</v>
      </c>
      <c r="AG317" s="129">
        <v>1.0</v>
      </c>
      <c r="AH317" s="129">
        <v>1.0</v>
      </c>
      <c r="AI317" s="129">
        <v>1.0</v>
      </c>
      <c r="AJ317" s="129">
        <v>1.0</v>
      </c>
      <c r="AK317" s="129">
        <v>1.0</v>
      </c>
      <c r="AL317" s="130">
        <v>45469.77669996528</v>
      </c>
      <c r="AM317" s="131">
        <v>974287.15</v>
      </c>
      <c r="AN317" s="131">
        <v>961490.06</v>
      </c>
      <c r="AO317" s="124"/>
      <c r="AP317" s="124"/>
    </row>
    <row r="318">
      <c r="A318" s="129">
        <v>3002.0</v>
      </c>
      <c r="B318" s="14" t="s">
        <v>31</v>
      </c>
      <c r="C318" s="14" t="s">
        <v>32</v>
      </c>
      <c r="D318" s="14" t="s">
        <v>769</v>
      </c>
      <c r="E318" s="14" t="s">
        <v>770</v>
      </c>
      <c r="F318" s="15" t="s">
        <v>771</v>
      </c>
      <c r="G318" s="15" t="s">
        <v>772</v>
      </c>
      <c r="H318" s="18" t="s">
        <v>1053</v>
      </c>
      <c r="I318" s="18" t="s">
        <v>1054</v>
      </c>
      <c r="J318" s="129">
        <v>422734.22</v>
      </c>
      <c r="K318" s="129">
        <v>369887.8</v>
      </c>
      <c r="L318" s="129">
        <v>10615.0</v>
      </c>
      <c r="M318" s="129">
        <v>9281.25</v>
      </c>
      <c r="N318" s="14" t="s">
        <v>41</v>
      </c>
      <c r="O318" s="14" t="s">
        <v>41</v>
      </c>
      <c r="P318" s="129">
        <v>8.0</v>
      </c>
      <c r="Q318" s="129">
        <v>9.0</v>
      </c>
      <c r="R318" s="129">
        <v>24.0</v>
      </c>
      <c r="S318" s="129">
        <v>6.0</v>
      </c>
      <c r="T318" s="14" t="s">
        <v>41</v>
      </c>
      <c r="U318" s="129">
        <v>-11.0</v>
      </c>
      <c r="V318" s="129">
        <v>300.0</v>
      </c>
      <c r="W318" s="129">
        <v>14.37</v>
      </c>
      <c r="X318" s="129">
        <v>14.29</v>
      </c>
      <c r="Y318" s="14" t="s">
        <v>41</v>
      </c>
      <c r="Z318" s="129">
        <v>1.0</v>
      </c>
      <c r="AA318" s="129">
        <v>5.0</v>
      </c>
      <c r="AB318" s="129">
        <v>4.0</v>
      </c>
      <c r="AC318" s="129">
        <v>3.0</v>
      </c>
      <c r="AD318" s="129">
        <v>3.45</v>
      </c>
      <c r="AE318" s="129">
        <v>144.0</v>
      </c>
      <c r="AF318" s="14" t="s">
        <v>41</v>
      </c>
      <c r="AG318" s="129">
        <v>1.0</v>
      </c>
      <c r="AH318" s="129">
        <v>4.0</v>
      </c>
      <c r="AI318" s="129">
        <v>3.0</v>
      </c>
      <c r="AJ318" s="129">
        <v>2.0</v>
      </c>
      <c r="AK318" s="129">
        <v>3.0</v>
      </c>
      <c r="AL318" s="130">
        <v>45469.77669996528</v>
      </c>
      <c r="AM318" s="131">
        <v>422791.22</v>
      </c>
      <c r="AN318" s="131">
        <v>370267.1</v>
      </c>
      <c r="AO318" s="124"/>
      <c r="AP318" s="124"/>
    </row>
    <row r="319">
      <c r="A319" s="129">
        <v>491.0</v>
      </c>
      <c r="B319" s="14" t="s">
        <v>42</v>
      </c>
      <c r="C319" s="14" t="s">
        <v>32</v>
      </c>
      <c r="D319" s="14" t="s">
        <v>241</v>
      </c>
      <c r="E319" s="14" t="s">
        <v>242</v>
      </c>
      <c r="F319" s="15" t="s">
        <v>243</v>
      </c>
      <c r="G319" s="15" t="s">
        <v>101</v>
      </c>
      <c r="H319" s="18" t="s">
        <v>1053</v>
      </c>
      <c r="I319" s="18" t="s">
        <v>1054</v>
      </c>
      <c r="J319" s="129">
        <v>519601.4</v>
      </c>
      <c r="K319" s="129">
        <v>675344.4</v>
      </c>
      <c r="L319" s="129">
        <v>16873.0</v>
      </c>
      <c r="M319" s="129">
        <v>23933.0</v>
      </c>
      <c r="N319" s="129">
        <v>6.0</v>
      </c>
      <c r="O319" s="129">
        <v>1.0</v>
      </c>
      <c r="P319" s="129">
        <v>20.0</v>
      </c>
      <c r="Q319" s="129">
        <v>24.0</v>
      </c>
      <c r="R319" s="129">
        <v>26.0</v>
      </c>
      <c r="S319" s="129">
        <v>23.0</v>
      </c>
      <c r="T319" s="129">
        <v>500.0</v>
      </c>
      <c r="U319" s="129">
        <v>-16.0</v>
      </c>
      <c r="V319" s="129">
        <v>13.0</v>
      </c>
      <c r="W319" s="129">
        <v>-29.5</v>
      </c>
      <c r="X319" s="129">
        <v>-23.06</v>
      </c>
      <c r="Y319" s="129">
        <v>5.0</v>
      </c>
      <c r="Z319" s="129">
        <v>1.0</v>
      </c>
      <c r="AA319" s="129">
        <v>1.0</v>
      </c>
      <c r="AB319" s="129">
        <v>1.0</v>
      </c>
      <c r="AC319" s="129">
        <v>1.0</v>
      </c>
      <c r="AD319" s="129">
        <v>1.2</v>
      </c>
      <c r="AE319" s="129">
        <v>464.0</v>
      </c>
      <c r="AF319" s="129">
        <v>4.0</v>
      </c>
      <c r="AG319" s="129">
        <v>1.0</v>
      </c>
      <c r="AH319" s="129">
        <v>1.0</v>
      </c>
      <c r="AI319" s="129">
        <v>1.0</v>
      </c>
      <c r="AJ319" s="129">
        <v>1.0</v>
      </c>
      <c r="AK319" s="129">
        <v>1.0</v>
      </c>
      <c r="AL319" s="130">
        <v>45469.77669996528</v>
      </c>
      <c r="AM319" s="131">
        <v>519603.7</v>
      </c>
      <c r="AN319" s="131">
        <v>680196.83</v>
      </c>
      <c r="AO319" s="124"/>
      <c r="AP319" s="124"/>
    </row>
    <row r="320">
      <c r="A320" s="129">
        <v>724.0</v>
      </c>
      <c r="B320" s="14" t="s">
        <v>42</v>
      </c>
      <c r="C320" s="14" t="s">
        <v>32</v>
      </c>
      <c r="D320" s="14" t="s">
        <v>241</v>
      </c>
      <c r="E320" s="14" t="s">
        <v>242</v>
      </c>
      <c r="F320" s="15" t="s">
        <v>243</v>
      </c>
      <c r="G320" s="15" t="s">
        <v>101</v>
      </c>
      <c r="H320" s="18" t="s">
        <v>1053</v>
      </c>
      <c r="I320" s="18" t="s">
        <v>1054</v>
      </c>
      <c r="J320" s="129">
        <v>963887.84</v>
      </c>
      <c r="K320" s="129">
        <v>786156.8</v>
      </c>
      <c r="L320" s="129">
        <v>27559.91</v>
      </c>
      <c r="M320" s="129">
        <v>24921.0</v>
      </c>
      <c r="N320" s="129">
        <v>28.0</v>
      </c>
      <c r="O320" s="129">
        <v>32.0</v>
      </c>
      <c r="P320" s="129">
        <v>46.0</v>
      </c>
      <c r="Q320" s="129">
        <v>14.0</v>
      </c>
      <c r="R320" s="129">
        <v>36.0</v>
      </c>
      <c r="S320" s="129">
        <v>24.0</v>
      </c>
      <c r="T320" s="129">
        <v>-12.0</v>
      </c>
      <c r="U320" s="129">
        <v>228.0</v>
      </c>
      <c r="V320" s="129">
        <v>50.0</v>
      </c>
      <c r="W320" s="129">
        <v>10.59</v>
      </c>
      <c r="X320" s="129">
        <v>22.61</v>
      </c>
      <c r="Y320" s="129">
        <v>1.0</v>
      </c>
      <c r="Z320" s="129">
        <v>4.0</v>
      </c>
      <c r="AA320" s="129">
        <v>3.0</v>
      </c>
      <c r="AB320" s="129">
        <v>3.0</v>
      </c>
      <c r="AC320" s="129">
        <v>4.0</v>
      </c>
      <c r="AD320" s="129">
        <v>3.25</v>
      </c>
      <c r="AE320" s="129">
        <v>159.0</v>
      </c>
      <c r="AF320" s="129">
        <v>1.0</v>
      </c>
      <c r="AG320" s="129">
        <v>3.0</v>
      </c>
      <c r="AH320" s="129">
        <v>2.0</v>
      </c>
      <c r="AI320" s="129">
        <v>2.0</v>
      </c>
      <c r="AJ320" s="129">
        <v>3.0</v>
      </c>
      <c r="AK320" s="129">
        <v>3.0</v>
      </c>
      <c r="AL320" s="130">
        <v>45469.77669996528</v>
      </c>
      <c r="AM320" s="131">
        <v>964046.24</v>
      </c>
      <c r="AN320" s="131">
        <v>786156.65</v>
      </c>
      <c r="AO320" s="124"/>
      <c r="AP320" s="124"/>
    </row>
    <row r="321">
      <c r="A321" s="129">
        <v>625.0</v>
      </c>
      <c r="B321" s="14" t="s">
        <v>67</v>
      </c>
      <c r="C321" s="14" t="s">
        <v>32</v>
      </c>
      <c r="D321" s="14" t="s">
        <v>582</v>
      </c>
      <c r="E321" s="14" t="s">
        <v>242</v>
      </c>
      <c r="F321" s="15" t="s">
        <v>70</v>
      </c>
      <c r="G321" s="15" t="s">
        <v>36</v>
      </c>
      <c r="H321" s="18" t="s">
        <v>1053</v>
      </c>
      <c r="I321" s="18" t="s">
        <v>1054</v>
      </c>
      <c r="J321" s="129">
        <v>907693.63</v>
      </c>
      <c r="K321" s="129">
        <v>655381.4</v>
      </c>
      <c r="L321" s="129">
        <v>26219.7</v>
      </c>
      <c r="M321" s="129">
        <v>22574.34</v>
      </c>
      <c r="N321" s="129">
        <v>8.0</v>
      </c>
      <c r="O321" s="129">
        <v>1.0</v>
      </c>
      <c r="P321" s="129">
        <v>14.0</v>
      </c>
      <c r="Q321" s="129">
        <v>15.0</v>
      </c>
      <c r="R321" s="129">
        <v>41.0</v>
      </c>
      <c r="S321" s="129">
        <v>22.0</v>
      </c>
      <c r="T321" s="129">
        <v>700.0</v>
      </c>
      <c r="U321" s="129">
        <v>-6.0</v>
      </c>
      <c r="V321" s="129">
        <v>86.0</v>
      </c>
      <c r="W321" s="129">
        <v>16.15</v>
      </c>
      <c r="X321" s="129">
        <v>38.5</v>
      </c>
      <c r="Y321" s="129">
        <v>5.0</v>
      </c>
      <c r="Z321" s="129">
        <v>1.0</v>
      </c>
      <c r="AA321" s="129">
        <v>5.0</v>
      </c>
      <c r="AB321" s="129">
        <v>4.0</v>
      </c>
      <c r="AC321" s="129">
        <v>5.0</v>
      </c>
      <c r="AD321" s="129">
        <v>4.2</v>
      </c>
      <c r="AE321" s="129">
        <v>44.0</v>
      </c>
      <c r="AF321" s="129">
        <v>4.0</v>
      </c>
      <c r="AG321" s="129">
        <v>1.0</v>
      </c>
      <c r="AH321" s="129">
        <v>4.0</v>
      </c>
      <c r="AI321" s="129">
        <v>3.0</v>
      </c>
      <c r="AJ321" s="129">
        <v>4.0</v>
      </c>
      <c r="AK321" s="129">
        <v>4.0</v>
      </c>
      <c r="AL321" s="130">
        <v>45469.77669996528</v>
      </c>
      <c r="AM321" s="131">
        <v>907572.84</v>
      </c>
      <c r="AN321" s="131">
        <v>655091.83</v>
      </c>
      <c r="AO321" s="124"/>
      <c r="AP321" s="124"/>
    </row>
    <row r="322">
      <c r="A322" s="129">
        <v>242.0</v>
      </c>
      <c r="B322" s="14" t="s">
        <v>42</v>
      </c>
      <c r="C322" s="14" t="s">
        <v>32</v>
      </c>
      <c r="D322" s="14" t="s">
        <v>241</v>
      </c>
      <c r="E322" s="14" t="s">
        <v>242</v>
      </c>
      <c r="F322" s="15" t="s">
        <v>243</v>
      </c>
      <c r="G322" s="15" t="s">
        <v>101</v>
      </c>
      <c r="H322" s="18" t="s">
        <v>1053</v>
      </c>
      <c r="I322" s="18" t="s">
        <v>1054</v>
      </c>
      <c r="J322" s="129">
        <v>2372114.75</v>
      </c>
      <c r="K322" s="129">
        <v>1500065.8</v>
      </c>
      <c r="L322" s="129">
        <v>65164.56</v>
      </c>
      <c r="M322" s="129">
        <v>47401.57</v>
      </c>
      <c r="N322" s="129">
        <v>116.0</v>
      </c>
      <c r="O322" s="129">
        <v>59.0</v>
      </c>
      <c r="P322" s="129">
        <v>84.0</v>
      </c>
      <c r="Q322" s="129">
        <v>44.0</v>
      </c>
      <c r="R322" s="129">
        <v>110.0</v>
      </c>
      <c r="S322" s="129">
        <v>67.0</v>
      </c>
      <c r="T322" s="129">
        <v>96.0</v>
      </c>
      <c r="U322" s="129">
        <v>90.0</v>
      </c>
      <c r="V322" s="129">
        <v>64.0</v>
      </c>
      <c r="W322" s="129">
        <v>37.47</v>
      </c>
      <c r="X322" s="129">
        <v>58.13</v>
      </c>
      <c r="Y322" s="129">
        <v>4.0</v>
      </c>
      <c r="Z322" s="129">
        <v>2.0</v>
      </c>
      <c r="AA322" s="129">
        <v>4.0</v>
      </c>
      <c r="AB322" s="129">
        <v>5.0</v>
      </c>
      <c r="AC322" s="129">
        <v>5.0</v>
      </c>
      <c r="AD322" s="129">
        <v>4.45</v>
      </c>
      <c r="AE322" s="129">
        <v>19.0</v>
      </c>
      <c r="AF322" s="129">
        <v>3.0</v>
      </c>
      <c r="AG322" s="129">
        <v>2.0</v>
      </c>
      <c r="AH322" s="129">
        <v>3.0</v>
      </c>
      <c r="AI322" s="129">
        <v>4.0</v>
      </c>
      <c r="AJ322" s="129">
        <v>4.0</v>
      </c>
      <c r="AK322" s="129">
        <v>4.0</v>
      </c>
      <c r="AL322" s="130">
        <v>45469.77669996528</v>
      </c>
      <c r="AM322" s="131">
        <v>2361620.15</v>
      </c>
      <c r="AN322" s="131">
        <v>1499945.85</v>
      </c>
      <c r="AO322" s="124"/>
      <c r="AP322" s="124"/>
    </row>
    <row r="323">
      <c r="A323" s="129">
        <v>240.0</v>
      </c>
      <c r="B323" s="14" t="s">
        <v>42</v>
      </c>
      <c r="C323" s="14" t="s">
        <v>32</v>
      </c>
      <c r="D323" s="14" t="s">
        <v>690</v>
      </c>
      <c r="E323" s="14" t="s">
        <v>1010</v>
      </c>
      <c r="F323" s="15" t="s">
        <v>52</v>
      </c>
      <c r="G323" s="15" t="s">
        <v>46</v>
      </c>
      <c r="H323" s="18" t="s">
        <v>1053</v>
      </c>
      <c r="I323" s="18" t="s">
        <v>1054</v>
      </c>
      <c r="J323" s="129">
        <v>441516.19</v>
      </c>
      <c r="K323" s="129">
        <v>364064.0</v>
      </c>
      <c r="L323" s="129">
        <v>15405.17</v>
      </c>
      <c r="M323" s="129">
        <v>13234.24</v>
      </c>
      <c r="N323" s="14" t="s">
        <v>41</v>
      </c>
      <c r="O323" s="14" t="s">
        <v>41</v>
      </c>
      <c r="P323" s="129">
        <v>12.0</v>
      </c>
      <c r="Q323" s="129">
        <v>15.0</v>
      </c>
      <c r="R323" s="129">
        <v>13.0</v>
      </c>
      <c r="S323" s="129">
        <v>18.0</v>
      </c>
      <c r="T323" s="14" t="s">
        <v>41</v>
      </c>
      <c r="U323" s="129">
        <v>-20.0</v>
      </c>
      <c r="V323" s="129">
        <v>-27.0</v>
      </c>
      <c r="W323" s="129">
        <v>16.4</v>
      </c>
      <c r="X323" s="129">
        <v>21.27</v>
      </c>
      <c r="Y323" s="14" t="s">
        <v>41</v>
      </c>
      <c r="Z323" s="129">
        <v>1.0</v>
      </c>
      <c r="AA323" s="129">
        <v>1.0</v>
      </c>
      <c r="AB323" s="129">
        <v>4.0</v>
      </c>
      <c r="AC323" s="129">
        <v>3.0</v>
      </c>
      <c r="AD323" s="129">
        <v>2.65</v>
      </c>
      <c r="AE323" s="129">
        <v>214.0</v>
      </c>
      <c r="AF323" s="14" t="s">
        <v>41</v>
      </c>
      <c r="AG323" s="129">
        <v>1.0</v>
      </c>
      <c r="AH323" s="129">
        <v>1.0</v>
      </c>
      <c r="AI323" s="129">
        <v>3.0</v>
      </c>
      <c r="AJ323" s="129">
        <v>2.0</v>
      </c>
      <c r="AK323" s="129">
        <v>2.0</v>
      </c>
      <c r="AL323" s="130">
        <v>45469.77669996528</v>
      </c>
      <c r="AM323" s="131">
        <v>441396.19</v>
      </c>
      <c r="AN323" s="131">
        <v>364063.75</v>
      </c>
      <c r="AO323" s="124"/>
      <c r="AP323" s="124"/>
    </row>
    <row r="324">
      <c r="A324" s="129">
        <v>145.0</v>
      </c>
      <c r="B324" s="14" t="s">
        <v>60</v>
      </c>
      <c r="C324" s="14" t="s">
        <v>32</v>
      </c>
      <c r="D324" s="14" t="s">
        <v>127</v>
      </c>
      <c r="E324" s="14" t="s">
        <v>128</v>
      </c>
      <c r="F324" s="15" t="s">
        <v>55</v>
      </c>
      <c r="G324" s="15" t="s">
        <v>36</v>
      </c>
      <c r="H324" s="18" t="s">
        <v>1053</v>
      </c>
      <c r="I324" s="18" t="s">
        <v>1054</v>
      </c>
      <c r="J324" s="129">
        <v>784994.83</v>
      </c>
      <c r="K324" s="129">
        <v>720601.0</v>
      </c>
      <c r="L324" s="129">
        <v>23914.34</v>
      </c>
      <c r="M324" s="129">
        <v>22931.33</v>
      </c>
      <c r="N324" s="129">
        <v>10.0</v>
      </c>
      <c r="O324" s="129">
        <v>13.0</v>
      </c>
      <c r="P324" s="129">
        <v>47.0</v>
      </c>
      <c r="Q324" s="129">
        <v>31.0</v>
      </c>
      <c r="R324" s="129">
        <v>21.0</v>
      </c>
      <c r="S324" s="129">
        <v>32.0</v>
      </c>
      <c r="T324" s="129">
        <v>-23.0</v>
      </c>
      <c r="U324" s="129">
        <v>51.0</v>
      </c>
      <c r="V324" s="129">
        <v>-34.0</v>
      </c>
      <c r="W324" s="129">
        <v>4.29</v>
      </c>
      <c r="X324" s="129">
        <v>8.94</v>
      </c>
      <c r="Y324" s="129">
        <v>1.0</v>
      </c>
      <c r="Z324" s="129">
        <v>1.0</v>
      </c>
      <c r="AA324" s="129">
        <v>1.0</v>
      </c>
      <c r="AB324" s="129">
        <v>2.0</v>
      </c>
      <c r="AC324" s="129">
        <v>2.0</v>
      </c>
      <c r="AD324" s="129">
        <v>1.65</v>
      </c>
      <c r="AE324" s="129">
        <v>368.0</v>
      </c>
      <c r="AF324" s="129">
        <v>1.0</v>
      </c>
      <c r="AG324" s="129">
        <v>1.0</v>
      </c>
      <c r="AH324" s="129">
        <v>1.0</v>
      </c>
      <c r="AI324" s="129">
        <v>1.0</v>
      </c>
      <c r="AJ324" s="129">
        <v>2.0</v>
      </c>
      <c r="AK324" s="129">
        <v>1.0</v>
      </c>
      <c r="AL324" s="130">
        <v>45469.77669996528</v>
      </c>
      <c r="AM324" s="131">
        <v>782424.23</v>
      </c>
      <c r="AN324" s="131">
        <v>721271.67</v>
      </c>
      <c r="AO324" s="124"/>
      <c r="AP324" s="124"/>
    </row>
    <row r="325">
      <c r="A325" s="129">
        <v>426.0</v>
      </c>
      <c r="B325" s="14" t="s">
        <v>60</v>
      </c>
      <c r="C325" s="14" t="s">
        <v>32</v>
      </c>
      <c r="D325" s="14" t="s">
        <v>127</v>
      </c>
      <c r="E325" s="14" t="s">
        <v>128</v>
      </c>
      <c r="F325" s="15" t="s">
        <v>55</v>
      </c>
      <c r="G325" s="15" t="s">
        <v>36</v>
      </c>
      <c r="H325" s="18" t="s">
        <v>1053</v>
      </c>
      <c r="I325" s="18" t="s">
        <v>1054</v>
      </c>
      <c r="J325" s="129">
        <v>1551667.41</v>
      </c>
      <c r="K325" s="129">
        <v>1033493.0</v>
      </c>
      <c r="L325" s="129">
        <v>50464.55</v>
      </c>
      <c r="M325" s="129">
        <v>36248.18</v>
      </c>
      <c r="N325" s="129">
        <v>18.0</v>
      </c>
      <c r="O325" s="129">
        <v>34.0</v>
      </c>
      <c r="P325" s="129">
        <v>76.0</v>
      </c>
      <c r="Q325" s="129">
        <v>62.0</v>
      </c>
      <c r="R325" s="129">
        <v>34.0</v>
      </c>
      <c r="S325" s="129">
        <v>27.0</v>
      </c>
      <c r="T325" s="129">
        <v>-47.0</v>
      </c>
      <c r="U325" s="129">
        <v>22.0</v>
      </c>
      <c r="V325" s="129">
        <v>25.0</v>
      </c>
      <c r="W325" s="129">
        <v>39.22</v>
      </c>
      <c r="X325" s="129">
        <v>50.14</v>
      </c>
      <c r="Y325" s="129">
        <v>1.0</v>
      </c>
      <c r="Z325" s="129">
        <v>1.0</v>
      </c>
      <c r="AA325" s="129">
        <v>2.0</v>
      </c>
      <c r="AB325" s="129">
        <v>5.0</v>
      </c>
      <c r="AC325" s="129">
        <v>5.0</v>
      </c>
      <c r="AD325" s="129">
        <v>3.8</v>
      </c>
      <c r="AE325" s="129">
        <v>79.0</v>
      </c>
      <c r="AF325" s="129">
        <v>1.0</v>
      </c>
      <c r="AG325" s="129">
        <v>1.0</v>
      </c>
      <c r="AH325" s="129">
        <v>2.0</v>
      </c>
      <c r="AI325" s="129">
        <v>4.0</v>
      </c>
      <c r="AJ325" s="129">
        <v>4.0</v>
      </c>
      <c r="AK325" s="129">
        <v>4.0</v>
      </c>
      <c r="AL325" s="130">
        <v>45469.77669996528</v>
      </c>
      <c r="AM325" s="131">
        <v>1535285.82</v>
      </c>
      <c r="AN325" s="131">
        <v>1028625.98</v>
      </c>
      <c r="AO325" s="124"/>
      <c r="AP325" s="124"/>
    </row>
    <row r="326">
      <c r="A326" s="129">
        <v>576.0</v>
      </c>
      <c r="B326" s="14" t="s">
        <v>97</v>
      </c>
      <c r="C326" s="14" t="s">
        <v>32</v>
      </c>
      <c r="D326" s="14" t="s">
        <v>542</v>
      </c>
      <c r="E326" s="14" t="s">
        <v>543</v>
      </c>
      <c r="F326" s="15" t="s">
        <v>243</v>
      </c>
      <c r="G326" s="15" t="s">
        <v>101</v>
      </c>
      <c r="H326" s="18" t="s">
        <v>1053</v>
      </c>
      <c r="I326" s="18" t="s">
        <v>1054</v>
      </c>
      <c r="J326" s="129">
        <v>1008844.63</v>
      </c>
      <c r="K326" s="129">
        <v>792066.6</v>
      </c>
      <c r="L326" s="129">
        <v>30437.43</v>
      </c>
      <c r="M326" s="129">
        <v>26891.14</v>
      </c>
      <c r="N326" s="129">
        <v>36.0</v>
      </c>
      <c r="O326" s="129">
        <v>18.0</v>
      </c>
      <c r="P326" s="129">
        <v>28.0</v>
      </c>
      <c r="Q326" s="129">
        <v>25.0</v>
      </c>
      <c r="R326" s="129">
        <v>49.0</v>
      </c>
      <c r="S326" s="129">
        <v>40.0</v>
      </c>
      <c r="T326" s="129">
        <v>100.0</v>
      </c>
      <c r="U326" s="129">
        <v>12.0</v>
      </c>
      <c r="V326" s="129">
        <v>22.0</v>
      </c>
      <c r="W326" s="129">
        <v>13.19</v>
      </c>
      <c r="X326" s="129">
        <v>27.37</v>
      </c>
      <c r="Y326" s="129">
        <v>4.0</v>
      </c>
      <c r="Z326" s="129">
        <v>1.0</v>
      </c>
      <c r="AA326" s="129">
        <v>2.0</v>
      </c>
      <c r="AB326" s="129">
        <v>3.0</v>
      </c>
      <c r="AC326" s="129">
        <v>4.0</v>
      </c>
      <c r="AD326" s="129">
        <v>2.9</v>
      </c>
      <c r="AE326" s="129">
        <v>189.0</v>
      </c>
      <c r="AF326" s="129">
        <v>3.0</v>
      </c>
      <c r="AG326" s="129">
        <v>1.0</v>
      </c>
      <c r="AH326" s="129">
        <v>2.0</v>
      </c>
      <c r="AI326" s="129">
        <v>2.0</v>
      </c>
      <c r="AJ326" s="129">
        <v>3.0</v>
      </c>
      <c r="AK326" s="129">
        <v>3.0</v>
      </c>
      <c r="AL326" s="130">
        <v>45469.77669996528</v>
      </c>
      <c r="AM326" s="131">
        <v>1008908.63</v>
      </c>
      <c r="AN326" s="131">
        <v>792150.8</v>
      </c>
      <c r="AO326" s="124"/>
      <c r="AP326" s="124"/>
    </row>
    <row r="327">
      <c r="A327" s="129">
        <v>833.0</v>
      </c>
      <c r="B327" s="14" t="s">
        <v>42</v>
      </c>
      <c r="C327" s="14" t="s">
        <v>32</v>
      </c>
      <c r="D327" s="14" t="s">
        <v>670</v>
      </c>
      <c r="E327" s="14" t="s">
        <v>671</v>
      </c>
      <c r="F327" s="15" t="s">
        <v>275</v>
      </c>
      <c r="G327" s="15" t="s">
        <v>46</v>
      </c>
      <c r="H327" s="18" t="s">
        <v>1053</v>
      </c>
      <c r="I327" s="18" t="s">
        <v>1054</v>
      </c>
      <c r="J327" s="129">
        <v>948169.36</v>
      </c>
      <c r="K327" s="129">
        <v>1149935.44</v>
      </c>
      <c r="L327" s="129">
        <v>35980.46</v>
      </c>
      <c r="M327" s="129">
        <v>45260.25</v>
      </c>
      <c r="N327" s="14" t="s">
        <v>41</v>
      </c>
      <c r="O327" s="129">
        <v>28.0</v>
      </c>
      <c r="P327" s="129">
        <v>32.0</v>
      </c>
      <c r="Q327" s="129">
        <v>55.0</v>
      </c>
      <c r="R327" s="129">
        <v>43.0</v>
      </c>
      <c r="S327" s="129">
        <v>57.0</v>
      </c>
      <c r="T327" s="14" t="s">
        <v>41</v>
      </c>
      <c r="U327" s="129">
        <v>-41.0</v>
      </c>
      <c r="V327" s="129">
        <v>-24.0</v>
      </c>
      <c r="W327" s="129">
        <v>-20.5</v>
      </c>
      <c r="X327" s="129">
        <v>-17.55</v>
      </c>
      <c r="Y327" s="14" t="s">
        <v>41</v>
      </c>
      <c r="Z327" s="129">
        <v>1.0</v>
      </c>
      <c r="AA327" s="129">
        <v>1.0</v>
      </c>
      <c r="AB327" s="129">
        <v>1.0</v>
      </c>
      <c r="AC327" s="129">
        <v>1.0</v>
      </c>
      <c r="AD327" s="129">
        <v>0.95</v>
      </c>
      <c r="AE327" s="129">
        <v>639.0</v>
      </c>
      <c r="AF327" s="14" t="s">
        <v>41</v>
      </c>
      <c r="AG327" s="129">
        <v>1.0</v>
      </c>
      <c r="AH327" s="129">
        <v>1.0</v>
      </c>
      <c r="AI327" s="129">
        <v>1.0</v>
      </c>
      <c r="AJ327" s="129">
        <v>1.0</v>
      </c>
      <c r="AK327" s="129">
        <v>1.0</v>
      </c>
      <c r="AL327" s="130">
        <v>45469.77669996528</v>
      </c>
      <c r="AM327" s="131">
        <v>1047851.57</v>
      </c>
      <c r="AN327" s="131">
        <v>1168419.07</v>
      </c>
      <c r="AO327" s="124"/>
      <c r="AP327" s="124"/>
    </row>
    <row r="328">
      <c r="A328" s="129">
        <v>740.0</v>
      </c>
      <c r="B328" s="14" t="s">
        <v>42</v>
      </c>
      <c r="C328" s="14" t="s">
        <v>32</v>
      </c>
      <c r="D328" s="14" t="s">
        <v>670</v>
      </c>
      <c r="E328" s="14" t="s">
        <v>671</v>
      </c>
      <c r="F328" s="15" t="s">
        <v>275</v>
      </c>
      <c r="G328" s="15" t="s">
        <v>46</v>
      </c>
      <c r="H328" s="18" t="s">
        <v>1053</v>
      </c>
      <c r="I328" s="18" t="s">
        <v>1054</v>
      </c>
      <c r="J328" s="129">
        <v>2989972.86</v>
      </c>
      <c r="K328" s="129">
        <v>2684193.27</v>
      </c>
      <c r="L328" s="129">
        <v>122058.91</v>
      </c>
      <c r="M328" s="129">
        <v>112490.9</v>
      </c>
      <c r="N328" s="129">
        <v>23.0</v>
      </c>
      <c r="O328" s="129">
        <v>43.0</v>
      </c>
      <c r="P328" s="129">
        <v>81.0</v>
      </c>
      <c r="Q328" s="129">
        <v>62.0</v>
      </c>
      <c r="R328" s="129">
        <v>82.0</v>
      </c>
      <c r="S328" s="129">
        <v>84.0</v>
      </c>
      <c r="T328" s="129">
        <v>-46.0</v>
      </c>
      <c r="U328" s="129">
        <v>30.0</v>
      </c>
      <c r="V328" s="129">
        <v>-2.0</v>
      </c>
      <c r="W328" s="129">
        <v>8.51</v>
      </c>
      <c r="X328" s="129">
        <v>11.39</v>
      </c>
      <c r="Y328" s="129">
        <v>1.0</v>
      </c>
      <c r="Z328" s="129">
        <v>1.0</v>
      </c>
      <c r="AA328" s="129">
        <v>1.0</v>
      </c>
      <c r="AB328" s="129">
        <v>3.0</v>
      </c>
      <c r="AC328" s="129">
        <v>2.0</v>
      </c>
      <c r="AD328" s="129">
        <v>2.05</v>
      </c>
      <c r="AE328" s="129">
        <v>297.0</v>
      </c>
      <c r="AF328" s="129">
        <v>1.0</v>
      </c>
      <c r="AG328" s="129">
        <v>1.0</v>
      </c>
      <c r="AH328" s="129">
        <v>1.0</v>
      </c>
      <c r="AI328" s="129">
        <v>2.0</v>
      </c>
      <c r="AJ328" s="129">
        <v>2.0</v>
      </c>
      <c r="AK328" s="129">
        <v>2.0</v>
      </c>
      <c r="AL328" s="130">
        <v>45469.77669996528</v>
      </c>
      <c r="AM328" s="131">
        <v>3945659.72</v>
      </c>
      <c r="AN328" s="131">
        <v>3489692.7</v>
      </c>
      <c r="AO328" s="124"/>
      <c r="AP328" s="124"/>
    </row>
    <row r="329">
      <c r="A329" s="129">
        <v>855.0</v>
      </c>
      <c r="B329" s="14" t="s">
        <v>42</v>
      </c>
      <c r="C329" s="14" t="s">
        <v>32</v>
      </c>
      <c r="D329" s="14" t="s">
        <v>670</v>
      </c>
      <c r="E329" s="14" t="s">
        <v>671</v>
      </c>
      <c r="F329" s="15" t="s">
        <v>275</v>
      </c>
      <c r="G329" s="15" t="s">
        <v>46</v>
      </c>
      <c r="H329" s="18" t="s">
        <v>1053</v>
      </c>
      <c r="I329" s="18" t="s">
        <v>1054</v>
      </c>
      <c r="J329" s="129">
        <v>963037.66</v>
      </c>
      <c r="K329" s="129">
        <v>643941.84</v>
      </c>
      <c r="L329" s="129">
        <v>40956.91</v>
      </c>
      <c r="M329" s="129">
        <v>27930.07</v>
      </c>
      <c r="N329" s="14" t="s">
        <v>41</v>
      </c>
      <c r="O329" s="129">
        <v>9.0</v>
      </c>
      <c r="P329" s="129">
        <v>55.0</v>
      </c>
      <c r="Q329" s="129">
        <v>61.0</v>
      </c>
      <c r="R329" s="129">
        <v>40.0</v>
      </c>
      <c r="S329" s="129">
        <v>34.0</v>
      </c>
      <c r="T329" s="14" t="s">
        <v>41</v>
      </c>
      <c r="U329" s="129">
        <v>-9.0</v>
      </c>
      <c r="V329" s="129">
        <v>17.0</v>
      </c>
      <c r="W329" s="129">
        <v>46.64</v>
      </c>
      <c r="X329" s="129">
        <v>49.55</v>
      </c>
      <c r="Y329" s="14" t="s">
        <v>41</v>
      </c>
      <c r="Z329" s="129">
        <v>1.0</v>
      </c>
      <c r="AA329" s="129">
        <v>1.0</v>
      </c>
      <c r="AB329" s="129">
        <v>5.0</v>
      </c>
      <c r="AC329" s="129">
        <v>5.0</v>
      </c>
      <c r="AD329" s="129">
        <v>3.55</v>
      </c>
      <c r="AE329" s="129">
        <v>131.0</v>
      </c>
      <c r="AF329" s="14" t="s">
        <v>41</v>
      </c>
      <c r="AG329" s="129">
        <v>1.0</v>
      </c>
      <c r="AH329" s="129">
        <v>1.0</v>
      </c>
      <c r="AI329" s="129">
        <v>4.0</v>
      </c>
      <c r="AJ329" s="129">
        <v>4.0</v>
      </c>
      <c r="AK329" s="129">
        <v>3.0</v>
      </c>
      <c r="AL329" s="130">
        <v>45469.77669996528</v>
      </c>
      <c r="AM329" s="131">
        <v>1158925.79</v>
      </c>
      <c r="AN329" s="131">
        <v>664076.27</v>
      </c>
      <c r="AO329" s="124"/>
      <c r="AP329" s="124"/>
    </row>
    <row r="330">
      <c r="A330" s="129">
        <v>566.0</v>
      </c>
      <c r="B330" s="14" t="s">
        <v>60</v>
      </c>
      <c r="C330" s="14" t="s">
        <v>32</v>
      </c>
      <c r="D330" s="14" t="s">
        <v>536</v>
      </c>
      <c r="E330" s="14" t="s">
        <v>239</v>
      </c>
      <c r="F330" s="15" t="s">
        <v>58</v>
      </c>
      <c r="G330" s="15" t="s">
        <v>59</v>
      </c>
      <c r="H330" s="18" t="s">
        <v>1053</v>
      </c>
      <c r="I330" s="18" t="s">
        <v>1054</v>
      </c>
      <c r="J330" s="129">
        <v>486085.19</v>
      </c>
      <c r="K330" s="129">
        <v>598892.2</v>
      </c>
      <c r="L330" s="129">
        <v>15675.5</v>
      </c>
      <c r="M330" s="129">
        <v>20177.75</v>
      </c>
      <c r="N330" s="14" t="s">
        <v>41</v>
      </c>
      <c r="O330" s="129">
        <v>2.0</v>
      </c>
      <c r="P330" s="129">
        <v>8.0</v>
      </c>
      <c r="Q330" s="129">
        <v>20.0</v>
      </c>
      <c r="R330" s="129">
        <v>10.0</v>
      </c>
      <c r="S330" s="129">
        <v>3.0</v>
      </c>
      <c r="T330" s="14" t="s">
        <v>41</v>
      </c>
      <c r="U330" s="129">
        <v>-60.0</v>
      </c>
      <c r="V330" s="129">
        <v>233.0</v>
      </c>
      <c r="W330" s="129">
        <v>-22.31</v>
      </c>
      <c r="X330" s="129">
        <v>-18.84</v>
      </c>
      <c r="Y330" s="14" t="s">
        <v>41</v>
      </c>
      <c r="Z330" s="129">
        <v>1.0</v>
      </c>
      <c r="AA330" s="129">
        <v>5.0</v>
      </c>
      <c r="AB330" s="129">
        <v>1.0</v>
      </c>
      <c r="AC330" s="129">
        <v>1.0</v>
      </c>
      <c r="AD330" s="129">
        <v>1.75</v>
      </c>
      <c r="AE330" s="129">
        <v>352.0</v>
      </c>
      <c r="AF330" s="14" t="s">
        <v>41</v>
      </c>
      <c r="AG330" s="129">
        <v>1.0</v>
      </c>
      <c r="AH330" s="129">
        <v>4.0</v>
      </c>
      <c r="AI330" s="129">
        <v>1.0</v>
      </c>
      <c r="AJ330" s="129">
        <v>1.0</v>
      </c>
      <c r="AK330" s="129">
        <v>1.0</v>
      </c>
      <c r="AL330" s="130">
        <v>45469.77669996528</v>
      </c>
      <c r="AM330" s="131">
        <v>486128.56</v>
      </c>
      <c r="AN330" s="131">
        <v>599482.1</v>
      </c>
      <c r="AO330" s="124"/>
      <c r="AP330" s="124"/>
    </row>
    <row r="331">
      <c r="A331" s="129">
        <v>239.0</v>
      </c>
      <c r="B331" s="14" t="s">
        <v>42</v>
      </c>
      <c r="C331" s="14" t="s">
        <v>32</v>
      </c>
      <c r="D331" s="14" t="s">
        <v>129</v>
      </c>
      <c r="E331" s="14" t="s">
        <v>239</v>
      </c>
      <c r="F331" s="15" t="s">
        <v>108</v>
      </c>
      <c r="G331" s="15" t="s">
        <v>46</v>
      </c>
      <c r="H331" s="18" t="s">
        <v>1053</v>
      </c>
      <c r="I331" s="18" t="s">
        <v>1054</v>
      </c>
      <c r="J331" s="129">
        <v>1648028.56</v>
      </c>
      <c r="K331" s="129">
        <v>1318421.8</v>
      </c>
      <c r="L331" s="129">
        <v>48108.1</v>
      </c>
      <c r="M331" s="129">
        <v>41382.37</v>
      </c>
      <c r="N331" s="14" t="s">
        <v>41</v>
      </c>
      <c r="O331" s="14" t="s">
        <v>41</v>
      </c>
      <c r="P331" s="129">
        <v>29.0</v>
      </c>
      <c r="Q331" s="129">
        <v>35.0</v>
      </c>
      <c r="R331" s="129">
        <v>41.0</v>
      </c>
      <c r="S331" s="129">
        <v>37.0</v>
      </c>
      <c r="T331" s="14" t="s">
        <v>41</v>
      </c>
      <c r="U331" s="129">
        <v>-17.0</v>
      </c>
      <c r="V331" s="129">
        <v>10.0</v>
      </c>
      <c r="W331" s="129">
        <v>16.25</v>
      </c>
      <c r="X331" s="129">
        <v>25.0</v>
      </c>
      <c r="Y331" s="14" t="s">
        <v>41</v>
      </c>
      <c r="Z331" s="129">
        <v>1.0</v>
      </c>
      <c r="AA331" s="129">
        <v>1.0</v>
      </c>
      <c r="AB331" s="129">
        <v>4.0</v>
      </c>
      <c r="AC331" s="129">
        <v>4.0</v>
      </c>
      <c r="AD331" s="129">
        <v>2.9</v>
      </c>
      <c r="AE331" s="129">
        <v>193.0</v>
      </c>
      <c r="AF331" s="14" t="s">
        <v>41</v>
      </c>
      <c r="AG331" s="129">
        <v>1.0</v>
      </c>
      <c r="AH331" s="129">
        <v>1.0</v>
      </c>
      <c r="AI331" s="129">
        <v>3.0</v>
      </c>
      <c r="AJ331" s="129">
        <v>3.0</v>
      </c>
      <c r="AK331" s="129">
        <v>3.0</v>
      </c>
      <c r="AL331" s="130">
        <v>45469.77669996528</v>
      </c>
      <c r="AM331" s="131">
        <v>1649709.0</v>
      </c>
      <c r="AN331" s="131">
        <v>1319908.67</v>
      </c>
      <c r="AO331" s="124"/>
      <c r="AP331" s="124"/>
    </row>
    <row r="332">
      <c r="A332" s="128">
        <v>3053.0</v>
      </c>
      <c r="B332" s="11" t="s">
        <v>31</v>
      </c>
      <c r="C332" s="11" t="s">
        <v>32</v>
      </c>
      <c r="D332" s="11" t="s">
        <v>825</v>
      </c>
      <c r="E332" s="14" t="s">
        <v>239</v>
      </c>
      <c r="F332" s="15" t="s">
        <v>771</v>
      </c>
      <c r="G332" s="15" t="s">
        <v>772</v>
      </c>
      <c r="H332" s="18" t="s">
        <v>1053</v>
      </c>
      <c r="I332" s="18" t="s">
        <v>1054</v>
      </c>
      <c r="J332" s="129">
        <v>878554.52</v>
      </c>
      <c r="K332" s="129">
        <v>587835.6</v>
      </c>
      <c r="L332" s="129">
        <v>21044.25</v>
      </c>
      <c r="M332" s="129">
        <v>13243.9</v>
      </c>
      <c r="N332" s="14" t="s">
        <v>41</v>
      </c>
      <c r="O332" s="129">
        <v>6.0</v>
      </c>
      <c r="P332" s="129">
        <v>15.0</v>
      </c>
      <c r="Q332" s="128">
        <v>24.0</v>
      </c>
      <c r="R332" s="128">
        <v>11.0</v>
      </c>
      <c r="S332" s="128">
        <v>21.0</v>
      </c>
      <c r="T332" s="11" t="s">
        <v>41</v>
      </c>
      <c r="U332" s="128">
        <v>-37.0</v>
      </c>
      <c r="V332" s="128">
        <v>-47.0</v>
      </c>
      <c r="W332" s="128">
        <v>58.9</v>
      </c>
      <c r="X332" s="128">
        <v>49.46</v>
      </c>
      <c r="Y332" s="11" t="s">
        <v>41</v>
      </c>
      <c r="Z332" s="128">
        <v>1.0</v>
      </c>
      <c r="AA332" s="128">
        <v>1.0</v>
      </c>
      <c r="AB332" s="128">
        <v>5.0</v>
      </c>
      <c r="AC332" s="128">
        <v>5.0</v>
      </c>
      <c r="AD332" s="128">
        <v>3.55</v>
      </c>
      <c r="AE332" s="128">
        <v>127.0</v>
      </c>
      <c r="AF332" s="11" t="s">
        <v>41</v>
      </c>
      <c r="AG332" s="128">
        <v>1.0</v>
      </c>
      <c r="AH332" s="128">
        <v>1.0</v>
      </c>
      <c r="AI332" s="128">
        <v>4.0</v>
      </c>
      <c r="AJ332" s="128">
        <v>4.0</v>
      </c>
      <c r="AK332" s="128">
        <v>3.0</v>
      </c>
      <c r="AL332" s="130">
        <v>45469.77669996528</v>
      </c>
      <c r="AM332" s="131">
        <v>879917.52</v>
      </c>
      <c r="AN332" s="131">
        <v>587385.03</v>
      </c>
      <c r="AO332" s="124"/>
      <c r="AP332" s="124"/>
    </row>
    <row r="333">
      <c r="A333" s="129">
        <v>290.0</v>
      </c>
      <c r="B333" s="14" t="s">
        <v>47</v>
      </c>
      <c r="C333" s="14" t="s">
        <v>32</v>
      </c>
      <c r="D333" s="14" t="s">
        <v>89</v>
      </c>
      <c r="E333" s="14" t="s">
        <v>298</v>
      </c>
      <c r="F333" s="15" t="s">
        <v>220</v>
      </c>
      <c r="G333" s="15" t="s">
        <v>59</v>
      </c>
      <c r="H333" s="18" t="s">
        <v>1053</v>
      </c>
      <c r="I333" s="18" t="s">
        <v>1054</v>
      </c>
      <c r="J333" s="129">
        <v>970006.35</v>
      </c>
      <c r="K333" s="129">
        <v>1328744.4</v>
      </c>
      <c r="L333" s="129">
        <v>40445.5</v>
      </c>
      <c r="M333" s="129">
        <v>55726.75</v>
      </c>
      <c r="N333" s="14" t="s">
        <v>41</v>
      </c>
      <c r="O333" s="14" t="s">
        <v>41</v>
      </c>
      <c r="P333" s="129">
        <v>32.0</v>
      </c>
      <c r="Q333" s="129">
        <v>32.0</v>
      </c>
      <c r="R333" s="129">
        <v>21.0</v>
      </c>
      <c r="S333" s="129">
        <v>13.0</v>
      </c>
      <c r="T333" s="14" t="s">
        <v>41</v>
      </c>
      <c r="U333" s="129">
        <v>0.0</v>
      </c>
      <c r="V333" s="129">
        <v>61.0</v>
      </c>
      <c r="W333" s="129">
        <v>-27.42</v>
      </c>
      <c r="X333" s="129">
        <v>-27.0</v>
      </c>
      <c r="Y333" s="14" t="s">
        <v>41</v>
      </c>
      <c r="Z333" s="129">
        <v>1.0</v>
      </c>
      <c r="AA333" s="129">
        <v>4.0</v>
      </c>
      <c r="AB333" s="129">
        <v>1.0</v>
      </c>
      <c r="AC333" s="129">
        <v>1.0</v>
      </c>
      <c r="AD333" s="129">
        <v>1.55</v>
      </c>
      <c r="AE333" s="129">
        <v>398.0</v>
      </c>
      <c r="AF333" s="14" t="s">
        <v>41</v>
      </c>
      <c r="AG333" s="129">
        <v>1.0</v>
      </c>
      <c r="AH333" s="129">
        <v>3.0</v>
      </c>
      <c r="AI333" s="129">
        <v>1.0</v>
      </c>
      <c r="AJ333" s="129">
        <v>1.0</v>
      </c>
      <c r="AK333" s="129">
        <v>1.0</v>
      </c>
      <c r="AL333" s="130">
        <v>45469.77669996528</v>
      </c>
      <c r="AM333" s="131">
        <v>970091.22</v>
      </c>
      <c r="AN333" s="131">
        <v>1329535.46</v>
      </c>
      <c r="AO333" s="124"/>
      <c r="AP333" s="124"/>
    </row>
    <row r="334">
      <c r="A334" s="129">
        <v>637.0</v>
      </c>
      <c r="B334" s="14" t="s">
        <v>63</v>
      </c>
      <c r="C334" s="14" t="s">
        <v>32</v>
      </c>
      <c r="D334" s="14" t="s">
        <v>593</v>
      </c>
      <c r="E334" s="14" t="s">
        <v>594</v>
      </c>
      <c r="F334" s="15" t="s">
        <v>595</v>
      </c>
      <c r="G334" s="15" t="s">
        <v>59</v>
      </c>
      <c r="H334" s="18" t="s">
        <v>1053</v>
      </c>
      <c r="I334" s="18" t="s">
        <v>1054</v>
      </c>
      <c r="J334" s="129">
        <v>2073129.61</v>
      </c>
      <c r="K334" s="129">
        <v>1619099.8</v>
      </c>
      <c r="L334" s="129">
        <v>53674.25</v>
      </c>
      <c r="M334" s="129">
        <v>45346.68</v>
      </c>
      <c r="N334" s="129">
        <v>29.0</v>
      </c>
      <c r="O334" s="129">
        <v>15.0</v>
      </c>
      <c r="P334" s="129">
        <v>79.0</v>
      </c>
      <c r="Q334" s="129">
        <v>45.0</v>
      </c>
      <c r="R334" s="129">
        <v>39.0</v>
      </c>
      <c r="S334" s="129">
        <v>36.0</v>
      </c>
      <c r="T334" s="129">
        <v>93.0</v>
      </c>
      <c r="U334" s="129">
        <v>75.0</v>
      </c>
      <c r="V334" s="129">
        <v>8.0</v>
      </c>
      <c r="W334" s="129">
        <v>18.36</v>
      </c>
      <c r="X334" s="129">
        <v>28.04</v>
      </c>
      <c r="Y334" s="129">
        <v>4.0</v>
      </c>
      <c r="Z334" s="129">
        <v>2.0</v>
      </c>
      <c r="AA334" s="129">
        <v>1.0</v>
      </c>
      <c r="AB334" s="129">
        <v>5.0</v>
      </c>
      <c r="AC334" s="129">
        <v>4.0</v>
      </c>
      <c r="AD334" s="129">
        <v>3.6</v>
      </c>
      <c r="AE334" s="129">
        <v>119.0</v>
      </c>
      <c r="AF334" s="129">
        <v>3.0</v>
      </c>
      <c r="AG334" s="129">
        <v>2.0</v>
      </c>
      <c r="AH334" s="129">
        <v>1.0</v>
      </c>
      <c r="AI334" s="129">
        <v>4.0</v>
      </c>
      <c r="AJ334" s="129">
        <v>3.0</v>
      </c>
      <c r="AK334" s="129">
        <v>3.0</v>
      </c>
      <c r="AL334" s="130">
        <v>45469.77669996528</v>
      </c>
      <c r="AM334" s="131">
        <v>2073257.01</v>
      </c>
      <c r="AN334" s="131">
        <v>1619668.11</v>
      </c>
      <c r="AO334" s="124"/>
      <c r="AP334" s="124"/>
    </row>
    <row r="335">
      <c r="A335" s="129">
        <v>461.0</v>
      </c>
      <c r="B335" s="14" t="s">
        <v>42</v>
      </c>
      <c r="C335" s="14" t="s">
        <v>32</v>
      </c>
      <c r="D335" s="14" t="s">
        <v>393</v>
      </c>
      <c r="E335" s="14" t="s">
        <v>394</v>
      </c>
      <c r="F335" s="15" t="s">
        <v>121</v>
      </c>
      <c r="G335" s="15" t="s">
        <v>36</v>
      </c>
      <c r="H335" s="18" t="s">
        <v>1053</v>
      </c>
      <c r="I335" s="18" t="s">
        <v>1054</v>
      </c>
      <c r="J335" s="129">
        <v>1187391.62</v>
      </c>
      <c r="K335" s="129">
        <v>950457.2</v>
      </c>
      <c r="L335" s="129">
        <v>36881.5</v>
      </c>
      <c r="M335" s="129">
        <v>34915.5</v>
      </c>
      <c r="N335" s="129">
        <v>29.0</v>
      </c>
      <c r="O335" s="129">
        <v>37.0</v>
      </c>
      <c r="P335" s="129">
        <v>25.0</v>
      </c>
      <c r="Q335" s="129">
        <v>22.0</v>
      </c>
      <c r="R335" s="129">
        <v>20.0</v>
      </c>
      <c r="S335" s="129">
        <v>31.0</v>
      </c>
      <c r="T335" s="129">
        <v>-21.0</v>
      </c>
      <c r="U335" s="129">
        <v>13.0</v>
      </c>
      <c r="V335" s="129">
        <v>-35.0</v>
      </c>
      <c r="W335" s="129">
        <v>5.63</v>
      </c>
      <c r="X335" s="129">
        <v>24.93</v>
      </c>
      <c r="Y335" s="129">
        <v>1.0</v>
      </c>
      <c r="Z335" s="129">
        <v>1.0</v>
      </c>
      <c r="AA335" s="129">
        <v>1.0</v>
      </c>
      <c r="AB335" s="129">
        <v>2.0</v>
      </c>
      <c r="AC335" s="129">
        <v>4.0</v>
      </c>
      <c r="AD335" s="129">
        <v>2.15</v>
      </c>
      <c r="AE335" s="129">
        <v>283.0</v>
      </c>
      <c r="AF335" s="129">
        <v>1.0</v>
      </c>
      <c r="AG335" s="129">
        <v>1.0</v>
      </c>
      <c r="AH335" s="129">
        <v>1.0</v>
      </c>
      <c r="AI335" s="129">
        <v>1.0</v>
      </c>
      <c r="AJ335" s="129">
        <v>3.0</v>
      </c>
      <c r="AK335" s="129">
        <v>2.0</v>
      </c>
      <c r="AL335" s="130">
        <v>45469.77669996528</v>
      </c>
      <c r="AM335" s="131">
        <v>1187472.26</v>
      </c>
      <c r="AN335" s="131">
        <v>950552.54</v>
      </c>
      <c r="AO335" s="124"/>
      <c r="AP335" s="124"/>
    </row>
    <row r="336">
      <c r="A336" s="129">
        <v>390.0</v>
      </c>
      <c r="B336" s="14" t="s">
        <v>42</v>
      </c>
      <c r="C336" s="14" t="s">
        <v>32</v>
      </c>
      <c r="D336" s="14" t="s">
        <v>393</v>
      </c>
      <c r="E336" s="14" t="s">
        <v>394</v>
      </c>
      <c r="F336" s="15" t="s">
        <v>121</v>
      </c>
      <c r="G336" s="15" t="s">
        <v>36</v>
      </c>
      <c r="H336" s="18" t="s">
        <v>1053</v>
      </c>
      <c r="I336" s="18" t="s">
        <v>1054</v>
      </c>
      <c r="J336" s="129">
        <v>1515370.95</v>
      </c>
      <c r="K336" s="129">
        <v>1230483.4</v>
      </c>
      <c r="L336" s="129">
        <v>47918.0</v>
      </c>
      <c r="M336" s="129">
        <v>45181.5</v>
      </c>
      <c r="N336" s="129">
        <v>8.0</v>
      </c>
      <c r="O336" s="129">
        <v>16.0</v>
      </c>
      <c r="P336" s="129">
        <v>38.0</v>
      </c>
      <c r="Q336" s="129">
        <v>45.0</v>
      </c>
      <c r="R336" s="129">
        <v>21.0</v>
      </c>
      <c r="S336" s="129">
        <v>17.0</v>
      </c>
      <c r="T336" s="129">
        <v>-50.0</v>
      </c>
      <c r="U336" s="129">
        <v>-15.0</v>
      </c>
      <c r="V336" s="129">
        <v>23.0</v>
      </c>
      <c r="W336" s="129">
        <v>6.06</v>
      </c>
      <c r="X336" s="129">
        <v>23.15</v>
      </c>
      <c r="Y336" s="129">
        <v>1.0</v>
      </c>
      <c r="Z336" s="129">
        <v>1.0</v>
      </c>
      <c r="AA336" s="129">
        <v>2.0</v>
      </c>
      <c r="AB336" s="129">
        <v>2.0</v>
      </c>
      <c r="AC336" s="129">
        <v>4.0</v>
      </c>
      <c r="AD336" s="129">
        <v>2.35</v>
      </c>
      <c r="AE336" s="129">
        <v>253.0</v>
      </c>
      <c r="AF336" s="129">
        <v>1.0</v>
      </c>
      <c r="AG336" s="129">
        <v>1.0</v>
      </c>
      <c r="AH336" s="129">
        <v>2.0</v>
      </c>
      <c r="AI336" s="129">
        <v>1.0</v>
      </c>
      <c r="AJ336" s="129">
        <v>3.0</v>
      </c>
      <c r="AK336" s="129">
        <v>2.0</v>
      </c>
      <c r="AL336" s="130">
        <v>45469.77669996528</v>
      </c>
      <c r="AM336" s="131">
        <v>1515359.63</v>
      </c>
      <c r="AN336" s="131">
        <v>1230719.76</v>
      </c>
      <c r="AO336" s="124"/>
      <c r="AP336" s="124"/>
    </row>
    <row r="337">
      <c r="A337" s="129">
        <v>750.0</v>
      </c>
      <c r="B337" s="14" t="s">
        <v>42</v>
      </c>
      <c r="C337" s="14" t="s">
        <v>32</v>
      </c>
      <c r="D337" s="14" t="s">
        <v>393</v>
      </c>
      <c r="E337" s="14" t="s">
        <v>394</v>
      </c>
      <c r="F337" s="15" t="s">
        <v>121</v>
      </c>
      <c r="G337" s="15" t="s">
        <v>36</v>
      </c>
      <c r="H337" s="18" t="s">
        <v>1053</v>
      </c>
      <c r="I337" s="18" t="s">
        <v>1054</v>
      </c>
      <c r="J337" s="129">
        <v>1009799.82</v>
      </c>
      <c r="K337" s="129">
        <v>788707.4</v>
      </c>
      <c r="L337" s="129">
        <v>30890.67</v>
      </c>
      <c r="M337" s="129">
        <v>29592.65</v>
      </c>
      <c r="N337" s="129">
        <v>21.0</v>
      </c>
      <c r="O337" s="129">
        <v>3.0</v>
      </c>
      <c r="P337" s="129">
        <v>56.0</v>
      </c>
      <c r="Q337" s="129">
        <v>34.0</v>
      </c>
      <c r="R337" s="129">
        <v>44.0</v>
      </c>
      <c r="S337" s="129">
        <v>25.0</v>
      </c>
      <c r="T337" s="129">
        <v>600.0</v>
      </c>
      <c r="U337" s="129">
        <v>64.0</v>
      </c>
      <c r="V337" s="129">
        <v>76.0</v>
      </c>
      <c r="W337" s="129">
        <v>4.39</v>
      </c>
      <c r="X337" s="129">
        <v>28.03</v>
      </c>
      <c r="Y337" s="129">
        <v>5.0</v>
      </c>
      <c r="Z337" s="129">
        <v>2.0</v>
      </c>
      <c r="AA337" s="129">
        <v>4.0</v>
      </c>
      <c r="AB337" s="129">
        <v>2.0</v>
      </c>
      <c r="AC337" s="129">
        <v>4.0</v>
      </c>
      <c r="AD337" s="129">
        <v>3.05</v>
      </c>
      <c r="AE337" s="129">
        <v>179.0</v>
      </c>
      <c r="AF337" s="129">
        <v>4.0</v>
      </c>
      <c r="AG337" s="129">
        <v>2.0</v>
      </c>
      <c r="AH337" s="129">
        <v>3.0</v>
      </c>
      <c r="AI337" s="129">
        <v>1.0</v>
      </c>
      <c r="AJ337" s="129">
        <v>3.0</v>
      </c>
      <c r="AK337" s="129">
        <v>3.0</v>
      </c>
      <c r="AL337" s="130">
        <v>45469.77669996528</v>
      </c>
      <c r="AM337" s="131">
        <v>1009782.34</v>
      </c>
      <c r="AN337" s="131">
        <v>788551.35</v>
      </c>
      <c r="AO337" s="124"/>
      <c r="AP337" s="124"/>
    </row>
    <row r="338">
      <c r="A338" s="129">
        <v>708.0</v>
      </c>
      <c r="B338" s="14" t="s">
        <v>42</v>
      </c>
      <c r="C338" s="14" t="s">
        <v>32</v>
      </c>
      <c r="D338" s="14" t="s">
        <v>393</v>
      </c>
      <c r="E338" s="14" t="s">
        <v>394</v>
      </c>
      <c r="F338" s="15" t="s">
        <v>121</v>
      </c>
      <c r="G338" s="15" t="s">
        <v>36</v>
      </c>
      <c r="H338" s="18" t="s">
        <v>1053</v>
      </c>
      <c r="I338" s="18" t="s">
        <v>1054</v>
      </c>
      <c r="J338" s="129">
        <v>545446.13</v>
      </c>
      <c r="K338" s="129">
        <v>447349.0</v>
      </c>
      <c r="L338" s="129">
        <v>16394.75</v>
      </c>
      <c r="M338" s="129">
        <v>14770.5</v>
      </c>
      <c r="N338" s="129">
        <v>18.0</v>
      </c>
      <c r="O338" s="129">
        <v>2.0</v>
      </c>
      <c r="P338" s="129">
        <v>33.0</v>
      </c>
      <c r="Q338" s="129">
        <v>13.0</v>
      </c>
      <c r="R338" s="129">
        <v>19.0</v>
      </c>
      <c r="S338" s="129">
        <v>11.0</v>
      </c>
      <c r="T338" s="129">
        <v>800.0</v>
      </c>
      <c r="U338" s="129">
        <v>153.0</v>
      </c>
      <c r="V338" s="129">
        <v>72.0</v>
      </c>
      <c r="W338" s="129">
        <v>11.0</v>
      </c>
      <c r="X338" s="129">
        <v>21.93</v>
      </c>
      <c r="Y338" s="129">
        <v>5.0</v>
      </c>
      <c r="Z338" s="129">
        <v>3.0</v>
      </c>
      <c r="AA338" s="129">
        <v>4.0</v>
      </c>
      <c r="AB338" s="129">
        <v>3.0</v>
      </c>
      <c r="AC338" s="129">
        <v>3.0</v>
      </c>
      <c r="AD338" s="129">
        <v>3.3</v>
      </c>
      <c r="AE338" s="129">
        <v>154.0</v>
      </c>
      <c r="AF338" s="129">
        <v>4.0</v>
      </c>
      <c r="AG338" s="129">
        <v>2.0</v>
      </c>
      <c r="AH338" s="129">
        <v>3.0</v>
      </c>
      <c r="AI338" s="129">
        <v>2.0</v>
      </c>
      <c r="AJ338" s="129">
        <v>2.0</v>
      </c>
      <c r="AK338" s="129">
        <v>3.0</v>
      </c>
      <c r="AL338" s="130">
        <v>45469.77669996528</v>
      </c>
      <c r="AM338" s="131">
        <v>545391.13</v>
      </c>
      <c r="AN338" s="131">
        <v>447448.88</v>
      </c>
      <c r="AO338" s="124"/>
      <c r="AP338" s="124"/>
    </row>
    <row r="339">
      <c r="A339" s="129">
        <v>804.0</v>
      </c>
      <c r="B339" s="14" t="s">
        <v>42</v>
      </c>
      <c r="C339" s="14" t="s">
        <v>32</v>
      </c>
      <c r="D339" s="14" t="s">
        <v>393</v>
      </c>
      <c r="E339" s="14" t="s">
        <v>394</v>
      </c>
      <c r="F339" s="15" t="s">
        <v>121</v>
      </c>
      <c r="G339" s="15" t="s">
        <v>36</v>
      </c>
      <c r="H339" s="18" t="s">
        <v>1053</v>
      </c>
      <c r="I339" s="18" t="s">
        <v>1054</v>
      </c>
      <c r="J339" s="129">
        <v>1527802.35</v>
      </c>
      <c r="K339" s="129">
        <v>720863.0</v>
      </c>
      <c r="L339" s="129">
        <v>46583.52</v>
      </c>
      <c r="M339" s="129">
        <v>28176.5</v>
      </c>
      <c r="N339" s="129">
        <v>9.0</v>
      </c>
      <c r="O339" s="129">
        <v>24.0</v>
      </c>
      <c r="P339" s="129">
        <v>40.0</v>
      </c>
      <c r="Q339" s="129">
        <v>47.0</v>
      </c>
      <c r="R339" s="129">
        <v>24.0</v>
      </c>
      <c r="S339" s="129">
        <v>27.0</v>
      </c>
      <c r="T339" s="129">
        <v>-62.0</v>
      </c>
      <c r="U339" s="129">
        <v>-14.0</v>
      </c>
      <c r="V339" s="129">
        <v>-11.0</v>
      </c>
      <c r="W339" s="129">
        <v>65.33</v>
      </c>
      <c r="X339" s="129">
        <v>111.94</v>
      </c>
      <c r="Y339" s="129">
        <v>1.0</v>
      </c>
      <c r="Z339" s="129">
        <v>1.0</v>
      </c>
      <c r="AA339" s="129">
        <v>1.0</v>
      </c>
      <c r="AB339" s="129">
        <v>5.0</v>
      </c>
      <c r="AC339" s="129">
        <v>5.0</v>
      </c>
      <c r="AD339" s="129">
        <v>3.6</v>
      </c>
      <c r="AE339" s="129">
        <v>116.0</v>
      </c>
      <c r="AF339" s="129">
        <v>1.0</v>
      </c>
      <c r="AG339" s="129">
        <v>1.0</v>
      </c>
      <c r="AH339" s="129">
        <v>1.0</v>
      </c>
      <c r="AI339" s="129">
        <v>4.0</v>
      </c>
      <c r="AJ339" s="129">
        <v>4.0</v>
      </c>
      <c r="AK339" s="129">
        <v>3.0</v>
      </c>
      <c r="AL339" s="130">
        <v>45469.77669996528</v>
      </c>
      <c r="AM339" s="131">
        <v>1527957.99</v>
      </c>
      <c r="AN339" s="131">
        <v>720829.84</v>
      </c>
      <c r="AO339" s="124"/>
      <c r="AP339" s="124"/>
    </row>
    <row r="340">
      <c r="A340" s="129">
        <v>690.0</v>
      </c>
      <c r="B340" s="14" t="s">
        <v>67</v>
      </c>
      <c r="C340" s="14" t="s">
        <v>32</v>
      </c>
      <c r="D340" s="14" t="s">
        <v>629</v>
      </c>
      <c r="E340" s="14" t="s">
        <v>630</v>
      </c>
      <c r="F340" s="15" t="s">
        <v>70</v>
      </c>
      <c r="G340" s="15" t="s">
        <v>36</v>
      </c>
      <c r="H340" s="18" t="s">
        <v>1053</v>
      </c>
      <c r="I340" s="18" t="s">
        <v>1054</v>
      </c>
      <c r="J340" s="129">
        <v>752971.85</v>
      </c>
      <c r="K340" s="129">
        <v>1015255.0</v>
      </c>
      <c r="L340" s="129">
        <v>22466.0</v>
      </c>
      <c r="M340" s="129">
        <v>31893.07</v>
      </c>
      <c r="N340" s="129">
        <v>107.0</v>
      </c>
      <c r="O340" s="129">
        <v>100.0</v>
      </c>
      <c r="P340" s="129">
        <v>14.0</v>
      </c>
      <c r="Q340" s="129">
        <v>21.0</v>
      </c>
      <c r="R340" s="129">
        <v>28.0</v>
      </c>
      <c r="S340" s="129">
        <v>25.0</v>
      </c>
      <c r="T340" s="129">
        <v>7.0</v>
      </c>
      <c r="U340" s="129">
        <v>-33.0</v>
      </c>
      <c r="V340" s="129">
        <v>12.0</v>
      </c>
      <c r="W340" s="129">
        <v>-29.56</v>
      </c>
      <c r="X340" s="129">
        <v>-25.83</v>
      </c>
      <c r="Y340" s="129">
        <v>1.0</v>
      </c>
      <c r="Z340" s="129">
        <v>1.0</v>
      </c>
      <c r="AA340" s="129">
        <v>1.0</v>
      </c>
      <c r="AB340" s="129">
        <v>1.0</v>
      </c>
      <c r="AC340" s="129">
        <v>1.0</v>
      </c>
      <c r="AD340" s="129">
        <v>1.0</v>
      </c>
      <c r="AE340" s="129">
        <v>553.0</v>
      </c>
      <c r="AF340" s="129">
        <v>1.0</v>
      </c>
      <c r="AG340" s="129">
        <v>1.0</v>
      </c>
      <c r="AH340" s="129">
        <v>1.0</v>
      </c>
      <c r="AI340" s="129">
        <v>1.0</v>
      </c>
      <c r="AJ340" s="129">
        <v>1.0</v>
      </c>
      <c r="AK340" s="129">
        <v>1.0</v>
      </c>
      <c r="AL340" s="130">
        <v>45469.77669996528</v>
      </c>
      <c r="AM340" s="131">
        <v>753323.75</v>
      </c>
      <c r="AN340" s="131">
        <v>1016691.36</v>
      </c>
      <c r="AO340" s="124"/>
      <c r="AP340" s="124"/>
    </row>
    <row r="341">
      <c r="A341" s="129">
        <v>301.0</v>
      </c>
      <c r="B341" s="14" t="s">
        <v>60</v>
      </c>
      <c r="C341" s="14" t="s">
        <v>32</v>
      </c>
      <c r="D341" s="14" t="s">
        <v>138</v>
      </c>
      <c r="E341" s="14" t="s">
        <v>311</v>
      </c>
      <c r="F341" s="15" t="s">
        <v>88</v>
      </c>
      <c r="G341" s="15" t="s">
        <v>59</v>
      </c>
      <c r="H341" s="18" t="s">
        <v>1053</v>
      </c>
      <c r="I341" s="18" t="s">
        <v>1054</v>
      </c>
      <c r="J341" s="129">
        <v>1389939.97</v>
      </c>
      <c r="K341" s="129">
        <v>1292392.6</v>
      </c>
      <c r="L341" s="129">
        <v>39701.98</v>
      </c>
      <c r="M341" s="129">
        <v>35392.79</v>
      </c>
      <c r="N341" s="129">
        <v>12.0</v>
      </c>
      <c r="O341" s="129">
        <v>16.0</v>
      </c>
      <c r="P341" s="129">
        <v>30.0</v>
      </c>
      <c r="Q341" s="129">
        <v>51.0</v>
      </c>
      <c r="R341" s="129">
        <v>37.0</v>
      </c>
      <c r="S341" s="129">
        <v>45.0</v>
      </c>
      <c r="T341" s="129">
        <v>-25.0</v>
      </c>
      <c r="U341" s="129">
        <v>-41.0</v>
      </c>
      <c r="V341" s="129">
        <v>-17.0</v>
      </c>
      <c r="W341" s="129">
        <v>12.18</v>
      </c>
      <c r="X341" s="129">
        <v>7.55</v>
      </c>
      <c r="Y341" s="129">
        <v>1.0</v>
      </c>
      <c r="Z341" s="129">
        <v>1.0</v>
      </c>
      <c r="AA341" s="129">
        <v>1.0</v>
      </c>
      <c r="AB341" s="129">
        <v>3.0</v>
      </c>
      <c r="AC341" s="129">
        <v>2.0</v>
      </c>
      <c r="AD341" s="129">
        <v>2.05</v>
      </c>
      <c r="AE341" s="129">
        <v>292.0</v>
      </c>
      <c r="AF341" s="129">
        <v>1.0</v>
      </c>
      <c r="AG341" s="129">
        <v>1.0</v>
      </c>
      <c r="AH341" s="129">
        <v>1.0</v>
      </c>
      <c r="AI341" s="129">
        <v>2.0</v>
      </c>
      <c r="AJ341" s="129">
        <v>2.0</v>
      </c>
      <c r="AK341" s="129">
        <v>2.0</v>
      </c>
      <c r="AL341" s="130">
        <v>45469.77669996528</v>
      </c>
      <c r="AM341" s="131">
        <v>1379630.85</v>
      </c>
      <c r="AN341" s="131">
        <v>1290444.78</v>
      </c>
      <c r="AO341" s="124"/>
      <c r="AP341" s="124"/>
    </row>
    <row r="342">
      <c r="A342" s="129">
        <v>208.0</v>
      </c>
      <c r="B342" s="14" t="s">
        <v>67</v>
      </c>
      <c r="C342" s="14" t="s">
        <v>32</v>
      </c>
      <c r="D342" s="14" t="s">
        <v>210</v>
      </c>
      <c r="E342" s="14" t="s">
        <v>211</v>
      </c>
      <c r="F342" s="15" t="s">
        <v>70</v>
      </c>
      <c r="G342" s="15" t="s">
        <v>36</v>
      </c>
      <c r="H342" s="18" t="s">
        <v>1053</v>
      </c>
      <c r="I342" s="18" t="s">
        <v>1054</v>
      </c>
      <c r="J342" s="129">
        <v>395623.3</v>
      </c>
      <c r="K342" s="129">
        <v>597864.6</v>
      </c>
      <c r="L342" s="129">
        <v>15337.85</v>
      </c>
      <c r="M342" s="129">
        <v>21158.25</v>
      </c>
      <c r="N342" s="129">
        <v>4.0</v>
      </c>
      <c r="O342" s="129">
        <v>13.0</v>
      </c>
      <c r="P342" s="129">
        <v>17.0</v>
      </c>
      <c r="Q342" s="129">
        <v>18.0</v>
      </c>
      <c r="R342" s="129">
        <v>6.0</v>
      </c>
      <c r="S342" s="129">
        <v>18.0</v>
      </c>
      <c r="T342" s="129">
        <v>-69.0</v>
      </c>
      <c r="U342" s="129">
        <v>-5.0</v>
      </c>
      <c r="V342" s="129">
        <v>-66.0</v>
      </c>
      <c r="W342" s="129">
        <v>-27.51</v>
      </c>
      <c r="X342" s="129">
        <v>-33.83</v>
      </c>
      <c r="Y342" s="129">
        <v>1.0</v>
      </c>
      <c r="Z342" s="129">
        <v>1.0</v>
      </c>
      <c r="AA342" s="129">
        <v>1.0</v>
      </c>
      <c r="AB342" s="129">
        <v>1.0</v>
      </c>
      <c r="AC342" s="129">
        <v>1.0</v>
      </c>
      <c r="AD342" s="129">
        <v>1.0</v>
      </c>
      <c r="AE342" s="129">
        <v>532.0</v>
      </c>
      <c r="AF342" s="129">
        <v>1.0</v>
      </c>
      <c r="AG342" s="129">
        <v>1.0</v>
      </c>
      <c r="AH342" s="129">
        <v>1.0</v>
      </c>
      <c r="AI342" s="129">
        <v>1.0</v>
      </c>
      <c r="AJ342" s="129">
        <v>1.0</v>
      </c>
      <c r="AK342" s="129">
        <v>1.0</v>
      </c>
      <c r="AL342" s="130">
        <v>45469.77669996528</v>
      </c>
      <c r="AM342" s="131">
        <v>413153.81</v>
      </c>
      <c r="AN342" s="131">
        <v>556987.28</v>
      </c>
      <c r="AO342" s="124"/>
      <c r="AP342" s="124"/>
    </row>
    <row r="343">
      <c r="A343" s="129">
        <v>423.0</v>
      </c>
      <c r="B343" s="14" t="s">
        <v>67</v>
      </c>
      <c r="C343" s="14" t="s">
        <v>32</v>
      </c>
      <c r="D343" s="14" t="s">
        <v>210</v>
      </c>
      <c r="E343" s="14" t="s">
        <v>211</v>
      </c>
      <c r="F343" s="15" t="s">
        <v>70</v>
      </c>
      <c r="G343" s="15" t="s">
        <v>36</v>
      </c>
      <c r="H343" s="18" t="s">
        <v>1053</v>
      </c>
      <c r="I343" s="18" t="s">
        <v>1054</v>
      </c>
      <c r="J343" s="129">
        <v>780894.24</v>
      </c>
      <c r="K343" s="129">
        <v>791226.8</v>
      </c>
      <c r="L343" s="129">
        <v>27133.98</v>
      </c>
      <c r="M343" s="129">
        <v>31489.19</v>
      </c>
      <c r="N343" s="129">
        <v>16.0</v>
      </c>
      <c r="O343" s="129">
        <v>5.0</v>
      </c>
      <c r="P343" s="129">
        <v>38.0</v>
      </c>
      <c r="Q343" s="129">
        <v>32.0</v>
      </c>
      <c r="R343" s="129">
        <v>29.0</v>
      </c>
      <c r="S343" s="129">
        <v>20.0</v>
      </c>
      <c r="T343" s="129">
        <v>220.0</v>
      </c>
      <c r="U343" s="129">
        <v>18.0</v>
      </c>
      <c r="V343" s="129">
        <v>45.0</v>
      </c>
      <c r="W343" s="129">
        <v>-13.83</v>
      </c>
      <c r="X343" s="129">
        <v>-1.31</v>
      </c>
      <c r="Y343" s="129">
        <v>5.0</v>
      </c>
      <c r="Z343" s="129">
        <v>1.0</v>
      </c>
      <c r="AA343" s="129">
        <v>3.0</v>
      </c>
      <c r="AB343" s="129">
        <v>1.0</v>
      </c>
      <c r="AC343" s="129">
        <v>1.0</v>
      </c>
      <c r="AD343" s="129">
        <v>1.6</v>
      </c>
      <c r="AE343" s="129">
        <v>382.0</v>
      </c>
      <c r="AF343" s="129">
        <v>4.0</v>
      </c>
      <c r="AG343" s="129">
        <v>1.0</v>
      </c>
      <c r="AH343" s="129">
        <v>2.0</v>
      </c>
      <c r="AI343" s="129">
        <v>1.0</v>
      </c>
      <c r="AJ343" s="129">
        <v>1.0</v>
      </c>
      <c r="AK343" s="129">
        <v>1.0</v>
      </c>
      <c r="AL343" s="130">
        <v>45469.77669996528</v>
      </c>
      <c r="AM343" s="131">
        <v>764096.91</v>
      </c>
      <c r="AN343" s="131">
        <v>832472.43</v>
      </c>
      <c r="AO343" s="124"/>
      <c r="AP343" s="124"/>
    </row>
    <row r="344">
      <c r="A344" s="129">
        <v>111.0</v>
      </c>
      <c r="B344" s="14" t="s">
        <v>63</v>
      </c>
      <c r="C344" s="14" t="s">
        <v>32</v>
      </c>
      <c r="D344" s="14" t="s">
        <v>64</v>
      </c>
      <c r="E344" s="14" t="s">
        <v>65</v>
      </c>
      <c r="F344" s="15" t="s">
        <v>66</v>
      </c>
      <c r="G344" s="15" t="s">
        <v>59</v>
      </c>
      <c r="H344" s="18" t="s">
        <v>1053</v>
      </c>
      <c r="I344" s="18" t="s">
        <v>1054</v>
      </c>
      <c r="J344" s="129">
        <v>1613851.0</v>
      </c>
      <c r="K344" s="129">
        <v>1707373.0</v>
      </c>
      <c r="L344" s="129">
        <v>47519.16</v>
      </c>
      <c r="M344" s="129">
        <v>54501.47</v>
      </c>
      <c r="N344" s="129">
        <v>13.0</v>
      </c>
      <c r="O344" s="129">
        <v>22.0</v>
      </c>
      <c r="P344" s="129">
        <v>41.0</v>
      </c>
      <c r="Q344" s="129">
        <v>75.0</v>
      </c>
      <c r="R344" s="129">
        <v>23.0</v>
      </c>
      <c r="S344" s="129">
        <v>37.0</v>
      </c>
      <c r="T344" s="129">
        <v>-40.0</v>
      </c>
      <c r="U344" s="129">
        <v>-45.0</v>
      </c>
      <c r="V344" s="129">
        <v>-37.0</v>
      </c>
      <c r="W344" s="129">
        <v>-12.81</v>
      </c>
      <c r="X344" s="129">
        <v>-5.48</v>
      </c>
      <c r="Y344" s="129">
        <v>1.0</v>
      </c>
      <c r="Z344" s="129">
        <v>1.0</v>
      </c>
      <c r="AA344" s="129">
        <v>1.0</v>
      </c>
      <c r="AB344" s="129">
        <v>1.0</v>
      </c>
      <c r="AC344" s="129">
        <v>1.0</v>
      </c>
      <c r="AD344" s="129">
        <v>1.0</v>
      </c>
      <c r="AE344" s="129">
        <v>590.0</v>
      </c>
      <c r="AF344" s="129">
        <v>1.0</v>
      </c>
      <c r="AG344" s="129">
        <v>1.0</v>
      </c>
      <c r="AH344" s="129">
        <v>1.0</v>
      </c>
      <c r="AI344" s="129">
        <v>1.0</v>
      </c>
      <c r="AJ344" s="129">
        <v>1.0</v>
      </c>
      <c r="AK344" s="129">
        <v>1.0</v>
      </c>
      <c r="AL344" s="130">
        <v>45469.77669996528</v>
      </c>
      <c r="AM344" s="131">
        <v>1617006.49</v>
      </c>
      <c r="AN344" s="131">
        <v>1707814.72</v>
      </c>
      <c r="AO344" s="124"/>
      <c r="AP344" s="124"/>
    </row>
    <row r="345">
      <c r="A345" s="129">
        <v>443.0</v>
      </c>
      <c r="B345" s="14" t="s">
        <v>97</v>
      </c>
      <c r="C345" s="14" t="s">
        <v>32</v>
      </c>
      <c r="D345" s="14" t="s">
        <v>443</v>
      </c>
      <c r="E345" s="14" t="s">
        <v>263</v>
      </c>
      <c r="F345" s="15" t="s">
        <v>243</v>
      </c>
      <c r="G345" s="15" t="s">
        <v>101</v>
      </c>
      <c r="H345" s="18" t="s">
        <v>1053</v>
      </c>
      <c r="I345" s="18" t="s">
        <v>1054</v>
      </c>
      <c r="J345" s="129">
        <v>1581039.59</v>
      </c>
      <c r="K345" s="129">
        <v>1302521.6</v>
      </c>
      <c r="L345" s="129">
        <v>46131.36</v>
      </c>
      <c r="M345" s="129">
        <v>52810.58</v>
      </c>
      <c r="N345" s="129">
        <v>46.0</v>
      </c>
      <c r="O345" s="129">
        <v>52.0</v>
      </c>
      <c r="P345" s="129">
        <v>28.0</v>
      </c>
      <c r="Q345" s="129">
        <v>67.0</v>
      </c>
      <c r="R345" s="129">
        <v>38.0</v>
      </c>
      <c r="S345" s="129">
        <v>43.0</v>
      </c>
      <c r="T345" s="129">
        <v>-11.0</v>
      </c>
      <c r="U345" s="129">
        <v>-58.0</v>
      </c>
      <c r="V345" s="129">
        <v>-11.0</v>
      </c>
      <c r="W345" s="129">
        <v>-12.65</v>
      </c>
      <c r="X345" s="129">
        <v>21.38</v>
      </c>
      <c r="Y345" s="129">
        <v>1.0</v>
      </c>
      <c r="Z345" s="129">
        <v>1.0</v>
      </c>
      <c r="AA345" s="129">
        <v>1.0</v>
      </c>
      <c r="AB345" s="129">
        <v>1.0</v>
      </c>
      <c r="AC345" s="129">
        <v>3.0</v>
      </c>
      <c r="AD345" s="129">
        <v>1.5</v>
      </c>
      <c r="AE345" s="129">
        <v>403.0</v>
      </c>
      <c r="AF345" s="129">
        <v>1.0</v>
      </c>
      <c r="AG345" s="129">
        <v>1.0</v>
      </c>
      <c r="AH345" s="129">
        <v>1.0</v>
      </c>
      <c r="AI345" s="129">
        <v>1.0</v>
      </c>
      <c r="AJ345" s="129">
        <v>2.0</v>
      </c>
      <c r="AK345" s="129">
        <v>1.0</v>
      </c>
      <c r="AL345" s="130">
        <v>45469.77669996528</v>
      </c>
      <c r="AM345" s="131">
        <v>1580483.91</v>
      </c>
      <c r="AN345" s="131">
        <v>1530911.06</v>
      </c>
      <c r="AO345" s="124"/>
      <c r="AP345" s="124"/>
    </row>
    <row r="346">
      <c r="A346" s="129">
        <v>259.0</v>
      </c>
      <c r="B346" s="14" t="s">
        <v>97</v>
      </c>
      <c r="C346" s="14" t="s">
        <v>32</v>
      </c>
      <c r="D346" s="14" t="s">
        <v>262</v>
      </c>
      <c r="E346" s="14" t="s">
        <v>263</v>
      </c>
      <c r="F346" s="15" t="s">
        <v>108</v>
      </c>
      <c r="G346" s="15" t="s">
        <v>46</v>
      </c>
      <c r="H346" s="18" t="s">
        <v>1053</v>
      </c>
      <c r="I346" s="18" t="s">
        <v>1054</v>
      </c>
      <c r="J346" s="129">
        <v>1260182.23</v>
      </c>
      <c r="K346" s="129">
        <v>988632.6</v>
      </c>
      <c r="L346" s="129">
        <v>35802.25</v>
      </c>
      <c r="M346" s="129">
        <v>30664.75</v>
      </c>
      <c r="N346" s="129">
        <v>3.0</v>
      </c>
      <c r="O346" s="129">
        <v>6.0</v>
      </c>
      <c r="P346" s="129">
        <v>22.0</v>
      </c>
      <c r="Q346" s="129">
        <v>37.0</v>
      </c>
      <c r="R346" s="129">
        <v>16.0</v>
      </c>
      <c r="S346" s="129">
        <v>32.0</v>
      </c>
      <c r="T346" s="129">
        <v>-50.0</v>
      </c>
      <c r="U346" s="129">
        <v>-40.0</v>
      </c>
      <c r="V346" s="129">
        <v>-50.0</v>
      </c>
      <c r="W346" s="129">
        <v>16.75</v>
      </c>
      <c r="X346" s="129">
        <v>27.47</v>
      </c>
      <c r="Y346" s="129">
        <v>1.0</v>
      </c>
      <c r="Z346" s="129">
        <v>1.0</v>
      </c>
      <c r="AA346" s="129">
        <v>1.0</v>
      </c>
      <c r="AB346" s="129">
        <v>4.0</v>
      </c>
      <c r="AC346" s="129">
        <v>4.0</v>
      </c>
      <c r="AD346" s="129">
        <v>2.95</v>
      </c>
      <c r="AE346" s="129">
        <v>186.0</v>
      </c>
      <c r="AF346" s="129">
        <v>1.0</v>
      </c>
      <c r="AG346" s="129">
        <v>1.0</v>
      </c>
      <c r="AH346" s="129">
        <v>1.0</v>
      </c>
      <c r="AI346" s="129">
        <v>3.0</v>
      </c>
      <c r="AJ346" s="129">
        <v>3.0</v>
      </c>
      <c r="AK346" s="129">
        <v>3.0</v>
      </c>
      <c r="AL346" s="130">
        <v>45469.77669996528</v>
      </c>
      <c r="AM346" s="131">
        <v>1261171.23</v>
      </c>
      <c r="AN346" s="131">
        <v>988797.32</v>
      </c>
      <c r="AO346" s="124"/>
      <c r="AP346" s="124"/>
    </row>
    <row r="347">
      <c r="A347" s="129">
        <v>190.0</v>
      </c>
      <c r="B347" s="14" t="s">
        <v>60</v>
      </c>
      <c r="C347" s="14" t="s">
        <v>32</v>
      </c>
      <c r="D347" s="14" t="s">
        <v>186</v>
      </c>
      <c r="E347" s="14" t="s">
        <v>187</v>
      </c>
      <c r="F347" s="15" t="s">
        <v>88</v>
      </c>
      <c r="G347" s="15" t="s">
        <v>59</v>
      </c>
      <c r="H347" s="18" t="s">
        <v>1053</v>
      </c>
      <c r="I347" s="18" t="s">
        <v>1054</v>
      </c>
      <c r="J347" s="129">
        <v>995330.14</v>
      </c>
      <c r="K347" s="129">
        <v>1027698.0</v>
      </c>
      <c r="L347" s="129">
        <v>24792.34</v>
      </c>
      <c r="M347" s="129">
        <v>26503.06</v>
      </c>
      <c r="N347" s="129">
        <v>10.0</v>
      </c>
      <c r="O347" s="129">
        <v>10.0</v>
      </c>
      <c r="P347" s="129">
        <v>22.0</v>
      </c>
      <c r="Q347" s="129">
        <v>31.0</v>
      </c>
      <c r="R347" s="129">
        <v>16.0</v>
      </c>
      <c r="S347" s="129">
        <v>20.0</v>
      </c>
      <c r="T347" s="129">
        <v>0.0</v>
      </c>
      <c r="U347" s="129">
        <v>-29.0</v>
      </c>
      <c r="V347" s="129">
        <v>-20.0</v>
      </c>
      <c r="W347" s="129">
        <v>-6.45</v>
      </c>
      <c r="X347" s="129">
        <v>-3.15</v>
      </c>
      <c r="Y347" s="129">
        <v>1.0</v>
      </c>
      <c r="Z347" s="129">
        <v>1.0</v>
      </c>
      <c r="AA347" s="129">
        <v>1.0</v>
      </c>
      <c r="AB347" s="129">
        <v>1.0</v>
      </c>
      <c r="AC347" s="129">
        <v>1.0</v>
      </c>
      <c r="AD347" s="129">
        <v>1.0</v>
      </c>
      <c r="AE347" s="129">
        <v>558.0</v>
      </c>
      <c r="AF347" s="129">
        <v>1.0</v>
      </c>
      <c r="AG347" s="129">
        <v>1.0</v>
      </c>
      <c r="AH347" s="129">
        <v>1.0</v>
      </c>
      <c r="AI347" s="129">
        <v>1.0</v>
      </c>
      <c r="AJ347" s="129">
        <v>1.0</v>
      </c>
      <c r="AK347" s="129">
        <v>1.0</v>
      </c>
      <c r="AL347" s="130">
        <v>45469.77669996528</v>
      </c>
      <c r="AM347" s="131">
        <v>995442.43</v>
      </c>
      <c r="AN347" s="131">
        <v>1027408.34</v>
      </c>
      <c r="AO347" s="124"/>
      <c r="AP347" s="124"/>
    </row>
    <row r="348">
      <c r="A348" s="129">
        <v>713.0</v>
      </c>
      <c r="B348" s="14" t="s">
        <v>97</v>
      </c>
      <c r="C348" s="14" t="s">
        <v>32</v>
      </c>
      <c r="D348" s="14" t="s">
        <v>646</v>
      </c>
      <c r="E348" s="14" t="s">
        <v>647</v>
      </c>
      <c r="F348" s="15" t="s">
        <v>154</v>
      </c>
      <c r="G348" s="15" t="s">
        <v>101</v>
      </c>
      <c r="H348" s="18" t="s">
        <v>1053</v>
      </c>
      <c r="I348" s="18" t="s">
        <v>1054</v>
      </c>
      <c r="J348" s="129">
        <v>1298876.24</v>
      </c>
      <c r="K348" s="129">
        <v>1330920.0</v>
      </c>
      <c r="L348" s="129">
        <v>37082.86</v>
      </c>
      <c r="M348" s="129">
        <v>40061.27</v>
      </c>
      <c r="N348" s="129">
        <v>25.0</v>
      </c>
      <c r="O348" s="129">
        <v>38.0</v>
      </c>
      <c r="P348" s="129">
        <v>37.0</v>
      </c>
      <c r="Q348" s="129">
        <v>27.0</v>
      </c>
      <c r="R348" s="129">
        <v>43.0</v>
      </c>
      <c r="S348" s="129">
        <v>19.0</v>
      </c>
      <c r="T348" s="129">
        <v>-34.0</v>
      </c>
      <c r="U348" s="129">
        <v>37.0</v>
      </c>
      <c r="V348" s="129">
        <v>126.0</v>
      </c>
      <c r="W348" s="129">
        <v>-7.43</v>
      </c>
      <c r="X348" s="129">
        <v>-2.41</v>
      </c>
      <c r="Y348" s="129">
        <v>1.0</v>
      </c>
      <c r="Z348" s="129">
        <v>1.0</v>
      </c>
      <c r="AA348" s="129">
        <v>5.0</v>
      </c>
      <c r="AB348" s="129">
        <v>1.0</v>
      </c>
      <c r="AC348" s="129">
        <v>1.0</v>
      </c>
      <c r="AD348" s="129">
        <v>1.8</v>
      </c>
      <c r="AE348" s="129">
        <v>346.0</v>
      </c>
      <c r="AF348" s="129">
        <v>1.0</v>
      </c>
      <c r="AG348" s="129">
        <v>1.0</v>
      </c>
      <c r="AH348" s="129">
        <v>4.0</v>
      </c>
      <c r="AI348" s="129">
        <v>1.0</v>
      </c>
      <c r="AJ348" s="129">
        <v>1.0</v>
      </c>
      <c r="AK348" s="129">
        <v>1.0</v>
      </c>
      <c r="AL348" s="130">
        <v>45469.77669996528</v>
      </c>
      <c r="AM348" s="131">
        <v>1299116.3</v>
      </c>
      <c r="AN348" s="131">
        <v>1331337.28</v>
      </c>
      <c r="AO348" s="124"/>
      <c r="AP348" s="124"/>
    </row>
    <row r="349">
      <c r="A349" s="129">
        <v>294.0</v>
      </c>
      <c r="B349" s="14" t="s">
        <v>47</v>
      </c>
      <c r="C349" s="14" t="s">
        <v>32</v>
      </c>
      <c r="D349" s="14" t="s">
        <v>91</v>
      </c>
      <c r="E349" s="14" t="s">
        <v>302</v>
      </c>
      <c r="F349" s="15" t="s">
        <v>137</v>
      </c>
      <c r="G349" s="15" t="s">
        <v>36</v>
      </c>
      <c r="H349" s="18" t="s">
        <v>1053</v>
      </c>
      <c r="I349" s="18" t="s">
        <v>1054</v>
      </c>
      <c r="J349" s="129">
        <v>782337.76</v>
      </c>
      <c r="K349" s="129">
        <v>870392.0</v>
      </c>
      <c r="L349" s="129">
        <v>20854.43</v>
      </c>
      <c r="M349" s="129">
        <v>25597.94</v>
      </c>
      <c r="N349" s="14" t="s">
        <v>41</v>
      </c>
      <c r="O349" s="14" t="s">
        <v>41</v>
      </c>
      <c r="P349" s="129">
        <v>60.0</v>
      </c>
      <c r="Q349" s="129">
        <v>45.0</v>
      </c>
      <c r="R349" s="129">
        <v>31.0</v>
      </c>
      <c r="S349" s="129">
        <v>33.0</v>
      </c>
      <c r="T349" s="14" t="s">
        <v>41</v>
      </c>
      <c r="U349" s="129">
        <v>33.0</v>
      </c>
      <c r="V349" s="129">
        <v>-6.0</v>
      </c>
      <c r="W349" s="129">
        <v>-18.53</v>
      </c>
      <c r="X349" s="129">
        <v>-10.12</v>
      </c>
      <c r="Y349" s="14" t="s">
        <v>41</v>
      </c>
      <c r="Z349" s="129">
        <v>1.0</v>
      </c>
      <c r="AA349" s="129">
        <v>1.0</v>
      </c>
      <c r="AB349" s="129">
        <v>1.0</v>
      </c>
      <c r="AC349" s="129">
        <v>1.0</v>
      </c>
      <c r="AD349" s="129">
        <v>0.95</v>
      </c>
      <c r="AE349" s="129">
        <v>631.0</v>
      </c>
      <c r="AF349" s="14" t="s">
        <v>41</v>
      </c>
      <c r="AG349" s="129">
        <v>1.0</v>
      </c>
      <c r="AH349" s="129">
        <v>1.0</v>
      </c>
      <c r="AI349" s="129">
        <v>1.0</v>
      </c>
      <c r="AJ349" s="129">
        <v>1.0</v>
      </c>
      <c r="AK349" s="129">
        <v>1.0</v>
      </c>
      <c r="AL349" s="130">
        <v>45469.77669996528</v>
      </c>
      <c r="AM349" s="131">
        <v>750907.14</v>
      </c>
      <c r="AN349" s="131">
        <v>872031.89</v>
      </c>
      <c r="AO349" s="124"/>
      <c r="AP349" s="124"/>
    </row>
    <row r="350">
      <c r="A350" s="129">
        <v>359.0</v>
      </c>
      <c r="B350" s="14" t="s">
        <v>47</v>
      </c>
      <c r="C350" s="14" t="s">
        <v>32</v>
      </c>
      <c r="D350" s="14" t="s">
        <v>91</v>
      </c>
      <c r="E350" s="14" t="s">
        <v>302</v>
      </c>
      <c r="F350" s="15" t="s">
        <v>137</v>
      </c>
      <c r="G350" s="15" t="s">
        <v>36</v>
      </c>
      <c r="H350" s="18" t="s">
        <v>1053</v>
      </c>
      <c r="I350" s="18" t="s">
        <v>1054</v>
      </c>
      <c r="J350" s="129">
        <v>699089.38</v>
      </c>
      <c r="K350" s="129">
        <v>568519.0</v>
      </c>
      <c r="L350" s="129">
        <v>18798.37</v>
      </c>
      <c r="M350" s="129">
        <v>16830.48</v>
      </c>
      <c r="N350" s="14" t="s">
        <v>41</v>
      </c>
      <c r="O350" s="14" t="s">
        <v>41</v>
      </c>
      <c r="P350" s="129">
        <v>42.0</v>
      </c>
      <c r="Q350" s="129">
        <v>30.0</v>
      </c>
      <c r="R350" s="129">
        <v>28.0</v>
      </c>
      <c r="S350" s="129">
        <v>30.0</v>
      </c>
      <c r="T350" s="14" t="s">
        <v>41</v>
      </c>
      <c r="U350" s="129">
        <v>40.0</v>
      </c>
      <c r="V350" s="129">
        <v>-6.0</v>
      </c>
      <c r="W350" s="129">
        <v>11.69</v>
      </c>
      <c r="X350" s="129">
        <v>22.97</v>
      </c>
      <c r="Y350" s="14" t="s">
        <v>41</v>
      </c>
      <c r="Z350" s="129">
        <v>1.0</v>
      </c>
      <c r="AA350" s="129">
        <v>1.0</v>
      </c>
      <c r="AB350" s="129">
        <v>3.0</v>
      </c>
      <c r="AC350" s="129">
        <v>4.0</v>
      </c>
      <c r="AD350" s="129">
        <v>2.5</v>
      </c>
      <c r="AE350" s="129">
        <v>225.0</v>
      </c>
      <c r="AF350" s="14" t="s">
        <v>41</v>
      </c>
      <c r="AG350" s="129">
        <v>1.0</v>
      </c>
      <c r="AH350" s="129">
        <v>1.0</v>
      </c>
      <c r="AI350" s="129">
        <v>2.0</v>
      </c>
      <c r="AJ350" s="129">
        <v>3.0</v>
      </c>
      <c r="AK350" s="129">
        <v>2.0</v>
      </c>
      <c r="AL350" s="130">
        <v>45469.77669996528</v>
      </c>
      <c r="AM350" s="131">
        <v>658780.39</v>
      </c>
      <c r="AN350" s="131">
        <v>569659.35</v>
      </c>
      <c r="AO350" s="124"/>
      <c r="AP350" s="124"/>
    </row>
    <row r="351">
      <c r="A351" s="129">
        <v>483.0</v>
      </c>
      <c r="B351" s="14" t="s">
        <v>97</v>
      </c>
      <c r="C351" s="14" t="s">
        <v>32</v>
      </c>
      <c r="D351" s="14" t="s">
        <v>61</v>
      </c>
      <c r="E351" s="14" t="s">
        <v>468</v>
      </c>
      <c r="F351" s="15" t="s">
        <v>469</v>
      </c>
      <c r="G351" s="15" t="s">
        <v>101</v>
      </c>
      <c r="H351" s="18" t="s">
        <v>1053</v>
      </c>
      <c r="I351" s="18" t="s">
        <v>1054</v>
      </c>
      <c r="J351" s="129">
        <v>1739948.77</v>
      </c>
      <c r="K351" s="129">
        <v>1305393.6</v>
      </c>
      <c r="L351" s="129">
        <v>43978.17</v>
      </c>
      <c r="M351" s="129">
        <v>35223.25</v>
      </c>
      <c r="N351" s="14" t="s">
        <v>41</v>
      </c>
      <c r="O351" s="14" t="s">
        <v>41</v>
      </c>
      <c r="P351" s="129">
        <v>31.0</v>
      </c>
      <c r="Q351" s="129">
        <v>34.0</v>
      </c>
      <c r="R351" s="129">
        <v>30.0</v>
      </c>
      <c r="S351" s="129">
        <v>30.0</v>
      </c>
      <c r="T351" s="14" t="s">
        <v>41</v>
      </c>
      <c r="U351" s="129">
        <v>-8.0</v>
      </c>
      <c r="V351" s="129">
        <v>0.0</v>
      </c>
      <c r="W351" s="129">
        <v>24.86</v>
      </c>
      <c r="X351" s="129">
        <v>33.29</v>
      </c>
      <c r="Y351" s="14" t="s">
        <v>41</v>
      </c>
      <c r="Z351" s="129">
        <v>1.0</v>
      </c>
      <c r="AA351" s="129">
        <v>1.0</v>
      </c>
      <c r="AB351" s="129">
        <v>5.0</v>
      </c>
      <c r="AC351" s="129">
        <v>5.0</v>
      </c>
      <c r="AD351" s="129">
        <v>3.55</v>
      </c>
      <c r="AE351" s="129">
        <v>132.0</v>
      </c>
      <c r="AF351" s="14" t="s">
        <v>41</v>
      </c>
      <c r="AG351" s="129">
        <v>1.0</v>
      </c>
      <c r="AH351" s="129">
        <v>1.0</v>
      </c>
      <c r="AI351" s="129">
        <v>4.0</v>
      </c>
      <c r="AJ351" s="129">
        <v>4.0</v>
      </c>
      <c r="AK351" s="129">
        <v>3.0</v>
      </c>
      <c r="AL351" s="130">
        <v>45469.77669996528</v>
      </c>
      <c r="AM351" s="131">
        <v>1740445.02</v>
      </c>
      <c r="AN351" s="131">
        <v>1305926.66</v>
      </c>
      <c r="AO351" s="124"/>
      <c r="AP351" s="124"/>
    </row>
    <row r="352">
      <c r="A352" s="129">
        <v>379.0</v>
      </c>
      <c r="B352" s="14" t="s">
        <v>97</v>
      </c>
      <c r="C352" s="14" t="s">
        <v>32</v>
      </c>
      <c r="D352" s="14" t="s">
        <v>237</v>
      </c>
      <c r="E352" s="14" t="s">
        <v>238</v>
      </c>
      <c r="F352" s="15" t="s">
        <v>223</v>
      </c>
      <c r="G352" s="15" t="s">
        <v>101</v>
      </c>
      <c r="H352" s="18" t="s">
        <v>1053</v>
      </c>
      <c r="I352" s="18" t="s">
        <v>1054</v>
      </c>
      <c r="J352" s="129">
        <v>1686594.2</v>
      </c>
      <c r="K352" s="129">
        <v>995443.4</v>
      </c>
      <c r="L352" s="129">
        <v>30273.21</v>
      </c>
      <c r="M352" s="129">
        <v>28755.75</v>
      </c>
      <c r="N352" s="14" t="s">
        <v>41</v>
      </c>
      <c r="O352" s="14" t="s">
        <v>41</v>
      </c>
      <c r="P352" s="129">
        <v>39.0</v>
      </c>
      <c r="Q352" s="129">
        <v>50.0</v>
      </c>
      <c r="R352" s="129">
        <v>12.0</v>
      </c>
      <c r="S352" s="129">
        <v>17.0</v>
      </c>
      <c r="T352" s="14" t="s">
        <v>41</v>
      </c>
      <c r="U352" s="129">
        <v>-22.0</v>
      </c>
      <c r="V352" s="129">
        <v>-29.0</v>
      </c>
      <c r="W352" s="129">
        <v>5.28</v>
      </c>
      <c r="X352" s="129">
        <v>69.43</v>
      </c>
      <c r="Y352" s="14" t="s">
        <v>41</v>
      </c>
      <c r="Z352" s="129">
        <v>1.0</v>
      </c>
      <c r="AA352" s="129">
        <v>1.0</v>
      </c>
      <c r="AB352" s="129">
        <v>2.0</v>
      </c>
      <c r="AC352" s="129">
        <v>5.0</v>
      </c>
      <c r="AD352" s="129">
        <v>2.35</v>
      </c>
      <c r="AE352" s="129">
        <v>251.0</v>
      </c>
      <c r="AF352" s="14" t="s">
        <v>41</v>
      </c>
      <c r="AG352" s="129">
        <v>1.0</v>
      </c>
      <c r="AH352" s="129">
        <v>1.0</v>
      </c>
      <c r="AI352" s="129">
        <v>1.0</v>
      </c>
      <c r="AJ352" s="129">
        <v>4.0</v>
      </c>
      <c r="AK352" s="129">
        <v>2.0</v>
      </c>
      <c r="AL352" s="130">
        <v>45469.77669996528</v>
      </c>
      <c r="AM352" s="131">
        <v>1051015.02</v>
      </c>
      <c r="AN352" s="131">
        <v>887880.62</v>
      </c>
      <c r="AO352" s="124"/>
      <c r="AP352" s="124"/>
    </row>
    <row r="353">
      <c r="A353" s="129">
        <v>236.0</v>
      </c>
      <c r="B353" s="14" t="s">
        <v>97</v>
      </c>
      <c r="C353" s="14" t="s">
        <v>32</v>
      </c>
      <c r="D353" s="14" t="s">
        <v>237</v>
      </c>
      <c r="E353" s="14" t="s">
        <v>238</v>
      </c>
      <c r="F353" s="15" t="s">
        <v>223</v>
      </c>
      <c r="G353" s="15" t="s">
        <v>101</v>
      </c>
      <c r="H353" s="18" t="s">
        <v>1053</v>
      </c>
      <c r="I353" s="18" t="s">
        <v>1054</v>
      </c>
      <c r="J353" s="129">
        <v>1396617.32</v>
      </c>
      <c r="K353" s="129">
        <v>1108231.4</v>
      </c>
      <c r="L353" s="129">
        <v>59409.34</v>
      </c>
      <c r="M353" s="129">
        <v>35903.42</v>
      </c>
      <c r="N353" s="14" t="s">
        <v>41</v>
      </c>
      <c r="O353" s="14" t="s">
        <v>41</v>
      </c>
      <c r="P353" s="129">
        <v>57.0</v>
      </c>
      <c r="Q353" s="129">
        <v>75.0</v>
      </c>
      <c r="R353" s="129">
        <v>26.0</v>
      </c>
      <c r="S353" s="129">
        <v>30.0</v>
      </c>
      <c r="T353" s="14" t="s">
        <v>41</v>
      </c>
      <c r="U353" s="129">
        <v>-24.0</v>
      </c>
      <c r="V353" s="129">
        <v>-13.0</v>
      </c>
      <c r="W353" s="129">
        <v>65.47</v>
      </c>
      <c r="X353" s="129">
        <v>26.02</v>
      </c>
      <c r="Y353" s="14" t="s">
        <v>41</v>
      </c>
      <c r="Z353" s="129">
        <v>1.0</v>
      </c>
      <c r="AA353" s="129">
        <v>1.0</v>
      </c>
      <c r="AB353" s="129">
        <v>5.0</v>
      </c>
      <c r="AC353" s="129">
        <v>4.0</v>
      </c>
      <c r="AD353" s="129">
        <v>3.3</v>
      </c>
      <c r="AE353" s="129">
        <v>156.0</v>
      </c>
      <c r="AF353" s="14" t="s">
        <v>41</v>
      </c>
      <c r="AG353" s="129">
        <v>1.0</v>
      </c>
      <c r="AH353" s="129">
        <v>1.0</v>
      </c>
      <c r="AI353" s="129">
        <v>4.0</v>
      </c>
      <c r="AJ353" s="129">
        <v>3.0</v>
      </c>
      <c r="AK353" s="129">
        <v>3.0</v>
      </c>
      <c r="AL353" s="130">
        <v>45469.77669996528</v>
      </c>
      <c r="AM353" s="131">
        <v>2036871.03</v>
      </c>
      <c r="AN353" s="131">
        <v>1215932.02</v>
      </c>
      <c r="AO353" s="124"/>
      <c r="AP353" s="124"/>
    </row>
    <row r="354">
      <c r="A354" s="129">
        <v>409.0</v>
      </c>
      <c r="B354" s="14" t="s">
        <v>414</v>
      </c>
      <c r="C354" s="14" t="s">
        <v>32</v>
      </c>
      <c r="D354" s="14" t="s">
        <v>415</v>
      </c>
      <c r="E354" s="14" t="s">
        <v>416</v>
      </c>
      <c r="F354" s="15" t="s">
        <v>220</v>
      </c>
      <c r="G354" s="15" t="s">
        <v>59</v>
      </c>
      <c r="H354" s="18" t="s">
        <v>1053</v>
      </c>
      <c r="I354" s="18" t="s">
        <v>1054</v>
      </c>
      <c r="J354" s="129">
        <v>335498.19</v>
      </c>
      <c r="K354" s="129">
        <v>469961.6</v>
      </c>
      <c r="L354" s="129">
        <v>10482.01</v>
      </c>
      <c r="M354" s="129">
        <v>18363.0</v>
      </c>
      <c r="N354" s="129">
        <v>3.0</v>
      </c>
      <c r="O354" s="14" t="s">
        <v>41</v>
      </c>
      <c r="P354" s="129">
        <v>20.0</v>
      </c>
      <c r="Q354" s="129">
        <v>20.0</v>
      </c>
      <c r="R354" s="129">
        <v>9.0</v>
      </c>
      <c r="S354" s="129">
        <v>17.0</v>
      </c>
      <c r="T354" s="14" t="s">
        <v>41</v>
      </c>
      <c r="U354" s="129">
        <v>0.0</v>
      </c>
      <c r="V354" s="129">
        <v>-47.0</v>
      </c>
      <c r="W354" s="129">
        <v>-42.92</v>
      </c>
      <c r="X354" s="129">
        <v>-28.61</v>
      </c>
      <c r="Y354" s="14" t="s">
        <v>41</v>
      </c>
      <c r="Z354" s="129">
        <v>1.0</v>
      </c>
      <c r="AA354" s="129">
        <v>1.0</v>
      </c>
      <c r="AB354" s="129">
        <v>1.0</v>
      </c>
      <c r="AC354" s="129">
        <v>1.0</v>
      </c>
      <c r="AD354" s="129">
        <v>0.95</v>
      </c>
      <c r="AE354" s="129">
        <v>621.0</v>
      </c>
      <c r="AF354" s="14" t="s">
        <v>41</v>
      </c>
      <c r="AG354" s="129">
        <v>1.0</v>
      </c>
      <c r="AH354" s="129">
        <v>1.0</v>
      </c>
      <c r="AI354" s="129">
        <v>1.0</v>
      </c>
      <c r="AJ354" s="129">
        <v>1.0</v>
      </c>
      <c r="AK354" s="129">
        <v>1.0</v>
      </c>
      <c r="AL354" s="130">
        <v>45469.77669996528</v>
      </c>
      <c r="AM354" s="131">
        <v>336395.53</v>
      </c>
      <c r="AN354" s="131">
        <v>469935.11</v>
      </c>
      <c r="AO354" s="124"/>
      <c r="AP354" s="124"/>
    </row>
    <row r="355">
      <c r="A355" s="129">
        <v>574.0</v>
      </c>
      <c r="B355" s="14" t="s">
        <v>97</v>
      </c>
      <c r="C355" s="14" t="s">
        <v>32</v>
      </c>
      <c r="D355" s="14" t="s">
        <v>415</v>
      </c>
      <c r="E355" s="14" t="s">
        <v>416</v>
      </c>
      <c r="F355" s="15" t="s">
        <v>45</v>
      </c>
      <c r="G355" s="15" t="s">
        <v>46</v>
      </c>
      <c r="H355" s="18" t="s">
        <v>1053</v>
      </c>
      <c r="I355" s="18" t="s">
        <v>1054</v>
      </c>
      <c r="J355" s="129">
        <v>832347.34</v>
      </c>
      <c r="K355" s="129">
        <v>660220.8</v>
      </c>
      <c r="L355" s="129">
        <v>28384.57</v>
      </c>
      <c r="M355" s="129">
        <v>24320.71</v>
      </c>
      <c r="N355" s="129">
        <v>28.0</v>
      </c>
      <c r="O355" s="129">
        <v>38.0</v>
      </c>
      <c r="P355" s="129">
        <v>62.0</v>
      </c>
      <c r="Q355" s="129">
        <v>52.0</v>
      </c>
      <c r="R355" s="129">
        <v>20.0</v>
      </c>
      <c r="S355" s="129">
        <v>25.0</v>
      </c>
      <c r="T355" s="129">
        <v>-26.0</v>
      </c>
      <c r="U355" s="129">
        <v>19.0</v>
      </c>
      <c r="V355" s="129">
        <v>-20.0</v>
      </c>
      <c r="W355" s="129">
        <v>16.71</v>
      </c>
      <c r="X355" s="129">
        <v>26.07</v>
      </c>
      <c r="Y355" s="129">
        <v>1.0</v>
      </c>
      <c r="Z355" s="129">
        <v>1.0</v>
      </c>
      <c r="AA355" s="129">
        <v>1.0</v>
      </c>
      <c r="AB355" s="129">
        <v>4.0</v>
      </c>
      <c r="AC355" s="129">
        <v>4.0</v>
      </c>
      <c r="AD355" s="129">
        <v>2.95</v>
      </c>
      <c r="AE355" s="129">
        <v>185.0</v>
      </c>
      <c r="AF355" s="129">
        <v>1.0</v>
      </c>
      <c r="AG355" s="129">
        <v>1.0</v>
      </c>
      <c r="AH355" s="129">
        <v>1.0</v>
      </c>
      <c r="AI355" s="129">
        <v>3.0</v>
      </c>
      <c r="AJ355" s="129">
        <v>3.0</v>
      </c>
      <c r="AK355" s="129">
        <v>3.0</v>
      </c>
      <c r="AL355" s="130">
        <v>45469.77669996528</v>
      </c>
      <c r="AM355" s="131">
        <v>832524.55</v>
      </c>
      <c r="AN355" s="131">
        <v>660257.07</v>
      </c>
      <c r="AO355" s="124"/>
      <c r="AP355" s="124"/>
    </row>
    <row r="356">
      <c r="A356" s="129">
        <v>106.0</v>
      </c>
      <c r="B356" s="14" t="s">
        <v>414</v>
      </c>
      <c r="C356" s="14" t="s">
        <v>992</v>
      </c>
      <c r="D356" s="14" t="s">
        <v>415</v>
      </c>
      <c r="E356" s="14" t="s">
        <v>416</v>
      </c>
      <c r="F356" s="15" t="s">
        <v>45</v>
      </c>
      <c r="G356" s="15" t="s">
        <v>46</v>
      </c>
      <c r="H356" s="18" t="s">
        <v>1053</v>
      </c>
      <c r="I356" s="18" t="s">
        <v>1054</v>
      </c>
      <c r="J356" s="129">
        <v>2463476.93</v>
      </c>
      <c r="K356" s="129">
        <v>1422325.19</v>
      </c>
      <c r="L356" s="129">
        <v>70994.1</v>
      </c>
      <c r="M356" s="129">
        <v>44005.24</v>
      </c>
      <c r="N356" s="129">
        <v>44.0</v>
      </c>
      <c r="O356" s="129">
        <v>10.0</v>
      </c>
      <c r="P356" s="129">
        <v>109.0</v>
      </c>
      <c r="Q356" s="129">
        <v>134.0</v>
      </c>
      <c r="R356" s="129">
        <v>470.0</v>
      </c>
      <c r="S356" s="129">
        <v>367.0</v>
      </c>
      <c r="T356" s="129">
        <v>340.0</v>
      </c>
      <c r="U356" s="129">
        <v>-18.0</v>
      </c>
      <c r="V356" s="129">
        <v>28.0</v>
      </c>
      <c r="W356" s="129">
        <v>61.33</v>
      </c>
      <c r="X356" s="129">
        <v>73.2</v>
      </c>
      <c r="Y356" s="129">
        <v>5.0</v>
      </c>
      <c r="Z356" s="129">
        <v>1.0</v>
      </c>
      <c r="AA356" s="129">
        <v>2.0</v>
      </c>
      <c r="AB356" s="129">
        <v>5.0</v>
      </c>
      <c r="AC356" s="129">
        <v>5.0</v>
      </c>
      <c r="AD356" s="129">
        <v>4.25</v>
      </c>
      <c r="AE356" s="129">
        <v>40.0</v>
      </c>
      <c r="AF356" s="129">
        <v>4.0</v>
      </c>
      <c r="AG356" s="129">
        <v>1.0</v>
      </c>
      <c r="AH356" s="129">
        <v>2.0</v>
      </c>
      <c r="AI356" s="129">
        <v>4.0</v>
      </c>
      <c r="AJ356" s="129">
        <v>4.0</v>
      </c>
      <c r="AK356" s="129">
        <v>4.0</v>
      </c>
      <c r="AL356" s="130">
        <v>45469.77669996528</v>
      </c>
      <c r="AM356" s="131">
        <v>2460516.11</v>
      </c>
      <c r="AN356" s="131">
        <v>1424430.52</v>
      </c>
      <c r="AO356" s="124"/>
      <c r="AP356" s="124"/>
    </row>
    <row r="357">
      <c r="A357" s="129">
        <v>397.0</v>
      </c>
      <c r="B357" s="14" t="s">
        <v>63</v>
      </c>
      <c r="C357" s="14" t="s">
        <v>32</v>
      </c>
      <c r="D357" s="14" t="s">
        <v>371</v>
      </c>
      <c r="E357" s="14" t="s">
        <v>404</v>
      </c>
      <c r="F357" s="15" t="s">
        <v>66</v>
      </c>
      <c r="G357" s="15" t="s">
        <v>59</v>
      </c>
      <c r="H357" s="18" t="s">
        <v>1053</v>
      </c>
      <c r="I357" s="18" t="s">
        <v>1054</v>
      </c>
      <c r="J357" s="129">
        <v>2081398.84</v>
      </c>
      <c r="K357" s="129">
        <v>2087039.4</v>
      </c>
      <c r="L357" s="129">
        <v>48736.6</v>
      </c>
      <c r="M357" s="129">
        <v>50422.67</v>
      </c>
      <c r="N357" s="129">
        <v>53.0</v>
      </c>
      <c r="O357" s="129">
        <v>47.0</v>
      </c>
      <c r="P357" s="129">
        <v>39.0</v>
      </c>
      <c r="Q357" s="129">
        <v>47.0</v>
      </c>
      <c r="R357" s="129">
        <v>58.0</v>
      </c>
      <c r="S357" s="129">
        <v>53.0</v>
      </c>
      <c r="T357" s="129">
        <v>12.0</v>
      </c>
      <c r="U357" s="129">
        <v>-17.0</v>
      </c>
      <c r="V357" s="129">
        <v>9.0</v>
      </c>
      <c r="W357" s="129">
        <v>-3.34</v>
      </c>
      <c r="X357" s="129">
        <v>-0.27</v>
      </c>
      <c r="Y357" s="129">
        <v>1.0</v>
      </c>
      <c r="Z357" s="129">
        <v>1.0</v>
      </c>
      <c r="AA357" s="129">
        <v>1.0</v>
      </c>
      <c r="AB357" s="129">
        <v>1.0</v>
      </c>
      <c r="AC357" s="129">
        <v>1.0</v>
      </c>
      <c r="AD357" s="129">
        <v>1.0</v>
      </c>
      <c r="AE357" s="129">
        <v>592.0</v>
      </c>
      <c r="AF357" s="129">
        <v>1.0</v>
      </c>
      <c r="AG357" s="129">
        <v>1.0</v>
      </c>
      <c r="AH357" s="129">
        <v>1.0</v>
      </c>
      <c r="AI357" s="129">
        <v>1.0</v>
      </c>
      <c r="AJ357" s="129">
        <v>1.0</v>
      </c>
      <c r="AK357" s="129">
        <v>1.0</v>
      </c>
      <c r="AL357" s="130">
        <v>45469.77669996528</v>
      </c>
      <c r="AM357" s="131">
        <v>2082404.52</v>
      </c>
      <c r="AN357" s="131">
        <v>2086892.44</v>
      </c>
      <c r="AO357" s="124"/>
      <c r="AP357" s="124"/>
    </row>
    <row r="358">
      <c r="A358" s="129">
        <v>673.0</v>
      </c>
      <c r="B358" s="14" t="s">
        <v>122</v>
      </c>
      <c r="C358" s="14" t="s">
        <v>32</v>
      </c>
      <c r="D358" s="14" t="s">
        <v>510</v>
      </c>
      <c r="E358" s="14" t="s">
        <v>619</v>
      </c>
      <c r="F358" s="15" t="s">
        <v>143</v>
      </c>
      <c r="G358" s="15" t="s">
        <v>101</v>
      </c>
      <c r="H358" s="18" t="s">
        <v>1053</v>
      </c>
      <c r="I358" s="18" t="s">
        <v>1054</v>
      </c>
      <c r="J358" s="129">
        <v>1039953.07</v>
      </c>
      <c r="K358" s="129">
        <v>918326.6</v>
      </c>
      <c r="L358" s="129">
        <v>27223.75</v>
      </c>
      <c r="M358" s="129">
        <v>26929.24</v>
      </c>
      <c r="N358" s="14" t="s">
        <v>41</v>
      </c>
      <c r="O358" s="14" t="s">
        <v>41</v>
      </c>
      <c r="P358" s="129">
        <v>33.0</v>
      </c>
      <c r="Q358" s="129">
        <v>24.0</v>
      </c>
      <c r="R358" s="129">
        <v>13.0</v>
      </c>
      <c r="S358" s="129">
        <v>10.0</v>
      </c>
      <c r="T358" s="14" t="s">
        <v>41</v>
      </c>
      <c r="U358" s="129">
        <v>37.0</v>
      </c>
      <c r="V358" s="129">
        <v>30.0</v>
      </c>
      <c r="W358" s="129">
        <v>1.09</v>
      </c>
      <c r="X358" s="129">
        <v>13.24</v>
      </c>
      <c r="Y358" s="14" t="s">
        <v>41</v>
      </c>
      <c r="Z358" s="129">
        <v>1.0</v>
      </c>
      <c r="AA358" s="129">
        <v>2.0</v>
      </c>
      <c r="AB358" s="129">
        <v>1.0</v>
      </c>
      <c r="AC358" s="129">
        <v>3.0</v>
      </c>
      <c r="AD358" s="129">
        <v>1.65</v>
      </c>
      <c r="AE358" s="129">
        <v>371.0</v>
      </c>
      <c r="AF358" s="14" t="s">
        <v>41</v>
      </c>
      <c r="AG358" s="129">
        <v>1.0</v>
      </c>
      <c r="AH358" s="129">
        <v>2.0</v>
      </c>
      <c r="AI358" s="129">
        <v>1.0</v>
      </c>
      <c r="AJ358" s="129">
        <v>2.0</v>
      </c>
      <c r="AK358" s="129">
        <v>1.0</v>
      </c>
      <c r="AL358" s="130">
        <v>45469.77669996528</v>
      </c>
      <c r="AM358" s="131">
        <v>1040231.07</v>
      </c>
      <c r="AN358" s="131">
        <v>917860.21</v>
      </c>
      <c r="AO358" s="124"/>
      <c r="AP358" s="124"/>
    </row>
    <row r="359">
      <c r="A359" s="129">
        <v>771.0</v>
      </c>
      <c r="B359" s="14" t="s">
        <v>122</v>
      </c>
      <c r="C359" s="14" t="s">
        <v>32</v>
      </c>
      <c r="D359" s="14" t="s">
        <v>692</v>
      </c>
      <c r="E359" s="14" t="s">
        <v>693</v>
      </c>
      <c r="F359" s="15" t="s">
        <v>45</v>
      </c>
      <c r="G359" s="15" t="s">
        <v>46</v>
      </c>
      <c r="H359" s="18" t="s">
        <v>1053</v>
      </c>
      <c r="I359" s="18" t="s">
        <v>1054</v>
      </c>
      <c r="J359" s="129">
        <v>806930.62</v>
      </c>
      <c r="K359" s="129">
        <v>750935.6</v>
      </c>
      <c r="L359" s="129">
        <v>28414.0</v>
      </c>
      <c r="M359" s="129">
        <v>28951.75</v>
      </c>
      <c r="N359" s="14" t="s">
        <v>41</v>
      </c>
      <c r="O359" s="14" t="s">
        <v>41</v>
      </c>
      <c r="P359" s="129">
        <v>22.0</v>
      </c>
      <c r="Q359" s="129">
        <v>15.0</v>
      </c>
      <c r="R359" s="129">
        <v>33.0</v>
      </c>
      <c r="S359" s="129">
        <v>33.0</v>
      </c>
      <c r="T359" s="14" t="s">
        <v>41</v>
      </c>
      <c r="U359" s="129">
        <v>46.0</v>
      </c>
      <c r="V359" s="129">
        <v>0.0</v>
      </c>
      <c r="W359" s="129">
        <v>-1.86</v>
      </c>
      <c r="X359" s="129">
        <v>7.46</v>
      </c>
      <c r="Y359" s="14" t="s">
        <v>41</v>
      </c>
      <c r="Z359" s="129">
        <v>1.0</v>
      </c>
      <c r="AA359" s="129">
        <v>1.0</v>
      </c>
      <c r="AB359" s="129">
        <v>1.0</v>
      </c>
      <c r="AC359" s="129">
        <v>2.0</v>
      </c>
      <c r="AD359" s="129">
        <v>1.2</v>
      </c>
      <c r="AE359" s="129">
        <v>480.0</v>
      </c>
      <c r="AF359" s="14" t="s">
        <v>41</v>
      </c>
      <c r="AG359" s="129">
        <v>1.0</v>
      </c>
      <c r="AH359" s="129">
        <v>1.0</v>
      </c>
      <c r="AI359" s="129">
        <v>1.0</v>
      </c>
      <c r="AJ359" s="129">
        <v>2.0</v>
      </c>
      <c r="AK359" s="129">
        <v>1.0</v>
      </c>
      <c r="AL359" s="130">
        <v>45469.77669996528</v>
      </c>
      <c r="AM359" s="131">
        <v>806866.12</v>
      </c>
      <c r="AN359" s="131">
        <v>751139.58</v>
      </c>
      <c r="AO359" s="124"/>
      <c r="AP359" s="124"/>
    </row>
    <row r="360">
      <c r="A360" s="129">
        <v>697.0</v>
      </c>
      <c r="B360" s="14" t="s">
        <v>97</v>
      </c>
      <c r="C360" s="14" t="s">
        <v>32</v>
      </c>
      <c r="D360" s="14" t="s">
        <v>635</v>
      </c>
      <c r="E360" s="14" t="s">
        <v>636</v>
      </c>
      <c r="F360" s="15" t="s">
        <v>223</v>
      </c>
      <c r="G360" s="15" t="s">
        <v>101</v>
      </c>
      <c r="H360" s="18" t="s">
        <v>1053</v>
      </c>
      <c r="I360" s="18" t="s">
        <v>1054</v>
      </c>
      <c r="J360" s="129">
        <v>1036573.4</v>
      </c>
      <c r="K360" s="129">
        <v>1091968.2</v>
      </c>
      <c r="L360" s="129">
        <v>29888.25</v>
      </c>
      <c r="M360" s="129">
        <v>33693.33</v>
      </c>
      <c r="N360" s="129">
        <v>23.0</v>
      </c>
      <c r="O360" s="129">
        <v>21.0</v>
      </c>
      <c r="P360" s="129">
        <v>16.0</v>
      </c>
      <c r="Q360" s="129">
        <v>23.0</v>
      </c>
      <c r="R360" s="129">
        <v>20.0</v>
      </c>
      <c r="S360" s="129">
        <v>23.0</v>
      </c>
      <c r="T360" s="129">
        <v>9.0</v>
      </c>
      <c r="U360" s="129">
        <v>-30.0</v>
      </c>
      <c r="V360" s="129">
        <v>-13.0</v>
      </c>
      <c r="W360" s="129">
        <v>-11.29</v>
      </c>
      <c r="X360" s="129">
        <v>-5.07</v>
      </c>
      <c r="Y360" s="129">
        <v>1.0</v>
      </c>
      <c r="Z360" s="129">
        <v>1.0</v>
      </c>
      <c r="AA360" s="129">
        <v>1.0</v>
      </c>
      <c r="AB360" s="129">
        <v>1.0</v>
      </c>
      <c r="AC360" s="129">
        <v>1.0</v>
      </c>
      <c r="AD360" s="129">
        <v>1.0</v>
      </c>
      <c r="AE360" s="129">
        <v>564.0</v>
      </c>
      <c r="AF360" s="129">
        <v>1.0</v>
      </c>
      <c r="AG360" s="129">
        <v>1.0</v>
      </c>
      <c r="AH360" s="129">
        <v>1.0</v>
      </c>
      <c r="AI360" s="129">
        <v>1.0</v>
      </c>
      <c r="AJ360" s="129">
        <v>1.0</v>
      </c>
      <c r="AK360" s="129">
        <v>1.0</v>
      </c>
      <c r="AL360" s="130">
        <v>45469.77669996528</v>
      </c>
      <c r="AM360" s="131">
        <v>1039599.78</v>
      </c>
      <c r="AN360" s="131">
        <v>1094498.4</v>
      </c>
      <c r="AO360" s="124"/>
      <c r="AP360" s="124"/>
    </row>
    <row r="361">
      <c r="A361" s="129">
        <v>719.0</v>
      </c>
      <c r="B361" s="14" t="s">
        <v>67</v>
      </c>
      <c r="C361" s="14" t="s">
        <v>32</v>
      </c>
      <c r="D361" s="14" t="s">
        <v>654</v>
      </c>
      <c r="E361" s="14" t="s">
        <v>655</v>
      </c>
      <c r="F361" s="15" t="s">
        <v>93</v>
      </c>
      <c r="G361" s="15" t="s">
        <v>46</v>
      </c>
      <c r="H361" s="18" t="s">
        <v>1053</v>
      </c>
      <c r="I361" s="18" t="s">
        <v>1054</v>
      </c>
      <c r="J361" s="129">
        <v>1433525.65</v>
      </c>
      <c r="K361" s="129">
        <v>972278.8</v>
      </c>
      <c r="L361" s="129">
        <v>51514.99</v>
      </c>
      <c r="M361" s="129">
        <v>36928.84</v>
      </c>
      <c r="N361" s="129">
        <v>44.0</v>
      </c>
      <c r="O361" s="129">
        <v>36.0</v>
      </c>
      <c r="P361" s="129">
        <v>43.0</v>
      </c>
      <c r="Q361" s="129">
        <v>26.0</v>
      </c>
      <c r="R361" s="129">
        <v>43.0</v>
      </c>
      <c r="S361" s="129">
        <v>39.0</v>
      </c>
      <c r="T361" s="129">
        <v>22.0</v>
      </c>
      <c r="U361" s="129">
        <v>65.0</v>
      </c>
      <c r="V361" s="129">
        <v>10.0</v>
      </c>
      <c r="W361" s="129">
        <v>39.5</v>
      </c>
      <c r="X361" s="129">
        <v>47.44</v>
      </c>
      <c r="Y361" s="129">
        <v>1.0</v>
      </c>
      <c r="Z361" s="129">
        <v>2.0</v>
      </c>
      <c r="AA361" s="129">
        <v>1.0</v>
      </c>
      <c r="AB361" s="129">
        <v>5.0</v>
      </c>
      <c r="AC361" s="129">
        <v>5.0</v>
      </c>
      <c r="AD361" s="129">
        <v>3.7</v>
      </c>
      <c r="AE361" s="129">
        <v>93.0</v>
      </c>
      <c r="AF361" s="129">
        <v>1.0</v>
      </c>
      <c r="AG361" s="129">
        <v>2.0</v>
      </c>
      <c r="AH361" s="129">
        <v>1.0</v>
      </c>
      <c r="AI361" s="129">
        <v>4.0</v>
      </c>
      <c r="AJ361" s="129">
        <v>4.0</v>
      </c>
      <c r="AK361" s="129">
        <v>3.0</v>
      </c>
      <c r="AL361" s="130">
        <v>45469.77669996528</v>
      </c>
      <c r="AM361" s="131">
        <v>1433636.65</v>
      </c>
      <c r="AN361" s="131">
        <v>973511.47</v>
      </c>
      <c r="AO361" s="124"/>
      <c r="AP361" s="124"/>
    </row>
    <row r="362">
      <c r="A362" s="129">
        <v>310.0</v>
      </c>
      <c r="B362" s="14" t="s">
        <v>42</v>
      </c>
      <c r="C362" s="14" t="s">
        <v>32</v>
      </c>
      <c r="D362" s="14" t="s">
        <v>321</v>
      </c>
      <c r="E362" s="14" t="s">
        <v>322</v>
      </c>
      <c r="F362" s="15" t="s">
        <v>243</v>
      </c>
      <c r="G362" s="15" t="s">
        <v>101</v>
      </c>
      <c r="H362" s="18" t="s">
        <v>1053</v>
      </c>
      <c r="I362" s="18" t="s">
        <v>1054</v>
      </c>
      <c r="J362" s="129">
        <v>2140362.54</v>
      </c>
      <c r="K362" s="129">
        <v>1972760.2</v>
      </c>
      <c r="L362" s="129">
        <v>58734.58</v>
      </c>
      <c r="M362" s="129">
        <v>62969.75</v>
      </c>
      <c r="N362" s="129">
        <v>40.0</v>
      </c>
      <c r="O362" s="129">
        <v>58.0</v>
      </c>
      <c r="P362" s="129">
        <v>40.0</v>
      </c>
      <c r="Q362" s="129">
        <v>48.0</v>
      </c>
      <c r="R362" s="129">
        <v>44.0</v>
      </c>
      <c r="S362" s="129">
        <v>47.0</v>
      </c>
      <c r="T362" s="129">
        <v>-31.0</v>
      </c>
      <c r="U362" s="129">
        <v>-16.0</v>
      </c>
      <c r="V362" s="129">
        <v>-6.0</v>
      </c>
      <c r="W362" s="129">
        <v>-6.73</v>
      </c>
      <c r="X362" s="129">
        <v>8.5</v>
      </c>
      <c r="Y362" s="129">
        <v>1.0</v>
      </c>
      <c r="Z362" s="129">
        <v>1.0</v>
      </c>
      <c r="AA362" s="129">
        <v>1.0</v>
      </c>
      <c r="AB362" s="129">
        <v>1.0</v>
      </c>
      <c r="AC362" s="129">
        <v>2.0</v>
      </c>
      <c r="AD362" s="129">
        <v>1.25</v>
      </c>
      <c r="AE362" s="129">
        <v>461.0</v>
      </c>
      <c r="AF362" s="129">
        <v>1.0</v>
      </c>
      <c r="AG362" s="129">
        <v>1.0</v>
      </c>
      <c r="AH362" s="129">
        <v>1.0</v>
      </c>
      <c r="AI362" s="129">
        <v>1.0</v>
      </c>
      <c r="AJ362" s="129">
        <v>2.0</v>
      </c>
      <c r="AK362" s="129">
        <v>1.0</v>
      </c>
      <c r="AL362" s="130">
        <v>45469.77669996528</v>
      </c>
      <c r="AM362" s="131">
        <v>2140307.04</v>
      </c>
      <c r="AN362" s="131">
        <v>1972489.88</v>
      </c>
      <c r="AO362" s="124"/>
      <c r="AP362" s="124"/>
    </row>
    <row r="363">
      <c r="A363" s="129">
        <v>834.0</v>
      </c>
      <c r="B363" s="14" t="s">
        <v>42</v>
      </c>
      <c r="C363" s="14" t="s">
        <v>32</v>
      </c>
      <c r="D363" s="14" t="s">
        <v>50</v>
      </c>
      <c r="E363" s="14" t="s">
        <v>322</v>
      </c>
      <c r="F363" s="15" t="s">
        <v>665</v>
      </c>
      <c r="G363" s="15" t="s">
        <v>46</v>
      </c>
      <c r="H363" s="18" t="s">
        <v>1053</v>
      </c>
      <c r="I363" s="18" t="s">
        <v>1054</v>
      </c>
      <c r="J363" s="129">
        <v>631845.66</v>
      </c>
      <c r="K363" s="129">
        <v>561461.2</v>
      </c>
      <c r="L363" s="129">
        <v>19116.11</v>
      </c>
      <c r="M363" s="129">
        <v>19370.75</v>
      </c>
      <c r="N363" s="129">
        <v>20.0</v>
      </c>
      <c r="O363" s="129">
        <v>20.0</v>
      </c>
      <c r="P363" s="129">
        <v>27.0</v>
      </c>
      <c r="Q363" s="129">
        <v>24.0</v>
      </c>
      <c r="R363" s="129">
        <v>28.0</v>
      </c>
      <c r="S363" s="129">
        <v>20.0</v>
      </c>
      <c r="T363" s="129">
        <v>0.0</v>
      </c>
      <c r="U363" s="129">
        <v>12.0</v>
      </c>
      <c r="V363" s="129">
        <v>40.0</v>
      </c>
      <c r="W363" s="129">
        <v>-1.31</v>
      </c>
      <c r="X363" s="129">
        <v>12.54</v>
      </c>
      <c r="Y363" s="129">
        <v>1.0</v>
      </c>
      <c r="Z363" s="129">
        <v>1.0</v>
      </c>
      <c r="AA363" s="129">
        <v>3.0</v>
      </c>
      <c r="AB363" s="129">
        <v>1.0</v>
      </c>
      <c r="AC363" s="129">
        <v>2.0</v>
      </c>
      <c r="AD363" s="129">
        <v>1.65</v>
      </c>
      <c r="AE363" s="129">
        <v>366.0</v>
      </c>
      <c r="AF363" s="129">
        <v>1.0</v>
      </c>
      <c r="AG363" s="129">
        <v>1.0</v>
      </c>
      <c r="AH363" s="129">
        <v>2.0</v>
      </c>
      <c r="AI363" s="129">
        <v>1.0</v>
      </c>
      <c r="AJ363" s="129">
        <v>2.0</v>
      </c>
      <c r="AK363" s="129">
        <v>1.0</v>
      </c>
      <c r="AL363" s="130">
        <v>45469.77669996528</v>
      </c>
      <c r="AM363" s="131">
        <v>632365.4</v>
      </c>
      <c r="AN363" s="131">
        <v>561221.56</v>
      </c>
      <c r="AO363" s="124"/>
      <c r="AP363" s="124"/>
    </row>
    <row r="364">
      <c r="A364" s="129">
        <v>793.0</v>
      </c>
      <c r="B364" s="14" t="s">
        <v>42</v>
      </c>
      <c r="C364" s="14" t="s">
        <v>32</v>
      </c>
      <c r="D364" s="14" t="s">
        <v>50</v>
      </c>
      <c r="E364" s="14" t="s">
        <v>322</v>
      </c>
      <c r="F364" s="15" t="s">
        <v>243</v>
      </c>
      <c r="G364" s="15" t="s">
        <v>101</v>
      </c>
      <c r="H364" s="18" t="s">
        <v>1053</v>
      </c>
      <c r="I364" s="18" t="s">
        <v>1054</v>
      </c>
      <c r="J364" s="129">
        <v>1624772.89</v>
      </c>
      <c r="K364" s="129">
        <v>1375066.6</v>
      </c>
      <c r="L364" s="129">
        <v>73505.43</v>
      </c>
      <c r="M364" s="129">
        <v>63249.29</v>
      </c>
      <c r="N364" s="129">
        <v>35.0</v>
      </c>
      <c r="O364" s="129">
        <v>31.0</v>
      </c>
      <c r="P364" s="129">
        <v>43.0</v>
      </c>
      <c r="Q364" s="129">
        <v>40.0</v>
      </c>
      <c r="R364" s="129">
        <v>43.0</v>
      </c>
      <c r="S364" s="129">
        <v>26.0</v>
      </c>
      <c r="T364" s="129">
        <v>12.0</v>
      </c>
      <c r="U364" s="129">
        <v>7.0</v>
      </c>
      <c r="V364" s="129">
        <v>65.0</v>
      </c>
      <c r="W364" s="129">
        <v>16.22</v>
      </c>
      <c r="X364" s="129">
        <v>18.16</v>
      </c>
      <c r="Y364" s="129">
        <v>1.0</v>
      </c>
      <c r="Z364" s="129">
        <v>1.0</v>
      </c>
      <c r="AA364" s="129">
        <v>4.0</v>
      </c>
      <c r="AB364" s="129">
        <v>4.0</v>
      </c>
      <c r="AC364" s="129">
        <v>3.0</v>
      </c>
      <c r="AD364" s="129">
        <v>3.3</v>
      </c>
      <c r="AE364" s="129">
        <v>157.0</v>
      </c>
      <c r="AF364" s="129">
        <v>1.0</v>
      </c>
      <c r="AG364" s="129">
        <v>1.0</v>
      </c>
      <c r="AH364" s="129">
        <v>3.0</v>
      </c>
      <c r="AI364" s="129">
        <v>3.0</v>
      </c>
      <c r="AJ364" s="129">
        <v>2.0</v>
      </c>
      <c r="AK364" s="129">
        <v>3.0</v>
      </c>
      <c r="AL364" s="130">
        <v>45469.77669996528</v>
      </c>
      <c r="AM364" s="131">
        <v>1584410.92</v>
      </c>
      <c r="AN364" s="131">
        <v>1360227.74</v>
      </c>
      <c r="AO364" s="124"/>
      <c r="AP364" s="124"/>
    </row>
    <row r="365">
      <c r="A365" s="128">
        <v>3039.0</v>
      </c>
      <c r="B365" s="11" t="s">
        <v>31</v>
      </c>
      <c r="C365" s="11" t="s">
        <v>32</v>
      </c>
      <c r="D365" s="11" t="s">
        <v>811</v>
      </c>
      <c r="E365" s="14" t="s">
        <v>812</v>
      </c>
      <c r="F365" s="15" t="s">
        <v>771</v>
      </c>
      <c r="G365" s="15" t="s">
        <v>772</v>
      </c>
      <c r="H365" s="18" t="s">
        <v>1053</v>
      </c>
      <c r="I365" s="18" t="s">
        <v>1054</v>
      </c>
      <c r="J365" s="129">
        <v>2049322.46</v>
      </c>
      <c r="K365" s="129">
        <v>1778958.2</v>
      </c>
      <c r="L365" s="129">
        <v>47923.3</v>
      </c>
      <c r="M365" s="129">
        <v>43018.45</v>
      </c>
      <c r="N365" s="129">
        <v>22.0</v>
      </c>
      <c r="O365" s="129">
        <v>40.0</v>
      </c>
      <c r="P365" s="129">
        <v>80.0</v>
      </c>
      <c r="Q365" s="128">
        <v>56.0</v>
      </c>
      <c r="R365" s="128">
        <v>61.0</v>
      </c>
      <c r="S365" s="128">
        <v>56.0</v>
      </c>
      <c r="T365" s="128">
        <v>-45.0</v>
      </c>
      <c r="U365" s="128">
        <v>42.0</v>
      </c>
      <c r="V365" s="128">
        <v>8.0</v>
      </c>
      <c r="W365" s="128">
        <v>11.4</v>
      </c>
      <c r="X365" s="128">
        <v>15.2</v>
      </c>
      <c r="Y365" s="128">
        <v>1.0</v>
      </c>
      <c r="Z365" s="128">
        <v>1.0</v>
      </c>
      <c r="AA365" s="128">
        <v>1.0</v>
      </c>
      <c r="AB365" s="128">
        <v>3.0</v>
      </c>
      <c r="AC365" s="128">
        <v>3.0</v>
      </c>
      <c r="AD365" s="128">
        <v>2.3</v>
      </c>
      <c r="AE365" s="128">
        <v>264.0</v>
      </c>
      <c r="AF365" s="128">
        <v>1.0</v>
      </c>
      <c r="AG365" s="128">
        <v>1.0</v>
      </c>
      <c r="AH365" s="128">
        <v>1.0</v>
      </c>
      <c r="AI365" s="128">
        <v>2.0</v>
      </c>
      <c r="AJ365" s="128">
        <v>2.0</v>
      </c>
      <c r="AK365" s="128">
        <v>2.0</v>
      </c>
      <c r="AL365" s="130">
        <v>45469.77669996528</v>
      </c>
      <c r="AM365" s="131">
        <v>2053272.45</v>
      </c>
      <c r="AN365" s="131">
        <v>1779688.45</v>
      </c>
      <c r="AO365" s="124"/>
      <c r="AP365" s="124"/>
    </row>
    <row r="366">
      <c r="A366" s="129">
        <v>700.0</v>
      </c>
      <c r="B366" s="14" t="s">
        <v>1001</v>
      </c>
      <c r="C366" s="14" t="s">
        <v>992</v>
      </c>
      <c r="D366" s="14" t="s">
        <v>135</v>
      </c>
      <c r="E366" s="14" t="s">
        <v>494</v>
      </c>
      <c r="F366" s="15" t="s">
        <v>243</v>
      </c>
      <c r="G366" s="15" t="s">
        <v>101</v>
      </c>
      <c r="H366" s="18" t="s">
        <v>1053</v>
      </c>
      <c r="I366" s="18" t="s">
        <v>1054</v>
      </c>
      <c r="J366" s="129">
        <v>421112.14</v>
      </c>
      <c r="K366" s="129">
        <v>429817.0</v>
      </c>
      <c r="L366" s="129">
        <v>12481.41</v>
      </c>
      <c r="M366" s="129">
        <v>13927.08</v>
      </c>
      <c r="N366" s="129">
        <v>9.0</v>
      </c>
      <c r="O366" s="129">
        <v>10.0</v>
      </c>
      <c r="P366" s="129">
        <v>72.0</v>
      </c>
      <c r="Q366" s="129">
        <v>31.0</v>
      </c>
      <c r="R366" s="129">
        <v>131.0</v>
      </c>
      <c r="S366" s="129">
        <v>11.0</v>
      </c>
      <c r="T366" s="129">
        <v>-10.0</v>
      </c>
      <c r="U366" s="129">
        <v>132.0</v>
      </c>
      <c r="V366" s="129">
        <v>1090.0</v>
      </c>
      <c r="W366" s="129">
        <v>-10.38</v>
      </c>
      <c r="X366" s="129">
        <v>-2.03</v>
      </c>
      <c r="Y366" s="129">
        <v>1.0</v>
      </c>
      <c r="Z366" s="129">
        <v>3.0</v>
      </c>
      <c r="AA366" s="129">
        <v>5.0</v>
      </c>
      <c r="AB366" s="129">
        <v>1.0</v>
      </c>
      <c r="AC366" s="129">
        <v>1.0</v>
      </c>
      <c r="AD366" s="129">
        <v>2.0</v>
      </c>
      <c r="AE366" s="129">
        <v>300.0</v>
      </c>
      <c r="AF366" s="129">
        <v>1.0</v>
      </c>
      <c r="AG366" s="129">
        <v>2.0</v>
      </c>
      <c r="AH366" s="129">
        <v>4.0</v>
      </c>
      <c r="AI366" s="129">
        <v>1.0</v>
      </c>
      <c r="AJ366" s="129">
        <v>1.0</v>
      </c>
      <c r="AK366" s="129">
        <v>2.0</v>
      </c>
      <c r="AL366" s="130">
        <v>45469.77669996528</v>
      </c>
      <c r="AM366" s="131">
        <v>420704.46</v>
      </c>
      <c r="AN366" s="131">
        <v>429900.76</v>
      </c>
      <c r="AO366" s="124"/>
      <c r="AP366" s="124"/>
    </row>
    <row r="367">
      <c r="A367" s="129">
        <v>517.0</v>
      </c>
      <c r="B367" s="14" t="s">
        <v>42</v>
      </c>
      <c r="C367" s="14" t="s">
        <v>32</v>
      </c>
      <c r="D367" s="14" t="s">
        <v>135</v>
      </c>
      <c r="E367" s="14" t="s">
        <v>494</v>
      </c>
      <c r="F367" s="15" t="s">
        <v>243</v>
      </c>
      <c r="G367" s="15" t="s">
        <v>101</v>
      </c>
      <c r="H367" s="18" t="s">
        <v>1053</v>
      </c>
      <c r="I367" s="18" t="s">
        <v>1054</v>
      </c>
      <c r="J367" s="129">
        <v>2644848.66</v>
      </c>
      <c r="K367" s="129">
        <v>2257406.6</v>
      </c>
      <c r="L367" s="129">
        <v>80188.5</v>
      </c>
      <c r="M367" s="129">
        <v>70104.25</v>
      </c>
      <c r="N367" s="129">
        <v>108.0</v>
      </c>
      <c r="O367" s="129">
        <v>69.0</v>
      </c>
      <c r="P367" s="129">
        <v>29.0</v>
      </c>
      <c r="Q367" s="129">
        <v>21.0</v>
      </c>
      <c r="R367" s="129">
        <v>41.0</v>
      </c>
      <c r="S367" s="129">
        <v>38.0</v>
      </c>
      <c r="T367" s="129">
        <v>56.0</v>
      </c>
      <c r="U367" s="129">
        <v>38.0</v>
      </c>
      <c r="V367" s="129">
        <v>7.0</v>
      </c>
      <c r="W367" s="129">
        <v>14.38</v>
      </c>
      <c r="X367" s="129">
        <v>17.16</v>
      </c>
      <c r="Y367" s="129">
        <v>2.0</v>
      </c>
      <c r="Z367" s="129">
        <v>1.0</v>
      </c>
      <c r="AA367" s="129">
        <v>1.0</v>
      </c>
      <c r="AB367" s="129">
        <v>4.0</v>
      </c>
      <c r="AC367" s="129">
        <v>3.0</v>
      </c>
      <c r="AD367" s="129">
        <v>2.75</v>
      </c>
      <c r="AE367" s="129">
        <v>203.0</v>
      </c>
      <c r="AF367" s="129">
        <v>2.0</v>
      </c>
      <c r="AG367" s="129">
        <v>1.0</v>
      </c>
      <c r="AH367" s="129">
        <v>1.0</v>
      </c>
      <c r="AI367" s="129">
        <v>3.0</v>
      </c>
      <c r="AJ367" s="129">
        <v>2.0</v>
      </c>
      <c r="AK367" s="129">
        <v>2.0</v>
      </c>
      <c r="AL367" s="130">
        <v>45469.77669996528</v>
      </c>
      <c r="AM367" s="131">
        <v>2644396.66</v>
      </c>
      <c r="AN367" s="131">
        <v>2257200.15</v>
      </c>
      <c r="AO367" s="124"/>
      <c r="AP367" s="124"/>
    </row>
    <row r="368">
      <c r="A368" s="128">
        <v>3043.0</v>
      </c>
      <c r="B368" s="11" t="s">
        <v>47</v>
      </c>
      <c r="C368" s="11" t="s">
        <v>32</v>
      </c>
      <c r="D368" s="11" t="s">
        <v>816</v>
      </c>
      <c r="E368" s="14" t="s">
        <v>817</v>
      </c>
      <c r="F368" s="15" t="s">
        <v>776</v>
      </c>
      <c r="G368" s="15" t="s">
        <v>772</v>
      </c>
      <c r="H368" s="18" t="s">
        <v>1053</v>
      </c>
      <c r="I368" s="18" t="s">
        <v>1054</v>
      </c>
      <c r="J368" s="129">
        <v>888071.48</v>
      </c>
      <c r="K368" s="129">
        <v>801762.6</v>
      </c>
      <c r="L368" s="129">
        <v>25858.5</v>
      </c>
      <c r="M368" s="129">
        <v>22769.0</v>
      </c>
      <c r="N368" s="14" t="s">
        <v>41</v>
      </c>
      <c r="O368" s="129">
        <v>8.0</v>
      </c>
      <c r="P368" s="129">
        <v>23.0</v>
      </c>
      <c r="Q368" s="128">
        <v>23.0</v>
      </c>
      <c r="R368" s="128">
        <v>23.0</v>
      </c>
      <c r="S368" s="128">
        <v>13.0</v>
      </c>
      <c r="T368" s="11" t="s">
        <v>41</v>
      </c>
      <c r="U368" s="128">
        <v>0.0</v>
      </c>
      <c r="V368" s="128">
        <v>76.0</v>
      </c>
      <c r="W368" s="128">
        <v>13.57</v>
      </c>
      <c r="X368" s="128">
        <v>10.76</v>
      </c>
      <c r="Y368" s="11" t="s">
        <v>41</v>
      </c>
      <c r="Z368" s="128">
        <v>1.0</v>
      </c>
      <c r="AA368" s="128">
        <v>4.0</v>
      </c>
      <c r="AB368" s="128">
        <v>3.0</v>
      </c>
      <c r="AC368" s="128">
        <v>2.0</v>
      </c>
      <c r="AD368" s="128">
        <v>2.6</v>
      </c>
      <c r="AE368" s="128">
        <v>221.0</v>
      </c>
      <c r="AF368" s="11" t="s">
        <v>41</v>
      </c>
      <c r="AG368" s="128">
        <v>1.0</v>
      </c>
      <c r="AH368" s="128">
        <v>3.0</v>
      </c>
      <c r="AI368" s="128">
        <v>2.0</v>
      </c>
      <c r="AJ368" s="128">
        <v>2.0</v>
      </c>
      <c r="AK368" s="128">
        <v>2.0</v>
      </c>
      <c r="AL368" s="130">
        <v>45469.77669996528</v>
      </c>
      <c r="AM368" s="131">
        <v>890944.3</v>
      </c>
      <c r="AN368" s="131">
        <v>801826.24</v>
      </c>
      <c r="AO368" s="124"/>
      <c r="AP368" s="124"/>
    </row>
    <row r="369">
      <c r="A369" s="129">
        <v>547.0</v>
      </c>
      <c r="B369" s="14" t="s">
        <v>97</v>
      </c>
      <c r="C369" s="14" t="s">
        <v>32</v>
      </c>
      <c r="D369" s="14" t="s">
        <v>522</v>
      </c>
      <c r="E369" s="14" t="s">
        <v>523</v>
      </c>
      <c r="F369" s="15" t="s">
        <v>223</v>
      </c>
      <c r="G369" s="15" t="s">
        <v>101</v>
      </c>
      <c r="H369" s="18" t="s">
        <v>1053</v>
      </c>
      <c r="I369" s="18" t="s">
        <v>1054</v>
      </c>
      <c r="J369" s="129">
        <v>4457223.0</v>
      </c>
      <c r="K369" s="129">
        <v>3716787.4</v>
      </c>
      <c r="L369" s="129">
        <v>117997.83</v>
      </c>
      <c r="M369" s="129">
        <v>109527.1</v>
      </c>
      <c r="N369" s="129">
        <v>2.0</v>
      </c>
      <c r="O369" s="14" t="s">
        <v>41</v>
      </c>
      <c r="P369" s="129">
        <v>107.0</v>
      </c>
      <c r="Q369" s="129">
        <v>97.0</v>
      </c>
      <c r="R369" s="129">
        <v>112.0</v>
      </c>
      <c r="S369" s="129">
        <v>112.0</v>
      </c>
      <c r="T369" s="14" t="s">
        <v>41</v>
      </c>
      <c r="U369" s="129">
        <v>10.0</v>
      </c>
      <c r="V369" s="129">
        <v>0.0</v>
      </c>
      <c r="W369" s="129">
        <v>7.73</v>
      </c>
      <c r="X369" s="129">
        <v>19.92</v>
      </c>
      <c r="Y369" s="14" t="s">
        <v>41</v>
      </c>
      <c r="Z369" s="129">
        <v>1.0</v>
      </c>
      <c r="AA369" s="129">
        <v>1.0</v>
      </c>
      <c r="AB369" s="129">
        <v>2.0</v>
      </c>
      <c r="AC369" s="129">
        <v>3.0</v>
      </c>
      <c r="AD369" s="129">
        <v>1.85</v>
      </c>
      <c r="AE369" s="129">
        <v>340.0</v>
      </c>
      <c r="AF369" s="14" t="s">
        <v>41</v>
      </c>
      <c r="AG369" s="129">
        <v>1.0</v>
      </c>
      <c r="AH369" s="129">
        <v>1.0</v>
      </c>
      <c r="AI369" s="129">
        <v>1.0</v>
      </c>
      <c r="AJ369" s="129">
        <v>2.0</v>
      </c>
      <c r="AK369" s="129">
        <v>2.0</v>
      </c>
      <c r="AL369" s="130">
        <v>45469.77669996528</v>
      </c>
      <c r="AM369" s="131">
        <v>4456791.65</v>
      </c>
      <c r="AN369" s="131">
        <v>3700528.26</v>
      </c>
      <c r="AO369" s="124"/>
      <c r="AP369" s="124"/>
    </row>
    <row r="370">
      <c r="A370" s="129">
        <v>384.0</v>
      </c>
      <c r="B370" s="14" t="s">
        <v>47</v>
      </c>
      <c r="C370" s="14" t="s">
        <v>32</v>
      </c>
      <c r="D370" s="14" t="s">
        <v>226</v>
      </c>
      <c r="E370" s="14" t="s">
        <v>389</v>
      </c>
      <c r="F370" s="15" t="s">
        <v>343</v>
      </c>
      <c r="G370" s="15" t="s">
        <v>46</v>
      </c>
      <c r="H370" s="18" t="s">
        <v>1053</v>
      </c>
      <c r="I370" s="18" t="s">
        <v>1054</v>
      </c>
      <c r="J370" s="129">
        <v>739927.1</v>
      </c>
      <c r="K370" s="129">
        <v>710738.8</v>
      </c>
      <c r="L370" s="129">
        <v>31061.83</v>
      </c>
      <c r="M370" s="129">
        <v>33513.59</v>
      </c>
      <c r="N370" s="129">
        <v>1.0</v>
      </c>
      <c r="O370" s="129">
        <v>1.0</v>
      </c>
      <c r="P370" s="129">
        <v>17.0</v>
      </c>
      <c r="Q370" s="129">
        <v>29.0</v>
      </c>
      <c r="R370" s="129">
        <v>21.0</v>
      </c>
      <c r="S370" s="129">
        <v>27.0</v>
      </c>
      <c r="T370" s="129">
        <v>0.0</v>
      </c>
      <c r="U370" s="129">
        <v>-41.0</v>
      </c>
      <c r="V370" s="129">
        <v>-22.0</v>
      </c>
      <c r="W370" s="129">
        <v>-7.32</v>
      </c>
      <c r="X370" s="129">
        <v>4.11</v>
      </c>
      <c r="Y370" s="129">
        <v>1.0</v>
      </c>
      <c r="Z370" s="129">
        <v>1.0</v>
      </c>
      <c r="AA370" s="129">
        <v>1.0</v>
      </c>
      <c r="AB370" s="129">
        <v>1.0</v>
      </c>
      <c r="AC370" s="129">
        <v>1.0</v>
      </c>
      <c r="AD370" s="129">
        <v>1.0</v>
      </c>
      <c r="AE370" s="129">
        <v>567.0</v>
      </c>
      <c r="AF370" s="129">
        <v>1.0</v>
      </c>
      <c r="AG370" s="129">
        <v>1.0</v>
      </c>
      <c r="AH370" s="129">
        <v>1.0</v>
      </c>
      <c r="AI370" s="129">
        <v>1.0</v>
      </c>
      <c r="AJ370" s="129">
        <v>1.0</v>
      </c>
      <c r="AK370" s="129">
        <v>1.0</v>
      </c>
      <c r="AL370" s="130">
        <v>45469.77669996528</v>
      </c>
      <c r="AM370" s="131">
        <v>741132.22</v>
      </c>
      <c r="AN370" s="131">
        <v>725062.18</v>
      </c>
      <c r="AO370" s="124"/>
      <c r="AP370" s="124"/>
    </row>
    <row r="371">
      <c r="A371" s="129">
        <v>685.0</v>
      </c>
      <c r="B371" s="14" t="s">
        <v>60</v>
      </c>
      <c r="C371" s="14" t="s">
        <v>32</v>
      </c>
      <c r="D371" s="14" t="s">
        <v>623</v>
      </c>
      <c r="E371" s="14" t="s">
        <v>624</v>
      </c>
      <c r="F371" s="15" t="s">
        <v>220</v>
      </c>
      <c r="G371" s="15" t="s">
        <v>59</v>
      </c>
      <c r="H371" s="18" t="s">
        <v>1053</v>
      </c>
      <c r="I371" s="18" t="s">
        <v>1054</v>
      </c>
      <c r="J371" s="129">
        <v>1730694.66</v>
      </c>
      <c r="K371" s="129">
        <v>897049.6</v>
      </c>
      <c r="L371" s="129">
        <v>46407.2</v>
      </c>
      <c r="M371" s="129">
        <v>32929.04</v>
      </c>
      <c r="N371" s="129">
        <v>24.0</v>
      </c>
      <c r="O371" s="129">
        <v>1.0</v>
      </c>
      <c r="P371" s="129">
        <v>65.0</v>
      </c>
      <c r="Q371" s="129">
        <v>46.0</v>
      </c>
      <c r="R371" s="129">
        <v>49.0</v>
      </c>
      <c r="S371" s="129">
        <v>49.0</v>
      </c>
      <c r="T371" s="129">
        <v>2300.0</v>
      </c>
      <c r="U371" s="129">
        <v>41.0</v>
      </c>
      <c r="V371" s="129">
        <v>0.0</v>
      </c>
      <c r="W371" s="129">
        <v>40.93</v>
      </c>
      <c r="X371" s="129">
        <v>92.93</v>
      </c>
      <c r="Y371" s="129">
        <v>5.0</v>
      </c>
      <c r="Z371" s="129">
        <v>1.0</v>
      </c>
      <c r="AA371" s="129">
        <v>1.0</v>
      </c>
      <c r="AB371" s="129">
        <v>5.0</v>
      </c>
      <c r="AC371" s="129">
        <v>5.0</v>
      </c>
      <c r="AD371" s="129">
        <v>3.8</v>
      </c>
      <c r="AE371" s="129">
        <v>77.0</v>
      </c>
      <c r="AF371" s="129">
        <v>4.0</v>
      </c>
      <c r="AG371" s="129">
        <v>1.0</v>
      </c>
      <c r="AH371" s="129">
        <v>1.0</v>
      </c>
      <c r="AI371" s="129">
        <v>4.0</v>
      </c>
      <c r="AJ371" s="129">
        <v>4.0</v>
      </c>
      <c r="AK371" s="129">
        <v>4.0</v>
      </c>
      <c r="AL371" s="130">
        <v>45469.77669996528</v>
      </c>
      <c r="AM371" s="131">
        <v>1730998.04</v>
      </c>
      <c r="AN371" s="131">
        <v>897359.1</v>
      </c>
      <c r="AO371" s="124"/>
      <c r="AP371" s="124"/>
    </row>
    <row r="372">
      <c r="A372" s="129">
        <v>578.0</v>
      </c>
      <c r="B372" s="14" t="s">
        <v>42</v>
      </c>
      <c r="C372" s="14" t="s">
        <v>32</v>
      </c>
      <c r="D372" s="14" t="s">
        <v>138</v>
      </c>
      <c r="E372" s="14" t="s">
        <v>544</v>
      </c>
      <c r="F372" s="15" t="s">
        <v>45</v>
      </c>
      <c r="G372" s="15" t="s">
        <v>46</v>
      </c>
      <c r="H372" s="18" t="s">
        <v>1053</v>
      </c>
      <c r="I372" s="18" t="s">
        <v>1054</v>
      </c>
      <c r="J372" s="129">
        <v>3040618.94</v>
      </c>
      <c r="K372" s="129">
        <v>2956290.6</v>
      </c>
      <c r="L372" s="129">
        <v>103507.28</v>
      </c>
      <c r="M372" s="129">
        <v>110840.45</v>
      </c>
      <c r="N372" s="129">
        <v>13.0</v>
      </c>
      <c r="O372" s="129">
        <v>12.0</v>
      </c>
      <c r="P372" s="129">
        <v>69.0</v>
      </c>
      <c r="Q372" s="129">
        <v>85.0</v>
      </c>
      <c r="R372" s="129">
        <v>66.0</v>
      </c>
      <c r="S372" s="129">
        <v>62.0</v>
      </c>
      <c r="T372" s="129">
        <v>8.0</v>
      </c>
      <c r="U372" s="129">
        <v>-18.0</v>
      </c>
      <c r="V372" s="129">
        <v>6.0</v>
      </c>
      <c r="W372" s="129">
        <v>-6.62</v>
      </c>
      <c r="X372" s="129">
        <v>2.85</v>
      </c>
      <c r="Y372" s="129">
        <v>1.0</v>
      </c>
      <c r="Z372" s="129">
        <v>1.0</v>
      </c>
      <c r="AA372" s="129">
        <v>1.0</v>
      </c>
      <c r="AB372" s="129">
        <v>1.0</v>
      </c>
      <c r="AC372" s="129">
        <v>1.0</v>
      </c>
      <c r="AD372" s="129">
        <v>1.0</v>
      </c>
      <c r="AE372" s="129">
        <v>614.0</v>
      </c>
      <c r="AF372" s="129">
        <v>1.0</v>
      </c>
      <c r="AG372" s="129">
        <v>1.0</v>
      </c>
      <c r="AH372" s="129">
        <v>1.0</v>
      </c>
      <c r="AI372" s="129">
        <v>1.0</v>
      </c>
      <c r="AJ372" s="129">
        <v>1.0</v>
      </c>
      <c r="AK372" s="129">
        <v>1.0</v>
      </c>
      <c r="AL372" s="130">
        <v>45469.77669996528</v>
      </c>
      <c r="AM372" s="131">
        <v>2962145.38</v>
      </c>
      <c r="AN372" s="131">
        <v>2866873.09</v>
      </c>
      <c r="AO372" s="124"/>
      <c r="AP372" s="124"/>
    </row>
    <row r="373">
      <c r="A373" s="129">
        <v>549.0</v>
      </c>
      <c r="B373" s="14" t="s">
        <v>97</v>
      </c>
      <c r="C373" s="14" t="s">
        <v>992</v>
      </c>
      <c r="D373" s="14" t="s">
        <v>91</v>
      </c>
      <c r="E373" s="14" t="s">
        <v>1021</v>
      </c>
      <c r="F373" s="15" t="s">
        <v>243</v>
      </c>
      <c r="G373" s="15" t="s">
        <v>101</v>
      </c>
      <c r="H373" s="18" t="s">
        <v>1056</v>
      </c>
      <c r="I373" s="18" t="s">
        <v>1054</v>
      </c>
      <c r="J373" s="129">
        <v>254145.66</v>
      </c>
      <c r="K373" s="129">
        <v>164189.0</v>
      </c>
      <c r="L373" s="129">
        <v>6686.36</v>
      </c>
      <c r="M373" s="129">
        <v>5001.75</v>
      </c>
      <c r="N373" s="14" t="s">
        <v>41</v>
      </c>
      <c r="O373" s="14" t="s">
        <v>41</v>
      </c>
      <c r="P373" s="129">
        <v>4.0</v>
      </c>
      <c r="Q373" s="14" t="s">
        <v>41</v>
      </c>
      <c r="R373" s="129">
        <v>6.0</v>
      </c>
      <c r="S373" s="14" t="s">
        <v>41</v>
      </c>
      <c r="T373" s="14" t="s">
        <v>41</v>
      </c>
      <c r="U373" s="14" t="s">
        <v>41</v>
      </c>
      <c r="V373" s="14" t="s">
        <v>41</v>
      </c>
      <c r="W373" s="129">
        <v>33.68</v>
      </c>
      <c r="X373" s="129">
        <v>54.79</v>
      </c>
      <c r="Y373" s="14" t="s">
        <v>41</v>
      </c>
      <c r="Z373" s="14" t="s">
        <v>41</v>
      </c>
      <c r="AA373" s="14" t="s">
        <v>41</v>
      </c>
      <c r="AB373" s="129">
        <v>5.0</v>
      </c>
      <c r="AC373" s="129">
        <v>5.0</v>
      </c>
      <c r="AD373" s="129">
        <v>3.25</v>
      </c>
      <c r="AE373" s="129">
        <v>158.0</v>
      </c>
      <c r="AF373" s="14" t="s">
        <v>41</v>
      </c>
      <c r="AG373" s="14" t="s">
        <v>41</v>
      </c>
      <c r="AH373" s="14" t="s">
        <v>41</v>
      </c>
      <c r="AI373" s="129">
        <v>4.0</v>
      </c>
      <c r="AJ373" s="129">
        <v>4.0</v>
      </c>
      <c r="AK373" s="129">
        <v>3.0</v>
      </c>
      <c r="AL373" s="130">
        <v>45469.77669996528</v>
      </c>
      <c r="AM373" s="131">
        <v>247189.78</v>
      </c>
      <c r="AN373" s="131">
        <v>164476.04</v>
      </c>
      <c r="AO373" s="124"/>
      <c r="AP373" s="124"/>
    </row>
    <row r="374">
      <c r="A374" s="128">
        <v>3004.0</v>
      </c>
      <c r="B374" s="11" t="s">
        <v>31</v>
      </c>
      <c r="C374" s="11" t="s">
        <v>32</v>
      </c>
      <c r="D374" s="11" t="s">
        <v>774</v>
      </c>
      <c r="E374" s="14" t="s">
        <v>775</v>
      </c>
      <c r="F374" s="15" t="s">
        <v>776</v>
      </c>
      <c r="G374" s="15" t="s">
        <v>772</v>
      </c>
      <c r="H374" s="18" t="s">
        <v>1053</v>
      </c>
      <c r="I374" s="18" t="s">
        <v>1054</v>
      </c>
      <c r="J374" s="129">
        <v>1332386.33</v>
      </c>
      <c r="K374" s="129">
        <v>1128217.4</v>
      </c>
      <c r="L374" s="129">
        <v>42193.75</v>
      </c>
      <c r="M374" s="129">
        <v>37201.31</v>
      </c>
      <c r="N374" s="129">
        <v>19.0</v>
      </c>
      <c r="O374" s="129">
        <v>12.0</v>
      </c>
      <c r="P374" s="129">
        <v>15.0</v>
      </c>
      <c r="Q374" s="128">
        <v>23.0</v>
      </c>
      <c r="R374" s="128">
        <v>37.0</v>
      </c>
      <c r="S374" s="128">
        <v>22.0</v>
      </c>
      <c r="T374" s="128">
        <v>58.0</v>
      </c>
      <c r="U374" s="128">
        <v>-34.0</v>
      </c>
      <c r="V374" s="128">
        <v>68.0</v>
      </c>
      <c r="W374" s="128">
        <v>13.42</v>
      </c>
      <c r="X374" s="128">
        <v>18.1</v>
      </c>
      <c r="Y374" s="128">
        <v>2.0</v>
      </c>
      <c r="Z374" s="128">
        <v>1.0</v>
      </c>
      <c r="AA374" s="128">
        <v>4.0</v>
      </c>
      <c r="AB374" s="128">
        <v>3.0</v>
      </c>
      <c r="AC374" s="128">
        <v>3.0</v>
      </c>
      <c r="AD374" s="128">
        <v>2.95</v>
      </c>
      <c r="AE374" s="128">
        <v>187.0</v>
      </c>
      <c r="AF374" s="128">
        <v>2.0</v>
      </c>
      <c r="AG374" s="128">
        <v>1.0</v>
      </c>
      <c r="AH374" s="128">
        <v>3.0</v>
      </c>
      <c r="AI374" s="128">
        <v>2.0</v>
      </c>
      <c r="AJ374" s="128">
        <v>2.0</v>
      </c>
      <c r="AK374" s="128">
        <v>3.0</v>
      </c>
      <c r="AL374" s="130">
        <v>45469.77669996528</v>
      </c>
      <c r="AM374" s="131">
        <v>1332408.69</v>
      </c>
      <c r="AN374" s="131">
        <v>1128170.76</v>
      </c>
      <c r="AO374" s="124"/>
      <c r="AP374" s="124"/>
    </row>
    <row r="375">
      <c r="A375" s="129">
        <v>606.0</v>
      </c>
      <c r="B375" s="14" t="s">
        <v>60</v>
      </c>
      <c r="C375" s="14" t="s">
        <v>32</v>
      </c>
      <c r="D375" s="14" t="s">
        <v>567</v>
      </c>
      <c r="E375" s="14" t="s">
        <v>214</v>
      </c>
      <c r="F375" s="15" t="s">
        <v>118</v>
      </c>
      <c r="G375" s="15" t="s">
        <v>59</v>
      </c>
      <c r="H375" s="18" t="s">
        <v>1053</v>
      </c>
      <c r="I375" s="18" t="s">
        <v>1054</v>
      </c>
      <c r="J375" s="129">
        <v>3704795.38</v>
      </c>
      <c r="K375" s="129">
        <v>3677225.0</v>
      </c>
      <c r="L375" s="129">
        <v>97141.94</v>
      </c>
      <c r="M375" s="129">
        <v>96909.29</v>
      </c>
      <c r="N375" s="129">
        <v>120.0</v>
      </c>
      <c r="O375" s="129">
        <v>126.0</v>
      </c>
      <c r="P375" s="129">
        <v>85.0</v>
      </c>
      <c r="Q375" s="129">
        <v>70.0</v>
      </c>
      <c r="R375" s="129">
        <v>63.0</v>
      </c>
      <c r="S375" s="129">
        <v>56.0</v>
      </c>
      <c r="T375" s="129">
        <v>-4.0</v>
      </c>
      <c r="U375" s="129">
        <v>21.0</v>
      </c>
      <c r="V375" s="129">
        <v>12.0</v>
      </c>
      <c r="W375" s="129">
        <v>0.24</v>
      </c>
      <c r="X375" s="129">
        <v>0.75</v>
      </c>
      <c r="Y375" s="129">
        <v>1.0</v>
      </c>
      <c r="Z375" s="129">
        <v>1.0</v>
      </c>
      <c r="AA375" s="129">
        <v>1.0</v>
      </c>
      <c r="AB375" s="129">
        <v>1.0</v>
      </c>
      <c r="AC375" s="129">
        <v>1.0</v>
      </c>
      <c r="AD375" s="129">
        <v>1.0</v>
      </c>
      <c r="AE375" s="129">
        <v>612.0</v>
      </c>
      <c r="AF375" s="129">
        <v>1.0</v>
      </c>
      <c r="AG375" s="129">
        <v>1.0</v>
      </c>
      <c r="AH375" s="129">
        <v>1.0</v>
      </c>
      <c r="AI375" s="129">
        <v>1.0</v>
      </c>
      <c r="AJ375" s="129">
        <v>1.0</v>
      </c>
      <c r="AK375" s="129">
        <v>1.0</v>
      </c>
      <c r="AL375" s="130">
        <v>45469.77669996528</v>
      </c>
      <c r="AM375" s="131">
        <v>3676773.58</v>
      </c>
      <c r="AN375" s="131">
        <v>3651319.57</v>
      </c>
      <c r="AO375" s="124"/>
      <c r="AP375" s="124"/>
    </row>
    <row r="376">
      <c r="A376" s="129">
        <v>212.0</v>
      </c>
      <c r="B376" s="14" t="s">
        <v>60</v>
      </c>
      <c r="C376" s="14" t="s">
        <v>32</v>
      </c>
      <c r="D376" s="14" t="s">
        <v>213</v>
      </c>
      <c r="E376" s="14" t="s">
        <v>214</v>
      </c>
      <c r="F376" s="15" t="s">
        <v>118</v>
      </c>
      <c r="G376" s="15" t="s">
        <v>59</v>
      </c>
      <c r="H376" s="18" t="s">
        <v>1053</v>
      </c>
      <c r="I376" s="18" t="s">
        <v>1054</v>
      </c>
      <c r="J376" s="129">
        <v>2399635.89</v>
      </c>
      <c r="K376" s="129">
        <v>2151856.0</v>
      </c>
      <c r="L376" s="129">
        <v>59732.75</v>
      </c>
      <c r="M376" s="129">
        <v>54369.25</v>
      </c>
      <c r="N376" s="129">
        <v>67.0</v>
      </c>
      <c r="O376" s="129">
        <v>18.0</v>
      </c>
      <c r="P376" s="129">
        <v>65.0</v>
      </c>
      <c r="Q376" s="129">
        <v>29.0</v>
      </c>
      <c r="R376" s="129">
        <v>76.0</v>
      </c>
      <c r="S376" s="129">
        <v>59.0</v>
      </c>
      <c r="T376" s="129">
        <v>272.0</v>
      </c>
      <c r="U376" s="129">
        <v>124.0</v>
      </c>
      <c r="V376" s="129">
        <v>28.0</v>
      </c>
      <c r="W376" s="129">
        <v>9.86</v>
      </c>
      <c r="X376" s="129">
        <v>11.51</v>
      </c>
      <c r="Y376" s="129">
        <v>5.0</v>
      </c>
      <c r="Z376" s="129">
        <v>3.0</v>
      </c>
      <c r="AA376" s="129">
        <v>2.0</v>
      </c>
      <c r="AB376" s="129">
        <v>3.0</v>
      </c>
      <c r="AC376" s="129">
        <v>2.0</v>
      </c>
      <c r="AD376" s="129">
        <v>2.65</v>
      </c>
      <c r="AE376" s="129">
        <v>218.0</v>
      </c>
      <c r="AF376" s="129">
        <v>4.0</v>
      </c>
      <c r="AG376" s="129">
        <v>2.0</v>
      </c>
      <c r="AH376" s="129">
        <v>2.0</v>
      </c>
      <c r="AI376" s="129">
        <v>2.0</v>
      </c>
      <c r="AJ376" s="129">
        <v>2.0</v>
      </c>
      <c r="AK376" s="129">
        <v>2.0</v>
      </c>
      <c r="AL376" s="130">
        <v>45469.77669996528</v>
      </c>
      <c r="AM376" s="131">
        <v>2391071.71</v>
      </c>
      <c r="AN376" s="131">
        <v>2152546.26</v>
      </c>
      <c r="AO376" s="124"/>
      <c r="AP376" s="124"/>
    </row>
    <row r="377">
      <c r="A377" s="128">
        <v>3036.0</v>
      </c>
      <c r="B377" s="11" t="s">
        <v>47</v>
      </c>
      <c r="C377" s="11" t="s">
        <v>32</v>
      </c>
      <c r="D377" s="11" t="s">
        <v>237</v>
      </c>
      <c r="E377" s="14" t="s">
        <v>809</v>
      </c>
      <c r="F377" s="15" t="s">
        <v>776</v>
      </c>
      <c r="G377" s="15" t="s">
        <v>772</v>
      </c>
      <c r="H377" s="18" t="s">
        <v>1053</v>
      </c>
      <c r="I377" s="18" t="s">
        <v>1054</v>
      </c>
      <c r="J377" s="129">
        <v>554691.05</v>
      </c>
      <c r="K377" s="129">
        <v>924522.6</v>
      </c>
      <c r="L377" s="129">
        <v>15146.5</v>
      </c>
      <c r="M377" s="129">
        <v>26732.5</v>
      </c>
      <c r="N377" s="129">
        <v>2.0</v>
      </c>
      <c r="O377" s="129">
        <v>2.0</v>
      </c>
      <c r="P377" s="129">
        <v>12.0</v>
      </c>
      <c r="Q377" s="128">
        <v>12.0</v>
      </c>
      <c r="R377" s="128">
        <v>10.0</v>
      </c>
      <c r="S377" s="128">
        <v>13.0</v>
      </c>
      <c r="T377" s="128">
        <v>0.0</v>
      </c>
      <c r="U377" s="128">
        <v>0.0</v>
      </c>
      <c r="V377" s="128">
        <v>-23.0</v>
      </c>
      <c r="W377" s="128">
        <v>-43.34</v>
      </c>
      <c r="X377" s="128">
        <v>-40.0</v>
      </c>
      <c r="Y377" s="128">
        <v>1.0</v>
      </c>
      <c r="Z377" s="128">
        <v>1.0</v>
      </c>
      <c r="AA377" s="128">
        <v>1.0</v>
      </c>
      <c r="AB377" s="128">
        <v>1.0</v>
      </c>
      <c r="AC377" s="128">
        <v>1.0</v>
      </c>
      <c r="AD377" s="128">
        <v>1.0</v>
      </c>
      <c r="AE377" s="128">
        <v>531.0</v>
      </c>
      <c r="AF377" s="128">
        <v>1.0</v>
      </c>
      <c r="AG377" s="128">
        <v>1.0</v>
      </c>
      <c r="AH377" s="128">
        <v>1.0</v>
      </c>
      <c r="AI377" s="128">
        <v>1.0</v>
      </c>
      <c r="AJ377" s="128">
        <v>1.0</v>
      </c>
      <c r="AK377" s="128">
        <v>1.0</v>
      </c>
      <c r="AL377" s="130">
        <v>45469.77669996528</v>
      </c>
      <c r="AM377" s="131">
        <v>555034.3</v>
      </c>
      <c r="AN377" s="131">
        <v>933370.37</v>
      </c>
      <c r="AO377" s="124"/>
      <c r="AP377" s="124"/>
    </row>
    <row r="378">
      <c r="A378" s="129">
        <v>630.0</v>
      </c>
      <c r="B378" s="14" t="s">
        <v>31</v>
      </c>
      <c r="C378" s="14" t="s">
        <v>32</v>
      </c>
      <c r="D378" s="14" t="s">
        <v>249</v>
      </c>
      <c r="E378" s="14" t="s">
        <v>372</v>
      </c>
      <c r="F378" s="15" t="s">
        <v>586</v>
      </c>
      <c r="G378" s="15" t="s">
        <v>59</v>
      </c>
      <c r="H378" s="18" t="s">
        <v>1053</v>
      </c>
      <c r="I378" s="18" t="s">
        <v>1054</v>
      </c>
      <c r="J378" s="129">
        <v>3271511.52</v>
      </c>
      <c r="K378" s="129">
        <v>2967327.6</v>
      </c>
      <c r="L378" s="129">
        <v>94802.72</v>
      </c>
      <c r="M378" s="129">
        <v>87185.71</v>
      </c>
      <c r="N378" s="129">
        <v>50.0</v>
      </c>
      <c r="O378" s="129">
        <v>36.0</v>
      </c>
      <c r="P378" s="129">
        <v>56.0</v>
      </c>
      <c r="Q378" s="129">
        <v>60.0</v>
      </c>
      <c r="R378" s="129">
        <v>80.0</v>
      </c>
      <c r="S378" s="129">
        <v>82.0</v>
      </c>
      <c r="T378" s="129">
        <v>38.0</v>
      </c>
      <c r="U378" s="129">
        <v>-6.0</v>
      </c>
      <c r="V378" s="129">
        <v>-2.0</v>
      </c>
      <c r="W378" s="129">
        <v>8.74</v>
      </c>
      <c r="X378" s="129">
        <v>10.25</v>
      </c>
      <c r="Y378" s="129">
        <v>2.0</v>
      </c>
      <c r="Z378" s="129">
        <v>1.0</v>
      </c>
      <c r="AA378" s="129">
        <v>1.0</v>
      </c>
      <c r="AB378" s="129">
        <v>3.0</v>
      </c>
      <c r="AC378" s="129">
        <v>2.0</v>
      </c>
      <c r="AD378" s="129">
        <v>2.1</v>
      </c>
      <c r="AE378" s="129">
        <v>286.0</v>
      </c>
      <c r="AF378" s="129">
        <v>2.0</v>
      </c>
      <c r="AG378" s="129">
        <v>1.0</v>
      </c>
      <c r="AH378" s="129">
        <v>1.0</v>
      </c>
      <c r="AI378" s="129">
        <v>2.0</v>
      </c>
      <c r="AJ378" s="129">
        <v>2.0</v>
      </c>
      <c r="AK378" s="129">
        <v>2.0</v>
      </c>
      <c r="AL378" s="130">
        <v>45469.77669996528</v>
      </c>
      <c r="AM378" s="131">
        <v>3272249.84</v>
      </c>
      <c r="AN378" s="131">
        <v>2965467.82</v>
      </c>
      <c r="AO378" s="124"/>
      <c r="AP378" s="124"/>
    </row>
    <row r="379">
      <c r="A379" s="129">
        <v>365.0</v>
      </c>
      <c r="B379" s="14" t="s">
        <v>63</v>
      </c>
      <c r="C379" s="14" t="s">
        <v>32</v>
      </c>
      <c r="D379" s="14" t="s">
        <v>371</v>
      </c>
      <c r="E379" s="14" t="s">
        <v>372</v>
      </c>
      <c r="F379" s="15" t="s">
        <v>66</v>
      </c>
      <c r="G379" s="15" t="s">
        <v>59</v>
      </c>
      <c r="H379" s="18" t="s">
        <v>1053</v>
      </c>
      <c r="I379" s="18" t="s">
        <v>1054</v>
      </c>
      <c r="J379" s="129">
        <v>2672962.36</v>
      </c>
      <c r="K379" s="129">
        <v>2094698.8</v>
      </c>
      <c r="L379" s="129">
        <v>63313.5</v>
      </c>
      <c r="M379" s="129">
        <v>55559.5</v>
      </c>
      <c r="N379" s="129">
        <v>122.0</v>
      </c>
      <c r="O379" s="14" t="s">
        <v>41</v>
      </c>
      <c r="P379" s="129">
        <v>62.0</v>
      </c>
      <c r="Q379" s="129">
        <v>53.0</v>
      </c>
      <c r="R379" s="129">
        <v>87.0</v>
      </c>
      <c r="S379" s="129">
        <v>66.0</v>
      </c>
      <c r="T379" s="14" t="s">
        <v>41</v>
      </c>
      <c r="U379" s="129">
        <v>16.0</v>
      </c>
      <c r="V379" s="129">
        <v>31.0</v>
      </c>
      <c r="W379" s="129">
        <v>13.96</v>
      </c>
      <c r="X379" s="129">
        <v>27.61</v>
      </c>
      <c r="Y379" s="14" t="s">
        <v>41</v>
      </c>
      <c r="Z379" s="129">
        <v>1.0</v>
      </c>
      <c r="AA379" s="129">
        <v>2.0</v>
      </c>
      <c r="AB379" s="129">
        <v>3.0</v>
      </c>
      <c r="AC379" s="129">
        <v>4.0</v>
      </c>
      <c r="AD379" s="129">
        <v>2.7</v>
      </c>
      <c r="AE379" s="129">
        <v>211.0</v>
      </c>
      <c r="AF379" s="14" t="s">
        <v>41</v>
      </c>
      <c r="AG379" s="129">
        <v>1.0</v>
      </c>
      <c r="AH379" s="129">
        <v>2.0</v>
      </c>
      <c r="AI379" s="129">
        <v>2.0</v>
      </c>
      <c r="AJ379" s="129">
        <v>3.0</v>
      </c>
      <c r="AK379" s="129">
        <v>2.0</v>
      </c>
      <c r="AL379" s="130">
        <v>45469.77669996528</v>
      </c>
      <c r="AM379" s="131">
        <v>2663229.54</v>
      </c>
      <c r="AN379" s="131">
        <v>2079897.93</v>
      </c>
      <c r="AO379" s="124"/>
      <c r="AP379" s="124"/>
    </row>
    <row r="380">
      <c r="A380" s="129">
        <v>561.0</v>
      </c>
      <c r="B380" s="14" t="s">
        <v>97</v>
      </c>
      <c r="C380" s="14" t="s">
        <v>32</v>
      </c>
      <c r="D380" s="14" t="s">
        <v>503</v>
      </c>
      <c r="E380" s="14" t="s">
        <v>534</v>
      </c>
      <c r="F380" s="15" t="s">
        <v>100</v>
      </c>
      <c r="G380" s="15" t="s">
        <v>101</v>
      </c>
      <c r="H380" s="18" t="s">
        <v>1053</v>
      </c>
      <c r="I380" s="18" t="s">
        <v>1054</v>
      </c>
      <c r="J380" s="129">
        <v>1593835.33</v>
      </c>
      <c r="K380" s="129">
        <v>1668292.8</v>
      </c>
      <c r="L380" s="129">
        <v>43136.58</v>
      </c>
      <c r="M380" s="129">
        <v>48792.23</v>
      </c>
      <c r="N380" s="129">
        <v>36.0</v>
      </c>
      <c r="O380" s="129">
        <v>42.0</v>
      </c>
      <c r="P380" s="129">
        <v>22.0</v>
      </c>
      <c r="Q380" s="129">
        <v>12.0</v>
      </c>
      <c r="R380" s="129">
        <v>47.0</v>
      </c>
      <c r="S380" s="129">
        <v>39.0</v>
      </c>
      <c r="T380" s="129">
        <v>-14.0</v>
      </c>
      <c r="U380" s="129">
        <v>83.0</v>
      </c>
      <c r="V380" s="129">
        <v>20.0</v>
      </c>
      <c r="W380" s="129">
        <v>-11.59</v>
      </c>
      <c r="X380" s="129">
        <v>-4.46</v>
      </c>
      <c r="Y380" s="129">
        <v>1.0</v>
      </c>
      <c r="Z380" s="129">
        <v>2.0</v>
      </c>
      <c r="AA380" s="129">
        <v>2.0</v>
      </c>
      <c r="AB380" s="129">
        <v>1.0</v>
      </c>
      <c r="AC380" s="129">
        <v>1.0</v>
      </c>
      <c r="AD380" s="129">
        <v>1.3</v>
      </c>
      <c r="AE380" s="129">
        <v>450.0</v>
      </c>
      <c r="AF380" s="129">
        <v>1.0</v>
      </c>
      <c r="AG380" s="129">
        <v>2.0</v>
      </c>
      <c r="AH380" s="129">
        <v>2.0</v>
      </c>
      <c r="AI380" s="129">
        <v>1.0</v>
      </c>
      <c r="AJ380" s="129">
        <v>1.0</v>
      </c>
      <c r="AK380" s="129">
        <v>1.0</v>
      </c>
      <c r="AL380" s="130">
        <v>45469.77669996528</v>
      </c>
      <c r="AM380" s="131">
        <v>1594000.58</v>
      </c>
      <c r="AN380" s="131">
        <v>1667240.16</v>
      </c>
      <c r="AO380" s="124"/>
      <c r="AP380" s="124"/>
    </row>
    <row r="381">
      <c r="A381" s="129">
        <v>751.0</v>
      </c>
      <c r="B381" s="14" t="s">
        <v>47</v>
      </c>
      <c r="C381" s="14" t="s">
        <v>32</v>
      </c>
      <c r="D381" s="14" t="s">
        <v>677</v>
      </c>
      <c r="E381" s="14" t="s">
        <v>534</v>
      </c>
      <c r="F381" s="15" t="s">
        <v>513</v>
      </c>
      <c r="G381" s="15" t="s">
        <v>59</v>
      </c>
      <c r="H381" s="18" t="s">
        <v>1053</v>
      </c>
      <c r="I381" s="18" t="s">
        <v>1054</v>
      </c>
      <c r="J381" s="129">
        <v>1101872.7</v>
      </c>
      <c r="K381" s="129">
        <v>929332.2</v>
      </c>
      <c r="L381" s="129">
        <v>26210.68</v>
      </c>
      <c r="M381" s="129">
        <v>23270.61</v>
      </c>
      <c r="N381" s="129">
        <v>31.0</v>
      </c>
      <c r="O381" s="129">
        <v>31.0</v>
      </c>
      <c r="P381" s="129">
        <v>17.0</v>
      </c>
      <c r="Q381" s="129">
        <v>20.0</v>
      </c>
      <c r="R381" s="129">
        <v>45.0</v>
      </c>
      <c r="S381" s="129">
        <v>40.0</v>
      </c>
      <c r="T381" s="129">
        <v>0.0</v>
      </c>
      <c r="U381" s="129">
        <v>-15.0</v>
      </c>
      <c r="V381" s="129">
        <v>12.0</v>
      </c>
      <c r="W381" s="129">
        <v>12.63</v>
      </c>
      <c r="X381" s="129">
        <v>18.57</v>
      </c>
      <c r="Y381" s="129">
        <v>1.0</v>
      </c>
      <c r="Z381" s="129">
        <v>1.0</v>
      </c>
      <c r="AA381" s="129">
        <v>1.0</v>
      </c>
      <c r="AB381" s="129">
        <v>3.0</v>
      </c>
      <c r="AC381" s="129">
        <v>3.0</v>
      </c>
      <c r="AD381" s="129">
        <v>2.3</v>
      </c>
      <c r="AE381" s="129">
        <v>258.0</v>
      </c>
      <c r="AF381" s="129">
        <v>1.0</v>
      </c>
      <c r="AG381" s="129">
        <v>1.0</v>
      </c>
      <c r="AH381" s="129">
        <v>1.0</v>
      </c>
      <c r="AI381" s="129">
        <v>2.0</v>
      </c>
      <c r="AJ381" s="129">
        <v>2.0</v>
      </c>
      <c r="AK381" s="129">
        <v>2.0</v>
      </c>
      <c r="AL381" s="130">
        <v>45469.77669996528</v>
      </c>
      <c r="AM381" s="131">
        <v>1104114.74</v>
      </c>
      <c r="AN381" s="131">
        <v>931973.06</v>
      </c>
      <c r="AO381" s="124"/>
      <c r="AP381" s="124"/>
    </row>
    <row r="382">
      <c r="A382" s="129">
        <v>494.0</v>
      </c>
      <c r="B382" s="14" t="s">
        <v>97</v>
      </c>
      <c r="C382" s="14" t="s">
        <v>32</v>
      </c>
      <c r="D382" s="14" t="s">
        <v>44</v>
      </c>
      <c r="E382" s="14" t="s">
        <v>479</v>
      </c>
      <c r="F382" s="15" t="s">
        <v>243</v>
      </c>
      <c r="G382" s="15" t="s">
        <v>101</v>
      </c>
      <c r="H382" s="18" t="s">
        <v>1053</v>
      </c>
      <c r="I382" s="18" t="s">
        <v>1054</v>
      </c>
      <c r="J382" s="129">
        <v>874616.44</v>
      </c>
      <c r="K382" s="129">
        <v>866557.2</v>
      </c>
      <c r="L382" s="129">
        <v>28705.25</v>
      </c>
      <c r="M382" s="129">
        <v>30899.75</v>
      </c>
      <c r="N382" s="129">
        <v>92.0</v>
      </c>
      <c r="O382" s="129">
        <v>63.0</v>
      </c>
      <c r="P382" s="129">
        <v>26.0</v>
      </c>
      <c r="Q382" s="129">
        <v>29.0</v>
      </c>
      <c r="R382" s="129">
        <v>37.0</v>
      </c>
      <c r="S382" s="129">
        <v>32.0</v>
      </c>
      <c r="T382" s="129">
        <v>46.0</v>
      </c>
      <c r="U382" s="129">
        <v>-10.0</v>
      </c>
      <c r="V382" s="129">
        <v>15.0</v>
      </c>
      <c r="W382" s="129">
        <v>-7.1</v>
      </c>
      <c r="X382" s="129">
        <v>0.93</v>
      </c>
      <c r="Y382" s="129">
        <v>2.0</v>
      </c>
      <c r="Z382" s="129">
        <v>1.0</v>
      </c>
      <c r="AA382" s="129">
        <v>1.0</v>
      </c>
      <c r="AB382" s="129">
        <v>1.0</v>
      </c>
      <c r="AC382" s="129">
        <v>1.0</v>
      </c>
      <c r="AD382" s="129">
        <v>1.05</v>
      </c>
      <c r="AE382" s="129">
        <v>515.0</v>
      </c>
      <c r="AF382" s="129">
        <v>2.0</v>
      </c>
      <c r="AG382" s="129">
        <v>1.0</v>
      </c>
      <c r="AH382" s="129">
        <v>1.0</v>
      </c>
      <c r="AI382" s="129">
        <v>1.0</v>
      </c>
      <c r="AJ382" s="129">
        <v>1.0</v>
      </c>
      <c r="AK382" s="129">
        <v>1.0</v>
      </c>
      <c r="AL382" s="130">
        <v>45469.77669996528</v>
      </c>
      <c r="AM382" s="131">
        <v>874343.56</v>
      </c>
      <c r="AN382" s="131">
        <v>867232.32</v>
      </c>
      <c r="AO382" s="124"/>
      <c r="AP382" s="124"/>
    </row>
    <row r="383">
      <c r="A383" s="129">
        <v>185.0</v>
      </c>
      <c r="B383" s="14" t="s">
        <v>47</v>
      </c>
      <c r="C383" s="14" t="s">
        <v>32</v>
      </c>
      <c r="D383" s="14" t="s">
        <v>182</v>
      </c>
      <c r="E383" s="14" t="s">
        <v>183</v>
      </c>
      <c r="F383" s="15" t="s">
        <v>115</v>
      </c>
      <c r="G383" s="15" t="s">
        <v>59</v>
      </c>
      <c r="H383" s="18" t="s">
        <v>1053</v>
      </c>
      <c r="I383" s="18" t="s">
        <v>1054</v>
      </c>
      <c r="J383" s="129">
        <v>1721816.79</v>
      </c>
      <c r="K383" s="129">
        <v>1573824.6</v>
      </c>
      <c r="L383" s="129">
        <v>53365.75</v>
      </c>
      <c r="M383" s="129">
        <v>56959.75</v>
      </c>
      <c r="N383" s="129">
        <v>16.0</v>
      </c>
      <c r="O383" s="129">
        <v>18.0</v>
      </c>
      <c r="P383" s="129">
        <v>39.0</v>
      </c>
      <c r="Q383" s="129">
        <v>32.0</v>
      </c>
      <c r="R383" s="129">
        <v>35.0</v>
      </c>
      <c r="S383" s="129">
        <v>30.0</v>
      </c>
      <c r="T383" s="129">
        <v>-11.0</v>
      </c>
      <c r="U383" s="129">
        <v>21.0</v>
      </c>
      <c r="V383" s="129">
        <v>16.0</v>
      </c>
      <c r="W383" s="129">
        <v>-6.31</v>
      </c>
      <c r="X383" s="129">
        <v>9.4</v>
      </c>
      <c r="Y383" s="129">
        <v>1.0</v>
      </c>
      <c r="Z383" s="129">
        <v>1.0</v>
      </c>
      <c r="AA383" s="129">
        <v>1.0</v>
      </c>
      <c r="AB383" s="129">
        <v>1.0</v>
      </c>
      <c r="AC383" s="129">
        <v>2.0</v>
      </c>
      <c r="AD383" s="129">
        <v>1.25</v>
      </c>
      <c r="AE383" s="129">
        <v>460.0</v>
      </c>
      <c r="AF383" s="129">
        <v>1.0</v>
      </c>
      <c r="AG383" s="129">
        <v>1.0</v>
      </c>
      <c r="AH383" s="129">
        <v>1.0</v>
      </c>
      <c r="AI383" s="129">
        <v>1.0</v>
      </c>
      <c r="AJ383" s="129">
        <v>2.0</v>
      </c>
      <c r="AK383" s="129">
        <v>1.0</v>
      </c>
      <c r="AL383" s="130">
        <v>45469.77669996528</v>
      </c>
      <c r="AM383" s="131">
        <v>1704071.96</v>
      </c>
      <c r="AN383" s="131">
        <v>1574109.13</v>
      </c>
      <c r="AO383" s="124"/>
      <c r="AP383" s="124"/>
    </row>
    <row r="384">
      <c r="A384" s="129">
        <v>716.0</v>
      </c>
      <c r="B384" s="14" t="s">
        <v>42</v>
      </c>
      <c r="C384" s="14" t="s">
        <v>32</v>
      </c>
      <c r="D384" s="14" t="s">
        <v>650</v>
      </c>
      <c r="E384" s="14" t="s">
        <v>651</v>
      </c>
      <c r="F384" s="15" t="s">
        <v>270</v>
      </c>
      <c r="G384" s="15" t="s">
        <v>46</v>
      </c>
      <c r="H384" s="18" t="s">
        <v>1053</v>
      </c>
      <c r="I384" s="18" t="s">
        <v>1054</v>
      </c>
      <c r="J384" s="129">
        <v>1619311.36</v>
      </c>
      <c r="K384" s="129">
        <v>1469218.4</v>
      </c>
      <c r="L384" s="129">
        <v>61129.86</v>
      </c>
      <c r="M384" s="129">
        <v>60197.91</v>
      </c>
      <c r="N384" s="129">
        <v>67.0</v>
      </c>
      <c r="O384" s="129">
        <v>38.0</v>
      </c>
      <c r="P384" s="129">
        <v>29.0</v>
      </c>
      <c r="Q384" s="129">
        <v>27.0</v>
      </c>
      <c r="R384" s="129">
        <v>42.0</v>
      </c>
      <c r="S384" s="129">
        <v>39.0</v>
      </c>
      <c r="T384" s="129">
        <v>76.0</v>
      </c>
      <c r="U384" s="129">
        <v>7.0</v>
      </c>
      <c r="V384" s="129">
        <v>7.0</v>
      </c>
      <c r="W384" s="129">
        <v>1.55</v>
      </c>
      <c r="X384" s="129">
        <v>10.22</v>
      </c>
      <c r="Y384" s="129">
        <v>3.0</v>
      </c>
      <c r="Z384" s="129">
        <v>1.0</v>
      </c>
      <c r="AA384" s="129">
        <v>1.0</v>
      </c>
      <c r="AB384" s="129">
        <v>1.0</v>
      </c>
      <c r="AC384" s="129">
        <v>2.0</v>
      </c>
      <c r="AD384" s="129">
        <v>1.35</v>
      </c>
      <c r="AE384" s="129">
        <v>442.0</v>
      </c>
      <c r="AF384" s="129">
        <v>2.0</v>
      </c>
      <c r="AG384" s="129">
        <v>1.0</v>
      </c>
      <c r="AH384" s="129">
        <v>1.0</v>
      </c>
      <c r="AI384" s="129">
        <v>1.0</v>
      </c>
      <c r="AJ384" s="129">
        <v>2.0</v>
      </c>
      <c r="AK384" s="129">
        <v>1.0</v>
      </c>
      <c r="AL384" s="130">
        <v>45469.77669996528</v>
      </c>
      <c r="AM384" s="131">
        <v>1597545.06</v>
      </c>
      <c r="AN384" s="131">
        <v>1469099.19</v>
      </c>
      <c r="AO384" s="124"/>
      <c r="AP384" s="124"/>
    </row>
    <row r="385">
      <c r="A385" s="129">
        <v>330.0</v>
      </c>
      <c r="B385" s="14" t="s">
        <v>122</v>
      </c>
      <c r="C385" s="14" t="s">
        <v>992</v>
      </c>
      <c r="D385" s="14" t="s">
        <v>484</v>
      </c>
      <c r="E385" s="14" t="s">
        <v>1017</v>
      </c>
      <c r="F385" s="15" t="s">
        <v>270</v>
      </c>
      <c r="G385" s="15" t="s">
        <v>46</v>
      </c>
      <c r="H385" s="18" t="s">
        <v>1053</v>
      </c>
      <c r="I385" s="18" t="s">
        <v>1054</v>
      </c>
      <c r="J385" s="129">
        <v>494987.28</v>
      </c>
      <c r="K385" s="129">
        <v>542698.4</v>
      </c>
      <c r="L385" s="129">
        <v>14608.91</v>
      </c>
      <c r="M385" s="129">
        <v>21532.37</v>
      </c>
      <c r="N385" s="129">
        <v>13.0</v>
      </c>
      <c r="O385" s="129">
        <v>42.0</v>
      </c>
      <c r="P385" s="129">
        <v>65.0</v>
      </c>
      <c r="Q385" s="129">
        <v>64.0</v>
      </c>
      <c r="R385" s="129">
        <v>145.0</v>
      </c>
      <c r="S385" s="129">
        <v>40.0</v>
      </c>
      <c r="T385" s="129">
        <v>-69.0</v>
      </c>
      <c r="U385" s="129">
        <v>1.0</v>
      </c>
      <c r="V385" s="129">
        <v>262.0</v>
      </c>
      <c r="W385" s="129">
        <v>-32.15</v>
      </c>
      <c r="X385" s="129">
        <v>-8.79</v>
      </c>
      <c r="Y385" s="129">
        <v>1.0</v>
      </c>
      <c r="Z385" s="129">
        <v>1.0</v>
      </c>
      <c r="AA385" s="129">
        <v>5.0</v>
      </c>
      <c r="AB385" s="129">
        <v>1.0</v>
      </c>
      <c r="AC385" s="129">
        <v>1.0</v>
      </c>
      <c r="AD385" s="129">
        <v>2.0</v>
      </c>
      <c r="AE385" s="129">
        <v>302.0</v>
      </c>
      <c r="AF385" s="129">
        <v>1.0</v>
      </c>
      <c r="AG385" s="129">
        <v>1.0</v>
      </c>
      <c r="AH385" s="129">
        <v>4.0</v>
      </c>
      <c r="AI385" s="129">
        <v>1.0</v>
      </c>
      <c r="AJ385" s="129">
        <v>1.0</v>
      </c>
      <c r="AK385" s="129">
        <v>2.0</v>
      </c>
      <c r="AL385" s="130">
        <v>45469.77669996528</v>
      </c>
      <c r="AM385" s="131">
        <v>441623.35</v>
      </c>
      <c r="AN385" s="131">
        <v>536903.37</v>
      </c>
      <c r="AO385" s="124"/>
      <c r="AP385" s="124"/>
    </row>
    <row r="386">
      <c r="A386" s="129">
        <v>768.0</v>
      </c>
      <c r="B386" s="14" t="s">
        <v>122</v>
      </c>
      <c r="C386" s="14" t="s">
        <v>992</v>
      </c>
      <c r="D386" s="14" t="s">
        <v>484</v>
      </c>
      <c r="E386" s="14" t="s">
        <v>1017</v>
      </c>
      <c r="F386" s="15" t="s">
        <v>270</v>
      </c>
      <c r="G386" s="15" t="s">
        <v>46</v>
      </c>
      <c r="H386" s="18" t="s">
        <v>1053</v>
      </c>
      <c r="I386" s="18" t="s">
        <v>1054</v>
      </c>
      <c r="J386" s="129">
        <v>919345.3</v>
      </c>
      <c r="K386" s="129">
        <v>1437676.6</v>
      </c>
      <c r="L386" s="129">
        <v>26939.52</v>
      </c>
      <c r="M386" s="129">
        <v>56659.35</v>
      </c>
      <c r="N386" s="129">
        <v>11.0</v>
      </c>
      <c r="O386" s="129">
        <v>53.0</v>
      </c>
      <c r="P386" s="129">
        <v>83.0</v>
      </c>
      <c r="Q386" s="129">
        <v>53.0</v>
      </c>
      <c r="R386" s="129">
        <v>160.0</v>
      </c>
      <c r="S386" s="129">
        <v>37.0</v>
      </c>
      <c r="T386" s="129">
        <v>-79.0</v>
      </c>
      <c r="U386" s="129">
        <v>56.0</v>
      </c>
      <c r="V386" s="129">
        <v>332.0</v>
      </c>
      <c r="W386" s="129">
        <v>-52.45</v>
      </c>
      <c r="X386" s="129">
        <v>-36.05</v>
      </c>
      <c r="Y386" s="129">
        <v>1.0</v>
      </c>
      <c r="Z386" s="129">
        <v>1.0</v>
      </c>
      <c r="AA386" s="129">
        <v>5.0</v>
      </c>
      <c r="AB386" s="129">
        <v>1.0</v>
      </c>
      <c r="AC386" s="129">
        <v>1.0</v>
      </c>
      <c r="AD386" s="129">
        <v>2.0</v>
      </c>
      <c r="AE386" s="129">
        <v>307.0</v>
      </c>
      <c r="AF386" s="129">
        <v>1.0</v>
      </c>
      <c r="AG386" s="129">
        <v>1.0</v>
      </c>
      <c r="AH386" s="129">
        <v>4.0</v>
      </c>
      <c r="AI386" s="129">
        <v>1.0</v>
      </c>
      <c r="AJ386" s="129">
        <v>1.0</v>
      </c>
      <c r="AK386" s="129">
        <v>2.0</v>
      </c>
      <c r="AL386" s="130">
        <v>45469.77669996528</v>
      </c>
      <c r="AM386" s="131">
        <v>827044.44</v>
      </c>
      <c r="AN386" s="131">
        <v>1450633.09</v>
      </c>
      <c r="AO386" s="124"/>
      <c r="AP386" s="124"/>
    </row>
    <row r="387">
      <c r="A387" s="129">
        <v>144.0</v>
      </c>
      <c r="B387" s="14" t="s">
        <v>47</v>
      </c>
      <c r="C387" s="14" t="s">
        <v>32</v>
      </c>
      <c r="D387" s="14" t="s">
        <v>125</v>
      </c>
      <c r="E387" s="14" t="s">
        <v>126</v>
      </c>
      <c r="F387" s="15" t="s">
        <v>115</v>
      </c>
      <c r="G387" s="15" t="s">
        <v>59</v>
      </c>
      <c r="H387" s="18" t="s">
        <v>1053</v>
      </c>
      <c r="I387" s="18" t="s">
        <v>1054</v>
      </c>
      <c r="J387" s="129">
        <v>928347.35</v>
      </c>
      <c r="K387" s="129">
        <v>1159581.4</v>
      </c>
      <c r="L387" s="129">
        <v>30847.69</v>
      </c>
      <c r="M387" s="129">
        <v>38972.18</v>
      </c>
      <c r="N387" s="14" t="s">
        <v>41</v>
      </c>
      <c r="O387" s="129">
        <v>3.0</v>
      </c>
      <c r="P387" s="129">
        <v>23.0</v>
      </c>
      <c r="Q387" s="129">
        <v>14.0</v>
      </c>
      <c r="R387" s="129">
        <v>28.0</v>
      </c>
      <c r="S387" s="129">
        <v>32.0</v>
      </c>
      <c r="T387" s="14" t="s">
        <v>41</v>
      </c>
      <c r="U387" s="129">
        <v>64.0</v>
      </c>
      <c r="V387" s="129">
        <v>-12.0</v>
      </c>
      <c r="W387" s="129">
        <v>-20.85</v>
      </c>
      <c r="X387" s="129">
        <v>-19.94</v>
      </c>
      <c r="Y387" s="14" t="s">
        <v>41</v>
      </c>
      <c r="Z387" s="129">
        <v>2.0</v>
      </c>
      <c r="AA387" s="129">
        <v>1.0</v>
      </c>
      <c r="AB387" s="129">
        <v>1.0</v>
      </c>
      <c r="AC387" s="129">
        <v>1.0</v>
      </c>
      <c r="AD387" s="129">
        <v>1.05</v>
      </c>
      <c r="AE387" s="129">
        <v>517.0</v>
      </c>
      <c r="AF387" s="14" t="s">
        <v>41</v>
      </c>
      <c r="AG387" s="129">
        <v>2.0</v>
      </c>
      <c r="AH387" s="129">
        <v>1.0</v>
      </c>
      <c r="AI387" s="129">
        <v>1.0</v>
      </c>
      <c r="AJ387" s="129">
        <v>1.0</v>
      </c>
      <c r="AK387" s="129">
        <v>1.0</v>
      </c>
      <c r="AL387" s="130">
        <v>45469.77669996528</v>
      </c>
      <c r="AM387" s="131">
        <v>927353.36</v>
      </c>
      <c r="AN387" s="131">
        <v>1150873.28</v>
      </c>
      <c r="AO387" s="124"/>
      <c r="AP387" s="124"/>
    </row>
    <row r="388">
      <c r="A388" s="129">
        <v>307.0</v>
      </c>
      <c r="B388" s="14" t="s">
        <v>97</v>
      </c>
      <c r="C388" s="14" t="s">
        <v>32</v>
      </c>
      <c r="D388" s="14" t="s">
        <v>317</v>
      </c>
      <c r="E388" s="14" t="s">
        <v>318</v>
      </c>
      <c r="F388" s="15" t="s">
        <v>154</v>
      </c>
      <c r="G388" s="15" t="s">
        <v>101</v>
      </c>
      <c r="H388" s="18" t="s">
        <v>1053</v>
      </c>
      <c r="I388" s="18" t="s">
        <v>1054</v>
      </c>
      <c r="J388" s="129">
        <v>1179084.86</v>
      </c>
      <c r="K388" s="129">
        <v>1185729.2</v>
      </c>
      <c r="L388" s="129">
        <v>37243.25</v>
      </c>
      <c r="M388" s="129">
        <v>40313.25</v>
      </c>
      <c r="N388" s="129">
        <v>15.0</v>
      </c>
      <c r="O388" s="129">
        <v>20.0</v>
      </c>
      <c r="P388" s="129">
        <v>20.0</v>
      </c>
      <c r="Q388" s="129">
        <v>22.0</v>
      </c>
      <c r="R388" s="129">
        <v>23.0</v>
      </c>
      <c r="S388" s="129">
        <v>32.0</v>
      </c>
      <c r="T388" s="129">
        <v>-25.0</v>
      </c>
      <c r="U388" s="129">
        <v>-9.0</v>
      </c>
      <c r="V388" s="129">
        <v>-28.0</v>
      </c>
      <c r="W388" s="129">
        <v>-7.62</v>
      </c>
      <c r="X388" s="129">
        <v>-0.56</v>
      </c>
      <c r="Y388" s="129">
        <v>1.0</v>
      </c>
      <c r="Z388" s="129">
        <v>1.0</v>
      </c>
      <c r="AA388" s="129">
        <v>1.0</v>
      </c>
      <c r="AB388" s="129">
        <v>1.0</v>
      </c>
      <c r="AC388" s="129">
        <v>1.0</v>
      </c>
      <c r="AD388" s="129">
        <v>1.0</v>
      </c>
      <c r="AE388" s="129">
        <v>581.0</v>
      </c>
      <c r="AF388" s="129">
        <v>1.0</v>
      </c>
      <c r="AG388" s="129">
        <v>1.0</v>
      </c>
      <c r="AH388" s="129">
        <v>1.0</v>
      </c>
      <c r="AI388" s="129">
        <v>1.0</v>
      </c>
      <c r="AJ388" s="129">
        <v>1.0</v>
      </c>
      <c r="AK388" s="129">
        <v>1.0</v>
      </c>
      <c r="AL388" s="130">
        <v>45469.77669996528</v>
      </c>
      <c r="AM388" s="131">
        <v>1168199.36</v>
      </c>
      <c r="AN388" s="131">
        <v>1186045.99</v>
      </c>
      <c r="AO388" s="124"/>
      <c r="AP388" s="124"/>
    </row>
    <row r="389">
      <c r="A389" s="129">
        <v>640.0</v>
      </c>
      <c r="B389" s="14" t="s">
        <v>97</v>
      </c>
      <c r="C389" s="14" t="s">
        <v>32</v>
      </c>
      <c r="D389" s="14" t="s">
        <v>409</v>
      </c>
      <c r="E389" s="14" t="s">
        <v>410</v>
      </c>
      <c r="F389" s="15" t="s">
        <v>209</v>
      </c>
      <c r="G389" s="15" t="s">
        <v>101</v>
      </c>
      <c r="H389" s="18" t="s">
        <v>1053</v>
      </c>
      <c r="I389" s="18" t="s">
        <v>1054</v>
      </c>
      <c r="J389" s="129">
        <v>896788.22</v>
      </c>
      <c r="K389" s="129">
        <v>787986.0</v>
      </c>
      <c r="L389" s="129">
        <v>25495.33</v>
      </c>
      <c r="M389" s="129">
        <v>24813.18</v>
      </c>
      <c r="N389" s="129">
        <v>1.0</v>
      </c>
      <c r="O389" s="129">
        <v>4.0</v>
      </c>
      <c r="P389" s="129">
        <v>11.0</v>
      </c>
      <c r="Q389" s="129">
        <v>23.0</v>
      </c>
      <c r="R389" s="129">
        <v>10.0</v>
      </c>
      <c r="S389" s="129">
        <v>13.0</v>
      </c>
      <c r="T389" s="129">
        <v>-75.0</v>
      </c>
      <c r="U389" s="129">
        <v>-52.0</v>
      </c>
      <c r="V389" s="129">
        <v>-23.0</v>
      </c>
      <c r="W389" s="129">
        <v>2.75</v>
      </c>
      <c r="X389" s="129">
        <v>13.81</v>
      </c>
      <c r="Y389" s="129">
        <v>1.0</v>
      </c>
      <c r="Z389" s="129">
        <v>1.0</v>
      </c>
      <c r="AA389" s="129">
        <v>1.0</v>
      </c>
      <c r="AB389" s="129">
        <v>1.0</v>
      </c>
      <c r="AC389" s="129">
        <v>3.0</v>
      </c>
      <c r="AD389" s="129">
        <v>1.5</v>
      </c>
      <c r="AE389" s="129">
        <v>401.0</v>
      </c>
      <c r="AF389" s="129">
        <v>1.0</v>
      </c>
      <c r="AG389" s="129">
        <v>1.0</v>
      </c>
      <c r="AH389" s="129">
        <v>1.0</v>
      </c>
      <c r="AI389" s="129">
        <v>1.0</v>
      </c>
      <c r="AJ389" s="129">
        <v>2.0</v>
      </c>
      <c r="AK389" s="129">
        <v>1.0</v>
      </c>
      <c r="AL389" s="130">
        <v>45469.77669996528</v>
      </c>
      <c r="AM389" s="131">
        <v>896928.97</v>
      </c>
      <c r="AN389" s="131">
        <v>784221.04</v>
      </c>
      <c r="AO389" s="124"/>
      <c r="AP389" s="124"/>
    </row>
    <row r="390">
      <c r="A390" s="129">
        <v>403.0</v>
      </c>
      <c r="B390" s="14" t="s">
        <v>97</v>
      </c>
      <c r="C390" s="14" t="s">
        <v>32</v>
      </c>
      <c r="D390" s="14" t="s">
        <v>409</v>
      </c>
      <c r="E390" s="14" t="s">
        <v>410</v>
      </c>
      <c r="F390" s="15" t="s">
        <v>209</v>
      </c>
      <c r="G390" s="15" t="s">
        <v>101</v>
      </c>
      <c r="H390" s="18" t="s">
        <v>1053</v>
      </c>
      <c r="I390" s="18" t="s">
        <v>1054</v>
      </c>
      <c r="J390" s="129">
        <v>959540.07</v>
      </c>
      <c r="K390" s="129">
        <v>858918.2</v>
      </c>
      <c r="L390" s="129">
        <v>27415.45</v>
      </c>
      <c r="M390" s="129">
        <v>26298.38</v>
      </c>
      <c r="N390" s="129">
        <v>6.0</v>
      </c>
      <c r="O390" s="129">
        <v>1.0</v>
      </c>
      <c r="P390" s="129">
        <v>11.0</v>
      </c>
      <c r="Q390" s="129">
        <v>21.0</v>
      </c>
      <c r="R390" s="129">
        <v>22.0</v>
      </c>
      <c r="S390" s="129">
        <v>39.0</v>
      </c>
      <c r="T390" s="129">
        <v>500.0</v>
      </c>
      <c r="U390" s="129">
        <v>-47.0</v>
      </c>
      <c r="V390" s="129">
        <v>-43.0</v>
      </c>
      <c r="W390" s="129">
        <v>4.25</v>
      </c>
      <c r="X390" s="129">
        <v>11.71</v>
      </c>
      <c r="Y390" s="129">
        <v>5.0</v>
      </c>
      <c r="Z390" s="129">
        <v>1.0</v>
      </c>
      <c r="AA390" s="129">
        <v>1.0</v>
      </c>
      <c r="AB390" s="129">
        <v>2.0</v>
      </c>
      <c r="AC390" s="129">
        <v>2.0</v>
      </c>
      <c r="AD390" s="129">
        <v>1.85</v>
      </c>
      <c r="AE390" s="129">
        <v>333.0</v>
      </c>
      <c r="AF390" s="129">
        <v>4.0</v>
      </c>
      <c r="AG390" s="129">
        <v>1.0</v>
      </c>
      <c r="AH390" s="129">
        <v>1.0</v>
      </c>
      <c r="AI390" s="129">
        <v>1.0</v>
      </c>
      <c r="AJ390" s="129">
        <v>2.0</v>
      </c>
      <c r="AK390" s="129">
        <v>2.0</v>
      </c>
      <c r="AL390" s="130">
        <v>45469.77669996528</v>
      </c>
      <c r="AM390" s="131">
        <v>959906.32</v>
      </c>
      <c r="AN390" s="131">
        <v>862781.86</v>
      </c>
      <c r="AO390" s="124"/>
      <c r="AP390" s="124"/>
    </row>
    <row r="391">
      <c r="A391" s="128">
        <v>3008.0</v>
      </c>
      <c r="B391" s="11" t="s">
        <v>31</v>
      </c>
      <c r="C391" s="11" t="s">
        <v>32</v>
      </c>
      <c r="D391" s="11" t="s">
        <v>781</v>
      </c>
      <c r="E391" s="14" t="s">
        <v>782</v>
      </c>
      <c r="F391" s="15" t="s">
        <v>783</v>
      </c>
      <c r="G391" s="15" t="s">
        <v>772</v>
      </c>
      <c r="H391" s="18" t="s">
        <v>1053</v>
      </c>
      <c r="I391" s="18" t="s">
        <v>1054</v>
      </c>
      <c r="J391" s="129">
        <v>2975644.56</v>
      </c>
      <c r="K391" s="129">
        <v>2945949.2</v>
      </c>
      <c r="L391" s="129">
        <v>85110.13</v>
      </c>
      <c r="M391" s="129">
        <v>86996.38</v>
      </c>
      <c r="N391" s="129">
        <v>122.0</v>
      </c>
      <c r="O391" s="129">
        <v>65.0</v>
      </c>
      <c r="P391" s="129">
        <v>83.0</v>
      </c>
      <c r="Q391" s="128">
        <v>118.0</v>
      </c>
      <c r="R391" s="128">
        <v>134.0</v>
      </c>
      <c r="S391" s="128">
        <v>96.0</v>
      </c>
      <c r="T391" s="128">
        <v>87.0</v>
      </c>
      <c r="U391" s="128">
        <v>-29.0</v>
      </c>
      <c r="V391" s="128">
        <v>39.0</v>
      </c>
      <c r="W391" s="128">
        <v>-2.17</v>
      </c>
      <c r="X391" s="128">
        <v>1.01</v>
      </c>
      <c r="Y391" s="128">
        <v>3.0</v>
      </c>
      <c r="Z391" s="128">
        <v>1.0</v>
      </c>
      <c r="AA391" s="128">
        <v>2.0</v>
      </c>
      <c r="AB391" s="128">
        <v>1.0</v>
      </c>
      <c r="AC391" s="128">
        <v>1.0</v>
      </c>
      <c r="AD391" s="128">
        <v>1.3</v>
      </c>
      <c r="AE391" s="128">
        <v>451.0</v>
      </c>
      <c r="AF391" s="128">
        <v>2.0</v>
      </c>
      <c r="AG391" s="128">
        <v>1.0</v>
      </c>
      <c r="AH391" s="128">
        <v>2.0</v>
      </c>
      <c r="AI391" s="128">
        <v>1.0</v>
      </c>
      <c r="AJ391" s="128">
        <v>1.0</v>
      </c>
      <c r="AK391" s="128">
        <v>1.0</v>
      </c>
      <c r="AL391" s="130">
        <v>45469.77669996528</v>
      </c>
      <c r="AM391" s="131">
        <v>2977525.26</v>
      </c>
      <c r="AN391" s="131">
        <v>2946925.57</v>
      </c>
      <c r="AO391" s="124"/>
      <c r="AP391" s="124"/>
    </row>
    <row r="392">
      <c r="A392" s="129">
        <v>647.0</v>
      </c>
      <c r="B392" s="14" t="s">
        <v>97</v>
      </c>
      <c r="C392" s="14" t="s">
        <v>32</v>
      </c>
      <c r="D392" s="14" t="s">
        <v>249</v>
      </c>
      <c r="E392" s="14" t="s">
        <v>599</v>
      </c>
      <c r="F392" s="15" t="s">
        <v>45</v>
      </c>
      <c r="G392" s="15" t="s">
        <v>46</v>
      </c>
      <c r="H392" s="18" t="s">
        <v>1053</v>
      </c>
      <c r="I392" s="18" t="s">
        <v>1054</v>
      </c>
      <c r="J392" s="129">
        <v>2381066.73</v>
      </c>
      <c r="K392" s="129">
        <v>2259594.0</v>
      </c>
      <c r="L392" s="129">
        <v>87383.29</v>
      </c>
      <c r="M392" s="129">
        <v>87600.64</v>
      </c>
      <c r="N392" s="129">
        <v>9.0</v>
      </c>
      <c r="O392" s="129">
        <v>23.0</v>
      </c>
      <c r="P392" s="129">
        <v>100.0</v>
      </c>
      <c r="Q392" s="129">
        <v>88.0</v>
      </c>
      <c r="R392" s="129">
        <v>43.0</v>
      </c>
      <c r="S392" s="129">
        <v>48.0</v>
      </c>
      <c r="T392" s="129">
        <v>-60.0</v>
      </c>
      <c r="U392" s="129">
        <v>13.0</v>
      </c>
      <c r="V392" s="129">
        <v>-10.0</v>
      </c>
      <c r="W392" s="129">
        <v>-0.25</v>
      </c>
      <c r="X392" s="129">
        <v>5.38</v>
      </c>
      <c r="Y392" s="129">
        <v>1.0</v>
      </c>
      <c r="Z392" s="129">
        <v>1.0</v>
      </c>
      <c r="AA392" s="129">
        <v>1.0</v>
      </c>
      <c r="AB392" s="129">
        <v>1.0</v>
      </c>
      <c r="AC392" s="129">
        <v>1.0</v>
      </c>
      <c r="AD392" s="129">
        <v>1.0</v>
      </c>
      <c r="AE392" s="129">
        <v>610.0</v>
      </c>
      <c r="AF392" s="129">
        <v>1.0</v>
      </c>
      <c r="AG392" s="129">
        <v>1.0</v>
      </c>
      <c r="AH392" s="129">
        <v>1.0</v>
      </c>
      <c r="AI392" s="129">
        <v>1.0</v>
      </c>
      <c r="AJ392" s="129">
        <v>1.0</v>
      </c>
      <c r="AK392" s="129">
        <v>1.0</v>
      </c>
      <c r="AL392" s="130">
        <v>45469.77669996528</v>
      </c>
      <c r="AM392" s="131">
        <v>2381180.44</v>
      </c>
      <c r="AN392" s="131">
        <v>2259691.12</v>
      </c>
      <c r="AO392" s="124"/>
      <c r="AP392" s="124"/>
    </row>
    <row r="393">
      <c r="A393" s="129">
        <v>835.0</v>
      </c>
      <c r="B393" s="14" t="s">
        <v>97</v>
      </c>
      <c r="C393" s="14" t="s">
        <v>32</v>
      </c>
      <c r="D393" s="14" t="s">
        <v>249</v>
      </c>
      <c r="E393" s="14" t="s">
        <v>599</v>
      </c>
      <c r="F393" s="15" t="s">
        <v>45</v>
      </c>
      <c r="G393" s="15" t="s">
        <v>46</v>
      </c>
      <c r="H393" s="18" t="s">
        <v>1053</v>
      </c>
      <c r="I393" s="18" t="s">
        <v>1054</v>
      </c>
      <c r="J393" s="129">
        <v>547474.07</v>
      </c>
      <c r="K393" s="129">
        <v>431354.4</v>
      </c>
      <c r="L393" s="129">
        <v>19103.17</v>
      </c>
      <c r="M393" s="129">
        <v>15852.0</v>
      </c>
      <c r="N393" s="129">
        <v>10.0</v>
      </c>
      <c r="O393" s="129">
        <v>9.0</v>
      </c>
      <c r="P393" s="129">
        <v>50.0</v>
      </c>
      <c r="Q393" s="129">
        <v>33.0</v>
      </c>
      <c r="R393" s="129">
        <v>23.0</v>
      </c>
      <c r="S393" s="129">
        <v>18.0</v>
      </c>
      <c r="T393" s="129">
        <v>11.0</v>
      </c>
      <c r="U393" s="129">
        <v>51.0</v>
      </c>
      <c r="V393" s="129">
        <v>27.0</v>
      </c>
      <c r="W393" s="129">
        <v>20.51</v>
      </c>
      <c r="X393" s="129">
        <v>26.92</v>
      </c>
      <c r="Y393" s="129">
        <v>1.0</v>
      </c>
      <c r="Z393" s="129">
        <v>1.0</v>
      </c>
      <c r="AA393" s="129">
        <v>2.0</v>
      </c>
      <c r="AB393" s="129">
        <v>5.0</v>
      </c>
      <c r="AC393" s="129">
        <v>4.0</v>
      </c>
      <c r="AD393" s="129">
        <v>3.55</v>
      </c>
      <c r="AE393" s="129">
        <v>126.0</v>
      </c>
      <c r="AF393" s="129">
        <v>1.0</v>
      </c>
      <c r="AG393" s="129">
        <v>1.0</v>
      </c>
      <c r="AH393" s="129">
        <v>2.0</v>
      </c>
      <c r="AI393" s="129">
        <v>4.0</v>
      </c>
      <c r="AJ393" s="129">
        <v>3.0</v>
      </c>
      <c r="AK393" s="129">
        <v>3.0</v>
      </c>
      <c r="AL393" s="130">
        <v>45469.77669996528</v>
      </c>
      <c r="AM393" s="131">
        <v>547333.87</v>
      </c>
      <c r="AN393" s="131">
        <v>431484.02</v>
      </c>
      <c r="AO393" s="124"/>
      <c r="AP393" s="124"/>
    </row>
    <row r="394">
      <c r="A394" s="129">
        <v>355.0</v>
      </c>
      <c r="B394" s="14" t="s">
        <v>63</v>
      </c>
      <c r="C394" s="14" t="s">
        <v>32</v>
      </c>
      <c r="D394" s="14" t="s">
        <v>50</v>
      </c>
      <c r="E394" s="14" t="s">
        <v>365</v>
      </c>
      <c r="F394" s="15" t="s">
        <v>366</v>
      </c>
      <c r="G394" s="15" t="s">
        <v>46</v>
      </c>
      <c r="H394" s="18" t="s">
        <v>1053</v>
      </c>
      <c r="I394" s="18" t="s">
        <v>1054</v>
      </c>
      <c r="J394" s="129">
        <v>2292756.39</v>
      </c>
      <c r="K394" s="129">
        <v>2078166.2</v>
      </c>
      <c r="L394" s="129">
        <v>88959.16</v>
      </c>
      <c r="M394" s="129">
        <v>93868.62</v>
      </c>
      <c r="N394" s="129">
        <v>215.0</v>
      </c>
      <c r="O394" s="14" t="s">
        <v>41</v>
      </c>
      <c r="P394" s="129">
        <v>123.0</v>
      </c>
      <c r="Q394" s="129">
        <v>129.0</v>
      </c>
      <c r="R394" s="129">
        <v>113.0</v>
      </c>
      <c r="S394" s="129">
        <v>99.0</v>
      </c>
      <c r="T394" s="14" t="s">
        <v>41</v>
      </c>
      <c r="U394" s="129">
        <v>-4.0</v>
      </c>
      <c r="V394" s="129">
        <v>14.0</v>
      </c>
      <c r="W394" s="129">
        <v>-5.23</v>
      </c>
      <c r="X394" s="129">
        <v>10.33</v>
      </c>
      <c r="Y394" s="14" t="s">
        <v>41</v>
      </c>
      <c r="Z394" s="129">
        <v>1.0</v>
      </c>
      <c r="AA394" s="129">
        <v>1.0</v>
      </c>
      <c r="AB394" s="129">
        <v>1.0</v>
      </c>
      <c r="AC394" s="129">
        <v>2.0</v>
      </c>
      <c r="AD394" s="129">
        <v>1.2</v>
      </c>
      <c r="AE394" s="129">
        <v>493.0</v>
      </c>
      <c r="AF394" s="14" t="s">
        <v>41</v>
      </c>
      <c r="AG394" s="129">
        <v>1.0</v>
      </c>
      <c r="AH394" s="129">
        <v>1.0</v>
      </c>
      <c r="AI394" s="129">
        <v>1.0</v>
      </c>
      <c r="AJ394" s="129">
        <v>2.0</v>
      </c>
      <c r="AK394" s="129">
        <v>1.0</v>
      </c>
      <c r="AL394" s="130">
        <v>45469.77669996528</v>
      </c>
      <c r="AM394" s="131">
        <v>2292565.29</v>
      </c>
      <c r="AN394" s="131">
        <v>2078447.75</v>
      </c>
      <c r="AO394" s="124"/>
      <c r="AP394" s="124"/>
    </row>
    <row r="395">
      <c r="A395" s="129">
        <v>375.0</v>
      </c>
      <c r="B395" s="14" t="s">
        <v>63</v>
      </c>
      <c r="C395" s="14" t="s">
        <v>32</v>
      </c>
      <c r="D395" s="14" t="s">
        <v>50</v>
      </c>
      <c r="E395" s="14" t="s">
        <v>365</v>
      </c>
      <c r="F395" s="15" t="s">
        <v>366</v>
      </c>
      <c r="G395" s="15" t="s">
        <v>46</v>
      </c>
      <c r="H395" s="18" t="s">
        <v>1053</v>
      </c>
      <c r="I395" s="18" t="s">
        <v>1054</v>
      </c>
      <c r="J395" s="129">
        <v>765770.3</v>
      </c>
      <c r="K395" s="129">
        <v>906552.6</v>
      </c>
      <c r="L395" s="129">
        <v>26516.42</v>
      </c>
      <c r="M395" s="129">
        <v>32875.3</v>
      </c>
      <c r="N395" s="129">
        <v>26.0</v>
      </c>
      <c r="O395" s="129">
        <v>1.0</v>
      </c>
      <c r="P395" s="129">
        <v>47.0</v>
      </c>
      <c r="Q395" s="129">
        <v>80.0</v>
      </c>
      <c r="R395" s="129">
        <v>30.0</v>
      </c>
      <c r="S395" s="129">
        <v>27.0</v>
      </c>
      <c r="T395" s="129">
        <v>2500.0</v>
      </c>
      <c r="U395" s="129">
        <v>-41.0</v>
      </c>
      <c r="V395" s="129">
        <v>11.0</v>
      </c>
      <c r="W395" s="129">
        <v>-19.34</v>
      </c>
      <c r="X395" s="129">
        <v>-15.53</v>
      </c>
      <c r="Y395" s="129">
        <v>5.0</v>
      </c>
      <c r="Z395" s="129">
        <v>1.0</v>
      </c>
      <c r="AA395" s="129">
        <v>1.0</v>
      </c>
      <c r="AB395" s="129">
        <v>1.0</v>
      </c>
      <c r="AC395" s="129">
        <v>1.0</v>
      </c>
      <c r="AD395" s="129">
        <v>1.2</v>
      </c>
      <c r="AE395" s="129">
        <v>474.0</v>
      </c>
      <c r="AF395" s="129">
        <v>4.0</v>
      </c>
      <c r="AG395" s="129">
        <v>1.0</v>
      </c>
      <c r="AH395" s="129">
        <v>1.0</v>
      </c>
      <c r="AI395" s="129">
        <v>1.0</v>
      </c>
      <c r="AJ395" s="129">
        <v>1.0</v>
      </c>
      <c r="AK395" s="129">
        <v>1.0</v>
      </c>
      <c r="AL395" s="130">
        <v>45469.77669996528</v>
      </c>
      <c r="AM395" s="131">
        <v>728201.14</v>
      </c>
      <c r="AN395" s="131">
        <v>950011.99</v>
      </c>
      <c r="AO395" s="124"/>
      <c r="AP395" s="124"/>
    </row>
    <row r="396">
      <c r="A396" s="129">
        <v>853.0</v>
      </c>
      <c r="B396" s="14" t="s">
        <v>63</v>
      </c>
      <c r="C396" s="14" t="s">
        <v>32</v>
      </c>
      <c r="D396" s="14" t="s">
        <v>50</v>
      </c>
      <c r="E396" s="14" t="s">
        <v>365</v>
      </c>
      <c r="F396" s="15" t="s">
        <v>366</v>
      </c>
      <c r="G396" s="15" t="s">
        <v>46</v>
      </c>
      <c r="H396" s="18" t="s">
        <v>1053</v>
      </c>
      <c r="I396" s="18" t="s">
        <v>1054</v>
      </c>
      <c r="J396" s="129">
        <v>681075.34</v>
      </c>
      <c r="K396" s="129">
        <v>582519.4</v>
      </c>
      <c r="L396" s="129">
        <v>21816.93</v>
      </c>
      <c r="M396" s="129">
        <v>18051.94</v>
      </c>
      <c r="N396" s="129">
        <v>13.0</v>
      </c>
      <c r="O396" s="14" t="s">
        <v>41</v>
      </c>
      <c r="P396" s="129">
        <v>34.0</v>
      </c>
      <c r="Q396" s="129">
        <v>42.0</v>
      </c>
      <c r="R396" s="129">
        <v>25.0</v>
      </c>
      <c r="S396" s="129">
        <v>25.0</v>
      </c>
      <c r="T396" s="14" t="s">
        <v>41</v>
      </c>
      <c r="U396" s="129">
        <v>-19.0</v>
      </c>
      <c r="V396" s="129">
        <v>0.0</v>
      </c>
      <c r="W396" s="129">
        <v>20.86</v>
      </c>
      <c r="X396" s="129">
        <v>16.92</v>
      </c>
      <c r="Y396" s="14" t="s">
        <v>41</v>
      </c>
      <c r="Z396" s="129">
        <v>1.0</v>
      </c>
      <c r="AA396" s="129">
        <v>1.0</v>
      </c>
      <c r="AB396" s="129">
        <v>5.0</v>
      </c>
      <c r="AC396" s="129">
        <v>3.0</v>
      </c>
      <c r="AD396" s="129">
        <v>3.05</v>
      </c>
      <c r="AE396" s="129">
        <v>178.0</v>
      </c>
      <c r="AF396" s="14" t="s">
        <v>41</v>
      </c>
      <c r="AG396" s="129">
        <v>1.0</v>
      </c>
      <c r="AH396" s="129">
        <v>1.0</v>
      </c>
      <c r="AI396" s="129">
        <v>4.0</v>
      </c>
      <c r="AJ396" s="129">
        <v>2.0</v>
      </c>
      <c r="AK396" s="129">
        <v>3.0</v>
      </c>
      <c r="AL396" s="130">
        <v>45469.77669996528</v>
      </c>
      <c r="AM396" s="131">
        <v>679686.53</v>
      </c>
      <c r="AN396" s="131">
        <v>539046.18</v>
      </c>
      <c r="AO396" s="124"/>
      <c r="AP396" s="124"/>
    </row>
    <row r="397">
      <c r="A397" s="129">
        <v>532.0</v>
      </c>
      <c r="B397" s="14" t="s">
        <v>122</v>
      </c>
      <c r="C397" s="14" t="s">
        <v>32</v>
      </c>
      <c r="D397" s="14" t="s">
        <v>505</v>
      </c>
      <c r="E397" s="14" t="s">
        <v>506</v>
      </c>
      <c r="F397" s="15" t="s">
        <v>185</v>
      </c>
      <c r="G397" s="15" t="s">
        <v>46</v>
      </c>
      <c r="H397" s="18" t="s">
        <v>1053</v>
      </c>
      <c r="I397" s="18" t="s">
        <v>1054</v>
      </c>
      <c r="J397" s="129">
        <v>1348335.5</v>
      </c>
      <c r="K397" s="129">
        <v>1571398.8</v>
      </c>
      <c r="L397" s="129">
        <v>40838.25</v>
      </c>
      <c r="M397" s="129">
        <v>52940.5</v>
      </c>
      <c r="N397" s="129">
        <v>3.0</v>
      </c>
      <c r="O397" s="14" t="s">
        <v>41</v>
      </c>
      <c r="P397" s="129">
        <v>41.0</v>
      </c>
      <c r="Q397" s="129">
        <v>46.0</v>
      </c>
      <c r="R397" s="129">
        <v>26.0</v>
      </c>
      <c r="S397" s="129">
        <v>17.0</v>
      </c>
      <c r="T397" s="14" t="s">
        <v>41</v>
      </c>
      <c r="U397" s="129">
        <v>-10.0</v>
      </c>
      <c r="V397" s="129">
        <v>52.0</v>
      </c>
      <c r="W397" s="129">
        <v>-22.86</v>
      </c>
      <c r="X397" s="129">
        <v>-14.2</v>
      </c>
      <c r="Y397" s="14" t="s">
        <v>41</v>
      </c>
      <c r="Z397" s="129">
        <v>1.0</v>
      </c>
      <c r="AA397" s="129">
        <v>3.0</v>
      </c>
      <c r="AB397" s="129">
        <v>1.0</v>
      </c>
      <c r="AC397" s="129">
        <v>1.0</v>
      </c>
      <c r="AD397" s="129">
        <v>1.35</v>
      </c>
      <c r="AE397" s="129">
        <v>439.0</v>
      </c>
      <c r="AF397" s="14" t="s">
        <v>41</v>
      </c>
      <c r="AG397" s="129">
        <v>1.0</v>
      </c>
      <c r="AH397" s="129">
        <v>2.0</v>
      </c>
      <c r="AI397" s="129">
        <v>1.0</v>
      </c>
      <c r="AJ397" s="129">
        <v>1.0</v>
      </c>
      <c r="AK397" s="129">
        <v>1.0</v>
      </c>
      <c r="AL397" s="130">
        <v>45469.77669996528</v>
      </c>
      <c r="AM397" s="131">
        <v>1348186.75</v>
      </c>
      <c r="AN397" s="131">
        <v>1571483.32</v>
      </c>
      <c r="AO397" s="124"/>
      <c r="AP397" s="124"/>
    </row>
    <row r="398">
      <c r="A398" s="129">
        <v>691.0</v>
      </c>
      <c r="B398" s="14" t="s">
        <v>122</v>
      </c>
      <c r="C398" s="14" t="s">
        <v>32</v>
      </c>
      <c r="D398" s="14" t="s">
        <v>454</v>
      </c>
      <c r="E398" s="14" t="s">
        <v>455</v>
      </c>
      <c r="F398" s="15" t="s">
        <v>243</v>
      </c>
      <c r="G398" s="15" t="s">
        <v>101</v>
      </c>
      <c r="H398" s="18" t="s">
        <v>1053</v>
      </c>
      <c r="I398" s="18" t="s">
        <v>1054</v>
      </c>
      <c r="J398" s="129">
        <v>414122.92</v>
      </c>
      <c r="K398" s="129">
        <v>456689.6</v>
      </c>
      <c r="L398" s="129">
        <v>12625.75</v>
      </c>
      <c r="M398" s="129">
        <v>15372.33</v>
      </c>
      <c r="N398" s="129">
        <v>7.0</v>
      </c>
      <c r="O398" s="129">
        <v>13.0</v>
      </c>
      <c r="P398" s="129">
        <v>23.0</v>
      </c>
      <c r="Q398" s="129">
        <v>25.0</v>
      </c>
      <c r="R398" s="129">
        <v>16.0</v>
      </c>
      <c r="S398" s="129">
        <v>22.0</v>
      </c>
      <c r="T398" s="129">
        <v>-46.0</v>
      </c>
      <c r="U398" s="129">
        <v>-8.0</v>
      </c>
      <c r="V398" s="129">
        <v>-27.0</v>
      </c>
      <c r="W398" s="129">
        <v>-17.87</v>
      </c>
      <c r="X398" s="129">
        <v>-9.32</v>
      </c>
      <c r="Y398" s="129">
        <v>1.0</v>
      </c>
      <c r="Z398" s="129">
        <v>1.0</v>
      </c>
      <c r="AA398" s="129">
        <v>1.0</v>
      </c>
      <c r="AB398" s="129">
        <v>1.0</v>
      </c>
      <c r="AC398" s="129">
        <v>1.0</v>
      </c>
      <c r="AD398" s="129">
        <v>1.0</v>
      </c>
      <c r="AE398" s="129">
        <v>528.0</v>
      </c>
      <c r="AF398" s="129">
        <v>1.0</v>
      </c>
      <c r="AG398" s="129">
        <v>1.0</v>
      </c>
      <c r="AH398" s="129">
        <v>1.0</v>
      </c>
      <c r="AI398" s="129">
        <v>1.0</v>
      </c>
      <c r="AJ398" s="129">
        <v>1.0</v>
      </c>
      <c r="AK398" s="129">
        <v>1.0</v>
      </c>
      <c r="AL398" s="130">
        <v>45469.77669996528</v>
      </c>
      <c r="AM398" s="131">
        <v>386246.92</v>
      </c>
      <c r="AN398" s="131">
        <v>448874.49</v>
      </c>
      <c r="AO398" s="124"/>
      <c r="AP398" s="124"/>
    </row>
    <row r="399">
      <c r="A399" s="129">
        <v>456.0</v>
      </c>
      <c r="B399" s="14" t="s">
        <v>122</v>
      </c>
      <c r="C399" s="14" t="s">
        <v>32</v>
      </c>
      <c r="D399" s="14" t="s">
        <v>454</v>
      </c>
      <c r="E399" s="14" t="s">
        <v>455</v>
      </c>
      <c r="F399" s="15" t="s">
        <v>243</v>
      </c>
      <c r="G399" s="15" t="s">
        <v>101</v>
      </c>
      <c r="H399" s="18" t="s">
        <v>1053</v>
      </c>
      <c r="I399" s="18" t="s">
        <v>1054</v>
      </c>
      <c r="J399" s="129">
        <v>722091.21</v>
      </c>
      <c r="K399" s="129">
        <v>516067.0</v>
      </c>
      <c r="L399" s="129">
        <v>21210.06</v>
      </c>
      <c r="M399" s="129">
        <v>18047.84</v>
      </c>
      <c r="N399" s="129">
        <v>15.0</v>
      </c>
      <c r="O399" s="129">
        <v>24.0</v>
      </c>
      <c r="P399" s="129">
        <v>45.0</v>
      </c>
      <c r="Q399" s="129">
        <v>41.0</v>
      </c>
      <c r="R399" s="129">
        <v>17.0</v>
      </c>
      <c r="S399" s="129">
        <v>23.0</v>
      </c>
      <c r="T399" s="129">
        <v>-37.0</v>
      </c>
      <c r="U399" s="129">
        <v>9.0</v>
      </c>
      <c r="V399" s="129">
        <v>-26.0</v>
      </c>
      <c r="W399" s="129">
        <v>17.52</v>
      </c>
      <c r="X399" s="129">
        <v>39.92</v>
      </c>
      <c r="Y399" s="129">
        <v>1.0</v>
      </c>
      <c r="Z399" s="129">
        <v>1.0</v>
      </c>
      <c r="AA399" s="129">
        <v>1.0</v>
      </c>
      <c r="AB399" s="129">
        <v>4.0</v>
      </c>
      <c r="AC399" s="129">
        <v>5.0</v>
      </c>
      <c r="AD399" s="129">
        <v>3.2</v>
      </c>
      <c r="AE399" s="129">
        <v>162.0</v>
      </c>
      <c r="AF399" s="129">
        <v>1.0</v>
      </c>
      <c r="AG399" s="129">
        <v>1.0</v>
      </c>
      <c r="AH399" s="129">
        <v>1.0</v>
      </c>
      <c r="AI399" s="129">
        <v>3.0</v>
      </c>
      <c r="AJ399" s="129">
        <v>4.0</v>
      </c>
      <c r="AK399" s="129">
        <v>3.0</v>
      </c>
      <c r="AL399" s="130">
        <v>45469.77669996528</v>
      </c>
      <c r="AM399" s="131">
        <v>645155.28</v>
      </c>
      <c r="AN399" s="131">
        <v>515462.31</v>
      </c>
      <c r="AO399" s="124"/>
      <c r="AP399" s="124"/>
    </row>
    <row r="400">
      <c r="A400" s="129">
        <v>437.0</v>
      </c>
      <c r="B400" s="14" t="s">
        <v>97</v>
      </c>
      <c r="C400" s="14" t="s">
        <v>32</v>
      </c>
      <c r="D400" s="14" t="s">
        <v>435</v>
      </c>
      <c r="E400" s="14" t="s">
        <v>436</v>
      </c>
      <c r="F400" s="15" t="s">
        <v>243</v>
      </c>
      <c r="G400" s="15" t="s">
        <v>101</v>
      </c>
      <c r="H400" s="18" t="s">
        <v>1053</v>
      </c>
      <c r="I400" s="18" t="s">
        <v>1054</v>
      </c>
      <c r="J400" s="129">
        <v>1528226.24</v>
      </c>
      <c r="K400" s="129">
        <v>1416648.0</v>
      </c>
      <c r="L400" s="129">
        <v>44619.75</v>
      </c>
      <c r="M400" s="129">
        <v>44195.35</v>
      </c>
      <c r="N400" s="129">
        <v>18.0</v>
      </c>
      <c r="O400" s="129">
        <v>15.0</v>
      </c>
      <c r="P400" s="129">
        <v>19.0</v>
      </c>
      <c r="Q400" s="129">
        <v>28.0</v>
      </c>
      <c r="R400" s="129">
        <v>36.0</v>
      </c>
      <c r="S400" s="129">
        <v>24.0</v>
      </c>
      <c r="T400" s="129">
        <v>20.0</v>
      </c>
      <c r="U400" s="129">
        <v>-32.0</v>
      </c>
      <c r="V400" s="129">
        <v>50.0</v>
      </c>
      <c r="W400" s="129">
        <v>0.96</v>
      </c>
      <c r="X400" s="129">
        <v>7.88</v>
      </c>
      <c r="Y400" s="129">
        <v>1.0</v>
      </c>
      <c r="Z400" s="129">
        <v>1.0</v>
      </c>
      <c r="AA400" s="129">
        <v>3.0</v>
      </c>
      <c r="AB400" s="129">
        <v>1.0</v>
      </c>
      <c r="AC400" s="129">
        <v>2.0</v>
      </c>
      <c r="AD400" s="129">
        <v>1.65</v>
      </c>
      <c r="AE400" s="129">
        <v>377.0</v>
      </c>
      <c r="AF400" s="129">
        <v>1.0</v>
      </c>
      <c r="AG400" s="129">
        <v>1.0</v>
      </c>
      <c r="AH400" s="129">
        <v>2.0</v>
      </c>
      <c r="AI400" s="129">
        <v>1.0</v>
      </c>
      <c r="AJ400" s="129">
        <v>2.0</v>
      </c>
      <c r="AK400" s="129">
        <v>1.0</v>
      </c>
      <c r="AL400" s="130">
        <v>45469.77669996528</v>
      </c>
      <c r="AM400" s="131">
        <v>1559631.12</v>
      </c>
      <c r="AN400" s="131">
        <v>1418462.14</v>
      </c>
      <c r="AO400" s="124"/>
      <c r="AP400" s="124"/>
    </row>
    <row r="401">
      <c r="A401" s="129">
        <v>692.0</v>
      </c>
      <c r="B401" s="14" t="s">
        <v>122</v>
      </c>
      <c r="C401" s="14" t="s">
        <v>32</v>
      </c>
      <c r="D401" s="14" t="s">
        <v>631</v>
      </c>
      <c r="E401" s="14" t="s">
        <v>632</v>
      </c>
      <c r="F401" s="15" t="s">
        <v>93</v>
      </c>
      <c r="G401" s="15" t="s">
        <v>46</v>
      </c>
      <c r="H401" s="18" t="s">
        <v>1053</v>
      </c>
      <c r="I401" s="18" t="s">
        <v>1054</v>
      </c>
      <c r="J401" s="129">
        <v>1214191.0</v>
      </c>
      <c r="K401" s="129">
        <v>1327765.4</v>
      </c>
      <c r="L401" s="129">
        <v>40642.55</v>
      </c>
      <c r="M401" s="129">
        <v>48839.32</v>
      </c>
      <c r="N401" s="129">
        <v>9.0</v>
      </c>
      <c r="O401" s="129">
        <v>9.0</v>
      </c>
      <c r="P401" s="129">
        <v>19.0</v>
      </c>
      <c r="Q401" s="129">
        <v>22.0</v>
      </c>
      <c r="R401" s="129">
        <v>22.0</v>
      </c>
      <c r="S401" s="129">
        <v>24.0</v>
      </c>
      <c r="T401" s="129">
        <v>0.0</v>
      </c>
      <c r="U401" s="129">
        <v>-13.0</v>
      </c>
      <c r="V401" s="129">
        <v>-8.0</v>
      </c>
      <c r="W401" s="129">
        <v>-16.78</v>
      </c>
      <c r="X401" s="129">
        <v>-8.55</v>
      </c>
      <c r="Y401" s="129">
        <v>1.0</v>
      </c>
      <c r="Z401" s="129">
        <v>1.0</v>
      </c>
      <c r="AA401" s="129">
        <v>1.0</v>
      </c>
      <c r="AB401" s="129">
        <v>1.0</v>
      </c>
      <c r="AC401" s="129">
        <v>1.0</v>
      </c>
      <c r="AD401" s="129">
        <v>1.0</v>
      </c>
      <c r="AE401" s="129">
        <v>583.0</v>
      </c>
      <c r="AF401" s="129">
        <v>1.0</v>
      </c>
      <c r="AG401" s="129">
        <v>1.0</v>
      </c>
      <c r="AH401" s="129">
        <v>1.0</v>
      </c>
      <c r="AI401" s="129">
        <v>1.0</v>
      </c>
      <c r="AJ401" s="129">
        <v>1.0</v>
      </c>
      <c r="AK401" s="129">
        <v>1.0</v>
      </c>
      <c r="AL401" s="130">
        <v>45469.77669996528</v>
      </c>
      <c r="AM401" s="131">
        <v>1141786.5</v>
      </c>
      <c r="AN401" s="131">
        <v>1328383.78</v>
      </c>
      <c r="AO401" s="124"/>
      <c r="AP401" s="124"/>
    </row>
    <row r="402">
      <c r="A402" s="129">
        <v>802.0</v>
      </c>
      <c r="B402" s="14" t="s">
        <v>122</v>
      </c>
      <c r="C402" s="14" t="s">
        <v>32</v>
      </c>
      <c r="D402" s="14" t="s">
        <v>129</v>
      </c>
      <c r="E402" s="14" t="s">
        <v>720</v>
      </c>
      <c r="F402" s="15" t="s">
        <v>121</v>
      </c>
      <c r="G402" s="15" t="s">
        <v>36</v>
      </c>
      <c r="H402" s="18" t="s">
        <v>1053</v>
      </c>
      <c r="I402" s="18" t="s">
        <v>1054</v>
      </c>
      <c r="J402" s="129">
        <v>777956.15</v>
      </c>
      <c r="K402" s="129">
        <v>604927.2</v>
      </c>
      <c r="L402" s="129">
        <v>23389.24</v>
      </c>
      <c r="M402" s="129">
        <v>20108.63</v>
      </c>
      <c r="N402" s="129">
        <v>34.0</v>
      </c>
      <c r="O402" s="129">
        <v>28.0</v>
      </c>
      <c r="P402" s="129">
        <v>31.0</v>
      </c>
      <c r="Q402" s="129">
        <v>12.0</v>
      </c>
      <c r="R402" s="129">
        <v>36.0</v>
      </c>
      <c r="S402" s="129">
        <v>35.0</v>
      </c>
      <c r="T402" s="129">
        <v>21.0</v>
      </c>
      <c r="U402" s="129">
        <v>158.0</v>
      </c>
      <c r="V402" s="129">
        <v>2.0</v>
      </c>
      <c r="W402" s="129">
        <v>16.31</v>
      </c>
      <c r="X402" s="129">
        <v>28.6</v>
      </c>
      <c r="Y402" s="129">
        <v>1.0</v>
      </c>
      <c r="Z402" s="129">
        <v>3.0</v>
      </c>
      <c r="AA402" s="129">
        <v>1.0</v>
      </c>
      <c r="AB402" s="129">
        <v>4.0</v>
      </c>
      <c r="AC402" s="129">
        <v>4.0</v>
      </c>
      <c r="AD402" s="129">
        <v>3.15</v>
      </c>
      <c r="AE402" s="129">
        <v>169.0</v>
      </c>
      <c r="AF402" s="129">
        <v>1.0</v>
      </c>
      <c r="AG402" s="129">
        <v>2.0</v>
      </c>
      <c r="AH402" s="129">
        <v>1.0</v>
      </c>
      <c r="AI402" s="129">
        <v>3.0</v>
      </c>
      <c r="AJ402" s="129">
        <v>3.0</v>
      </c>
      <c r="AK402" s="129">
        <v>3.0</v>
      </c>
      <c r="AL402" s="130">
        <v>45469.77669996528</v>
      </c>
      <c r="AM402" s="131">
        <v>769950.01</v>
      </c>
      <c r="AN402" s="131">
        <v>605846.88</v>
      </c>
      <c r="AO402" s="124"/>
      <c r="AP402" s="124"/>
    </row>
    <row r="403">
      <c r="A403" s="129">
        <v>182.0</v>
      </c>
      <c r="B403" s="14" t="s">
        <v>47</v>
      </c>
      <c r="C403" s="14" t="s">
        <v>32</v>
      </c>
      <c r="D403" s="14" t="s">
        <v>180</v>
      </c>
      <c r="E403" s="14" t="s">
        <v>181</v>
      </c>
      <c r="F403" s="15" t="s">
        <v>88</v>
      </c>
      <c r="G403" s="15" t="s">
        <v>59</v>
      </c>
      <c r="H403" s="18" t="s">
        <v>1053</v>
      </c>
      <c r="I403" s="18" t="s">
        <v>1054</v>
      </c>
      <c r="J403" s="129">
        <v>456121.44</v>
      </c>
      <c r="K403" s="129">
        <v>551482.0</v>
      </c>
      <c r="L403" s="129">
        <v>12572.54</v>
      </c>
      <c r="M403" s="129">
        <v>15035.07</v>
      </c>
      <c r="N403" s="14" t="s">
        <v>41</v>
      </c>
      <c r="O403" s="14" t="s">
        <v>41</v>
      </c>
      <c r="P403" s="129">
        <v>3.0</v>
      </c>
      <c r="Q403" s="129">
        <v>9.0</v>
      </c>
      <c r="R403" s="129">
        <v>22.0</v>
      </c>
      <c r="S403" s="129">
        <v>13.0</v>
      </c>
      <c r="T403" s="14" t="s">
        <v>41</v>
      </c>
      <c r="U403" s="129">
        <v>-66.0</v>
      </c>
      <c r="V403" s="129">
        <v>69.0</v>
      </c>
      <c r="W403" s="129">
        <v>-16.38</v>
      </c>
      <c r="X403" s="129">
        <v>-17.29</v>
      </c>
      <c r="Y403" s="14" t="s">
        <v>41</v>
      </c>
      <c r="Z403" s="129">
        <v>1.0</v>
      </c>
      <c r="AA403" s="129">
        <v>4.0</v>
      </c>
      <c r="AB403" s="129">
        <v>1.0</v>
      </c>
      <c r="AC403" s="129">
        <v>1.0</v>
      </c>
      <c r="AD403" s="129">
        <v>1.55</v>
      </c>
      <c r="AE403" s="129">
        <v>395.0</v>
      </c>
      <c r="AF403" s="14" t="s">
        <v>41</v>
      </c>
      <c r="AG403" s="129">
        <v>1.0</v>
      </c>
      <c r="AH403" s="129">
        <v>3.0</v>
      </c>
      <c r="AI403" s="129">
        <v>1.0</v>
      </c>
      <c r="AJ403" s="129">
        <v>1.0</v>
      </c>
      <c r="AK403" s="129">
        <v>1.0</v>
      </c>
      <c r="AL403" s="130">
        <v>45469.77669996528</v>
      </c>
      <c r="AM403" s="131">
        <v>455976.44</v>
      </c>
      <c r="AN403" s="131">
        <v>551772.26</v>
      </c>
      <c r="AO403" s="124"/>
      <c r="AP403" s="124"/>
    </row>
    <row r="404">
      <c r="A404" s="129">
        <v>830.0</v>
      </c>
      <c r="B404" s="14" t="s">
        <v>31</v>
      </c>
      <c r="C404" s="14" t="s">
        <v>32</v>
      </c>
      <c r="D404" s="14" t="s">
        <v>448</v>
      </c>
      <c r="E404" s="14" t="s">
        <v>739</v>
      </c>
      <c r="F404" s="15" t="s">
        <v>76</v>
      </c>
      <c r="G404" s="15" t="s">
        <v>59</v>
      </c>
      <c r="H404" s="18" t="s">
        <v>1053</v>
      </c>
      <c r="I404" s="18" t="s">
        <v>1054</v>
      </c>
      <c r="J404" s="129">
        <v>1138433.63</v>
      </c>
      <c r="K404" s="129">
        <v>847238.4</v>
      </c>
      <c r="L404" s="129">
        <v>30019.57</v>
      </c>
      <c r="M404" s="129">
        <v>24351.95</v>
      </c>
      <c r="N404" s="129">
        <v>17.0</v>
      </c>
      <c r="O404" s="129">
        <v>5.0</v>
      </c>
      <c r="P404" s="129">
        <v>44.0</v>
      </c>
      <c r="Q404" s="129">
        <v>29.0</v>
      </c>
      <c r="R404" s="129">
        <v>47.0</v>
      </c>
      <c r="S404" s="129">
        <v>37.0</v>
      </c>
      <c r="T404" s="129">
        <v>240.0</v>
      </c>
      <c r="U404" s="129">
        <v>51.0</v>
      </c>
      <c r="V404" s="129">
        <v>27.0</v>
      </c>
      <c r="W404" s="129">
        <v>23.27</v>
      </c>
      <c r="X404" s="129">
        <v>34.37</v>
      </c>
      <c r="Y404" s="129">
        <v>5.0</v>
      </c>
      <c r="Z404" s="129">
        <v>1.0</v>
      </c>
      <c r="AA404" s="129">
        <v>2.0</v>
      </c>
      <c r="AB404" s="129">
        <v>5.0</v>
      </c>
      <c r="AC404" s="129">
        <v>5.0</v>
      </c>
      <c r="AD404" s="129">
        <v>4.0</v>
      </c>
      <c r="AE404" s="129">
        <v>52.0</v>
      </c>
      <c r="AF404" s="129">
        <v>4.0</v>
      </c>
      <c r="AG404" s="129">
        <v>1.0</v>
      </c>
      <c r="AH404" s="129">
        <v>2.0</v>
      </c>
      <c r="AI404" s="129">
        <v>4.0</v>
      </c>
      <c r="AJ404" s="129">
        <v>4.0</v>
      </c>
      <c r="AK404" s="129">
        <v>4.0</v>
      </c>
      <c r="AL404" s="130">
        <v>45469.77669996528</v>
      </c>
      <c r="AM404" s="131">
        <v>1104148.75</v>
      </c>
      <c r="AN404" s="131">
        <v>830502.86</v>
      </c>
      <c r="AO404" s="124"/>
      <c r="AP404" s="124"/>
    </row>
    <row r="405">
      <c r="A405" s="129">
        <v>383.0</v>
      </c>
      <c r="B405" s="14" t="s">
        <v>414</v>
      </c>
      <c r="C405" s="14" t="s">
        <v>992</v>
      </c>
      <c r="D405" s="14" t="s">
        <v>371</v>
      </c>
      <c r="E405" s="14" t="s">
        <v>1018</v>
      </c>
      <c r="F405" s="15" t="s">
        <v>55</v>
      </c>
      <c r="G405" s="15" t="s">
        <v>36</v>
      </c>
      <c r="H405" s="18" t="s">
        <v>1053</v>
      </c>
      <c r="I405" s="18" t="s">
        <v>1054</v>
      </c>
      <c r="J405" s="129">
        <v>1656456.84</v>
      </c>
      <c r="K405" s="129">
        <v>2040774.49</v>
      </c>
      <c r="L405" s="129">
        <v>43502.63</v>
      </c>
      <c r="M405" s="129">
        <v>55915.38</v>
      </c>
      <c r="N405" s="129">
        <v>35.0</v>
      </c>
      <c r="O405" s="129">
        <v>29.0</v>
      </c>
      <c r="P405" s="129">
        <v>101.0</v>
      </c>
      <c r="Q405" s="129">
        <v>141.0</v>
      </c>
      <c r="R405" s="129">
        <v>262.0</v>
      </c>
      <c r="S405" s="129">
        <v>290.0</v>
      </c>
      <c r="T405" s="129">
        <v>20.0</v>
      </c>
      <c r="U405" s="129">
        <v>-28.0</v>
      </c>
      <c r="V405" s="129">
        <v>-9.0</v>
      </c>
      <c r="W405" s="129">
        <v>-22.2</v>
      </c>
      <c r="X405" s="129">
        <v>-18.83</v>
      </c>
      <c r="Y405" s="129">
        <v>1.0</v>
      </c>
      <c r="Z405" s="129">
        <v>1.0</v>
      </c>
      <c r="AA405" s="129">
        <v>1.0</v>
      </c>
      <c r="AB405" s="129">
        <v>1.0</v>
      </c>
      <c r="AC405" s="129">
        <v>1.0</v>
      </c>
      <c r="AD405" s="129">
        <v>1.0</v>
      </c>
      <c r="AE405" s="129">
        <v>588.0</v>
      </c>
      <c r="AF405" s="129">
        <v>1.0</v>
      </c>
      <c r="AG405" s="129">
        <v>1.0</v>
      </c>
      <c r="AH405" s="129">
        <v>1.0</v>
      </c>
      <c r="AI405" s="129">
        <v>1.0</v>
      </c>
      <c r="AJ405" s="129">
        <v>1.0</v>
      </c>
      <c r="AK405" s="129">
        <v>1.0</v>
      </c>
      <c r="AL405" s="130">
        <v>45469.77669996528</v>
      </c>
      <c r="AM405" s="131">
        <v>1660569.21</v>
      </c>
      <c r="AN405" s="131">
        <v>2037236.06</v>
      </c>
      <c r="AO405" s="124"/>
      <c r="AP405" s="124"/>
    </row>
    <row r="406">
      <c r="A406" s="129">
        <v>420.0</v>
      </c>
      <c r="B406" s="14" t="s">
        <v>414</v>
      </c>
      <c r="C406" s="14" t="s">
        <v>992</v>
      </c>
      <c r="D406" s="14" t="s">
        <v>371</v>
      </c>
      <c r="E406" s="14" t="s">
        <v>1018</v>
      </c>
      <c r="F406" s="15" t="s">
        <v>55</v>
      </c>
      <c r="G406" s="15" t="s">
        <v>36</v>
      </c>
      <c r="H406" s="18" t="s">
        <v>1053</v>
      </c>
      <c r="I406" s="18" t="s">
        <v>1054</v>
      </c>
      <c r="J406" s="129">
        <v>617727.67</v>
      </c>
      <c r="K406" s="129">
        <v>663428.87</v>
      </c>
      <c r="L406" s="129">
        <v>17101.19</v>
      </c>
      <c r="M406" s="129">
        <v>19494.15</v>
      </c>
      <c r="N406" s="129">
        <v>15.0</v>
      </c>
      <c r="O406" s="129">
        <v>13.0</v>
      </c>
      <c r="P406" s="129">
        <v>70.0</v>
      </c>
      <c r="Q406" s="129">
        <v>91.0</v>
      </c>
      <c r="R406" s="129">
        <v>111.0</v>
      </c>
      <c r="S406" s="129">
        <v>143.0</v>
      </c>
      <c r="T406" s="129">
        <v>15.0</v>
      </c>
      <c r="U406" s="129">
        <v>-23.0</v>
      </c>
      <c r="V406" s="129">
        <v>-22.0</v>
      </c>
      <c r="W406" s="129">
        <v>-12.28</v>
      </c>
      <c r="X406" s="129">
        <v>-6.89</v>
      </c>
      <c r="Y406" s="129">
        <v>1.0</v>
      </c>
      <c r="Z406" s="129">
        <v>1.0</v>
      </c>
      <c r="AA406" s="129">
        <v>1.0</v>
      </c>
      <c r="AB406" s="129">
        <v>1.0</v>
      </c>
      <c r="AC406" s="129">
        <v>1.0</v>
      </c>
      <c r="AD406" s="129">
        <v>1.0</v>
      </c>
      <c r="AE406" s="129">
        <v>538.0</v>
      </c>
      <c r="AF406" s="129">
        <v>1.0</v>
      </c>
      <c r="AG406" s="129">
        <v>1.0</v>
      </c>
      <c r="AH406" s="129">
        <v>1.0</v>
      </c>
      <c r="AI406" s="129">
        <v>1.0</v>
      </c>
      <c r="AJ406" s="129">
        <v>1.0</v>
      </c>
      <c r="AK406" s="129">
        <v>1.0</v>
      </c>
      <c r="AL406" s="130">
        <v>45469.77669996528</v>
      </c>
      <c r="AM406" s="131">
        <v>618069.75</v>
      </c>
      <c r="AN406" s="131">
        <v>669793.13</v>
      </c>
      <c r="AO406" s="124"/>
      <c r="AP406" s="124"/>
    </row>
    <row r="407">
      <c r="A407" s="129">
        <v>470.0</v>
      </c>
      <c r="B407" s="14" t="s">
        <v>414</v>
      </c>
      <c r="C407" s="14" t="s">
        <v>992</v>
      </c>
      <c r="D407" s="14" t="s">
        <v>371</v>
      </c>
      <c r="E407" s="14" t="s">
        <v>1018</v>
      </c>
      <c r="F407" s="15" t="s">
        <v>55</v>
      </c>
      <c r="G407" s="15" t="s">
        <v>36</v>
      </c>
      <c r="H407" s="18" t="s">
        <v>1053</v>
      </c>
      <c r="I407" s="18" t="s">
        <v>1054</v>
      </c>
      <c r="J407" s="129">
        <v>1354953.77</v>
      </c>
      <c r="K407" s="129">
        <v>1052958.41</v>
      </c>
      <c r="L407" s="129">
        <v>36077.2</v>
      </c>
      <c r="M407" s="129">
        <v>29626.48</v>
      </c>
      <c r="N407" s="129">
        <v>26.0</v>
      </c>
      <c r="O407" s="129">
        <v>29.0</v>
      </c>
      <c r="P407" s="129">
        <v>92.0</v>
      </c>
      <c r="Q407" s="129">
        <v>121.0</v>
      </c>
      <c r="R407" s="129">
        <v>183.0</v>
      </c>
      <c r="S407" s="129">
        <v>177.0</v>
      </c>
      <c r="T407" s="129">
        <v>-10.0</v>
      </c>
      <c r="U407" s="129">
        <v>-23.0</v>
      </c>
      <c r="V407" s="129">
        <v>3.0</v>
      </c>
      <c r="W407" s="129">
        <v>21.77</v>
      </c>
      <c r="X407" s="129">
        <v>28.68</v>
      </c>
      <c r="Y407" s="129">
        <v>1.0</v>
      </c>
      <c r="Z407" s="129">
        <v>1.0</v>
      </c>
      <c r="AA407" s="129">
        <v>1.0</v>
      </c>
      <c r="AB407" s="129">
        <v>5.0</v>
      </c>
      <c r="AC407" s="129">
        <v>4.0</v>
      </c>
      <c r="AD407" s="129">
        <v>3.35</v>
      </c>
      <c r="AE407" s="129">
        <v>149.0</v>
      </c>
      <c r="AF407" s="129">
        <v>1.0</v>
      </c>
      <c r="AG407" s="129">
        <v>1.0</v>
      </c>
      <c r="AH407" s="129">
        <v>1.0</v>
      </c>
      <c r="AI407" s="129">
        <v>4.0</v>
      </c>
      <c r="AJ407" s="129">
        <v>3.0</v>
      </c>
      <c r="AK407" s="129">
        <v>3.0</v>
      </c>
      <c r="AL407" s="130">
        <v>45469.77669996528</v>
      </c>
      <c r="AM407" s="131">
        <v>1355700.68</v>
      </c>
      <c r="AN407" s="131">
        <v>1055220.02</v>
      </c>
      <c r="AO407" s="124"/>
      <c r="AP407" s="124"/>
    </row>
    <row r="408">
      <c r="A408" s="129">
        <v>797.0</v>
      </c>
      <c r="B408" s="14" t="s">
        <v>60</v>
      </c>
      <c r="C408" s="14" t="s">
        <v>32</v>
      </c>
      <c r="D408" s="14" t="s">
        <v>715</v>
      </c>
      <c r="E408" s="14" t="s">
        <v>716</v>
      </c>
      <c r="F408" s="15" t="s">
        <v>660</v>
      </c>
      <c r="G408" s="15" t="s">
        <v>59</v>
      </c>
      <c r="H408" s="18" t="s">
        <v>1053</v>
      </c>
      <c r="I408" s="18" t="s">
        <v>1054</v>
      </c>
      <c r="J408" s="129">
        <v>547823.93</v>
      </c>
      <c r="K408" s="129">
        <v>630533.4</v>
      </c>
      <c r="L408" s="129">
        <v>12504.75</v>
      </c>
      <c r="M408" s="129">
        <v>14505.75</v>
      </c>
      <c r="N408" s="129">
        <v>3.0</v>
      </c>
      <c r="O408" s="129">
        <v>3.0</v>
      </c>
      <c r="P408" s="129">
        <v>12.0</v>
      </c>
      <c r="Q408" s="129">
        <v>12.0</v>
      </c>
      <c r="R408" s="129">
        <v>23.0</v>
      </c>
      <c r="S408" s="129">
        <v>11.0</v>
      </c>
      <c r="T408" s="129">
        <v>0.0</v>
      </c>
      <c r="U408" s="129">
        <v>0.0</v>
      </c>
      <c r="V408" s="129">
        <v>109.0</v>
      </c>
      <c r="W408" s="129">
        <v>-13.79</v>
      </c>
      <c r="X408" s="129">
        <v>-13.12</v>
      </c>
      <c r="Y408" s="129">
        <v>1.0</v>
      </c>
      <c r="Z408" s="129">
        <v>1.0</v>
      </c>
      <c r="AA408" s="129">
        <v>5.0</v>
      </c>
      <c r="AB408" s="129">
        <v>1.0</v>
      </c>
      <c r="AC408" s="129">
        <v>1.0</v>
      </c>
      <c r="AD408" s="129">
        <v>1.8</v>
      </c>
      <c r="AE408" s="129">
        <v>341.0</v>
      </c>
      <c r="AF408" s="129">
        <v>1.0</v>
      </c>
      <c r="AG408" s="129">
        <v>1.0</v>
      </c>
      <c r="AH408" s="129">
        <v>4.0</v>
      </c>
      <c r="AI408" s="129">
        <v>1.0</v>
      </c>
      <c r="AJ408" s="129">
        <v>1.0</v>
      </c>
      <c r="AK408" s="129">
        <v>1.0</v>
      </c>
      <c r="AL408" s="130">
        <v>45469.77669996528</v>
      </c>
      <c r="AM408" s="131">
        <v>546579.93</v>
      </c>
      <c r="AN408" s="131">
        <v>630456.42</v>
      </c>
      <c r="AO408" s="124"/>
      <c r="AP408" s="124"/>
    </row>
    <row r="409">
      <c r="A409" s="129">
        <v>430.0</v>
      </c>
      <c r="B409" s="14" t="s">
        <v>67</v>
      </c>
      <c r="C409" s="14" t="s">
        <v>32</v>
      </c>
      <c r="D409" s="14" t="s">
        <v>427</v>
      </c>
      <c r="E409" s="14" t="s">
        <v>371</v>
      </c>
      <c r="F409" s="15" t="s">
        <v>228</v>
      </c>
      <c r="G409" s="15" t="s">
        <v>36</v>
      </c>
      <c r="H409" s="18" t="s">
        <v>1053</v>
      </c>
      <c r="I409" s="18" t="s">
        <v>1054</v>
      </c>
      <c r="J409" s="129">
        <v>1706808.27</v>
      </c>
      <c r="K409" s="129">
        <v>2060486.4</v>
      </c>
      <c r="L409" s="129">
        <v>79366.77</v>
      </c>
      <c r="M409" s="129">
        <v>97712.58</v>
      </c>
      <c r="N409" s="129">
        <v>136.0</v>
      </c>
      <c r="O409" s="129">
        <v>203.0</v>
      </c>
      <c r="P409" s="129">
        <v>76.0</v>
      </c>
      <c r="Q409" s="129">
        <v>100.0</v>
      </c>
      <c r="R409" s="129">
        <v>87.0</v>
      </c>
      <c r="S409" s="129">
        <v>147.0</v>
      </c>
      <c r="T409" s="129">
        <v>-33.0</v>
      </c>
      <c r="U409" s="129">
        <v>-24.0</v>
      </c>
      <c r="V409" s="129">
        <v>-40.0</v>
      </c>
      <c r="W409" s="129">
        <v>-18.78</v>
      </c>
      <c r="X409" s="129">
        <v>-17.16</v>
      </c>
      <c r="Y409" s="129">
        <v>1.0</v>
      </c>
      <c r="Z409" s="129">
        <v>1.0</v>
      </c>
      <c r="AA409" s="129">
        <v>1.0</v>
      </c>
      <c r="AB409" s="129">
        <v>1.0</v>
      </c>
      <c r="AC409" s="129">
        <v>1.0</v>
      </c>
      <c r="AD409" s="129">
        <v>1.0</v>
      </c>
      <c r="AE409" s="129">
        <v>609.0</v>
      </c>
      <c r="AF409" s="129">
        <v>1.0</v>
      </c>
      <c r="AG409" s="129">
        <v>1.0</v>
      </c>
      <c r="AH409" s="129">
        <v>1.0</v>
      </c>
      <c r="AI409" s="129">
        <v>1.0</v>
      </c>
      <c r="AJ409" s="129">
        <v>1.0</v>
      </c>
      <c r="AK409" s="129">
        <v>1.0</v>
      </c>
      <c r="AL409" s="130">
        <v>45469.77669996528</v>
      </c>
      <c r="AM409" s="131">
        <v>1685908.77</v>
      </c>
      <c r="AN409" s="131">
        <v>2056848.92</v>
      </c>
      <c r="AO409" s="124"/>
      <c r="AP409" s="124"/>
    </row>
    <row r="410">
      <c r="A410" s="129">
        <v>535.0</v>
      </c>
      <c r="B410" s="14" t="s">
        <v>67</v>
      </c>
      <c r="C410" s="14" t="s">
        <v>32</v>
      </c>
      <c r="D410" s="14" t="s">
        <v>427</v>
      </c>
      <c r="E410" s="14" t="s">
        <v>371</v>
      </c>
      <c r="F410" s="15" t="s">
        <v>228</v>
      </c>
      <c r="G410" s="15" t="s">
        <v>36</v>
      </c>
      <c r="H410" s="18" t="s">
        <v>1053</v>
      </c>
      <c r="I410" s="18" t="s">
        <v>1054</v>
      </c>
      <c r="J410" s="129">
        <v>785846.26</v>
      </c>
      <c r="K410" s="129">
        <v>961056.0</v>
      </c>
      <c r="L410" s="129">
        <v>22617.92</v>
      </c>
      <c r="M410" s="129">
        <v>29637.17</v>
      </c>
      <c r="N410" s="129">
        <v>3.0</v>
      </c>
      <c r="O410" s="129">
        <v>21.0</v>
      </c>
      <c r="P410" s="129">
        <v>16.0</v>
      </c>
      <c r="Q410" s="129">
        <v>14.0</v>
      </c>
      <c r="R410" s="129">
        <v>22.0</v>
      </c>
      <c r="S410" s="129">
        <v>38.0</v>
      </c>
      <c r="T410" s="129">
        <v>-85.0</v>
      </c>
      <c r="U410" s="129">
        <v>14.0</v>
      </c>
      <c r="V410" s="129">
        <v>-42.0</v>
      </c>
      <c r="W410" s="129">
        <v>-23.68</v>
      </c>
      <c r="X410" s="129">
        <v>-18.23</v>
      </c>
      <c r="Y410" s="129">
        <v>1.0</v>
      </c>
      <c r="Z410" s="129">
        <v>1.0</v>
      </c>
      <c r="AA410" s="129">
        <v>1.0</v>
      </c>
      <c r="AB410" s="129">
        <v>1.0</v>
      </c>
      <c r="AC410" s="129">
        <v>1.0</v>
      </c>
      <c r="AD410" s="129">
        <v>1.0</v>
      </c>
      <c r="AE410" s="129">
        <v>554.0</v>
      </c>
      <c r="AF410" s="129">
        <v>1.0</v>
      </c>
      <c r="AG410" s="129">
        <v>1.0</v>
      </c>
      <c r="AH410" s="129">
        <v>1.0</v>
      </c>
      <c r="AI410" s="129">
        <v>1.0</v>
      </c>
      <c r="AJ410" s="129">
        <v>1.0</v>
      </c>
      <c r="AK410" s="129">
        <v>1.0</v>
      </c>
      <c r="AL410" s="130">
        <v>45469.77669996528</v>
      </c>
      <c r="AM410" s="131">
        <v>785789.26</v>
      </c>
      <c r="AN410" s="131">
        <v>961321.68</v>
      </c>
      <c r="AO410" s="124"/>
      <c r="AP410" s="124"/>
    </row>
    <row r="411">
      <c r="A411" s="129">
        <v>193.0</v>
      </c>
      <c r="B411" s="14" t="s">
        <v>42</v>
      </c>
      <c r="C411" s="14" t="s">
        <v>32</v>
      </c>
      <c r="D411" s="14" t="s">
        <v>190</v>
      </c>
      <c r="E411" s="14" t="s">
        <v>191</v>
      </c>
      <c r="F411" s="15" t="s">
        <v>108</v>
      </c>
      <c r="G411" s="15" t="s">
        <v>46</v>
      </c>
      <c r="H411" s="18" t="s">
        <v>1053</v>
      </c>
      <c r="I411" s="18" t="s">
        <v>1054</v>
      </c>
      <c r="J411" s="129">
        <v>1048638.14</v>
      </c>
      <c r="K411" s="129">
        <v>1343984.6</v>
      </c>
      <c r="L411" s="129">
        <v>31325.6</v>
      </c>
      <c r="M411" s="129">
        <v>39103.58</v>
      </c>
      <c r="N411" s="129">
        <v>15.0</v>
      </c>
      <c r="O411" s="129">
        <v>11.0</v>
      </c>
      <c r="P411" s="129">
        <v>50.0</v>
      </c>
      <c r="Q411" s="129">
        <v>29.0</v>
      </c>
      <c r="R411" s="129">
        <v>35.0</v>
      </c>
      <c r="S411" s="129">
        <v>32.0</v>
      </c>
      <c r="T411" s="129">
        <v>36.0</v>
      </c>
      <c r="U411" s="129">
        <v>72.0</v>
      </c>
      <c r="V411" s="129">
        <v>9.0</v>
      </c>
      <c r="W411" s="129">
        <v>-19.89</v>
      </c>
      <c r="X411" s="129">
        <v>-21.98</v>
      </c>
      <c r="Y411" s="129">
        <v>2.0</v>
      </c>
      <c r="Z411" s="129">
        <v>2.0</v>
      </c>
      <c r="AA411" s="129">
        <v>1.0</v>
      </c>
      <c r="AB411" s="129">
        <v>1.0</v>
      </c>
      <c r="AC411" s="129">
        <v>1.0</v>
      </c>
      <c r="AD411" s="129">
        <v>1.15</v>
      </c>
      <c r="AE411" s="129">
        <v>503.0</v>
      </c>
      <c r="AF411" s="129">
        <v>2.0</v>
      </c>
      <c r="AG411" s="129">
        <v>2.0</v>
      </c>
      <c r="AH411" s="129">
        <v>1.0</v>
      </c>
      <c r="AI411" s="129">
        <v>1.0</v>
      </c>
      <c r="AJ411" s="129">
        <v>1.0</v>
      </c>
      <c r="AK411" s="129">
        <v>1.0</v>
      </c>
      <c r="AL411" s="130">
        <v>45469.77669996528</v>
      </c>
      <c r="AM411" s="131">
        <v>1031049.97</v>
      </c>
      <c r="AN411" s="131">
        <v>1345118.01</v>
      </c>
      <c r="AO411" s="124"/>
      <c r="AP411" s="124"/>
    </row>
    <row r="412">
      <c r="A412" s="129">
        <v>565.0</v>
      </c>
      <c r="B412" s="14" t="s">
        <v>63</v>
      </c>
      <c r="C412" s="14" t="s">
        <v>32</v>
      </c>
      <c r="D412" s="14" t="s">
        <v>535</v>
      </c>
      <c r="E412" s="14" t="s">
        <v>191</v>
      </c>
      <c r="F412" s="15" t="s">
        <v>40</v>
      </c>
      <c r="G412" s="15" t="s">
        <v>36</v>
      </c>
      <c r="H412" s="18" t="s">
        <v>1053</v>
      </c>
      <c r="I412" s="18" t="s">
        <v>1054</v>
      </c>
      <c r="J412" s="129">
        <v>642139.54</v>
      </c>
      <c r="K412" s="129">
        <v>756174.2</v>
      </c>
      <c r="L412" s="129">
        <v>22916.0</v>
      </c>
      <c r="M412" s="129">
        <v>30714.75</v>
      </c>
      <c r="N412" s="129">
        <v>29.0</v>
      </c>
      <c r="O412" s="129">
        <v>15.0</v>
      </c>
      <c r="P412" s="129">
        <v>5.0</v>
      </c>
      <c r="Q412" s="129">
        <v>17.0</v>
      </c>
      <c r="R412" s="129">
        <v>26.0</v>
      </c>
      <c r="S412" s="129">
        <v>19.0</v>
      </c>
      <c r="T412" s="129">
        <v>93.0</v>
      </c>
      <c r="U412" s="129">
        <v>-70.0</v>
      </c>
      <c r="V412" s="129">
        <v>36.0</v>
      </c>
      <c r="W412" s="129">
        <v>-25.39</v>
      </c>
      <c r="X412" s="129">
        <v>-15.08</v>
      </c>
      <c r="Y412" s="129">
        <v>4.0</v>
      </c>
      <c r="Z412" s="129">
        <v>1.0</v>
      </c>
      <c r="AA412" s="129">
        <v>2.0</v>
      </c>
      <c r="AB412" s="129">
        <v>1.0</v>
      </c>
      <c r="AC412" s="129">
        <v>1.0</v>
      </c>
      <c r="AD412" s="129">
        <v>1.35</v>
      </c>
      <c r="AE412" s="129">
        <v>436.0</v>
      </c>
      <c r="AF412" s="129">
        <v>3.0</v>
      </c>
      <c r="AG412" s="129">
        <v>1.0</v>
      </c>
      <c r="AH412" s="129">
        <v>2.0</v>
      </c>
      <c r="AI412" s="129">
        <v>1.0</v>
      </c>
      <c r="AJ412" s="129">
        <v>1.0</v>
      </c>
      <c r="AK412" s="129">
        <v>1.0</v>
      </c>
      <c r="AL412" s="130">
        <v>45469.77669996528</v>
      </c>
      <c r="AM412" s="131">
        <v>642360.04</v>
      </c>
      <c r="AN412" s="131">
        <v>756530.0</v>
      </c>
      <c r="AO412" s="124"/>
      <c r="AP412" s="124"/>
    </row>
    <row r="413">
      <c r="A413" s="129">
        <v>582.0</v>
      </c>
      <c r="B413" s="14" t="s">
        <v>60</v>
      </c>
      <c r="C413" s="14" t="s">
        <v>32</v>
      </c>
      <c r="D413" s="14" t="s">
        <v>548</v>
      </c>
      <c r="E413" s="14" t="s">
        <v>549</v>
      </c>
      <c r="F413" s="15" t="s">
        <v>220</v>
      </c>
      <c r="G413" s="15" t="s">
        <v>59</v>
      </c>
      <c r="H413" s="18" t="s">
        <v>1053</v>
      </c>
      <c r="I413" s="18" t="s">
        <v>1054</v>
      </c>
      <c r="J413" s="129">
        <v>1048053.8</v>
      </c>
      <c r="K413" s="129">
        <v>936680.2</v>
      </c>
      <c r="L413" s="129">
        <v>36035.5</v>
      </c>
      <c r="M413" s="129">
        <v>34128.5</v>
      </c>
      <c r="N413" s="129">
        <v>14.0</v>
      </c>
      <c r="O413" s="129">
        <v>22.0</v>
      </c>
      <c r="P413" s="129">
        <v>28.0</v>
      </c>
      <c r="Q413" s="129">
        <v>31.0</v>
      </c>
      <c r="R413" s="129">
        <v>31.0</v>
      </c>
      <c r="S413" s="129">
        <v>37.0</v>
      </c>
      <c r="T413" s="129">
        <v>-36.0</v>
      </c>
      <c r="U413" s="129">
        <v>-9.0</v>
      </c>
      <c r="V413" s="129">
        <v>-16.0</v>
      </c>
      <c r="W413" s="129">
        <v>5.59</v>
      </c>
      <c r="X413" s="129">
        <v>11.89</v>
      </c>
      <c r="Y413" s="129">
        <v>1.0</v>
      </c>
      <c r="Z413" s="129">
        <v>1.0</v>
      </c>
      <c r="AA413" s="129">
        <v>1.0</v>
      </c>
      <c r="AB413" s="129">
        <v>2.0</v>
      </c>
      <c r="AC413" s="129">
        <v>2.0</v>
      </c>
      <c r="AD413" s="129">
        <v>1.65</v>
      </c>
      <c r="AE413" s="129">
        <v>373.0</v>
      </c>
      <c r="AF413" s="129">
        <v>1.0</v>
      </c>
      <c r="AG413" s="129">
        <v>1.0</v>
      </c>
      <c r="AH413" s="129">
        <v>1.0</v>
      </c>
      <c r="AI413" s="129">
        <v>1.0</v>
      </c>
      <c r="AJ413" s="129">
        <v>2.0</v>
      </c>
      <c r="AK413" s="129">
        <v>1.0</v>
      </c>
      <c r="AL413" s="130">
        <v>45469.77669996528</v>
      </c>
      <c r="AM413" s="131">
        <v>1037919.42</v>
      </c>
      <c r="AN413" s="131">
        <v>936683.11</v>
      </c>
      <c r="AO413" s="124"/>
      <c r="AP413" s="124"/>
    </row>
    <row r="414">
      <c r="A414" s="129">
        <v>260.0</v>
      </c>
      <c r="B414" s="14" t="s">
        <v>97</v>
      </c>
      <c r="C414" s="14" t="s">
        <v>32</v>
      </c>
      <c r="D414" s="14" t="s">
        <v>264</v>
      </c>
      <c r="E414" s="14" t="s">
        <v>265</v>
      </c>
      <c r="F414" s="15" t="s">
        <v>143</v>
      </c>
      <c r="G414" s="15" t="s">
        <v>101</v>
      </c>
      <c r="H414" s="18" t="s">
        <v>1053</v>
      </c>
      <c r="I414" s="18" t="s">
        <v>1054</v>
      </c>
      <c r="J414" s="129">
        <v>1504052.29</v>
      </c>
      <c r="K414" s="129">
        <v>1964804.2</v>
      </c>
      <c r="L414" s="129">
        <v>36398.93</v>
      </c>
      <c r="M414" s="129">
        <v>53070.26</v>
      </c>
      <c r="N414" s="129">
        <v>62.0</v>
      </c>
      <c r="O414" s="129">
        <v>51.0</v>
      </c>
      <c r="P414" s="129">
        <v>32.0</v>
      </c>
      <c r="Q414" s="129">
        <v>49.0</v>
      </c>
      <c r="R414" s="129">
        <v>44.0</v>
      </c>
      <c r="S414" s="129">
        <v>45.0</v>
      </c>
      <c r="T414" s="129">
        <v>21.0</v>
      </c>
      <c r="U414" s="129">
        <v>-34.0</v>
      </c>
      <c r="V414" s="129">
        <v>-2.0</v>
      </c>
      <c r="W414" s="129">
        <v>-31.41</v>
      </c>
      <c r="X414" s="129">
        <v>-23.45</v>
      </c>
      <c r="Y414" s="129">
        <v>1.0</v>
      </c>
      <c r="Z414" s="129">
        <v>1.0</v>
      </c>
      <c r="AA414" s="129">
        <v>1.0</v>
      </c>
      <c r="AB414" s="129">
        <v>1.0</v>
      </c>
      <c r="AC414" s="129">
        <v>1.0</v>
      </c>
      <c r="AD414" s="129">
        <v>1.0</v>
      </c>
      <c r="AE414" s="129">
        <v>580.0</v>
      </c>
      <c r="AF414" s="129">
        <v>1.0</v>
      </c>
      <c r="AG414" s="129">
        <v>1.0</v>
      </c>
      <c r="AH414" s="129">
        <v>1.0</v>
      </c>
      <c r="AI414" s="129">
        <v>1.0</v>
      </c>
      <c r="AJ414" s="129">
        <v>1.0</v>
      </c>
      <c r="AK414" s="129">
        <v>1.0</v>
      </c>
      <c r="AL414" s="130">
        <v>45469.77669996528</v>
      </c>
      <c r="AM414" s="131">
        <v>1454906.25</v>
      </c>
      <c r="AN414" s="131">
        <v>1969092.16</v>
      </c>
      <c r="AO414" s="124"/>
      <c r="AP414" s="124"/>
    </row>
    <row r="415">
      <c r="A415" s="129">
        <v>735.0</v>
      </c>
      <c r="B415" s="14" t="s">
        <v>97</v>
      </c>
      <c r="C415" s="14" t="s">
        <v>32</v>
      </c>
      <c r="D415" s="14" t="s">
        <v>667</v>
      </c>
      <c r="E415" s="14" t="s">
        <v>668</v>
      </c>
      <c r="F415" s="15" t="s">
        <v>209</v>
      </c>
      <c r="G415" s="15" t="s">
        <v>101</v>
      </c>
      <c r="H415" s="18" t="s">
        <v>1053</v>
      </c>
      <c r="I415" s="18" t="s">
        <v>1054</v>
      </c>
      <c r="J415" s="129">
        <v>905457.14</v>
      </c>
      <c r="K415" s="129">
        <v>843627.4</v>
      </c>
      <c r="L415" s="129">
        <v>24589.91</v>
      </c>
      <c r="M415" s="129">
        <v>25035.38</v>
      </c>
      <c r="N415" s="129">
        <v>1.0</v>
      </c>
      <c r="O415" s="14" t="s">
        <v>41</v>
      </c>
      <c r="P415" s="129">
        <v>9.0</v>
      </c>
      <c r="Q415" s="129">
        <v>18.0</v>
      </c>
      <c r="R415" s="129">
        <v>14.0</v>
      </c>
      <c r="S415" s="129">
        <v>13.0</v>
      </c>
      <c r="T415" s="14" t="s">
        <v>41</v>
      </c>
      <c r="U415" s="129">
        <v>-50.0</v>
      </c>
      <c r="V415" s="129">
        <v>7.0</v>
      </c>
      <c r="W415" s="129">
        <v>-1.78</v>
      </c>
      <c r="X415" s="129">
        <v>7.33</v>
      </c>
      <c r="Y415" s="14" t="s">
        <v>41</v>
      </c>
      <c r="Z415" s="129">
        <v>1.0</v>
      </c>
      <c r="AA415" s="129">
        <v>1.0</v>
      </c>
      <c r="AB415" s="129">
        <v>1.0</v>
      </c>
      <c r="AC415" s="129">
        <v>2.0</v>
      </c>
      <c r="AD415" s="129">
        <v>1.2</v>
      </c>
      <c r="AE415" s="129">
        <v>473.0</v>
      </c>
      <c r="AF415" s="14" t="s">
        <v>41</v>
      </c>
      <c r="AG415" s="129">
        <v>1.0</v>
      </c>
      <c r="AH415" s="129">
        <v>1.0</v>
      </c>
      <c r="AI415" s="129">
        <v>1.0</v>
      </c>
      <c r="AJ415" s="129">
        <v>2.0</v>
      </c>
      <c r="AK415" s="129">
        <v>1.0</v>
      </c>
      <c r="AL415" s="130">
        <v>45469.77669996528</v>
      </c>
      <c r="AM415" s="131">
        <v>905740.96</v>
      </c>
      <c r="AN415" s="131">
        <v>843618.66</v>
      </c>
      <c r="AO415" s="124"/>
      <c r="AP415" s="124"/>
    </row>
    <row r="416">
      <c r="A416" s="128">
        <v>3052.0</v>
      </c>
      <c r="B416" s="11" t="s">
        <v>31</v>
      </c>
      <c r="C416" s="11" t="s">
        <v>32</v>
      </c>
      <c r="D416" s="11" t="s">
        <v>823</v>
      </c>
      <c r="E416" s="14" t="s">
        <v>824</v>
      </c>
      <c r="F416" s="15" t="s">
        <v>776</v>
      </c>
      <c r="G416" s="15" t="s">
        <v>772</v>
      </c>
      <c r="H416" s="18" t="s">
        <v>1053</v>
      </c>
      <c r="I416" s="18" t="s">
        <v>1054</v>
      </c>
      <c r="J416" s="129">
        <v>841840.92</v>
      </c>
      <c r="K416" s="129">
        <v>457767.4</v>
      </c>
      <c r="L416" s="129">
        <v>24053.75</v>
      </c>
      <c r="M416" s="129">
        <v>13326.25</v>
      </c>
      <c r="N416" s="129">
        <v>35.0</v>
      </c>
      <c r="O416" s="129">
        <v>12.0</v>
      </c>
      <c r="P416" s="129">
        <v>12.0</v>
      </c>
      <c r="Q416" s="128">
        <v>10.0</v>
      </c>
      <c r="R416" s="128">
        <v>38.0</v>
      </c>
      <c r="S416" s="128">
        <v>16.0</v>
      </c>
      <c r="T416" s="128">
        <v>191.0</v>
      </c>
      <c r="U416" s="128">
        <v>20.0</v>
      </c>
      <c r="V416" s="128">
        <v>137.0</v>
      </c>
      <c r="W416" s="128">
        <v>80.5</v>
      </c>
      <c r="X416" s="128">
        <v>83.9</v>
      </c>
      <c r="Y416" s="128">
        <v>5.0</v>
      </c>
      <c r="Z416" s="128">
        <v>1.0</v>
      </c>
      <c r="AA416" s="128">
        <v>5.0</v>
      </c>
      <c r="AB416" s="128">
        <v>5.0</v>
      </c>
      <c r="AC416" s="128">
        <v>5.0</v>
      </c>
      <c r="AD416" s="128">
        <v>4.6</v>
      </c>
      <c r="AE416" s="128">
        <v>8.0</v>
      </c>
      <c r="AF416" s="128">
        <v>4.0</v>
      </c>
      <c r="AG416" s="128">
        <v>1.0</v>
      </c>
      <c r="AH416" s="128">
        <v>4.0</v>
      </c>
      <c r="AI416" s="128">
        <v>4.0</v>
      </c>
      <c r="AJ416" s="128">
        <v>4.0</v>
      </c>
      <c r="AK416" s="128">
        <v>4.0</v>
      </c>
      <c r="AL416" s="130">
        <v>45469.77669996528</v>
      </c>
      <c r="AM416" s="131">
        <v>845496.92</v>
      </c>
      <c r="AN416" s="131">
        <v>459906.67</v>
      </c>
      <c r="AO416" s="124"/>
      <c r="AP416" s="124"/>
    </row>
    <row r="417">
      <c r="A417" s="128">
        <v>3003.0</v>
      </c>
      <c r="B417" s="11" t="s">
        <v>31</v>
      </c>
      <c r="C417" s="11" t="s">
        <v>32</v>
      </c>
      <c r="D417" s="11" t="s">
        <v>475</v>
      </c>
      <c r="E417" s="14" t="s">
        <v>773</v>
      </c>
      <c r="F417" s="15" t="s">
        <v>771</v>
      </c>
      <c r="G417" s="15" t="s">
        <v>772</v>
      </c>
      <c r="H417" s="18" t="s">
        <v>1053</v>
      </c>
      <c r="I417" s="18" t="s">
        <v>1054</v>
      </c>
      <c r="J417" s="129">
        <v>950070.25</v>
      </c>
      <c r="K417" s="129">
        <v>751617.6</v>
      </c>
      <c r="L417" s="129">
        <v>22662.5</v>
      </c>
      <c r="M417" s="129">
        <v>19091.58</v>
      </c>
      <c r="N417" s="129">
        <v>15.0</v>
      </c>
      <c r="O417" s="129">
        <v>4.0</v>
      </c>
      <c r="P417" s="129">
        <v>7.0</v>
      </c>
      <c r="Q417" s="128">
        <v>16.0</v>
      </c>
      <c r="R417" s="128">
        <v>27.0</v>
      </c>
      <c r="S417" s="128">
        <v>13.0</v>
      </c>
      <c r="T417" s="128">
        <v>275.0</v>
      </c>
      <c r="U417" s="128">
        <v>-56.0</v>
      </c>
      <c r="V417" s="128">
        <v>107.0</v>
      </c>
      <c r="W417" s="128">
        <v>18.7</v>
      </c>
      <c r="X417" s="128">
        <v>26.4</v>
      </c>
      <c r="Y417" s="128">
        <v>5.0</v>
      </c>
      <c r="Z417" s="128">
        <v>1.0</v>
      </c>
      <c r="AA417" s="128">
        <v>5.0</v>
      </c>
      <c r="AB417" s="128">
        <v>5.0</v>
      </c>
      <c r="AC417" s="128">
        <v>4.0</v>
      </c>
      <c r="AD417" s="128">
        <v>4.35</v>
      </c>
      <c r="AE417" s="128">
        <v>30.0</v>
      </c>
      <c r="AF417" s="128">
        <v>4.0</v>
      </c>
      <c r="AG417" s="128">
        <v>1.0</v>
      </c>
      <c r="AH417" s="128">
        <v>4.0</v>
      </c>
      <c r="AI417" s="128">
        <v>4.0</v>
      </c>
      <c r="AJ417" s="128">
        <v>3.0</v>
      </c>
      <c r="AK417" s="128">
        <v>4.0</v>
      </c>
      <c r="AL417" s="130">
        <v>45469.77669996528</v>
      </c>
      <c r="AM417" s="131">
        <v>950551.75</v>
      </c>
      <c r="AN417" s="131">
        <v>752011.26</v>
      </c>
      <c r="AO417" s="124"/>
      <c r="AP417" s="124"/>
    </row>
    <row r="418">
      <c r="A418" s="129">
        <v>838.0</v>
      </c>
      <c r="B418" s="14" t="s">
        <v>47</v>
      </c>
      <c r="C418" s="14" t="s">
        <v>32</v>
      </c>
      <c r="D418" s="14" t="s">
        <v>74</v>
      </c>
      <c r="E418" s="14" t="s">
        <v>745</v>
      </c>
      <c r="F418" s="15" t="s">
        <v>96</v>
      </c>
      <c r="G418" s="15" t="s">
        <v>59</v>
      </c>
      <c r="H418" s="18" t="s">
        <v>1053</v>
      </c>
      <c r="I418" s="18" t="s">
        <v>1054</v>
      </c>
      <c r="J418" s="129">
        <v>1853300.35</v>
      </c>
      <c r="K418" s="129">
        <v>1439769.0</v>
      </c>
      <c r="L418" s="129">
        <v>41201.23</v>
      </c>
      <c r="M418" s="129">
        <v>35686.98</v>
      </c>
      <c r="N418" s="129">
        <v>11.0</v>
      </c>
      <c r="O418" s="14" t="s">
        <v>41</v>
      </c>
      <c r="P418" s="129">
        <v>58.0</v>
      </c>
      <c r="Q418" s="129">
        <v>75.0</v>
      </c>
      <c r="R418" s="129">
        <v>30.0</v>
      </c>
      <c r="S418" s="129">
        <v>31.0</v>
      </c>
      <c r="T418" s="14" t="s">
        <v>41</v>
      </c>
      <c r="U418" s="129">
        <v>-22.0</v>
      </c>
      <c r="V418" s="129">
        <v>-3.0</v>
      </c>
      <c r="W418" s="129">
        <v>15.45</v>
      </c>
      <c r="X418" s="129">
        <v>28.72</v>
      </c>
      <c r="Y418" s="14" t="s">
        <v>41</v>
      </c>
      <c r="Z418" s="129">
        <v>1.0</v>
      </c>
      <c r="AA418" s="129">
        <v>1.0</v>
      </c>
      <c r="AB418" s="129">
        <v>4.0</v>
      </c>
      <c r="AC418" s="129">
        <v>4.0</v>
      </c>
      <c r="AD418" s="129">
        <v>2.9</v>
      </c>
      <c r="AE418" s="129">
        <v>191.0</v>
      </c>
      <c r="AF418" s="14" t="s">
        <v>41</v>
      </c>
      <c r="AG418" s="129">
        <v>1.0</v>
      </c>
      <c r="AH418" s="129">
        <v>1.0</v>
      </c>
      <c r="AI418" s="129">
        <v>3.0</v>
      </c>
      <c r="AJ418" s="129">
        <v>3.0</v>
      </c>
      <c r="AK418" s="129">
        <v>3.0</v>
      </c>
      <c r="AL418" s="130">
        <v>45469.77669996528</v>
      </c>
      <c r="AM418" s="131">
        <v>1814419.45</v>
      </c>
      <c r="AN418" s="131">
        <v>1440074.09</v>
      </c>
      <c r="AO418" s="124"/>
      <c r="AP418" s="124"/>
    </row>
    <row r="419">
      <c r="A419" s="129">
        <v>823.0</v>
      </c>
      <c r="B419" s="14" t="s">
        <v>47</v>
      </c>
      <c r="C419" s="14" t="s">
        <v>32</v>
      </c>
      <c r="D419" s="14" t="s">
        <v>734</v>
      </c>
      <c r="E419" s="14" t="s">
        <v>735</v>
      </c>
      <c r="F419" s="15" t="s">
        <v>220</v>
      </c>
      <c r="G419" s="15" t="s">
        <v>59</v>
      </c>
      <c r="H419" s="18" t="s">
        <v>1053</v>
      </c>
      <c r="I419" s="18" t="s">
        <v>1054</v>
      </c>
      <c r="J419" s="129">
        <v>747592.78</v>
      </c>
      <c r="K419" s="129">
        <v>692182.8</v>
      </c>
      <c r="L419" s="129">
        <v>20435.1</v>
      </c>
      <c r="M419" s="129">
        <v>21135.1</v>
      </c>
      <c r="N419" s="129">
        <v>10.0</v>
      </c>
      <c r="O419" s="129">
        <v>20.0</v>
      </c>
      <c r="P419" s="129">
        <v>22.0</v>
      </c>
      <c r="Q419" s="129">
        <v>10.0</v>
      </c>
      <c r="R419" s="129">
        <v>23.0</v>
      </c>
      <c r="S419" s="129">
        <v>26.0</v>
      </c>
      <c r="T419" s="129">
        <v>-50.0</v>
      </c>
      <c r="U419" s="129">
        <v>120.0</v>
      </c>
      <c r="V419" s="129">
        <v>-11.0</v>
      </c>
      <c r="W419" s="129">
        <v>-3.31</v>
      </c>
      <c r="X419" s="129">
        <v>8.01</v>
      </c>
      <c r="Y419" s="129">
        <v>1.0</v>
      </c>
      <c r="Z419" s="129">
        <v>3.0</v>
      </c>
      <c r="AA419" s="129">
        <v>1.0</v>
      </c>
      <c r="AB419" s="129">
        <v>1.0</v>
      </c>
      <c r="AC419" s="129">
        <v>2.0</v>
      </c>
      <c r="AD419" s="129">
        <v>1.45</v>
      </c>
      <c r="AE419" s="129">
        <v>408.0</v>
      </c>
      <c r="AF419" s="129">
        <v>1.0</v>
      </c>
      <c r="AG419" s="129">
        <v>2.0</v>
      </c>
      <c r="AH419" s="129">
        <v>1.0</v>
      </c>
      <c r="AI419" s="129">
        <v>1.0</v>
      </c>
      <c r="AJ419" s="129">
        <v>2.0</v>
      </c>
      <c r="AK419" s="129">
        <v>1.0</v>
      </c>
      <c r="AL419" s="130">
        <v>45469.77669996528</v>
      </c>
      <c r="AM419" s="131">
        <v>748961.17</v>
      </c>
      <c r="AN419" s="131">
        <v>695712.86</v>
      </c>
      <c r="AO419" s="124"/>
      <c r="AP419" s="124"/>
    </row>
    <row r="420">
      <c r="A420" s="129">
        <v>718.0</v>
      </c>
      <c r="B420" s="14" t="s">
        <v>60</v>
      </c>
      <c r="C420" s="14" t="s">
        <v>32</v>
      </c>
      <c r="D420" s="14" t="s">
        <v>104</v>
      </c>
      <c r="E420" s="14" t="s">
        <v>653</v>
      </c>
      <c r="F420" s="15" t="s">
        <v>55</v>
      </c>
      <c r="G420" s="15" t="s">
        <v>36</v>
      </c>
      <c r="H420" s="18" t="s">
        <v>1053</v>
      </c>
      <c r="I420" s="18" t="s">
        <v>1054</v>
      </c>
      <c r="J420" s="129">
        <v>616180.25</v>
      </c>
      <c r="K420" s="129">
        <v>518766.6</v>
      </c>
      <c r="L420" s="129">
        <v>19857.84</v>
      </c>
      <c r="M420" s="129">
        <v>17298.92</v>
      </c>
      <c r="N420" s="129">
        <v>18.0</v>
      </c>
      <c r="O420" s="129">
        <v>20.0</v>
      </c>
      <c r="P420" s="129">
        <v>24.0</v>
      </c>
      <c r="Q420" s="129">
        <v>17.0</v>
      </c>
      <c r="R420" s="129">
        <v>21.0</v>
      </c>
      <c r="S420" s="129">
        <v>25.0</v>
      </c>
      <c r="T420" s="129">
        <v>-10.0</v>
      </c>
      <c r="U420" s="129">
        <v>41.0</v>
      </c>
      <c r="V420" s="129">
        <v>-16.0</v>
      </c>
      <c r="W420" s="129">
        <v>14.79</v>
      </c>
      <c r="X420" s="129">
        <v>18.78</v>
      </c>
      <c r="Y420" s="129">
        <v>1.0</v>
      </c>
      <c r="Z420" s="129">
        <v>1.0</v>
      </c>
      <c r="AA420" s="129">
        <v>1.0</v>
      </c>
      <c r="AB420" s="129">
        <v>4.0</v>
      </c>
      <c r="AC420" s="129">
        <v>3.0</v>
      </c>
      <c r="AD420" s="129">
        <v>2.7</v>
      </c>
      <c r="AE420" s="129">
        <v>205.0</v>
      </c>
      <c r="AF420" s="129">
        <v>1.0</v>
      </c>
      <c r="AG420" s="129">
        <v>1.0</v>
      </c>
      <c r="AH420" s="129">
        <v>1.0</v>
      </c>
      <c r="AI420" s="129">
        <v>3.0</v>
      </c>
      <c r="AJ420" s="129">
        <v>2.0</v>
      </c>
      <c r="AK420" s="129">
        <v>2.0</v>
      </c>
      <c r="AL420" s="130">
        <v>45469.77669996528</v>
      </c>
      <c r="AM420" s="131">
        <v>609966.49</v>
      </c>
      <c r="AN420" s="131">
        <v>511838.16</v>
      </c>
      <c r="AO420" s="124"/>
      <c r="AP420" s="124"/>
    </row>
    <row r="421">
      <c r="A421" s="129">
        <v>306.0</v>
      </c>
      <c r="B421" s="14" t="s">
        <v>67</v>
      </c>
      <c r="C421" s="14" t="s">
        <v>32</v>
      </c>
      <c r="D421" s="14" t="s">
        <v>259</v>
      </c>
      <c r="E421" s="14" t="s">
        <v>260</v>
      </c>
      <c r="F421" s="15" t="s">
        <v>70</v>
      </c>
      <c r="G421" s="15" t="s">
        <v>36</v>
      </c>
      <c r="H421" s="18" t="s">
        <v>1053</v>
      </c>
      <c r="I421" s="18" t="s">
        <v>1054</v>
      </c>
      <c r="J421" s="129">
        <v>805655.18</v>
      </c>
      <c r="K421" s="129">
        <v>810196.8</v>
      </c>
      <c r="L421" s="129">
        <v>27476.75</v>
      </c>
      <c r="M421" s="129">
        <v>29564.1</v>
      </c>
      <c r="N421" s="129">
        <v>40.0</v>
      </c>
      <c r="O421" s="129">
        <v>58.0</v>
      </c>
      <c r="P421" s="129">
        <v>55.0</v>
      </c>
      <c r="Q421" s="129">
        <v>35.0</v>
      </c>
      <c r="R421" s="129">
        <v>42.0</v>
      </c>
      <c r="S421" s="129">
        <v>34.0</v>
      </c>
      <c r="T421" s="129">
        <v>-31.0</v>
      </c>
      <c r="U421" s="129">
        <v>57.0</v>
      </c>
      <c r="V421" s="129">
        <v>23.0</v>
      </c>
      <c r="W421" s="129">
        <v>-7.06</v>
      </c>
      <c r="X421" s="129">
        <v>-0.56</v>
      </c>
      <c r="Y421" s="129">
        <v>1.0</v>
      </c>
      <c r="Z421" s="129">
        <v>1.0</v>
      </c>
      <c r="AA421" s="129">
        <v>2.0</v>
      </c>
      <c r="AB421" s="129">
        <v>1.0</v>
      </c>
      <c r="AC421" s="129">
        <v>1.0</v>
      </c>
      <c r="AD421" s="129">
        <v>1.2</v>
      </c>
      <c r="AE421" s="129">
        <v>477.0</v>
      </c>
      <c r="AF421" s="129">
        <v>1.0</v>
      </c>
      <c r="AG421" s="129">
        <v>1.0</v>
      </c>
      <c r="AH421" s="129">
        <v>2.0</v>
      </c>
      <c r="AI421" s="129">
        <v>1.0</v>
      </c>
      <c r="AJ421" s="129">
        <v>1.0</v>
      </c>
      <c r="AK421" s="129">
        <v>1.0</v>
      </c>
      <c r="AL421" s="130">
        <v>45469.77669996528</v>
      </c>
      <c r="AM421" s="131">
        <v>805874.43</v>
      </c>
      <c r="AN421" s="131">
        <v>809225.52</v>
      </c>
      <c r="AO421" s="124"/>
      <c r="AP421" s="124"/>
    </row>
    <row r="422">
      <c r="A422" s="129">
        <v>257.0</v>
      </c>
      <c r="B422" s="14" t="s">
        <v>67</v>
      </c>
      <c r="C422" s="14" t="s">
        <v>32</v>
      </c>
      <c r="D422" s="14" t="s">
        <v>259</v>
      </c>
      <c r="E422" s="14" t="s">
        <v>260</v>
      </c>
      <c r="F422" s="15" t="s">
        <v>70</v>
      </c>
      <c r="G422" s="15" t="s">
        <v>36</v>
      </c>
      <c r="H422" s="18" t="s">
        <v>1053</v>
      </c>
      <c r="I422" s="18" t="s">
        <v>1054</v>
      </c>
      <c r="J422" s="129">
        <v>859665.95</v>
      </c>
      <c r="K422" s="129">
        <v>940810.6</v>
      </c>
      <c r="L422" s="129">
        <v>28966.74</v>
      </c>
      <c r="M422" s="129">
        <v>33884.77</v>
      </c>
      <c r="N422" s="129">
        <v>43.0</v>
      </c>
      <c r="O422" s="129">
        <v>58.0</v>
      </c>
      <c r="P422" s="129">
        <v>95.0</v>
      </c>
      <c r="Q422" s="129">
        <v>26.0</v>
      </c>
      <c r="R422" s="129">
        <v>41.0</v>
      </c>
      <c r="S422" s="129">
        <v>25.0</v>
      </c>
      <c r="T422" s="129">
        <v>-25.0</v>
      </c>
      <c r="U422" s="129">
        <v>265.0</v>
      </c>
      <c r="V422" s="129">
        <v>64.0</v>
      </c>
      <c r="W422" s="129">
        <v>-14.51</v>
      </c>
      <c r="X422" s="129">
        <v>-8.62</v>
      </c>
      <c r="Y422" s="129">
        <v>1.0</v>
      </c>
      <c r="Z422" s="129">
        <v>5.0</v>
      </c>
      <c r="AA422" s="129">
        <v>4.0</v>
      </c>
      <c r="AB422" s="129">
        <v>1.0</v>
      </c>
      <c r="AC422" s="129">
        <v>1.0</v>
      </c>
      <c r="AD422" s="129">
        <v>2.0</v>
      </c>
      <c r="AE422" s="129">
        <v>308.0</v>
      </c>
      <c r="AF422" s="129">
        <v>1.0</v>
      </c>
      <c r="AG422" s="129">
        <v>4.0</v>
      </c>
      <c r="AH422" s="129">
        <v>3.0</v>
      </c>
      <c r="AI422" s="129">
        <v>1.0</v>
      </c>
      <c r="AJ422" s="129">
        <v>1.0</v>
      </c>
      <c r="AK422" s="129">
        <v>2.0</v>
      </c>
      <c r="AL422" s="130">
        <v>45469.77669996528</v>
      </c>
      <c r="AM422" s="131">
        <v>860006.39</v>
      </c>
      <c r="AN422" s="131">
        <v>941910.09</v>
      </c>
      <c r="AO422" s="124"/>
      <c r="AP422" s="124"/>
    </row>
    <row r="423">
      <c r="A423" s="129">
        <v>661.0</v>
      </c>
      <c r="B423" s="14" t="s">
        <v>31</v>
      </c>
      <c r="C423" s="14" t="s">
        <v>32</v>
      </c>
      <c r="D423" s="14" t="s">
        <v>611</v>
      </c>
      <c r="E423" s="14" t="s">
        <v>612</v>
      </c>
      <c r="F423" s="15" t="s">
        <v>366</v>
      </c>
      <c r="G423" s="15" t="s">
        <v>46</v>
      </c>
      <c r="H423" s="18" t="s">
        <v>1053</v>
      </c>
      <c r="I423" s="18" t="s">
        <v>1054</v>
      </c>
      <c r="J423" s="129">
        <v>1858783.06</v>
      </c>
      <c r="K423" s="129">
        <v>1969577.6</v>
      </c>
      <c r="L423" s="129">
        <v>71057.65</v>
      </c>
      <c r="M423" s="129">
        <v>75166.0</v>
      </c>
      <c r="N423" s="129">
        <v>159.0</v>
      </c>
      <c r="O423" s="129">
        <v>36.0</v>
      </c>
      <c r="P423" s="129">
        <v>53.0</v>
      </c>
      <c r="Q423" s="129">
        <v>41.0</v>
      </c>
      <c r="R423" s="129">
        <v>103.0</v>
      </c>
      <c r="S423" s="129">
        <v>63.0</v>
      </c>
      <c r="T423" s="129">
        <v>341.0</v>
      </c>
      <c r="U423" s="129">
        <v>29.0</v>
      </c>
      <c r="V423" s="129">
        <v>63.0</v>
      </c>
      <c r="W423" s="129">
        <v>-5.47</v>
      </c>
      <c r="X423" s="129">
        <v>-5.63</v>
      </c>
      <c r="Y423" s="129">
        <v>5.0</v>
      </c>
      <c r="Z423" s="129">
        <v>1.0</v>
      </c>
      <c r="AA423" s="129">
        <v>4.0</v>
      </c>
      <c r="AB423" s="129">
        <v>1.0</v>
      </c>
      <c r="AC423" s="129">
        <v>1.0</v>
      </c>
      <c r="AD423" s="129">
        <v>1.8</v>
      </c>
      <c r="AE423" s="129">
        <v>347.0</v>
      </c>
      <c r="AF423" s="129">
        <v>4.0</v>
      </c>
      <c r="AG423" s="129">
        <v>1.0</v>
      </c>
      <c r="AH423" s="129">
        <v>3.0</v>
      </c>
      <c r="AI423" s="129">
        <v>1.0</v>
      </c>
      <c r="AJ423" s="129">
        <v>1.0</v>
      </c>
      <c r="AK423" s="129">
        <v>1.0</v>
      </c>
      <c r="AL423" s="130">
        <v>45469.77669996528</v>
      </c>
      <c r="AM423" s="131">
        <v>1858991.48</v>
      </c>
      <c r="AN423" s="131">
        <v>1976886.58</v>
      </c>
      <c r="AO423" s="124"/>
      <c r="AP423" s="124"/>
    </row>
    <row r="424">
      <c r="A424" s="129">
        <v>849.0</v>
      </c>
      <c r="B424" s="14" t="s">
        <v>42</v>
      </c>
      <c r="C424" s="14" t="s">
        <v>32</v>
      </c>
      <c r="D424" s="14" t="s">
        <v>751</v>
      </c>
      <c r="E424" s="14" t="s">
        <v>612</v>
      </c>
      <c r="F424" s="15" t="s">
        <v>45</v>
      </c>
      <c r="G424" s="15" t="s">
        <v>46</v>
      </c>
      <c r="H424" s="18" t="s">
        <v>1053</v>
      </c>
      <c r="I424" s="18" t="s">
        <v>1054</v>
      </c>
      <c r="J424" s="129">
        <v>181992.65</v>
      </c>
      <c r="K424" s="129">
        <v>174778.4</v>
      </c>
      <c r="L424" s="129">
        <v>6370.76</v>
      </c>
      <c r="M424" s="129">
        <v>7048.02</v>
      </c>
      <c r="N424" s="14" t="s">
        <v>41</v>
      </c>
      <c r="O424" s="14" t="s">
        <v>41</v>
      </c>
      <c r="P424" s="129">
        <v>5.0</v>
      </c>
      <c r="Q424" s="129">
        <v>3.0</v>
      </c>
      <c r="R424" s="129">
        <v>6.0</v>
      </c>
      <c r="S424" s="129">
        <v>1.0</v>
      </c>
      <c r="T424" s="14" t="s">
        <v>41</v>
      </c>
      <c r="U424" s="129">
        <v>66.0</v>
      </c>
      <c r="V424" s="129">
        <v>500.0</v>
      </c>
      <c r="W424" s="129">
        <v>-9.61</v>
      </c>
      <c r="X424" s="129">
        <v>4.13</v>
      </c>
      <c r="Y424" s="14" t="s">
        <v>41</v>
      </c>
      <c r="Z424" s="129">
        <v>2.0</v>
      </c>
      <c r="AA424" s="129">
        <v>5.0</v>
      </c>
      <c r="AB424" s="129">
        <v>1.0</v>
      </c>
      <c r="AC424" s="129">
        <v>1.0</v>
      </c>
      <c r="AD424" s="129">
        <v>1.85</v>
      </c>
      <c r="AE424" s="129">
        <v>331.0</v>
      </c>
      <c r="AF424" s="14" t="s">
        <v>41</v>
      </c>
      <c r="AG424" s="129">
        <v>2.0</v>
      </c>
      <c r="AH424" s="129">
        <v>4.0</v>
      </c>
      <c r="AI424" s="129">
        <v>1.0</v>
      </c>
      <c r="AJ424" s="129">
        <v>1.0</v>
      </c>
      <c r="AK424" s="129">
        <v>2.0</v>
      </c>
      <c r="AL424" s="130">
        <v>45469.77669996528</v>
      </c>
      <c r="AM424" s="131">
        <v>182099.56</v>
      </c>
      <c r="AN424" s="131">
        <v>175066.21</v>
      </c>
      <c r="AO424" s="124"/>
      <c r="AP424" s="124"/>
    </row>
    <row r="425">
      <c r="A425" s="129">
        <v>810.0</v>
      </c>
      <c r="B425" s="14" t="s">
        <v>1001</v>
      </c>
      <c r="C425" s="14" t="s">
        <v>992</v>
      </c>
      <c r="D425" s="14" t="s">
        <v>1024</v>
      </c>
      <c r="E425" s="14" t="s">
        <v>1025</v>
      </c>
      <c r="F425" s="15" t="s">
        <v>243</v>
      </c>
      <c r="G425" s="15" t="s">
        <v>101</v>
      </c>
      <c r="H425" s="18" t="s">
        <v>1053</v>
      </c>
      <c r="I425" s="18" t="s">
        <v>1054</v>
      </c>
      <c r="J425" s="129">
        <v>595598.72</v>
      </c>
      <c r="K425" s="129">
        <v>774334.2</v>
      </c>
      <c r="L425" s="129">
        <v>16744.62</v>
      </c>
      <c r="M425" s="129">
        <v>22283.1</v>
      </c>
      <c r="N425" s="129">
        <v>5.0</v>
      </c>
      <c r="O425" s="129">
        <v>4.0</v>
      </c>
      <c r="P425" s="129">
        <v>88.0</v>
      </c>
      <c r="Q425" s="129">
        <v>109.0</v>
      </c>
      <c r="R425" s="129">
        <v>128.0</v>
      </c>
      <c r="S425" s="129">
        <v>145.0</v>
      </c>
      <c r="T425" s="129">
        <v>25.0</v>
      </c>
      <c r="U425" s="129">
        <v>-19.0</v>
      </c>
      <c r="V425" s="129">
        <v>-11.0</v>
      </c>
      <c r="W425" s="129">
        <v>-24.86</v>
      </c>
      <c r="X425" s="129">
        <v>-23.08</v>
      </c>
      <c r="Y425" s="129">
        <v>1.0</v>
      </c>
      <c r="Z425" s="129">
        <v>1.0</v>
      </c>
      <c r="AA425" s="129">
        <v>1.0</v>
      </c>
      <c r="AB425" s="129">
        <v>1.0</v>
      </c>
      <c r="AC425" s="129">
        <v>1.0</v>
      </c>
      <c r="AD425" s="129">
        <v>1.0</v>
      </c>
      <c r="AE425" s="129">
        <v>537.0</v>
      </c>
      <c r="AF425" s="129">
        <v>1.0</v>
      </c>
      <c r="AG425" s="129">
        <v>1.0</v>
      </c>
      <c r="AH425" s="129">
        <v>1.0</v>
      </c>
      <c r="AI425" s="129">
        <v>1.0</v>
      </c>
      <c r="AJ425" s="129">
        <v>1.0</v>
      </c>
      <c r="AK425" s="129">
        <v>1.0</v>
      </c>
      <c r="AL425" s="130">
        <v>45469.77669996528</v>
      </c>
      <c r="AM425" s="131">
        <v>595235.23</v>
      </c>
      <c r="AN425" s="131">
        <v>772596.21</v>
      </c>
      <c r="AO425" s="124"/>
      <c r="AP425" s="124"/>
    </row>
    <row r="426">
      <c r="A426" s="129">
        <v>554.0</v>
      </c>
      <c r="B426" s="14" t="s">
        <v>122</v>
      </c>
      <c r="C426" s="14" t="s">
        <v>32</v>
      </c>
      <c r="D426" s="14" t="s">
        <v>503</v>
      </c>
      <c r="E426" s="14" t="s">
        <v>529</v>
      </c>
      <c r="F426" s="15" t="s">
        <v>243</v>
      </c>
      <c r="G426" s="15" t="s">
        <v>101</v>
      </c>
      <c r="H426" s="18" t="s">
        <v>1053</v>
      </c>
      <c r="I426" s="18" t="s">
        <v>1054</v>
      </c>
      <c r="J426" s="129">
        <v>243343.25</v>
      </c>
      <c r="K426" s="129">
        <v>436505.0</v>
      </c>
      <c r="L426" s="129">
        <v>7138.25</v>
      </c>
      <c r="M426" s="129">
        <v>15914.0</v>
      </c>
      <c r="N426" s="14" t="s">
        <v>41</v>
      </c>
      <c r="O426" s="14" t="s">
        <v>41</v>
      </c>
      <c r="P426" s="129">
        <v>1.0</v>
      </c>
      <c r="Q426" s="129">
        <v>3.0</v>
      </c>
      <c r="R426" s="129">
        <v>10.0</v>
      </c>
      <c r="S426" s="129">
        <v>5.0</v>
      </c>
      <c r="T426" s="14" t="s">
        <v>41</v>
      </c>
      <c r="U426" s="129">
        <v>-66.0</v>
      </c>
      <c r="V426" s="129">
        <v>100.0</v>
      </c>
      <c r="W426" s="129">
        <v>-55.14</v>
      </c>
      <c r="X426" s="129">
        <v>-44.25</v>
      </c>
      <c r="Y426" s="14" t="s">
        <v>41</v>
      </c>
      <c r="Z426" s="129">
        <v>1.0</v>
      </c>
      <c r="AA426" s="129">
        <v>5.0</v>
      </c>
      <c r="AB426" s="129">
        <v>1.0</v>
      </c>
      <c r="AC426" s="129">
        <v>1.0</v>
      </c>
      <c r="AD426" s="129">
        <v>1.75</v>
      </c>
      <c r="AE426" s="129">
        <v>349.0</v>
      </c>
      <c r="AF426" s="14" t="s">
        <v>41</v>
      </c>
      <c r="AG426" s="129">
        <v>1.0</v>
      </c>
      <c r="AH426" s="129">
        <v>4.0</v>
      </c>
      <c r="AI426" s="129">
        <v>1.0</v>
      </c>
      <c r="AJ426" s="129">
        <v>1.0</v>
      </c>
      <c r="AK426" s="129">
        <v>1.0</v>
      </c>
      <c r="AL426" s="130">
        <v>45469.77669996528</v>
      </c>
      <c r="AM426" s="131">
        <v>235476.25</v>
      </c>
      <c r="AN426" s="131">
        <v>486391.75</v>
      </c>
      <c r="AO426" s="124"/>
      <c r="AP426" s="124"/>
    </row>
    <row r="427">
      <c r="A427" s="129">
        <v>371.0</v>
      </c>
      <c r="B427" s="14" t="s">
        <v>42</v>
      </c>
      <c r="C427" s="14" t="s">
        <v>32</v>
      </c>
      <c r="D427" s="14" t="s">
        <v>150</v>
      </c>
      <c r="E427" s="14" t="s">
        <v>381</v>
      </c>
      <c r="F427" s="15" t="s">
        <v>108</v>
      </c>
      <c r="G427" s="15" t="s">
        <v>46</v>
      </c>
      <c r="H427" s="18" t="s">
        <v>1053</v>
      </c>
      <c r="I427" s="18" t="s">
        <v>1054</v>
      </c>
      <c r="J427" s="129">
        <v>1610876.62</v>
      </c>
      <c r="K427" s="129">
        <v>1411095.8</v>
      </c>
      <c r="L427" s="129">
        <v>53008.25</v>
      </c>
      <c r="M427" s="129">
        <v>48061.75</v>
      </c>
      <c r="N427" s="129">
        <v>37.0</v>
      </c>
      <c r="O427" s="129">
        <v>3.0</v>
      </c>
      <c r="P427" s="129">
        <v>40.0</v>
      </c>
      <c r="Q427" s="129">
        <v>41.0</v>
      </c>
      <c r="R427" s="129">
        <v>81.0</v>
      </c>
      <c r="S427" s="129">
        <v>71.0</v>
      </c>
      <c r="T427" s="129">
        <v>1133.0</v>
      </c>
      <c r="U427" s="129">
        <v>-2.0</v>
      </c>
      <c r="V427" s="129">
        <v>14.0</v>
      </c>
      <c r="W427" s="129">
        <v>10.29</v>
      </c>
      <c r="X427" s="129">
        <v>14.16</v>
      </c>
      <c r="Y427" s="129">
        <v>5.0</v>
      </c>
      <c r="Z427" s="129">
        <v>1.0</v>
      </c>
      <c r="AA427" s="129">
        <v>1.0</v>
      </c>
      <c r="AB427" s="129">
        <v>3.0</v>
      </c>
      <c r="AC427" s="129">
        <v>3.0</v>
      </c>
      <c r="AD427" s="129">
        <v>2.5</v>
      </c>
      <c r="AE427" s="129">
        <v>233.0</v>
      </c>
      <c r="AF427" s="129">
        <v>4.0</v>
      </c>
      <c r="AG427" s="129">
        <v>1.0</v>
      </c>
      <c r="AH427" s="129">
        <v>1.0</v>
      </c>
      <c r="AI427" s="129">
        <v>2.0</v>
      </c>
      <c r="AJ427" s="129">
        <v>2.0</v>
      </c>
      <c r="AK427" s="129">
        <v>2.0</v>
      </c>
      <c r="AL427" s="130">
        <v>45469.77669996528</v>
      </c>
      <c r="AM427" s="131">
        <v>1611799.72</v>
      </c>
      <c r="AN427" s="131">
        <v>1411453.83</v>
      </c>
      <c r="AO427" s="124"/>
      <c r="AP427" s="124"/>
    </row>
    <row r="428">
      <c r="A428" s="129">
        <v>382.0</v>
      </c>
      <c r="B428" s="14" t="s">
        <v>47</v>
      </c>
      <c r="C428" s="14" t="s">
        <v>32</v>
      </c>
      <c r="D428" s="14" t="s">
        <v>388</v>
      </c>
      <c r="E428" s="14" t="s">
        <v>381</v>
      </c>
      <c r="F428" s="15" t="s">
        <v>220</v>
      </c>
      <c r="G428" s="15" t="s">
        <v>59</v>
      </c>
      <c r="H428" s="18" t="s">
        <v>1053</v>
      </c>
      <c r="I428" s="18" t="s">
        <v>1054</v>
      </c>
      <c r="J428" s="129">
        <v>578740.65</v>
      </c>
      <c r="K428" s="129">
        <v>424800.8</v>
      </c>
      <c r="L428" s="129">
        <v>19859.37</v>
      </c>
      <c r="M428" s="129">
        <v>14111.78</v>
      </c>
      <c r="N428" s="14" t="s">
        <v>41</v>
      </c>
      <c r="O428" s="14" t="s">
        <v>41</v>
      </c>
      <c r="P428" s="129">
        <v>29.0</v>
      </c>
      <c r="Q428" s="129">
        <v>13.0</v>
      </c>
      <c r="R428" s="129">
        <v>19.0</v>
      </c>
      <c r="S428" s="129">
        <v>17.0</v>
      </c>
      <c r="T428" s="14" t="s">
        <v>41</v>
      </c>
      <c r="U428" s="129">
        <v>123.0</v>
      </c>
      <c r="V428" s="129">
        <v>11.0</v>
      </c>
      <c r="W428" s="129">
        <v>40.73</v>
      </c>
      <c r="X428" s="129">
        <v>36.24</v>
      </c>
      <c r="Y428" s="14" t="s">
        <v>41</v>
      </c>
      <c r="Z428" s="129">
        <v>3.0</v>
      </c>
      <c r="AA428" s="129">
        <v>1.0</v>
      </c>
      <c r="AB428" s="129">
        <v>5.0</v>
      </c>
      <c r="AC428" s="129">
        <v>5.0</v>
      </c>
      <c r="AD428" s="129">
        <v>3.75</v>
      </c>
      <c r="AE428" s="129">
        <v>83.0</v>
      </c>
      <c r="AF428" s="14" t="s">
        <v>41</v>
      </c>
      <c r="AG428" s="129">
        <v>2.0</v>
      </c>
      <c r="AH428" s="129">
        <v>1.0</v>
      </c>
      <c r="AI428" s="129">
        <v>4.0</v>
      </c>
      <c r="AJ428" s="129">
        <v>4.0</v>
      </c>
      <c r="AK428" s="129">
        <v>3.0</v>
      </c>
      <c r="AL428" s="130">
        <v>45469.77669996528</v>
      </c>
      <c r="AM428" s="131">
        <v>584385.16</v>
      </c>
      <c r="AN428" s="131">
        <v>422596.73</v>
      </c>
      <c r="AO428" s="124"/>
      <c r="AP428" s="124"/>
    </row>
    <row r="429">
      <c r="A429" s="129">
        <v>309.0</v>
      </c>
      <c r="B429" s="14" t="s">
        <v>122</v>
      </c>
      <c r="C429" s="14" t="s">
        <v>32</v>
      </c>
      <c r="D429" s="14" t="s">
        <v>178</v>
      </c>
      <c r="E429" s="14" t="s">
        <v>179</v>
      </c>
      <c r="F429" s="15" t="s">
        <v>70</v>
      </c>
      <c r="G429" s="15" t="s">
        <v>36</v>
      </c>
      <c r="H429" s="18" t="s">
        <v>1053</v>
      </c>
      <c r="I429" s="18" t="s">
        <v>1054</v>
      </c>
      <c r="J429" s="129">
        <v>792363.28</v>
      </c>
      <c r="K429" s="129">
        <v>922668.0</v>
      </c>
      <c r="L429" s="129">
        <v>26010.03</v>
      </c>
      <c r="M429" s="129">
        <v>31905.02</v>
      </c>
      <c r="N429" s="129">
        <v>23.0</v>
      </c>
      <c r="O429" s="129">
        <v>36.0</v>
      </c>
      <c r="P429" s="129">
        <v>40.0</v>
      </c>
      <c r="Q429" s="129">
        <v>41.0</v>
      </c>
      <c r="R429" s="129">
        <v>27.0</v>
      </c>
      <c r="S429" s="129">
        <v>33.0</v>
      </c>
      <c r="T429" s="129">
        <v>-36.0</v>
      </c>
      <c r="U429" s="129">
        <v>-2.0</v>
      </c>
      <c r="V429" s="129">
        <v>-18.0</v>
      </c>
      <c r="W429" s="129">
        <v>-18.48</v>
      </c>
      <c r="X429" s="129">
        <v>-14.12</v>
      </c>
      <c r="Y429" s="129">
        <v>1.0</v>
      </c>
      <c r="Z429" s="129">
        <v>1.0</v>
      </c>
      <c r="AA429" s="129">
        <v>1.0</v>
      </c>
      <c r="AB429" s="129">
        <v>1.0</v>
      </c>
      <c r="AC429" s="129">
        <v>1.0</v>
      </c>
      <c r="AD429" s="129">
        <v>1.0</v>
      </c>
      <c r="AE429" s="129">
        <v>560.0</v>
      </c>
      <c r="AF429" s="129">
        <v>1.0</v>
      </c>
      <c r="AG429" s="129">
        <v>1.0</v>
      </c>
      <c r="AH429" s="129">
        <v>1.0</v>
      </c>
      <c r="AI429" s="129">
        <v>1.0</v>
      </c>
      <c r="AJ429" s="129">
        <v>1.0</v>
      </c>
      <c r="AK429" s="129">
        <v>1.0</v>
      </c>
      <c r="AL429" s="130">
        <v>45469.77669996528</v>
      </c>
      <c r="AM429" s="131">
        <v>792292.46</v>
      </c>
      <c r="AN429" s="131">
        <v>922706.91</v>
      </c>
      <c r="AO429" s="124"/>
      <c r="AP429" s="124"/>
    </row>
    <row r="430">
      <c r="A430" s="129">
        <v>546.0</v>
      </c>
      <c r="B430" s="14" t="s">
        <v>67</v>
      </c>
      <c r="C430" s="14" t="s">
        <v>32</v>
      </c>
      <c r="D430" s="14" t="s">
        <v>393</v>
      </c>
      <c r="E430" s="14" t="s">
        <v>179</v>
      </c>
      <c r="F430" s="15" t="s">
        <v>228</v>
      </c>
      <c r="G430" s="15" t="s">
        <v>36</v>
      </c>
      <c r="H430" s="18" t="s">
        <v>1053</v>
      </c>
      <c r="I430" s="18" t="s">
        <v>1054</v>
      </c>
      <c r="J430" s="129">
        <v>1186187.71</v>
      </c>
      <c r="K430" s="129">
        <v>1294026.4</v>
      </c>
      <c r="L430" s="129">
        <v>35635.9</v>
      </c>
      <c r="M430" s="129">
        <v>39663.01</v>
      </c>
      <c r="N430" s="129">
        <v>1.0</v>
      </c>
      <c r="O430" s="129">
        <v>1.0</v>
      </c>
      <c r="P430" s="129">
        <v>22.0</v>
      </c>
      <c r="Q430" s="129">
        <v>61.0</v>
      </c>
      <c r="R430" s="129">
        <v>26.0</v>
      </c>
      <c r="S430" s="129">
        <v>49.0</v>
      </c>
      <c r="T430" s="129">
        <v>0.0</v>
      </c>
      <c r="U430" s="129">
        <v>-63.0</v>
      </c>
      <c r="V430" s="129">
        <v>-46.0</v>
      </c>
      <c r="W430" s="129">
        <v>-10.15</v>
      </c>
      <c r="X430" s="129">
        <v>-8.33</v>
      </c>
      <c r="Y430" s="129">
        <v>1.0</v>
      </c>
      <c r="Z430" s="129">
        <v>1.0</v>
      </c>
      <c r="AA430" s="129">
        <v>1.0</v>
      </c>
      <c r="AB430" s="129">
        <v>1.0</v>
      </c>
      <c r="AC430" s="129">
        <v>1.0</v>
      </c>
      <c r="AD430" s="129">
        <v>1.0</v>
      </c>
      <c r="AE430" s="129">
        <v>578.0</v>
      </c>
      <c r="AF430" s="129">
        <v>1.0</v>
      </c>
      <c r="AG430" s="129">
        <v>1.0</v>
      </c>
      <c r="AH430" s="129">
        <v>1.0</v>
      </c>
      <c r="AI430" s="129">
        <v>1.0</v>
      </c>
      <c r="AJ430" s="129">
        <v>1.0</v>
      </c>
      <c r="AK430" s="129">
        <v>1.0</v>
      </c>
      <c r="AL430" s="130">
        <v>45469.77669996528</v>
      </c>
      <c r="AM430" s="131">
        <v>1186075.21</v>
      </c>
      <c r="AN430" s="131">
        <v>1295649.62</v>
      </c>
      <c r="AO430" s="124"/>
      <c r="AP430" s="124"/>
    </row>
    <row r="431">
      <c r="A431" s="129">
        <v>181.0</v>
      </c>
      <c r="B431" s="14" t="s">
        <v>122</v>
      </c>
      <c r="C431" s="14" t="s">
        <v>32</v>
      </c>
      <c r="D431" s="14" t="s">
        <v>178</v>
      </c>
      <c r="E431" s="14" t="s">
        <v>179</v>
      </c>
      <c r="F431" s="15" t="s">
        <v>70</v>
      </c>
      <c r="G431" s="15" t="s">
        <v>36</v>
      </c>
      <c r="H431" s="18" t="s">
        <v>1053</v>
      </c>
      <c r="I431" s="18" t="s">
        <v>1054</v>
      </c>
      <c r="J431" s="129">
        <v>889293.6</v>
      </c>
      <c r="K431" s="129">
        <v>713983.0</v>
      </c>
      <c r="L431" s="129">
        <v>28511.63</v>
      </c>
      <c r="M431" s="129">
        <v>24058.4</v>
      </c>
      <c r="N431" s="129">
        <v>43.0</v>
      </c>
      <c r="O431" s="129">
        <v>31.0</v>
      </c>
      <c r="P431" s="129">
        <v>54.0</v>
      </c>
      <c r="Q431" s="129">
        <v>61.0</v>
      </c>
      <c r="R431" s="129">
        <v>28.0</v>
      </c>
      <c r="S431" s="129">
        <v>31.0</v>
      </c>
      <c r="T431" s="129">
        <v>38.0</v>
      </c>
      <c r="U431" s="129">
        <v>-11.0</v>
      </c>
      <c r="V431" s="129">
        <v>-9.0</v>
      </c>
      <c r="W431" s="129">
        <v>18.51</v>
      </c>
      <c r="X431" s="129">
        <v>24.55</v>
      </c>
      <c r="Y431" s="129">
        <v>2.0</v>
      </c>
      <c r="Z431" s="129">
        <v>1.0</v>
      </c>
      <c r="AA431" s="129">
        <v>1.0</v>
      </c>
      <c r="AB431" s="129">
        <v>5.0</v>
      </c>
      <c r="AC431" s="129">
        <v>4.0</v>
      </c>
      <c r="AD431" s="129">
        <v>3.4</v>
      </c>
      <c r="AE431" s="129">
        <v>145.0</v>
      </c>
      <c r="AF431" s="129">
        <v>2.0</v>
      </c>
      <c r="AG431" s="129">
        <v>1.0</v>
      </c>
      <c r="AH431" s="129">
        <v>1.0</v>
      </c>
      <c r="AI431" s="129">
        <v>4.0</v>
      </c>
      <c r="AJ431" s="129">
        <v>3.0</v>
      </c>
      <c r="AK431" s="129">
        <v>3.0</v>
      </c>
      <c r="AL431" s="130">
        <v>45469.77669996528</v>
      </c>
      <c r="AM431" s="131">
        <v>889793.75</v>
      </c>
      <c r="AN431" s="131">
        <v>714622.22</v>
      </c>
      <c r="AO431" s="124"/>
      <c r="AP431" s="124"/>
    </row>
    <row r="432">
      <c r="A432" s="129">
        <v>712.0</v>
      </c>
      <c r="B432" s="14" t="s">
        <v>67</v>
      </c>
      <c r="C432" s="14" t="s">
        <v>32</v>
      </c>
      <c r="D432" s="14" t="s">
        <v>644</v>
      </c>
      <c r="E432" s="14" t="s">
        <v>645</v>
      </c>
      <c r="F432" s="15" t="s">
        <v>185</v>
      </c>
      <c r="G432" s="15" t="s">
        <v>46</v>
      </c>
      <c r="H432" s="18" t="s">
        <v>1053</v>
      </c>
      <c r="I432" s="18" t="s">
        <v>1054</v>
      </c>
      <c r="J432" s="129">
        <v>1151798.07</v>
      </c>
      <c r="K432" s="129">
        <v>952402.4</v>
      </c>
      <c r="L432" s="129">
        <v>38536.38</v>
      </c>
      <c r="M432" s="129">
        <v>34030.32</v>
      </c>
      <c r="N432" s="129">
        <v>11.0</v>
      </c>
      <c r="O432" s="129">
        <v>17.0</v>
      </c>
      <c r="P432" s="129">
        <v>30.0</v>
      </c>
      <c r="Q432" s="129">
        <v>26.0</v>
      </c>
      <c r="R432" s="129">
        <v>27.0</v>
      </c>
      <c r="S432" s="129">
        <v>32.0</v>
      </c>
      <c r="T432" s="129">
        <v>-35.0</v>
      </c>
      <c r="U432" s="129">
        <v>15.0</v>
      </c>
      <c r="V432" s="129">
        <v>-15.0</v>
      </c>
      <c r="W432" s="129">
        <v>13.24</v>
      </c>
      <c r="X432" s="129">
        <v>20.94</v>
      </c>
      <c r="Y432" s="129">
        <v>1.0</v>
      </c>
      <c r="Z432" s="129">
        <v>1.0</v>
      </c>
      <c r="AA432" s="129">
        <v>1.0</v>
      </c>
      <c r="AB432" s="129">
        <v>3.0</v>
      </c>
      <c r="AC432" s="129">
        <v>3.0</v>
      </c>
      <c r="AD432" s="129">
        <v>2.3</v>
      </c>
      <c r="AE432" s="129">
        <v>261.0</v>
      </c>
      <c r="AF432" s="129">
        <v>1.0</v>
      </c>
      <c r="AG432" s="129">
        <v>1.0</v>
      </c>
      <c r="AH432" s="129">
        <v>1.0</v>
      </c>
      <c r="AI432" s="129">
        <v>2.0</v>
      </c>
      <c r="AJ432" s="129">
        <v>2.0</v>
      </c>
      <c r="AK432" s="129">
        <v>2.0</v>
      </c>
      <c r="AL432" s="130">
        <v>45469.77669996528</v>
      </c>
      <c r="AM432" s="131">
        <v>1152021.07</v>
      </c>
      <c r="AN432" s="131">
        <v>952649.17</v>
      </c>
      <c r="AO432" s="124"/>
      <c r="AP432" s="124"/>
    </row>
    <row r="433">
      <c r="A433" s="129">
        <v>296.0</v>
      </c>
      <c r="B433" s="14" t="s">
        <v>67</v>
      </c>
      <c r="C433" s="14" t="s">
        <v>32</v>
      </c>
      <c r="D433" s="14" t="s">
        <v>303</v>
      </c>
      <c r="E433" s="14" t="s">
        <v>304</v>
      </c>
      <c r="F433" s="15" t="s">
        <v>121</v>
      </c>
      <c r="G433" s="15" t="s">
        <v>36</v>
      </c>
      <c r="H433" s="18" t="s">
        <v>1053</v>
      </c>
      <c r="I433" s="18" t="s">
        <v>1054</v>
      </c>
      <c r="J433" s="129">
        <v>1076037.45</v>
      </c>
      <c r="K433" s="129">
        <v>1180374.6</v>
      </c>
      <c r="L433" s="129">
        <v>33026.35</v>
      </c>
      <c r="M433" s="129">
        <v>38389.72</v>
      </c>
      <c r="N433" s="129">
        <v>70.0</v>
      </c>
      <c r="O433" s="129">
        <v>8.0</v>
      </c>
      <c r="P433" s="129">
        <v>48.0</v>
      </c>
      <c r="Q433" s="129">
        <v>36.0</v>
      </c>
      <c r="R433" s="129">
        <v>59.0</v>
      </c>
      <c r="S433" s="129">
        <v>22.0</v>
      </c>
      <c r="T433" s="129">
        <v>775.0</v>
      </c>
      <c r="U433" s="129">
        <v>33.0</v>
      </c>
      <c r="V433" s="129">
        <v>168.0</v>
      </c>
      <c r="W433" s="129">
        <v>-13.97</v>
      </c>
      <c r="X433" s="129">
        <v>-8.84</v>
      </c>
      <c r="Y433" s="129">
        <v>5.0</v>
      </c>
      <c r="Z433" s="129">
        <v>1.0</v>
      </c>
      <c r="AA433" s="129">
        <v>5.0</v>
      </c>
      <c r="AB433" s="129">
        <v>1.0</v>
      </c>
      <c r="AC433" s="129">
        <v>1.0</v>
      </c>
      <c r="AD433" s="129">
        <v>2.0</v>
      </c>
      <c r="AE433" s="129">
        <v>312.0</v>
      </c>
      <c r="AF433" s="129">
        <v>4.0</v>
      </c>
      <c r="AG433" s="129">
        <v>1.0</v>
      </c>
      <c r="AH433" s="129">
        <v>4.0</v>
      </c>
      <c r="AI433" s="129">
        <v>1.0</v>
      </c>
      <c r="AJ433" s="129">
        <v>1.0</v>
      </c>
      <c r="AK433" s="129">
        <v>2.0</v>
      </c>
      <c r="AL433" s="130">
        <v>45469.77669996528</v>
      </c>
      <c r="AM433" s="131">
        <v>1076474.77</v>
      </c>
      <c r="AN433" s="131">
        <v>1180247.28</v>
      </c>
      <c r="AO433" s="124"/>
      <c r="AP433" s="124"/>
    </row>
    <row r="434">
      <c r="A434" s="129">
        <v>580.0</v>
      </c>
      <c r="B434" s="14" t="s">
        <v>97</v>
      </c>
      <c r="C434" s="14" t="s">
        <v>32</v>
      </c>
      <c r="D434" s="14" t="s">
        <v>546</v>
      </c>
      <c r="E434" s="14" t="s">
        <v>547</v>
      </c>
      <c r="F434" s="15" t="s">
        <v>243</v>
      </c>
      <c r="G434" s="15" t="s">
        <v>101</v>
      </c>
      <c r="H434" s="18" t="s">
        <v>1053</v>
      </c>
      <c r="I434" s="18" t="s">
        <v>1054</v>
      </c>
      <c r="J434" s="129">
        <v>967431.49</v>
      </c>
      <c r="K434" s="129">
        <v>688493.2</v>
      </c>
      <c r="L434" s="129">
        <v>34446.5</v>
      </c>
      <c r="M434" s="129">
        <v>25601.98</v>
      </c>
      <c r="N434" s="129">
        <v>3.0</v>
      </c>
      <c r="O434" s="14" t="s">
        <v>41</v>
      </c>
      <c r="P434" s="129">
        <v>24.0</v>
      </c>
      <c r="Q434" s="129">
        <v>10.0</v>
      </c>
      <c r="R434" s="129">
        <v>13.0</v>
      </c>
      <c r="S434" s="129">
        <v>22.0</v>
      </c>
      <c r="T434" s="14" t="s">
        <v>41</v>
      </c>
      <c r="U434" s="129">
        <v>140.0</v>
      </c>
      <c r="V434" s="129">
        <v>-40.0</v>
      </c>
      <c r="W434" s="129">
        <v>34.55</v>
      </c>
      <c r="X434" s="129">
        <v>40.51</v>
      </c>
      <c r="Y434" s="14" t="s">
        <v>41</v>
      </c>
      <c r="Z434" s="129">
        <v>3.0</v>
      </c>
      <c r="AA434" s="129">
        <v>1.0</v>
      </c>
      <c r="AB434" s="129">
        <v>5.0</v>
      </c>
      <c r="AC434" s="129">
        <v>5.0</v>
      </c>
      <c r="AD434" s="129">
        <v>3.75</v>
      </c>
      <c r="AE434" s="129">
        <v>86.0</v>
      </c>
      <c r="AF434" s="14" t="s">
        <v>41</v>
      </c>
      <c r="AG434" s="129">
        <v>2.0</v>
      </c>
      <c r="AH434" s="129">
        <v>1.0</v>
      </c>
      <c r="AI434" s="129">
        <v>4.0</v>
      </c>
      <c r="AJ434" s="129">
        <v>4.0</v>
      </c>
      <c r="AK434" s="129">
        <v>3.0</v>
      </c>
      <c r="AL434" s="130">
        <v>45469.77669996528</v>
      </c>
      <c r="AM434" s="131">
        <v>958330.73</v>
      </c>
      <c r="AN434" s="131">
        <v>683532.09</v>
      </c>
      <c r="AO434" s="124"/>
      <c r="AP434" s="124"/>
    </row>
    <row r="435">
      <c r="A435" s="129">
        <v>270.0</v>
      </c>
      <c r="B435" s="14" t="s">
        <v>67</v>
      </c>
      <c r="C435" s="14" t="s">
        <v>32</v>
      </c>
      <c r="D435" s="14" t="s">
        <v>276</v>
      </c>
      <c r="E435" s="14" t="s">
        <v>277</v>
      </c>
      <c r="F435" s="15" t="s">
        <v>93</v>
      </c>
      <c r="G435" s="15" t="s">
        <v>46</v>
      </c>
      <c r="H435" s="18" t="s">
        <v>1053</v>
      </c>
      <c r="I435" s="18" t="s">
        <v>1054</v>
      </c>
      <c r="J435" s="129">
        <v>2515367.39</v>
      </c>
      <c r="K435" s="129">
        <v>1908338.8</v>
      </c>
      <c r="L435" s="129">
        <v>71058.65</v>
      </c>
      <c r="M435" s="129">
        <v>62910.75</v>
      </c>
      <c r="N435" s="129">
        <v>67.0</v>
      </c>
      <c r="O435" s="129">
        <v>38.0</v>
      </c>
      <c r="P435" s="129">
        <v>37.0</v>
      </c>
      <c r="Q435" s="129">
        <v>22.0</v>
      </c>
      <c r="R435" s="129">
        <v>83.0</v>
      </c>
      <c r="S435" s="129">
        <v>75.0</v>
      </c>
      <c r="T435" s="129">
        <v>76.0</v>
      </c>
      <c r="U435" s="129">
        <v>68.0</v>
      </c>
      <c r="V435" s="129">
        <v>10.0</v>
      </c>
      <c r="W435" s="129">
        <v>12.95</v>
      </c>
      <c r="X435" s="129">
        <v>31.81</v>
      </c>
      <c r="Y435" s="129">
        <v>3.0</v>
      </c>
      <c r="Z435" s="129">
        <v>2.0</v>
      </c>
      <c r="AA435" s="129">
        <v>1.0</v>
      </c>
      <c r="AB435" s="129">
        <v>3.0</v>
      </c>
      <c r="AC435" s="129">
        <v>5.0</v>
      </c>
      <c r="AD435" s="129">
        <v>3.0</v>
      </c>
      <c r="AE435" s="129">
        <v>183.0</v>
      </c>
      <c r="AF435" s="129">
        <v>2.0</v>
      </c>
      <c r="AG435" s="129">
        <v>2.0</v>
      </c>
      <c r="AH435" s="129">
        <v>1.0</v>
      </c>
      <c r="AI435" s="129">
        <v>2.0</v>
      </c>
      <c r="AJ435" s="129">
        <v>4.0</v>
      </c>
      <c r="AK435" s="129">
        <v>3.0</v>
      </c>
      <c r="AL435" s="130">
        <v>45469.77669996528</v>
      </c>
      <c r="AM435" s="131">
        <v>2515038.96</v>
      </c>
      <c r="AN435" s="131">
        <v>1908457.91</v>
      </c>
      <c r="AO435" s="124"/>
      <c r="AP435" s="124"/>
    </row>
    <row r="436">
      <c r="A436" s="129">
        <v>130.0</v>
      </c>
      <c r="B436" s="14" t="s">
        <v>47</v>
      </c>
      <c r="C436" s="14" t="s">
        <v>32</v>
      </c>
      <c r="D436" s="14" t="s">
        <v>94</v>
      </c>
      <c r="E436" s="14" t="s">
        <v>95</v>
      </c>
      <c r="F436" s="15" t="s">
        <v>96</v>
      </c>
      <c r="G436" s="15" t="s">
        <v>59</v>
      </c>
      <c r="H436" s="18" t="s">
        <v>1053</v>
      </c>
      <c r="I436" s="18" t="s">
        <v>1054</v>
      </c>
      <c r="J436" s="129">
        <v>1265595.23</v>
      </c>
      <c r="K436" s="129">
        <v>1187514.2</v>
      </c>
      <c r="L436" s="129">
        <v>31243.5</v>
      </c>
      <c r="M436" s="129">
        <v>29249.5</v>
      </c>
      <c r="N436" s="129">
        <v>17.0</v>
      </c>
      <c r="O436" s="129">
        <v>1.0</v>
      </c>
      <c r="P436" s="129">
        <v>17.0</v>
      </c>
      <c r="Q436" s="129">
        <v>22.0</v>
      </c>
      <c r="R436" s="129">
        <v>24.0</v>
      </c>
      <c r="S436" s="129">
        <v>27.0</v>
      </c>
      <c r="T436" s="129">
        <v>1600.0</v>
      </c>
      <c r="U436" s="129">
        <v>-22.0</v>
      </c>
      <c r="V436" s="129">
        <v>-11.0</v>
      </c>
      <c r="W436" s="129">
        <v>6.82</v>
      </c>
      <c r="X436" s="129">
        <v>6.58</v>
      </c>
      <c r="Y436" s="129">
        <v>5.0</v>
      </c>
      <c r="Z436" s="129">
        <v>1.0</v>
      </c>
      <c r="AA436" s="129">
        <v>1.0</v>
      </c>
      <c r="AB436" s="129">
        <v>2.0</v>
      </c>
      <c r="AC436" s="129">
        <v>1.0</v>
      </c>
      <c r="AD436" s="129">
        <v>1.6</v>
      </c>
      <c r="AE436" s="129">
        <v>386.0</v>
      </c>
      <c r="AF436" s="129">
        <v>4.0</v>
      </c>
      <c r="AG436" s="129">
        <v>1.0</v>
      </c>
      <c r="AH436" s="129">
        <v>1.0</v>
      </c>
      <c r="AI436" s="129">
        <v>1.0</v>
      </c>
      <c r="AJ436" s="129">
        <v>1.0</v>
      </c>
      <c r="AK436" s="129">
        <v>1.0</v>
      </c>
      <c r="AL436" s="130">
        <v>45469.77669996528</v>
      </c>
      <c r="AM436" s="131">
        <v>1242864.98</v>
      </c>
      <c r="AN436" s="131">
        <v>1190509.91</v>
      </c>
      <c r="AO436" s="124"/>
      <c r="AP436" s="124"/>
    </row>
    <row r="437">
      <c r="A437" s="129">
        <v>590.0</v>
      </c>
      <c r="B437" s="14" t="s">
        <v>97</v>
      </c>
      <c r="C437" s="14" t="s">
        <v>32</v>
      </c>
      <c r="D437" s="14" t="s">
        <v>555</v>
      </c>
      <c r="E437" s="14" t="s">
        <v>556</v>
      </c>
      <c r="F437" s="15" t="s">
        <v>143</v>
      </c>
      <c r="G437" s="15" t="s">
        <v>101</v>
      </c>
      <c r="H437" s="18" t="s">
        <v>1053</v>
      </c>
      <c r="I437" s="18" t="s">
        <v>1054</v>
      </c>
      <c r="J437" s="129">
        <v>1282303.27</v>
      </c>
      <c r="K437" s="129">
        <v>1282436.2</v>
      </c>
      <c r="L437" s="129">
        <v>37168.33</v>
      </c>
      <c r="M437" s="129">
        <v>37480.0</v>
      </c>
      <c r="N437" s="129">
        <v>85.0</v>
      </c>
      <c r="O437" s="129">
        <v>63.0</v>
      </c>
      <c r="P437" s="129">
        <v>41.0</v>
      </c>
      <c r="Q437" s="129">
        <v>36.0</v>
      </c>
      <c r="R437" s="129">
        <v>75.0</v>
      </c>
      <c r="S437" s="129">
        <v>62.0</v>
      </c>
      <c r="T437" s="129">
        <v>34.0</v>
      </c>
      <c r="U437" s="129">
        <v>13.0</v>
      </c>
      <c r="V437" s="129">
        <v>20.0</v>
      </c>
      <c r="W437" s="129">
        <v>-0.83</v>
      </c>
      <c r="X437" s="129">
        <v>-0.01</v>
      </c>
      <c r="Y437" s="129">
        <v>2.0</v>
      </c>
      <c r="Z437" s="129">
        <v>1.0</v>
      </c>
      <c r="AA437" s="129">
        <v>2.0</v>
      </c>
      <c r="AB437" s="129">
        <v>1.0</v>
      </c>
      <c r="AC437" s="129">
        <v>1.0</v>
      </c>
      <c r="AD437" s="129">
        <v>1.25</v>
      </c>
      <c r="AE437" s="129">
        <v>455.0</v>
      </c>
      <c r="AF437" s="129">
        <v>2.0</v>
      </c>
      <c r="AG437" s="129">
        <v>1.0</v>
      </c>
      <c r="AH437" s="129">
        <v>2.0</v>
      </c>
      <c r="AI437" s="129">
        <v>1.0</v>
      </c>
      <c r="AJ437" s="129">
        <v>1.0</v>
      </c>
      <c r="AK437" s="129">
        <v>1.0</v>
      </c>
      <c r="AL437" s="130">
        <v>45469.77669996528</v>
      </c>
      <c r="AM437" s="131">
        <v>1284349.02</v>
      </c>
      <c r="AN437" s="131">
        <v>1283116.35</v>
      </c>
      <c r="AO437" s="124"/>
      <c r="AP437" s="124"/>
    </row>
    <row r="438">
      <c r="A438" s="129">
        <v>608.0</v>
      </c>
      <c r="B438" s="14" t="s">
        <v>97</v>
      </c>
      <c r="C438" s="14" t="s">
        <v>32</v>
      </c>
      <c r="D438" s="14" t="s">
        <v>393</v>
      </c>
      <c r="E438" s="14" t="s">
        <v>570</v>
      </c>
      <c r="F438" s="15" t="s">
        <v>451</v>
      </c>
      <c r="G438" s="15" t="s">
        <v>101</v>
      </c>
      <c r="H438" s="18" t="s">
        <v>1053</v>
      </c>
      <c r="I438" s="18" t="s">
        <v>1054</v>
      </c>
      <c r="J438" s="129">
        <v>1394367.5</v>
      </c>
      <c r="K438" s="129">
        <v>1383205.8</v>
      </c>
      <c r="L438" s="129">
        <v>40594.78</v>
      </c>
      <c r="M438" s="129">
        <v>41365.5</v>
      </c>
      <c r="N438" s="129">
        <v>60.0</v>
      </c>
      <c r="O438" s="129">
        <v>95.0</v>
      </c>
      <c r="P438" s="129">
        <v>40.0</v>
      </c>
      <c r="Q438" s="129">
        <v>21.0</v>
      </c>
      <c r="R438" s="129">
        <v>47.0</v>
      </c>
      <c r="S438" s="129">
        <v>39.0</v>
      </c>
      <c r="T438" s="129">
        <v>-36.0</v>
      </c>
      <c r="U438" s="129">
        <v>90.0</v>
      </c>
      <c r="V438" s="129">
        <v>20.0</v>
      </c>
      <c r="W438" s="129">
        <v>-1.86</v>
      </c>
      <c r="X438" s="129">
        <v>0.81</v>
      </c>
      <c r="Y438" s="129">
        <v>1.0</v>
      </c>
      <c r="Z438" s="129">
        <v>2.0</v>
      </c>
      <c r="AA438" s="129">
        <v>2.0</v>
      </c>
      <c r="AB438" s="129">
        <v>1.0</v>
      </c>
      <c r="AC438" s="129">
        <v>1.0</v>
      </c>
      <c r="AD438" s="129">
        <v>1.3</v>
      </c>
      <c r="AE438" s="129">
        <v>449.0</v>
      </c>
      <c r="AF438" s="129">
        <v>1.0</v>
      </c>
      <c r="AG438" s="129">
        <v>2.0</v>
      </c>
      <c r="AH438" s="129">
        <v>2.0</v>
      </c>
      <c r="AI438" s="129">
        <v>1.0</v>
      </c>
      <c r="AJ438" s="129">
        <v>1.0</v>
      </c>
      <c r="AK438" s="129">
        <v>1.0</v>
      </c>
      <c r="AL438" s="130">
        <v>45469.77669996528</v>
      </c>
      <c r="AM438" s="131">
        <v>1394732.0</v>
      </c>
      <c r="AN438" s="131">
        <v>1382907.78</v>
      </c>
      <c r="AO438" s="124"/>
      <c r="AP438" s="124"/>
    </row>
    <row r="439">
      <c r="A439" s="129">
        <v>560.0</v>
      </c>
      <c r="B439" s="14" t="s">
        <v>67</v>
      </c>
      <c r="C439" s="14" t="s">
        <v>32</v>
      </c>
      <c r="D439" s="14" t="s">
        <v>50</v>
      </c>
      <c r="E439" s="14" t="s">
        <v>533</v>
      </c>
      <c r="F439" s="15" t="s">
        <v>93</v>
      </c>
      <c r="G439" s="15" t="s">
        <v>46</v>
      </c>
      <c r="H439" s="18" t="s">
        <v>1053</v>
      </c>
      <c r="I439" s="18" t="s">
        <v>1054</v>
      </c>
      <c r="J439" s="129">
        <v>1333692.32</v>
      </c>
      <c r="K439" s="129">
        <v>985433.4</v>
      </c>
      <c r="L439" s="129">
        <v>43459.17</v>
      </c>
      <c r="M439" s="129">
        <v>36662.22</v>
      </c>
      <c r="N439" s="129">
        <v>83.0</v>
      </c>
      <c r="O439" s="129">
        <v>37.0</v>
      </c>
      <c r="P439" s="129">
        <v>59.0</v>
      </c>
      <c r="Q439" s="129">
        <v>56.0</v>
      </c>
      <c r="R439" s="129">
        <v>83.0</v>
      </c>
      <c r="S439" s="129">
        <v>30.0</v>
      </c>
      <c r="T439" s="129">
        <v>124.0</v>
      </c>
      <c r="U439" s="129">
        <v>5.0</v>
      </c>
      <c r="V439" s="129">
        <v>176.0</v>
      </c>
      <c r="W439" s="129">
        <v>18.54</v>
      </c>
      <c r="X439" s="129">
        <v>35.34</v>
      </c>
      <c r="Y439" s="129">
        <v>5.0</v>
      </c>
      <c r="Z439" s="129">
        <v>1.0</v>
      </c>
      <c r="AA439" s="129">
        <v>5.0</v>
      </c>
      <c r="AB439" s="129">
        <v>5.0</v>
      </c>
      <c r="AC439" s="129">
        <v>5.0</v>
      </c>
      <c r="AD439" s="129">
        <v>4.6</v>
      </c>
      <c r="AE439" s="129">
        <v>11.0</v>
      </c>
      <c r="AF439" s="129">
        <v>4.0</v>
      </c>
      <c r="AG439" s="129">
        <v>1.0</v>
      </c>
      <c r="AH439" s="129">
        <v>4.0</v>
      </c>
      <c r="AI439" s="129">
        <v>4.0</v>
      </c>
      <c r="AJ439" s="129">
        <v>4.0</v>
      </c>
      <c r="AK439" s="129">
        <v>4.0</v>
      </c>
      <c r="AL439" s="130">
        <v>45469.77669996528</v>
      </c>
      <c r="AM439" s="131">
        <v>1334504.44</v>
      </c>
      <c r="AN439" s="131">
        <v>985947.26</v>
      </c>
      <c r="AO439" s="124"/>
      <c r="AP439" s="124"/>
    </row>
    <row r="440">
      <c r="A440" s="129">
        <v>651.0</v>
      </c>
      <c r="B440" s="14" t="s">
        <v>122</v>
      </c>
      <c r="C440" s="14" t="s">
        <v>32</v>
      </c>
      <c r="D440" s="14" t="s">
        <v>415</v>
      </c>
      <c r="E440" s="14" t="s">
        <v>537</v>
      </c>
      <c r="F440" s="15" t="s">
        <v>209</v>
      </c>
      <c r="G440" s="15" t="s">
        <v>101</v>
      </c>
      <c r="H440" s="18" t="s">
        <v>1053</v>
      </c>
      <c r="I440" s="18" t="s">
        <v>1054</v>
      </c>
      <c r="J440" s="129">
        <v>280224.62</v>
      </c>
      <c r="K440" s="129">
        <v>443780.8</v>
      </c>
      <c r="L440" s="129">
        <v>16568.16</v>
      </c>
      <c r="M440" s="129">
        <v>14681.48</v>
      </c>
      <c r="N440" s="14" t="s">
        <v>41</v>
      </c>
      <c r="O440" s="14" t="s">
        <v>41</v>
      </c>
      <c r="P440" s="129">
        <v>23.0</v>
      </c>
      <c r="Q440" s="129">
        <v>13.0</v>
      </c>
      <c r="R440" s="129">
        <v>5.0</v>
      </c>
      <c r="S440" s="129">
        <v>3.0</v>
      </c>
      <c r="T440" s="14" t="s">
        <v>41</v>
      </c>
      <c r="U440" s="129">
        <v>76.0</v>
      </c>
      <c r="V440" s="129">
        <v>66.0</v>
      </c>
      <c r="W440" s="129">
        <v>12.85</v>
      </c>
      <c r="X440" s="129">
        <v>-36.86</v>
      </c>
      <c r="Y440" s="14" t="s">
        <v>41</v>
      </c>
      <c r="Z440" s="129">
        <v>2.0</v>
      </c>
      <c r="AA440" s="129">
        <v>4.0</v>
      </c>
      <c r="AB440" s="129">
        <v>3.0</v>
      </c>
      <c r="AC440" s="129">
        <v>1.0</v>
      </c>
      <c r="AD440" s="129">
        <v>2.45</v>
      </c>
      <c r="AE440" s="129">
        <v>235.0</v>
      </c>
      <c r="AF440" s="14" t="s">
        <v>41</v>
      </c>
      <c r="AG440" s="129">
        <v>2.0</v>
      </c>
      <c r="AH440" s="129">
        <v>3.0</v>
      </c>
      <c r="AI440" s="129">
        <v>2.0</v>
      </c>
      <c r="AJ440" s="129">
        <v>1.0</v>
      </c>
      <c r="AK440" s="129">
        <v>2.0</v>
      </c>
      <c r="AL440" s="130">
        <v>45469.77669996528</v>
      </c>
      <c r="AM440" s="131">
        <v>280368.62</v>
      </c>
      <c r="AN440" s="131">
        <v>444036.67</v>
      </c>
      <c r="AO440" s="124"/>
      <c r="AP440" s="124"/>
    </row>
    <row r="441">
      <c r="A441" s="129">
        <v>568.0</v>
      </c>
      <c r="B441" s="14" t="s">
        <v>122</v>
      </c>
      <c r="C441" s="14" t="s">
        <v>32</v>
      </c>
      <c r="D441" s="14" t="s">
        <v>415</v>
      </c>
      <c r="E441" s="14" t="s">
        <v>537</v>
      </c>
      <c r="F441" s="15" t="s">
        <v>209</v>
      </c>
      <c r="G441" s="15" t="s">
        <v>101</v>
      </c>
      <c r="H441" s="18" t="s">
        <v>1053</v>
      </c>
      <c r="I441" s="18" t="s">
        <v>1054</v>
      </c>
      <c r="J441" s="129">
        <v>669013.06</v>
      </c>
      <c r="K441" s="129">
        <v>507446.2</v>
      </c>
      <c r="L441" s="129">
        <v>42366.63</v>
      </c>
      <c r="M441" s="129">
        <v>16641.32</v>
      </c>
      <c r="N441" s="14" t="s">
        <v>41</v>
      </c>
      <c r="O441" s="14" t="s">
        <v>41</v>
      </c>
      <c r="P441" s="129">
        <v>21.0</v>
      </c>
      <c r="Q441" s="129">
        <v>11.0</v>
      </c>
      <c r="R441" s="129">
        <v>11.0</v>
      </c>
      <c r="S441" s="129">
        <v>10.0</v>
      </c>
      <c r="T441" s="14" t="s">
        <v>41</v>
      </c>
      <c r="U441" s="129">
        <v>90.0</v>
      </c>
      <c r="V441" s="129">
        <v>10.0</v>
      </c>
      <c r="W441" s="129">
        <v>154.59</v>
      </c>
      <c r="X441" s="129">
        <v>31.84</v>
      </c>
      <c r="Y441" s="14" t="s">
        <v>41</v>
      </c>
      <c r="Z441" s="129">
        <v>2.0</v>
      </c>
      <c r="AA441" s="129">
        <v>1.0</v>
      </c>
      <c r="AB441" s="129">
        <v>5.0</v>
      </c>
      <c r="AC441" s="129">
        <v>5.0</v>
      </c>
      <c r="AD441" s="129">
        <v>3.65</v>
      </c>
      <c r="AE441" s="129">
        <v>99.0</v>
      </c>
      <c r="AF441" s="14" t="s">
        <v>41</v>
      </c>
      <c r="AG441" s="129">
        <v>2.0</v>
      </c>
      <c r="AH441" s="129">
        <v>1.0</v>
      </c>
      <c r="AI441" s="129">
        <v>4.0</v>
      </c>
      <c r="AJ441" s="129">
        <v>4.0</v>
      </c>
      <c r="AK441" s="129">
        <v>3.0</v>
      </c>
      <c r="AL441" s="130">
        <v>45469.77669996528</v>
      </c>
      <c r="AM441" s="131">
        <v>669013.06</v>
      </c>
      <c r="AN441" s="131">
        <v>507705.66</v>
      </c>
      <c r="AO441" s="124"/>
      <c r="AP441" s="124"/>
    </row>
    <row r="442">
      <c r="A442" s="129">
        <v>668.0</v>
      </c>
      <c r="B442" s="14" t="s">
        <v>31</v>
      </c>
      <c r="C442" s="14" t="s">
        <v>32</v>
      </c>
      <c r="D442" s="14" t="s">
        <v>135</v>
      </c>
      <c r="E442" s="14" t="s">
        <v>136</v>
      </c>
      <c r="F442" s="15" t="s">
        <v>93</v>
      </c>
      <c r="G442" s="15" t="s">
        <v>46</v>
      </c>
      <c r="H442" s="18" t="s">
        <v>1053</v>
      </c>
      <c r="I442" s="18" t="s">
        <v>1054</v>
      </c>
      <c r="J442" s="129">
        <v>819809.23</v>
      </c>
      <c r="K442" s="129">
        <v>815067.25</v>
      </c>
      <c r="L442" s="129">
        <v>30475.69</v>
      </c>
      <c r="M442" s="129">
        <v>35091.0</v>
      </c>
      <c r="N442" s="129">
        <v>32.0</v>
      </c>
      <c r="O442" s="129">
        <v>62.0</v>
      </c>
      <c r="P442" s="129">
        <v>46.0</v>
      </c>
      <c r="Q442" s="129">
        <v>48.0</v>
      </c>
      <c r="R442" s="129">
        <v>23.0</v>
      </c>
      <c r="S442" s="129">
        <v>51.0</v>
      </c>
      <c r="T442" s="129">
        <v>-48.0</v>
      </c>
      <c r="U442" s="129">
        <v>-4.0</v>
      </c>
      <c r="V442" s="129">
        <v>-54.0</v>
      </c>
      <c r="W442" s="129">
        <v>-13.15</v>
      </c>
      <c r="X442" s="129">
        <v>0.58</v>
      </c>
      <c r="Y442" s="129">
        <v>1.0</v>
      </c>
      <c r="Z442" s="129">
        <v>1.0</v>
      </c>
      <c r="AA442" s="129">
        <v>1.0</v>
      </c>
      <c r="AB442" s="129">
        <v>1.0</v>
      </c>
      <c r="AC442" s="129">
        <v>1.0</v>
      </c>
      <c r="AD442" s="129">
        <v>1.0</v>
      </c>
      <c r="AE442" s="129">
        <v>566.0</v>
      </c>
      <c r="AF442" s="129">
        <v>1.0</v>
      </c>
      <c r="AG442" s="129">
        <v>1.0</v>
      </c>
      <c r="AH442" s="129">
        <v>1.0</v>
      </c>
      <c r="AI442" s="129">
        <v>1.0</v>
      </c>
      <c r="AJ442" s="129">
        <v>1.0</v>
      </c>
      <c r="AK442" s="129">
        <v>1.0</v>
      </c>
      <c r="AL442" s="130">
        <v>45469.77669996528</v>
      </c>
      <c r="AM442" s="131">
        <v>817362.83</v>
      </c>
      <c r="AN442" s="131">
        <v>812501.72</v>
      </c>
      <c r="AO442" s="124"/>
      <c r="AP442" s="124"/>
    </row>
    <row r="443">
      <c r="A443" s="129">
        <v>149.0</v>
      </c>
      <c r="B443" s="14" t="s">
        <v>31</v>
      </c>
      <c r="C443" s="14" t="s">
        <v>32</v>
      </c>
      <c r="D443" s="14" t="s">
        <v>135</v>
      </c>
      <c r="E443" s="14" t="s">
        <v>136</v>
      </c>
      <c r="F443" s="15" t="s">
        <v>137</v>
      </c>
      <c r="G443" s="15" t="s">
        <v>36</v>
      </c>
      <c r="H443" s="18" t="s">
        <v>1053</v>
      </c>
      <c r="I443" s="18" t="s">
        <v>1054</v>
      </c>
      <c r="J443" s="129">
        <v>4158663.8</v>
      </c>
      <c r="K443" s="129">
        <v>4004145.71</v>
      </c>
      <c r="L443" s="129">
        <v>143201.5</v>
      </c>
      <c r="M443" s="129">
        <v>145561.25</v>
      </c>
      <c r="N443" s="129">
        <v>101.0</v>
      </c>
      <c r="O443" s="129">
        <v>72.0</v>
      </c>
      <c r="P443" s="129">
        <v>57.0</v>
      </c>
      <c r="Q443" s="129">
        <v>41.0</v>
      </c>
      <c r="R443" s="129">
        <v>77.0</v>
      </c>
      <c r="S443" s="129">
        <v>74.0</v>
      </c>
      <c r="T443" s="129">
        <v>40.0</v>
      </c>
      <c r="U443" s="129">
        <v>39.0</v>
      </c>
      <c r="V443" s="129">
        <v>4.0</v>
      </c>
      <c r="W443" s="129">
        <v>-1.62</v>
      </c>
      <c r="X443" s="129">
        <v>3.86</v>
      </c>
      <c r="Y443" s="129">
        <v>2.0</v>
      </c>
      <c r="Z443" s="129">
        <v>1.0</v>
      </c>
      <c r="AA443" s="129">
        <v>1.0</v>
      </c>
      <c r="AB443" s="129">
        <v>1.0</v>
      </c>
      <c r="AC443" s="129">
        <v>1.0</v>
      </c>
      <c r="AD443" s="129">
        <v>1.05</v>
      </c>
      <c r="AE443" s="129">
        <v>525.0</v>
      </c>
      <c r="AF443" s="129">
        <v>2.0</v>
      </c>
      <c r="AG443" s="129">
        <v>1.0</v>
      </c>
      <c r="AH443" s="129">
        <v>1.0</v>
      </c>
      <c r="AI443" s="129">
        <v>1.0</v>
      </c>
      <c r="AJ443" s="129">
        <v>1.0</v>
      </c>
      <c r="AK443" s="129">
        <v>1.0</v>
      </c>
      <c r="AL443" s="130">
        <v>45469.77669996528</v>
      </c>
      <c r="AM443" s="131">
        <v>4123592.23</v>
      </c>
      <c r="AN443" s="131">
        <v>3988775.96</v>
      </c>
      <c r="AO443" s="124"/>
      <c r="AP443" s="124"/>
    </row>
    <row r="444">
      <c r="A444" s="129">
        <v>237.0</v>
      </c>
      <c r="B444" s="14" t="s">
        <v>31</v>
      </c>
      <c r="C444" s="14" t="s">
        <v>32</v>
      </c>
      <c r="D444" s="14" t="s">
        <v>135</v>
      </c>
      <c r="E444" s="14" t="s">
        <v>136</v>
      </c>
      <c r="F444" s="15" t="s">
        <v>93</v>
      </c>
      <c r="G444" s="15" t="s">
        <v>46</v>
      </c>
      <c r="H444" s="18" t="s">
        <v>1053</v>
      </c>
      <c r="I444" s="18" t="s">
        <v>1054</v>
      </c>
      <c r="J444" s="129">
        <v>1386349.54</v>
      </c>
      <c r="K444" s="129">
        <v>1434589.9</v>
      </c>
      <c r="L444" s="129">
        <v>43498.49</v>
      </c>
      <c r="M444" s="129">
        <v>46091.75</v>
      </c>
      <c r="N444" s="129">
        <v>27.0</v>
      </c>
      <c r="O444" s="129">
        <v>32.0</v>
      </c>
      <c r="P444" s="129">
        <v>46.0</v>
      </c>
      <c r="Q444" s="129">
        <v>47.0</v>
      </c>
      <c r="R444" s="129">
        <v>33.0</v>
      </c>
      <c r="S444" s="129">
        <v>27.0</v>
      </c>
      <c r="T444" s="129">
        <v>-15.0</v>
      </c>
      <c r="U444" s="129">
        <v>-2.0</v>
      </c>
      <c r="V444" s="129">
        <v>22.0</v>
      </c>
      <c r="W444" s="129">
        <v>-5.63</v>
      </c>
      <c r="X444" s="129">
        <v>-3.36</v>
      </c>
      <c r="Y444" s="129">
        <v>1.0</v>
      </c>
      <c r="Z444" s="129">
        <v>1.0</v>
      </c>
      <c r="AA444" s="129">
        <v>2.0</v>
      </c>
      <c r="AB444" s="129">
        <v>1.0</v>
      </c>
      <c r="AC444" s="129">
        <v>1.0</v>
      </c>
      <c r="AD444" s="129">
        <v>1.2</v>
      </c>
      <c r="AE444" s="129">
        <v>487.0</v>
      </c>
      <c r="AF444" s="129">
        <v>1.0</v>
      </c>
      <c r="AG444" s="129">
        <v>1.0</v>
      </c>
      <c r="AH444" s="129">
        <v>2.0</v>
      </c>
      <c r="AI444" s="129">
        <v>1.0</v>
      </c>
      <c r="AJ444" s="129">
        <v>1.0</v>
      </c>
      <c r="AK444" s="129">
        <v>1.0</v>
      </c>
      <c r="AL444" s="130">
        <v>45469.77669996528</v>
      </c>
      <c r="AM444" s="131">
        <v>1347620.57</v>
      </c>
      <c r="AN444" s="131">
        <v>1434162.78</v>
      </c>
      <c r="AO444" s="124"/>
      <c r="AP444" s="124"/>
    </row>
    <row r="445">
      <c r="A445" s="129">
        <v>391.0</v>
      </c>
      <c r="B445" s="14" t="s">
        <v>31</v>
      </c>
      <c r="C445" s="14" t="s">
        <v>32</v>
      </c>
      <c r="D445" s="14" t="s">
        <v>135</v>
      </c>
      <c r="E445" s="14" t="s">
        <v>136</v>
      </c>
      <c r="F445" s="15" t="s">
        <v>137</v>
      </c>
      <c r="G445" s="15" t="s">
        <v>36</v>
      </c>
      <c r="H445" s="18" t="s">
        <v>1053</v>
      </c>
      <c r="I445" s="18" t="s">
        <v>1054</v>
      </c>
      <c r="J445" s="129">
        <v>1349123.21</v>
      </c>
      <c r="K445" s="129">
        <v>1316898.49</v>
      </c>
      <c r="L445" s="129">
        <v>40304.0</v>
      </c>
      <c r="M445" s="129">
        <v>40304.5</v>
      </c>
      <c r="N445" s="129">
        <v>39.0</v>
      </c>
      <c r="O445" s="129">
        <v>61.0</v>
      </c>
      <c r="P445" s="129">
        <v>17.0</v>
      </c>
      <c r="Q445" s="129">
        <v>28.0</v>
      </c>
      <c r="R445" s="129">
        <v>58.0</v>
      </c>
      <c r="S445" s="129">
        <v>39.0</v>
      </c>
      <c r="T445" s="129">
        <v>-36.0</v>
      </c>
      <c r="U445" s="129">
        <v>-39.0</v>
      </c>
      <c r="V445" s="129">
        <v>48.0</v>
      </c>
      <c r="W445" s="129">
        <v>0.0</v>
      </c>
      <c r="X445" s="129">
        <v>2.45</v>
      </c>
      <c r="Y445" s="129">
        <v>1.0</v>
      </c>
      <c r="Z445" s="129">
        <v>1.0</v>
      </c>
      <c r="AA445" s="129">
        <v>3.0</v>
      </c>
      <c r="AB445" s="129">
        <v>1.0</v>
      </c>
      <c r="AC445" s="129">
        <v>1.0</v>
      </c>
      <c r="AD445" s="129">
        <v>1.4</v>
      </c>
      <c r="AE445" s="129">
        <v>427.0</v>
      </c>
      <c r="AF445" s="129">
        <v>1.0</v>
      </c>
      <c r="AG445" s="129">
        <v>1.0</v>
      </c>
      <c r="AH445" s="129">
        <v>2.0</v>
      </c>
      <c r="AI445" s="129">
        <v>1.0</v>
      </c>
      <c r="AJ445" s="129">
        <v>1.0</v>
      </c>
      <c r="AK445" s="129">
        <v>1.0</v>
      </c>
      <c r="AL445" s="130">
        <v>45469.77669996528</v>
      </c>
      <c r="AM445" s="131">
        <v>1319760.6</v>
      </c>
      <c r="AN445" s="131">
        <v>1296732.31</v>
      </c>
      <c r="AO445" s="124"/>
      <c r="AP445" s="124"/>
    </row>
    <row r="446">
      <c r="A446" s="129">
        <v>434.0</v>
      </c>
      <c r="B446" s="14" t="s">
        <v>31</v>
      </c>
      <c r="C446" s="14" t="s">
        <v>32</v>
      </c>
      <c r="D446" s="14" t="s">
        <v>135</v>
      </c>
      <c r="E446" s="14" t="s">
        <v>136</v>
      </c>
      <c r="F446" s="15" t="s">
        <v>275</v>
      </c>
      <c r="G446" s="15" t="s">
        <v>46</v>
      </c>
      <c r="H446" s="18" t="s">
        <v>1053</v>
      </c>
      <c r="I446" s="18" t="s">
        <v>1054</v>
      </c>
      <c r="J446" s="129">
        <v>1386130.87</v>
      </c>
      <c r="K446" s="129">
        <v>1461968.45</v>
      </c>
      <c r="L446" s="129">
        <v>51469.92</v>
      </c>
      <c r="M446" s="129">
        <v>60876.97</v>
      </c>
      <c r="N446" s="129">
        <v>84.0</v>
      </c>
      <c r="O446" s="129">
        <v>39.0</v>
      </c>
      <c r="P446" s="129">
        <v>48.0</v>
      </c>
      <c r="Q446" s="129">
        <v>50.0</v>
      </c>
      <c r="R446" s="129">
        <v>54.0</v>
      </c>
      <c r="S446" s="129">
        <v>38.0</v>
      </c>
      <c r="T446" s="129">
        <v>115.0</v>
      </c>
      <c r="U446" s="129">
        <v>-4.0</v>
      </c>
      <c r="V446" s="129">
        <v>42.0</v>
      </c>
      <c r="W446" s="129">
        <v>-15.45</v>
      </c>
      <c r="X446" s="129">
        <v>-5.19</v>
      </c>
      <c r="Y446" s="129">
        <v>4.0</v>
      </c>
      <c r="Z446" s="129">
        <v>1.0</v>
      </c>
      <c r="AA446" s="129">
        <v>3.0</v>
      </c>
      <c r="AB446" s="129">
        <v>1.0</v>
      </c>
      <c r="AC446" s="129">
        <v>1.0</v>
      </c>
      <c r="AD446" s="129">
        <v>1.55</v>
      </c>
      <c r="AE446" s="129">
        <v>399.0</v>
      </c>
      <c r="AF446" s="129">
        <v>3.0</v>
      </c>
      <c r="AG446" s="129">
        <v>1.0</v>
      </c>
      <c r="AH446" s="129">
        <v>2.0</v>
      </c>
      <c r="AI446" s="129">
        <v>1.0</v>
      </c>
      <c r="AJ446" s="129">
        <v>1.0</v>
      </c>
      <c r="AK446" s="129">
        <v>1.0</v>
      </c>
      <c r="AL446" s="130">
        <v>45469.77669996528</v>
      </c>
      <c r="AM446" s="131">
        <v>1380829.77</v>
      </c>
      <c r="AN446" s="131">
        <v>1461054.08</v>
      </c>
      <c r="AO446" s="124"/>
      <c r="AP446" s="124"/>
    </row>
    <row r="447">
      <c r="A447" s="129">
        <v>203.0</v>
      </c>
      <c r="B447" s="14" t="s">
        <v>31</v>
      </c>
      <c r="C447" s="14" t="s">
        <v>32</v>
      </c>
      <c r="D447" s="14" t="s">
        <v>135</v>
      </c>
      <c r="E447" s="14" t="s">
        <v>136</v>
      </c>
      <c r="F447" s="15" t="s">
        <v>137</v>
      </c>
      <c r="G447" s="15" t="s">
        <v>36</v>
      </c>
      <c r="H447" s="18" t="s">
        <v>1053</v>
      </c>
      <c r="I447" s="18" t="s">
        <v>1054</v>
      </c>
      <c r="J447" s="129">
        <v>3322935.96</v>
      </c>
      <c r="K447" s="129">
        <v>2971669.49</v>
      </c>
      <c r="L447" s="129">
        <v>103129.0</v>
      </c>
      <c r="M447" s="129">
        <v>95656.51</v>
      </c>
      <c r="N447" s="129">
        <v>83.0</v>
      </c>
      <c r="O447" s="129">
        <v>104.0</v>
      </c>
      <c r="P447" s="129">
        <v>52.0</v>
      </c>
      <c r="Q447" s="129">
        <v>45.0</v>
      </c>
      <c r="R447" s="129">
        <v>75.0</v>
      </c>
      <c r="S447" s="129">
        <v>77.0</v>
      </c>
      <c r="T447" s="129">
        <v>-20.0</v>
      </c>
      <c r="U447" s="129">
        <v>15.0</v>
      </c>
      <c r="V447" s="129">
        <v>-2.0</v>
      </c>
      <c r="W447" s="129">
        <v>7.81</v>
      </c>
      <c r="X447" s="129">
        <v>11.82</v>
      </c>
      <c r="Y447" s="129">
        <v>1.0</v>
      </c>
      <c r="Z447" s="129">
        <v>1.0</v>
      </c>
      <c r="AA447" s="129">
        <v>1.0</v>
      </c>
      <c r="AB447" s="129">
        <v>2.0</v>
      </c>
      <c r="AC447" s="129">
        <v>2.0</v>
      </c>
      <c r="AD447" s="129">
        <v>1.65</v>
      </c>
      <c r="AE447" s="129">
        <v>379.0</v>
      </c>
      <c r="AF447" s="129">
        <v>1.0</v>
      </c>
      <c r="AG447" s="129">
        <v>1.0</v>
      </c>
      <c r="AH447" s="129">
        <v>1.0</v>
      </c>
      <c r="AI447" s="129">
        <v>1.0</v>
      </c>
      <c r="AJ447" s="129">
        <v>2.0</v>
      </c>
      <c r="AK447" s="129">
        <v>1.0</v>
      </c>
      <c r="AL447" s="130">
        <v>45469.77669996528</v>
      </c>
      <c r="AM447" s="131">
        <v>3310045.13</v>
      </c>
      <c r="AN447" s="131">
        <v>2966058.14</v>
      </c>
      <c r="AO447" s="124"/>
      <c r="AP447" s="124"/>
    </row>
    <row r="448">
      <c r="A448" s="129">
        <v>850.0</v>
      </c>
      <c r="B448" s="14" t="s">
        <v>31</v>
      </c>
      <c r="C448" s="14" t="s">
        <v>32</v>
      </c>
      <c r="D448" s="14" t="s">
        <v>135</v>
      </c>
      <c r="E448" s="14" t="s">
        <v>136</v>
      </c>
      <c r="F448" s="15" t="s">
        <v>137</v>
      </c>
      <c r="G448" s="15" t="s">
        <v>36</v>
      </c>
      <c r="H448" s="18" t="s">
        <v>1053</v>
      </c>
      <c r="I448" s="18" t="s">
        <v>1054</v>
      </c>
      <c r="J448" s="129">
        <v>310424.64</v>
      </c>
      <c r="K448" s="129">
        <v>401490.93</v>
      </c>
      <c r="L448" s="129">
        <v>10110.25</v>
      </c>
      <c r="M448" s="129">
        <v>8868.0</v>
      </c>
      <c r="N448" s="129">
        <v>3.0</v>
      </c>
      <c r="O448" s="129">
        <v>8.0</v>
      </c>
      <c r="P448" s="129">
        <v>24.0</v>
      </c>
      <c r="Q448" s="129">
        <v>17.0</v>
      </c>
      <c r="R448" s="129">
        <v>13.0</v>
      </c>
      <c r="S448" s="129">
        <v>5.0</v>
      </c>
      <c r="T448" s="129">
        <v>-62.0</v>
      </c>
      <c r="U448" s="129">
        <v>41.0</v>
      </c>
      <c r="V448" s="129">
        <v>160.0</v>
      </c>
      <c r="W448" s="129">
        <v>14.01</v>
      </c>
      <c r="X448" s="129">
        <v>-22.68</v>
      </c>
      <c r="Y448" s="129">
        <v>1.0</v>
      </c>
      <c r="Z448" s="129">
        <v>1.0</v>
      </c>
      <c r="AA448" s="129">
        <v>5.0</v>
      </c>
      <c r="AB448" s="129">
        <v>4.0</v>
      </c>
      <c r="AC448" s="129">
        <v>1.0</v>
      </c>
      <c r="AD448" s="129">
        <v>3.0</v>
      </c>
      <c r="AE448" s="129">
        <v>180.0</v>
      </c>
      <c r="AF448" s="129">
        <v>1.0</v>
      </c>
      <c r="AG448" s="129">
        <v>1.0</v>
      </c>
      <c r="AH448" s="129">
        <v>4.0</v>
      </c>
      <c r="AI448" s="129">
        <v>3.0</v>
      </c>
      <c r="AJ448" s="129">
        <v>1.0</v>
      </c>
      <c r="AK448" s="129">
        <v>3.0</v>
      </c>
      <c r="AL448" s="130">
        <v>45469.77669996528</v>
      </c>
      <c r="AM448" s="131">
        <v>323469.65</v>
      </c>
      <c r="AN448" s="131">
        <v>255756.67</v>
      </c>
      <c r="AO448" s="124"/>
      <c r="AP448" s="124"/>
    </row>
    <row r="449">
      <c r="A449" s="129">
        <v>427.0</v>
      </c>
      <c r="B449" s="14" t="s">
        <v>31</v>
      </c>
      <c r="C449" s="14" t="s">
        <v>32</v>
      </c>
      <c r="D449" s="14" t="s">
        <v>135</v>
      </c>
      <c r="E449" s="14" t="s">
        <v>136</v>
      </c>
      <c r="F449" s="15" t="s">
        <v>137</v>
      </c>
      <c r="G449" s="15" t="s">
        <v>36</v>
      </c>
      <c r="H449" s="18" t="s">
        <v>1053</v>
      </c>
      <c r="I449" s="18" t="s">
        <v>1054</v>
      </c>
      <c r="J449" s="129">
        <v>1160598.64</v>
      </c>
      <c r="K449" s="129">
        <v>830071.43</v>
      </c>
      <c r="L449" s="129">
        <v>38380.75</v>
      </c>
      <c r="M449" s="129">
        <v>33663.25</v>
      </c>
      <c r="N449" s="129">
        <v>71.0</v>
      </c>
      <c r="O449" s="129">
        <v>56.0</v>
      </c>
      <c r="P449" s="129">
        <v>48.0</v>
      </c>
      <c r="Q449" s="129">
        <v>49.0</v>
      </c>
      <c r="R449" s="129">
        <v>50.0</v>
      </c>
      <c r="S449" s="129">
        <v>50.0</v>
      </c>
      <c r="T449" s="129">
        <v>26.0</v>
      </c>
      <c r="U449" s="129">
        <v>-2.0</v>
      </c>
      <c r="V449" s="129">
        <v>0.0</v>
      </c>
      <c r="W449" s="129">
        <v>14.01</v>
      </c>
      <c r="X449" s="129">
        <v>39.82</v>
      </c>
      <c r="Y449" s="129">
        <v>1.0</v>
      </c>
      <c r="Z449" s="129">
        <v>1.0</v>
      </c>
      <c r="AA449" s="129">
        <v>1.0</v>
      </c>
      <c r="AB449" s="129">
        <v>4.0</v>
      </c>
      <c r="AC449" s="129">
        <v>5.0</v>
      </c>
      <c r="AD449" s="129">
        <v>3.2</v>
      </c>
      <c r="AE449" s="129">
        <v>165.0</v>
      </c>
      <c r="AF449" s="129">
        <v>1.0</v>
      </c>
      <c r="AG449" s="129">
        <v>1.0</v>
      </c>
      <c r="AH449" s="129">
        <v>1.0</v>
      </c>
      <c r="AI449" s="129">
        <v>3.0</v>
      </c>
      <c r="AJ449" s="129">
        <v>4.0</v>
      </c>
      <c r="AK449" s="129">
        <v>3.0</v>
      </c>
      <c r="AL449" s="130">
        <v>45469.77669996528</v>
      </c>
      <c r="AM449" s="131">
        <v>1142369.94</v>
      </c>
      <c r="AN449" s="131">
        <v>973067.29</v>
      </c>
      <c r="AO449" s="124"/>
      <c r="AP449" s="124"/>
    </row>
    <row r="450">
      <c r="A450" s="129">
        <v>363.0</v>
      </c>
      <c r="B450" s="14" t="s">
        <v>31</v>
      </c>
      <c r="C450" s="14" t="s">
        <v>32</v>
      </c>
      <c r="D450" s="14" t="s">
        <v>135</v>
      </c>
      <c r="E450" s="14" t="s">
        <v>136</v>
      </c>
      <c r="F450" s="15" t="s">
        <v>137</v>
      </c>
      <c r="G450" s="15" t="s">
        <v>36</v>
      </c>
      <c r="H450" s="18" t="s">
        <v>1053</v>
      </c>
      <c r="I450" s="18" t="s">
        <v>1054</v>
      </c>
      <c r="J450" s="129">
        <v>5349969.68</v>
      </c>
      <c r="K450" s="129">
        <v>4353250.96</v>
      </c>
      <c r="L450" s="129">
        <v>158803.25</v>
      </c>
      <c r="M450" s="129">
        <v>135268.25</v>
      </c>
      <c r="N450" s="129">
        <v>99.0</v>
      </c>
      <c r="O450" s="129">
        <v>93.0</v>
      </c>
      <c r="P450" s="129">
        <v>69.0</v>
      </c>
      <c r="Q450" s="129">
        <v>63.0</v>
      </c>
      <c r="R450" s="129">
        <v>51.0</v>
      </c>
      <c r="S450" s="129">
        <v>31.0</v>
      </c>
      <c r="T450" s="129">
        <v>6.0</v>
      </c>
      <c r="U450" s="129">
        <v>9.0</v>
      </c>
      <c r="V450" s="129">
        <v>64.0</v>
      </c>
      <c r="W450" s="129">
        <v>17.4</v>
      </c>
      <c r="X450" s="129">
        <v>22.9</v>
      </c>
      <c r="Y450" s="129">
        <v>1.0</v>
      </c>
      <c r="Z450" s="129">
        <v>1.0</v>
      </c>
      <c r="AA450" s="129">
        <v>4.0</v>
      </c>
      <c r="AB450" s="129">
        <v>4.0</v>
      </c>
      <c r="AC450" s="129">
        <v>4.0</v>
      </c>
      <c r="AD450" s="129">
        <v>3.55</v>
      </c>
      <c r="AE450" s="129">
        <v>139.0</v>
      </c>
      <c r="AF450" s="129">
        <v>1.0</v>
      </c>
      <c r="AG450" s="129">
        <v>1.0</v>
      </c>
      <c r="AH450" s="129">
        <v>3.0</v>
      </c>
      <c r="AI450" s="129">
        <v>3.0</v>
      </c>
      <c r="AJ450" s="129">
        <v>3.0</v>
      </c>
      <c r="AK450" s="129">
        <v>3.0</v>
      </c>
      <c r="AL450" s="130">
        <v>45469.77669996528</v>
      </c>
      <c r="AM450" s="131">
        <v>5331203.76</v>
      </c>
      <c r="AN450" s="131">
        <v>4352370.98</v>
      </c>
      <c r="AO450" s="124"/>
      <c r="AP450" s="124"/>
    </row>
    <row r="451">
      <c r="A451" s="129">
        <v>629.0</v>
      </c>
      <c r="B451" s="14" t="s">
        <v>31</v>
      </c>
      <c r="C451" s="14" t="s">
        <v>32</v>
      </c>
      <c r="D451" s="14" t="s">
        <v>135</v>
      </c>
      <c r="E451" s="14" t="s">
        <v>136</v>
      </c>
      <c r="F451" s="15" t="s">
        <v>275</v>
      </c>
      <c r="G451" s="15" t="s">
        <v>46</v>
      </c>
      <c r="H451" s="18" t="s">
        <v>1053</v>
      </c>
      <c r="I451" s="18" t="s">
        <v>1054</v>
      </c>
      <c r="J451" s="129">
        <v>908272.3</v>
      </c>
      <c r="K451" s="129">
        <v>731694.6</v>
      </c>
      <c r="L451" s="129">
        <v>29341.85</v>
      </c>
      <c r="M451" s="129">
        <v>23641.5</v>
      </c>
      <c r="N451" s="129">
        <v>34.0</v>
      </c>
      <c r="O451" s="129">
        <v>24.0</v>
      </c>
      <c r="P451" s="129">
        <v>66.0</v>
      </c>
      <c r="Q451" s="129">
        <v>51.0</v>
      </c>
      <c r="R451" s="129">
        <v>53.0</v>
      </c>
      <c r="S451" s="129">
        <v>40.0</v>
      </c>
      <c r="T451" s="129">
        <v>41.0</v>
      </c>
      <c r="U451" s="129">
        <v>29.0</v>
      </c>
      <c r="V451" s="129">
        <v>32.0</v>
      </c>
      <c r="W451" s="129">
        <v>24.11</v>
      </c>
      <c r="X451" s="129">
        <v>24.13</v>
      </c>
      <c r="Y451" s="129">
        <v>2.0</v>
      </c>
      <c r="Z451" s="129">
        <v>1.0</v>
      </c>
      <c r="AA451" s="129">
        <v>2.0</v>
      </c>
      <c r="AB451" s="129">
        <v>5.0</v>
      </c>
      <c r="AC451" s="129">
        <v>4.0</v>
      </c>
      <c r="AD451" s="129">
        <v>3.6</v>
      </c>
      <c r="AE451" s="129">
        <v>108.0</v>
      </c>
      <c r="AF451" s="129">
        <v>2.0</v>
      </c>
      <c r="AG451" s="129">
        <v>1.0</v>
      </c>
      <c r="AH451" s="129">
        <v>2.0</v>
      </c>
      <c r="AI451" s="129">
        <v>4.0</v>
      </c>
      <c r="AJ451" s="129">
        <v>3.0</v>
      </c>
      <c r="AK451" s="129">
        <v>3.0</v>
      </c>
      <c r="AL451" s="130">
        <v>45469.77669996528</v>
      </c>
      <c r="AM451" s="131">
        <v>901143.88</v>
      </c>
      <c r="AN451" s="131">
        <v>728633.92</v>
      </c>
      <c r="AO451" s="124"/>
      <c r="AP451" s="124"/>
    </row>
    <row r="452">
      <c r="A452" s="129">
        <v>827.0</v>
      </c>
      <c r="B452" s="14" t="s">
        <v>31</v>
      </c>
      <c r="C452" s="14" t="s">
        <v>32</v>
      </c>
      <c r="D452" s="14" t="s">
        <v>135</v>
      </c>
      <c r="E452" s="14" t="s">
        <v>136</v>
      </c>
      <c r="F452" s="15" t="s">
        <v>93</v>
      </c>
      <c r="G452" s="15" t="s">
        <v>46</v>
      </c>
      <c r="H452" s="18" t="s">
        <v>1053</v>
      </c>
      <c r="I452" s="18" t="s">
        <v>1054</v>
      </c>
      <c r="J452" s="129">
        <v>725893.72</v>
      </c>
      <c r="K452" s="129">
        <v>554770.0</v>
      </c>
      <c r="L452" s="129">
        <v>25028.5</v>
      </c>
      <c r="M452" s="129">
        <v>20623.0</v>
      </c>
      <c r="N452" s="129">
        <v>20.0</v>
      </c>
      <c r="O452" s="129">
        <v>45.0</v>
      </c>
      <c r="P452" s="129">
        <v>34.0</v>
      </c>
      <c r="Q452" s="129">
        <v>36.0</v>
      </c>
      <c r="R452" s="129">
        <v>23.0</v>
      </c>
      <c r="S452" s="129">
        <v>37.0</v>
      </c>
      <c r="T452" s="129">
        <v>-55.0</v>
      </c>
      <c r="U452" s="129">
        <v>-5.0</v>
      </c>
      <c r="V452" s="129">
        <v>-37.0</v>
      </c>
      <c r="W452" s="129">
        <v>21.36</v>
      </c>
      <c r="X452" s="129">
        <v>30.85</v>
      </c>
      <c r="Y452" s="129">
        <v>1.0</v>
      </c>
      <c r="Z452" s="129">
        <v>1.0</v>
      </c>
      <c r="AA452" s="129">
        <v>1.0</v>
      </c>
      <c r="AB452" s="129">
        <v>5.0</v>
      </c>
      <c r="AC452" s="129">
        <v>5.0</v>
      </c>
      <c r="AD452" s="129">
        <v>3.6</v>
      </c>
      <c r="AE452" s="129">
        <v>104.0</v>
      </c>
      <c r="AF452" s="129">
        <v>1.0</v>
      </c>
      <c r="AG452" s="129">
        <v>1.0</v>
      </c>
      <c r="AH452" s="129">
        <v>1.0</v>
      </c>
      <c r="AI452" s="129">
        <v>4.0</v>
      </c>
      <c r="AJ452" s="129">
        <v>4.0</v>
      </c>
      <c r="AK452" s="129">
        <v>3.0</v>
      </c>
      <c r="AL452" s="130">
        <v>45469.77669996528</v>
      </c>
      <c r="AM452" s="131">
        <v>717313.05</v>
      </c>
      <c r="AN452" s="131">
        <v>547104.21</v>
      </c>
      <c r="AO452" s="124"/>
      <c r="AP452" s="124"/>
    </row>
    <row r="453">
      <c r="A453" s="129">
        <v>772.0</v>
      </c>
      <c r="B453" s="14" t="s">
        <v>31</v>
      </c>
      <c r="C453" s="14" t="s">
        <v>32</v>
      </c>
      <c r="D453" s="14" t="s">
        <v>135</v>
      </c>
      <c r="E453" s="14" t="s">
        <v>136</v>
      </c>
      <c r="F453" s="15" t="s">
        <v>93</v>
      </c>
      <c r="G453" s="15" t="s">
        <v>46</v>
      </c>
      <c r="H453" s="18" t="s">
        <v>1053</v>
      </c>
      <c r="I453" s="18" t="s">
        <v>1054</v>
      </c>
      <c r="J453" s="129">
        <v>1051958.12</v>
      </c>
      <c r="K453" s="129">
        <v>904628.4</v>
      </c>
      <c r="L453" s="129">
        <v>33414.09</v>
      </c>
      <c r="M453" s="129">
        <v>28685.25</v>
      </c>
      <c r="N453" s="129">
        <v>46.0</v>
      </c>
      <c r="O453" s="129">
        <v>21.0</v>
      </c>
      <c r="P453" s="129">
        <v>51.0</v>
      </c>
      <c r="Q453" s="129">
        <v>20.0</v>
      </c>
      <c r="R453" s="129">
        <v>62.0</v>
      </c>
      <c r="S453" s="129">
        <v>35.0</v>
      </c>
      <c r="T453" s="129">
        <v>119.0</v>
      </c>
      <c r="U453" s="129">
        <v>155.0</v>
      </c>
      <c r="V453" s="129">
        <v>77.0</v>
      </c>
      <c r="W453" s="129">
        <v>16.49</v>
      </c>
      <c r="X453" s="129">
        <v>16.29</v>
      </c>
      <c r="Y453" s="129">
        <v>4.0</v>
      </c>
      <c r="Z453" s="129">
        <v>3.0</v>
      </c>
      <c r="AA453" s="129">
        <v>4.0</v>
      </c>
      <c r="AB453" s="129">
        <v>4.0</v>
      </c>
      <c r="AC453" s="129">
        <v>3.0</v>
      </c>
      <c r="AD453" s="129">
        <v>3.65</v>
      </c>
      <c r="AE453" s="129">
        <v>98.0</v>
      </c>
      <c r="AF453" s="129">
        <v>3.0</v>
      </c>
      <c r="AG453" s="129">
        <v>2.0</v>
      </c>
      <c r="AH453" s="129">
        <v>3.0</v>
      </c>
      <c r="AI453" s="129">
        <v>3.0</v>
      </c>
      <c r="AJ453" s="129">
        <v>2.0</v>
      </c>
      <c r="AK453" s="129">
        <v>3.0</v>
      </c>
      <c r="AL453" s="130">
        <v>45469.77669996528</v>
      </c>
      <c r="AM453" s="131">
        <v>1018332.94</v>
      </c>
      <c r="AN453" s="131">
        <v>872554.05</v>
      </c>
      <c r="AO453" s="124"/>
      <c r="AP453" s="124"/>
    </row>
    <row r="454">
      <c r="A454" s="129">
        <v>238.0</v>
      </c>
      <c r="B454" s="14" t="s">
        <v>31</v>
      </c>
      <c r="C454" s="14" t="s">
        <v>32</v>
      </c>
      <c r="D454" s="14" t="s">
        <v>135</v>
      </c>
      <c r="E454" s="14" t="s">
        <v>136</v>
      </c>
      <c r="F454" s="15" t="s">
        <v>137</v>
      </c>
      <c r="G454" s="15" t="s">
        <v>36</v>
      </c>
      <c r="H454" s="18" t="s">
        <v>1053</v>
      </c>
      <c r="I454" s="18" t="s">
        <v>1054</v>
      </c>
      <c r="J454" s="129">
        <v>1360813.77</v>
      </c>
      <c r="K454" s="129">
        <v>909086.11</v>
      </c>
      <c r="L454" s="129">
        <v>44420.75</v>
      </c>
      <c r="M454" s="129">
        <v>30933.75</v>
      </c>
      <c r="N454" s="129">
        <v>85.0</v>
      </c>
      <c r="O454" s="129">
        <v>84.0</v>
      </c>
      <c r="P454" s="129">
        <v>57.0</v>
      </c>
      <c r="Q454" s="129">
        <v>25.0</v>
      </c>
      <c r="R454" s="129">
        <v>39.0</v>
      </c>
      <c r="S454" s="129">
        <v>34.0</v>
      </c>
      <c r="T454" s="129">
        <v>1.0</v>
      </c>
      <c r="U454" s="129">
        <v>128.0</v>
      </c>
      <c r="V454" s="129">
        <v>14.0</v>
      </c>
      <c r="W454" s="129">
        <v>43.6</v>
      </c>
      <c r="X454" s="129">
        <v>49.69</v>
      </c>
      <c r="Y454" s="129">
        <v>1.0</v>
      </c>
      <c r="Z454" s="129">
        <v>3.0</v>
      </c>
      <c r="AA454" s="129">
        <v>1.0</v>
      </c>
      <c r="AB454" s="129">
        <v>5.0</v>
      </c>
      <c r="AC454" s="129">
        <v>5.0</v>
      </c>
      <c r="AD454" s="129">
        <v>3.8</v>
      </c>
      <c r="AE454" s="129">
        <v>76.0</v>
      </c>
      <c r="AF454" s="129">
        <v>1.0</v>
      </c>
      <c r="AG454" s="129">
        <v>2.0</v>
      </c>
      <c r="AH454" s="129">
        <v>1.0</v>
      </c>
      <c r="AI454" s="129">
        <v>4.0</v>
      </c>
      <c r="AJ454" s="129">
        <v>4.0</v>
      </c>
      <c r="AK454" s="129">
        <v>4.0</v>
      </c>
      <c r="AL454" s="130">
        <v>45469.77669996528</v>
      </c>
      <c r="AM454" s="131">
        <v>1371396.54</v>
      </c>
      <c r="AN454" s="131">
        <v>916216.86</v>
      </c>
      <c r="AO454" s="124"/>
      <c r="AP454" s="124"/>
    </row>
    <row r="455">
      <c r="A455" s="129">
        <v>858.0</v>
      </c>
      <c r="B455" s="14" t="s">
        <v>31</v>
      </c>
      <c r="C455" s="14" t="s">
        <v>32</v>
      </c>
      <c r="D455" s="14" t="s">
        <v>135</v>
      </c>
      <c r="E455" s="14" t="s">
        <v>136</v>
      </c>
      <c r="F455" s="15" t="s">
        <v>137</v>
      </c>
      <c r="G455" s="15" t="s">
        <v>36</v>
      </c>
      <c r="H455" s="18" t="s">
        <v>1053</v>
      </c>
      <c r="I455" s="18" t="s">
        <v>1054</v>
      </c>
      <c r="J455" s="129">
        <v>791502.45</v>
      </c>
      <c r="K455" s="129">
        <v>376486.77</v>
      </c>
      <c r="L455" s="129">
        <v>25729.5</v>
      </c>
      <c r="M455" s="129">
        <v>13202.5</v>
      </c>
      <c r="N455" s="129">
        <v>80.0</v>
      </c>
      <c r="O455" s="129">
        <v>62.0</v>
      </c>
      <c r="P455" s="129">
        <v>42.0</v>
      </c>
      <c r="Q455" s="129">
        <v>33.0</v>
      </c>
      <c r="R455" s="129">
        <v>38.0</v>
      </c>
      <c r="S455" s="129">
        <v>24.0</v>
      </c>
      <c r="T455" s="129">
        <v>29.0</v>
      </c>
      <c r="U455" s="129">
        <v>27.0</v>
      </c>
      <c r="V455" s="129">
        <v>58.0</v>
      </c>
      <c r="W455" s="129">
        <v>94.88</v>
      </c>
      <c r="X455" s="129">
        <v>110.23</v>
      </c>
      <c r="Y455" s="129">
        <v>1.0</v>
      </c>
      <c r="Z455" s="129">
        <v>1.0</v>
      </c>
      <c r="AA455" s="129">
        <v>3.0</v>
      </c>
      <c r="AB455" s="129">
        <v>5.0</v>
      </c>
      <c r="AC455" s="129">
        <v>5.0</v>
      </c>
      <c r="AD455" s="129">
        <v>4.0</v>
      </c>
      <c r="AE455" s="129">
        <v>50.0</v>
      </c>
      <c r="AF455" s="129">
        <v>1.0</v>
      </c>
      <c r="AG455" s="129">
        <v>1.0</v>
      </c>
      <c r="AH455" s="129">
        <v>2.0</v>
      </c>
      <c r="AI455" s="129">
        <v>4.0</v>
      </c>
      <c r="AJ455" s="129">
        <v>4.0</v>
      </c>
      <c r="AK455" s="129">
        <v>4.0</v>
      </c>
      <c r="AL455" s="130">
        <v>45469.77669996528</v>
      </c>
      <c r="AM455" s="131">
        <v>758252.69</v>
      </c>
      <c r="AN455" s="131">
        <v>372935.25</v>
      </c>
      <c r="AO455" s="124"/>
      <c r="AP455" s="124"/>
    </row>
    <row r="456">
      <c r="A456" s="129">
        <v>780.0</v>
      </c>
      <c r="B456" s="14" t="s">
        <v>31</v>
      </c>
      <c r="C456" s="14" t="s">
        <v>32</v>
      </c>
      <c r="D456" s="14" t="s">
        <v>135</v>
      </c>
      <c r="E456" s="14" t="s">
        <v>136</v>
      </c>
      <c r="F456" s="15" t="s">
        <v>159</v>
      </c>
      <c r="G456" s="15" t="s">
        <v>46</v>
      </c>
      <c r="H456" s="18" t="s">
        <v>1053</v>
      </c>
      <c r="I456" s="18" t="s">
        <v>1054</v>
      </c>
      <c r="J456" s="129">
        <v>624035.44</v>
      </c>
      <c r="K456" s="129">
        <v>486521.06</v>
      </c>
      <c r="L456" s="129">
        <v>26060.5</v>
      </c>
      <c r="M456" s="129">
        <v>21411.15</v>
      </c>
      <c r="N456" s="129">
        <v>16.0</v>
      </c>
      <c r="O456" s="129">
        <v>4.0</v>
      </c>
      <c r="P456" s="129">
        <v>62.0</v>
      </c>
      <c r="Q456" s="129">
        <v>51.0</v>
      </c>
      <c r="R456" s="129">
        <v>45.0</v>
      </c>
      <c r="S456" s="129">
        <v>23.0</v>
      </c>
      <c r="T456" s="129">
        <v>300.0</v>
      </c>
      <c r="U456" s="129">
        <v>21.0</v>
      </c>
      <c r="V456" s="129">
        <v>95.0</v>
      </c>
      <c r="W456" s="129">
        <v>21.71</v>
      </c>
      <c r="X456" s="129">
        <v>28.26</v>
      </c>
      <c r="Y456" s="129">
        <v>5.0</v>
      </c>
      <c r="Z456" s="129">
        <v>1.0</v>
      </c>
      <c r="AA456" s="129">
        <v>5.0</v>
      </c>
      <c r="AB456" s="129">
        <v>5.0</v>
      </c>
      <c r="AC456" s="129">
        <v>4.0</v>
      </c>
      <c r="AD456" s="129">
        <v>4.35</v>
      </c>
      <c r="AE456" s="129">
        <v>31.0</v>
      </c>
      <c r="AF456" s="129">
        <v>4.0</v>
      </c>
      <c r="AG456" s="129">
        <v>1.0</v>
      </c>
      <c r="AH456" s="129">
        <v>4.0</v>
      </c>
      <c r="AI456" s="129">
        <v>4.0</v>
      </c>
      <c r="AJ456" s="129">
        <v>3.0</v>
      </c>
      <c r="AK456" s="129">
        <v>4.0</v>
      </c>
      <c r="AL456" s="130">
        <v>45469.77669996528</v>
      </c>
      <c r="AM456" s="131">
        <v>617924.29</v>
      </c>
      <c r="AN456" s="131">
        <v>485990.12</v>
      </c>
      <c r="AO456" s="124"/>
      <c r="AP456" s="124"/>
    </row>
    <row r="457">
      <c r="A457" s="129">
        <v>152.0</v>
      </c>
      <c r="B457" s="14" t="s">
        <v>60</v>
      </c>
      <c r="C457" s="14" t="s">
        <v>32</v>
      </c>
      <c r="D457" s="14" t="s">
        <v>144</v>
      </c>
      <c r="E457" s="14" t="s">
        <v>145</v>
      </c>
      <c r="F457" s="15" t="s">
        <v>96</v>
      </c>
      <c r="G457" s="15" t="s">
        <v>59</v>
      </c>
      <c r="H457" s="18" t="s">
        <v>1053</v>
      </c>
      <c r="I457" s="18" t="s">
        <v>1054</v>
      </c>
      <c r="J457" s="129">
        <v>1025435.24</v>
      </c>
      <c r="K457" s="129">
        <v>1030822.2</v>
      </c>
      <c r="L457" s="129">
        <v>23752.1</v>
      </c>
      <c r="M457" s="129">
        <v>25423.65</v>
      </c>
      <c r="N457" s="129">
        <v>4.0</v>
      </c>
      <c r="O457" s="129">
        <v>10.0</v>
      </c>
      <c r="P457" s="129">
        <v>25.0</v>
      </c>
      <c r="Q457" s="129">
        <v>23.0</v>
      </c>
      <c r="R457" s="129">
        <v>17.0</v>
      </c>
      <c r="S457" s="129">
        <v>31.0</v>
      </c>
      <c r="T457" s="129">
        <v>-60.0</v>
      </c>
      <c r="U457" s="129">
        <v>8.0</v>
      </c>
      <c r="V457" s="129">
        <v>-45.0</v>
      </c>
      <c r="W457" s="129">
        <v>-6.57</v>
      </c>
      <c r="X457" s="129">
        <v>-0.52</v>
      </c>
      <c r="Y457" s="129">
        <v>1.0</v>
      </c>
      <c r="Z457" s="129">
        <v>1.0</v>
      </c>
      <c r="AA457" s="129">
        <v>1.0</v>
      </c>
      <c r="AB457" s="129">
        <v>1.0</v>
      </c>
      <c r="AC457" s="129">
        <v>1.0</v>
      </c>
      <c r="AD457" s="129">
        <v>1.0</v>
      </c>
      <c r="AE457" s="129">
        <v>556.0</v>
      </c>
      <c r="AF457" s="129">
        <v>1.0</v>
      </c>
      <c r="AG457" s="129">
        <v>1.0</v>
      </c>
      <c r="AH457" s="129">
        <v>1.0</v>
      </c>
      <c r="AI457" s="129">
        <v>1.0</v>
      </c>
      <c r="AJ457" s="129">
        <v>1.0</v>
      </c>
      <c r="AK457" s="129">
        <v>1.0</v>
      </c>
      <c r="AL457" s="130">
        <v>45469.77669996528</v>
      </c>
      <c r="AM457" s="131">
        <v>1026452.96</v>
      </c>
      <c r="AN457" s="131">
        <v>1030774.66</v>
      </c>
      <c r="AO457" s="124"/>
      <c r="AP457" s="124"/>
    </row>
    <row r="458">
      <c r="A458" s="129">
        <v>405.0</v>
      </c>
      <c r="B458" s="14" t="s">
        <v>97</v>
      </c>
      <c r="C458" s="14" t="s">
        <v>32</v>
      </c>
      <c r="D458" s="14" t="s">
        <v>411</v>
      </c>
      <c r="E458" s="14" t="s">
        <v>145</v>
      </c>
      <c r="F458" s="15" t="s">
        <v>143</v>
      </c>
      <c r="G458" s="15" t="s">
        <v>101</v>
      </c>
      <c r="H458" s="18" t="s">
        <v>1053</v>
      </c>
      <c r="I458" s="18" t="s">
        <v>1054</v>
      </c>
      <c r="J458" s="129">
        <v>602057.05</v>
      </c>
      <c r="K458" s="129">
        <v>674750.2</v>
      </c>
      <c r="L458" s="129">
        <v>16584.53</v>
      </c>
      <c r="M458" s="129">
        <v>19418.25</v>
      </c>
      <c r="N458" s="129">
        <v>6.0</v>
      </c>
      <c r="O458" s="129">
        <v>15.0</v>
      </c>
      <c r="P458" s="129">
        <v>11.0</v>
      </c>
      <c r="Q458" s="129">
        <v>19.0</v>
      </c>
      <c r="R458" s="129">
        <v>13.0</v>
      </c>
      <c r="S458" s="129">
        <v>21.0</v>
      </c>
      <c r="T458" s="129">
        <v>-60.0</v>
      </c>
      <c r="U458" s="129">
        <v>-42.0</v>
      </c>
      <c r="V458" s="129">
        <v>-38.0</v>
      </c>
      <c r="W458" s="129">
        <v>-14.59</v>
      </c>
      <c r="X458" s="129">
        <v>-10.77</v>
      </c>
      <c r="Y458" s="129">
        <v>1.0</v>
      </c>
      <c r="Z458" s="129">
        <v>1.0</v>
      </c>
      <c r="AA458" s="129">
        <v>1.0</v>
      </c>
      <c r="AB458" s="129">
        <v>1.0</v>
      </c>
      <c r="AC458" s="129">
        <v>1.0</v>
      </c>
      <c r="AD458" s="129">
        <v>1.0</v>
      </c>
      <c r="AE458" s="129">
        <v>535.0</v>
      </c>
      <c r="AF458" s="129">
        <v>1.0</v>
      </c>
      <c r="AG458" s="129">
        <v>1.0</v>
      </c>
      <c r="AH458" s="129">
        <v>1.0</v>
      </c>
      <c r="AI458" s="129">
        <v>1.0</v>
      </c>
      <c r="AJ458" s="129">
        <v>1.0</v>
      </c>
      <c r="AK458" s="129">
        <v>1.0</v>
      </c>
      <c r="AL458" s="130">
        <v>45469.77669996528</v>
      </c>
      <c r="AM458" s="131">
        <v>604935.28</v>
      </c>
      <c r="AN458" s="131">
        <v>674707.19</v>
      </c>
      <c r="AO458" s="124"/>
      <c r="AP458" s="124"/>
    </row>
    <row r="459">
      <c r="A459" s="129">
        <v>616.0</v>
      </c>
      <c r="B459" s="14" t="s">
        <v>60</v>
      </c>
      <c r="C459" s="14" t="s">
        <v>32</v>
      </c>
      <c r="D459" s="14" t="s">
        <v>144</v>
      </c>
      <c r="E459" s="14" t="s">
        <v>145</v>
      </c>
      <c r="F459" s="15" t="s">
        <v>96</v>
      </c>
      <c r="G459" s="15" t="s">
        <v>59</v>
      </c>
      <c r="H459" s="18" t="s">
        <v>1053</v>
      </c>
      <c r="I459" s="18" t="s">
        <v>1054</v>
      </c>
      <c r="J459" s="129">
        <v>1583365.49</v>
      </c>
      <c r="K459" s="129">
        <v>1154920.8</v>
      </c>
      <c r="L459" s="129">
        <v>33571.57</v>
      </c>
      <c r="M459" s="129">
        <v>27266.89</v>
      </c>
      <c r="N459" s="14" t="s">
        <v>41</v>
      </c>
      <c r="O459" s="129">
        <v>18.0</v>
      </c>
      <c r="P459" s="129">
        <v>19.0</v>
      </c>
      <c r="Q459" s="129">
        <v>24.0</v>
      </c>
      <c r="R459" s="129">
        <v>16.0</v>
      </c>
      <c r="S459" s="129">
        <v>17.0</v>
      </c>
      <c r="T459" s="14" t="s">
        <v>41</v>
      </c>
      <c r="U459" s="129">
        <v>-20.0</v>
      </c>
      <c r="V459" s="129">
        <v>-5.0</v>
      </c>
      <c r="W459" s="129">
        <v>23.12</v>
      </c>
      <c r="X459" s="129">
        <v>37.1</v>
      </c>
      <c r="Y459" s="14" t="s">
        <v>41</v>
      </c>
      <c r="Z459" s="129">
        <v>1.0</v>
      </c>
      <c r="AA459" s="129">
        <v>1.0</v>
      </c>
      <c r="AB459" s="129">
        <v>5.0</v>
      </c>
      <c r="AC459" s="129">
        <v>5.0</v>
      </c>
      <c r="AD459" s="129">
        <v>3.55</v>
      </c>
      <c r="AE459" s="129">
        <v>129.0</v>
      </c>
      <c r="AF459" s="14" t="s">
        <v>41</v>
      </c>
      <c r="AG459" s="129">
        <v>1.0</v>
      </c>
      <c r="AH459" s="129">
        <v>1.0</v>
      </c>
      <c r="AI459" s="129">
        <v>4.0</v>
      </c>
      <c r="AJ459" s="129">
        <v>4.0</v>
      </c>
      <c r="AK459" s="129">
        <v>3.0</v>
      </c>
      <c r="AL459" s="130">
        <v>45469.77669996528</v>
      </c>
      <c r="AM459" s="131">
        <v>1567249.53</v>
      </c>
      <c r="AN459" s="131">
        <v>1154164.59</v>
      </c>
      <c r="AO459" s="124"/>
      <c r="AP459" s="124"/>
    </row>
    <row r="460">
      <c r="A460" s="128">
        <v>3016.0</v>
      </c>
      <c r="B460" s="11" t="s">
        <v>31</v>
      </c>
      <c r="C460" s="11" t="s">
        <v>32</v>
      </c>
      <c r="D460" s="11" t="s">
        <v>462</v>
      </c>
      <c r="E460" s="14" t="s">
        <v>790</v>
      </c>
      <c r="F460" s="15" t="s">
        <v>776</v>
      </c>
      <c r="G460" s="15" t="s">
        <v>772</v>
      </c>
      <c r="H460" s="18" t="s">
        <v>1053</v>
      </c>
      <c r="I460" s="18" t="s">
        <v>1054</v>
      </c>
      <c r="J460" s="129">
        <v>5373470.56</v>
      </c>
      <c r="K460" s="129">
        <v>5990651.6</v>
      </c>
      <c r="L460" s="129">
        <v>142252.28</v>
      </c>
      <c r="M460" s="129">
        <v>165190.1</v>
      </c>
      <c r="N460" s="129">
        <v>44.0</v>
      </c>
      <c r="O460" s="129">
        <v>2.0</v>
      </c>
      <c r="P460" s="129">
        <v>45.0</v>
      </c>
      <c r="Q460" s="128">
        <v>68.0</v>
      </c>
      <c r="R460" s="128">
        <v>76.0</v>
      </c>
      <c r="S460" s="128">
        <v>74.0</v>
      </c>
      <c r="T460" s="128">
        <v>2100.0</v>
      </c>
      <c r="U460" s="128">
        <v>-33.0</v>
      </c>
      <c r="V460" s="128">
        <v>2.0</v>
      </c>
      <c r="W460" s="128">
        <v>-13.89</v>
      </c>
      <c r="X460" s="128">
        <v>-10.3</v>
      </c>
      <c r="Y460" s="128">
        <v>5.0</v>
      </c>
      <c r="Z460" s="128">
        <v>1.0</v>
      </c>
      <c r="AA460" s="128">
        <v>1.0</v>
      </c>
      <c r="AB460" s="128">
        <v>1.0</v>
      </c>
      <c r="AC460" s="128">
        <v>1.0</v>
      </c>
      <c r="AD460" s="128">
        <v>1.2</v>
      </c>
      <c r="AE460" s="128">
        <v>495.0</v>
      </c>
      <c r="AF460" s="128">
        <v>4.0</v>
      </c>
      <c r="AG460" s="128">
        <v>1.0</v>
      </c>
      <c r="AH460" s="128">
        <v>1.0</v>
      </c>
      <c r="AI460" s="128">
        <v>1.0</v>
      </c>
      <c r="AJ460" s="128">
        <v>1.0</v>
      </c>
      <c r="AK460" s="128">
        <v>1.0</v>
      </c>
      <c r="AL460" s="130">
        <v>45469.77669996528</v>
      </c>
      <c r="AM460" s="131">
        <v>5393610.39</v>
      </c>
      <c r="AN460" s="131">
        <v>5992104.84</v>
      </c>
      <c r="AO460" s="124"/>
      <c r="AP460" s="124"/>
    </row>
    <row r="461">
      <c r="A461" s="129">
        <v>613.0</v>
      </c>
      <c r="B461" s="14" t="s">
        <v>60</v>
      </c>
      <c r="C461" s="14" t="s">
        <v>32</v>
      </c>
      <c r="D461" s="14" t="s">
        <v>346</v>
      </c>
      <c r="E461" s="14" t="s">
        <v>575</v>
      </c>
      <c r="F461" s="15" t="s">
        <v>137</v>
      </c>
      <c r="G461" s="15" t="s">
        <v>36</v>
      </c>
      <c r="H461" s="18" t="s">
        <v>1053</v>
      </c>
      <c r="I461" s="18" t="s">
        <v>1054</v>
      </c>
      <c r="J461" s="129">
        <v>912145.52</v>
      </c>
      <c r="K461" s="129">
        <v>687037.8</v>
      </c>
      <c r="L461" s="129">
        <v>23983.4</v>
      </c>
      <c r="M461" s="129">
        <v>19747.75</v>
      </c>
      <c r="N461" s="14" t="s">
        <v>41</v>
      </c>
      <c r="O461" s="14" t="s">
        <v>41</v>
      </c>
      <c r="P461" s="129">
        <v>77.0</v>
      </c>
      <c r="Q461" s="129">
        <v>36.0</v>
      </c>
      <c r="R461" s="129">
        <v>51.0</v>
      </c>
      <c r="S461" s="129">
        <v>25.0</v>
      </c>
      <c r="T461" s="14" t="s">
        <v>41</v>
      </c>
      <c r="U461" s="129">
        <v>113.0</v>
      </c>
      <c r="V461" s="129">
        <v>104.0</v>
      </c>
      <c r="W461" s="129">
        <v>21.45</v>
      </c>
      <c r="X461" s="129">
        <v>32.76</v>
      </c>
      <c r="Y461" s="14" t="s">
        <v>41</v>
      </c>
      <c r="Z461" s="129">
        <v>2.0</v>
      </c>
      <c r="AA461" s="129">
        <v>5.0</v>
      </c>
      <c r="AB461" s="129">
        <v>5.0</v>
      </c>
      <c r="AC461" s="129">
        <v>5.0</v>
      </c>
      <c r="AD461" s="129">
        <v>4.45</v>
      </c>
      <c r="AE461" s="129">
        <v>18.0</v>
      </c>
      <c r="AF461" s="14" t="s">
        <v>41</v>
      </c>
      <c r="AG461" s="129">
        <v>2.0</v>
      </c>
      <c r="AH461" s="129">
        <v>4.0</v>
      </c>
      <c r="AI461" s="129">
        <v>4.0</v>
      </c>
      <c r="AJ461" s="129">
        <v>4.0</v>
      </c>
      <c r="AK461" s="129">
        <v>4.0</v>
      </c>
      <c r="AL461" s="130">
        <v>45469.77669996528</v>
      </c>
      <c r="AM461" s="131">
        <v>912454.52</v>
      </c>
      <c r="AN461" s="131">
        <v>687036.66</v>
      </c>
      <c r="AO461" s="124"/>
      <c r="AP461" s="124"/>
    </row>
    <row r="462">
      <c r="A462" s="129">
        <v>263.0</v>
      </c>
      <c r="B462" s="14" t="s">
        <v>1011</v>
      </c>
      <c r="C462" s="14" t="s">
        <v>992</v>
      </c>
      <c r="D462" s="14" t="s">
        <v>1012</v>
      </c>
      <c r="E462" s="14" t="s">
        <v>1013</v>
      </c>
      <c r="F462" s="15" t="s">
        <v>220</v>
      </c>
      <c r="G462" s="15" t="s">
        <v>59</v>
      </c>
      <c r="H462" s="18" t="s">
        <v>1053</v>
      </c>
      <c r="I462" s="18" t="s">
        <v>1054</v>
      </c>
      <c r="J462" s="129">
        <v>802281.24</v>
      </c>
      <c r="K462" s="129">
        <v>797199.8</v>
      </c>
      <c r="L462" s="129">
        <v>24400.45</v>
      </c>
      <c r="M462" s="129">
        <v>25885.7</v>
      </c>
      <c r="N462" s="129">
        <v>1.0</v>
      </c>
      <c r="O462" s="129">
        <v>10.0</v>
      </c>
      <c r="P462" s="129">
        <v>54.0</v>
      </c>
      <c r="Q462" s="129">
        <v>12.0</v>
      </c>
      <c r="R462" s="129">
        <v>144.0</v>
      </c>
      <c r="S462" s="129">
        <v>16.0</v>
      </c>
      <c r="T462" s="129">
        <v>-90.0</v>
      </c>
      <c r="U462" s="129">
        <v>350.0</v>
      </c>
      <c r="V462" s="129">
        <v>800.0</v>
      </c>
      <c r="W462" s="129">
        <v>-5.74</v>
      </c>
      <c r="X462" s="129">
        <v>0.64</v>
      </c>
      <c r="Y462" s="129">
        <v>1.0</v>
      </c>
      <c r="Z462" s="129">
        <v>5.0</v>
      </c>
      <c r="AA462" s="129">
        <v>5.0</v>
      </c>
      <c r="AB462" s="129">
        <v>1.0</v>
      </c>
      <c r="AC462" s="129">
        <v>1.0</v>
      </c>
      <c r="AD462" s="129">
        <v>2.0</v>
      </c>
      <c r="AE462" s="129">
        <v>306.0</v>
      </c>
      <c r="AF462" s="129">
        <v>1.0</v>
      </c>
      <c r="AG462" s="129">
        <v>4.0</v>
      </c>
      <c r="AH462" s="129">
        <v>4.0</v>
      </c>
      <c r="AI462" s="129">
        <v>1.0</v>
      </c>
      <c r="AJ462" s="129">
        <v>1.0</v>
      </c>
      <c r="AK462" s="129">
        <v>2.0</v>
      </c>
      <c r="AL462" s="130">
        <v>45469.77669996528</v>
      </c>
      <c r="AM462" s="131">
        <v>800855.84</v>
      </c>
      <c r="AN462" s="131">
        <v>797451.69</v>
      </c>
      <c r="AO462" s="124"/>
      <c r="AP462" s="124"/>
    </row>
    <row r="463">
      <c r="A463" s="129">
        <v>243.0</v>
      </c>
      <c r="B463" s="14" t="s">
        <v>42</v>
      </c>
      <c r="C463" s="14" t="s">
        <v>32</v>
      </c>
      <c r="D463" s="14" t="s">
        <v>77</v>
      </c>
      <c r="E463" s="14" t="s">
        <v>78</v>
      </c>
      <c r="F463" s="15" t="s">
        <v>70</v>
      </c>
      <c r="G463" s="15" t="s">
        <v>36</v>
      </c>
      <c r="H463" s="18" t="s">
        <v>1053</v>
      </c>
      <c r="I463" s="18" t="s">
        <v>1054</v>
      </c>
      <c r="J463" s="129">
        <v>2954830.81</v>
      </c>
      <c r="K463" s="129">
        <v>2935341.2</v>
      </c>
      <c r="L463" s="129">
        <v>88733.43</v>
      </c>
      <c r="M463" s="129">
        <v>88927.28</v>
      </c>
      <c r="N463" s="129">
        <v>136.0</v>
      </c>
      <c r="O463" s="129">
        <v>174.0</v>
      </c>
      <c r="P463" s="129">
        <v>75.0</v>
      </c>
      <c r="Q463" s="129">
        <v>64.0</v>
      </c>
      <c r="R463" s="129">
        <v>162.0</v>
      </c>
      <c r="S463" s="129">
        <v>147.0</v>
      </c>
      <c r="T463" s="129">
        <v>-21.0</v>
      </c>
      <c r="U463" s="129">
        <v>17.0</v>
      </c>
      <c r="V463" s="129">
        <v>10.0</v>
      </c>
      <c r="W463" s="129">
        <v>-0.22</v>
      </c>
      <c r="X463" s="129">
        <v>0.66</v>
      </c>
      <c r="Y463" s="129">
        <v>1.0</v>
      </c>
      <c r="Z463" s="129">
        <v>1.0</v>
      </c>
      <c r="AA463" s="129">
        <v>1.0</v>
      </c>
      <c r="AB463" s="129">
        <v>1.0</v>
      </c>
      <c r="AC463" s="129">
        <v>1.0</v>
      </c>
      <c r="AD463" s="129">
        <v>1.0</v>
      </c>
      <c r="AE463" s="129">
        <v>611.0</v>
      </c>
      <c r="AF463" s="129">
        <v>1.0</v>
      </c>
      <c r="AG463" s="129">
        <v>1.0</v>
      </c>
      <c r="AH463" s="129">
        <v>1.0</v>
      </c>
      <c r="AI463" s="129">
        <v>1.0</v>
      </c>
      <c r="AJ463" s="129">
        <v>1.0</v>
      </c>
      <c r="AK463" s="129">
        <v>1.0</v>
      </c>
      <c r="AL463" s="130">
        <v>45469.77669996528</v>
      </c>
      <c r="AM463" s="131">
        <v>2933382.55</v>
      </c>
      <c r="AN463" s="131">
        <v>2879047.88</v>
      </c>
      <c r="AO463" s="124"/>
      <c r="AP463" s="124"/>
    </row>
    <row r="464">
      <c r="A464" s="129">
        <v>116.0</v>
      </c>
      <c r="B464" s="14" t="s">
        <v>42</v>
      </c>
      <c r="C464" s="14" t="s">
        <v>32</v>
      </c>
      <c r="D464" s="14" t="s">
        <v>77</v>
      </c>
      <c r="E464" s="14" t="s">
        <v>78</v>
      </c>
      <c r="F464" s="15" t="s">
        <v>70</v>
      </c>
      <c r="G464" s="15" t="s">
        <v>36</v>
      </c>
      <c r="H464" s="18" t="s">
        <v>1053</v>
      </c>
      <c r="I464" s="18" t="s">
        <v>1054</v>
      </c>
      <c r="J464" s="129">
        <v>2171884.57</v>
      </c>
      <c r="K464" s="129">
        <v>1876836.4</v>
      </c>
      <c r="L464" s="129">
        <v>68236.18</v>
      </c>
      <c r="M464" s="129">
        <v>59419.07</v>
      </c>
      <c r="N464" s="129">
        <v>101.0</v>
      </c>
      <c r="O464" s="129">
        <v>83.0</v>
      </c>
      <c r="P464" s="129">
        <v>102.0</v>
      </c>
      <c r="Q464" s="129">
        <v>66.0</v>
      </c>
      <c r="R464" s="129">
        <v>70.0</v>
      </c>
      <c r="S464" s="129">
        <v>49.0</v>
      </c>
      <c r="T464" s="129">
        <v>21.0</v>
      </c>
      <c r="U464" s="129">
        <v>54.0</v>
      </c>
      <c r="V464" s="129">
        <v>42.0</v>
      </c>
      <c r="W464" s="129">
        <v>14.84</v>
      </c>
      <c r="X464" s="129">
        <v>15.72</v>
      </c>
      <c r="Y464" s="129">
        <v>1.0</v>
      </c>
      <c r="Z464" s="129">
        <v>1.0</v>
      </c>
      <c r="AA464" s="129">
        <v>3.0</v>
      </c>
      <c r="AB464" s="129">
        <v>4.0</v>
      </c>
      <c r="AC464" s="129">
        <v>3.0</v>
      </c>
      <c r="AD464" s="129">
        <v>3.1</v>
      </c>
      <c r="AE464" s="129">
        <v>176.0</v>
      </c>
      <c r="AF464" s="129">
        <v>1.0</v>
      </c>
      <c r="AG464" s="129">
        <v>1.0</v>
      </c>
      <c r="AH464" s="129">
        <v>2.0</v>
      </c>
      <c r="AI464" s="129">
        <v>3.0</v>
      </c>
      <c r="AJ464" s="129">
        <v>2.0</v>
      </c>
      <c r="AK464" s="129">
        <v>3.0</v>
      </c>
      <c r="AL464" s="130">
        <v>45469.77669996528</v>
      </c>
      <c r="AM464" s="131">
        <v>2197922.93</v>
      </c>
      <c r="AN464" s="131">
        <v>1947247.24</v>
      </c>
      <c r="AO464" s="124"/>
      <c r="AP464" s="124"/>
    </row>
    <row r="465">
      <c r="A465" s="129">
        <v>522.0</v>
      </c>
      <c r="B465" s="14" t="s">
        <v>42</v>
      </c>
      <c r="C465" s="14" t="s">
        <v>32</v>
      </c>
      <c r="D465" s="14" t="s">
        <v>77</v>
      </c>
      <c r="E465" s="14" t="s">
        <v>78</v>
      </c>
      <c r="F465" s="15" t="s">
        <v>70</v>
      </c>
      <c r="G465" s="15" t="s">
        <v>36</v>
      </c>
      <c r="H465" s="18" t="s">
        <v>1053</v>
      </c>
      <c r="I465" s="18" t="s">
        <v>1054</v>
      </c>
      <c r="J465" s="129">
        <v>1202522.04</v>
      </c>
      <c r="K465" s="129">
        <v>903298.2</v>
      </c>
      <c r="L465" s="129">
        <v>36374.25</v>
      </c>
      <c r="M465" s="129">
        <v>27657.8</v>
      </c>
      <c r="N465" s="129">
        <v>61.0</v>
      </c>
      <c r="O465" s="129">
        <v>54.0</v>
      </c>
      <c r="P465" s="129">
        <v>53.0</v>
      </c>
      <c r="Q465" s="129">
        <v>70.0</v>
      </c>
      <c r="R465" s="129">
        <v>69.0</v>
      </c>
      <c r="S465" s="129">
        <v>53.0</v>
      </c>
      <c r="T465" s="129">
        <v>12.0</v>
      </c>
      <c r="U465" s="129">
        <v>-24.0</v>
      </c>
      <c r="V465" s="129">
        <v>30.0</v>
      </c>
      <c r="W465" s="129">
        <v>31.52</v>
      </c>
      <c r="X465" s="129">
        <v>33.13</v>
      </c>
      <c r="Y465" s="129">
        <v>1.0</v>
      </c>
      <c r="Z465" s="129">
        <v>1.0</v>
      </c>
      <c r="AA465" s="129">
        <v>2.0</v>
      </c>
      <c r="AB465" s="129">
        <v>5.0</v>
      </c>
      <c r="AC465" s="129">
        <v>5.0</v>
      </c>
      <c r="AD465" s="129">
        <v>3.8</v>
      </c>
      <c r="AE465" s="129">
        <v>71.0</v>
      </c>
      <c r="AF465" s="129">
        <v>1.0</v>
      </c>
      <c r="AG465" s="129">
        <v>1.0</v>
      </c>
      <c r="AH465" s="129">
        <v>2.0</v>
      </c>
      <c r="AI465" s="129">
        <v>4.0</v>
      </c>
      <c r="AJ465" s="129">
        <v>4.0</v>
      </c>
      <c r="AK465" s="129">
        <v>4.0</v>
      </c>
      <c r="AL465" s="130">
        <v>45469.77669996528</v>
      </c>
      <c r="AM465" s="131">
        <v>1190870.64</v>
      </c>
      <c r="AN465" s="131">
        <v>890649.98</v>
      </c>
      <c r="AO465" s="124"/>
      <c r="AP465" s="124"/>
    </row>
    <row r="466">
      <c r="A466" s="129">
        <v>428.0</v>
      </c>
      <c r="B466" s="14" t="s">
        <v>122</v>
      </c>
      <c r="C466" s="14" t="s">
        <v>32</v>
      </c>
      <c r="D466" s="14" t="s">
        <v>268</v>
      </c>
      <c r="E466" s="14" t="s">
        <v>426</v>
      </c>
      <c r="F466" s="15" t="s">
        <v>93</v>
      </c>
      <c r="G466" s="15" t="s">
        <v>46</v>
      </c>
      <c r="H466" s="18" t="s">
        <v>1053</v>
      </c>
      <c r="I466" s="18" t="s">
        <v>1054</v>
      </c>
      <c r="J466" s="129">
        <v>454933.74</v>
      </c>
      <c r="K466" s="129">
        <v>494114.0</v>
      </c>
      <c r="L466" s="129">
        <v>15435.92</v>
      </c>
      <c r="M466" s="129">
        <v>17804.75</v>
      </c>
      <c r="N466" s="14" t="s">
        <v>41</v>
      </c>
      <c r="O466" s="129">
        <v>7.0</v>
      </c>
      <c r="P466" s="129">
        <v>11.0</v>
      </c>
      <c r="Q466" s="129">
        <v>19.0</v>
      </c>
      <c r="R466" s="129">
        <v>23.0</v>
      </c>
      <c r="S466" s="129">
        <v>27.0</v>
      </c>
      <c r="T466" s="14" t="s">
        <v>41</v>
      </c>
      <c r="U466" s="129">
        <v>-42.0</v>
      </c>
      <c r="V466" s="129">
        <v>-14.0</v>
      </c>
      <c r="W466" s="129">
        <v>-13.3</v>
      </c>
      <c r="X466" s="129">
        <v>-7.93</v>
      </c>
      <c r="Y466" s="14" t="s">
        <v>41</v>
      </c>
      <c r="Z466" s="129">
        <v>1.0</v>
      </c>
      <c r="AA466" s="129">
        <v>1.0</v>
      </c>
      <c r="AB466" s="129">
        <v>1.0</v>
      </c>
      <c r="AC466" s="129">
        <v>1.0</v>
      </c>
      <c r="AD466" s="129">
        <v>0.95</v>
      </c>
      <c r="AE466" s="129">
        <v>624.0</v>
      </c>
      <c r="AF466" s="14" t="s">
        <v>41</v>
      </c>
      <c r="AG466" s="129">
        <v>1.0</v>
      </c>
      <c r="AH466" s="129">
        <v>1.0</v>
      </c>
      <c r="AI466" s="129">
        <v>1.0</v>
      </c>
      <c r="AJ466" s="129">
        <v>1.0</v>
      </c>
      <c r="AK466" s="129">
        <v>1.0</v>
      </c>
      <c r="AL466" s="130">
        <v>45469.77669996528</v>
      </c>
      <c r="AM466" s="131">
        <v>454528.74</v>
      </c>
      <c r="AN466" s="131">
        <v>494300.43</v>
      </c>
      <c r="AO466" s="124"/>
      <c r="AP466" s="124"/>
    </row>
    <row r="467">
      <c r="A467" s="129">
        <v>500.0</v>
      </c>
      <c r="B467" s="14" t="s">
        <v>31</v>
      </c>
      <c r="C467" s="14" t="s">
        <v>32</v>
      </c>
      <c r="D467" s="14" t="s">
        <v>150</v>
      </c>
      <c r="E467" s="14" t="s">
        <v>483</v>
      </c>
      <c r="F467" s="15" t="s">
        <v>140</v>
      </c>
      <c r="G467" s="15" t="s">
        <v>36</v>
      </c>
      <c r="H467" s="18" t="s">
        <v>1053</v>
      </c>
      <c r="I467" s="18" t="s">
        <v>1054</v>
      </c>
      <c r="J467" s="129">
        <v>1873131.22</v>
      </c>
      <c r="K467" s="129">
        <v>1286147.8</v>
      </c>
      <c r="L467" s="129">
        <v>48563.59</v>
      </c>
      <c r="M467" s="129">
        <v>43373.49</v>
      </c>
      <c r="N467" s="129">
        <v>36.0</v>
      </c>
      <c r="O467" s="14" t="s">
        <v>41</v>
      </c>
      <c r="P467" s="129">
        <v>60.0</v>
      </c>
      <c r="Q467" s="129">
        <v>93.0</v>
      </c>
      <c r="R467" s="129">
        <v>75.0</v>
      </c>
      <c r="S467" s="129">
        <v>76.0</v>
      </c>
      <c r="T467" s="14" t="s">
        <v>41</v>
      </c>
      <c r="U467" s="129">
        <v>-35.0</v>
      </c>
      <c r="V467" s="129">
        <v>-1.0</v>
      </c>
      <c r="W467" s="129">
        <v>11.97</v>
      </c>
      <c r="X467" s="129">
        <v>45.64</v>
      </c>
      <c r="Y467" s="14" t="s">
        <v>41</v>
      </c>
      <c r="Z467" s="129">
        <v>1.0</v>
      </c>
      <c r="AA467" s="129">
        <v>1.0</v>
      </c>
      <c r="AB467" s="129">
        <v>3.0</v>
      </c>
      <c r="AC467" s="129">
        <v>5.0</v>
      </c>
      <c r="AD467" s="129">
        <v>2.75</v>
      </c>
      <c r="AE467" s="129">
        <v>199.0</v>
      </c>
      <c r="AF467" s="14" t="s">
        <v>41</v>
      </c>
      <c r="AG467" s="129">
        <v>1.0</v>
      </c>
      <c r="AH467" s="129">
        <v>1.0</v>
      </c>
      <c r="AI467" s="129">
        <v>2.0</v>
      </c>
      <c r="AJ467" s="129">
        <v>4.0</v>
      </c>
      <c r="AK467" s="129">
        <v>2.0</v>
      </c>
      <c r="AL467" s="130">
        <v>45469.77669996528</v>
      </c>
      <c r="AM467" s="131">
        <v>1874314.22</v>
      </c>
      <c r="AN467" s="131">
        <v>1507345.85</v>
      </c>
      <c r="AO467" s="124"/>
      <c r="AP467" s="124"/>
    </row>
    <row r="468">
      <c r="A468" s="129">
        <v>163.0</v>
      </c>
      <c r="B468" s="14" t="s">
        <v>67</v>
      </c>
      <c r="C468" s="14" t="s">
        <v>32</v>
      </c>
      <c r="D468" s="14" t="s">
        <v>157</v>
      </c>
      <c r="E468" s="14" t="s">
        <v>158</v>
      </c>
      <c r="F468" s="15" t="s">
        <v>159</v>
      </c>
      <c r="G468" s="15" t="s">
        <v>46</v>
      </c>
      <c r="H468" s="18" t="s">
        <v>1053</v>
      </c>
      <c r="I468" s="18" t="s">
        <v>1054</v>
      </c>
      <c r="J468" s="129">
        <v>1745085.44</v>
      </c>
      <c r="K468" s="129">
        <v>1692613.0</v>
      </c>
      <c r="L468" s="129">
        <v>61598.33</v>
      </c>
      <c r="M468" s="129">
        <v>65670.81</v>
      </c>
      <c r="N468" s="129">
        <v>9.0</v>
      </c>
      <c r="O468" s="129">
        <v>21.0</v>
      </c>
      <c r="P468" s="129">
        <v>47.0</v>
      </c>
      <c r="Q468" s="129">
        <v>44.0</v>
      </c>
      <c r="R468" s="129">
        <v>24.0</v>
      </c>
      <c r="S468" s="129">
        <v>22.0</v>
      </c>
      <c r="T468" s="129">
        <v>-57.0</v>
      </c>
      <c r="U468" s="129">
        <v>6.0</v>
      </c>
      <c r="V468" s="129">
        <v>9.0</v>
      </c>
      <c r="W468" s="129">
        <v>-6.2</v>
      </c>
      <c r="X468" s="129">
        <v>3.1</v>
      </c>
      <c r="Y468" s="129">
        <v>1.0</v>
      </c>
      <c r="Z468" s="129">
        <v>1.0</v>
      </c>
      <c r="AA468" s="129">
        <v>1.0</v>
      </c>
      <c r="AB468" s="129">
        <v>1.0</v>
      </c>
      <c r="AC468" s="129">
        <v>1.0</v>
      </c>
      <c r="AD468" s="129">
        <v>1.0</v>
      </c>
      <c r="AE468" s="129">
        <v>605.0</v>
      </c>
      <c r="AF468" s="129">
        <v>1.0</v>
      </c>
      <c r="AG468" s="129">
        <v>1.0</v>
      </c>
      <c r="AH468" s="129">
        <v>1.0</v>
      </c>
      <c r="AI468" s="129">
        <v>1.0</v>
      </c>
      <c r="AJ468" s="129">
        <v>1.0</v>
      </c>
      <c r="AK468" s="129">
        <v>1.0</v>
      </c>
      <c r="AL468" s="130">
        <v>45469.77669996528</v>
      </c>
      <c r="AM468" s="131">
        <v>1744205.22</v>
      </c>
      <c r="AN468" s="131">
        <v>1673596.94</v>
      </c>
      <c r="AO468" s="124"/>
      <c r="AP468" s="124"/>
    </row>
    <row r="469">
      <c r="A469" s="129">
        <v>209.0</v>
      </c>
      <c r="B469" s="14" t="s">
        <v>67</v>
      </c>
      <c r="C469" s="14" t="s">
        <v>32</v>
      </c>
      <c r="D469" s="14" t="s">
        <v>157</v>
      </c>
      <c r="E469" s="14" t="s">
        <v>158</v>
      </c>
      <c r="F469" s="15" t="s">
        <v>159</v>
      </c>
      <c r="G469" s="15" t="s">
        <v>46</v>
      </c>
      <c r="H469" s="18" t="s">
        <v>1053</v>
      </c>
      <c r="I469" s="18" t="s">
        <v>1054</v>
      </c>
      <c r="J469" s="129">
        <v>1345465.72</v>
      </c>
      <c r="K469" s="129">
        <v>1224707.8</v>
      </c>
      <c r="L469" s="129">
        <v>48078.77</v>
      </c>
      <c r="M469" s="129">
        <v>47947.62</v>
      </c>
      <c r="N469" s="129">
        <v>10.0</v>
      </c>
      <c r="O469" s="129">
        <v>12.0</v>
      </c>
      <c r="P469" s="129">
        <v>37.0</v>
      </c>
      <c r="Q469" s="129">
        <v>40.0</v>
      </c>
      <c r="R469" s="129">
        <v>10.0</v>
      </c>
      <c r="S469" s="129">
        <v>15.0</v>
      </c>
      <c r="T469" s="129">
        <v>-16.0</v>
      </c>
      <c r="U469" s="129">
        <v>-7.0</v>
      </c>
      <c r="V469" s="129">
        <v>-33.0</v>
      </c>
      <c r="W469" s="129">
        <v>0.27</v>
      </c>
      <c r="X469" s="129">
        <v>9.86</v>
      </c>
      <c r="Y469" s="129">
        <v>1.0</v>
      </c>
      <c r="Z469" s="129">
        <v>1.0</v>
      </c>
      <c r="AA469" s="129">
        <v>1.0</v>
      </c>
      <c r="AB469" s="129">
        <v>1.0</v>
      </c>
      <c r="AC469" s="129">
        <v>2.0</v>
      </c>
      <c r="AD469" s="129">
        <v>1.25</v>
      </c>
      <c r="AE469" s="129">
        <v>459.0</v>
      </c>
      <c r="AF469" s="129">
        <v>1.0</v>
      </c>
      <c r="AG469" s="129">
        <v>1.0</v>
      </c>
      <c r="AH469" s="129">
        <v>1.0</v>
      </c>
      <c r="AI469" s="129">
        <v>1.0</v>
      </c>
      <c r="AJ469" s="129">
        <v>2.0</v>
      </c>
      <c r="AK469" s="129">
        <v>1.0</v>
      </c>
      <c r="AL469" s="130">
        <v>45469.77669996528</v>
      </c>
      <c r="AM469" s="131">
        <v>1346347.92</v>
      </c>
      <c r="AN469" s="131">
        <v>1244125.91</v>
      </c>
      <c r="AO469" s="124"/>
      <c r="AP469" s="124"/>
    </row>
    <row r="470">
      <c r="A470" s="128">
        <v>3009.0</v>
      </c>
      <c r="B470" s="11" t="s">
        <v>31</v>
      </c>
      <c r="C470" s="11" t="s">
        <v>32</v>
      </c>
      <c r="D470" s="11" t="s">
        <v>784</v>
      </c>
      <c r="E470" s="14" t="s">
        <v>785</v>
      </c>
      <c r="F470" s="15" t="s">
        <v>776</v>
      </c>
      <c r="G470" s="15" t="s">
        <v>772</v>
      </c>
      <c r="H470" s="18" t="s">
        <v>1053</v>
      </c>
      <c r="I470" s="18" t="s">
        <v>1054</v>
      </c>
      <c r="J470" s="129">
        <v>1505956.15</v>
      </c>
      <c r="K470" s="129">
        <v>1423329.2</v>
      </c>
      <c r="L470" s="129">
        <v>34504.25</v>
      </c>
      <c r="M470" s="129">
        <v>35044.14</v>
      </c>
      <c r="N470" s="129">
        <v>1.0</v>
      </c>
      <c r="O470" s="129">
        <v>9.0</v>
      </c>
      <c r="P470" s="129">
        <v>27.0</v>
      </c>
      <c r="Q470" s="128">
        <v>58.0</v>
      </c>
      <c r="R470" s="128">
        <v>106.0</v>
      </c>
      <c r="S470" s="128">
        <v>101.0</v>
      </c>
      <c r="T470" s="128">
        <v>-88.0</v>
      </c>
      <c r="U470" s="128">
        <v>-53.0</v>
      </c>
      <c r="V470" s="128">
        <v>4.0</v>
      </c>
      <c r="W470" s="128">
        <v>-1.54</v>
      </c>
      <c r="X470" s="128">
        <v>5.81</v>
      </c>
      <c r="Y470" s="128">
        <v>1.0</v>
      </c>
      <c r="Z470" s="128">
        <v>1.0</v>
      </c>
      <c r="AA470" s="128">
        <v>1.0</v>
      </c>
      <c r="AB470" s="128">
        <v>1.0</v>
      </c>
      <c r="AC470" s="128">
        <v>1.0</v>
      </c>
      <c r="AD470" s="128">
        <v>1.0</v>
      </c>
      <c r="AE470" s="128">
        <v>576.0</v>
      </c>
      <c r="AF470" s="128">
        <v>1.0</v>
      </c>
      <c r="AG470" s="128">
        <v>1.0</v>
      </c>
      <c r="AH470" s="128">
        <v>1.0</v>
      </c>
      <c r="AI470" s="128">
        <v>1.0</v>
      </c>
      <c r="AJ470" s="128">
        <v>1.0</v>
      </c>
      <c r="AK470" s="128">
        <v>1.0</v>
      </c>
      <c r="AL470" s="130">
        <v>45469.77669996528</v>
      </c>
      <c r="AM470" s="131">
        <v>1507729.21</v>
      </c>
      <c r="AN470" s="131">
        <v>1422864.29</v>
      </c>
      <c r="AO470" s="124"/>
      <c r="AP470" s="124"/>
    </row>
    <row r="471">
      <c r="A471" s="129">
        <v>745.0</v>
      </c>
      <c r="B471" s="14" t="s">
        <v>60</v>
      </c>
      <c r="C471" s="14" t="s">
        <v>32</v>
      </c>
      <c r="D471" s="14" t="s">
        <v>106</v>
      </c>
      <c r="E471" s="14" t="s">
        <v>676</v>
      </c>
      <c r="F471" s="15" t="s">
        <v>58</v>
      </c>
      <c r="G471" s="15" t="s">
        <v>59</v>
      </c>
      <c r="H471" s="18" t="s">
        <v>1053</v>
      </c>
      <c r="I471" s="18" t="s">
        <v>1054</v>
      </c>
      <c r="J471" s="129">
        <v>1230955.45</v>
      </c>
      <c r="K471" s="129">
        <v>931207.8</v>
      </c>
      <c r="L471" s="129">
        <v>43026.44</v>
      </c>
      <c r="M471" s="129">
        <v>34221.36</v>
      </c>
      <c r="N471" s="129">
        <v>26.0</v>
      </c>
      <c r="O471" s="14" t="s">
        <v>41</v>
      </c>
      <c r="P471" s="129">
        <v>66.0</v>
      </c>
      <c r="Q471" s="129">
        <v>41.0</v>
      </c>
      <c r="R471" s="129">
        <v>38.0</v>
      </c>
      <c r="S471" s="129">
        <v>30.0</v>
      </c>
      <c r="T471" s="14" t="s">
        <v>41</v>
      </c>
      <c r="U471" s="129">
        <v>60.0</v>
      </c>
      <c r="V471" s="129">
        <v>26.0</v>
      </c>
      <c r="W471" s="129">
        <v>25.73</v>
      </c>
      <c r="X471" s="129">
        <v>32.19</v>
      </c>
      <c r="Y471" s="14" t="s">
        <v>41</v>
      </c>
      <c r="Z471" s="129">
        <v>2.0</v>
      </c>
      <c r="AA471" s="129">
        <v>2.0</v>
      </c>
      <c r="AB471" s="129">
        <v>5.0</v>
      </c>
      <c r="AC471" s="129">
        <v>5.0</v>
      </c>
      <c r="AD471" s="129">
        <v>3.85</v>
      </c>
      <c r="AE471" s="129">
        <v>62.0</v>
      </c>
      <c r="AF471" s="14" t="s">
        <v>41</v>
      </c>
      <c r="AG471" s="129">
        <v>2.0</v>
      </c>
      <c r="AH471" s="129">
        <v>2.0</v>
      </c>
      <c r="AI471" s="129">
        <v>4.0</v>
      </c>
      <c r="AJ471" s="129">
        <v>4.0</v>
      </c>
      <c r="AK471" s="129">
        <v>4.0</v>
      </c>
      <c r="AL471" s="130">
        <v>45469.77669996528</v>
      </c>
      <c r="AM471" s="131">
        <v>1359790.72</v>
      </c>
      <c r="AN471" s="131">
        <v>954106.34</v>
      </c>
      <c r="AO471" s="124"/>
      <c r="AP471" s="124"/>
    </row>
    <row r="472">
      <c r="A472" s="129">
        <v>534.0</v>
      </c>
      <c r="B472" s="14" t="s">
        <v>97</v>
      </c>
      <c r="C472" s="14" t="s">
        <v>32</v>
      </c>
      <c r="D472" s="14" t="s">
        <v>508</v>
      </c>
      <c r="E472" s="14" t="s">
        <v>509</v>
      </c>
      <c r="F472" s="15" t="s">
        <v>223</v>
      </c>
      <c r="G472" s="15" t="s">
        <v>101</v>
      </c>
      <c r="H472" s="18" t="s">
        <v>1053</v>
      </c>
      <c r="I472" s="18" t="s">
        <v>1054</v>
      </c>
      <c r="J472" s="129">
        <v>1259215.67</v>
      </c>
      <c r="K472" s="129">
        <v>941124.2</v>
      </c>
      <c r="L472" s="129">
        <v>30240.5</v>
      </c>
      <c r="M472" s="129">
        <v>25454.0</v>
      </c>
      <c r="N472" s="129">
        <v>53.0</v>
      </c>
      <c r="O472" s="129">
        <v>36.0</v>
      </c>
      <c r="P472" s="129">
        <v>29.0</v>
      </c>
      <c r="Q472" s="129">
        <v>18.0</v>
      </c>
      <c r="R472" s="129">
        <v>40.0</v>
      </c>
      <c r="S472" s="129">
        <v>45.0</v>
      </c>
      <c r="T472" s="129">
        <v>47.0</v>
      </c>
      <c r="U472" s="129">
        <v>61.0</v>
      </c>
      <c r="V472" s="129">
        <v>-11.0</v>
      </c>
      <c r="W472" s="129">
        <v>18.8</v>
      </c>
      <c r="X472" s="129">
        <v>33.8</v>
      </c>
      <c r="Y472" s="129">
        <v>2.0</v>
      </c>
      <c r="Z472" s="129">
        <v>2.0</v>
      </c>
      <c r="AA472" s="129">
        <v>1.0</v>
      </c>
      <c r="AB472" s="129">
        <v>5.0</v>
      </c>
      <c r="AC472" s="129">
        <v>5.0</v>
      </c>
      <c r="AD472" s="129">
        <v>3.75</v>
      </c>
      <c r="AE472" s="129">
        <v>85.0</v>
      </c>
      <c r="AF472" s="129">
        <v>2.0</v>
      </c>
      <c r="AG472" s="129">
        <v>2.0</v>
      </c>
      <c r="AH472" s="129">
        <v>1.0</v>
      </c>
      <c r="AI472" s="129">
        <v>4.0</v>
      </c>
      <c r="AJ472" s="129">
        <v>4.0</v>
      </c>
      <c r="AK472" s="129">
        <v>3.0</v>
      </c>
      <c r="AL472" s="130">
        <v>45469.77669996528</v>
      </c>
      <c r="AM472" s="131">
        <v>1255917.67</v>
      </c>
      <c r="AN472" s="131">
        <v>941206.53</v>
      </c>
      <c r="AO472" s="124"/>
      <c r="AP472" s="124"/>
    </row>
    <row r="473">
      <c r="A473" s="129">
        <v>108.0</v>
      </c>
      <c r="B473" s="14" t="s">
        <v>31</v>
      </c>
      <c r="C473" s="14" t="s">
        <v>32</v>
      </c>
      <c r="D473" s="14" t="s">
        <v>53</v>
      </c>
      <c r="E473" s="14" t="s">
        <v>54</v>
      </c>
      <c r="F473" s="15" t="s">
        <v>55</v>
      </c>
      <c r="G473" s="15" t="s">
        <v>36</v>
      </c>
      <c r="H473" s="18" t="s">
        <v>1053</v>
      </c>
      <c r="I473" s="18" t="s">
        <v>1054</v>
      </c>
      <c r="J473" s="129">
        <v>941030.33</v>
      </c>
      <c r="K473" s="129">
        <v>1047077.4</v>
      </c>
      <c r="L473" s="129">
        <v>28326.75</v>
      </c>
      <c r="M473" s="129">
        <v>33967.75</v>
      </c>
      <c r="N473" s="129">
        <v>24.0</v>
      </c>
      <c r="O473" s="129">
        <v>9.0</v>
      </c>
      <c r="P473" s="129">
        <v>15.0</v>
      </c>
      <c r="Q473" s="129">
        <v>15.0</v>
      </c>
      <c r="R473" s="129">
        <v>39.0</v>
      </c>
      <c r="S473" s="129">
        <v>36.0</v>
      </c>
      <c r="T473" s="129">
        <v>166.0</v>
      </c>
      <c r="U473" s="129">
        <v>0.0</v>
      </c>
      <c r="V473" s="129">
        <v>8.0</v>
      </c>
      <c r="W473" s="129">
        <v>-16.61</v>
      </c>
      <c r="X473" s="129">
        <v>-10.13</v>
      </c>
      <c r="Y473" s="129">
        <v>5.0</v>
      </c>
      <c r="Z473" s="129">
        <v>1.0</v>
      </c>
      <c r="AA473" s="129">
        <v>1.0</v>
      </c>
      <c r="AB473" s="129">
        <v>1.0</v>
      </c>
      <c r="AC473" s="129">
        <v>1.0</v>
      </c>
      <c r="AD473" s="129">
        <v>1.2</v>
      </c>
      <c r="AE473" s="129">
        <v>479.0</v>
      </c>
      <c r="AF473" s="129">
        <v>4.0</v>
      </c>
      <c r="AG473" s="129">
        <v>1.0</v>
      </c>
      <c r="AH473" s="129">
        <v>1.0</v>
      </c>
      <c r="AI473" s="129">
        <v>1.0</v>
      </c>
      <c r="AJ473" s="129">
        <v>1.0</v>
      </c>
      <c r="AK473" s="129">
        <v>1.0</v>
      </c>
      <c r="AL473" s="130">
        <v>45469.77669996528</v>
      </c>
      <c r="AM473" s="131">
        <v>938629.33</v>
      </c>
      <c r="AN473" s="131">
        <v>1047156.14</v>
      </c>
      <c r="AO473" s="124"/>
      <c r="AP473" s="124"/>
    </row>
    <row r="474">
      <c r="A474" s="129">
        <v>799.0</v>
      </c>
      <c r="B474" s="14" t="s">
        <v>1020</v>
      </c>
      <c r="C474" s="14" t="s">
        <v>992</v>
      </c>
      <c r="D474" s="14" t="s">
        <v>681</v>
      </c>
      <c r="E474" s="14" t="s">
        <v>1022</v>
      </c>
      <c r="F474" s="15" t="s">
        <v>220</v>
      </c>
      <c r="G474" s="15" t="s">
        <v>59</v>
      </c>
      <c r="H474" s="18" t="s">
        <v>1053</v>
      </c>
      <c r="I474" s="18" t="s">
        <v>1054</v>
      </c>
      <c r="J474" s="129">
        <v>1065074.29</v>
      </c>
      <c r="K474" s="129">
        <v>744879.2</v>
      </c>
      <c r="L474" s="129">
        <v>40562.07</v>
      </c>
      <c r="M474" s="129">
        <v>33521.92</v>
      </c>
      <c r="N474" s="14" t="s">
        <v>41</v>
      </c>
      <c r="O474" s="14" t="s">
        <v>41</v>
      </c>
      <c r="P474" s="129">
        <v>71.0</v>
      </c>
      <c r="Q474" s="129">
        <v>34.0</v>
      </c>
      <c r="R474" s="129">
        <v>173.0</v>
      </c>
      <c r="S474" s="129">
        <v>13.0</v>
      </c>
      <c r="T474" s="14" t="s">
        <v>41</v>
      </c>
      <c r="U474" s="129">
        <v>108.0</v>
      </c>
      <c r="V474" s="129">
        <v>1230.0</v>
      </c>
      <c r="W474" s="129">
        <v>21.0</v>
      </c>
      <c r="X474" s="129">
        <v>42.99</v>
      </c>
      <c r="Y474" s="14" t="s">
        <v>41</v>
      </c>
      <c r="Z474" s="129">
        <v>2.0</v>
      </c>
      <c r="AA474" s="129">
        <v>5.0</v>
      </c>
      <c r="AB474" s="129">
        <v>5.0</v>
      </c>
      <c r="AC474" s="129">
        <v>5.0</v>
      </c>
      <c r="AD474" s="129">
        <v>4.5</v>
      </c>
      <c r="AE474" s="129">
        <v>16.0</v>
      </c>
      <c r="AF474" s="14" t="s">
        <v>41</v>
      </c>
      <c r="AG474" s="129">
        <v>2.0</v>
      </c>
      <c r="AH474" s="129">
        <v>4.0</v>
      </c>
      <c r="AI474" s="129">
        <v>4.0</v>
      </c>
      <c r="AJ474" s="129">
        <v>4.0</v>
      </c>
      <c r="AK474" s="129">
        <v>4.0</v>
      </c>
      <c r="AL474" s="130">
        <v>45469.77669996528</v>
      </c>
      <c r="AM474" s="131">
        <v>1058190.74</v>
      </c>
      <c r="AN474" s="131">
        <v>744761.96</v>
      </c>
      <c r="AO474" s="124"/>
      <c r="AP474" s="124"/>
    </row>
    <row r="475">
      <c r="A475" s="129">
        <v>438.0</v>
      </c>
      <c r="B475" s="14" t="s">
        <v>42</v>
      </c>
      <c r="C475" s="14" t="s">
        <v>32</v>
      </c>
      <c r="D475" s="14" t="s">
        <v>437</v>
      </c>
      <c r="E475" s="14" t="s">
        <v>438</v>
      </c>
      <c r="F475" s="15" t="s">
        <v>108</v>
      </c>
      <c r="G475" s="15" t="s">
        <v>46</v>
      </c>
      <c r="H475" s="18" t="s">
        <v>1053</v>
      </c>
      <c r="I475" s="18" t="s">
        <v>1054</v>
      </c>
      <c r="J475" s="129">
        <v>2047701.62</v>
      </c>
      <c r="K475" s="129">
        <v>2374956.4</v>
      </c>
      <c r="L475" s="129">
        <v>63946.25</v>
      </c>
      <c r="M475" s="129">
        <v>77745.0</v>
      </c>
      <c r="N475" s="129">
        <v>73.0</v>
      </c>
      <c r="O475" s="129">
        <v>45.0</v>
      </c>
      <c r="P475" s="129">
        <v>38.0</v>
      </c>
      <c r="Q475" s="129">
        <v>44.0</v>
      </c>
      <c r="R475" s="129">
        <v>67.0</v>
      </c>
      <c r="S475" s="129">
        <v>62.0</v>
      </c>
      <c r="T475" s="129">
        <v>62.0</v>
      </c>
      <c r="U475" s="129">
        <v>-13.0</v>
      </c>
      <c r="V475" s="129">
        <v>8.0</v>
      </c>
      <c r="W475" s="129">
        <v>-17.75</v>
      </c>
      <c r="X475" s="129">
        <v>-13.78</v>
      </c>
      <c r="Y475" s="129">
        <v>3.0</v>
      </c>
      <c r="Z475" s="129">
        <v>1.0</v>
      </c>
      <c r="AA475" s="129">
        <v>1.0</v>
      </c>
      <c r="AB475" s="129">
        <v>1.0</v>
      </c>
      <c r="AC475" s="129">
        <v>1.0</v>
      </c>
      <c r="AD475" s="129">
        <v>1.1</v>
      </c>
      <c r="AE475" s="129">
        <v>510.0</v>
      </c>
      <c r="AF475" s="129">
        <v>2.0</v>
      </c>
      <c r="AG475" s="129">
        <v>1.0</v>
      </c>
      <c r="AH475" s="129">
        <v>1.0</v>
      </c>
      <c r="AI475" s="129">
        <v>1.0</v>
      </c>
      <c r="AJ475" s="129">
        <v>1.0</v>
      </c>
      <c r="AK475" s="129">
        <v>1.0</v>
      </c>
      <c r="AL475" s="130">
        <v>45469.77669996528</v>
      </c>
      <c r="AM475" s="131">
        <v>1997591.12</v>
      </c>
      <c r="AN475" s="131">
        <v>2372452.74</v>
      </c>
      <c r="AO475" s="124"/>
      <c r="AP475" s="124"/>
    </row>
    <row r="476">
      <c r="A476" s="129">
        <v>836.0</v>
      </c>
      <c r="B476" s="14" t="s">
        <v>60</v>
      </c>
      <c r="C476" s="14" t="s">
        <v>32</v>
      </c>
      <c r="D476" s="14" t="s">
        <v>742</v>
      </c>
      <c r="E476" s="14" t="s">
        <v>743</v>
      </c>
      <c r="F476" s="15" t="s">
        <v>118</v>
      </c>
      <c r="G476" s="15" t="s">
        <v>59</v>
      </c>
      <c r="H476" s="18" t="s">
        <v>1053</v>
      </c>
      <c r="I476" s="18" t="s">
        <v>1054</v>
      </c>
      <c r="J476" s="129">
        <v>1086209.63</v>
      </c>
      <c r="K476" s="129">
        <v>829728.4</v>
      </c>
      <c r="L476" s="129">
        <v>25629.64</v>
      </c>
      <c r="M476" s="129">
        <v>23631.84</v>
      </c>
      <c r="N476" s="129">
        <v>5.0</v>
      </c>
      <c r="O476" s="129">
        <v>5.0</v>
      </c>
      <c r="P476" s="129">
        <v>21.0</v>
      </c>
      <c r="Q476" s="129">
        <v>24.0</v>
      </c>
      <c r="R476" s="129">
        <v>29.0</v>
      </c>
      <c r="S476" s="129">
        <v>38.0</v>
      </c>
      <c r="T476" s="129">
        <v>0.0</v>
      </c>
      <c r="U476" s="129">
        <v>-12.0</v>
      </c>
      <c r="V476" s="129">
        <v>-23.0</v>
      </c>
      <c r="W476" s="129">
        <v>8.45</v>
      </c>
      <c r="X476" s="129">
        <v>30.91</v>
      </c>
      <c r="Y476" s="129">
        <v>1.0</v>
      </c>
      <c r="Z476" s="129">
        <v>1.0</v>
      </c>
      <c r="AA476" s="129">
        <v>1.0</v>
      </c>
      <c r="AB476" s="129">
        <v>3.0</v>
      </c>
      <c r="AC476" s="129">
        <v>5.0</v>
      </c>
      <c r="AD476" s="129">
        <v>2.8</v>
      </c>
      <c r="AE476" s="129">
        <v>196.0</v>
      </c>
      <c r="AF476" s="129">
        <v>1.0</v>
      </c>
      <c r="AG476" s="129">
        <v>1.0</v>
      </c>
      <c r="AH476" s="129">
        <v>1.0</v>
      </c>
      <c r="AI476" s="129">
        <v>2.0</v>
      </c>
      <c r="AJ476" s="129">
        <v>4.0</v>
      </c>
      <c r="AK476" s="129">
        <v>2.0</v>
      </c>
      <c r="AL476" s="130">
        <v>45469.77669996528</v>
      </c>
      <c r="AM476" s="131">
        <v>1086419.79</v>
      </c>
      <c r="AN476" s="131">
        <v>829410.47</v>
      </c>
      <c r="AO476" s="124"/>
      <c r="AP476" s="124"/>
    </row>
    <row r="477">
      <c r="A477" s="129">
        <v>521.0</v>
      </c>
      <c r="B477" s="14" t="s">
        <v>63</v>
      </c>
      <c r="C477" s="14" t="s">
        <v>32</v>
      </c>
      <c r="D477" s="14" t="s">
        <v>498</v>
      </c>
      <c r="E477" s="14" t="s">
        <v>499</v>
      </c>
      <c r="F477" s="15" t="s">
        <v>88</v>
      </c>
      <c r="G477" s="15" t="s">
        <v>59</v>
      </c>
      <c r="H477" s="18" t="s">
        <v>1053</v>
      </c>
      <c r="I477" s="18" t="s">
        <v>1054</v>
      </c>
      <c r="J477" s="129">
        <v>894048.2</v>
      </c>
      <c r="K477" s="129">
        <v>929984.4</v>
      </c>
      <c r="L477" s="129">
        <v>16530.21</v>
      </c>
      <c r="M477" s="129">
        <v>18387.82</v>
      </c>
      <c r="N477" s="14" t="s">
        <v>41</v>
      </c>
      <c r="O477" s="14" t="s">
        <v>41</v>
      </c>
      <c r="P477" s="129">
        <v>4.0</v>
      </c>
      <c r="Q477" s="129">
        <v>14.0</v>
      </c>
      <c r="R477" s="129">
        <v>20.0</v>
      </c>
      <c r="S477" s="129">
        <v>18.0</v>
      </c>
      <c r="T477" s="14" t="s">
        <v>41</v>
      </c>
      <c r="U477" s="129">
        <v>-71.0</v>
      </c>
      <c r="V477" s="129">
        <v>11.0</v>
      </c>
      <c r="W477" s="129">
        <v>-10.1</v>
      </c>
      <c r="X477" s="129">
        <v>-3.86</v>
      </c>
      <c r="Y477" s="14" t="s">
        <v>41</v>
      </c>
      <c r="Z477" s="129">
        <v>1.0</v>
      </c>
      <c r="AA477" s="129">
        <v>1.0</v>
      </c>
      <c r="AB477" s="129">
        <v>1.0</v>
      </c>
      <c r="AC477" s="129">
        <v>1.0</v>
      </c>
      <c r="AD477" s="129">
        <v>0.95</v>
      </c>
      <c r="AE477" s="129">
        <v>626.0</v>
      </c>
      <c r="AF477" s="14" t="s">
        <v>41</v>
      </c>
      <c r="AG477" s="129">
        <v>1.0</v>
      </c>
      <c r="AH477" s="129">
        <v>1.0</v>
      </c>
      <c r="AI477" s="129">
        <v>1.0</v>
      </c>
      <c r="AJ477" s="129">
        <v>1.0</v>
      </c>
      <c r="AK477" s="129">
        <v>1.0</v>
      </c>
      <c r="AL477" s="130">
        <v>45469.77669996528</v>
      </c>
      <c r="AM477" s="131">
        <v>888669.85</v>
      </c>
      <c r="AN477" s="131">
        <v>925835.83</v>
      </c>
      <c r="AO477" s="124"/>
      <c r="AP477" s="124"/>
    </row>
    <row r="478">
      <c r="A478" s="129">
        <v>117.0</v>
      </c>
      <c r="B478" s="14" t="s">
        <v>60</v>
      </c>
      <c r="C478" s="14" t="s">
        <v>32</v>
      </c>
      <c r="D478" s="14" t="s">
        <v>79</v>
      </c>
      <c r="E478" s="14" t="s">
        <v>80</v>
      </c>
      <c r="F478" s="15" t="s">
        <v>81</v>
      </c>
      <c r="G478" s="15" t="s">
        <v>36</v>
      </c>
      <c r="H478" s="18" t="s">
        <v>1053</v>
      </c>
      <c r="I478" s="18" t="s">
        <v>1054</v>
      </c>
      <c r="J478" s="129">
        <v>571492.75</v>
      </c>
      <c r="K478" s="129">
        <v>457552.0</v>
      </c>
      <c r="L478" s="129">
        <v>14364.81</v>
      </c>
      <c r="M478" s="129">
        <v>13630.37</v>
      </c>
      <c r="N478" s="129">
        <v>39.0</v>
      </c>
      <c r="O478" s="129">
        <v>38.0</v>
      </c>
      <c r="P478" s="129">
        <v>37.0</v>
      </c>
      <c r="Q478" s="129">
        <v>34.0</v>
      </c>
      <c r="R478" s="129">
        <v>30.0</v>
      </c>
      <c r="S478" s="129">
        <v>19.0</v>
      </c>
      <c r="T478" s="129">
        <v>2.0</v>
      </c>
      <c r="U478" s="129">
        <v>8.0</v>
      </c>
      <c r="V478" s="129">
        <v>57.0</v>
      </c>
      <c r="W478" s="129">
        <v>5.39</v>
      </c>
      <c r="X478" s="129">
        <v>24.9</v>
      </c>
      <c r="Y478" s="129">
        <v>1.0</v>
      </c>
      <c r="Z478" s="129">
        <v>1.0</v>
      </c>
      <c r="AA478" s="129">
        <v>3.0</v>
      </c>
      <c r="AB478" s="129">
        <v>2.0</v>
      </c>
      <c r="AC478" s="129">
        <v>4.0</v>
      </c>
      <c r="AD478" s="129">
        <v>2.55</v>
      </c>
      <c r="AE478" s="129">
        <v>222.0</v>
      </c>
      <c r="AF478" s="129">
        <v>1.0</v>
      </c>
      <c r="AG478" s="129">
        <v>1.0</v>
      </c>
      <c r="AH478" s="129">
        <v>2.0</v>
      </c>
      <c r="AI478" s="129">
        <v>1.0</v>
      </c>
      <c r="AJ478" s="129">
        <v>3.0</v>
      </c>
      <c r="AK478" s="129">
        <v>2.0</v>
      </c>
      <c r="AL478" s="130">
        <v>45469.77669996528</v>
      </c>
      <c r="AM478" s="131">
        <v>546194.25</v>
      </c>
      <c r="AN478" s="131">
        <v>485689.51</v>
      </c>
      <c r="AO478" s="124"/>
      <c r="AP478" s="124"/>
    </row>
    <row r="479">
      <c r="A479" s="129">
        <v>497.0</v>
      </c>
      <c r="B479" s="14" t="s">
        <v>60</v>
      </c>
      <c r="C479" s="14" t="s">
        <v>32</v>
      </c>
      <c r="D479" s="14" t="s">
        <v>79</v>
      </c>
      <c r="E479" s="14" t="s">
        <v>80</v>
      </c>
      <c r="F479" s="15" t="s">
        <v>81</v>
      </c>
      <c r="G479" s="15" t="s">
        <v>36</v>
      </c>
      <c r="H479" s="18" t="s">
        <v>1053</v>
      </c>
      <c r="I479" s="18" t="s">
        <v>1054</v>
      </c>
      <c r="J479" s="129">
        <v>1394690.28</v>
      </c>
      <c r="K479" s="129">
        <v>1213384.4</v>
      </c>
      <c r="L479" s="129">
        <v>38730.96</v>
      </c>
      <c r="M479" s="129">
        <v>32559.28</v>
      </c>
      <c r="N479" s="129">
        <v>71.0</v>
      </c>
      <c r="O479" s="129">
        <v>68.0</v>
      </c>
      <c r="P479" s="129">
        <v>40.0</v>
      </c>
      <c r="Q479" s="129">
        <v>34.0</v>
      </c>
      <c r="R479" s="129">
        <v>34.0</v>
      </c>
      <c r="S479" s="129">
        <v>49.0</v>
      </c>
      <c r="T479" s="129">
        <v>4.0</v>
      </c>
      <c r="U479" s="129">
        <v>17.0</v>
      </c>
      <c r="V479" s="129">
        <v>-30.0</v>
      </c>
      <c r="W479" s="129">
        <v>18.96</v>
      </c>
      <c r="X479" s="129">
        <v>14.94</v>
      </c>
      <c r="Y479" s="129">
        <v>1.0</v>
      </c>
      <c r="Z479" s="129">
        <v>1.0</v>
      </c>
      <c r="AA479" s="129">
        <v>1.0</v>
      </c>
      <c r="AB479" s="129">
        <v>5.0</v>
      </c>
      <c r="AC479" s="129">
        <v>3.0</v>
      </c>
      <c r="AD479" s="129">
        <v>3.1</v>
      </c>
      <c r="AE479" s="129">
        <v>174.0</v>
      </c>
      <c r="AF479" s="129">
        <v>1.0</v>
      </c>
      <c r="AG479" s="129">
        <v>1.0</v>
      </c>
      <c r="AH479" s="129">
        <v>1.0</v>
      </c>
      <c r="AI479" s="129">
        <v>4.0</v>
      </c>
      <c r="AJ479" s="129">
        <v>2.0</v>
      </c>
      <c r="AK479" s="129">
        <v>3.0</v>
      </c>
      <c r="AL479" s="130">
        <v>45469.77669996528</v>
      </c>
      <c r="AM479" s="131">
        <v>1421037.78</v>
      </c>
      <c r="AN479" s="131">
        <v>1186440.38</v>
      </c>
      <c r="AO479" s="124"/>
      <c r="AP479" s="124"/>
    </row>
    <row r="480">
      <c r="A480" s="129">
        <v>484.0</v>
      </c>
      <c r="B480" s="14" t="s">
        <v>67</v>
      </c>
      <c r="C480" s="14" t="s">
        <v>32</v>
      </c>
      <c r="D480" s="14" t="s">
        <v>470</v>
      </c>
      <c r="E480" s="14" t="s">
        <v>471</v>
      </c>
      <c r="F480" s="15" t="s">
        <v>70</v>
      </c>
      <c r="G480" s="15" t="s">
        <v>36</v>
      </c>
      <c r="H480" s="18" t="s">
        <v>1053</v>
      </c>
      <c r="I480" s="18" t="s">
        <v>1054</v>
      </c>
      <c r="J480" s="129">
        <v>992983.28</v>
      </c>
      <c r="K480" s="129">
        <v>897987.8</v>
      </c>
      <c r="L480" s="129">
        <v>28638.5</v>
      </c>
      <c r="M480" s="129">
        <v>28472.5</v>
      </c>
      <c r="N480" s="129">
        <v>4.0</v>
      </c>
      <c r="O480" s="129">
        <v>3.0</v>
      </c>
      <c r="P480" s="129">
        <v>28.0</v>
      </c>
      <c r="Q480" s="129">
        <v>23.0</v>
      </c>
      <c r="R480" s="129">
        <v>22.0</v>
      </c>
      <c r="S480" s="129">
        <v>15.0</v>
      </c>
      <c r="T480" s="129">
        <v>33.0</v>
      </c>
      <c r="U480" s="129">
        <v>21.0</v>
      </c>
      <c r="V480" s="129">
        <v>46.0</v>
      </c>
      <c r="W480" s="129">
        <v>0.58</v>
      </c>
      <c r="X480" s="129">
        <v>10.58</v>
      </c>
      <c r="Y480" s="129">
        <v>2.0</v>
      </c>
      <c r="Z480" s="129">
        <v>1.0</v>
      </c>
      <c r="AA480" s="129">
        <v>3.0</v>
      </c>
      <c r="AB480" s="129">
        <v>1.0</v>
      </c>
      <c r="AC480" s="129">
        <v>2.0</v>
      </c>
      <c r="AD480" s="129">
        <v>1.7</v>
      </c>
      <c r="AE480" s="129">
        <v>360.0</v>
      </c>
      <c r="AF480" s="129">
        <v>2.0</v>
      </c>
      <c r="AG480" s="129">
        <v>1.0</v>
      </c>
      <c r="AH480" s="129">
        <v>2.0</v>
      </c>
      <c r="AI480" s="129">
        <v>1.0</v>
      </c>
      <c r="AJ480" s="129">
        <v>2.0</v>
      </c>
      <c r="AK480" s="129">
        <v>1.0</v>
      </c>
      <c r="AL480" s="130">
        <v>45469.77669996528</v>
      </c>
      <c r="AM480" s="131">
        <v>993122.01</v>
      </c>
      <c r="AN480" s="131">
        <v>898658.75</v>
      </c>
      <c r="AO480" s="124"/>
      <c r="AP480" s="124"/>
    </row>
    <row r="481">
      <c r="A481" s="129">
        <v>773.0</v>
      </c>
      <c r="B481" s="14" t="s">
        <v>122</v>
      </c>
      <c r="C481" s="14" t="s">
        <v>32</v>
      </c>
      <c r="D481" s="14" t="s">
        <v>694</v>
      </c>
      <c r="E481" s="14" t="s">
        <v>695</v>
      </c>
      <c r="F481" s="15" t="s">
        <v>108</v>
      </c>
      <c r="G481" s="15" t="s">
        <v>46</v>
      </c>
      <c r="H481" s="18" t="s">
        <v>1053</v>
      </c>
      <c r="I481" s="18" t="s">
        <v>1054</v>
      </c>
      <c r="J481" s="129">
        <v>387747.06</v>
      </c>
      <c r="K481" s="129">
        <v>476975.8</v>
      </c>
      <c r="L481" s="129">
        <v>13664.5</v>
      </c>
      <c r="M481" s="129">
        <v>18210.4</v>
      </c>
      <c r="N481" s="129">
        <v>2.0</v>
      </c>
      <c r="O481" s="129">
        <v>9.0</v>
      </c>
      <c r="P481" s="129">
        <v>14.0</v>
      </c>
      <c r="Q481" s="129">
        <v>24.0</v>
      </c>
      <c r="R481" s="129">
        <v>7.0</v>
      </c>
      <c r="S481" s="129">
        <v>21.0</v>
      </c>
      <c r="T481" s="129">
        <v>-77.0</v>
      </c>
      <c r="U481" s="129">
        <v>-41.0</v>
      </c>
      <c r="V481" s="129">
        <v>-66.0</v>
      </c>
      <c r="W481" s="129">
        <v>-24.96</v>
      </c>
      <c r="X481" s="129">
        <v>-18.71</v>
      </c>
      <c r="Y481" s="129">
        <v>1.0</v>
      </c>
      <c r="Z481" s="129">
        <v>1.0</v>
      </c>
      <c r="AA481" s="129">
        <v>1.0</v>
      </c>
      <c r="AB481" s="129">
        <v>1.0</v>
      </c>
      <c r="AC481" s="129">
        <v>1.0</v>
      </c>
      <c r="AD481" s="129">
        <v>1.0</v>
      </c>
      <c r="AE481" s="129">
        <v>530.0</v>
      </c>
      <c r="AF481" s="129">
        <v>1.0</v>
      </c>
      <c r="AG481" s="129">
        <v>1.0</v>
      </c>
      <c r="AH481" s="129">
        <v>1.0</v>
      </c>
      <c r="AI481" s="129">
        <v>1.0</v>
      </c>
      <c r="AJ481" s="129">
        <v>1.0</v>
      </c>
      <c r="AK481" s="129">
        <v>1.0</v>
      </c>
      <c r="AL481" s="130">
        <v>45469.77669996528</v>
      </c>
      <c r="AM481" s="131">
        <v>388030.56</v>
      </c>
      <c r="AN481" s="131">
        <v>476851.52</v>
      </c>
      <c r="AO481" s="124"/>
      <c r="AP481" s="124"/>
    </row>
    <row r="482">
      <c r="A482" s="129">
        <v>275.0</v>
      </c>
      <c r="B482" s="14" t="s">
        <v>60</v>
      </c>
      <c r="C482" s="14" t="s">
        <v>32</v>
      </c>
      <c r="D482" s="14" t="s">
        <v>278</v>
      </c>
      <c r="E482" s="14" t="s">
        <v>279</v>
      </c>
      <c r="F482" s="15" t="s">
        <v>88</v>
      </c>
      <c r="G482" s="15" t="s">
        <v>59</v>
      </c>
      <c r="H482" s="18" t="s">
        <v>1053</v>
      </c>
      <c r="I482" s="18" t="s">
        <v>1054</v>
      </c>
      <c r="J482" s="129">
        <v>1936294.88</v>
      </c>
      <c r="K482" s="129">
        <v>2068250.4</v>
      </c>
      <c r="L482" s="129">
        <v>48849.32</v>
      </c>
      <c r="M482" s="129">
        <v>56759.91</v>
      </c>
      <c r="N482" s="129">
        <v>51.0</v>
      </c>
      <c r="O482" s="129">
        <v>49.0</v>
      </c>
      <c r="P482" s="129">
        <v>40.0</v>
      </c>
      <c r="Q482" s="129">
        <v>32.0</v>
      </c>
      <c r="R482" s="129">
        <v>46.0</v>
      </c>
      <c r="S482" s="129">
        <v>53.0</v>
      </c>
      <c r="T482" s="129">
        <v>4.0</v>
      </c>
      <c r="U482" s="129">
        <v>25.0</v>
      </c>
      <c r="V482" s="129">
        <v>-13.0</v>
      </c>
      <c r="W482" s="129">
        <v>-13.94</v>
      </c>
      <c r="X482" s="129">
        <v>-6.38</v>
      </c>
      <c r="Y482" s="129">
        <v>1.0</v>
      </c>
      <c r="Z482" s="129">
        <v>1.0</v>
      </c>
      <c r="AA482" s="129">
        <v>1.0</v>
      </c>
      <c r="AB482" s="129">
        <v>1.0</v>
      </c>
      <c r="AC482" s="129">
        <v>1.0</v>
      </c>
      <c r="AD482" s="129">
        <v>1.0</v>
      </c>
      <c r="AE482" s="129">
        <v>593.0</v>
      </c>
      <c r="AF482" s="129">
        <v>1.0</v>
      </c>
      <c r="AG482" s="129">
        <v>1.0</v>
      </c>
      <c r="AH482" s="129">
        <v>1.0</v>
      </c>
      <c r="AI482" s="129">
        <v>1.0</v>
      </c>
      <c r="AJ482" s="129">
        <v>1.0</v>
      </c>
      <c r="AK482" s="129">
        <v>1.0</v>
      </c>
      <c r="AL482" s="130">
        <v>45469.77669996528</v>
      </c>
      <c r="AM482" s="131">
        <v>1938037.76</v>
      </c>
      <c r="AN482" s="131">
        <v>2062283.15</v>
      </c>
      <c r="AO482" s="124"/>
      <c r="AP482" s="124"/>
    </row>
    <row r="483">
      <c r="A483" s="129">
        <v>516.0</v>
      </c>
      <c r="B483" s="14" t="s">
        <v>1001</v>
      </c>
      <c r="C483" s="14" t="s">
        <v>992</v>
      </c>
      <c r="D483" s="14" t="s">
        <v>278</v>
      </c>
      <c r="E483" s="14" t="s">
        <v>279</v>
      </c>
      <c r="F483" s="15" t="s">
        <v>88</v>
      </c>
      <c r="G483" s="15" t="s">
        <v>59</v>
      </c>
      <c r="H483" s="18" t="s">
        <v>1053</v>
      </c>
      <c r="I483" s="18" t="s">
        <v>1054</v>
      </c>
      <c r="J483" s="129">
        <v>531902.31</v>
      </c>
      <c r="K483" s="129">
        <v>643496.2</v>
      </c>
      <c r="L483" s="129">
        <v>14326.51</v>
      </c>
      <c r="M483" s="129">
        <v>19399.5</v>
      </c>
      <c r="N483" s="129">
        <v>4.0</v>
      </c>
      <c r="O483" s="129">
        <v>20.0</v>
      </c>
      <c r="P483" s="129">
        <v>85.0</v>
      </c>
      <c r="Q483" s="129">
        <v>3.0</v>
      </c>
      <c r="R483" s="129">
        <v>135.0</v>
      </c>
      <c r="S483" s="129">
        <v>20.0</v>
      </c>
      <c r="T483" s="129">
        <v>-80.0</v>
      </c>
      <c r="U483" s="129">
        <v>2733.0</v>
      </c>
      <c r="V483" s="129">
        <v>575.0</v>
      </c>
      <c r="W483" s="129">
        <v>-26.15</v>
      </c>
      <c r="X483" s="129">
        <v>-17.34</v>
      </c>
      <c r="Y483" s="129">
        <v>1.0</v>
      </c>
      <c r="Z483" s="129">
        <v>5.0</v>
      </c>
      <c r="AA483" s="129">
        <v>5.0</v>
      </c>
      <c r="AB483" s="129">
        <v>1.0</v>
      </c>
      <c r="AC483" s="129">
        <v>1.0</v>
      </c>
      <c r="AD483" s="129">
        <v>2.0</v>
      </c>
      <c r="AE483" s="129">
        <v>301.0</v>
      </c>
      <c r="AF483" s="129">
        <v>1.0</v>
      </c>
      <c r="AG483" s="129">
        <v>4.0</v>
      </c>
      <c r="AH483" s="129">
        <v>4.0</v>
      </c>
      <c r="AI483" s="129">
        <v>1.0</v>
      </c>
      <c r="AJ483" s="129">
        <v>1.0</v>
      </c>
      <c r="AK483" s="129">
        <v>2.0</v>
      </c>
      <c r="AL483" s="130">
        <v>45469.77669996528</v>
      </c>
      <c r="AM483" s="131">
        <v>493621.15</v>
      </c>
      <c r="AN483" s="131">
        <v>643417.69</v>
      </c>
      <c r="AO483" s="124"/>
      <c r="AP483" s="124"/>
    </row>
    <row r="484">
      <c r="A484" s="129">
        <v>161.0</v>
      </c>
      <c r="B484" s="14" t="s">
        <v>47</v>
      </c>
      <c r="C484" s="14" t="s">
        <v>32</v>
      </c>
      <c r="D484" s="14" t="s">
        <v>138</v>
      </c>
      <c r="E484" s="14" t="s">
        <v>139</v>
      </c>
      <c r="F484" s="15" t="s">
        <v>140</v>
      </c>
      <c r="G484" s="15" t="s">
        <v>36</v>
      </c>
      <c r="H484" s="18" t="s">
        <v>1053</v>
      </c>
      <c r="I484" s="18" t="s">
        <v>1054</v>
      </c>
      <c r="J484" s="129">
        <v>1469155.76</v>
      </c>
      <c r="K484" s="129">
        <v>1283251.8</v>
      </c>
      <c r="L484" s="129">
        <v>33970.75</v>
      </c>
      <c r="M484" s="129">
        <v>32631.29</v>
      </c>
      <c r="N484" s="129">
        <v>92.0</v>
      </c>
      <c r="O484" s="129">
        <v>64.0</v>
      </c>
      <c r="P484" s="129">
        <v>65.0</v>
      </c>
      <c r="Q484" s="129">
        <v>54.0</v>
      </c>
      <c r="R484" s="129">
        <v>42.0</v>
      </c>
      <c r="S484" s="129">
        <v>40.0</v>
      </c>
      <c r="T484" s="129">
        <v>43.0</v>
      </c>
      <c r="U484" s="129">
        <v>20.0</v>
      </c>
      <c r="V484" s="129">
        <v>5.0</v>
      </c>
      <c r="W484" s="129">
        <v>4.1</v>
      </c>
      <c r="X484" s="129">
        <v>14.49</v>
      </c>
      <c r="Y484" s="129">
        <v>2.0</v>
      </c>
      <c r="Z484" s="129">
        <v>1.0</v>
      </c>
      <c r="AA484" s="129">
        <v>1.0</v>
      </c>
      <c r="AB484" s="129">
        <v>2.0</v>
      </c>
      <c r="AC484" s="129">
        <v>3.0</v>
      </c>
      <c r="AD484" s="129">
        <v>1.95</v>
      </c>
      <c r="AE484" s="129">
        <v>321.0</v>
      </c>
      <c r="AF484" s="129">
        <v>2.0</v>
      </c>
      <c r="AG484" s="129">
        <v>1.0</v>
      </c>
      <c r="AH484" s="129">
        <v>1.0</v>
      </c>
      <c r="AI484" s="129">
        <v>1.0</v>
      </c>
      <c r="AJ484" s="129">
        <v>2.0</v>
      </c>
      <c r="AK484" s="129">
        <v>2.0</v>
      </c>
      <c r="AL484" s="130">
        <v>45469.77669996528</v>
      </c>
      <c r="AM484" s="131">
        <v>1418252.76</v>
      </c>
      <c r="AN484" s="131">
        <v>1284307.52</v>
      </c>
      <c r="AO484" s="124"/>
      <c r="AP484" s="124"/>
    </row>
    <row r="485">
      <c r="A485" s="129">
        <v>150.0</v>
      </c>
      <c r="B485" s="14" t="s">
        <v>47</v>
      </c>
      <c r="C485" s="14" t="s">
        <v>32</v>
      </c>
      <c r="D485" s="14" t="s">
        <v>138</v>
      </c>
      <c r="E485" s="14" t="s">
        <v>139</v>
      </c>
      <c r="F485" s="15" t="s">
        <v>140</v>
      </c>
      <c r="G485" s="15" t="s">
        <v>36</v>
      </c>
      <c r="H485" s="18" t="s">
        <v>1053</v>
      </c>
      <c r="I485" s="18" t="s">
        <v>1054</v>
      </c>
      <c r="J485" s="129">
        <v>1015358.38</v>
      </c>
      <c r="K485" s="129">
        <v>904312.0</v>
      </c>
      <c r="L485" s="129">
        <v>28832.33</v>
      </c>
      <c r="M485" s="129">
        <v>25687.62</v>
      </c>
      <c r="N485" s="129">
        <v>91.0</v>
      </c>
      <c r="O485" s="129">
        <v>54.0</v>
      </c>
      <c r="P485" s="129">
        <v>108.0</v>
      </c>
      <c r="Q485" s="129">
        <v>87.0</v>
      </c>
      <c r="R485" s="129">
        <v>24.0</v>
      </c>
      <c r="S485" s="129">
        <v>37.0</v>
      </c>
      <c r="T485" s="129">
        <v>68.0</v>
      </c>
      <c r="U485" s="129">
        <v>24.0</v>
      </c>
      <c r="V485" s="129">
        <v>-35.0</v>
      </c>
      <c r="W485" s="129">
        <v>12.24</v>
      </c>
      <c r="X485" s="129">
        <v>12.28</v>
      </c>
      <c r="Y485" s="129">
        <v>3.0</v>
      </c>
      <c r="Z485" s="129">
        <v>1.0</v>
      </c>
      <c r="AA485" s="129">
        <v>1.0</v>
      </c>
      <c r="AB485" s="129">
        <v>3.0</v>
      </c>
      <c r="AC485" s="129">
        <v>2.0</v>
      </c>
      <c r="AD485" s="129">
        <v>2.15</v>
      </c>
      <c r="AE485" s="129">
        <v>281.0</v>
      </c>
      <c r="AF485" s="129">
        <v>2.0</v>
      </c>
      <c r="AG485" s="129">
        <v>1.0</v>
      </c>
      <c r="AH485" s="129">
        <v>1.0</v>
      </c>
      <c r="AI485" s="129">
        <v>2.0</v>
      </c>
      <c r="AJ485" s="129">
        <v>2.0</v>
      </c>
      <c r="AK485" s="129">
        <v>2.0</v>
      </c>
      <c r="AL485" s="130">
        <v>45469.77669996528</v>
      </c>
      <c r="AM485" s="131">
        <v>1069716.38</v>
      </c>
      <c r="AN485" s="131">
        <v>904260.01</v>
      </c>
      <c r="AO485" s="124"/>
      <c r="AP485" s="124"/>
    </row>
    <row r="486">
      <c r="A486" s="129">
        <v>246.0</v>
      </c>
      <c r="B486" s="14" t="s">
        <v>60</v>
      </c>
      <c r="C486" s="14" t="s">
        <v>32</v>
      </c>
      <c r="D486" s="14" t="s">
        <v>245</v>
      </c>
      <c r="E486" s="14" t="s">
        <v>246</v>
      </c>
      <c r="F486" s="15" t="s">
        <v>220</v>
      </c>
      <c r="G486" s="15" t="s">
        <v>59</v>
      </c>
      <c r="H486" s="18" t="s">
        <v>1053</v>
      </c>
      <c r="I486" s="18" t="s">
        <v>1054</v>
      </c>
      <c r="J486" s="129">
        <v>1486862.76</v>
      </c>
      <c r="K486" s="129">
        <v>1303621.4</v>
      </c>
      <c r="L486" s="129">
        <v>47488.82</v>
      </c>
      <c r="M486" s="129">
        <v>43180.48</v>
      </c>
      <c r="N486" s="129">
        <v>22.0</v>
      </c>
      <c r="O486" s="129">
        <v>10.0</v>
      </c>
      <c r="P486" s="129">
        <v>46.0</v>
      </c>
      <c r="Q486" s="129">
        <v>48.0</v>
      </c>
      <c r="R486" s="129">
        <v>50.0</v>
      </c>
      <c r="S486" s="129">
        <v>56.0</v>
      </c>
      <c r="T486" s="129">
        <v>120.0</v>
      </c>
      <c r="U486" s="129">
        <v>-4.0</v>
      </c>
      <c r="V486" s="129">
        <v>-10.0</v>
      </c>
      <c r="W486" s="129">
        <v>9.98</v>
      </c>
      <c r="X486" s="129">
        <v>14.06</v>
      </c>
      <c r="Y486" s="129">
        <v>5.0</v>
      </c>
      <c r="Z486" s="129">
        <v>1.0</v>
      </c>
      <c r="AA486" s="129">
        <v>1.0</v>
      </c>
      <c r="AB486" s="129">
        <v>3.0</v>
      </c>
      <c r="AC486" s="129">
        <v>3.0</v>
      </c>
      <c r="AD486" s="129">
        <v>2.5</v>
      </c>
      <c r="AE486" s="129">
        <v>232.0</v>
      </c>
      <c r="AF486" s="129">
        <v>4.0</v>
      </c>
      <c r="AG486" s="129">
        <v>1.0</v>
      </c>
      <c r="AH486" s="129">
        <v>1.0</v>
      </c>
      <c r="AI486" s="129">
        <v>2.0</v>
      </c>
      <c r="AJ486" s="129">
        <v>2.0</v>
      </c>
      <c r="AK486" s="129">
        <v>2.0</v>
      </c>
      <c r="AL486" s="130">
        <v>45469.77669996528</v>
      </c>
      <c r="AM486" s="131">
        <v>1487110.76</v>
      </c>
      <c r="AN486" s="131">
        <v>1303585.04</v>
      </c>
      <c r="AO486" s="124"/>
      <c r="AP486" s="124"/>
    </row>
    <row r="487">
      <c r="A487" s="129">
        <v>226.0</v>
      </c>
      <c r="B487" s="14" t="s">
        <v>42</v>
      </c>
      <c r="C487" s="14" t="s">
        <v>32</v>
      </c>
      <c r="D487" s="14" t="s">
        <v>150</v>
      </c>
      <c r="E487" s="14" t="s">
        <v>225</v>
      </c>
      <c r="F487" s="15" t="s">
        <v>45</v>
      </c>
      <c r="G487" s="15" t="s">
        <v>46</v>
      </c>
      <c r="H487" s="18" t="s">
        <v>1053</v>
      </c>
      <c r="I487" s="18" t="s">
        <v>1054</v>
      </c>
      <c r="J487" s="129">
        <v>2626393.54</v>
      </c>
      <c r="K487" s="129">
        <v>2642922.4</v>
      </c>
      <c r="L487" s="129">
        <v>91921.75</v>
      </c>
      <c r="M487" s="129">
        <v>94836.5</v>
      </c>
      <c r="N487" s="129">
        <v>93.0</v>
      </c>
      <c r="O487" s="129">
        <v>144.0</v>
      </c>
      <c r="P487" s="129">
        <v>94.0</v>
      </c>
      <c r="Q487" s="129">
        <v>68.0</v>
      </c>
      <c r="R487" s="129">
        <v>114.0</v>
      </c>
      <c r="S487" s="129">
        <v>80.0</v>
      </c>
      <c r="T487" s="129">
        <v>-35.0</v>
      </c>
      <c r="U487" s="129">
        <v>38.0</v>
      </c>
      <c r="V487" s="129">
        <v>42.0</v>
      </c>
      <c r="W487" s="129">
        <v>-3.07</v>
      </c>
      <c r="X487" s="129">
        <v>-0.63</v>
      </c>
      <c r="Y487" s="129">
        <v>1.0</v>
      </c>
      <c r="Z487" s="129">
        <v>1.0</v>
      </c>
      <c r="AA487" s="129">
        <v>3.0</v>
      </c>
      <c r="AB487" s="129">
        <v>1.0</v>
      </c>
      <c r="AC487" s="129">
        <v>1.0</v>
      </c>
      <c r="AD487" s="129">
        <v>1.4</v>
      </c>
      <c r="AE487" s="129">
        <v>431.0</v>
      </c>
      <c r="AF487" s="129">
        <v>1.0</v>
      </c>
      <c r="AG487" s="129">
        <v>1.0</v>
      </c>
      <c r="AH487" s="129">
        <v>2.0</v>
      </c>
      <c r="AI487" s="129">
        <v>1.0</v>
      </c>
      <c r="AJ487" s="129">
        <v>1.0</v>
      </c>
      <c r="AK487" s="129">
        <v>1.0</v>
      </c>
      <c r="AL487" s="130">
        <v>45469.77669996528</v>
      </c>
      <c r="AM487" s="131">
        <v>2627452.29</v>
      </c>
      <c r="AN487" s="131">
        <v>2640587.25</v>
      </c>
      <c r="AO487" s="124"/>
      <c r="AP487" s="124"/>
    </row>
    <row r="488">
      <c r="A488" s="129">
        <v>759.0</v>
      </c>
      <c r="B488" s="14" t="s">
        <v>42</v>
      </c>
      <c r="C488" s="14" t="s">
        <v>32</v>
      </c>
      <c r="D488" s="14" t="s">
        <v>150</v>
      </c>
      <c r="E488" s="14" t="s">
        <v>225</v>
      </c>
      <c r="F488" s="15" t="s">
        <v>45</v>
      </c>
      <c r="G488" s="15" t="s">
        <v>46</v>
      </c>
      <c r="H488" s="18" t="s">
        <v>1053</v>
      </c>
      <c r="I488" s="18" t="s">
        <v>1054</v>
      </c>
      <c r="J488" s="129">
        <v>948337.55</v>
      </c>
      <c r="K488" s="129">
        <v>872865.6</v>
      </c>
      <c r="L488" s="129">
        <v>35735.25</v>
      </c>
      <c r="M488" s="129">
        <v>34090.41</v>
      </c>
      <c r="N488" s="129">
        <v>1.0</v>
      </c>
      <c r="O488" s="129">
        <v>1.0</v>
      </c>
      <c r="P488" s="129">
        <v>44.0</v>
      </c>
      <c r="Q488" s="129">
        <v>16.0</v>
      </c>
      <c r="R488" s="129">
        <v>30.0</v>
      </c>
      <c r="S488" s="129">
        <v>25.0</v>
      </c>
      <c r="T488" s="129">
        <v>0.0</v>
      </c>
      <c r="U488" s="129">
        <v>175.0</v>
      </c>
      <c r="V488" s="129">
        <v>20.0</v>
      </c>
      <c r="W488" s="129">
        <v>4.82</v>
      </c>
      <c r="X488" s="129">
        <v>8.65</v>
      </c>
      <c r="Y488" s="129">
        <v>1.0</v>
      </c>
      <c r="Z488" s="129">
        <v>3.0</v>
      </c>
      <c r="AA488" s="129">
        <v>2.0</v>
      </c>
      <c r="AB488" s="129">
        <v>2.0</v>
      </c>
      <c r="AC488" s="129">
        <v>2.0</v>
      </c>
      <c r="AD488" s="129">
        <v>2.05</v>
      </c>
      <c r="AE488" s="129">
        <v>290.0</v>
      </c>
      <c r="AF488" s="129">
        <v>1.0</v>
      </c>
      <c r="AG488" s="129">
        <v>2.0</v>
      </c>
      <c r="AH488" s="129">
        <v>2.0</v>
      </c>
      <c r="AI488" s="129">
        <v>1.0</v>
      </c>
      <c r="AJ488" s="129">
        <v>2.0</v>
      </c>
      <c r="AK488" s="129">
        <v>2.0</v>
      </c>
      <c r="AL488" s="130">
        <v>45469.77669996528</v>
      </c>
      <c r="AM488" s="131">
        <v>947908.55</v>
      </c>
      <c r="AN488" s="131">
        <v>872760.1</v>
      </c>
      <c r="AO488" s="124"/>
      <c r="AP488" s="124"/>
    </row>
    <row r="489">
      <c r="A489" s="129">
        <v>767.0</v>
      </c>
      <c r="B489" s="14" t="s">
        <v>63</v>
      </c>
      <c r="C489" s="14" t="s">
        <v>32</v>
      </c>
      <c r="D489" s="14" t="s">
        <v>688</v>
      </c>
      <c r="E489" s="14" t="s">
        <v>689</v>
      </c>
      <c r="F489" s="15" t="s">
        <v>343</v>
      </c>
      <c r="G489" s="15" t="s">
        <v>46</v>
      </c>
      <c r="H489" s="18" t="s">
        <v>1053</v>
      </c>
      <c r="I489" s="18" t="s">
        <v>1054</v>
      </c>
      <c r="J489" s="129">
        <v>620424.38</v>
      </c>
      <c r="K489" s="129">
        <v>569060.2</v>
      </c>
      <c r="L489" s="129">
        <v>24948.82</v>
      </c>
      <c r="M489" s="129">
        <v>23847.58</v>
      </c>
      <c r="N489" s="14" t="s">
        <v>41</v>
      </c>
      <c r="O489" s="14" t="s">
        <v>41</v>
      </c>
      <c r="P489" s="129">
        <v>21.0</v>
      </c>
      <c r="Q489" s="129">
        <v>29.0</v>
      </c>
      <c r="R489" s="129">
        <v>14.0</v>
      </c>
      <c r="S489" s="129">
        <v>27.0</v>
      </c>
      <c r="T489" s="14" t="s">
        <v>41</v>
      </c>
      <c r="U489" s="129">
        <v>-27.0</v>
      </c>
      <c r="V489" s="129">
        <v>-48.0</v>
      </c>
      <c r="W489" s="129">
        <v>4.62</v>
      </c>
      <c r="X489" s="129">
        <v>9.03</v>
      </c>
      <c r="Y489" s="14" t="s">
        <v>41</v>
      </c>
      <c r="Z489" s="129">
        <v>1.0</v>
      </c>
      <c r="AA489" s="129">
        <v>1.0</v>
      </c>
      <c r="AB489" s="129">
        <v>2.0</v>
      </c>
      <c r="AC489" s="129">
        <v>2.0</v>
      </c>
      <c r="AD489" s="129">
        <v>1.6</v>
      </c>
      <c r="AE489" s="129">
        <v>381.0</v>
      </c>
      <c r="AF489" s="14" t="s">
        <v>41</v>
      </c>
      <c r="AG489" s="129">
        <v>1.0</v>
      </c>
      <c r="AH489" s="129">
        <v>1.0</v>
      </c>
      <c r="AI489" s="129">
        <v>1.0</v>
      </c>
      <c r="AJ489" s="129">
        <v>2.0</v>
      </c>
      <c r="AK489" s="129">
        <v>1.0</v>
      </c>
      <c r="AL489" s="130">
        <v>45469.77669996528</v>
      </c>
      <c r="AM489" s="131">
        <v>620367.67</v>
      </c>
      <c r="AN489" s="131">
        <v>570322.59</v>
      </c>
      <c r="AO489" s="124"/>
      <c r="AP489" s="124"/>
    </row>
    <row r="490">
      <c r="A490" s="129">
        <v>195.0</v>
      </c>
      <c r="B490" s="14" t="s">
        <v>47</v>
      </c>
      <c r="C490" s="14" t="s">
        <v>32</v>
      </c>
      <c r="D490" s="14" t="s">
        <v>193</v>
      </c>
      <c r="E490" s="14" t="s">
        <v>194</v>
      </c>
      <c r="F490" s="15" t="s">
        <v>76</v>
      </c>
      <c r="G490" s="15" t="s">
        <v>59</v>
      </c>
      <c r="H490" s="18" t="s">
        <v>1053</v>
      </c>
      <c r="I490" s="18" t="s">
        <v>1054</v>
      </c>
      <c r="J490" s="129">
        <v>2544017.47</v>
      </c>
      <c r="K490" s="129">
        <v>2428416.2</v>
      </c>
      <c r="L490" s="129">
        <v>73424.44</v>
      </c>
      <c r="M490" s="129">
        <v>77104.81</v>
      </c>
      <c r="N490" s="129">
        <v>72.0</v>
      </c>
      <c r="O490" s="129">
        <v>46.0</v>
      </c>
      <c r="P490" s="129">
        <v>87.0</v>
      </c>
      <c r="Q490" s="129">
        <v>91.0</v>
      </c>
      <c r="R490" s="129">
        <v>110.0</v>
      </c>
      <c r="S490" s="129">
        <v>95.0</v>
      </c>
      <c r="T490" s="129">
        <v>56.0</v>
      </c>
      <c r="U490" s="129">
        <v>-4.0</v>
      </c>
      <c r="V490" s="129">
        <v>15.0</v>
      </c>
      <c r="W490" s="129">
        <v>-4.77</v>
      </c>
      <c r="X490" s="129">
        <v>4.76</v>
      </c>
      <c r="Y490" s="129">
        <v>2.0</v>
      </c>
      <c r="Z490" s="129">
        <v>1.0</v>
      </c>
      <c r="AA490" s="129">
        <v>1.0</v>
      </c>
      <c r="AB490" s="129">
        <v>1.0</v>
      </c>
      <c r="AC490" s="129">
        <v>1.0</v>
      </c>
      <c r="AD490" s="129">
        <v>1.05</v>
      </c>
      <c r="AE490" s="129">
        <v>523.0</v>
      </c>
      <c r="AF490" s="129">
        <v>2.0</v>
      </c>
      <c r="AG490" s="129">
        <v>1.0</v>
      </c>
      <c r="AH490" s="129">
        <v>1.0</v>
      </c>
      <c r="AI490" s="129">
        <v>1.0</v>
      </c>
      <c r="AJ490" s="129">
        <v>1.0</v>
      </c>
      <c r="AK490" s="129">
        <v>1.0</v>
      </c>
      <c r="AL490" s="130">
        <v>45469.77669996528</v>
      </c>
      <c r="AM490" s="131">
        <v>2526707.97</v>
      </c>
      <c r="AN490" s="131">
        <v>2455200.31</v>
      </c>
      <c r="AO490" s="124"/>
      <c r="AP490" s="124"/>
    </row>
    <row r="491">
      <c r="A491" s="129">
        <v>202.0</v>
      </c>
      <c r="B491" s="14" t="s">
        <v>47</v>
      </c>
      <c r="C491" s="14" t="s">
        <v>32</v>
      </c>
      <c r="D491" s="14" t="s">
        <v>193</v>
      </c>
      <c r="E491" s="14" t="s">
        <v>194</v>
      </c>
      <c r="F491" s="15" t="s">
        <v>76</v>
      </c>
      <c r="G491" s="15" t="s">
        <v>59</v>
      </c>
      <c r="H491" s="18" t="s">
        <v>1053</v>
      </c>
      <c r="I491" s="18" t="s">
        <v>1054</v>
      </c>
      <c r="J491" s="129">
        <v>1740760.83</v>
      </c>
      <c r="K491" s="129">
        <v>1887150.2</v>
      </c>
      <c r="L491" s="129">
        <v>49226.63</v>
      </c>
      <c r="M491" s="129">
        <v>55674.48</v>
      </c>
      <c r="N491" s="129">
        <v>63.0</v>
      </c>
      <c r="O491" s="129">
        <v>22.0</v>
      </c>
      <c r="P491" s="129">
        <v>84.0</v>
      </c>
      <c r="Q491" s="129">
        <v>75.0</v>
      </c>
      <c r="R491" s="129">
        <v>66.0</v>
      </c>
      <c r="S491" s="129">
        <v>35.0</v>
      </c>
      <c r="T491" s="129">
        <v>186.0</v>
      </c>
      <c r="U491" s="129">
        <v>12.0</v>
      </c>
      <c r="V491" s="129">
        <v>88.0</v>
      </c>
      <c r="W491" s="129">
        <v>-11.58</v>
      </c>
      <c r="X491" s="129">
        <v>-7.76</v>
      </c>
      <c r="Y491" s="129">
        <v>5.0</v>
      </c>
      <c r="Z491" s="129">
        <v>1.0</v>
      </c>
      <c r="AA491" s="129">
        <v>5.0</v>
      </c>
      <c r="AB491" s="129">
        <v>1.0</v>
      </c>
      <c r="AC491" s="129">
        <v>1.0</v>
      </c>
      <c r="AD491" s="129">
        <v>2.0</v>
      </c>
      <c r="AE491" s="129">
        <v>315.0</v>
      </c>
      <c r="AF491" s="129">
        <v>4.0</v>
      </c>
      <c r="AG491" s="129">
        <v>1.0</v>
      </c>
      <c r="AH491" s="129">
        <v>4.0</v>
      </c>
      <c r="AI491" s="129">
        <v>1.0</v>
      </c>
      <c r="AJ491" s="129">
        <v>1.0</v>
      </c>
      <c r="AK491" s="129">
        <v>2.0</v>
      </c>
      <c r="AL491" s="130">
        <v>45469.77669996528</v>
      </c>
      <c r="AM491" s="131">
        <v>1709515.83</v>
      </c>
      <c r="AN491" s="131">
        <v>1795093.74</v>
      </c>
      <c r="AO491" s="124"/>
      <c r="AP491" s="124"/>
    </row>
    <row r="492">
      <c r="A492" s="129">
        <v>304.0</v>
      </c>
      <c r="B492" s="14" t="s">
        <v>60</v>
      </c>
      <c r="C492" s="14" t="s">
        <v>32</v>
      </c>
      <c r="D492" s="14" t="s">
        <v>315</v>
      </c>
      <c r="E492" s="14" t="s">
        <v>316</v>
      </c>
      <c r="F492" s="15" t="s">
        <v>88</v>
      </c>
      <c r="G492" s="15" t="s">
        <v>59</v>
      </c>
      <c r="H492" s="18" t="s">
        <v>1053</v>
      </c>
      <c r="I492" s="18" t="s">
        <v>1054</v>
      </c>
      <c r="J492" s="129">
        <v>931058.67</v>
      </c>
      <c r="K492" s="129">
        <v>585173.8</v>
      </c>
      <c r="L492" s="129">
        <v>23449.3</v>
      </c>
      <c r="M492" s="129">
        <v>17677.18</v>
      </c>
      <c r="N492" s="129">
        <v>75.0</v>
      </c>
      <c r="O492" s="129">
        <v>59.0</v>
      </c>
      <c r="P492" s="129">
        <v>58.0</v>
      </c>
      <c r="Q492" s="129">
        <v>46.0</v>
      </c>
      <c r="R492" s="129">
        <v>34.0</v>
      </c>
      <c r="S492" s="129">
        <v>21.0</v>
      </c>
      <c r="T492" s="129">
        <v>27.0</v>
      </c>
      <c r="U492" s="129">
        <v>26.0</v>
      </c>
      <c r="V492" s="129">
        <v>61.0</v>
      </c>
      <c r="W492" s="129">
        <v>32.65</v>
      </c>
      <c r="X492" s="129">
        <v>59.11</v>
      </c>
      <c r="Y492" s="129">
        <v>1.0</v>
      </c>
      <c r="Z492" s="129">
        <v>1.0</v>
      </c>
      <c r="AA492" s="129">
        <v>4.0</v>
      </c>
      <c r="AB492" s="129">
        <v>5.0</v>
      </c>
      <c r="AC492" s="129">
        <v>5.0</v>
      </c>
      <c r="AD492" s="129">
        <v>4.2</v>
      </c>
      <c r="AE492" s="129">
        <v>43.0</v>
      </c>
      <c r="AF492" s="129">
        <v>1.0</v>
      </c>
      <c r="AG492" s="129">
        <v>1.0</v>
      </c>
      <c r="AH492" s="129">
        <v>3.0</v>
      </c>
      <c r="AI492" s="129">
        <v>4.0</v>
      </c>
      <c r="AJ492" s="129">
        <v>4.0</v>
      </c>
      <c r="AK492" s="129">
        <v>4.0</v>
      </c>
      <c r="AL492" s="130">
        <v>45469.77669996528</v>
      </c>
      <c r="AM492" s="131">
        <v>895328.59</v>
      </c>
      <c r="AN492" s="131">
        <v>645878.34</v>
      </c>
      <c r="AO492" s="124"/>
      <c r="AP492" s="124"/>
    </row>
    <row r="493">
      <c r="A493" s="129">
        <v>393.0</v>
      </c>
      <c r="B493" s="14" t="s">
        <v>63</v>
      </c>
      <c r="C493" s="14" t="s">
        <v>32</v>
      </c>
      <c r="D493" s="14" t="s">
        <v>397</v>
      </c>
      <c r="E493" s="14" t="s">
        <v>398</v>
      </c>
      <c r="F493" s="15" t="s">
        <v>55</v>
      </c>
      <c r="G493" s="15" t="s">
        <v>36</v>
      </c>
      <c r="H493" s="18" t="s">
        <v>1053</v>
      </c>
      <c r="I493" s="18" t="s">
        <v>1054</v>
      </c>
      <c r="J493" s="129">
        <v>1998469.05</v>
      </c>
      <c r="K493" s="129">
        <v>1669397.4</v>
      </c>
      <c r="L493" s="129">
        <v>61061.34</v>
      </c>
      <c r="M493" s="129">
        <v>63562.57</v>
      </c>
      <c r="N493" s="129">
        <v>53.0</v>
      </c>
      <c r="O493" s="129">
        <v>103.0</v>
      </c>
      <c r="P493" s="129">
        <v>106.0</v>
      </c>
      <c r="Q493" s="129">
        <v>122.0</v>
      </c>
      <c r="R493" s="129">
        <v>68.0</v>
      </c>
      <c r="S493" s="129">
        <v>67.0</v>
      </c>
      <c r="T493" s="129">
        <v>-48.0</v>
      </c>
      <c r="U493" s="129">
        <v>-13.0</v>
      </c>
      <c r="V493" s="129">
        <v>1.0</v>
      </c>
      <c r="W493" s="129">
        <v>-3.94</v>
      </c>
      <c r="X493" s="129">
        <v>19.71</v>
      </c>
      <c r="Y493" s="129">
        <v>1.0</v>
      </c>
      <c r="Z493" s="129">
        <v>1.0</v>
      </c>
      <c r="AA493" s="129">
        <v>1.0</v>
      </c>
      <c r="AB493" s="129">
        <v>1.0</v>
      </c>
      <c r="AC493" s="129">
        <v>3.0</v>
      </c>
      <c r="AD493" s="129">
        <v>1.5</v>
      </c>
      <c r="AE493" s="129">
        <v>404.0</v>
      </c>
      <c r="AF493" s="129">
        <v>1.0</v>
      </c>
      <c r="AG493" s="129">
        <v>1.0</v>
      </c>
      <c r="AH493" s="129">
        <v>1.0</v>
      </c>
      <c r="AI493" s="129">
        <v>1.0</v>
      </c>
      <c r="AJ493" s="129">
        <v>2.0</v>
      </c>
      <c r="AK493" s="129">
        <v>1.0</v>
      </c>
      <c r="AL493" s="130">
        <v>45469.77669996528</v>
      </c>
      <c r="AM493" s="131">
        <v>2001403.55</v>
      </c>
      <c r="AN493" s="131">
        <v>1873523.11</v>
      </c>
      <c r="AO493" s="124"/>
      <c r="AP493" s="124"/>
    </row>
    <row r="494">
      <c r="A494" s="129">
        <v>174.0</v>
      </c>
      <c r="B494" s="14" t="s">
        <v>97</v>
      </c>
      <c r="C494" s="14" t="s">
        <v>32</v>
      </c>
      <c r="D494" s="14" t="s">
        <v>171</v>
      </c>
      <c r="E494" s="14" t="s">
        <v>172</v>
      </c>
      <c r="F494" s="15" t="s">
        <v>108</v>
      </c>
      <c r="G494" s="15" t="s">
        <v>46</v>
      </c>
      <c r="H494" s="18" t="s">
        <v>1053</v>
      </c>
      <c r="I494" s="18" t="s">
        <v>1054</v>
      </c>
      <c r="J494" s="129">
        <v>2496560.79</v>
      </c>
      <c r="K494" s="129">
        <v>2331934.0</v>
      </c>
      <c r="L494" s="129">
        <v>78250.49</v>
      </c>
      <c r="M494" s="129">
        <v>78866.41</v>
      </c>
      <c r="N494" s="129">
        <v>45.0</v>
      </c>
      <c r="O494" s="129">
        <v>49.0</v>
      </c>
      <c r="P494" s="129">
        <v>113.0</v>
      </c>
      <c r="Q494" s="129">
        <v>103.0</v>
      </c>
      <c r="R494" s="129">
        <v>61.0</v>
      </c>
      <c r="S494" s="129">
        <v>55.0</v>
      </c>
      <c r="T494" s="129">
        <v>-8.0</v>
      </c>
      <c r="U494" s="129">
        <v>9.0</v>
      </c>
      <c r="V494" s="129">
        <v>10.0</v>
      </c>
      <c r="W494" s="129">
        <v>-0.78</v>
      </c>
      <c r="X494" s="129">
        <v>7.06</v>
      </c>
      <c r="Y494" s="129">
        <v>1.0</v>
      </c>
      <c r="Z494" s="129">
        <v>1.0</v>
      </c>
      <c r="AA494" s="129">
        <v>1.0</v>
      </c>
      <c r="AB494" s="129">
        <v>1.0</v>
      </c>
      <c r="AC494" s="129">
        <v>2.0</v>
      </c>
      <c r="AD494" s="129">
        <v>1.25</v>
      </c>
      <c r="AE494" s="129">
        <v>462.0</v>
      </c>
      <c r="AF494" s="129">
        <v>1.0</v>
      </c>
      <c r="AG494" s="129">
        <v>1.0</v>
      </c>
      <c r="AH494" s="129">
        <v>1.0</v>
      </c>
      <c r="AI494" s="129">
        <v>1.0</v>
      </c>
      <c r="AJ494" s="129">
        <v>2.0</v>
      </c>
      <c r="AK494" s="129">
        <v>1.0</v>
      </c>
      <c r="AL494" s="130">
        <v>45469.77669996528</v>
      </c>
      <c r="AM494" s="131">
        <v>2490934.13</v>
      </c>
      <c r="AN494" s="131">
        <v>2332157.43</v>
      </c>
      <c r="AO494" s="124"/>
      <c r="AP494" s="124"/>
    </row>
    <row r="495">
      <c r="A495" s="129">
        <v>489.0</v>
      </c>
      <c r="B495" s="14" t="s">
        <v>97</v>
      </c>
      <c r="C495" s="14" t="s">
        <v>32</v>
      </c>
      <c r="D495" s="14" t="s">
        <v>171</v>
      </c>
      <c r="E495" s="14" t="s">
        <v>172</v>
      </c>
      <c r="F495" s="15" t="s">
        <v>108</v>
      </c>
      <c r="G495" s="15" t="s">
        <v>46</v>
      </c>
      <c r="H495" s="18" t="s">
        <v>1053</v>
      </c>
      <c r="I495" s="18" t="s">
        <v>1054</v>
      </c>
      <c r="J495" s="129">
        <v>625552.7</v>
      </c>
      <c r="K495" s="129">
        <v>547117.0</v>
      </c>
      <c r="L495" s="129">
        <v>20245.51</v>
      </c>
      <c r="M495" s="129">
        <v>17334.42</v>
      </c>
      <c r="N495" s="129">
        <v>27.0</v>
      </c>
      <c r="O495" s="129">
        <v>22.0</v>
      </c>
      <c r="P495" s="129">
        <v>112.0</v>
      </c>
      <c r="Q495" s="129">
        <v>32.0</v>
      </c>
      <c r="R495" s="129">
        <v>31.0</v>
      </c>
      <c r="S495" s="129">
        <v>22.0</v>
      </c>
      <c r="T495" s="129">
        <v>22.0</v>
      </c>
      <c r="U495" s="129">
        <v>250.0</v>
      </c>
      <c r="V495" s="129">
        <v>40.0</v>
      </c>
      <c r="W495" s="129">
        <v>16.79</v>
      </c>
      <c r="X495" s="129">
        <v>14.34</v>
      </c>
      <c r="Y495" s="129">
        <v>1.0</v>
      </c>
      <c r="Z495" s="129">
        <v>5.0</v>
      </c>
      <c r="AA495" s="129">
        <v>3.0</v>
      </c>
      <c r="AB495" s="129">
        <v>4.0</v>
      </c>
      <c r="AC495" s="129">
        <v>3.0</v>
      </c>
      <c r="AD495" s="129">
        <v>3.5</v>
      </c>
      <c r="AE495" s="129">
        <v>141.0</v>
      </c>
      <c r="AF495" s="129">
        <v>1.0</v>
      </c>
      <c r="AG495" s="129">
        <v>4.0</v>
      </c>
      <c r="AH495" s="129">
        <v>2.0</v>
      </c>
      <c r="AI495" s="129">
        <v>3.0</v>
      </c>
      <c r="AJ495" s="129">
        <v>2.0</v>
      </c>
      <c r="AK495" s="129">
        <v>3.0</v>
      </c>
      <c r="AL495" s="130">
        <v>45469.77669996528</v>
      </c>
      <c r="AM495" s="131">
        <v>623375.89</v>
      </c>
      <c r="AN495" s="131">
        <v>547118.21</v>
      </c>
      <c r="AO495" s="124"/>
      <c r="AP495" s="124"/>
    </row>
    <row r="496">
      <c r="A496" s="129">
        <v>643.0</v>
      </c>
      <c r="B496" s="14" t="s">
        <v>122</v>
      </c>
      <c r="C496" s="14" t="s">
        <v>32</v>
      </c>
      <c r="D496" s="14" t="s">
        <v>264</v>
      </c>
      <c r="E496" s="14" t="s">
        <v>597</v>
      </c>
      <c r="F496" s="15" t="s">
        <v>159</v>
      </c>
      <c r="G496" s="15" t="s">
        <v>46</v>
      </c>
      <c r="H496" s="18" t="s">
        <v>1053</v>
      </c>
      <c r="I496" s="18" t="s">
        <v>1054</v>
      </c>
      <c r="J496" s="129">
        <v>471252.7</v>
      </c>
      <c r="K496" s="129">
        <v>584282.6</v>
      </c>
      <c r="L496" s="129">
        <v>21025.25</v>
      </c>
      <c r="M496" s="129">
        <v>28172.25</v>
      </c>
      <c r="N496" s="14" t="s">
        <v>41</v>
      </c>
      <c r="O496" s="14" t="s">
        <v>41</v>
      </c>
      <c r="P496" s="129">
        <v>5.0</v>
      </c>
      <c r="Q496" s="129">
        <v>13.0</v>
      </c>
      <c r="R496" s="129">
        <v>8.0</v>
      </c>
      <c r="S496" s="129">
        <v>4.0</v>
      </c>
      <c r="T496" s="14" t="s">
        <v>41</v>
      </c>
      <c r="U496" s="129">
        <v>-61.0</v>
      </c>
      <c r="V496" s="129">
        <v>100.0</v>
      </c>
      <c r="W496" s="129">
        <v>-25.37</v>
      </c>
      <c r="X496" s="129">
        <v>-19.35</v>
      </c>
      <c r="Y496" s="14" t="s">
        <v>41</v>
      </c>
      <c r="Z496" s="129">
        <v>1.0</v>
      </c>
      <c r="AA496" s="129">
        <v>5.0</v>
      </c>
      <c r="AB496" s="129">
        <v>1.0</v>
      </c>
      <c r="AC496" s="129">
        <v>1.0</v>
      </c>
      <c r="AD496" s="129">
        <v>1.75</v>
      </c>
      <c r="AE496" s="129">
        <v>354.0</v>
      </c>
      <c r="AF496" s="14" t="s">
        <v>41</v>
      </c>
      <c r="AG496" s="129">
        <v>1.0</v>
      </c>
      <c r="AH496" s="129">
        <v>4.0</v>
      </c>
      <c r="AI496" s="129">
        <v>1.0</v>
      </c>
      <c r="AJ496" s="129">
        <v>1.0</v>
      </c>
      <c r="AK496" s="129">
        <v>1.0</v>
      </c>
      <c r="AL496" s="130">
        <v>45469.77669996528</v>
      </c>
      <c r="AM496" s="131">
        <v>471299.45</v>
      </c>
      <c r="AN496" s="131">
        <v>584316.32</v>
      </c>
      <c r="AO496" s="124"/>
      <c r="AP496" s="124"/>
    </row>
    <row r="497">
      <c r="A497" s="129">
        <v>288.0</v>
      </c>
      <c r="B497" s="14" t="s">
        <v>122</v>
      </c>
      <c r="C497" s="14" t="s">
        <v>32</v>
      </c>
      <c r="D497" s="14" t="s">
        <v>294</v>
      </c>
      <c r="E497" s="14" t="s">
        <v>295</v>
      </c>
      <c r="F497" s="15" t="s">
        <v>209</v>
      </c>
      <c r="G497" s="15" t="s">
        <v>101</v>
      </c>
      <c r="H497" s="18" t="s">
        <v>1053</v>
      </c>
      <c r="I497" s="18" t="s">
        <v>1054</v>
      </c>
      <c r="J497" s="129">
        <v>1082786.27</v>
      </c>
      <c r="K497" s="129">
        <v>963906.4</v>
      </c>
      <c r="L497" s="129">
        <v>29070.54</v>
      </c>
      <c r="M497" s="129">
        <v>28587.84</v>
      </c>
      <c r="N497" s="14" t="s">
        <v>41</v>
      </c>
      <c r="O497" s="129">
        <v>1.0</v>
      </c>
      <c r="P497" s="129">
        <v>20.0</v>
      </c>
      <c r="Q497" s="129">
        <v>17.0</v>
      </c>
      <c r="R497" s="129">
        <v>22.0</v>
      </c>
      <c r="S497" s="129">
        <v>17.0</v>
      </c>
      <c r="T497" s="14" t="s">
        <v>41</v>
      </c>
      <c r="U497" s="129">
        <v>17.0</v>
      </c>
      <c r="V497" s="129">
        <v>29.0</v>
      </c>
      <c r="W497" s="129">
        <v>1.69</v>
      </c>
      <c r="X497" s="129">
        <v>12.33</v>
      </c>
      <c r="Y497" s="14" t="s">
        <v>41</v>
      </c>
      <c r="Z497" s="129">
        <v>1.0</v>
      </c>
      <c r="AA497" s="129">
        <v>2.0</v>
      </c>
      <c r="AB497" s="129">
        <v>1.0</v>
      </c>
      <c r="AC497" s="129">
        <v>2.0</v>
      </c>
      <c r="AD497" s="129">
        <v>1.4</v>
      </c>
      <c r="AE497" s="129">
        <v>422.0</v>
      </c>
      <c r="AF497" s="14" t="s">
        <v>41</v>
      </c>
      <c r="AG497" s="129">
        <v>1.0</v>
      </c>
      <c r="AH497" s="129">
        <v>2.0</v>
      </c>
      <c r="AI497" s="129">
        <v>1.0</v>
      </c>
      <c r="AJ497" s="129">
        <v>2.0</v>
      </c>
      <c r="AK497" s="129">
        <v>1.0</v>
      </c>
      <c r="AL497" s="130">
        <v>45469.77669996528</v>
      </c>
      <c r="AM497" s="131">
        <v>1087996.77</v>
      </c>
      <c r="AN497" s="131">
        <v>964800.34</v>
      </c>
      <c r="AO497" s="124"/>
      <c r="AP497" s="124"/>
    </row>
    <row r="498">
      <c r="A498" s="129">
        <v>671.0</v>
      </c>
      <c r="B498" s="14" t="s">
        <v>42</v>
      </c>
      <c r="C498" s="14" t="s">
        <v>32</v>
      </c>
      <c r="D498" s="14" t="s">
        <v>573</v>
      </c>
      <c r="E498" s="14" t="s">
        <v>574</v>
      </c>
      <c r="F498" s="15" t="s">
        <v>108</v>
      </c>
      <c r="G498" s="15" t="s">
        <v>46</v>
      </c>
      <c r="H498" s="18" t="s">
        <v>1053</v>
      </c>
      <c r="I498" s="18" t="s">
        <v>1054</v>
      </c>
      <c r="J498" s="129">
        <v>1421045.2</v>
      </c>
      <c r="K498" s="129">
        <v>1063027.6</v>
      </c>
      <c r="L498" s="129">
        <v>43891.25</v>
      </c>
      <c r="M498" s="129">
        <v>35437.5</v>
      </c>
      <c r="N498" s="129">
        <v>8.0</v>
      </c>
      <c r="O498" s="129">
        <v>23.0</v>
      </c>
      <c r="P498" s="129">
        <v>55.0</v>
      </c>
      <c r="Q498" s="129">
        <v>35.0</v>
      </c>
      <c r="R498" s="129">
        <v>52.0</v>
      </c>
      <c r="S498" s="129">
        <v>35.0</v>
      </c>
      <c r="T498" s="129">
        <v>-65.0</v>
      </c>
      <c r="U498" s="129">
        <v>57.0</v>
      </c>
      <c r="V498" s="129">
        <v>48.0</v>
      </c>
      <c r="W498" s="129">
        <v>23.86</v>
      </c>
      <c r="X498" s="129">
        <v>33.68</v>
      </c>
      <c r="Y498" s="129">
        <v>1.0</v>
      </c>
      <c r="Z498" s="129">
        <v>1.0</v>
      </c>
      <c r="AA498" s="129">
        <v>3.0</v>
      </c>
      <c r="AB498" s="129">
        <v>5.0</v>
      </c>
      <c r="AC498" s="129">
        <v>5.0</v>
      </c>
      <c r="AD498" s="129">
        <v>4.0</v>
      </c>
      <c r="AE498" s="129">
        <v>55.0</v>
      </c>
      <c r="AF498" s="129">
        <v>1.0</v>
      </c>
      <c r="AG498" s="129">
        <v>1.0</v>
      </c>
      <c r="AH498" s="129">
        <v>2.0</v>
      </c>
      <c r="AI498" s="129">
        <v>4.0</v>
      </c>
      <c r="AJ498" s="129">
        <v>4.0</v>
      </c>
      <c r="AK498" s="129">
        <v>4.0</v>
      </c>
      <c r="AL498" s="130">
        <v>45469.77669996528</v>
      </c>
      <c r="AM498" s="131">
        <v>1421514.2</v>
      </c>
      <c r="AN498" s="131">
        <v>1064723.29</v>
      </c>
      <c r="AO498" s="124"/>
      <c r="AP498" s="124"/>
    </row>
    <row r="499">
      <c r="A499" s="129">
        <v>612.0</v>
      </c>
      <c r="B499" s="14" t="s">
        <v>42</v>
      </c>
      <c r="C499" s="14" t="s">
        <v>32</v>
      </c>
      <c r="D499" s="14" t="s">
        <v>573</v>
      </c>
      <c r="E499" s="14" t="s">
        <v>574</v>
      </c>
      <c r="F499" s="15" t="s">
        <v>108</v>
      </c>
      <c r="G499" s="15" t="s">
        <v>46</v>
      </c>
      <c r="H499" s="18" t="s">
        <v>1053</v>
      </c>
      <c r="I499" s="18" t="s">
        <v>1054</v>
      </c>
      <c r="J499" s="129">
        <v>843138.0</v>
      </c>
      <c r="K499" s="129">
        <v>555779.0</v>
      </c>
      <c r="L499" s="129">
        <v>25782.5</v>
      </c>
      <c r="M499" s="129">
        <v>18379.5</v>
      </c>
      <c r="N499" s="129">
        <v>5.0</v>
      </c>
      <c r="O499" s="129">
        <v>4.0</v>
      </c>
      <c r="P499" s="129">
        <v>43.0</v>
      </c>
      <c r="Q499" s="129">
        <v>27.0</v>
      </c>
      <c r="R499" s="129">
        <v>45.0</v>
      </c>
      <c r="S499" s="129">
        <v>17.0</v>
      </c>
      <c r="T499" s="129">
        <v>25.0</v>
      </c>
      <c r="U499" s="129">
        <v>59.0</v>
      </c>
      <c r="V499" s="129">
        <v>164.0</v>
      </c>
      <c r="W499" s="129">
        <v>40.28</v>
      </c>
      <c r="X499" s="129">
        <v>51.7</v>
      </c>
      <c r="Y499" s="129">
        <v>1.0</v>
      </c>
      <c r="Z499" s="129">
        <v>1.0</v>
      </c>
      <c r="AA499" s="129">
        <v>5.0</v>
      </c>
      <c r="AB499" s="129">
        <v>5.0</v>
      </c>
      <c r="AC499" s="129">
        <v>5.0</v>
      </c>
      <c r="AD499" s="129">
        <v>4.4</v>
      </c>
      <c r="AE499" s="129">
        <v>24.0</v>
      </c>
      <c r="AF499" s="129">
        <v>1.0</v>
      </c>
      <c r="AG499" s="129">
        <v>1.0</v>
      </c>
      <c r="AH499" s="129">
        <v>4.0</v>
      </c>
      <c r="AI499" s="129">
        <v>4.0</v>
      </c>
      <c r="AJ499" s="129">
        <v>4.0</v>
      </c>
      <c r="AK499" s="129">
        <v>4.0</v>
      </c>
      <c r="AL499" s="130">
        <v>45469.77669996528</v>
      </c>
      <c r="AM499" s="131">
        <v>843208.0</v>
      </c>
      <c r="AN499" s="131">
        <v>556634.5</v>
      </c>
      <c r="AO499" s="124"/>
      <c r="AP499" s="124"/>
    </row>
    <row r="500">
      <c r="A500" s="129">
        <v>339.0</v>
      </c>
      <c r="B500" s="14" t="s">
        <v>63</v>
      </c>
      <c r="C500" s="14" t="s">
        <v>32</v>
      </c>
      <c r="D500" s="14" t="s">
        <v>337</v>
      </c>
      <c r="E500" s="14" t="s">
        <v>348</v>
      </c>
      <c r="F500" s="15" t="s">
        <v>343</v>
      </c>
      <c r="G500" s="15" t="s">
        <v>46</v>
      </c>
      <c r="H500" s="18" t="s">
        <v>1053</v>
      </c>
      <c r="I500" s="18" t="s">
        <v>1054</v>
      </c>
      <c r="J500" s="129">
        <v>2650405.48</v>
      </c>
      <c r="K500" s="129">
        <v>2626582.4</v>
      </c>
      <c r="L500" s="129">
        <v>97803.02</v>
      </c>
      <c r="M500" s="129">
        <v>99820.25</v>
      </c>
      <c r="N500" s="129">
        <v>182.0</v>
      </c>
      <c r="O500" s="129">
        <v>188.0</v>
      </c>
      <c r="P500" s="129">
        <v>48.0</v>
      </c>
      <c r="Q500" s="129">
        <v>50.0</v>
      </c>
      <c r="R500" s="129">
        <v>71.0</v>
      </c>
      <c r="S500" s="129">
        <v>64.0</v>
      </c>
      <c r="T500" s="129">
        <v>-3.0</v>
      </c>
      <c r="U500" s="129">
        <v>-4.0</v>
      </c>
      <c r="V500" s="129">
        <v>10.0</v>
      </c>
      <c r="W500" s="129">
        <v>-2.02</v>
      </c>
      <c r="X500" s="129">
        <v>0.91</v>
      </c>
      <c r="Y500" s="129">
        <v>1.0</v>
      </c>
      <c r="Z500" s="129">
        <v>1.0</v>
      </c>
      <c r="AA500" s="129">
        <v>1.0</v>
      </c>
      <c r="AB500" s="129">
        <v>1.0</v>
      </c>
      <c r="AC500" s="129">
        <v>1.0</v>
      </c>
      <c r="AD500" s="129">
        <v>1.0</v>
      </c>
      <c r="AE500" s="129">
        <v>613.0</v>
      </c>
      <c r="AF500" s="129">
        <v>1.0</v>
      </c>
      <c r="AG500" s="129">
        <v>1.0</v>
      </c>
      <c r="AH500" s="129">
        <v>1.0</v>
      </c>
      <c r="AI500" s="129">
        <v>1.0</v>
      </c>
      <c r="AJ500" s="129">
        <v>1.0</v>
      </c>
      <c r="AK500" s="129">
        <v>1.0</v>
      </c>
      <c r="AL500" s="130">
        <v>45469.77669996528</v>
      </c>
      <c r="AM500" s="131">
        <v>2649017.37</v>
      </c>
      <c r="AN500" s="131">
        <v>2626914.75</v>
      </c>
      <c r="AO500" s="124"/>
      <c r="AP500" s="124"/>
    </row>
    <row r="501">
      <c r="A501" s="129">
        <v>474.0</v>
      </c>
      <c r="B501" s="14" t="s">
        <v>63</v>
      </c>
      <c r="C501" s="14" t="s">
        <v>32</v>
      </c>
      <c r="D501" s="14" t="s">
        <v>91</v>
      </c>
      <c r="E501" s="14" t="s">
        <v>224</v>
      </c>
      <c r="F501" s="15" t="s">
        <v>88</v>
      </c>
      <c r="G501" s="15" t="s">
        <v>59</v>
      </c>
      <c r="H501" s="18" t="s">
        <v>1053</v>
      </c>
      <c r="I501" s="18" t="s">
        <v>1054</v>
      </c>
      <c r="J501" s="129">
        <v>1426810.19</v>
      </c>
      <c r="K501" s="129">
        <v>1525402.0</v>
      </c>
      <c r="L501" s="129">
        <v>31913.5</v>
      </c>
      <c r="M501" s="129">
        <v>38215.75</v>
      </c>
      <c r="N501" s="129">
        <v>11.0</v>
      </c>
      <c r="O501" s="129">
        <v>5.0</v>
      </c>
      <c r="P501" s="129">
        <v>79.0</v>
      </c>
      <c r="Q501" s="129">
        <v>41.0</v>
      </c>
      <c r="R501" s="129">
        <v>16.0</v>
      </c>
      <c r="S501" s="129">
        <v>10.0</v>
      </c>
      <c r="T501" s="129">
        <v>120.0</v>
      </c>
      <c r="U501" s="129">
        <v>92.0</v>
      </c>
      <c r="V501" s="129">
        <v>60.0</v>
      </c>
      <c r="W501" s="129">
        <v>-16.49</v>
      </c>
      <c r="X501" s="129">
        <v>-6.46</v>
      </c>
      <c r="Y501" s="129">
        <v>5.0</v>
      </c>
      <c r="Z501" s="129">
        <v>2.0</v>
      </c>
      <c r="AA501" s="129">
        <v>4.0</v>
      </c>
      <c r="AB501" s="129">
        <v>1.0</v>
      </c>
      <c r="AC501" s="129">
        <v>1.0</v>
      </c>
      <c r="AD501" s="129">
        <v>1.9</v>
      </c>
      <c r="AE501" s="129">
        <v>327.0</v>
      </c>
      <c r="AF501" s="129">
        <v>4.0</v>
      </c>
      <c r="AG501" s="129">
        <v>2.0</v>
      </c>
      <c r="AH501" s="129">
        <v>3.0</v>
      </c>
      <c r="AI501" s="129">
        <v>1.0</v>
      </c>
      <c r="AJ501" s="129">
        <v>1.0</v>
      </c>
      <c r="AK501" s="129">
        <v>2.0</v>
      </c>
      <c r="AL501" s="130">
        <v>45469.77669996528</v>
      </c>
      <c r="AM501" s="131">
        <v>1395449.88</v>
      </c>
      <c r="AN501" s="131">
        <v>1624232.27</v>
      </c>
      <c r="AO501" s="124"/>
      <c r="AP501" s="124"/>
    </row>
    <row r="502">
      <c r="A502" s="129">
        <v>220.0</v>
      </c>
      <c r="B502" s="14" t="s">
        <v>63</v>
      </c>
      <c r="C502" s="14" t="s">
        <v>32</v>
      </c>
      <c r="D502" s="14" t="s">
        <v>91</v>
      </c>
      <c r="E502" s="14" t="s">
        <v>224</v>
      </c>
      <c r="F502" s="15" t="s">
        <v>88</v>
      </c>
      <c r="G502" s="15" t="s">
        <v>59</v>
      </c>
      <c r="H502" s="18" t="s">
        <v>1053</v>
      </c>
      <c r="I502" s="18" t="s">
        <v>1054</v>
      </c>
      <c r="J502" s="129">
        <v>951239.77</v>
      </c>
      <c r="K502" s="129">
        <v>795884.2</v>
      </c>
      <c r="L502" s="129">
        <v>19945.5</v>
      </c>
      <c r="M502" s="129">
        <v>15474.25</v>
      </c>
      <c r="N502" s="129">
        <v>28.0</v>
      </c>
      <c r="O502" s="129">
        <v>51.0</v>
      </c>
      <c r="P502" s="129">
        <v>49.0</v>
      </c>
      <c r="Q502" s="129">
        <v>28.0</v>
      </c>
      <c r="R502" s="129">
        <v>24.0</v>
      </c>
      <c r="S502" s="129">
        <v>12.0</v>
      </c>
      <c r="T502" s="129">
        <v>-45.0</v>
      </c>
      <c r="U502" s="129">
        <v>75.0</v>
      </c>
      <c r="V502" s="129">
        <v>100.0</v>
      </c>
      <c r="W502" s="129">
        <v>28.89</v>
      </c>
      <c r="X502" s="129">
        <v>19.52</v>
      </c>
      <c r="Y502" s="129">
        <v>1.0</v>
      </c>
      <c r="Z502" s="129">
        <v>2.0</v>
      </c>
      <c r="AA502" s="129">
        <v>5.0</v>
      </c>
      <c r="AB502" s="129">
        <v>5.0</v>
      </c>
      <c r="AC502" s="129">
        <v>3.0</v>
      </c>
      <c r="AD502" s="129">
        <v>4.0</v>
      </c>
      <c r="AE502" s="129">
        <v>49.0</v>
      </c>
      <c r="AF502" s="129">
        <v>1.0</v>
      </c>
      <c r="AG502" s="129">
        <v>2.0</v>
      </c>
      <c r="AH502" s="129">
        <v>4.0</v>
      </c>
      <c r="AI502" s="129">
        <v>4.0</v>
      </c>
      <c r="AJ502" s="129">
        <v>2.0</v>
      </c>
      <c r="AK502" s="129">
        <v>4.0</v>
      </c>
      <c r="AL502" s="130">
        <v>45469.77669996528</v>
      </c>
      <c r="AM502" s="131">
        <v>984608.99</v>
      </c>
      <c r="AN502" s="131">
        <v>697758.23</v>
      </c>
      <c r="AO502" s="124"/>
      <c r="AP502" s="124"/>
    </row>
    <row r="503">
      <c r="A503" s="129">
        <v>537.0</v>
      </c>
      <c r="B503" s="14" t="s">
        <v>67</v>
      </c>
      <c r="C503" s="14" t="s">
        <v>32</v>
      </c>
      <c r="D503" s="14" t="s">
        <v>510</v>
      </c>
      <c r="E503" s="14" t="s">
        <v>511</v>
      </c>
      <c r="F503" s="15" t="s">
        <v>93</v>
      </c>
      <c r="G503" s="15" t="s">
        <v>46</v>
      </c>
      <c r="H503" s="18" t="s">
        <v>1053</v>
      </c>
      <c r="I503" s="18" t="s">
        <v>1054</v>
      </c>
      <c r="J503" s="129">
        <v>1667372.5</v>
      </c>
      <c r="K503" s="129">
        <v>1264323.4</v>
      </c>
      <c r="L503" s="129">
        <v>55228.25</v>
      </c>
      <c r="M503" s="129">
        <v>48765.51</v>
      </c>
      <c r="N503" s="14" t="s">
        <v>41</v>
      </c>
      <c r="O503" s="14" t="s">
        <v>41</v>
      </c>
      <c r="P503" s="129">
        <v>29.0</v>
      </c>
      <c r="Q503" s="129">
        <v>31.0</v>
      </c>
      <c r="R503" s="129">
        <v>54.0</v>
      </c>
      <c r="S503" s="129">
        <v>48.0</v>
      </c>
      <c r="T503" s="14" t="s">
        <v>41</v>
      </c>
      <c r="U503" s="129">
        <v>-6.0</v>
      </c>
      <c r="V503" s="129">
        <v>12.0</v>
      </c>
      <c r="W503" s="129">
        <v>13.25</v>
      </c>
      <c r="X503" s="129">
        <v>31.88</v>
      </c>
      <c r="Y503" s="14" t="s">
        <v>41</v>
      </c>
      <c r="Z503" s="129">
        <v>1.0</v>
      </c>
      <c r="AA503" s="129">
        <v>1.0</v>
      </c>
      <c r="AB503" s="129">
        <v>3.0</v>
      </c>
      <c r="AC503" s="129">
        <v>5.0</v>
      </c>
      <c r="AD503" s="129">
        <v>2.75</v>
      </c>
      <c r="AE503" s="129">
        <v>201.0</v>
      </c>
      <c r="AF503" s="14" t="s">
        <v>41</v>
      </c>
      <c r="AG503" s="129">
        <v>1.0</v>
      </c>
      <c r="AH503" s="129">
        <v>1.0</v>
      </c>
      <c r="AI503" s="129">
        <v>2.0</v>
      </c>
      <c r="AJ503" s="129">
        <v>4.0</v>
      </c>
      <c r="AK503" s="129">
        <v>2.0</v>
      </c>
      <c r="AL503" s="130">
        <v>45469.77669996528</v>
      </c>
      <c r="AM503" s="131">
        <v>1665916.05</v>
      </c>
      <c r="AN503" s="131">
        <v>1264676.0</v>
      </c>
      <c r="AO503" s="124"/>
      <c r="AP503" s="124"/>
    </row>
    <row r="504">
      <c r="A504" s="129">
        <v>156.0</v>
      </c>
      <c r="B504" s="14" t="s">
        <v>47</v>
      </c>
      <c r="C504" s="14" t="s">
        <v>32</v>
      </c>
      <c r="D504" s="14" t="s">
        <v>146</v>
      </c>
      <c r="E504" s="14" t="s">
        <v>147</v>
      </c>
      <c r="F504" s="15" t="s">
        <v>88</v>
      </c>
      <c r="G504" s="15" t="s">
        <v>59</v>
      </c>
      <c r="H504" s="18" t="s">
        <v>1053</v>
      </c>
      <c r="I504" s="18" t="s">
        <v>1054</v>
      </c>
      <c r="J504" s="129">
        <v>890185.65</v>
      </c>
      <c r="K504" s="129">
        <v>996833.8</v>
      </c>
      <c r="L504" s="129">
        <v>24235.68</v>
      </c>
      <c r="M504" s="129">
        <v>28537.9</v>
      </c>
      <c r="N504" s="129">
        <v>18.0</v>
      </c>
      <c r="O504" s="129">
        <v>4.0</v>
      </c>
      <c r="P504" s="129">
        <v>17.0</v>
      </c>
      <c r="Q504" s="129">
        <v>23.0</v>
      </c>
      <c r="R504" s="129">
        <v>21.0</v>
      </c>
      <c r="S504" s="129">
        <v>28.0</v>
      </c>
      <c r="T504" s="129">
        <v>350.0</v>
      </c>
      <c r="U504" s="129">
        <v>-26.0</v>
      </c>
      <c r="V504" s="129">
        <v>-25.0</v>
      </c>
      <c r="W504" s="129">
        <v>-15.08</v>
      </c>
      <c r="X504" s="129">
        <v>-10.7</v>
      </c>
      <c r="Y504" s="129">
        <v>5.0</v>
      </c>
      <c r="Z504" s="129">
        <v>1.0</v>
      </c>
      <c r="AA504" s="129">
        <v>1.0</v>
      </c>
      <c r="AB504" s="129">
        <v>1.0</v>
      </c>
      <c r="AC504" s="129">
        <v>1.0</v>
      </c>
      <c r="AD504" s="129">
        <v>1.2</v>
      </c>
      <c r="AE504" s="129">
        <v>471.0</v>
      </c>
      <c r="AF504" s="129">
        <v>4.0</v>
      </c>
      <c r="AG504" s="129">
        <v>1.0</v>
      </c>
      <c r="AH504" s="129">
        <v>1.0</v>
      </c>
      <c r="AI504" s="129">
        <v>1.0</v>
      </c>
      <c r="AJ504" s="129">
        <v>1.0</v>
      </c>
      <c r="AK504" s="129">
        <v>1.0</v>
      </c>
      <c r="AL504" s="130">
        <v>45469.77669996528</v>
      </c>
      <c r="AM504" s="131">
        <v>781592.53</v>
      </c>
      <c r="AN504" s="131">
        <v>998089.16</v>
      </c>
      <c r="AO504" s="124"/>
      <c r="AP504" s="124"/>
    </row>
    <row r="505">
      <c r="A505" s="129">
        <v>194.0</v>
      </c>
      <c r="B505" s="14" t="s">
        <v>60</v>
      </c>
      <c r="C505" s="14" t="s">
        <v>32</v>
      </c>
      <c r="D505" s="14" t="s">
        <v>192</v>
      </c>
      <c r="E505" s="14" t="s">
        <v>147</v>
      </c>
      <c r="F505" s="15" t="s">
        <v>88</v>
      </c>
      <c r="G505" s="15" t="s">
        <v>59</v>
      </c>
      <c r="H505" s="18" t="s">
        <v>1053</v>
      </c>
      <c r="I505" s="18" t="s">
        <v>1054</v>
      </c>
      <c r="J505" s="129">
        <v>1924842.54</v>
      </c>
      <c r="K505" s="129">
        <v>1405162.4</v>
      </c>
      <c r="L505" s="129">
        <v>51027.76</v>
      </c>
      <c r="M505" s="129">
        <v>41026.61</v>
      </c>
      <c r="N505" s="14" t="s">
        <v>41</v>
      </c>
      <c r="O505" s="14" t="s">
        <v>41</v>
      </c>
      <c r="P505" s="129">
        <v>11.0</v>
      </c>
      <c r="Q505" s="129">
        <v>15.0</v>
      </c>
      <c r="R505" s="129">
        <v>27.0</v>
      </c>
      <c r="S505" s="129">
        <v>29.0</v>
      </c>
      <c r="T505" s="14" t="s">
        <v>41</v>
      </c>
      <c r="U505" s="129">
        <v>-26.0</v>
      </c>
      <c r="V505" s="129">
        <v>-6.0</v>
      </c>
      <c r="W505" s="129">
        <v>24.38</v>
      </c>
      <c r="X505" s="129">
        <v>36.98</v>
      </c>
      <c r="Y505" s="14" t="s">
        <v>41</v>
      </c>
      <c r="Z505" s="129">
        <v>1.0</v>
      </c>
      <c r="AA505" s="129">
        <v>1.0</v>
      </c>
      <c r="AB505" s="129">
        <v>5.0</v>
      </c>
      <c r="AC505" s="129">
        <v>5.0</v>
      </c>
      <c r="AD505" s="129">
        <v>3.55</v>
      </c>
      <c r="AE505" s="129">
        <v>134.0</v>
      </c>
      <c r="AF505" s="14" t="s">
        <v>41</v>
      </c>
      <c r="AG505" s="129">
        <v>1.0</v>
      </c>
      <c r="AH505" s="129">
        <v>1.0</v>
      </c>
      <c r="AI505" s="129">
        <v>4.0</v>
      </c>
      <c r="AJ505" s="129">
        <v>4.0</v>
      </c>
      <c r="AK505" s="129">
        <v>3.0</v>
      </c>
      <c r="AL505" s="130">
        <v>45469.77669996528</v>
      </c>
      <c r="AM505" s="131">
        <v>1928500.28</v>
      </c>
      <c r="AN505" s="131">
        <v>1480415.14</v>
      </c>
      <c r="AO505" s="124"/>
      <c r="AP505" s="124"/>
    </row>
    <row r="506">
      <c r="A506" s="129">
        <v>219.0</v>
      </c>
      <c r="B506" s="14" t="s">
        <v>97</v>
      </c>
      <c r="C506" s="14" t="s">
        <v>32</v>
      </c>
      <c r="D506" s="14" t="s">
        <v>221</v>
      </c>
      <c r="E506" s="14" t="s">
        <v>222</v>
      </c>
      <c r="F506" s="15" t="s">
        <v>223</v>
      </c>
      <c r="G506" s="15" t="s">
        <v>101</v>
      </c>
      <c r="H506" s="18" t="s">
        <v>1053</v>
      </c>
      <c r="I506" s="18" t="s">
        <v>1054</v>
      </c>
      <c r="J506" s="129">
        <v>882371.71</v>
      </c>
      <c r="K506" s="129">
        <v>857694.8</v>
      </c>
      <c r="L506" s="129">
        <v>26391.61</v>
      </c>
      <c r="M506" s="129">
        <v>28320.74</v>
      </c>
      <c r="N506" s="14" t="s">
        <v>41</v>
      </c>
      <c r="O506" s="14" t="s">
        <v>41</v>
      </c>
      <c r="P506" s="129">
        <v>12.0</v>
      </c>
      <c r="Q506" s="129">
        <v>6.0</v>
      </c>
      <c r="R506" s="129">
        <v>22.0</v>
      </c>
      <c r="S506" s="129">
        <v>28.0</v>
      </c>
      <c r="T506" s="14" t="s">
        <v>41</v>
      </c>
      <c r="U506" s="129">
        <v>100.0</v>
      </c>
      <c r="V506" s="129">
        <v>-21.0</v>
      </c>
      <c r="W506" s="129">
        <v>-6.81</v>
      </c>
      <c r="X506" s="129">
        <v>2.88</v>
      </c>
      <c r="Y506" s="14" t="s">
        <v>41</v>
      </c>
      <c r="Z506" s="129">
        <v>2.0</v>
      </c>
      <c r="AA506" s="129">
        <v>1.0</v>
      </c>
      <c r="AB506" s="129">
        <v>1.0</v>
      </c>
      <c r="AC506" s="129">
        <v>1.0</v>
      </c>
      <c r="AD506" s="129">
        <v>1.05</v>
      </c>
      <c r="AE506" s="129">
        <v>512.0</v>
      </c>
      <c r="AF506" s="14" t="s">
        <v>41</v>
      </c>
      <c r="AG506" s="129">
        <v>2.0</v>
      </c>
      <c r="AH506" s="129">
        <v>1.0</v>
      </c>
      <c r="AI506" s="129">
        <v>1.0</v>
      </c>
      <c r="AJ506" s="129">
        <v>1.0</v>
      </c>
      <c r="AK506" s="129">
        <v>1.0</v>
      </c>
      <c r="AL506" s="130">
        <v>45469.77669996528</v>
      </c>
      <c r="AM506" s="131">
        <v>884744.3</v>
      </c>
      <c r="AN506" s="131">
        <v>868145.59</v>
      </c>
      <c r="AO506" s="124"/>
      <c r="AP506" s="124"/>
    </row>
    <row r="507">
      <c r="A507" s="129">
        <v>173.0</v>
      </c>
      <c r="B507" s="14" t="s">
        <v>47</v>
      </c>
      <c r="C507" s="14" t="s">
        <v>32</v>
      </c>
      <c r="D507" s="14" t="s">
        <v>168</v>
      </c>
      <c r="E507" s="14" t="s">
        <v>169</v>
      </c>
      <c r="F507" s="15" t="s">
        <v>170</v>
      </c>
      <c r="G507" s="15" t="s">
        <v>59</v>
      </c>
      <c r="H507" s="18" t="s">
        <v>1053</v>
      </c>
      <c r="I507" s="18" t="s">
        <v>1054</v>
      </c>
      <c r="J507" s="129">
        <v>1347097.52</v>
      </c>
      <c r="K507" s="129">
        <v>1191519.8</v>
      </c>
      <c r="L507" s="129">
        <v>42128.39</v>
      </c>
      <c r="M507" s="129">
        <v>40515.25</v>
      </c>
      <c r="N507" s="129">
        <v>27.0</v>
      </c>
      <c r="O507" s="129">
        <v>14.0</v>
      </c>
      <c r="P507" s="129">
        <v>24.0</v>
      </c>
      <c r="Q507" s="129">
        <v>22.0</v>
      </c>
      <c r="R507" s="129">
        <v>43.0</v>
      </c>
      <c r="S507" s="129">
        <v>51.0</v>
      </c>
      <c r="T507" s="129">
        <v>92.0</v>
      </c>
      <c r="U507" s="129">
        <v>9.0</v>
      </c>
      <c r="V507" s="129">
        <v>-15.0</v>
      </c>
      <c r="W507" s="129">
        <v>3.98</v>
      </c>
      <c r="X507" s="129">
        <v>13.06</v>
      </c>
      <c r="Y507" s="129">
        <v>4.0</v>
      </c>
      <c r="Z507" s="129">
        <v>1.0</v>
      </c>
      <c r="AA507" s="129">
        <v>1.0</v>
      </c>
      <c r="AB507" s="129">
        <v>1.0</v>
      </c>
      <c r="AC507" s="129">
        <v>3.0</v>
      </c>
      <c r="AD507" s="129">
        <v>1.65</v>
      </c>
      <c r="AE507" s="129">
        <v>376.0</v>
      </c>
      <c r="AF507" s="129">
        <v>3.0</v>
      </c>
      <c r="AG507" s="129">
        <v>1.0</v>
      </c>
      <c r="AH507" s="129">
        <v>1.0</v>
      </c>
      <c r="AI507" s="129">
        <v>1.0</v>
      </c>
      <c r="AJ507" s="129">
        <v>2.0</v>
      </c>
      <c r="AK507" s="129">
        <v>1.0</v>
      </c>
      <c r="AL507" s="130">
        <v>45469.77669996528</v>
      </c>
      <c r="AM507" s="131">
        <v>1336672.1</v>
      </c>
      <c r="AN507" s="131">
        <v>1183151.29</v>
      </c>
      <c r="AO507" s="124"/>
      <c r="AP507" s="124"/>
    </row>
    <row r="508">
      <c r="A508" s="129">
        <v>358.0</v>
      </c>
      <c r="B508" s="14" t="s">
        <v>60</v>
      </c>
      <c r="C508" s="14" t="s">
        <v>32</v>
      </c>
      <c r="D508" s="14" t="s">
        <v>91</v>
      </c>
      <c r="E508" s="14" t="s">
        <v>368</v>
      </c>
      <c r="F508" s="15" t="s">
        <v>88</v>
      </c>
      <c r="G508" s="15" t="s">
        <v>59</v>
      </c>
      <c r="H508" s="18" t="s">
        <v>1053</v>
      </c>
      <c r="I508" s="18" t="s">
        <v>1054</v>
      </c>
      <c r="J508" s="129">
        <v>1513091.85</v>
      </c>
      <c r="K508" s="129">
        <v>1294453.4</v>
      </c>
      <c r="L508" s="129">
        <v>35045.4</v>
      </c>
      <c r="M508" s="129">
        <v>35661.43</v>
      </c>
      <c r="N508" s="129">
        <v>7.0</v>
      </c>
      <c r="O508" s="129">
        <v>1.0</v>
      </c>
      <c r="P508" s="129">
        <v>18.0</v>
      </c>
      <c r="Q508" s="129">
        <v>23.0</v>
      </c>
      <c r="R508" s="129">
        <v>33.0</v>
      </c>
      <c r="S508" s="129">
        <v>35.0</v>
      </c>
      <c r="T508" s="129">
        <v>600.0</v>
      </c>
      <c r="U508" s="129">
        <v>-21.0</v>
      </c>
      <c r="V508" s="129">
        <v>-5.0</v>
      </c>
      <c r="W508" s="129">
        <v>-1.73</v>
      </c>
      <c r="X508" s="129">
        <v>16.89</v>
      </c>
      <c r="Y508" s="129">
        <v>5.0</v>
      </c>
      <c r="Z508" s="129">
        <v>1.0</v>
      </c>
      <c r="AA508" s="129">
        <v>1.0</v>
      </c>
      <c r="AB508" s="129">
        <v>1.0</v>
      </c>
      <c r="AC508" s="129">
        <v>3.0</v>
      </c>
      <c r="AD508" s="129">
        <v>1.7</v>
      </c>
      <c r="AE508" s="129">
        <v>362.0</v>
      </c>
      <c r="AF508" s="129">
        <v>4.0</v>
      </c>
      <c r="AG508" s="129">
        <v>1.0</v>
      </c>
      <c r="AH508" s="129">
        <v>1.0</v>
      </c>
      <c r="AI508" s="129">
        <v>1.0</v>
      </c>
      <c r="AJ508" s="129">
        <v>2.0</v>
      </c>
      <c r="AK508" s="129">
        <v>1.0</v>
      </c>
      <c r="AL508" s="130">
        <v>45469.77669996528</v>
      </c>
      <c r="AM508" s="131">
        <v>1513319.21</v>
      </c>
      <c r="AN508" s="131">
        <v>1294617.17</v>
      </c>
      <c r="AO508" s="124"/>
      <c r="AP508" s="124"/>
    </row>
    <row r="509">
      <c r="A509" s="129">
        <v>781.0</v>
      </c>
      <c r="B509" s="14" t="s">
        <v>63</v>
      </c>
      <c r="C509" s="14" t="s">
        <v>32</v>
      </c>
      <c r="D509" s="14" t="s">
        <v>480</v>
      </c>
      <c r="E509" s="14" t="s">
        <v>481</v>
      </c>
      <c r="F509" s="15" t="s">
        <v>220</v>
      </c>
      <c r="G509" s="15" t="s">
        <v>59</v>
      </c>
      <c r="H509" s="18" t="s">
        <v>1053</v>
      </c>
      <c r="I509" s="18" t="s">
        <v>1054</v>
      </c>
      <c r="J509" s="129">
        <v>1403388.84</v>
      </c>
      <c r="K509" s="129">
        <v>1668248.13</v>
      </c>
      <c r="L509" s="129">
        <v>57333.88</v>
      </c>
      <c r="M509" s="129">
        <v>68428.91</v>
      </c>
      <c r="N509" s="14" t="s">
        <v>41</v>
      </c>
      <c r="O509" s="129">
        <v>3.0</v>
      </c>
      <c r="P509" s="129">
        <v>52.0</v>
      </c>
      <c r="Q509" s="129">
        <v>28.0</v>
      </c>
      <c r="R509" s="129">
        <v>64.0</v>
      </c>
      <c r="S509" s="129">
        <v>44.0</v>
      </c>
      <c r="T509" s="14" t="s">
        <v>41</v>
      </c>
      <c r="U509" s="129">
        <v>85.0</v>
      </c>
      <c r="V509" s="129">
        <v>45.0</v>
      </c>
      <c r="W509" s="129">
        <v>-16.21</v>
      </c>
      <c r="X509" s="129">
        <v>-15.88</v>
      </c>
      <c r="Y509" s="14" t="s">
        <v>41</v>
      </c>
      <c r="Z509" s="129">
        <v>2.0</v>
      </c>
      <c r="AA509" s="129">
        <v>3.0</v>
      </c>
      <c r="AB509" s="129">
        <v>1.0</v>
      </c>
      <c r="AC509" s="129">
        <v>1.0</v>
      </c>
      <c r="AD509" s="129">
        <v>1.45</v>
      </c>
      <c r="AE509" s="129">
        <v>410.0</v>
      </c>
      <c r="AF509" s="14" t="s">
        <v>41</v>
      </c>
      <c r="AG509" s="129">
        <v>2.0</v>
      </c>
      <c r="AH509" s="129">
        <v>2.0</v>
      </c>
      <c r="AI509" s="129">
        <v>1.0</v>
      </c>
      <c r="AJ509" s="129">
        <v>1.0</v>
      </c>
      <c r="AK509" s="129">
        <v>1.0</v>
      </c>
      <c r="AL509" s="130">
        <v>45469.77669996528</v>
      </c>
      <c r="AM509" s="131">
        <v>1406814.36</v>
      </c>
      <c r="AN509" s="131">
        <v>1675953.15</v>
      </c>
      <c r="AO509" s="124"/>
      <c r="AP509" s="124"/>
    </row>
    <row r="510">
      <c r="A510" s="129">
        <v>496.0</v>
      </c>
      <c r="B510" s="14" t="s">
        <v>63</v>
      </c>
      <c r="C510" s="14" t="s">
        <v>32</v>
      </c>
      <c r="D510" s="14" t="s">
        <v>480</v>
      </c>
      <c r="E510" s="14" t="s">
        <v>481</v>
      </c>
      <c r="F510" s="15" t="s">
        <v>220</v>
      </c>
      <c r="G510" s="15" t="s">
        <v>59</v>
      </c>
      <c r="H510" s="18" t="s">
        <v>1053</v>
      </c>
      <c r="I510" s="18" t="s">
        <v>1054</v>
      </c>
      <c r="J510" s="129">
        <v>881090.66</v>
      </c>
      <c r="K510" s="129">
        <v>707454.8</v>
      </c>
      <c r="L510" s="129">
        <v>28394.05</v>
      </c>
      <c r="M510" s="129">
        <v>23833.45</v>
      </c>
      <c r="N510" s="14" t="s">
        <v>41</v>
      </c>
      <c r="O510" s="129">
        <v>1.0</v>
      </c>
      <c r="P510" s="129">
        <v>52.0</v>
      </c>
      <c r="Q510" s="129">
        <v>22.0</v>
      </c>
      <c r="R510" s="129">
        <v>38.0</v>
      </c>
      <c r="S510" s="129">
        <v>9.0</v>
      </c>
      <c r="T510" s="14" t="s">
        <v>41</v>
      </c>
      <c r="U510" s="129">
        <v>136.0</v>
      </c>
      <c r="V510" s="129">
        <v>322.0</v>
      </c>
      <c r="W510" s="129">
        <v>19.14</v>
      </c>
      <c r="X510" s="129">
        <v>24.54</v>
      </c>
      <c r="Y510" s="14" t="s">
        <v>41</v>
      </c>
      <c r="Z510" s="129">
        <v>3.0</v>
      </c>
      <c r="AA510" s="129">
        <v>5.0</v>
      </c>
      <c r="AB510" s="129">
        <v>5.0</v>
      </c>
      <c r="AC510" s="129">
        <v>4.0</v>
      </c>
      <c r="AD510" s="129">
        <v>4.3</v>
      </c>
      <c r="AE510" s="129">
        <v>34.0</v>
      </c>
      <c r="AF510" s="14" t="s">
        <v>41</v>
      </c>
      <c r="AG510" s="129">
        <v>2.0</v>
      </c>
      <c r="AH510" s="129">
        <v>4.0</v>
      </c>
      <c r="AI510" s="129">
        <v>4.0</v>
      </c>
      <c r="AJ510" s="129">
        <v>3.0</v>
      </c>
      <c r="AK510" s="129">
        <v>4.0</v>
      </c>
      <c r="AL510" s="130">
        <v>45469.77669996528</v>
      </c>
      <c r="AM510" s="131">
        <v>880199.41</v>
      </c>
      <c r="AN510" s="131">
        <v>710268.58</v>
      </c>
      <c r="AO510" s="124"/>
      <c r="AP510" s="124"/>
    </row>
    <row r="511">
      <c r="A511" s="129">
        <v>308.0</v>
      </c>
      <c r="B511" s="14" t="s">
        <v>67</v>
      </c>
      <c r="C511" s="14" t="s">
        <v>32</v>
      </c>
      <c r="D511" s="14" t="s">
        <v>319</v>
      </c>
      <c r="E511" s="14" t="s">
        <v>320</v>
      </c>
      <c r="F511" s="15" t="s">
        <v>70</v>
      </c>
      <c r="G511" s="15" t="s">
        <v>36</v>
      </c>
      <c r="H511" s="18" t="s">
        <v>1053</v>
      </c>
      <c r="I511" s="18" t="s">
        <v>1054</v>
      </c>
      <c r="J511" s="129">
        <v>739282.4</v>
      </c>
      <c r="K511" s="129">
        <v>659273.2</v>
      </c>
      <c r="L511" s="129">
        <v>23320.5</v>
      </c>
      <c r="M511" s="129">
        <v>20883.28</v>
      </c>
      <c r="N511" s="129">
        <v>22.0</v>
      </c>
      <c r="O511" s="129">
        <v>20.0</v>
      </c>
      <c r="P511" s="129">
        <v>39.0</v>
      </c>
      <c r="Q511" s="129">
        <v>30.0</v>
      </c>
      <c r="R511" s="129">
        <v>15.0</v>
      </c>
      <c r="S511" s="129">
        <v>15.0</v>
      </c>
      <c r="T511" s="129">
        <v>10.0</v>
      </c>
      <c r="U511" s="129">
        <v>30.0</v>
      </c>
      <c r="V511" s="129">
        <v>0.0</v>
      </c>
      <c r="W511" s="129">
        <v>11.67</v>
      </c>
      <c r="X511" s="129">
        <v>12.14</v>
      </c>
      <c r="Y511" s="129">
        <v>1.0</v>
      </c>
      <c r="Z511" s="129">
        <v>1.0</v>
      </c>
      <c r="AA511" s="129">
        <v>1.0</v>
      </c>
      <c r="AB511" s="129">
        <v>3.0</v>
      </c>
      <c r="AC511" s="129">
        <v>2.0</v>
      </c>
      <c r="AD511" s="129">
        <v>2.05</v>
      </c>
      <c r="AE511" s="129">
        <v>287.0</v>
      </c>
      <c r="AF511" s="129">
        <v>1.0</v>
      </c>
      <c r="AG511" s="129">
        <v>1.0</v>
      </c>
      <c r="AH511" s="129">
        <v>1.0</v>
      </c>
      <c r="AI511" s="129">
        <v>2.0</v>
      </c>
      <c r="AJ511" s="129">
        <v>2.0</v>
      </c>
      <c r="AK511" s="129">
        <v>2.0</v>
      </c>
      <c r="AL511" s="130">
        <v>45469.77669996528</v>
      </c>
      <c r="AM511" s="131">
        <v>739406.4</v>
      </c>
      <c r="AN511" s="131">
        <v>659269.24</v>
      </c>
      <c r="AO511" s="124"/>
      <c r="AP511" s="124"/>
    </row>
    <row r="512">
      <c r="A512" s="129">
        <v>774.0</v>
      </c>
      <c r="B512" s="14" t="s">
        <v>122</v>
      </c>
      <c r="C512" s="14" t="s">
        <v>32</v>
      </c>
      <c r="D512" s="14" t="s">
        <v>696</v>
      </c>
      <c r="E512" s="14" t="s">
        <v>697</v>
      </c>
      <c r="F512" s="15" t="s">
        <v>108</v>
      </c>
      <c r="G512" s="15" t="s">
        <v>46</v>
      </c>
      <c r="H512" s="18" t="s">
        <v>1053</v>
      </c>
      <c r="I512" s="18" t="s">
        <v>1054</v>
      </c>
      <c r="J512" s="129">
        <v>813297.5</v>
      </c>
      <c r="K512" s="129">
        <v>613529.0</v>
      </c>
      <c r="L512" s="129">
        <v>26843.49</v>
      </c>
      <c r="M512" s="129">
        <v>22558.02</v>
      </c>
      <c r="N512" s="129">
        <v>8.0</v>
      </c>
      <c r="O512" s="129">
        <v>10.0</v>
      </c>
      <c r="P512" s="129">
        <v>33.0</v>
      </c>
      <c r="Q512" s="129">
        <v>21.0</v>
      </c>
      <c r="R512" s="129">
        <v>46.0</v>
      </c>
      <c r="S512" s="129">
        <v>47.0</v>
      </c>
      <c r="T512" s="129">
        <v>-20.0</v>
      </c>
      <c r="U512" s="129">
        <v>57.0</v>
      </c>
      <c r="V512" s="129">
        <v>-2.0</v>
      </c>
      <c r="W512" s="129">
        <v>19.0</v>
      </c>
      <c r="X512" s="129">
        <v>32.56</v>
      </c>
      <c r="Y512" s="129">
        <v>1.0</v>
      </c>
      <c r="Z512" s="129">
        <v>1.0</v>
      </c>
      <c r="AA512" s="129">
        <v>1.0</v>
      </c>
      <c r="AB512" s="129">
        <v>5.0</v>
      </c>
      <c r="AC512" s="129">
        <v>5.0</v>
      </c>
      <c r="AD512" s="129">
        <v>3.6</v>
      </c>
      <c r="AE512" s="129">
        <v>106.0</v>
      </c>
      <c r="AF512" s="129">
        <v>1.0</v>
      </c>
      <c r="AG512" s="129">
        <v>1.0</v>
      </c>
      <c r="AH512" s="129">
        <v>1.0</v>
      </c>
      <c r="AI512" s="129">
        <v>4.0</v>
      </c>
      <c r="AJ512" s="129">
        <v>4.0</v>
      </c>
      <c r="AK512" s="129">
        <v>3.0</v>
      </c>
      <c r="AL512" s="130">
        <v>45469.77669996528</v>
      </c>
      <c r="AM512" s="131">
        <v>814434.01</v>
      </c>
      <c r="AN512" s="131">
        <v>613590.28</v>
      </c>
      <c r="AO512" s="124"/>
      <c r="AP512" s="124"/>
    </row>
    <row r="513">
      <c r="A513" s="129">
        <v>298.0</v>
      </c>
      <c r="B513" s="14" t="s">
        <v>42</v>
      </c>
      <c r="C513" s="14" t="s">
        <v>32</v>
      </c>
      <c r="D513" s="14" t="s">
        <v>305</v>
      </c>
      <c r="E513" s="14" t="s">
        <v>306</v>
      </c>
      <c r="F513" s="15" t="s">
        <v>108</v>
      </c>
      <c r="G513" s="15" t="s">
        <v>46</v>
      </c>
      <c r="H513" s="18" t="s">
        <v>1053</v>
      </c>
      <c r="I513" s="18" t="s">
        <v>1054</v>
      </c>
      <c r="J513" s="129">
        <v>2976752.21</v>
      </c>
      <c r="K513" s="129">
        <v>2757991.6</v>
      </c>
      <c r="L513" s="129">
        <v>82073.3</v>
      </c>
      <c r="M513" s="129">
        <v>88307.42</v>
      </c>
      <c r="N513" s="129">
        <v>60.0</v>
      </c>
      <c r="O513" s="14" t="s">
        <v>41</v>
      </c>
      <c r="P513" s="129">
        <v>71.0</v>
      </c>
      <c r="Q513" s="129">
        <v>51.0</v>
      </c>
      <c r="R513" s="129">
        <v>73.0</v>
      </c>
      <c r="S513" s="129">
        <v>75.0</v>
      </c>
      <c r="T513" s="14" t="s">
        <v>41</v>
      </c>
      <c r="U513" s="129">
        <v>39.0</v>
      </c>
      <c r="V513" s="129">
        <v>-2.0</v>
      </c>
      <c r="W513" s="129">
        <v>-7.06</v>
      </c>
      <c r="X513" s="129">
        <v>7.93</v>
      </c>
      <c r="Y513" s="14" t="s">
        <v>41</v>
      </c>
      <c r="Z513" s="129">
        <v>1.0</v>
      </c>
      <c r="AA513" s="129">
        <v>1.0</v>
      </c>
      <c r="AB513" s="129">
        <v>1.0</v>
      </c>
      <c r="AC513" s="129">
        <v>2.0</v>
      </c>
      <c r="AD513" s="129">
        <v>1.2</v>
      </c>
      <c r="AE513" s="129">
        <v>492.0</v>
      </c>
      <c r="AF513" s="14" t="s">
        <v>41</v>
      </c>
      <c r="AG513" s="129">
        <v>1.0</v>
      </c>
      <c r="AH513" s="129">
        <v>1.0</v>
      </c>
      <c r="AI513" s="129">
        <v>1.0</v>
      </c>
      <c r="AJ513" s="129">
        <v>2.0</v>
      </c>
      <c r="AK513" s="129">
        <v>1.0</v>
      </c>
      <c r="AL513" s="130">
        <v>45469.77669996528</v>
      </c>
      <c r="AM513" s="131">
        <v>2767222.54</v>
      </c>
      <c r="AN513" s="131">
        <v>2762904.35</v>
      </c>
      <c r="AO513" s="124"/>
      <c r="AP513" s="124"/>
    </row>
    <row r="514">
      <c r="A514" s="128">
        <v>3034.0</v>
      </c>
      <c r="B514" s="11" t="s">
        <v>47</v>
      </c>
      <c r="C514" s="11" t="s">
        <v>32</v>
      </c>
      <c r="D514" s="11" t="s">
        <v>71</v>
      </c>
      <c r="E514" s="14" t="s">
        <v>808</v>
      </c>
      <c r="F514" s="15" t="s">
        <v>783</v>
      </c>
      <c r="G514" s="15" t="s">
        <v>772</v>
      </c>
      <c r="H514" s="18" t="s">
        <v>1053</v>
      </c>
      <c r="I514" s="18" t="s">
        <v>1054</v>
      </c>
      <c r="J514" s="129">
        <v>603416.94</v>
      </c>
      <c r="K514" s="129">
        <v>638167.8</v>
      </c>
      <c r="L514" s="129">
        <v>21776.97</v>
      </c>
      <c r="M514" s="129">
        <v>22977.5</v>
      </c>
      <c r="N514" s="129">
        <v>28.0</v>
      </c>
      <c r="O514" s="129">
        <v>8.0</v>
      </c>
      <c r="P514" s="129">
        <v>3.0</v>
      </c>
      <c r="Q514" s="128">
        <v>7.0</v>
      </c>
      <c r="R514" s="128">
        <v>36.0</v>
      </c>
      <c r="S514" s="128">
        <v>31.0</v>
      </c>
      <c r="T514" s="128">
        <v>250.0</v>
      </c>
      <c r="U514" s="128">
        <v>-57.0</v>
      </c>
      <c r="V514" s="128">
        <v>16.0</v>
      </c>
      <c r="W514" s="128">
        <v>-5.22</v>
      </c>
      <c r="X514" s="128">
        <v>-5.45</v>
      </c>
      <c r="Y514" s="128">
        <v>5.0</v>
      </c>
      <c r="Z514" s="128">
        <v>1.0</v>
      </c>
      <c r="AA514" s="128">
        <v>1.0</v>
      </c>
      <c r="AB514" s="128">
        <v>1.0</v>
      </c>
      <c r="AC514" s="128">
        <v>1.0</v>
      </c>
      <c r="AD514" s="128">
        <v>1.2</v>
      </c>
      <c r="AE514" s="128">
        <v>468.0</v>
      </c>
      <c r="AF514" s="128">
        <v>4.0</v>
      </c>
      <c r="AG514" s="128">
        <v>1.0</v>
      </c>
      <c r="AH514" s="128">
        <v>1.0</v>
      </c>
      <c r="AI514" s="128">
        <v>1.0</v>
      </c>
      <c r="AJ514" s="128">
        <v>1.0</v>
      </c>
      <c r="AK514" s="128">
        <v>1.0</v>
      </c>
      <c r="AL514" s="130">
        <v>45469.77669996528</v>
      </c>
      <c r="AM514" s="131">
        <v>603834.09</v>
      </c>
      <c r="AN514" s="131">
        <v>638112.15</v>
      </c>
      <c r="AO514" s="124"/>
      <c r="AP514" s="124"/>
    </row>
    <row r="515">
      <c r="A515" s="128">
        <v>3049.0</v>
      </c>
      <c r="B515" s="11" t="s">
        <v>31</v>
      </c>
      <c r="C515" s="11" t="s">
        <v>32</v>
      </c>
      <c r="D515" s="11" t="s">
        <v>822</v>
      </c>
      <c r="E515" s="14" t="s">
        <v>808</v>
      </c>
      <c r="F515" s="15" t="s">
        <v>771</v>
      </c>
      <c r="G515" s="15" t="s">
        <v>772</v>
      </c>
      <c r="H515" s="18" t="s">
        <v>1053</v>
      </c>
      <c r="I515" s="18" t="s">
        <v>1054</v>
      </c>
      <c r="J515" s="129">
        <v>995282.75</v>
      </c>
      <c r="K515" s="129">
        <v>849447.0</v>
      </c>
      <c r="L515" s="129">
        <v>22172.34</v>
      </c>
      <c r="M515" s="129">
        <v>19178.19</v>
      </c>
      <c r="N515" s="14" t="s">
        <v>41</v>
      </c>
      <c r="O515" s="14" t="s">
        <v>41</v>
      </c>
      <c r="P515" s="129">
        <v>36.0</v>
      </c>
      <c r="Q515" s="128">
        <v>46.0</v>
      </c>
      <c r="R515" s="128">
        <v>30.0</v>
      </c>
      <c r="S515" s="128">
        <v>34.0</v>
      </c>
      <c r="T515" s="11" t="s">
        <v>41</v>
      </c>
      <c r="U515" s="128">
        <v>-21.0</v>
      </c>
      <c r="V515" s="128">
        <v>-11.0</v>
      </c>
      <c r="W515" s="128">
        <v>15.61</v>
      </c>
      <c r="X515" s="128">
        <v>17.17</v>
      </c>
      <c r="Y515" s="11" t="s">
        <v>41</v>
      </c>
      <c r="Z515" s="128">
        <v>1.0</v>
      </c>
      <c r="AA515" s="128">
        <v>1.0</v>
      </c>
      <c r="AB515" s="128">
        <v>4.0</v>
      </c>
      <c r="AC515" s="128">
        <v>3.0</v>
      </c>
      <c r="AD515" s="128">
        <v>2.65</v>
      </c>
      <c r="AE515" s="128">
        <v>216.0</v>
      </c>
      <c r="AF515" s="11" t="s">
        <v>41</v>
      </c>
      <c r="AG515" s="128">
        <v>1.0</v>
      </c>
      <c r="AH515" s="128">
        <v>1.0</v>
      </c>
      <c r="AI515" s="128">
        <v>3.0</v>
      </c>
      <c r="AJ515" s="128">
        <v>2.0</v>
      </c>
      <c r="AK515" s="128">
        <v>2.0</v>
      </c>
      <c r="AL515" s="130">
        <v>45469.77669996528</v>
      </c>
      <c r="AM515" s="131">
        <v>1056619.83</v>
      </c>
      <c r="AN515" s="131">
        <v>850716.6</v>
      </c>
      <c r="AO515" s="124"/>
      <c r="AP515" s="124"/>
    </row>
    <row r="516">
      <c r="A516" s="128">
        <v>3048.0</v>
      </c>
      <c r="B516" s="11" t="s">
        <v>31</v>
      </c>
      <c r="C516" s="11" t="s">
        <v>32</v>
      </c>
      <c r="D516" s="11" t="s">
        <v>820</v>
      </c>
      <c r="E516" s="14" t="s">
        <v>821</v>
      </c>
      <c r="F516" s="15" t="s">
        <v>776</v>
      </c>
      <c r="G516" s="15" t="s">
        <v>772</v>
      </c>
      <c r="H516" s="18" t="s">
        <v>1053</v>
      </c>
      <c r="I516" s="18" t="s">
        <v>1054</v>
      </c>
      <c r="J516" s="129">
        <v>924964.08</v>
      </c>
      <c r="K516" s="129">
        <v>702076.2</v>
      </c>
      <c r="L516" s="129">
        <v>23130.26</v>
      </c>
      <c r="M516" s="129">
        <v>18880.47</v>
      </c>
      <c r="N516" s="129">
        <v>15.0</v>
      </c>
      <c r="O516" s="129">
        <v>17.0</v>
      </c>
      <c r="P516" s="129">
        <v>33.0</v>
      </c>
      <c r="Q516" s="128">
        <v>31.0</v>
      </c>
      <c r="R516" s="128">
        <v>28.0</v>
      </c>
      <c r="S516" s="128">
        <v>17.0</v>
      </c>
      <c r="T516" s="128">
        <v>-11.0</v>
      </c>
      <c r="U516" s="128">
        <v>6.0</v>
      </c>
      <c r="V516" s="128">
        <v>64.0</v>
      </c>
      <c r="W516" s="128">
        <v>22.51</v>
      </c>
      <c r="X516" s="128">
        <v>31.75</v>
      </c>
      <c r="Y516" s="128">
        <v>1.0</v>
      </c>
      <c r="Z516" s="128">
        <v>1.0</v>
      </c>
      <c r="AA516" s="128">
        <v>4.0</v>
      </c>
      <c r="AB516" s="128">
        <v>5.0</v>
      </c>
      <c r="AC516" s="128">
        <v>5.0</v>
      </c>
      <c r="AD516" s="128">
        <v>4.2</v>
      </c>
      <c r="AE516" s="128">
        <v>42.0</v>
      </c>
      <c r="AF516" s="128">
        <v>1.0</v>
      </c>
      <c r="AG516" s="128">
        <v>1.0</v>
      </c>
      <c r="AH516" s="128">
        <v>3.0</v>
      </c>
      <c r="AI516" s="128">
        <v>4.0</v>
      </c>
      <c r="AJ516" s="128">
        <v>4.0</v>
      </c>
      <c r="AK516" s="128">
        <v>4.0</v>
      </c>
      <c r="AL516" s="130">
        <v>45469.77669996528</v>
      </c>
      <c r="AM516" s="131">
        <v>930128.08</v>
      </c>
      <c r="AN516" s="131">
        <v>703993.88</v>
      </c>
      <c r="AO516" s="124"/>
      <c r="AP516" s="124"/>
    </row>
    <row r="517">
      <c r="A517" s="129">
        <v>524.0</v>
      </c>
      <c r="B517" s="14" t="s">
        <v>67</v>
      </c>
      <c r="C517" s="14" t="s">
        <v>32</v>
      </c>
      <c r="D517" s="14" t="s">
        <v>91</v>
      </c>
      <c r="E517" s="14" t="s">
        <v>500</v>
      </c>
      <c r="F517" s="15" t="s">
        <v>70</v>
      </c>
      <c r="G517" s="15" t="s">
        <v>36</v>
      </c>
      <c r="H517" s="18" t="s">
        <v>1053</v>
      </c>
      <c r="I517" s="18" t="s">
        <v>1054</v>
      </c>
      <c r="J517" s="129">
        <v>3609559.26</v>
      </c>
      <c r="K517" s="129">
        <v>3051689.0</v>
      </c>
      <c r="L517" s="129">
        <v>108368.92</v>
      </c>
      <c r="M517" s="129">
        <v>94531.25</v>
      </c>
      <c r="N517" s="129">
        <v>16.0</v>
      </c>
      <c r="O517" s="129">
        <v>40.0</v>
      </c>
      <c r="P517" s="129">
        <v>81.0</v>
      </c>
      <c r="Q517" s="129">
        <v>77.0</v>
      </c>
      <c r="R517" s="129">
        <v>45.0</v>
      </c>
      <c r="S517" s="129">
        <v>40.0</v>
      </c>
      <c r="T517" s="129">
        <v>-60.0</v>
      </c>
      <c r="U517" s="129">
        <v>5.0</v>
      </c>
      <c r="V517" s="129">
        <v>12.0</v>
      </c>
      <c r="W517" s="129">
        <v>14.64</v>
      </c>
      <c r="X517" s="129">
        <v>18.28</v>
      </c>
      <c r="Y517" s="129">
        <v>1.0</v>
      </c>
      <c r="Z517" s="129">
        <v>1.0</v>
      </c>
      <c r="AA517" s="129">
        <v>1.0</v>
      </c>
      <c r="AB517" s="129">
        <v>4.0</v>
      </c>
      <c r="AC517" s="129">
        <v>3.0</v>
      </c>
      <c r="AD517" s="129">
        <v>2.7</v>
      </c>
      <c r="AE517" s="129">
        <v>213.0</v>
      </c>
      <c r="AF517" s="129">
        <v>1.0</v>
      </c>
      <c r="AG517" s="129">
        <v>1.0</v>
      </c>
      <c r="AH517" s="129">
        <v>1.0</v>
      </c>
      <c r="AI517" s="129">
        <v>3.0</v>
      </c>
      <c r="AJ517" s="129">
        <v>2.0</v>
      </c>
      <c r="AK517" s="129">
        <v>2.0</v>
      </c>
      <c r="AL517" s="130">
        <v>45469.77669996528</v>
      </c>
      <c r="AM517" s="131">
        <v>3490377.76</v>
      </c>
      <c r="AN517" s="131">
        <v>3037148.93</v>
      </c>
      <c r="AO517" s="124"/>
      <c r="AP517" s="124"/>
    </row>
    <row r="518">
      <c r="A518" s="129">
        <v>803.0</v>
      </c>
      <c r="B518" s="14" t="s">
        <v>60</v>
      </c>
      <c r="C518" s="14" t="s">
        <v>32</v>
      </c>
      <c r="D518" s="14" t="s">
        <v>472</v>
      </c>
      <c r="E518" s="14" t="s">
        <v>721</v>
      </c>
      <c r="F518" s="15" t="s">
        <v>88</v>
      </c>
      <c r="G518" s="15" t="s">
        <v>59</v>
      </c>
      <c r="H518" s="18" t="s">
        <v>1053</v>
      </c>
      <c r="I518" s="18" t="s">
        <v>1054</v>
      </c>
      <c r="J518" s="129">
        <v>300983.06</v>
      </c>
      <c r="K518" s="129">
        <v>301132.0</v>
      </c>
      <c r="L518" s="129">
        <v>9075.65</v>
      </c>
      <c r="M518" s="129">
        <v>10206.97</v>
      </c>
      <c r="N518" s="129">
        <v>6.0</v>
      </c>
      <c r="O518" s="14" t="s">
        <v>41</v>
      </c>
      <c r="P518" s="129">
        <v>7.0</v>
      </c>
      <c r="Q518" s="129">
        <v>1.0</v>
      </c>
      <c r="R518" s="129">
        <v>12.0</v>
      </c>
      <c r="S518" s="129">
        <v>9.0</v>
      </c>
      <c r="T518" s="14" t="s">
        <v>41</v>
      </c>
      <c r="U518" s="129">
        <v>600.0</v>
      </c>
      <c r="V518" s="129">
        <v>33.0</v>
      </c>
      <c r="W518" s="129">
        <v>-11.08</v>
      </c>
      <c r="X518" s="129">
        <v>-0.05</v>
      </c>
      <c r="Y518" s="14" t="s">
        <v>41</v>
      </c>
      <c r="Z518" s="129">
        <v>5.0</v>
      </c>
      <c r="AA518" s="129">
        <v>2.0</v>
      </c>
      <c r="AB518" s="129">
        <v>1.0</v>
      </c>
      <c r="AC518" s="129">
        <v>1.0</v>
      </c>
      <c r="AD518" s="129">
        <v>1.55</v>
      </c>
      <c r="AE518" s="129">
        <v>391.0</v>
      </c>
      <c r="AF518" s="14" t="s">
        <v>41</v>
      </c>
      <c r="AG518" s="129">
        <v>4.0</v>
      </c>
      <c r="AH518" s="129">
        <v>2.0</v>
      </c>
      <c r="AI518" s="129">
        <v>1.0</v>
      </c>
      <c r="AJ518" s="129">
        <v>1.0</v>
      </c>
      <c r="AK518" s="129">
        <v>1.0</v>
      </c>
      <c r="AL518" s="130">
        <v>45469.77669996528</v>
      </c>
      <c r="AM518" s="131">
        <v>300831.06</v>
      </c>
      <c r="AN518" s="131">
        <v>301249.05</v>
      </c>
      <c r="AO518" s="124"/>
      <c r="AP518" s="124"/>
    </row>
    <row r="519">
      <c r="A519" s="129">
        <v>714.0</v>
      </c>
      <c r="B519" s="14" t="s">
        <v>97</v>
      </c>
      <c r="C519" s="14" t="s">
        <v>32</v>
      </c>
      <c r="D519" s="14" t="s">
        <v>648</v>
      </c>
      <c r="E519" s="14" t="s">
        <v>649</v>
      </c>
      <c r="F519" s="15" t="s">
        <v>154</v>
      </c>
      <c r="G519" s="15" t="s">
        <v>101</v>
      </c>
      <c r="H519" s="18" t="s">
        <v>1053</v>
      </c>
      <c r="I519" s="18" t="s">
        <v>1054</v>
      </c>
      <c r="J519" s="129">
        <v>852826.49</v>
      </c>
      <c r="K519" s="129">
        <v>819682.6</v>
      </c>
      <c r="L519" s="129">
        <v>24862.66</v>
      </c>
      <c r="M519" s="129">
        <v>24515.34</v>
      </c>
      <c r="N519" s="129">
        <v>15.0</v>
      </c>
      <c r="O519" s="129">
        <v>15.0</v>
      </c>
      <c r="P519" s="129">
        <v>31.0</v>
      </c>
      <c r="Q519" s="129">
        <v>25.0</v>
      </c>
      <c r="R519" s="129">
        <v>26.0</v>
      </c>
      <c r="S519" s="129">
        <v>30.0</v>
      </c>
      <c r="T519" s="129">
        <v>0.0</v>
      </c>
      <c r="U519" s="129">
        <v>24.0</v>
      </c>
      <c r="V519" s="129">
        <v>-13.0</v>
      </c>
      <c r="W519" s="129">
        <v>1.42</v>
      </c>
      <c r="X519" s="129">
        <v>4.04</v>
      </c>
      <c r="Y519" s="129">
        <v>1.0</v>
      </c>
      <c r="Z519" s="129">
        <v>1.0</v>
      </c>
      <c r="AA519" s="129">
        <v>1.0</v>
      </c>
      <c r="AB519" s="129">
        <v>1.0</v>
      </c>
      <c r="AC519" s="129">
        <v>1.0</v>
      </c>
      <c r="AD519" s="129">
        <v>1.0</v>
      </c>
      <c r="AE519" s="129">
        <v>559.0</v>
      </c>
      <c r="AF519" s="129">
        <v>1.0</v>
      </c>
      <c r="AG519" s="129">
        <v>1.0</v>
      </c>
      <c r="AH519" s="129">
        <v>1.0</v>
      </c>
      <c r="AI519" s="129">
        <v>1.0</v>
      </c>
      <c r="AJ519" s="129">
        <v>1.0</v>
      </c>
      <c r="AK519" s="129">
        <v>1.0</v>
      </c>
      <c r="AL519" s="130">
        <v>45469.77669996528</v>
      </c>
      <c r="AM519" s="131">
        <v>852924.24</v>
      </c>
      <c r="AN519" s="131">
        <v>821438.01</v>
      </c>
      <c r="AO519" s="124"/>
      <c r="AP519" s="124"/>
    </row>
    <row r="520">
      <c r="A520" s="129">
        <v>289.0</v>
      </c>
      <c r="B520" s="14" t="s">
        <v>60</v>
      </c>
      <c r="C520" s="14" t="s">
        <v>32</v>
      </c>
      <c r="D520" s="14" t="s">
        <v>296</v>
      </c>
      <c r="E520" s="14" t="s">
        <v>297</v>
      </c>
      <c r="F520" s="15" t="s">
        <v>118</v>
      </c>
      <c r="G520" s="15" t="s">
        <v>59</v>
      </c>
      <c r="H520" s="18" t="s">
        <v>1053</v>
      </c>
      <c r="I520" s="18" t="s">
        <v>1054</v>
      </c>
      <c r="J520" s="129">
        <v>1267534.98</v>
      </c>
      <c r="K520" s="129">
        <v>1212202.2</v>
      </c>
      <c r="L520" s="129">
        <v>33660.31</v>
      </c>
      <c r="M520" s="129">
        <v>35071.89</v>
      </c>
      <c r="N520" s="129">
        <v>21.0</v>
      </c>
      <c r="O520" s="129">
        <v>35.0</v>
      </c>
      <c r="P520" s="129">
        <v>69.0</v>
      </c>
      <c r="Q520" s="129">
        <v>86.0</v>
      </c>
      <c r="R520" s="129">
        <v>26.0</v>
      </c>
      <c r="S520" s="129">
        <v>27.0</v>
      </c>
      <c r="T520" s="129">
        <v>-40.0</v>
      </c>
      <c r="U520" s="129">
        <v>-19.0</v>
      </c>
      <c r="V520" s="129">
        <v>-3.0</v>
      </c>
      <c r="W520" s="129">
        <v>-4.02</v>
      </c>
      <c r="X520" s="129">
        <v>4.56</v>
      </c>
      <c r="Y520" s="129">
        <v>1.0</v>
      </c>
      <c r="Z520" s="129">
        <v>1.0</v>
      </c>
      <c r="AA520" s="129">
        <v>1.0</v>
      </c>
      <c r="AB520" s="129">
        <v>1.0</v>
      </c>
      <c r="AC520" s="129">
        <v>1.0</v>
      </c>
      <c r="AD520" s="129">
        <v>1.0</v>
      </c>
      <c r="AE520" s="129">
        <v>573.0</v>
      </c>
      <c r="AF520" s="129">
        <v>1.0</v>
      </c>
      <c r="AG520" s="129">
        <v>1.0</v>
      </c>
      <c r="AH520" s="129">
        <v>1.0</v>
      </c>
      <c r="AI520" s="129">
        <v>1.0</v>
      </c>
      <c r="AJ520" s="129">
        <v>1.0</v>
      </c>
      <c r="AK520" s="129">
        <v>1.0</v>
      </c>
      <c r="AL520" s="130">
        <v>45469.77669996528</v>
      </c>
      <c r="AM520" s="131">
        <v>1256815.79</v>
      </c>
      <c r="AN520" s="131">
        <v>1228094.68</v>
      </c>
      <c r="AO520" s="124"/>
      <c r="AP520" s="124"/>
    </row>
    <row r="521">
      <c r="A521" s="129">
        <v>710.0</v>
      </c>
      <c r="B521" s="14" t="s">
        <v>60</v>
      </c>
      <c r="C521" s="14" t="s">
        <v>32</v>
      </c>
      <c r="D521" s="14" t="s">
        <v>296</v>
      </c>
      <c r="E521" s="14" t="s">
        <v>297</v>
      </c>
      <c r="F521" s="15" t="s">
        <v>118</v>
      </c>
      <c r="G521" s="15" t="s">
        <v>59</v>
      </c>
      <c r="H521" s="18" t="s">
        <v>1053</v>
      </c>
      <c r="I521" s="18" t="s">
        <v>1054</v>
      </c>
      <c r="J521" s="129">
        <v>1453794.04</v>
      </c>
      <c r="K521" s="129">
        <v>1408408.4</v>
      </c>
      <c r="L521" s="129">
        <v>31663.34</v>
      </c>
      <c r="M521" s="129">
        <v>34525.01</v>
      </c>
      <c r="N521" s="129">
        <v>26.0</v>
      </c>
      <c r="O521" s="129">
        <v>54.0</v>
      </c>
      <c r="P521" s="129">
        <v>54.0</v>
      </c>
      <c r="Q521" s="129">
        <v>54.0</v>
      </c>
      <c r="R521" s="129">
        <v>44.0</v>
      </c>
      <c r="S521" s="129">
        <v>37.0</v>
      </c>
      <c r="T521" s="129">
        <v>-51.0</v>
      </c>
      <c r="U521" s="129">
        <v>0.0</v>
      </c>
      <c r="V521" s="129">
        <v>18.0</v>
      </c>
      <c r="W521" s="129">
        <v>-8.29</v>
      </c>
      <c r="X521" s="129">
        <v>3.22</v>
      </c>
      <c r="Y521" s="129">
        <v>1.0</v>
      </c>
      <c r="Z521" s="129">
        <v>1.0</v>
      </c>
      <c r="AA521" s="129">
        <v>1.0</v>
      </c>
      <c r="AB521" s="129">
        <v>1.0</v>
      </c>
      <c r="AC521" s="129">
        <v>1.0</v>
      </c>
      <c r="AD521" s="129">
        <v>1.0</v>
      </c>
      <c r="AE521" s="129">
        <v>570.0</v>
      </c>
      <c r="AF521" s="129">
        <v>1.0</v>
      </c>
      <c r="AG521" s="129">
        <v>1.0</v>
      </c>
      <c r="AH521" s="129">
        <v>1.0</v>
      </c>
      <c r="AI521" s="129">
        <v>1.0</v>
      </c>
      <c r="AJ521" s="129">
        <v>1.0</v>
      </c>
      <c r="AK521" s="129">
        <v>1.0</v>
      </c>
      <c r="AL521" s="130">
        <v>45469.77669996528</v>
      </c>
      <c r="AM521" s="131">
        <v>1422551.58</v>
      </c>
      <c r="AN521" s="131">
        <v>1419260.85</v>
      </c>
      <c r="AO521" s="124"/>
      <c r="AP521" s="124"/>
    </row>
    <row r="522">
      <c r="A522" s="129">
        <v>374.0</v>
      </c>
      <c r="B522" s="14" t="s">
        <v>60</v>
      </c>
      <c r="C522" s="14" t="s">
        <v>32</v>
      </c>
      <c r="D522" s="14" t="s">
        <v>296</v>
      </c>
      <c r="E522" s="14" t="s">
        <v>297</v>
      </c>
      <c r="F522" s="15" t="s">
        <v>118</v>
      </c>
      <c r="G522" s="15" t="s">
        <v>59</v>
      </c>
      <c r="H522" s="18" t="s">
        <v>1053</v>
      </c>
      <c r="I522" s="18" t="s">
        <v>1054</v>
      </c>
      <c r="J522" s="129">
        <v>900027.74</v>
      </c>
      <c r="K522" s="129">
        <v>761264.0</v>
      </c>
      <c r="L522" s="129">
        <v>20530.63</v>
      </c>
      <c r="M522" s="129">
        <v>19005.41</v>
      </c>
      <c r="N522" s="129">
        <v>20.0</v>
      </c>
      <c r="O522" s="129">
        <v>37.0</v>
      </c>
      <c r="P522" s="129">
        <v>50.0</v>
      </c>
      <c r="Q522" s="129">
        <v>43.0</v>
      </c>
      <c r="R522" s="129">
        <v>29.0</v>
      </c>
      <c r="S522" s="129">
        <v>22.0</v>
      </c>
      <c r="T522" s="129">
        <v>-45.0</v>
      </c>
      <c r="U522" s="129">
        <v>16.0</v>
      </c>
      <c r="V522" s="129">
        <v>31.0</v>
      </c>
      <c r="W522" s="129">
        <v>8.03</v>
      </c>
      <c r="X522" s="129">
        <v>18.23</v>
      </c>
      <c r="Y522" s="129">
        <v>1.0</v>
      </c>
      <c r="Z522" s="129">
        <v>1.0</v>
      </c>
      <c r="AA522" s="129">
        <v>2.0</v>
      </c>
      <c r="AB522" s="129">
        <v>3.0</v>
      </c>
      <c r="AC522" s="129">
        <v>3.0</v>
      </c>
      <c r="AD522" s="129">
        <v>2.5</v>
      </c>
      <c r="AE522" s="129">
        <v>226.0</v>
      </c>
      <c r="AF522" s="129">
        <v>1.0</v>
      </c>
      <c r="AG522" s="129">
        <v>1.0</v>
      </c>
      <c r="AH522" s="129">
        <v>2.0</v>
      </c>
      <c r="AI522" s="129">
        <v>2.0</v>
      </c>
      <c r="AJ522" s="129">
        <v>2.0</v>
      </c>
      <c r="AK522" s="129">
        <v>2.0</v>
      </c>
      <c r="AL522" s="130">
        <v>45469.77669996528</v>
      </c>
      <c r="AM522" s="131">
        <v>888991.58</v>
      </c>
      <c r="AN522" s="131">
        <v>735203.25</v>
      </c>
      <c r="AO522" s="124"/>
      <c r="AP522" s="124"/>
    </row>
    <row r="523">
      <c r="A523" s="129">
        <v>299.0</v>
      </c>
      <c r="B523" s="14" t="s">
        <v>47</v>
      </c>
      <c r="C523" s="14" t="s">
        <v>32</v>
      </c>
      <c r="D523" s="14" t="s">
        <v>307</v>
      </c>
      <c r="E523" s="14" t="s">
        <v>308</v>
      </c>
      <c r="F523" s="15" t="s">
        <v>55</v>
      </c>
      <c r="G523" s="15" t="s">
        <v>36</v>
      </c>
      <c r="H523" s="18" t="s">
        <v>1053</v>
      </c>
      <c r="I523" s="18" t="s">
        <v>1054</v>
      </c>
      <c r="J523" s="129">
        <v>1325098.23</v>
      </c>
      <c r="K523" s="129">
        <v>1270767.4</v>
      </c>
      <c r="L523" s="129">
        <v>37037.75</v>
      </c>
      <c r="M523" s="129">
        <v>37995.5</v>
      </c>
      <c r="N523" s="129">
        <v>53.0</v>
      </c>
      <c r="O523" s="129">
        <v>45.0</v>
      </c>
      <c r="P523" s="129">
        <v>56.0</v>
      </c>
      <c r="Q523" s="129">
        <v>25.0</v>
      </c>
      <c r="R523" s="129">
        <v>40.0</v>
      </c>
      <c r="S523" s="129">
        <v>35.0</v>
      </c>
      <c r="T523" s="129">
        <v>17.0</v>
      </c>
      <c r="U523" s="129">
        <v>124.0</v>
      </c>
      <c r="V523" s="129">
        <v>14.0</v>
      </c>
      <c r="W523" s="129">
        <v>-2.52</v>
      </c>
      <c r="X523" s="129">
        <v>4.28</v>
      </c>
      <c r="Y523" s="129">
        <v>1.0</v>
      </c>
      <c r="Z523" s="129">
        <v>3.0</v>
      </c>
      <c r="AA523" s="129">
        <v>1.0</v>
      </c>
      <c r="AB523" s="129">
        <v>1.0</v>
      </c>
      <c r="AC523" s="129">
        <v>1.0</v>
      </c>
      <c r="AD523" s="129">
        <v>1.2</v>
      </c>
      <c r="AE523" s="129">
        <v>485.0</v>
      </c>
      <c r="AF523" s="129">
        <v>1.0</v>
      </c>
      <c r="AG523" s="129">
        <v>2.0</v>
      </c>
      <c r="AH523" s="129">
        <v>1.0</v>
      </c>
      <c r="AI523" s="129">
        <v>1.0</v>
      </c>
      <c r="AJ523" s="129">
        <v>1.0</v>
      </c>
      <c r="AK523" s="129">
        <v>1.0</v>
      </c>
      <c r="AL523" s="130">
        <v>45469.77669996528</v>
      </c>
      <c r="AM523" s="131">
        <v>1325348.23</v>
      </c>
      <c r="AN523" s="131">
        <v>1270585.23</v>
      </c>
      <c r="AO523" s="124"/>
      <c r="AP523" s="124"/>
    </row>
    <row r="524">
      <c r="A524" s="129">
        <v>324.0</v>
      </c>
      <c r="B524" s="14" t="s">
        <v>67</v>
      </c>
      <c r="C524" s="14" t="s">
        <v>32</v>
      </c>
      <c r="D524" s="14" t="s">
        <v>337</v>
      </c>
      <c r="E524" s="14" t="s">
        <v>338</v>
      </c>
      <c r="F524" s="15" t="s">
        <v>70</v>
      </c>
      <c r="G524" s="15" t="s">
        <v>36</v>
      </c>
      <c r="H524" s="18" t="s">
        <v>1053</v>
      </c>
      <c r="I524" s="18" t="s">
        <v>1054</v>
      </c>
      <c r="J524" s="129">
        <v>1636853.83</v>
      </c>
      <c r="K524" s="129">
        <v>1232984.2</v>
      </c>
      <c r="L524" s="129">
        <v>46765.25</v>
      </c>
      <c r="M524" s="129">
        <v>39307.03</v>
      </c>
      <c r="N524" s="129">
        <v>69.0</v>
      </c>
      <c r="O524" s="129">
        <v>32.0</v>
      </c>
      <c r="P524" s="129">
        <v>30.0</v>
      </c>
      <c r="Q524" s="129">
        <v>40.0</v>
      </c>
      <c r="R524" s="129">
        <v>32.0</v>
      </c>
      <c r="S524" s="129">
        <v>20.0</v>
      </c>
      <c r="T524" s="129">
        <v>115.0</v>
      </c>
      <c r="U524" s="129">
        <v>-25.0</v>
      </c>
      <c r="V524" s="129">
        <v>60.0</v>
      </c>
      <c r="W524" s="129">
        <v>18.97</v>
      </c>
      <c r="X524" s="129">
        <v>32.76</v>
      </c>
      <c r="Y524" s="129">
        <v>4.0</v>
      </c>
      <c r="Z524" s="129">
        <v>1.0</v>
      </c>
      <c r="AA524" s="129">
        <v>4.0</v>
      </c>
      <c r="AB524" s="129">
        <v>5.0</v>
      </c>
      <c r="AC524" s="129">
        <v>5.0</v>
      </c>
      <c r="AD524" s="129">
        <v>4.35</v>
      </c>
      <c r="AE524" s="129">
        <v>32.0</v>
      </c>
      <c r="AF524" s="129">
        <v>3.0</v>
      </c>
      <c r="AG524" s="129">
        <v>1.0</v>
      </c>
      <c r="AH524" s="129">
        <v>3.0</v>
      </c>
      <c r="AI524" s="129">
        <v>4.0</v>
      </c>
      <c r="AJ524" s="129">
        <v>4.0</v>
      </c>
      <c r="AK524" s="129">
        <v>4.0</v>
      </c>
      <c r="AL524" s="130">
        <v>45469.77669996528</v>
      </c>
      <c r="AM524" s="131">
        <v>1635045.59</v>
      </c>
      <c r="AN524" s="131">
        <v>1232864.47</v>
      </c>
      <c r="AO524" s="124"/>
      <c r="AP524" s="124"/>
    </row>
    <row r="525">
      <c r="A525" s="129">
        <v>680.0</v>
      </c>
      <c r="B525" s="14" t="s">
        <v>42</v>
      </c>
      <c r="C525" s="14" t="s">
        <v>32</v>
      </c>
      <c r="D525" s="14" t="s">
        <v>150</v>
      </c>
      <c r="E525" s="14" t="s">
        <v>621</v>
      </c>
      <c r="F525" s="15" t="s">
        <v>108</v>
      </c>
      <c r="G525" s="15" t="s">
        <v>46</v>
      </c>
      <c r="H525" s="18" t="s">
        <v>1053</v>
      </c>
      <c r="I525" s="18" t="s">
        <v>1054</v>
      </c>
      <c r="J525" s="129">
        <v>989311.97</v>
      </c>
      <c r="K525" s="129">
        <v>1309431.4</v>
      </c>
      <c r="L525" s="129">
        <v>33268.33</v>
      </c>
      <c r="M525" s="129">
        <v>45199.92</v>
      </c>
      <c r="N525" s="129">
        <v>18.0</v>
      </c>
      <c r="O525" s="129">
        <v>11.0</v>
      </c>
      <c r="P525" s="129">
        <v>40.0</v>
      </c>
      <c r="Q525" s="129">
        <v>28.0</v>
      </c>
      <c r="R525" s="129">
        <v>46.0</v>
      </c>
      <c r="S525" s="129">
        <v>26.0</v>
      </c>
      <c r="T525" s="129">
        <v>63.0</v>
      </c>
      <c r="U525" s="129">
        <v>42.0</v>
      </c>
      <c r="V525" s="129">
        <v>76.0</v>
      </c>
      <c r="W525" s="129">
        <v>-26.4</v>
      </c>
      <c r="X525" s="129">
        <v>-24.45</v>
      </c>
      <c r="Y525" s="129">
        <v>3.0</v>
      </c>
      <c r="Z525" s="129">
        <v>1.0</v>
      </c>
      <c r="AA525" s="129">
        <v>4.0</v>
      </c>
      <c r="AB525" s="129">
        <v>1.0</v>
      </c>
      <c r="AC525" s="129">
        <v>1.0</v>
      </c>
      <c r="AD525" s="129">
        <v>1.7</v>
      </c>
      <c r="AE525" s="129">
        <v>361.0</v>
      </c>
      <c r="AF525" s="129">
        <v>2.0</v>
      </c>
      <c r="AG525" s="129">
        <v>1.0</v>
      </c>
      <c r="AH525" s="129">
        <v>3.0</v>
      </c>
      <c r="AI525" s="129">
        <v>1.0</v>
      </c>
      <c r="AJ525" s="129">
        <v>1.0</v>
      </c>
      <c r="AK525" s="129">
        <v>1.0</v>
      </c>
      <c r="AL525" s="130">
        <v>45469.77669996528</v>
      </c>
      <c r="AM525" s="131">
        <v>989423.97</v>
      </c>
      <c r="AN525" s="131">
        <v>1309521.99</v>
      </c>
      <c r="AO525" s="124"/>
      <c r="AP525" s="124"/>
    </row>
    <row r="526">
      <c r="A526" s="129">
        <v>720.0</v>
      </c>
      <c r="B526" s="14" t="s">
        <v>97</v>
      </c>
      <c r="C526" s="14" t="s">
        <v>32</v>
      </c>
      <c r="D526" s="14" t="s">
        <v>656</v>
      </c>
      <c r="E526" s="14" t="s">
        <v>657</v>
      </c>
      <c r="F526" s="15" t="s">
        <v>223</v>
      </c>
      <c r="G526" s="15" t="s">
        <v>101</v>
      </c>
      <c r="H526" s="18" t="s">
        <v>1053</v>
      </c>
      <c r="I526" s="18" t="s">
        <v>1054</v>
      </c>
      <c r="J526" s="129">
        <v>978235.57</v>
      </c>
      <c r="K526" s="129">
        <v>983985.4</v>
      </c>
      <c r="L526" s="129">
        <v>21323.8</v>
      </c>
      <c r="M526" s="129">
        <v>22748.11</v>
      </c>
      <c r="N526" s="129">
        <v>1.0</v>
      </c>
      <c r="O526" s="14" t="s">
        <v>41</v>
      </c>
      <c r="P526" s="129">
        <v>17.0</v>
      </c>
      <c r="Q526" s="129">
        <v>7.0</v>
      </c>
      <c r="R526" s="129">
        <v>25.0</v>
      </c>
      <c r="S526" s="129">
        <v>18.0</v>
      </c>
      <c r="T526" s="14" t="s">
        <v>41</v>
      </c>
      <c r="U526" s="129">
        <v>142.0</v>
      </c>
      <c r="V526" s="129">
        <v>38.0</v>
      </c>
      <c r="W526" s="129">
        <v>-6.26</v>
      </c>
      <c r="X526" s="129">
        <v>-0.58</v>
      </c>
      <c r="Y526" s="14" t="s">
        <v>41</v>
      </c>
      <c r="Z526" s="129">
        <v>3.0</v>
      </c>
      <c r="AA526" s="129">
        <v>2.0</v>
      </c>
      <c r="AB526" s="129">
        <v>1.0</v>
      </c>
      <c r="AC526" s="129">
        <v>1.0</v>
      </c>
      <c r="AD526" s="129">
        <v>1.35</v>
      </c>
      <c r="AE526" s="129">
        <v>435.0</v>
      </c>
      <c r="AF526" s="14" t="s">
        <v>41</v>
      </c>
      <c r="AG526" s="129">
        <v>2.0</v>
      </c>
      <c r="AH526" s="129">
        <v>2.0</v>
      </c>
      <c r="AI526" s="129">
        <v>1.0</v>
      </c>
      <c r="AJ526" s="129">
        <v>1.0</v>
      </c>
      <c r="AK526" s="129">
        <v>1.0</v>
      </c>
      <c r="AL526" s="130">
        <v>45469.77669996528</v>
      </c>
      <c r="AM526" s="131">
        <v>978809.07</v>
      </c>
      <c r="AN526" s="131">
        <v>983943.83</v>
      </c>
      <c r="AO526" s="124"/>
      <c r="AP526" s="124"/>
    </row>
    <row r="527">
      <c r="A527" s="129">
        <v>206.0</v>
      </c>
      <c r="B527" s="14" t="s">
        <v>97</v>
      </c>
      <c r="C527" s="14" t="s">
        <v>32</v>
      </c>
      <c r="D527" s="14" t="s">
        <v>141</v>
      </c>
      <c r="E527" s="14" t="s">
        <v>142</v>
      </c>
      <c r="F527" s="15" t="s">
        <v>143</v>
      </c>
      <c r="G527" s="15" t="s">
        <v>101</v>
      </c>
      <c r="H527" s="18" t="s">
        <v>1053</v>
      </c>
      <c r="I527" s="18" t="s">
        <v>1054</v>
      </c>
      <c r="J527" s="129">
        <v>1216171.27</v>
      </c>
      <c r="K527" s="129">
        <v>1224258.2</v>
      </c>
      <c r="L527" s="129">
        <v>30303.06</v>
      </c>
      <c r="M527" s="129">
        <v>32873.99</v>
      </c>
      <c r="N527" s="129">
        <v>47.0</v>
      </c>
      <c r="O527" s="129">
        <v>35.0</v>
      </c>
      <c r="P527" s="129">
        <v>60.0</v>
      </c>
      <c r="Q527" s="129">
        <v>59.0</v>
      </c>
      <c r="R527" s="129">
        <v>30.0</v>
      </c>
      <c r="S527" s="129">
        <v>30.0</v>
      </c>
      <c r="T527" s="129">
        <v>34.0</v>
      </c>
      <c r="U527" s="129">
        <v>1.0</v>
      </c>
      <c r="V527" s="129">
        <v>0.0</v>
      </c>
      <c r="W527" s="129">
        <v>-7.82</v>
      </c>
      <c r="X527" s="129">
        <v>-0.66</v>
      </c>
      <c r="Y527" s="129">
        <v>2.0</v>
      </c>
      <c r="Z527" s="129">
        <v>1.0</v>
      </c>
      <c r="AA527" s="129">
        <v>1.0</v>
      </c>
      <c r="AB527" s="129">
        <v>1.0</v>
      </c>
      <c r="AC527" s="129">
        <v>1.0</v>
      </c>
      <c r="AD527" s="129">
        <v>1.05</v>
      </c>
      <c r="AE527" s="129">
        <v>516.0</v>
      </c>
      <c r="AF527" s="129">
        <v>2.0</v>
      </c>
      <c r="AG527" s="129">
        <v>1.0</v>
      </c>
      <c r="AH527" s="129">
        <v>1.0</v>
      </c>
      <c r="AI527" s="129">
        <v>1.0</v>
      </c>
      <c r="AJ527" s="129">
        <v>1.0</v>
      </c>
      <c r="AK527" s="129">
        <v>1.0</v>
      </c>
      <c r="AL527" s="130">
        <v>45469.77669996528</v>
      </c>
      <c r="AM527" s="131">
        <v>1215860.27</v>
      </c>
      <c r="AN527" s="131">
        <v>1239913.86</v>
      </c>
      <c r="AO527" s="124"/>
      <c r="AP527" s="124"/>
    </row>
    <row r="528">
      <c r="A528" s="129">
        <v>151.0</v>
      </c>
      <c r="B528" s="14" t="s">
        <v>97</v>
      </c>
      <c r="C528" s="14" t="s">
        <v>32</v>
      </c>
      <c r="D528" s="14" t="s">
        <v>141</v>
      </c>
      <c r="E528" s="14" t="s">
        <v>142</v>
      </c>
      <c r="F528" s="15" t="s">
        <v>143</v>
      </c>
      <c r="G528" s="15" t="s">
        <v>101</v>
      </c>
      <c r="H528" s="18" t="s">
        <v>1053</v>
      </c>
      <c r="I528" s="18" t="s">
        <v>1054</v>
      </c>
      <c r="J528" s="129">
        <v>1293291.29</v>
      </c>
      <c r="K528" s="129">
        <v>951076.6</v>
      </c>
      <c r="L528" s="129">
        <v>34704.85</v>
      </c>
      <c r="M528" s="129">
        <v>25621.34</v>
      </c>
      <c r="N528" s="129">
        <v>87.0</v>
      </c>
      <c r="O528" s="129">
        <v>88.0</v>
      </c>
      <c r="P528" s="129">
        <v>74.0</v>
      </c>
      <c r="Q528" s="129">
        <v>74.0</v>
      </c>
      <c r="R528" s="129">
        <v>54.0</v>
      </c>
      <c r="S528" s="129">
        <v>66.0</v>
      </c>
      <c r="T528" s="129">
        <v>-1.0</v>
      </c>
      <c r="U528" s="129">
        <v>0.0</v>
      </c>
      <c r="V528" s="129">
        <v>-18.0</v>
      </c>
      <c r="W528" s="129">
        <v>35.45</v>
      </c>
      <c r="X528" s="129">
        <v>35.98</v>
      </c>
      <c r="Y528" s="129">
        <v>1.0</v>
      </c>
      <c r="Z528" s="129">
        <v>1.0</v>
      </c>
      <c r="AA528" s="129">
        <v>1.0</v>
      </c>
      <c r="AB528" s="129">
        <v>5.0</v>
      </c>
      <c r="AC528" s="129">
        <v>5.0</v>
      </c>
      <c r="AD528" s="129">
        <v>3.6</v>
      </c>
      <c r="AE528" s="129">
        <v>110.0</v>
      </c>
      <c r="AF528" s="129">
        <v>1.0</v>
      </c>
      <c r="AG528" s="129">
        <v>1.0</v>
      </c>
      <c r="AH528" s="129">
        <v>1.0</v>
      </c>
      <c r="AI528" s="129">
        <v>4.0</v>
      </c>
      <c r="AJ528" s="129">
        <v>4.0</v>
      </c>
      <c r="AK528" s="129">
        <v>3.0</v>
      </c>
      <c r="AL528" s="130">
        <v>45469.77669996528</v>
      </c>
      <c r="AM528" s="131">
        <v>1293254.11</v>
      </c>
      <c r="AN528" s="131">
        <v>934763.36</v>
      </c>
      <c r="AO528" s="124"/>
      <c r="AP528" s="124"/>
    </row>
    <row r="529">
      <c r="A529" s="129">
        <v>624.0</v>
      </c>
      <c r="B529" s="14" t="s">
        <v>67</v>
      </c>
      <c r="C529" s="14" t="s">
        <v>32</v>
      </c>
      <c r="D529" s="14" t="s">
        <v>148</v>
      </c>
      <c r="E529" s="14" t="s">
        <v>581</v>
      </c>
      <c r="F529" s="15" t="s">
        <v>185</v>
      </c>
      <c r="G529" s="15" t="s">
        <v>46</v>
      </c>
      <c r="H529" s="18" t="s">
        <v>1053</v>
      </c>
      <c r="I529" s="18" t="s">
        <v>1054</v>
      </c>
      <c r="J529" s="129">
        <v>4471437.8</v>
      </c>
      <c r="K529" s="129">
        <v>4011422.2</v>
      </c>
      <c r="L529" s="129">
        <v>122919.45</v>
      </c>
      <c r="M529" s="129">
        <v>116698.78</v>
      </c>
      <c r="N529" s="129">
        <v>137.0</v>
      </c>
      <c r="O529" s="129">
        <v>126.0</v>
      </c>
      <c r="P529" s="129">
        <v>45.0</v>
      </c>
      <c r="Q529" s="129">
        <v>52.0</v>
      </c>
      <c r="R529" s="129">
        <v>97.0</v>
      </c>
      <c r="S529" s="129">
        <v>104.0</v>
      </c>
      <c r="T529" s="129">
        <v>8.0</v>
      </c>
      <c r="U529" s="129">
        <v>-13.0</v>
      </c>
      <c r="V529" s="129">
        <v>-6.0</v>
      </c>
      <c r="W529" s="129">
        <v>5.33</v>
      </c>
      <c r="X529" s="129">
        <v>11.47</v>
      </c>
      <c r="Y529" s="129">
        <v>1.0</v>
      </c>
      <c r="Z529" s="129">
        <v>1.0</v>
      </c>
      <c r="AA529" s="129">
        <v>1.0</v>
      </c>
      <c r="AB529" s="129">
        <v>2.0</v>
      </c>
      <c r="AC529" s="129">
        <v>2.0</v>
      </c>
      <c r="AD529" s="129">
        <v>1.65</v>
      </c>
      <c r="AE529" s="129">
        <v>380.0</v>
      </c>
      <c r="AF529" s="129">
        <v>1.0</v>
      </c>
      <c r="AG529" s="129">
        <v>1.0</v>
      </c>
      <c r="AH529" s="129">
        <v>1.0</v>
      </c>
      <c r="AI529" s="129">
        <v>1.0</v>
      </c>
      <c r="AJ529" s="129">
        <v>2.0</v>
      </c>
      <c r="AK529" s="129">
        <v>1.0</v>
      </c>
      <c r="AL529" s="130">
        <v>45469.77669996528</v>
      </c>
      <c r="AM529" s="131">
        <v>4432440.42</v>
      </c>
      <c r="AN529" s="131">
        <v>3969491.6</v>
      </c>
      <c r="AO529" s="124"/>
      <c r="AP529" s="124"/>
    </row>
    <row r="530">
      <c r="A530" s="129">
        <v>607.0</v>
      </c>
      <c r="B530" s="14" t="s">
        <v>60</v>
      </c>
      <c r="C530" s="14" t="s">
        <v>32</v>
      </c>
      <c r="D530" s="14" t="s">
        <v>568</v>
      </c>
      <c r="E530" s="14" t="s">
        <v>569</v>
      </c>
      <c r="F530" s="15" t="s">
        <v>220</v>
      </c>
      <c r="G530" s="15" t="s">
        <v>59</v>
      </c>
      <c r="H530" s="18" t="s">
        <v>1053</v>
      </c>
      <c r="I530" s="18" t="s">
        <v>1054</v>
      </c>
      <c r="J530" s="129">
        <v>1352808.03</v>
      </c>
      <c r="K530" s="129">
        <v>1119899.4</v>
      </c>
      <c r="L530" s="129">
        <v>34729.22</v>
      </c>
      <c r="M530" s="129">
        <v>32651.65</v>
      </c>
      <c r="N530" s="129">
        <v>16.0</v>
      </c>
      <c r="O530" s="129">
        <v>4.0</v>
      </c>
      <c r="P530" s="129">
        <v>47.0</v>
      </c>
      <c r="Q530" s="129">
        <v>28.0</v>
      </c>
      <c r="R530" s="129">
        <v>51.0</v>
      </c>
      <c r="S530" s="129">
        <v>38.0</v>
      </c>
      <c r="T530" s="129">
        <v>300.0</v>
      </c>
      <c r="U530" s="129">
        <v>67.0</v>
      </c>
      <c r="V530" s="129">
        <v>34.0</v>
      </c>
      <c r="W530" s="129">
        <v>6.36</v>
      </c>
      <c r="X530" s="129">
        <v>20.8</v>
      </c>
      <c r="Y530" s="129">
        <v>5.0</v>
      </c>
      <c r="Z530" s="129">
        <v>2.0</v>
      </c>
      <c r="AA530" s="129">
        <v>2.0</v>
      </c>
      <c r="AB530" s="129">
        <v>2.0</v>
      </c>
      <c r="AC530" s="129">
        <v>3.0</v>
      </c>
      <c r="AD530" s="129">
        <v>2.4</v>
      </c>
      <c r="AE530" s="129">
        <v>244.0</v>
      </c>
      <c r="AF530" s="129">
        <v>4.0</v>
      </c>
      <c r="AG530" s="129">
        <v>2.0</v>
      </c>
      <c r="AH530" s="129">
        <v>2.0</v>
      </c>
      <c r="AI530" s="129">
        <v>1.0</v>
      </c>
      <c r="AJ530" s="129">
        <v>2.0</v>
      </c>
      <c r="AK530" s="129">
        <v>2.0</v>
      </c>
      <c r="AL530" s="130">
        <v>45469.77669996528</v>
      </c>
      <c r="AM530" s="131">
        <v>1352146.73</v>
      </c>
      <c r="AN530" s="131">
        <v>1120386.74</v>
      </c>
      <c r="AO530" s="124"/>
      <c r="AP530" s="124"/>
    </row>
    <row r="531">
      <c r="A531" s="129">
        <v>479.0</v>
      </c>
      <c r="B531" s="14" t="s">
        <v>60</v>
      </c>
      <c r="C531" s="14" t="s">
        <v>32</v>
      </c>
      <c r="D531" s="14" t="s">
        <v>226</v>
      </c>
      <c r="E531" s="14" t="s">
        <v>464</v>
      </c>
      <c r="F531" s="15" t="s">
        <v>88</v>
      </c>
      <c r="G531" s="15" t="s">
        <v>59</v>
      </c>
      <c r="H531" s="18" t="s">
        <v>1053</v>
      </c>
      <c r="I531" s="18" t="s">
        <v>1054</v>
      </c>
      <c r="J531" s="129">
        <v>4610232.05</v>
      </c>
      <c r="K531" s="129">
        <v>4481439.6</v>
      </c>
      <c r="L531" s="129">
        <v>123588.92</v>
      </c>
      <c r="M531" s="129">
        <v>121689.77</v>
      </c>
      <c r="N531" s="129">
        <v>91.0</v>
      </c>
      <c r="O531" s="129">
        <v>118.0</v>
      </c>
      <c r="P531" s="129">
        <v>96.0</v>
      </c>
      <c r="Q531" s="129">
        <v>83.0</v>
      </c>
      <c r="R531" s="129">
        <v>50.0</v>
      </c>
      <c r="S531" s="129">
        <v>52.0</v>
      </c>
      <c r="T531" s="129">
        <v>-22.0</v>
      </c>
      <c r="U531" s="129">
        <v>15.0</v>
      </c>
      <c r="V531" s="129">
        <v>-3.0</v>
      </c>
      <c r="W531" s="129">
        <v>1.56</v>
      </c>
      <c r="X531" s="129">
        <v>2.87</v>
      </c>
      <c r="Y531" s="129">
        <v>1.0</v>
      </c>
      <c r="Z531" s="129">
        <v>1.0</v>
      </c>
      <c r="AA531" s="129">
        <v>1.0</v>
      </c>
      <c r="AB531" s="129">
        <v>1.0</v>
      </c>
      <c r="AC531" s="129">
        <v>1.0</v>
      </c>
      <c r="AD531" s="129">
        <v>1.0</v>
      </c>
      <c r="AE531" s="129">
        <v>616.0</v>
      </c>
      <c r="AF531" s="129">
        <v>1.0</v>
      </c>
      <c r="AG531" s="129">
        <v>1.0</v>
      </c>
      <c r="AH531" s="129">
        <v>1.0</v>
      </c>
      <c r="AI531" s="129">
        <v>1.0</v>
      </c>
      <c r="AJ531" s="129">
        <v>1.0</v>
      </c>
      <c r="AK531" s="129">
        <v>1.0</v>
      </c>
      <c r="AL531" s="130">
        <v>45469.77669996528</v>
      </c>
      <c r="AM531" s="131">
        <v>4616267.5</v>
      </c>
      <c r="AN531" s="131">
        <v>4420302.52</v>
      </c>
      <c r="AO531" s="124"/>
      <c r="AP531" s="124"/>
    </row>
    <row r="532">
      <c r="A532" s="129">
        <v>777.0</v>
      </c>
      <c r="B532" s="14" t="s">
        <v>97</v>
      </c>
      <c r="C532" s="14" t="s">
        <v>32</v>
      </c>
      <c r="D532" s="14" t="s">
        <v>699</v>
      </c>
      <c r="E532" s="14" t="s">
        <v>700</v>
      </c>
      <c r="F532" s="15" t="s">
        <v>143</v>
      </c>
      <c r="G532" s="15" t="s">
        <v>101</v>
      </c>
      <c r="H532" s="18" t="s">
        <v>1053</v>
      </c>
      <c r="I532" s="18" t="s">
        <v>1054</v>
      </c>
      <c r="J532" s="129">
        <v>1285708.25</v>
      </c>
      <c r="K532" s="129">
        <v>1304222.8</v>
      </c>
      <c r="L532" s="129">
        <v>30401.25</v>
      </c>
      <c r="M532" s="129">
        <v>32483.5</v>
      </c>
      <c r="N532" s="129">
        <v>3.0</v>
      </c>
      <c r="O532" s="129">
        <v>12.0</v>
      </c>
      <c r="P532" s="129">
        <v>22.0</v>
      </c>
      <c r="Q532" s="129">
        <v>18.0</v>
      </c>
      <c r="R532" s="129">
        <v>18.0</v>
      </c>
      <c r="S532" s="129">
        <v>18.0</v>
      </c>
      <c r="T532" s="129">
        <v>-75.0</v>
      </c>
      <c r="U532" s="129">
        <v>22.0</v>
      </c>
      <c r="V532" s="129">
        <v>0.0</v>
      </c>
      <c r="W532" s="129">
        <v>-6.41</v>
      </c>
      <c r="X532" s="129">
        <v>-1.42</v>
      </c>
      <c r="Y532" s="129">
        <v>1.0</v>
      </c>
      <c r="Z532" s="129">
        <v>1.0</v>
      </c>
      <c r="AA532" s="129">
        <v>1.0</v>
      </c>
      <c r="AB532" s="129">
        <v>1.0</v>
      </c>
      <c r="AC532" s="129">
        <v>1.0</v>
      </c>
      <c r="AD532" s="129">
        <v>1.0</v>
      </c>
      <c r="AE532" s="129">
        <v>565.0</v>
      </c>
      <c r="AF532" s="129">
        <v>1.0</v>
      </c>
      <c r="AG532" s="129">
        <v>1.0</v>
      </c>
      <c r="AH532" s="129">
        <v>1.0</v>
      </c>
      <c r="AI532" s="129">
        <v>1.0</v>
      </c>
      <c r="AJ532" s="129">
        <v>1.0</v>
      </c>
      <c r="AK532" s="129">
        <v>1.0</v>
      </c>
      <c r="AL532" s="130">
        <v>45469.77669996528</v>
      </c>
      <c r="AM532" s="131">
        <v>1286514.75</v>
      </c>
      <c r="AN532" s="131">
        <v>1304645.38</v>
      </c>
      <c r="AO532" s="124"/>
      <c r="AP532" s="124"/>
    </row>
    <row r="533">
      <c r="A533" s="129">
        <v>519.0</v>
      </c>
      <c r="B533" s="14" t="s">
        <v>63</v>
      </c>
      <c r="C533" s="14" t="s">
        <v>32</v>
      </c>
      <c r="D533" s="14" t="s">
        <v>495</v>
      </c>
      <c r="E533" s="14" t="s">
        <v>496</v>
      </c>
      <c r="F533" s="15" t="s">
        <v>497</v>
      </c>
      <c r="G533" s="15" t="s">
        <v>36</v>
      </c>
      <c r="H533" s="18" t="s">
        <v>1053</v>
      </c>
      <c r="I533" s="18" t="s">
        <v>1054</v>
      </c>
      <c r="J533" s="129">
        <v>1053939.16</v>
      </c>
      <c r="K533" s="129">
        <v>989241.8</v>
      </c>
      <c r="L533" s="129">
        <v>29284.89</v>
      </c>
      <c r="M533" s="129">
        <v>30875.57</v>
      </c>
      <c r="N533" s="14" t="s">
        <v>41</v>
      </c>
      <c r="O533" s="129">
        <v>12.0</v>
      </c>
      <c r="P533" s="129">
        <v>22.0</v>
      </c>
      <c r="Q533" s="129">
        <v>23.0</v>
      </c>
      <c r="R533" s="129">
        <v>21.0</v>
      </c>
      <c r="S533" s="129">
        <v>18.0</v>
      </c>
      <c r="T533" s="14" t="s">
        <v>41</v>
      </c>
      <c r="U533" s="129">
        <v>-4.0</v>
      </c>
      <c r="V533" s="129">
        <v>16.0</v>
      </c>
      <c r="W533" s="129">
        <v>-5.15</v>
      </c>
      <c r="X533" s="129">
        <v>6.54</v>
      </c>
      <c r="Y533" s="14" t="s">
        <v>41</v>
      </c>
      <c r="Z533" s="129">
        <v>1.0</v>
      </c>
      <c r="AA533" s="129">
        <v>1.0</v>
      </c>
      <c r="AB533" s="129">
        <v>1.0</v>
      </c>
      <c r="AC533" s="129">
        <v>1.0</v>
      </c>
      <c r="AD533" s="129">
        <v>0.95</v>
      </c>
      <c r="AE533" s="129">
        <v>635.0</v>
      </c>
      <c r="AF533" s="14" t="s">
        <v>41</v>
      </c>
      <c r="AG533" s="129">
        <v>1.0</v>
      </c>
      <c r="AH533" s="129">
        <v>1.0</v>
      </c>
      <c r="AI533" s="129">
        <v>1.0</v>
      </c>
      <c r="AJ533" s="129">
        <v>1.0</v>
      </c>
      <c r="AK533" s="129">
        <v>1.0</v>
      </c>
      <c r="AL533" s="130">
        <v>45469.77669996528</v>
      </c>
      <c r="AM533" s="131">
        <v>1018924.83</v>
      </c>
      <c r="AN533" s="131">
        <v>989072.05</v>
      </c>
      <c r="AO533" s="124"/>
      <c r="AP533" s="124"/>
    </row>
    <row r="534">
      <c r="A534" s="129">
        <v>739.0</v>
      </c>
      <c r="B534" s="14" t="s">
        <v>42</v>
      </c>
      <c r="C534" s="14" t="s">
        <v>32</v>
      </c>
      <c r="D534" s="14" t="s">
        <v>237</v>
      </c>
      <c r="E534" s="14" t="s">
        <v>669</v>
      </c>
      <c r="F534" s="15" t="s">
        <v>108</v>
      </c>
      <c r="G534" s="15" t="s">
        <v>46</v>
      </c>
      <c r="H534" s="18" t="s">
        <v>1053</v>
      </c>
      <c r="I534" s="18" t="s">
        <v>1054</v>
      </c>
      <c r="J534" s="129">
        <v>1116186.11</v>
      </c>
      <c r="K534" s="129">
        <v>980290.8</v>
      </c>
      <c r="L534" s="129">
        <v>37646.01</v>
      </c>
      <c r="M534" s="129">
        <v>35199.16</v>
      </c>
      <c r="N534" s="129">
        <v>10.0</v>
      </c>
      <c r="O534" s="129">
        <v>5.0</v>
      </c>
      <c r="P534" s="129">
        <v>30.0</v>
      </c>
      <c r="Q534" s="129">
        <v>34.0</v>
      </c>
      <c r="R534" s="129">
        <v>31.0</v>
      </c>
      <c r="S534" s="129">
        <v>26.0</v>
      </c>
      <c r="T534" s="129">
        <v>100.0</v>
      </c>
      <c r="U534" s="129">
        <v>-11.0</v>
      </c>
      <c r="V534" s="129">
        <v>19.0</v>
      </c>
      <c r="W534" s="129">
        <v>6.95</v>
      </c>
      <c r="X534" s="129">
        <v>13.86</v>
      </c>
      <c r="Y534" s="129">
        <v>4.0</v>
      </c>
      <c r="Z534" s="129">
        <v>1.0</v>
      </c>
      <c r="AA534" s="129">
        <v>1.0</v>
      </c>
      <c r="AB534" s="129">
        <v>2.0</v>
      </c>
      <c r="AC534" s="129">
        <v>3.0</v>
      </c>
      <c r="AD534" s="129">
        <v>2.05</v>
      </c>
      <c r="AE534" s="129">
        <v>291.0</v>
      </c>
      <c r="AF534" s="129">
        <v>3.0</v>
      </c>
      <c r="AG534" s="129">
        <v>1.0</v>
      </c>
      <c r="AH534" s="129">
        <v>1.0</v>
      </c>
      <c r="AI534" s="129">
        <v>1.0</v>
      </c>
      <c r="AJ534" s="129">
        <v>2.0</v>
      </c>
      <c r="AK534" s="129">
        <v>2.0</v>
      </c>
      <c r="AL534" s="130">
        <v>45469.77669996528</v>
      </c>
      <c r="AM534" s="131">
        <v>1117438.61</v>
      </c>
      <c r="AN534" s="131">
        <v>981516.22</v>
      </c>
      <c r="AO534" s="124"/>
      <c r="AP534" s="124"/>
    </row>
    <row r="535">
      <c r="A535" s="129">
        <v>706.0</v>
      </c>
      <c r="B535" s="14" t="s">
        <v>97</v>
      </c>
      <c r="C535" s="14" t="s">
        <v>32</v>
      </c>
      <c r="D535" s="14" t="s">
        <v>639</v>
      </c>
      <c r="E535" s="14" t="s">
        <v>640</v>
      </c>
      <c r="F535" s="15" t="s">
        <v>223</v>
      </c>
      <c r="G535" s="15" t="s">
        <v>101</v>
      </c>
      <c r="H535" s="18" t="s">
        <v>1053</v>
      </c>
      <c r="I535" s="18" t="s">
        <v>1054</v>
      </c>
      <c r="J535" s="129">
        <v>485920.01</v>
      </c>
      <c r="K535" s="129">
        <v>407615.4</v>
      </c>
      <c r="L535" s="129">
        <v>14079.67</v>
      </c>
      <c r="M535" s="129">
        <v>12491.0</v>
      </c>
      <c r="N535" s="129">
        <v>3.0</v>
      </c>
      <c r="O535" s="129">
        <v>26.0</v>
      </c>
      <c r="P535" s="129">
        <v>14.0</v>
      </c>
      <c r="Q535" s="129">
        <v>11.0</v>
      </c>
      <c r="R535" s="129">
        <v>24.0</v>
      </c>
      <c r="S535" s="129">
        <v>17.0</v>
      </c>
      <c r="T535" s="129">
        <v>-88.0</v>
      </c>
      <c r="U535" s="129">
        <v>27.0</v>
      </c>
      <c r="V535" s="129">
        <v>41.0</v>
      </c>
      <c r="W535" s="129">
        <v>12.72</v>
      </c>
      <c r="X535" s="129">
        <v>19.21</v>
      </c>
      <c r="Y535" s="129">
        <v>1.0</v>
      </c>
      <c r="Z535" s="129">
        <v>1.0</v>
      </c>
      <c r="AA535" s="129">
        <v>3.0</v>
      </c>
      <c r="AB535" s="129">
        <v>3.0</v>
      </c>
      <c r="AC535" s="129">
        <v>3.0</v>
      </c>
      <c r="AD535" s="129">
        <v>2.7</v>
      </c>
      <c r="AE535" s="129">
        <v>204.0</v>
      </c>
      <c r="AF535" s="129">
        <v>1.0</v>
      </c>
      <c r="AG535" s="129">
        <v>1.0</v>
      </c>
      <c r="AH535" s="129">
        <v>2.0</v>
      </c>
      <c r="AI535" s="129">
        <v>2.0</v>
      </c>
      <c r="AJ535" s="129">
        <v>2.0</v>
      </c>
      <c r="AK535" s="129">
        <v>2.0</v>
      </c>
      <c r="AL535" s="130">
        <v>45469.77669996528</v>
      </c>
      <c r="AM535" s="131">
        <v>485850.01</v>
      </c>
      <c r="AN535" s="131">
        <v>407726.51</v>
      </c>
      <c r="AO535" s="124"/>
      <c r="AP535" s="124"/>
    </row>
    <row r="536">
      <c r="A536" s="129">
        <v>831.0</v>
      </c>
      <c r="B536" s="14" t="s">
        <v>60</v>
      </c>
      <c r="C536" s="14" t="s">
        <v>32</v>
      </c>
      <c r="D536" s="14" t="s">
        <v>740</v>
      </c>
      <c r="E536" s="14" t="s">
        <v>741</v>
      </c>
      <c r="F536" s="15" t="s">
        <v>76</v>
      </c>
      <c r="G536" s="15" t="s">
        <v>59</v>
      </c>
      <c r="H536" s="18" t="s">
        <v>1053</v>
      </c>
      <c r="I536" s="18" t="s">
        <v>1054</v>
      </c>
      <c r="J536" s="129">
        <v>1275974.54</v>
      </c>
      <c r="K536" s="129">
        <v>1327085.0</v>
      </c>
      <c r="L536" s="129">
        <v>34421.04</v>
      </c>
      <c r="M536" s="129">
        <v>38951.91</v>
      </c>
      <c r="N536" s="129">
        <v>1.0</v>
      </c>
      <c r="O536" s="129">
        <v>18.0</v>
      </c>
      <c r="P536" s="129">
        <v>28.0</v>
      </c>
      <c r="Q536" s="129">
        <v>43.0</v>
      </c>
      <c r="R536" s="129">
        <v>45.0</v>
      </c>
      <c r="S536" s="129">
        <v>59.0</v>
      </c>
      <c r="T536" s="129">
        <v>-94.0</v>
      </c>
      <c r="U536" s="129">
        <v>-34.0</v>
      </c>
      <c r="V536" s="129">
        <v>-23.0</v>
      </c>
      <c r="W536" s="129">
        <v>-11.63</v>
      </c>
      <c r="X536" s="129">
        <v>-3.85</v>
      </c>
      <c r="Y536" s="129">
        <v>1.0</v>
      </c>
      <c r="Z536" s="129">
        <v>1.0</v>
      </c>
      <c r="AA536" s="129">
        <v>1.0</v>
      </c>
      <c r="AB536" s="129">
        <v>1.0</v>
      </c>
      <c r="AC536" s="129">
        <v>1.0</v>
      </c>
      <c r="AD536" s="129">
        <v>1.0</v>
      </c>
      <c r="AE536" s="129">
        <v>575.0</v>
      </c>
      <c r="AF536" s="129">
        <v>1.0</v>
      </c>
      <c r="AG536" s="129">
        <v>1.0</v>
      </c>
      <c r="AH536" s="129">
        <v>1.0</v>
      </c>
      <c r="AI536" s="129">
        <v>1.0</v>
      </c>
      <c r="AJ536" s="129">
        <v>1.0</v>
      </c>
      <c r="AK536" s="129">
        <v>1.0</v>
      </c>
      <c r="AL536" s="130">
        <v>45469.77669996528</v>
      </c>
      <c r="AM536" s="131">
        <v>1243902.29</v>
      </c>
      <c r="AN536" s="131">
        <v>1301444.04</v>
      </c>
      <c r="AO536" s="124"/>
      <c r="AP536" s="124"/>
    </row>
    <row r="537">
      <c r="A537" s="129">
        <v>543.0</v>
      </c>
      <c r="B537" s="14" t="s">
        <v>63</v>
      </c>
      <c r="C537" s="14" t="s">
        <v>32</v>
      </c>
      <c r="D537" s="14" t="s">
        <v>711</v>
      </c>
      <c r="E537" s="14" t="s">
        <v>519</v>
      </c>
      <c r="F537" s="15" t="s">
        <v>35</v>
      </c>
      <c r="G537" s="15" t="s">
        <v>36</v>
      </c>
      <c r="H537" s="18" t="s">
        <v>1053</v>
      </c>
      <c r="I537" s="18" t="s">
        <v>1054</v>
      </c>
      <c r="J537" s="129">
        <v>726804.21</v>
      </c>
      <c r="K537" s="129">
        <v>665811.0</v>
      </c>
      <c r="L537" s="129">
        <v>18940.37</v>
      </c>
      <c r="M537" s="129">
        <v>17639.47</v>
      </c>
      <c r="N537" s="129">
        <v>22.0</v>
      </c>
      <c r="O537" s="129">
        <v>9.0</v>
      </c>
      <c r="P537" s="129">
        <v>34.0</v>
      </c>
      <c r="Q537" s="129">
        <v>40.0</v>
      </c>
      <c r="R537" s="129">
        <v>27.0</v>
      </c>
      <c r="S537" s="129">
        <v>32.0</v>
      </c>
      <c r="T537" s="129">
        <v>144.0</v>
      </c>
      <c r="U537" s="129">
        <v>-15.0</v>
      </c>
      <c r="V537" s="129">
        <v>-15.0</v>
      </c>
      <c r="W537" s="129">
        <v>7.37</v>
      </c>
      <c r="X537" s="129">
        <v>9.16</v>
      </c>
      <c r="Y537" s="129">
        <v>5.0</v>
      </c>
      <c r="Z537" s="129">
        <v>1.0</v>
      </c>
      <c r="AA537" s="129">
        <v>1.0</v>
      </c>
      <c r="AB537" s="129">
        <v>2.0</v>
      </c>
      <c r="AC537" s="129">
        <v>2.0</v>
      </c>
      <c r="AD537" s="129">
        <v>1.85</v>
      </c>
      <c r="AE537" s="129">
        <v>332.0</v>
      </c>
      <c r="AF537" s="129">
        <v>4.0</v>
      </c>
      <c r="AG537" s="129">
        <v>1.0</v>
      </c>
      <c r="AH537" s="129">
        <v>1.0</v>
      </c>
      <c r="AI537" s="129">
        <v>1.0</v>
      </c>
      <c r="AJ537" s="129">
        <v>2.0</v>
      </c>
      <c r="AK537" s="129">
        <v>2.0</v>
      </c>
      <c r="AL537" s="130">
        <v>45469.77669996528</v>
      </c>
      <c r="AM537" s="131">
        <v>726929.21</v>
      </c>
      <c r="AN537" s="131">
        <v>668404.48</v>
      </c>
      <c r="AO537" s="124"/>
      <c r="AP537" s="124"/>
    </row>
    <row r="538">
      <c r="A538" s="129">
        <v>254.0</v>
      </c>
      <c r="B538" s="14" t="s">
        <v>67</v>
      </c>
      <c r="C538" s="14" t="s">
        <v>32</v>
      </c>
      <c r="D538" s="14" t="s">
        <v>253</v>
      </c>
      <c r="E538" s="14" t="s">
        <v>254</v>
      </c>
      <c r="F538" s="15" t="s">
        <v>93</v>
      </c>
      <c r="G538" s="15" t="s">
        <v>46</v>
      </c>
      <c r="H538" s="18" t="s">
        <v>1053</v>
      </c>
      <c r="I538" s="18" t="s">
        <v>1054</v>
      </c>
      <c r="J538" s="129">
        <v>1211382.85</v>
      </c>
      <c r="K538" s="129">
        <v>896983.2</v>
      </c>
      <c r="L538" s="129">
        <v>40364.76</v>
      </c>
      <c r="M538" s="129">
        <v>33629.01</v>
      </c>
      <c r="N538" s="129">
        <v>26.0</v>
      </c>
      <c r="O538" s="129">
        <v>15.0</v>
      </c>
      <c r="P538" s="129">
        <v>44.0</v>
      </c>
      <c r="Q538" s="129">
        <v>46.0</v>
      </c>
      <c r="R538" s="129">
        <v>57.0</v>
      </c>
      <c r="S538" s="129">
        <v>41.0</v>
      </c>
      <c r="T538" s="129">
        <v>73.0</v>
      </c>
      <c r="U538" s="129">
        <v>-4.0</v>
      </c>
      <c r="V538" s="129">
        <v>39.0</v>
      </c>
      <c r="W538" s="129">
        <v>20.03</v>
      </c>
      <c r="X538" s="129">
        <v>35.05</v>
      </c>
      <c r="Y538" s="129">
        <v>3.0</v>
      </c>
      <c r="Z538" s="129">
        <v>1.0</v>
      </c>
      <c r="AA538" s="129">
        <v>2.0</v>
      </c>
      <c r="AB538" s="129">
        <v>5.0</v>
      </c>
      <c r="AC538" s="129">
        <v>5.0</v>
      </c>
      <c r="AD538" s="129">
        <v>3.9</v>
      </c>
      <c r="AE538" s="129">
        <v>59.0</v>
      </c>
      <c r="AF538" s="129">
        <v>2.0</v>
      </c>
      <c r="AG538" s="129">
        <v>1.0</v>
      </c>
      <c r="AH538" s="129">
        <v>2.0</v>
      </c>
      <c r="AI538" s="129">
        <v>4.0</v>
      </c>
      <c r="AJ538" s="129">
        <v>4.0</v>
      </c>
      <c r="AK538" s="129">
        <v>4.0</v>
      </c>
      <c r="AL538" s="130">
        <v>45469.77669996528</v>
      </c>
      <c r="AM538" s="131">
        <v>1211475.35</v>
      </c>
      <c r="AN538" s="131">
        <v>896999.85</v>
      </c>
      <c r="AO538" s="124"/>
      <c r="AP538" s="124"/>
    </row>
    <row r="539">
      <c r="A539" s="129">
        <v>650.0</v>
      </c>
      <c r="B539" s="14" t="s">
        <v>47</v>
      </c>
      <c r="C539" s="14" t="s">
        <v>32</v>
      </c>
      <c r="D539" s="14" t="s">
        <v>602</v>
      </c>
      <c r="E539" s="14" t="s">
        <v>603</v>
      </c>
      <c r="F539" s="15" t="s">
        <v>96</v>
      </c>
      <c r="G539" s="15" t="s">
        <v>59</v>
      </c>
      <c r="H539" s="18" t="s">
        <v>1053</v>
      </c>
      <c r="I539" s="18" t="s">
        <v>1054</v>
      </c>
      <c r="J539" s="129">
        <v>1574836.97</v>
      </c>
      <c r="K539" s="129">
        <v>1354225.8</v>
      </c>
      <c r="L539" s="129">
        <v>37334.35</v>
      </c>
      <c r="M539" s="129">
        <v>33294.81</v>
      </c>
      <c r="N539" s="129">
        <v>52.0</v>
      </c>
      <c r="O539" s="129">
        <v>2.0</v>
      </c>
      <c r="P539" s="129">
        <v>29.0</v>
      </c>
      <c r="Q539" s="129">
        <v>15.0</v>
      </c>
      <c r="R539" s="129">
        <v>55.0</v>
      </c>
      <c r="S539" s="129">
        <v>44.0</v>
      </c>
      <c r="T539" s="129">
        <v>2500.0</v>
      </c>
      <c r="U539" s="129">
        <v>93.0</v>
      </c>
      <c r="V539" s="129">
        <v>25.0</v>
      </c>
      <c r="W539" s="129">
        <v>12.13</v>
      </c>
      <c r="X539" s="129">
        <v>16.29</v>
      </c>
      <c r="Y539" s="129">
        <v>5.0</v>
      </c>
      <c r="Z539" s="129">
        <v>2.0</v>
      </c>
      <c r="AA539" s="129">
        <v>2.0</v>
      </c>
      <c r="AB539" s="129">
        <v>3.0</v>
      </c>
      <c r="AC539" s="129">
        <v>3.0</v>
      </c>
      <c r="AD539" s="129">
        <v>2.8</v>
      </c>
      <c r="AE539" s="129">
        <v>197.0</v>
      </c>
      <c r="AF539" s="129">
        <v>4.0</v>
      </c>
      <c r="AG539" s="129">
        <v>2.0</v>
      </c>
      <c r="AH539" s="129">
        <v>2.0</v>
      </c>
      <c r="AI539" s="129">
        <v>2.0</v>
      </c>
      <c r="AJ539" s="129">
        <v>2.0</v>
      </c>
      <c r="AK539" s="129">
        <v>2.0</v>
      </c>
      <c r="AL539" s="130">
        <v>45469.77669996528</v>
      </c>
      <c r="AM539" s="131">
        <v>1568862.45</v>
      </c>
      <c r="AN539" s="131">
        <v>1354137.85</v>
      </c>
      <c r="AO539" s="124"/>
      <c r="AP539" s="124"/>
    </row>
    <row r="540">
      <c r="A540" s="129">
        <v>321.0</v>
      </c>
      <c r="B540" s="14" t="s">
        <v>97</v>
      </c>
      <c r="C540" s="14" t="s">
        <v>32</v>
      </c>
      <c r="D540" s="14" t="s">
        <v>333</v>
      </c>
      <c r="E540" s="14" t="s">
        <v>334</v>
      </c>
      <c r="F540" s="15" t="s">
        <v>335</v>
      </c>
      <c r="G540" s="15" t="s">
        <v>101</v>
      </c>
      <c r="H540" s="18" t="s">
        <v>1053</v>
      </c>
      <c r="I540" s="18" t="s">
        <v>1054</v>
      </c>
      <c r="J540" s="129">
        <v>1448163.75</v>
      </c>
      <c r="K540" s="129">
        <v>1360383.8</v>
      </c>
      <c r="L540" s="129">
        <v>33975.17</v>
      </c>
      <c r="M540" s="129">
        <v>32972.75</v>
      </c>
      <c r="N540" s="129">
        <v>63.0</v>
      </c>
      <c r="O540" s="129">
        <v>38.0</v>
      </c>
      <c r="P540" s="129">
        <v>37.0</v>
      </c>
      <c r="Q540" s="129">
        <v>21.0</v>
      </c>
      <c r="R540" s="129">
        <v>72.0</v>
      </c>
      <c r="S540" s="129">
        <v>50.0</v>
      </c>
      <c r="T540" s="129">
        <v>65.0</v>
      </c>
      <c r="U540" s="129">
        <v>76.0</v>
      </c>
      <c r="V540" s="129">
        <v>44.0</v>
      </c>
      <c r="W540" s="129">
        <v>3.04</v>
      </c>
      <c r="X540" s="129">
        <v>6.45</v>
      </c>
      <c r="Y540" s="129">
        <v>3.0</v>
      </c>
      <c r="Z540" s="129">
        <v>2.0</v>
      </c>
      <c r="AA540" s="129">
        <v>3.0</v>
      </c>
      <c r="AB540" s="129">
        <v>1.0</v>
      </c>
      <c r="AC540" s="129">
        <v>1.0</v>
      </c>
      <c r="AD540" s="129">
        <v>1.6</v>
      </c>
      <c r="AE540" s="129">
        <v>387.0</v>
      </c>
      <c r="AF540" s="129">
        <v>2.0</v>
      </c>
      <c r="AG540" s="129">
        <v>2.0</v>
      </c>
      <c r="AH540" s="129">
        <v>2.0</v>
      </c>
      <c r="AI540" s="129">
        <v>1.0</v>
      </c>
      <c r="AJ540" s="129">
        <v>1.0</v>
      </c>
      <c r="AK540" s="129">
        <v>1.0</v>
      </c>
      <c r="AL540" s="130">
        <v>45469.77669996528</v>
      </c>
      <c r="AM540" s="131">
        <v>1447977.75</v>
      </c>
      <c r="AN540" s="131">
        <v>1360710.63</v>
      </c>
      <c r="AO540" s="124"/>
      <c r="AP540" s="124"/>
    </row>
    <row r="541">
      <c r="A541" s="129">
        <v>287.0</v>
      </c>
      <c r="B541" s="14" t="s">
        <v>67</v>
      </c>
      <c r="C541" s="14" t="s">
        <v>32</v>
      </c>
      <c r="D541" s="14" t="s">
        <v>292</v>
      </c>
      <c r="E541" s="14" t="s">
        <v>293</v>
      </c>
      <c r="F541" s="15" t="s">
        <v>275</v>
      </c>
      <c r="G541" s="15" t="s">
        <v>46</v>
      </c>
      <c r="H541" s="18" t="s">
        <v>1053</v>
      </c>
      <c r="I541" s="18" t="s">
        <v>1054</v>
      </c>
      <c r="J541" s="129">
        <v>1176028.64</v>
      </c>
      <c r="K541" s="129">
        <v>1044202.0</v>
      </c>
      <c r="L541" s="129">
        <v>37100.75</v>
      </c>
      <c r="M541" s="129">
        <v>34517.52</v>
      </c>
      <c r="N541" s="129">
        <v>80.0</v>
      </c>
      <c r="O541" s="129">
        <v>69.0</v>
      </c>
      <c r="P541" s="129">
        <v>57.0</v>
      </c>
      <c r="Q541" s="129">
        <v>39.0</v>
      </c>
      <c r="R541" s="129">
        <v>62.0</v>
      </c>
      <c r="S541" s="129">
        <v>46.0</v>
      </c>
      <c r="T541" s="129">
        <v>15.0</v>
      </c>
      <c r="U541" s="129">
        <v>46.0</v>
      </c>
      <c r="V541" s="129">
        <v>34.0</v>
      </c>
      <c r="W541" s="129">
        <v>7.48</v>
      </c>
      <c r="X541" s="129">
        <v>12.62</v>
      </c>
      <c r="Y541" s="129">
        <v>1.0</v>
      </c>
      <c r="Z541" s="129">
        <v>1.0</v>
      </c>
      <c r="AA541" s="129">
        <v>2.0</v>
      </c>
      <c r="AB541" s="129">
        <v>2.0</v>
      </c>
      <c r="AC541" s="129">
        <v>2.0</v>
      </c>
      <c r="AD541" s="129">
        <v>1.85</v>
      </c>
      <c r="AE541" s="129">
        <v>335.0</v>
      </c>
      <c r="AF541" s="129">
        <v>1.0</v>
      </c>
      <c r="AG541" s="129">
        <v>1.0</v>
      </c>
      <c r="AH541" s="129">
        <v>2.0</v>
      </c>
      <c r="AI541" s="129">
        <v>1.0</v>
      </c>
      <c r="AJ541" s="129">
        <v>2.0</v>
      </c>
      <c r="AK541" s="129">
        <v>2.0</v>
      </c>
      <c r="AL541" s="130">
        <v>45469.77669996528</v>
      </c>
      <c r="AM541" s="131">
        <v>1177843.72</v>
      </c>
      <c r="AN541" s="131">
        <v>1044167.37</v>
      </c>
      <c r="AO541" s="124"/>
      <c r="AP541" s="124"/>
    </row>
    <row r="542">
      <c r="A542" s="129">
        <v>696.0</v>
      </c>
      <c r="B542" s="14" t="s">
        <v>122</v>
      </c>
      <c r="C542" s="14" t="s">
        <v>32</v>
      </c>
      <c r="D542" s="14" t="s">
        <v>546</v>
      </c>
      <c r="E542" s="14" t="s">
        <v>634</v>
      </c>
      <c r="F542" s="15" t="s">
        <v>243</v>
      </c>
      <c r="G542" s="15" t="s">
        <v>101</v>
      </c>
      <c r="H542" s="18" t="s">
        <v>1053</v>
      </c>
      <c r="I542" s="18" t="s">
        <v>1054</v>
      </c>
      <c r="J542" s="129">
        <v>689871.54</v>
      </c>
      <c r="K542" s="129">
        <v>663645.0</v>
      </c>
      <c r="L542" s="129">
        <v>24101.25</v>
      </c>
      <c r="M542" s="129">
        <v>24039.23</v>
      </c>
      <c r="N542" s="129">
        <v>22.0</v>
      </c>
      <c r="O542" s="129">
        <v>23.0</v>
      </c>
      <c r="P542" s="129">
        <v>24.0</v>
      </c>
      <c r="Q542" s="129">
        <v>12.0</v>
      </c>
      <c r="R542" s="129">
        <v>50.0</v>
      </c>
      <c r="S542" s="129">
        <v>39.0</v>
      </c>
      <c r="T542" s="129">
        <v>-4.0</v>
      </c>
      <c r="U542" s="129">
        <v>100.0</v>
      </c>
      <c r="V542" s="129">
        <v>28.0</v>
      </c>
      <c r="W542" s="129">
        <v>0.26</v>
      </c>
      <c r="X542" s="129">
        <v>3.95</v>
      </c>
      <c r="Y542" s="129">
        <v>1.0</v>
      </c>
      <c r="Z542" s="129">
        <v>2.0</v>
      </c>
      <c r="AA542" s="129">
        <v>2.0</v>
      </c>
      <c r="AB542" s="129">
        <v>1.0</v>
      </c>
      <c r="AC542" s="129">
        <v>1.0</v>
      </c>
      <c r="AD542" s="129">
        <v>1.3</v>
      </c>
      <c r="AE542" s="129">
        <v>443.0</v>
      </c>
      <c r="AF542" s="129">
        <v>1.0</v>
      </c>
      <c r="AG542" s="129">
        <v>2.0</v>
      </c>
      <c r="AH542" s="129">
        <v>2.0</v>
      </c>
      <c r="AI542" s="129">
        <v>1.0</v>
      </c>
      <c r="AJ542" s="129">
        <v>1.0</v>
      </c>
      <c r="AK542" s="129">
        <v>1.0</v>
      </c>
      <c r="AL542" s="130">
        <v>45469.77669996528</v>
      </c>
      <c r="AM542" s="131">
        <v>691323.95</v>
      </c>
      <c r="AN542" s="131">
        <v>663672.25</v>
      </c>
      <c r="AO542" s="124"/>
      <c r="AP542" s="124"/>
    </row>
    <row r="543">
      <c r="A543" s="129">
        <v>596.0</v>
      </c>
      <c r="B543" s="14" t="s">
        <v>97</v>
      </c>
      <c r="C543" s="14" t="s">
        <v>32</v>
      </c>
      <c r="D543" s="14" t="s">
        <v>249</v>
      </c>
      <c r="E543" s="14" t="s">
        <v>563</v>
      </c>
      <c r="F543" s="15" t="s">
        <v>209</v>
      </c>
      <c r="G543" s="15" t="s">
        <v>101</v>
      </c>
      <c r="H543" s="18" t="s">
        <v>1053</v>
      </c>
      <c r="I543" s="18" t="s">
        <v>1054</v>
      </c>
      <c r="J543" s="129">
        <v>1941889.52</v>
      </c>
      <c r="K543" s="129">
        <v>1875276.2</v>
      </c>
      <c r="L543" s="129">
        <v>56314.61</v>
      </c>
      <c r="M543" s="129">
        <v>54835.37</v>
      </c>
      <c r="N543" s="129">
        <v>12.0</v>
      </c>
      <c r="O543" s="14" t="s">
        <v>41</v>
      </c>
      <c r="P543" s="129">
        <v>32.0</v>
      </c>
      <c r="Q543" s="129">
        <v>18.0</v>
      </c>
      <c r="R543" s="129">
        <v>57.0</v>
      </c>
      <c r="S543" s="129">
        <v>24.0</v>
      </c>
      <c r="T543" s="14" t="s">
        <v>41</v>
      </c>
      <c r="U543" s="129">
        <v>77.0</v>
      </c>
      <c r="V543" s="129">
        <v>137.0</v>
      </c>
      <c r="W543" s="129">
        <v>2.7</v>
      </c>
      <c r="X543" s="129">
        <v>3.55</v>
      </c>
      <c r="Y543" s="14" t="s">
        <v>41</v>
      </c>
      <c r="Z543" s="129">
        <v>2.0</v>
      </c>
      <c r="AA543" s="129">
        <v>5.0</v>
      </c>
      <c r="AB543" s="129">
        <v>1.0</v>
      </c>
      <c r="AC543" s="129">
        <v>1.0</v>
      </c>
      <c r="AD543" s="129">
        <v>1.85</v>
      </c>
      <c r="AE543" s="129">
        <v>339.0</v>
      </c>
      <c r="AF543" s="14" t="s">
        <v>41</v>
      </c>
      <c r="AG543" s="129">
        <v>2.0</v>
      </c>
      <c r="AH543" s="129">
        <v>4.0</v>
      </c>
      <c r="AI543" s="129">
        <v>1.0</v>
      </c>
      <c r="AJ543" s="129">
        <v>1.0</v>
      </c>
      <c r="AK543" s="129">
        <v>2.0</v>
      </c>
      <c r="AL543" s="130">
        <v>45469.77669996528</v>
      </c>
      <c r="AM543" s="131">
        <v>1941655.02</v>
      </c>
      <c r="AN543" s="131">
        <v>1876317.82</v>
      </c>
      <c r="AO543" s="124"/>
      <c r="AP543" s="124"/>
    </row>
    <row r="544">
      <c r="A544" s="129">
        <v>812.0</v>
      </c>
      <c r="B544" s="14" t="s">
        <v>42</v>
      </c>
      <c r="C544" s="14" t="s">
        <v>32</v>
      </c>
      <c r="D544" s="14" t="s">
        <v>91</v>
      </c>
      <c r="E544" s="14" t="s">
        <v>74</v>
      </c>
      <c r="F544" s="15" t="s">
        <v>108</v>
      </c>
      <c r="G544" s="15" t="s">
        <v>46</v>
      </c>
      <c r="H544" s="18" t="s">
        <v>1053</v>
      </c>
      <c r="I544" s="18" t="s">
        <v>1054</v>
      </c>
      <c r="J544" s="129">
        <v>329858.57</v>
      </c>
      <c r="K544" s="129">
        <v>449547.6</v>
      </c>
      <c r="L544" s="129">
        <v>11360.0</v>
      </c>
      <c r="M544" s="129">
        <v>15597.35</v>
      </c>
      <c r="N544" s="14" t="s">
        <v>41</v>
      </c>
      <c r="O544" s="14" t="s">
        <v>41</v>
      </c>
      <c r="P544" s="129">
        <v>11.0</v>
      </c>
      <c r="Q544" s="129">
        <v>19.0</v>
      </c>
      <c r="R544" s="129">
        <v>18.0</v>
      </c>
      <c r="S544" s="129">
        <v>12.0</v>
      </c>
      <c r="T544" s="14" t="s">
        <v>41</v>
      </c>
      <c r="U544" s="129">
        <v>-42.0</v>
      </c>
      <c r="V544" s="129">
        <v>50.0</v>
      </c>
      <c r="W544" s="129">
        <v>-27.17</v>
      </c>
      <c r="X544" s="129">
        <v>-26.62</v>
      </c>
      <c r="Y544" s="14" t="s">
        <v>41</v>
      </c>
      <c r="Z544" s="129">
        <v>1.0</v>
      </c>
      <c r="AA544" s="129">
        <v>3.0</v>
      </c>
      <c r="AB544" s="129">
        <v>1.0</v>
      </c>
      <c r="AC544" s="129">
        <v>1.0</v>
      </c>
      <c r="AD544" s="129">
        <v>1.35</v>
      </c>
      <c r="AE544" s="129">
        <v>432.0</v>
      </c>
      <c r="AF544" s="14" t="s">
        <v>41</v>
      </c>
      <c r="AG544" s="129">
        <v>1.0</v>
      </c>
      <c r="AH544" s="129">
        <v>2.0</v>
      </c>
      <c r="AI544" s="129">
        <v>1.0</v>
      </c>
      <c r="AJ544" s="129">
        <v>1.0</v>
      </c>
      <c r="AK544" s="129">
        <v>1.0</v>
      </c>
      <c r="AL544" s="130">
        <v>45469.77669996528</v>
      </c>
      <c r="AM544" s="131">
        <v>330146.32</v>
      </c>
      <c r="AN544" s="131">
        <v>449182.82</v>
      </c>
      <c r="AO544" s="124"/>
      <c r="AP544" s="124"/>
    </row>
    <row r="545">
      <c r="A545" s="129">
        <v>584.0</v>
      </c>
      <c r="B545" s="14" t="s">
        <v>31</v>
      </c>
      <c r="C545" s="14" t="s">
        <v>32</v>
      </c>
      <c r="D545" s="14" t="s">
        <v>550</v>
      </c>
      <c r="E545" s="14" t="s">
        <v>551</v>
      </c>
      <c r="F545" s="15" t="s">
        <v>40</v>
      </c>
      <c r="G545" s="15" t="s">
        <v>36</v>
      </c>
      <c r="H545" s="18" t="s">
        <v>1053</v>
      </c>
      <c r="I545" s="18" t="s">
        <v>1054</v>
      </c>
      <c r="J545" s="129">
        <v>853487.5</v>
      </c>
      <c r="K545" s="129">
        <v>961193.6</v>
      </c>
      <c r="L545" s="129">
        <v>27439.7</v>
      </c>
      <c r="M545" s="129">
        <v>32320.25</v>
      </c>
      <c r="N545" s="129">
        <v>17.0</v>
      </c>
      <c r="O545" s="129">
        <v>27.0</v>
      </c>
      <c r="P545" s="129">
        <v>62.0</v>
      </c>
      <c r="Q545" s="129">
        <v>23.0</v>
      </c>
      <c r="R545" s="129">
        <v>51.0</v>
      </c>
      <c r="S545" s="129">
        <v>43.0</v>
      </c>
      <c r="T545" s="129">
        <v>-37.0</v>
      </c>
      <c r="U545" s="129">
        <v>169.0</v>
      </c>
      <c r="V545" s="129">
        <v>18.0</v>
      </c>
      <c r="W545" s="129">
        <v>-15.1</v>
      </c>
      <c r="X545" s="129">
        <v>-11.21</v>
      </c>
      <c r="Y545" s="129">
        <v>1.0</v>
      </c>
      <c r="Z545" s="129">
        <v>3.0</v>
      </c>
      <c r="AA545" s="129">
        <v>1.0</v>
      </c>
      <c r="AB545" s="129">
        <v>1.0</v>
      </c>
      <c r="AC545" s="129">
        <v>1.0</v>
      </c>
      <c r="AD545" s="129">
        <v>1.2</v>
      </c>
      <c r="AE545" s="129">
        <v>476.0</v>
      </c>
      <c r="AF545" s="129">
        <v>1.0</v>
      </c>
      <c r="AG545" s="129">
        <v>2.0</v>
      </c>
      <c r="AH545" s="129">
        <v>1.0</v>
      </c>
      <c r="AI545" s="129">
        <v>1.0</v>
      </c>
      <c r="AJ545" s="129">
        <v>1.0</v>
      </c>
      <c r="AK545" s="129">
        <v>1.0</v>
      </c>
      <c r="AL545" s="130">
        <v>45469.77669996528</v>
      </c>
      <c r="AM545" s="131">
        <v>853598.63</v>
      </c>
      <c r="AN545" s="131">
        <v>961834.94</v>
      </c>
      <c r="AO545" s="124"/>
      <c r="AP545" s="124"/>
    </row>
    <row r="546">
      <c r="A546" s="129">
        <v>176.0</v>
      </c>
      <c r="B546" s="14" t="s">
        <v>414</v>
      </c>
      <c r="C546" s="14" t="s">
        <v>992</v>
      </c>
      <c r="D546" s="14" t="s">
        <v>173</v>
      </c>
      <c r="E546" s="14" t="s">
        <v>174</v>
      </c>
      <c r="F546" s="15" t="s">
        <v>88</v>
      </c>
      <c r="G546" s="15" t="s">
        <v>59</v>
      </c>
      <c r="H546" s="18" t="s">
        <v>1053</v>
      </c>
      <c r="I546" s="18" t="s">
        <v>1054</v>
      </c>
      <c r="J546" s="129">
        <v>529507.25</v>
      </c>
      <c r="K546" s="129">
        <v>627054.35</v>
      </c>
      <c r="L546" s="129">
        <v>12454.46</v>
      </c>
      <c r="M546" s="129">
        <v>14550.12</v>
      </c>
      <c r="N546" s="129">
        <v>8.0</v>
      </c>
      <c r="O546" s="14" t="s">
        <v>41</v>
      </c>
      <c r="P546" s="129">
        <v>58.0</v>
      </c>
      <c r="Q546" s="129">
        <v>96.0</v>
      </c>
      <c r="R546" s="129">
        <v>97.0</v>
      </c>
      <c r="S546" s="129">
        <v>108.0</v>
      </c>
      <c r="T546" s="14" t="s">
        <v>41</v>
      </c>
      <c r="U546" s="129">
        <v>-39.0</v>
      </c>
      <c r="V546" s="129">
        <v>-10.0</v>
      </c>
      <c r="W546" s="129">
        <v>-14.4</v>
      </c>
      <c r="X546" s="129">
        <v>-15.56</v>
      </c>
      <c r="Y546" s="14" t="s">
        <v>41</v>
      </c>
      <c r="Z546" s="129">
        <v>1.0</v>
      </c>
      <c r="AA546" s="129">
        <v>1.0</v>
      </c>
      <c r="AB546" s="129">
        <v>1.0</v>
      </c>
      <c r="AC546" s="129">
        <v>1.0</v>
      </c>
      <c r="AD546" s="129">
        <v>0.9</v>
      </c>
      <c r="AE546" s="129">
        <v>646.0</v>
      </c>
      <c r="AF546" s="14" t="s">
        <v>41</v>
      </c>
      <c r="AG546" s="129">
        <v>1.0</v>
      </c>
      <c r="AH546" s="129">
        <v>1.0</v>
      </c>
      <c r="AI546" s="129">
        <v>1.0</v>
      </c>
      <c r="AJ546" s="129">
        <v>1.0</v>
      </c>
      <c r="AK546" s="129">
        <v>1.0</v>
      </c>
      <c r="AL546" s="130">
        <v>45469.77669996528</v>
      </c>
      <c r="AM546" s="131">
        <v>527314.6</v>
      </c>
      <c r="AN546" s="131">
        <v>626503.75</v>
      </c>
      <c r="AO546" s="124"/>
      <c r="AP546" s="124"/>
    </row>
    <row r="547">
      <c r="A547" s="129">
        <v>177.0</v>
      </c>
      <c r="B547" s="14" t="s">
        <v>47</v>
      </c>
      <c r="C547" s="14" t="s">
        <v>32</v>
      </c>
      <c r="D547" s="14" t="s">
        <v>173</v>
      </c>
      <c r="E547" s="14" t="s">
        <v>174</v>
      </c>
      <c r="F547" s="15" t="s">
        <v>88</v>
      </c>
      <c r="G547" s="15" t="s">
        <v>59</v>
      </c>
      <c r="H547" s="18" t="s">
        <v>1053</v>
      </c>
      <c r="I547" s="18" t="s">
        <v>1054</v>
      </c>
      <c r="J547" s="129">
        <v>469155.04</v>
      </c>
      <c r="K547" s="129">
        <v>447841.4</v>
      </c>
      <c r="L547" s="129">
        <v>11596.27</v>
      </c>
      <c r="M547" s="129">
        <v>12262.55</v>
      </c>
      <c r="N547" s="129">
        <v>15.0</v>
      </c>
      <c r="O547" s="129">
        <v>29.0</v>
      </c>
      <c r="P547" s="129">
        <v>24.0</v>
      </c>
      <c r="Q547" s="129">
        <v>25.0</v>
      </c>
      <c r="R547" s="129">
        <v>21.0</v>
      </c>
      <c r="S547" s="129">
        <v>27.0</v>
      </c>
      <c r="T547" s="129">
        <v>-48.0</v>
      </c>
      <c r="U547" s="129">
        <v>-4.0</v>
      </c>
      <c r="V547" s="129">
        <v>-22.0</v>
      </c>
      <c r="W547" s="129">
        <v>-5.43</v>
      </c>
      <c r="X547" s="129">
        <v>4.76</v>
      </c>
      <c r="Y547" s="129">
        <v>1.0</v>
      </c>
      <c r="Z547" s="129">
        <v>1.0</v>
      </c>
      <c r="AA547" s="129">
        <v>1.0</v>
      </c>
      <c r="AB547" s="129">
        <v>1.0</v>
      </c>
      <c r="AC547" s="129">
        <v>1.0</v>
      </c>
      <c r="AD547" s="129">
        <v>1.0</v>
      </c>
      <c r="AE547" s="129">
        <v>527.0</v>
      </c>
      <c r="AF547" s="129">
        <v>1.0</v>
      </c>
      <c r="AG547" s="129">
        <v>1.0</v>
      </c>
      <c r="AH547" s="129">
        <v>1.0</v>
      </c>
      <c r="AI547" s="129">
        <v>1.0</v>
      </c>
      <c r="AJ547" s="129">
        <v>1.0</v>
      </c>
      <c r="AK547" s="129">
        <v>1.0</v>
      </c>
      <c r="AL547" s="130">
        <v>45469.77669996528</v>
      </c>
      <c r="AM547" s="131">
        <v>443477.07</v>
      </c>
      <c r="AN547" s="131">
        <v>448097.26</v>
      </c>
      <c r="AO547" s="124"/>
      <c r="AP547" s="124"/>
    </row>
    <row r="548">
      <c r="A548" s="129">
        <v>178.0</v>
      </c>
      <c r="B548" s="14" t="s">
        <v>414</v>
      </c>
      <c r="C548" s="14" t="s">
        <v>992</v>
      </c>
      <c r="D548" s="14" t="s">
        <v>173</v>
      </c>
      <c r="E548" s="14" t="s">
        <v>174</v>
      </c>
      <c r="F548" s="15" t="s">
        <v>88</v>
      </c>
      <c r="G548" s="15" t="s">
        <v>59</v>
      </c>
      <c r="H548" s="18" t="s">
        <v>1053</v>
      </c>
      <c r="I548" s="18" t="s">
        <v>1054</v>
      </c>
      <c r="J548" s="129">
        <v>914648.76</v>
      </c>
      <c r="K548" s="129">
        <v>1021388.38</v>
      </c>
      <c r="L548" s="129">
        <v>21075.45</v>
      </c>
      <c r="M548" s="129">
        <v>24769.98</v>
      </c>
      <c r="N548" s="129">
        <v>6.0</v>
      </c>
      <c r="O548" s="129">
        <v>14.0</v>
      </c>
      <c r="P548" s="129">
        <v>88.0</v>
      </c>
      <c r="Q548" s="129">
        <v>162.0</v>
      </c>
      <c r="R548" s="129">
        <v>201.0</v>
      </c>
      <c r="S548" s="129">
        <v>232.0</v>
      </c>
      <c r="T548" s="129">
        <v>-57.0</v>
      </c>
      <c r="U548" s="129">
        <v>-45.0</v>
      </c>
      <c r="V548" s="129">
        <v>-13.0</v>
      </c>
      <c r="W548" s="129">
        <v>-14.92</v>
      </c>
      <c r="X548" s="129">
        <v>-10.45</v>
      </c>
      <c r="Y548" s="129">
        <v>1.0</v>
      </c>
      <c r="Z548" s="129">
        <v>1.0</v>
      </c>
      <c r="AA548" s="129">
        <v>1.0</v>
      </c>
      <c r="AB548" s="129">
        <v>1.0</v>
      </c>
      <c r="AC548" s="129">
        <v>1.0</v>
      </c>
      <c r="AD548" s="129">
        <v>1.0</v>
      </c>
      <c r="AE548" s="129">
        <v>549.0</v>
      </c>
      <c r="AF548" s="129">
        <v>1.0</v>
      </c>
      <c r="AG548" s="129">
        <v>1.0</v>
      </c>
      <c r="AH548" s="129">
        <v>1.0</v>
      </c>
      <c r="AI548" s="129">
        <v>1.0</v>
      </c>
      <c r="AJ548" s="129">
        <v>1.0</v>
      </c>
      <c r="AK548" s="129">
        <v>1.0</v>
      </c>
      <c r="AL548" s="130">
        <v>45469.77669996528</v>
      </c>
      <c r="AM548" s="131">
        <v>916821.15</v>
      </c>
      <c r="AN548" s="131">
        <v>1020601.63</v>
      </c>
      <c r="AO548" s="124"/>
      <c r="AP548" s="124"/>
    </row>
    <row r="549">
      <c r="A549" s="129">
        <v>175.0</v>
      </c>
      <c r="B549" s="14" t="s">
        <v>414</v>
      </c>
      <c r="C549" s="14" t="s">
        <v>992</v>
      </c>
      <c r="D549" s="14" t="s">
        <v>173</v>
      </c>
      <c r="E549" s="14" t="s">
        <v>174</v>
      </c>
      <c r="F549" s="15" t="s">
        <v>88</v>
      </c>
      <c r="G549" s="15" t="s">
        <v>59</v>
      </c>
      <c r="H549" s="18" t="s">
        <v>1053</v>
      </c>
      <c r="I549" s="18" t="s">
        <v>1054</v>
      </c>
      <c r="J549" s="129">
        <v>1218897.35</v>
      </c>
      <c r="K549" s="129">
        <v>1072737.75</v>
      </c>
      <c r="L549" s="129">
        <v>27617.39</v>
      </c>
      <c r="M549" s="129">
        <v>25281.36</v>
      </c>
      <c r="N549" s="129">
        <v>13.0</v>
      </c>
      <c r="O549" s="129">
        <v>12.0</v>
      </c>
      <c r="P549" s="129">
        <v>89.0</v>
      </c>
      <c r="Q549" s="129">
        <v>147.0</v>
      </c>
      <c r="R549" s="129">
        <v>238.0</v>
      </c>
      <c r="S549" s="129">
        <v>233.0</v>
      </c>
      <c r="T549" s="129">
        <v>8.0</v>
      </c>
      <c r="U549" s="129">
        <v>-39.0</v>
      </c>
      <c r="V549" s="129">
        <v>2.0</v>
      </c>
      <c r="W549" s="129">
        <v>9.24</v>
      </c>
      <c r="X549" s="129">
        <v>13.62</v>
      </c>
      <c r="Y549" s="129">
        <v>1.0</v>
      </c>
      <c r="Z549" s="129">
        <v>1.0</v>
      </c>
      <c r="AA549" s="129">
        <v>1.0</v>
      </c>
      <c r="AB549" s="129">
        <v>3.0</v>
      </c>
      <c r="AC549" s="129">
        <v>3.0</v>
      </c>
      <c r="AD549" s="129">
        <v>2.3</v>
      </c>
      <c r="AE549" s="129">
        <v>259.0</v>
      </c>
      <c r="AF549" s="129">
        <v>1.0</v>
      </c>
      <c r="AG549" s="129">
        <v>1.0</v>
      </c>
      <c r="AH549" s="129">
        <v>1.0</v>
      </c>
      <c r="AI549" s="129">
        <v>2.0</v>
      </c>
      <c r="AJ549" s="129">
        <v>2.0</v>
      </c>
      <c r="AK549" s="129">
        <v>2.0</v>
      </c>
      <c r="AL549" s="130">
        <v>45469.77669996528</v>
      </c>
      <c r="AM549" s="131">
        <v>1216152.42</v>
      </c>
      <c r="AN549" s="131">
        <v>1063839.42</v>
      </c>
      <c r="AO549" s="124"/>
      <c r="AP549" s="124"/>
    </row>
    <row r="550">
      <c r="A550" s="129">
        <v>789.0</v>
      </c>
      <c r="B550" s="14" t="s">
        <v>97</v>
      </c>
      <c r="C550" s="14" t="s">
        <v>32</v>
      </c>
      <c r="D550" s="14" t="s">
        <v>707</v>
      </c>
      <c r="E550" s="14" t="s">
        <v>708</v>
      </c>
      <c r="F550" s="15" t="s">
        <v>335</v>
      </c>
      <c r="G550" s="15" t="s">
        <v>101</v>
      </c>
      <c r="H550" s="18" t="s">
        <v>1053</v>
      </c>
      <c r="I550" s="18" t="s">
        <v>1054</v>
      </c>
      <c r="J550" s="129">
        <v>459247.01</v>
      </c>
      <c r="K550" s="129">
        <v>358872.8</v>
      </c>
      <c r="L550" s="129">
        <v>11047.72</v>
      </c>
      <c r="M550" s="129">
        <v>8660.0</v>
      </c>
      <c r="N550" s="129">
        <v>3.0</v>
      </c>
      <c r="O550" s="14" t="s">
        <v>41</v>
      </c>
      <c r="P550" s="129">
        <v>17.0</v>
      </c>
      <c r="Q550" s="129">
        <v>6.0</v>
      </c>
      <c r="R550" s="129">
        <v>9.0</v>
      </c>
      <c r="S550" s="129">
        <v>9.0</v>
      </c>
      <c r="T550" s="14" t="s">
        <v>41</v>
      </c>
      <c r="U550" s="129">
        <v>183.0</v>
      </c>
      <c r="V550" s="129">
        <v>0.0</v>
      </c>
      <c r="W550" s="129">
        <v>27.57</v>
      </c>
      <c r="X550" s="129">
        <v>27.97</v>
      </c>
      <c r="Y550" s="14" t="s">
        <v>41</v>
      </c>
      <c r="Z550" s="129">
        <v>3.0</v>
      </c>
      <c r="AA550" s="129">
        <v>1.0</v>
      </c>
      <c r="AB550" s="129">
        <v>5.0</v>
      </c>
      <c r="AC550" s="129">
        <v>4.0</v>
      </c>
      <c r="AD550" s="129">
        <v>3.5</v>
      </c>
      <c r="AE550" s="129">
        <v>140.0</v>
      </c>
      <c r="AF550" s="14" t="s">
        <v>41</v>
      </c>
      <c r="AG550" s="129">
        <v>2.0</v>
      </c>
      <c r="AH550" s="129">
        <v>1.0</v>
      </c>
      <c r="AI550" s="129">
        <v>4.0</v>
      </c>
      <c r="AJ550" s="129">
        <v>3.0</v>
      </c>
      <c r="AK550" s="129">
        <v>3.0</v>
      </c>
      <c r="AL550" s="130">
        <v>45469.77669996528</v>
      </c>
      <c r="AM550" s="131">
        <v>470025.26</v>
      </c>
      <c r="AN550" s="131">
        <v>358852.62</v>
      </c>
      <c r="AO550" s="124"/>
      <c r="AP550" s="124"/>
    </row>
    <row r="551">
      <c r="A551" s="129">
        <v>336.0</v>
      </c>
      <c r="B551" s="14" t="s">
        <v>97</v>
      </c>
      <c r="C551" s="14" t="s">
        <v>32</v>
      </c>
      <c r="D551" s="14" t="s">
        <v>346</v>
      </c>
      <c r="E551" s="14" t="s">
        <v>347</v>
      </c>
      <c r="F551" s="15" t="s">
        <v>243</v>
      </c>
      <c r="G551" s="15" t="s">
        <v>101</v>
      </c>
      <c r="H551" s="18" t="s">
        <v>1053</v>
      </c>
      <c r="I551" s="18" t="s">
        <v>1054</v>
      </c>
      <c r="J551" s="129">
        <v>1985426.35</v>
      </c>
      <c r="K551" s="129">
        <v>1305311.2</v>
      </c>
      <c r="L551" s="129">
        <v>74588.89</v>
      </c>
      <c r="M551" s="129">
        <v>48395.3</v>
      </c>
      <c r="N551" s="129">
        <v>4.0</v>
      </c>
      <c r="O551" s="129">
        <v>22.0</v>
      </c>
      <c r="P551" s="129">
        <v>82.0</v>
      </c>
      <c r="Q551" s="129">
        <v>116.0</v>
      </c>
      <c r="R551" s="129">
        <v>105.0</v>
      </c>
      <c r="S551" s="129">
        <v>186.0</v>
      </c>
      <c r="T551" s="129">
        <v>-81.0</v>
      </c>
      <c r="U551" s="129">
        <v>-29.0</v>
      </c>
      <c r="V551" s="129">
        <v>-43.0</v>
      </c>
      <c r="W551" s="129">
        <v>54.12</v>
      </c>
      <c r="X551" s="129">
        <v>52.1</v>
      </c>
      <c r="Y551" s="129">
        <v>1.0</v>
      </c>
      <c r="Z551" s="129">
        <v>1.0</v>
      </c>
      <c r="AA551" s="129">
        <v>1.0</v>
      </c>
      <c r="AB551" s="129">
        <v>5.0</v>
      </c>
      <c r="AC551" s="129">
        <v>5.0</v>
      </c>
      <c r="AD551" s="129">
        <v>3.6</v>
      </c>
      <c r="AE551" s="129">
        <v>122.0</v>
      </c>
      <c r="AF551" s="129">
        <v>1.0</v>
      </c>
      <c r="AG551" s="129">
        <v>1.0</v>
      </c>
      <c r="AH551" s="129">
        <v>1.0</v>
      </c>
      <c r="AI551" s="129">
        <v>4.0</v>
      </c>
      <c r="AJ551" s="129">
        <v>4.0</v>
      </c>
      <c r="AK551" s="129">
        <v>3.0</v>
      </c>
      <c r="AL551" s="130">
        <v>45469.77669996528</v>
      </c>
      <c r="AM551" s="131">
        <v>1957159.6</v>
      </c>
      <c r="AN551" s="131">
        <v>1306024.18</v>
      </c>
      <c r="AO551" s="124"/>
      <c r="AP551" s="124"/>
    </row>
    <row r="552">
      <c r="A552" s="129">
        <v>887.0</v>
      </c>
      <c r="B552" s="14" t="s">
        <v>982</v>
      </c>
      <c r="C552" s="14" t="s">
        <v>32</v>
      </c>
      <c r="D552" s="14" t="s">
        <v>672</v>
      </c>
      <c r="E552" s="14" t="s">
        <v>673</v>
      </c>
      <c r="F552" s="15" t="s">
        <v>220</v>
      </c>
      <c r="G552" s="15" t="s">
        <v>59</v>
      </c>
      <c r="H552" s="18" t="s">
        <v>1053</v>
      </c>
      <c r="I552" s="18" t="s">
        <v>1054</v>
      </c>
      <c r="J552" s="14" t="s">
        <v>41</v>
      </c>
      <c r="K552" s="14" t="s">
        <v>41</v>
      </c>
      <c r="L552" s="129">
        <v>3113.59</v>
      </c>
      <c r="M552" s="129">
        <v>2157.0</v>
      </c>
      <c r="N552" s="14" t="s">
        <v>41</v>
      </c>
      <c r="O552" s="14" t="s">
        <v>41</v>
      </c>
      <c r="P552" s="129">
        <v>11.0</v>
      </c>
      <c r="Q552" s="129">
        <v>5.0</v>
      </c>
      <c r="R552" s="129">
        <v>5.0</v>
      </c>
      <c r="S552" s="129">
        <v>3.0</v>
      </c>
      <c r="T552" s="14" t="s">
        <v>41</v>
      </c>
      <c r="U552" s="129">
        <v>120.0</v>
      </c>
      <c r="V552" s="129">
        <v>66.0</v>
      </c>
      <c r="W552" s="129">
        <v>44.35</v>
      </c>
      <c r="X552" s="14" t="s">
        <v>41</v>
      </c>
      <c r="Y552" s="14" t="s">
        <v>41</v>
      </c>
      <c r="Z552" s="129">
        <v>3.0</v>
      </c>
      <c r="AA552" s="129">
        <v>4.0</v>
      </c>
      <c r="AB552" s="129">
        <v>5.0</v>
      </c>
      <c r="AC552" s="14" t="s">
        <v>41</v>
      </c>
      <c r="AD552" s="129">
        <v>3.1</v>
      </c>
      <c r="AE552" s="129">
        <v>171.0</v>
      </c>
      <c r="AF552" s="14" t="s">
        <v>41</v>
      </c>
      <c r="AG552" s="129">
        <v>2.0</v>
      </c>
      <c r="AH552" s="129">
        <v>3.0</v>
      </c>
      <c r="AI552" s="129">
        <v>4.0</v>
      </c>
      <c r="AJ552" s="14" t="s">
        <v>41</v>
      </c>
      <c r="AK552" s="129">
        <v>3.0</v>
      </c>
      <c r="AL552" s="130">
        <v>45469.77669996528</v>
      </c>
      <c r="AM552" s="131">
        <v>207037.17</v>
      </c>
      <c r="AN552" s="131">
        <v>144751.52</v>
      </c>
      <c r="AO552" s="124"/>
      <c r="AP552" s="124"/>
    </row>
    <row r="553">
      <c r="A553" s="129">
        <v>741.0</v>
      </c>
      <c r="B553" s="14" t="s">
        <v>31</v>
      </c>
      <c r="C553" s="14" t="s">
        <v>32</v>
      </c>
      <c r="D553" s="14" t="s">
        <v>672</v>
      </c>
      <c r="E553" s="14" t="s">
        <v>673</v>
      </c>
      <c r="F553" s="15" t="s">
        <v>220</v>
      </c>
      <c r="G553" s="15" t="s">
        <v>59</v>
      </c>
      <c r="H553" s="18" t="s">
        <v>1053</v>
      </c>
      <c r="I553" s="18" t="s">
        <v>1054</v>
      </c>
      <c r="J553" s="129">
        <v>3008177.13</v>
      </c>
      <c r="K553" s="129">
        <v>2606178.0</v>
      </c>
      <c r="L553" s="129">
        <v>59954.22</v>
      </c>
      <c r="M553" s="129">
        <v>47387.3</v>
      </c>
      <c r="N553" s="129">
        <v>60.0</v>
      </c>
      <c r="O553" s="129">
        <v>36.0</v>
      </c>
      <c r="P553" s="129">
        <v>45.0</v>
      </c>
      <c r="Q553" s="129">
        <v>47.0</v>
      </c>
      <c r="R553" s="129">
        <v>42.0</v>
      </c>
      <c r="S553" s="129">
        <v>41.0</v>
      </c>
      <c r="T553" s="129">
        <v>66.0</v>
      </c>
      <c r="U553" s="129">
        <v>-4.0</v>
      </c>
      <c r="V553" s="129">
        <v>2.0</v>
      </c>
      <c r="W553" s="129">
        <v>26.52</v>
      </c>
      <c r="X553" s="129">
        <v>15.42</v>
      </c>
      <c r="Y553" s="129">
        <v>3.0</v>
      </c>
      <c r="Z553" s="129">
        <v>1.0</v>
      </c>
      <c r="AA553" s="129">
        <v>1.0</v>
      </c>
      <c r="AB553" s="129">
        <v>5.0</v>
      </c>
      <c r="AC553" s="129">
        <v>3.0</v>
      </c>
      <c r="AD553" s="129">
        <v>3.2</v>
      </c>
      <c r="AE553" s="129">
        <v>166.0</v>
      </c>
      <c r="AF553" s="129">
        <v>2.0</v>
      </c>
      <c r="AG553" s="129">
        <v>1.0</v>
      </c>
      <c r="AH553" s="129">
        <v>1.0</v>
      </c>
      <c r="AI553" s="129">
        <v>4.0</v>
      </c>
      <c r="AJ553" s="129">
        <v>2.0</v>
      </c>
      <c r="AK553" s="129">
        <v>3.0</v>
      </c>
      <c r="AL553" s="130">
        <v>45469.77669996528</v>
      </c>
      <c r="AM553" s="131">
        <v>2949140.68</v>
      </c>
      <c r="AN553" s="131">
        <v>2427249.63</v>
      </c>
      <c r="AO553" s="124"/>
      <c r="AP553" s="124"/>
    </row>
    <row r="554">
      <c r="A554" s="129">
        <v>809.0</v>
      </c>
      <c r="B554" s="14" t="s">
        <v>122</v>
      </c>
      <c r="C554" s="14" t="s">
        <v>32</v>
      </c>
      <c r="D554" s="14" t="s">
        <v>728</v>
      </c>
      <c r="E554" s="14" t="s">
        <v>729</v>
      </c>
      <c r="F554" s="15" t="s">
        <v>403</v>
      </c>
      <c r="G554" s="15" t="s">
        <v>46</v>
      </c>
      <c r="H554" s="18" t="s">
        <v>1053</v>
      </c>
      <c r="I554" s="18" t="s">
        <v>1054</v>
      </c>
      <c r="J554" s="129">
        <v>1493605.79</v>
      </c>
      <c r="K554" s="129">
        <v>1672754.2</v>
      </c>
      <c r="L554" s="129">
        <v>74184.42</v>
      </c>
      <c r="M554" s="129">
        <v>86111.71</v>
      </c>
      <c r="N554" s="129">
        <v>11.0</v>
      </c>
      <c r="O554" s="129">
        <v>7.0</v>
      </c>
      <c r="P554" s="129">
        <v>35.0</v>
      </c>
      <c r="Q554" s="129">
        <v>45.0</v>
      </c>
      <c r="R554" s="129">
        <v>34.0</v>
      </c>
      <c r="S554" s="129">
        <v>43.0</v>
      </c>
      <c r="T554" s="129">
        <v>57.0</v>
      </c>
      <c r="U554" s="129">
        <v>-22.0</v>
      </c>
      <c r="V554" s="129">
        <v>-20.0</v>
      </c>
      <c r="W554" s="129">
        <v>-13.85</v>
      </c>
      <c r="X554" s="129">
        <v>-10.71</v>
      </c>
      <c r="Y554" s="129">
        <v>2.0</v>
      </c>
      <c r="Z554" s="129">
        <v>1.0</v>
      </c>
      <c r="AA554" s="129">
        <v>1.0</v>
      </c>
      <c r="AB554" s="129">
        <v>1.0</v>
      </c>
      <c r="AC554" s="129">
        <v>1.0</v>
      </c>
      <c r="AD554" s="129">
        <v>1.05</v>
      </c>
      <c r="AE554" s="129">
        <v>524.0</v>
      </c>
      <c r="AF554" s="129">
        <v>2.0</v>
      </c>
      <c r="AG554" s="129">
        <v>1.0</v>
      </c>
      <c r="AH554" s="129">
        <v>1.0</v>
      </c>
      <c r="AI554" s="129">
        <v>1.0</v>
      </c>
      <c r="AJ554" s="129">
        <v>1.0</v>
      </c>
      <c r="AK554" s="129">
        <v>1.0</v>
      </c>
      <c r="AL554" s="130">
        <v>45469.77669996528</v>
      </c>
      <c r="AM554" s="131">
        <v>1494234.79</v>
      </c>
      <c r="AN554" s="131">
        <v>1673170.87</v>
      </c>
      <c r="AO554" s="124"/>
      <c r="AP554" s="124"/>
    </row>
    <row r="555">
      <c r="A555" s="129">
        <v>357.0</v>
      </c>
      <c r="B555" s="14" t="s">
        <v>97</v>
      </c>
      <c r="C555" s="14" t="s">
        <v>32</v>
      </c>
      <c r="D555" s="14" t="s">
        <v>367</v>
      </c>
      <c r="E555" s="14" t="s">
        <v>358</v>
      </c>
      <c r="F555" s="15" t="s">
        <v>209</v>
      </c>
      <c r="G555" s="15" t="s">
        <v>101</v>
      </c>
      <c r="H555" s="18" t="s">
        <v>1053</v>
      </c>
      <c r="I555" s="18" t="s">
        <v>1054</v>
      </c>
      <c r="J555" s="129">
        <v>2602516.44</v>
      </c>
      <c r="K555" s="129">
        <v>2560759.2</v>
      </c>
      <c r="L555" s="129">
        <v>67477.18</v>
      </c>
      <c r="M555" s="129">
        <v>70967.92</v>
      </c>
      <c r="N555" s="129">
        <v>20.0</v>
      </c>
      <c r="O555" s="129">
        <v>14.0</v>
      </c>
      <c r="P555" s="129">
        <v>40.0</v>
      </c>
      <c r="Q555" s="129">
        <v>33.0</v>
      </c>
      <c r="R555" s="129">
        <v>44.0</v>
      </c>
      <c r="S555" s="129">
        <v>41.0</v>
      </c>
      <c r="T555" s="129">
        <v>42.0</v>
      </c>
      <c r="U555" s="129">
        <v>21.0</v>
      </c>
      <c r="V555" s="129">
        <v>7.0</v>
      </c>
      <c r="W555" s="129">
        <v>-4.92</v>
      </c>
      <c r="X555" s="129">
        <v>1.63</v>
      </c>
      <c r="Y555" s="129">
        <v>2.0</v>
      </c>
      <c r="Z555" s="129">
        <v>1.0</v>
      </c>
      <c r="AA555" s="129">
        <v>1.0</v>
      </c>
      <c r="AB555" s="129">
        <v>1.0</v>
      </c>
      <c r="AC555" s="129">
        <v>1.0</v>
      </c>
      <c r="AD555" s="129">
        <v>1.05</v>
      </c>
      <c r="AE555" s="129">
        <v>522.0</v>
      </c>
      <c r="AF555" s="129">
        <v>2.0</v>
      </c>
      <c r="AG555" s="129">
        <v>1.0</v>
      </c>
      <c r="AH555" s="129">
        <v>1.0</v>
      </c>
      <c r="AI555" s="129">
        <v>1.0</v>
      </c>
      <c r="AJ555" s="129">
        <v>1.0</v>
      </c>
      <c r="AK555" s="129">
        <v>1.0</v>
      </c>
      <c r="AL555" s="130">
        <v>45469.77669996528</v>
      </c>
      <c r="AM555" s="131">
        <v>2605236.37</v>
      </c>
      <c r="AN555" s="131">
        <v>2558536.68</v>
      </c>
      <c r="AO555" s="124"/>
      <c r="AP555" s="124"/>
    </row>
    <row r="556">
      <c r="A556" s="129">
        <v>627.0</v>
      </c>
      <c r="B556" s="14" t="s">
        <v>97</v>
      </c>
      <c r="C556" s="14" t="s">
        <v>32</v>
      </c>
      <c r="D556" s="14" t="s">
        <v>585</v>
      </c>
      <c r="E556" s="14" t="s">
        <v>358</v>
      </c>
      <c r="F556" s="15" t="s">
        <v>100</v>
      </c>
      <c r="G556" s="15" t="s">
        <v>101</v>
      </c>
      <c r="H556" s="18" t="s">
        <v>1053</v>
      </c>
      <c r="I556" s="18" t="s">
        <v>1054</v>
      </c>
      <c r="J556" s="129">
        <v>693918.16</v>
      </c>
      <c r="K556" s="129">
        <v>879597.8</v>
      </c>
      <c r="L556" s="129">
        <v>20061.0</v>
      </c>
      <c r="M556" s="129">
        <v>27010.41</v>
      </c>
      <c r="N556" s="129">
        <v>16.0</v>
      </c>
      <c r="O556" s="129">
        <v>6.0</v>
      </c>
      <c r="P556" s="129">
        <v>12.0</v>
      </c>
      <c r="Q556" s="129">
        <v>34.0</v>
      </c>
      <c r="R556" s="129">
        <v>27.0</v>
      </c>
      <c r="S556" s="129">
        <v>13.0</v>
      </c>
      <c r="T556" s="129">
        <v>166.0</v>
      </c>
      <c r="U556" s="129">
        <v>-64.0</v>
      </c>
      <c r="V556" s="129">
        <v>107.0</v>
      </c>
      <c r="W556" s="129">
        <v>-25.73</v>
      </c>
      <c r="X556" s="129">
        <v>-21.11</v>
      </c>
      <c r="Y556" s="129">
        <v>5.0</v>
      </c>
      <c r="Z556" s="129">
        <v>1.0</v>
      </c>
      <c r="AA556" s="129">
        <v>5.0</v>
      </c>
      <c r="AB556" s="129">
        <v>1.0</v>
      </c>
      <c r="AC556" s="129">
        <v>1.0</v>
      </c>
      <c r="AD556" s="129">
        <v>2.0</v>
      </c>
      <c r="AE556" s="129">
        <v>303.0</v>
      </c>
      <c r="AF556" s="129">
        <v>4.0</v>
      </c>
      <c r="AG556" s="129">
        <v>1.0</v>
      </c>
      <c r="AH556" s="129">
        <v>4.0</v>
      </c>
      <c r="AI556" s="129">
        <v>1.0</v>
      </c>
      <c r="AJ556" s="129">
        <v>1.0</v>
      </c>
      <c r="AK556" s="129">
        <v>2.0</v>
      </c>
      <c r="AL556" s="130">
        <v>45469.77669996528</v>
      </c>
      <c r="AM556" s="131">
        <v>686437.48</v>
      </c>
      <c r="AN556" s="131">
        <v>873322.26</v>
      </c>
      <c r="AO556" s="124"/>
      <c r="AP556" s="124"/>
    </row>
    <row r="557">
      <c r="A557" s="128">
        <v>3037.0</v>
      </c>
      <c r="B557" s="11" t="s">
        <v>31</v>
      </c>
      <c r="C557" s="11" t="s">
        <v>32</v>
      </c>
      <c r="D557" s="11" t="s">
        <v>810</v>
      </c>
      <c r="E557" s="14" t="s">
        <v>358</v>
      </c>
      <c r="F557" s="15" t="s">
        <v>771</v>
      </c>
      <c r="G557" s="15" t="s">
        <v>772</v>
      </c>
      <c r="H557" s="18" t="s">
        <v>1053</v>
      </c>
      <c r="I557" s="18" t="s">
        <v>1054</v>
      </c>
      <c r="J557" s="129">
        <v>1178896.21</v>
      </c>
      <c r="K557" s="129">
        <v>1393605.0</v>
      </c>
      <c r="L557" s="129">
        <v>29406.46</v>
      </c>
      <c r="M557" s="129">
        <v>36848.42</v>
      </c>
      <c r="N557" s="129">
        <v>15.0</v>
      </c>
      <c r="O557" s="129">
        <v>4.0</v>
      </c>
      <c r="P557" s="129">
        <v>16.0</v>
      </c>
      <c r="Q557" s="128">
        <v>37.0</v>
      </c>
      <c r="R557" s="128">
        <v>68.0</v>
      </c>
      <c r="S557" s="128">
        <v>35.0</v>
      </c>
      <c r="T557" s="128">
        <v>275.0</v>
      </c>
      <c r="U557" s="128">
        <v>-56.0</v>
      </c>
      <c r="V557" s="128">
        <v>94.0</v>
      </c>
      <c r="W557" s="128">
        <v>-20.2</v>
      </c>
      <c r="X557" s="128">
        <v>-15.41</v>
      </c>
      <c r="Y557" s="128">
        <v>5.0</v>
      </c>
      <c r="Z557" s="128">
        <v>1.0</v>
      </c>
      <c r="AA557" s="128">
        <v>5.0</v>
      </c>
      <c r="AB557" s="128">
        <v>1.0</v>
      </c>
      <c r="AC557" s="128">
        <v>1.0</v>
      </c>
      <c r="AD557" s="128">
        <v>2.0</v>
      </c>
      <c r="AE557" s="128">
        <v>310.0</v>
      </c>
      <c r="AF557" s="128">
        <v>4.0</v>
      </c>
      <c r="AG557" s="128">
        <v>1.0</v>
      </c>
      <c r="AH557" s="128">
        <v>4.0</v>
      </c>
      <c r="AI557" s="128">
        <v>1.0</v>
      </c>
      <c r="AJ557" s="128">
        <v>1.0</v>
      </c>
      <c r="AK557" s="128">
        <v>2.0</v>
      </c>
      <c r="AL557" s="130">
        <v>45469.77669996528</v>
      </c>
      <c r="AM557" s="131">
        <v>1180166.21</v>
      </c>
      <c r="AN557" s="131">
        <v>1393670.24</v>
      </c>
      <c r="AO557" s="124"/>
      <c r="AP557" s="124"/>
    </row>
    <row r="558">
      <c r="A558" s="129">
        <v>346.0</v>
      </c>
      <c r="B558" s="14" t="s">
        <v>47</v>
      </c>
      <c r="C558" s="14" t="s">
        <v>32</v>
      </c>
      <c r="D558" s="14" t="s">
        <v>160</v>
      </c>
      <c r="E558" s="14" t="s">
        <v>358</v>
      </c>
      <c r="F558" s="15" t="s">
        <v>88</v>
      </c>
      <c r="G558" s="15" t="s">
        <v>59</v>
      </c>
      <c r="H558" s="18" t="s">
        <v>1053</v>
      </c>
      <c r="I558" s="18" t="s">
        <v>1054</v>
      </c>
      <c r="J558" s="129">
        <v>1971325.6</v>
      </c>
      <c r="K558" s="129">
        <v>1509697.2</v>
      </c>
      <c r="L558" s="129">
        <v>46097.29</v>
      </c>
      <c r="M558" s="129">
        <v>38917.19</v>
      </c>
      <c r="N558" s="129">
        <v>4.0</v>
      </c>
      <c r="O558" s="129">
        <v>1.0</v>
      </c>
      <c r="P558" s="129">
        <v>57.0</v>
      </c>
      <c r="Q558" s="129">
        <v>23.0</v>
      </c>
      <c r="R558" s="129">
        <v>50.0</v>
      </c>
      <c r="S558" s="129">
        <v>35.0</v>
      </c>
      <c r="T558" s="129">
        <v>300.0</v>
      </c>
      <c r="U558" s="129">
        <v>147.0</v>
      </c>
      <c r="V558" s="129">
        <v>42.0</v>
      </c>
      <c r="W558" s="129">
        <v>18.45</v>
      </c>
      <c r="X558" s="129">
        <v>30.58</v>
      </c>
      <c r="Y558" s="129">
        <v>5.0</v>
      </c>
      <c r="Z558" s="129">
        <v>3.0</v>
      </c>
      <c r="AA558" s="129">
        <v>3.0</v>
      </c>
      <c r="AB558" s="129">
        <v>5.0</v>
      </c>
      <c r="AC558" s="129">
        <v>5.0</v>
      </c>
      <c r="AD558" s="129">
        <v>4.4</v>
      </c>
      <c r="AE558" s="129">
        <v>27.0</v>
      </c>
      <c r="AF558" s="129">
        <v>4.0</v>
      </c>
      <c r="AG558" s="129">
        <v>2.0</v>
      </c>
      <c r="AH558" s="129">
        <v>2.0</v>
      </c>
      <c r="AI558" s="129">
        <v>4.0</v>
      </c>
      <c r="AJ558" s="129">
        <v>4.0</v>
      </c>
      <c r="AK558" s="129">
        <v>4.0</v>
      </c>
      <c r="AL558" s="130">
        <v>45469.77669996528</v>
      </c>
      <c r="AM558" s="131">
        <v>1865530.63</v>
      </c>
      <c r="AN558" s="131">
        <v>1476951.75</v>
      </c>
      <c r="AO558" s="124"/>
      <c r="AP558" s="124"/>
    </row>
    <row r="559">
      <c r="A559" s="129">
        <v>141.0</v>
      </c>
      <c r="B559" s="14" t="s">
        <v>67</v>
      </c>
      <c r="C559" s="14" t="s">
        <v>32</v>
      </c>
      <c r="D559" s="14" t="s">
        <v>119</v>
      </c>
      <c r="E559" s="14" t="s">
        <v>120</v>
      </c>
      <c r="F559" s="15" t="s">
        <v>121</v>
      </c>
      <c r="G559" s="15" t="s">
        <v>36</v>
      </c>
      <c r="H559" s="18" t="s">
        <v>1053</v>
      </c>
      <c r="I559" s="18" t="s">
        <v>1054</v>
      </c>
      <c r="J559" s="129">
        <v>1303271.24</v>
      </c>
      <c r="K559" s="129">
        <v>1091073.8</v>
      </c>
      <c r="L559" s="129">
        <v>38993.0</v>
      </c>
      <c r="M559" s="129">
        <v>43134.0</v>
      </c>
      <c r="N559" s="129">
        <v>11.0</v>
      </c>
      <c r="O559" s="129">
        <v>11.0</v>
      </c>
      <c r="P559" s="129">
        <v>58.0</v>
      </c>
      <c r="Q559" s="129">
        <v>44.0</v>
      </c>
      <c r="R559" s="129">
        <v>23.0</v>
      </c>
      <c r="S559" s="129">
        <v>27.0</v>
      </c>
      <c r="T559" s="129">
        <v>0.0</v>
      </c>
      <c r="U559" s="129">
        <v>31.0</v>
      </c>
      <c r="V559" s="129">
        <v>-14.0</v>
      </c>
      <c r="W559" s="129">
        <v>-9.6</v>
      </c>
      <c r="X559" s="129">
        <v>19.45</v>
      </c>
      <c r="Y559" s="129">
        <v>1.0</v>
      </c>
      <c r="Z559" s="129">
        <v>1.0</v>
      </c>
      <c r="AA559" s="129">
        <v>1.0</v>
      </c>
      <c r="AB559" s="129">
        <v>1.0</v>
      </c>
      <c r="AC559" s="129">
        <v>3.0</v>
      </c>
      <c r="AD559" s="129">
        <v>1.5</v>
      </c>
      <c r="AE559" s="129">
        <v>402.0</v>
      </c>
      <c r="AF559" s="129">
        <v>1.0</v>
      </c>
      <c r="AG559" s="129">
        <v>1.0</v>
      </c>
      <c r="AH559" s="129">
        <v>1.0</v>
      </c>
      <c r="AI559" s="129">
        <v>1.0</v>
      </c>
      <c r="AJ559" s="129">
        <v>2.0</v>
      </c>
      <c r="AK559" s="129">
        <v>1.0</v>
      </c>
      <c r="AL559" s="130">
        <v>45469.77669996528</v>
      </c>
      <c r="AM559" s="131">
        <v>1306782.81</v>
      </c>
      <c r="AN559" s="131">
        <v>1090971.67</v>
      </c>
      <c r="AO559" s="124"/>
      <c r="AP559" s="124"/>
    </row>
    <row r="560">
      <c r="A560" s="129">
        <v>824.0</v>
      </c>
      <c r="B560" s="14" t="s">
        <v>67</v>
      </c>
      <c r="C560" s="14" t="s">
        <v>32</v>
      </c>
      <c r="D560" s="14" t="s">
        <v>119</v>
      </c>
      <c r="E560" s="14" t="s">
        <v>120</v>
      </c>
      <c r="F560" s="15" t="s">
        <v>121</v>
      </c>
      <c r="G560" s="15" t="s">
        <v>36</v>
      </c>
      <c r="H560" s="18" t="s">
        <v>1053</v>
      </c>
      <c r="I560" s="18" t="s">
        <v>1054</v>
      </c>
      <c r="J560" s="129">
        <v>2558519.18</v>
      </c>
      <c r="K560" s="129">
        <v>1726714.6</v>
      </c>
      <c r="L560" s="129">
        <v>75477.45</v>
      </c>
      <c r="M560" s="129">
        <v>70032.77</v>
      </c>
      <c r="N560" s="129">
        <v>13.0</v>
      </c>
      <c r="O560" s="129">
        <v>21.0</v>
      </c>
      <c r="P560" s="129">
        <v>66.0</v>
      </c>
      <c r="Q560" s="129">
        <v>46.0</v>
      </c>
      <c r="R560" s="129">
        <v>30.0</v>
      </c>
      <c r="S560" s="129">
        <v>40.0</v>
      </c>
      <c r="T560" s="129">
        <v>-38.0</v>
      </c>
      <c r="U560" s="129">
        <v>43.0</v>
      </c>
      <c r="V560" s="129">
        <v>-25.0</v>
      </c>
      <c r="W560" s="129">
        <v>7.77</v>
      </c>
      <c r="X560" s="129">
        <v>48.17</v>
      </c>
      <c r="Y560" s="129">
        <v>1.0</v>
      </c>
      <c r="Z560" s="129">
        <v>1.0</v>
      </c>
      <c r="AA560" s="129">
        <v>1.0</v>
      </c>
      <c r="AB560" s="129">
        <v>2.0</v>
      </c>
      <c r="AC560" s="129">
        <v>5.0</v>
      </c>
      <c r="AD560" s="129">
        <v>2.4</v>
      </c>
      <c r="AE560" s="129">
        <v>248.0</v>
      </c>
      <c r="AF560" s="129">
        <v>1.0</v>
      </c>
      <c r="AG560" s="129">
        <v>1.0</v>
      </c>
      <c r="AH560" s="129">
        <v>1.0</v>
      </c>
      <c r="AI560" s="129">
        <v>1.0</v>
      </c>
      <c r="AJ560" s="129">
        <v>4.0</v>
      </c>
      <c r="AK560" s="129">
        <v>2.0</v>
      </c>
      <c r="AL560" s="130">
        <v>45469.77669996528</v>
      </c>
      <c r="AM560" s="131">
        <v>2558764.01</v>
      </c>
      <c r="AN560" s="131">
        <v>1727209.33</v>
      </c>
      <c r="AO560" s="124"/>
      <c r="AP560" s="124"/>
    </row>
    <row r="561">
      <c r="A561" s="129">
        <v>553.0</v>
      </c>
      <c r="B561" s="14" t="s">
        <v>97</v>
      </c>
      <c r="C561" s="14" t="s">
        <v>32</v>
      </c>
      <c r="D561" s="14" t="s">
        <v>527</v>
      </c>
      <c r="E561" s="14" t="s">
        <v>528</v>
      </c>
      <c r="F561" s="15" t="s">
        <v>154</v>
      </c>
      <c r="G561" s="15" t="s">
        <v>101</v>
      </c>
      <c r="H561" s="18" t="s">
        <v>1053</v>
      </c>
      <c r="I561" s="18" t="s">
        <v>1054</v>
      </c>
      <c r="J561" s="129">
        <v>1186542.76</v>
      </c>
      <c r="K561" s="129">
        <v>957930.8</v>
      </c>
      <c r="L561" s="129">
        <v>36835.75</v>
      </c>
      <c r="M561" s="129">
        <v>31373.75</v>
      </c>
      <c r="N561" s="14" t="s">
        <v>41</v>
      </c>
      <c r="O561" s="129">
        <v>1.0</v>
      </c>
      <c r="P561" s="129">
        <v>23.0</v>
      </c>
      <c r="Q561" s="129">
        <v>26.0</v>
      </c>
      <c r="R561" s="129">
        <v>26.0</v>
      </c>
      <c r="S561" s="129">
        <v>13.0</v>
      </c>
      <c r="T561" s="14" t="s">
        <v>41</v>
      </c>
      <c r="U561" s="129">
        <v>-11.0</v>
      </c>
      <c r="V561" s="129">
        <v>100.0</v>
      </c>
      <c r="W561" s="129">
        <v>17.41</v>
      </c>
      <c r="X561" s="129">
        <v>23.87</v>
      </c>
      <c r="Y561" s="14" t="s">
        <v>41</v>
      </c>
      <c r="Z561" s="129">
        <v>1.0</v>
      </c>
      <c r="AA561" s="129">
        <v>5.0</v>
      </c>
      <c r="AB561" s="129">
        <v>4.0</v>
      </c>
      <c r="AC561" s="129">
        <v>4.0</v>
      </c>
      <c r="AD561" s="129">
        <v>3.7</v>
      </c>
      <c r="AE561" s="129">
        <v>92.0</v>
      </c>
      <c r="AF561" s="14" t="s">
        <v>41</v>
      </c>
      <c r="AG561" s="129">
        <v>1.0</v>
      </c>
      <c r="AH561" s="129">
        <v>4.0</v>
      </c>
      <c r="AI561" s="129">
        <v>3.0</v>
      </c>
      <c r="AJ561" s="129">
        <v>3.0</v>
      </c>
      <c r="AK561" s="129">
        <v>3.0</v>
      </c>
      <c r="AL561" s="130">
        <v>45469.77669996528</v>
      </c>
      <c r="AM561" s="131">
        <v>1173518.76</v>
      </c>
      <c r="AN561" s="131">
        <v>957930.25</v>
      </c>
      <c r="AO561" s="124"/>
      <c r="AP561" s="124"/>
    </row>
    <row r="562">
      <c r="A562" s="129">
        <v>658.0</v>
      </c>
      <c r="B562" s="14" t="s">
        <v>60</v>
      </c>
      <c r="C562" s="14" t="s">
        <v>32</v>
      </c>
      <c r="D562" s="14" t="s">
        <v>609</v>
      </c>
      <c r="E562" s="14" t="s">
        <v>378</v>
      </c>
      <c r="F562" s="15" t="s">
        <v>96</v>
      </c>
      <c r="G562" s="15" t="s">
        <v>59</v>
      </c>
      <c r="H562" s="18" t="s">
        <v>1053</v>
      </c>
      <c r="I562" s="18" t="s">
        <v>1054</v>
      </c>
      <c r="J562" s="129">
        <v>2120107.89</v>
      </c>
      <c r="K562" s="129">
        <v>1792806.2</v>
      </c>
      <c r="L562" s="129">
        <v>50086.44</v>
      </c>
      <c r="M562" s="129">
        <v>43235.93</v>
      </c>
      <c r="N562" s="129">
        <v>15.0</v>
      </c>
      <c r="O562" s="129">
        <v>10.0</v>
      </c>
      <c r="P562" s="129">
        <v>51.0</v>
      </c>
      <c r="Q562" s="129">
        <v>47.0</v>
      </c>
      <c r="R562" s="129">
        <v>58.0</v>
      </c>
      <c r="S562" s="129">
        <v>58.0</v>
      </c>
      <c r="T562" s="129">
        <v>50.0</v>
      </c>
      <c r="U562" s="129">
        <v>8.0</v>
      </c>
      <c r="V562" s="129">
        <v>0.0</v>
      </c>
      <c r="W562" s="129">
        <v>15.84</v>
      </c>
      <c r="X562" s="129">
        <v>18.26</v>
      </c>
      <c r="Y562" s="129">
        <v>2.0</v>
      </c>
      <c r="Z562" s="129">
        <v>1.0</v>
      </c>
      <c r="AA562" s="129">
        <v>1.0</v>
      </c>
      <c r="AB562" s="129">
        <v>4.0</v>
      </c>
      <c r="AC562" s="129">
        <v>3.0</v>
      </c>
      <c r="AD562" s="129">
        <v>2.75</v>
      </c>
      <c r="AE562" s="129">
        <v>200.0</v>
      </c>
      <c r="AF562" s="129">
        <v>2.0</v>
      </c>
      <c r="AG562" s="129">
        <v>1.0</v>
      </c>
      <c r="AH562" s="129">
        <v>1.0</v>
      </c>
      <c r="AI562" s="129">
        <v>3.0</v>
      </c>
      <c r="AJ562" s="129">
        <v>2.0</v>
      </c>
      <c r="AK562" s="129">
        <v>2.0</v>
      </c>
      <c r="AL562" s="130">
        <v>45469.77669996528</v>
      </c>
      <c r="AM562" s="131">
        <v>2119764.37</v>
      </c>
      <c r="AN562" s="131">
        <v>1793348.36</v>
      </c>
      <c r="AO562" s="124"/>
      <c r="AP562" s="124"/>
    </row>
    <row r="563">
      <c r="A563" s="129">
        <v>369.0</v>
      </c>
      <c r="B563" s="14" t="s">
        <v>97</v>
      </c>
      <c r="C563" s="14" t="s">
        <v>32</v>
      </c>
      <c r="D563" s="14" t="s">
        <v>377</v>
      </c>
      <c r="E563" s="14" t="s">
        <v>378</v>
      </c>
      <c r="F563" s="15" t="s">
        <v>143</v>
      </c>
      <c r="G563" s="15" t="s">
        <v>101</v>
      </c>
      <c r="H563" s="18" t="s">
        <v>1053</v>
      </c>
      <c r="I563" s="18" t="s">
        <v>1054</v>
      </c>
      <c r="J563" s="129">
        <v>816832.8</v>
      </c>
      <c r="K563" s="129">
        <v>621905.2</v>
      </c>
      <c r="L563" s="129">
        <v>21340.38</v>
      </c>
      <c r="M563" s="129">
        <v>15714.86</v>
      </c>
      <c r="N563" s="129">
        <v>13.0</v>
      </c>
      <c r="O563" s="129">
        <v>38.0</v>
      </c>
      <c r="P563" s="129">
        <v>24.0</v>
      </c>
      <c r="Q563" s="129">
        <v>17.0</v>
      </c>
      <c r="R563" s="129">
        <v>19.0</v>
      </c>
      <c r="S563" s="129">
        <v>21.0</v>
      </c>
      <c r="T563" s="129">
        <v>-65.0</v>
      </c>
      <c r="U563" s="129">
        <v>41.0</v>
      </c>
      <c r="V563" s="129">
        <v>-9.0</v>
      </c>
      <c r="W563" s="129">
        <v>35.8</v>
      </c>
      <c r="X563" s="129">
        <v>31.34</v>
      </c>
      <c r="Y563" s="129">
        <v>1.0</v>
      </c>
      <c r="Z563" s="129">
        <v>1.0</v>
      </c>
      <c r="AA563" s="129">
        <v>1.0</v>
      </c>
      <c r="AB563" s="129">
        <v>5.0</v>
      </c>
      <c r="AC563" s="129">
        <v>5.0</v>
      </c>
      <c r="AD563" s="129">
        <v>3.6</v>
      </c>
      <c r="AE563" s="129">
        <v>103.0</v>
      </c>
      <c r="AF563" s="129">
        <v>1.0</v>
      </c>
      <c r="AG563" s="129">
        <v>1.0</v>
      </c>
      <c r="AH563" s="129">
        <v>1.0</v>
      </c>
      <c r="AI563" s="129">
        <v>4.0</v>
      </c>
      <c r="AJ563" s="129">
        <v>4.0</v>
      </c>
      <c r="AK563" s="129">
        <v>3.0</v>
      </c>
      <c r="AL563" s="130">
        <v>45469.77669996528</v>
      </c>
      <c r="AM563" s="131">
        <v>767974.64</v>
      </c>
      <c r="AN563" s="131">
        <v>580109.33</v>
      </c>
      <c r="AO563" s="124"/>
      <c r="AP563" s="124"/>
    </row>
    <row r="564">
      <c r="A564" s="129">
        <v>863.0</v>
      </c>
      <c r="B564" s="14" t="s">
        <v>60</v>
      </c>
      <c r="C564" s="14" t="s">
        <v>32</v>
      </c>
      <c r="D564" s="14" t="s">
        <v>765</v>
      </c>
      <c r="E564" s="14" t="s">
        <v>766</v>
      </c>
      <c r="F564" s="15" t="s">
        <v>88</v>
      </c>
      <c r="G564" s="15" t="s">
        <v>59</v>
      </c>
      <c r="H564" s="18" t="s">
        <v>1053</v>
      </c>
      <c r="I564" s="18" t="s">
        <v>1054</v>
      </c>
      <c r="J564" s="129">
        <v>450428.94</v>
      </c>
      <c r="K564" s="129">
        <v>30142.4</v>
      </c>
      <c r="L564" s="129">
        <v>12298.19</v>
      </c>
      <c r="M564" s="129">
        <v>957.02</v>
      </c>
      <c r="N564" s="129">
        <v>10.0</v>
      </c>
      <c r="O564" s="14" t="s">
        <v>41</v>
      </c>
      <c r="P564" s="129">
        <v>34.0</v>
      </c>
      <c r="Q564" s="129">
        <v>12.0</v>
      </c>
      <c r="R564" s="129">
        <v>39.0</v>
      </c>
      <c r="S564" s="129">
        <v>9.0</v>
      </c>
      <c r="T564" s="14" t="s">
        <v>41</v>
      </c>
      <c r="U564" s="129">
        <v>183.0</v>
      </c>
      <c r="V564" s="129">
        <v>333.0</v>
      </c>
      <c r="W564" s="129">
        <v>1185.05</v>
      </c>
      <c r="X564" s="129">
        <v>1394.34</v>
      </c>
      <c r="Y564" s="14" t="s">
        <v>41</v>
      </c>
      <c r="Z564" s="129">
        <v>3.0</v>
      </c>
      <c r="AA564" s="129">
        <v>5.0</v>
      </c>
      <c r="AB564" s="129">
        <v>5.0</v>
      </c>
      <c r="AC564" s="129">
        <v>5.0</v>
      </c>
      <c r="AD564" s="129">
        <v>4.55</v>
      </c>
      <c r="AE564" s="129">
        <v>12.0</v>
      </c>
      <c r="AF564" s="14" t="s">
        <v>41</v>
      </c>
      <c r="AG564" s="129">
        <v>2.0</v>
      </c>
      <c r="AH564" s="129">
        <v>4.0</v>
      </c>
      <c r="AI564" s="129">
        <v>4.0</v>
      </c>
      <c r="AJ564" s="129">
        <v>4.0</v>
      </c>
      <c r="AK564" s="129">
        <v>4.0</v>
      </c>
      <c r="AL564" s="130">
        <v>45469.77669996528</v>
      </c>
      <c r="AM564" s="131">
        <v>452253.54</v>
      </c>
      <c r="AN564" s="131">
        <v>35435.1</v>
      </c>
      <c r="AO564" s="124"/>
      <c r="AP564" s="124"/>
    </row>
    <row r="565">
      <c r="A565" s="128">
        <v>3047.0</v>
      </c>
      <c r="B565" s="11" t="s">
        <v>47</v>
      </c>
      <c r="C565" s="11" t="s">
        <v>32</v>
      </c>
      <c r="D565" s="11" t="s">
        <v>818</v>
      </c>
      <c r="E565" s="14" t="s">
        <v>819</v>
      </c>
      <c r="F565" s="15" t="s">
        <v>776</v>
      </c>
      <c r="G565" s="15" t="s">
        <v>772</v>
      </c>
      <c r="H565" s="18" t="s">
        <v>1053</v>
      </c>
      <c r="I565" s="18" t="s">
        <v>1054</v>
      </c>
      <c r="J565" s="129">
        <v>284507.66</v>
      </c>
      <c r="K565" s="129">
        <v>190930.8</v>
      </c>
      <c r="L565" s="129">
        <v>6824.67</v>
      </c>
      <c r="M565" s="129">
        <v>4569.0</v>
      </c>
      <c r="N565" s="129">
        <v>14.0</v>
      </c>
      <c r="O565" s="129">
        <v>3.0</v>
      </c>
      <c r="P565" s="129">
        <v>19.0</v>
      </c>
      <c r="Q565" s="128">
        <v>14.0</v>
      </c>
      <c r="R565" s="128">
        <v>21.0</v>
      </c>
      <c r="S565" s="128">
        <v>18.0</v>
      </c>
      <c r="T565" s="128">
        <v>366.0</v>
      </c>
      <c r="U565" s="128">
        <v>35.0</v>
      </c>
      <c r="V565" s="128">
        <v>16.0</v>
      </c>
      <c r="W565" s="128">
        <v>49.37</v>
      </c>
      <c r="X565" s="128">
        <v>49.01</v>
      </c>
      <c r="Y565" s="128">
        <v>5.0</v>
      </c>
      <c r="Z565" s="128">
        <v>1.0</v>
      </c>
      <c r="AA565" s="128">
        <v>1.0</v>
      </c>
      <c r="AB565" s="128">
        <v>5.0</v>
      </c>
      <c r="AC565" s="128">
        <v>5.0</v>
      </c>
      <c r="AD565" s="128">
        <v>3.8</v>
      </c>
      <c r="AE565" s="128">
        <v>65.0</v>
      </c>
      <c r="AF565" s="128">
        <v>4.0</v>
      </c>
      <c r="AG565" s="128">
        <v>1.0</v>
      </c>
      <c r="AH565" s="128">
        <v>1.0</v>
      </c>
      <c r="AI565" s="128">
        <v>4.0</v>
      </c>
      <c r="AJ565" s="128">
        <v>4.0</v>
      </c>
      <c r="AK565" s="128">
        <v>4.0</v>
      </c>
      <c r="AL565" s="130">
        <v>45469.77669996528</v>
      </c>
      <c r="AM565" s="131">
        <v>285806.71</v>
      </c>
      <c r="AN565" s="131">
        <v>191961.46</v>
      </c>
      <c r="AO565" s="124"/>
      <c r="AP565" s="124"/>
    </row>
    <row r="566">
      <c r="A566" s="129">
        <v>847.0</v>
      </c>
      <c r="B566" s="14" t="s">
        <v>60</v>
      </c>
      <c r="C566" s="14" t="s">
        <v>32</v>
      </c>
      <c r="D566" s="14" t="s">
        <v>749</v>
      </c>
      <c r="E566" s="14" t="s">
        <v>750</v>
      </c>
      <c r="F566" s="15" t="s">
        <v>497</v>
      </c>
      <c r="G566" s="15" t="s">
        <v>36</v>
      </c>
      <c r="H566" s="18" t="s">
        <v>1053</v>
      </c>
      <c r="I566" s="18" t="s">
        <v>1054</v>
      </c>
      <c r="J566" s="129">
        <v>1892525.74</v>
      </c>
      <c r="K566" s="129">
        <v>2356700.0</v>
      </c>
      <c r="L566" s="129">
        <v>45174.54</v>
      </c>
      <c r="M566" s="129">
        <v>53817.07</v>
      </c>
      <c r="N566" s="129">
        <v>6.0</v>
      </c>
      <c r="O566" s="129">
        <v>2.0</v>
      </c>
      <c r="P566" s="129">
        <v>112.0</v>
      </c>
      <c r="Q566" s="129">
        <v>76.0</v>
      </c>
      <c r="R566" s="129">
        <v>72.0</v>
      </c>
      <c r="S566" s="129">
        <v>85.0</v>
      </c>
      <c r="T566" s="129">
        <v>200.0</v>
      </c>
      <c r="U566" s="129">
        <v>47.0</v>
      </c>
      <c r="V566" s="129">
        <v>-15.0</v>
      </c>
      <c r="W566" s="129">
        <v>-16.06</v>
      </c>
      <c r="X566" s="129">
        <v>-19.7</v>
      </c>
      <c r="Y566" s="129">
        <v>5.0</v>
      </c>
      <c r="Z566" s="129">
        <v>1.0</v>
      </c>
      <c r="AA566" s="129">
        <v>1.0</v>
      </c>
      <c r="AB566" s="129">
        <v>1.0</v>
      </c>
      <c r="AC566" s="129">
        <v>1.0</v>
      </c>
      <c r="AD566" s="129">
        <v>1.2</v>
      </c>
      <c r="AE566" s="129">
        <v>490.0</v>
      </c>
      <c r="AF566" s="129">
        <v>4.0</v>
      </c>
      <c r="AG566" s="129">
        <v>1.0</v>
      </c>
      <c r="AH566" s="129">
        <v>1.0</v>
      </c>
      <c r="AI566" s="129">
        <v>1.0</v>
      </c>
      <c r="AJ566" s="129">
        <v>1.0</v>
      </c>
      <c r="AK566" s="129">
        <v>1.0</v>
      </c>
      <c r="AL566" s="130">
        <v>45469.77669996528</v>
      </c>
      <c r="AM566" s="131">
        <v>1838485.92</v>
      </c>
      <c r="AN566" s="131">
        <v>2359068.97</v>
      </c>
      <c r="AO566" s="124"/>
      <c r="AP566" s="124"/>
    </row>
    <row r="567">
      <c r="A567" s="129">
        <v>730.0</v>
      </c>
      <c r="B567" s="14" t="s">
        <v>97</v>
      </c>
      <c r="C567" s="14" t="s">
        <v>32</v>
      </c>
      <c r="D567" s="14" t="s">
        <v>50</v>
      </c>
      <c r="E567" s="14" t="s">
        <v>662</v>
      </c>
      <c r="F567" s="15" t="s">
        <v>243</v>
      </c>
      <c r="G567" s="15" t="s">
        <v>101</v>
      </c>
      <c r="H567" s="18" t="s">
        <v>1053</v>
      </c>
      <c r="I567" s="18" t="s">
        <v>1054</v>
      </c>
      <c r="J567" s="129">
        <v>1308033.03</v>
      </c>
      <c r="K567" s="129">
        <v>1225877.2</v>
      </c>
      <c r="L567" s="129">
        <v>37465.65</v>
      </c>
      <c r="M567" s="129">
        <v>36173.33</v>
      </c>
      <c r="N567" s="129">
        <v>2.0</v>
      </c>
      <c r="O567" s="14" t="s">
        <v>41</v>
      </c>
      <c r="P567" s="129">
        <v>45.0</v>
      </c>
      <c r="Q567" s="129">
        <v>24.0</v>
      </c>
      <c r="R567" s="129">
        <v>44.0</v>
      </c>
      <c r="S567" s="129">
        <v>47.0</v>
      </c>
      <c r="T567" s="14" t="s">
        <v>41</v>
      </c>
      <c r="U567" s="129">
        <v>87.0</v>
      </c>
      <c r="V567" s="129">
        <v>-6.0</v>
      </c>
      <c r="W567" s="129">
        <v>3.57</v>
      </c>
      <c r="X567" s="129">
        <v>6.7</v>
      </c>
      <c r="Y567" s="14" t="s">
        <v>41</v>
      </c>
      <c r="Z567" s="129">
        <v>2.0</v>
      </c>
      <c r="AA567" s="129">
        <v>1.0</v>
      </c>
      <c r="AB567" s="129">
        <v>1.0</v>
      </c>
      <c r="AC567" s="129">
        <v>1.0</v>
      </c>
      <c r="AD567" s="129">
        <v>1.05</v>
      </c>
      <c r="AE567" s="129">
        <v>518.0</v>
      </c>
      <c r="AF567" s="14" t="s">
        <v>41</v>
      </c>
      <c r="AG567" s="129">
        <v>2.0</v>
      </c>
      <c r="AH567" s="129">
        <v>1.0</v>
      </c>
      <c r="AI567" s="129">
        <v>1.0</v>
      </c>
      <c r="AJ567" s="129">
        <v>1.0</v>
      </c>
      <c r="AK567" s="129">
        <v>1.0</v>
      </c>
      <c r="AL567" s="130">
        <v>45469.77669996528</v>
      </c>
      <c r="AM567" s="131">
        <v>1308458.03</v>
      </c>
      <c r="AN567" s="131">
        <v>1226306.53</v>
      </c>
      <c r="AO567" s="124"/>
      <c r="AP567" s="124"/>
    </row>
    <row r="568">
      <c r="A568" s="129">
        <v>392.0</v>
      </c>
      <c r="B568" s="14" t="s">
        <v>47</v>
      </c>
      <c r="C568" s="14" t="s">
        <v>32</v>
      </c>
      <c r="D568" s="14" t="s">
        <v>395</v>
      </c>
      <c r="E568" s="14" t="s">
        <v>396</v>
      </c>
      <c r="F568" s="15" t="s">
        <v>88</v>
      </c>
      <c r="G568" s="15" t="s">
        <v>59</v>
      </c>
      <c r="H568" s="18" t="s">
        <v>1053</v>
      </c>
      <c r="I568" s="18" t="s">
        <v>1054</v>
      </c>
      <c r="J568" s="129">
        <v>915016.4</v>
      </c>
      <c r="K568" s="129">
        <v>948361.2</v>
      </c>
      <c r="L568" s="129">
        <v>19176.22</v>
      </c>
      <c r="M568" s="129">
        <v>21954.21</v>
      </c>
      <c r="N568" s="129">
        <v>11.0</v>
      </c>
      <c r="O568" s="129">
        <v>16.0</v>
      </c>
      <c r="P568" s="129">
        <v>37.0</v>
      </c>
      <c r="Q568" s="129">
        <v>38.0</v>
      </c>
      <c r="R568" s="129">
        <v>22.0</v>
      </c>
      <c r="S568" s="129">
        <v>23.0</v>
      </c>
      <c r="T568" s="129">
        <v>-31.0</v>
      </c>
      <c r="U568" s="129">
        <v>-2.0</v>
      </c>
      <c r="V568" s="129">
        <v>-4.0</v>
      </c>
      <c r="W568" s="129">
        <v>-12.65</v>
      </c>
      <c r="X568" s="129">
        <v>-3.52</v>
      </c>
      <c r="Y568" s="129">
        <v>1.0</v>
      </c>
      <c r="Z568" s="129">
        <v>1.0</v>
      </c>
      <c r="AA568" s="129">
        <v>1.0</v>
      </c>
      <c r="AB568" s="129">
        <v>1.0</v>
      </c>
      <c r="AC568" s="129">
        <v>1.0</v>
      </c>
      <c r="AD568" s="129">
        <v>1.0</v>
      </c>
      <c r="AE568" s="129">
        <v>542.0</v>
      </c>
      <c r="AF568" s="129">
        <v>1.0</v>
      </c>
      <c r="AG568" s="129">
        <v>1.0</v>
      </c>
      <c r="AH568" s="129">
        <v>1.0</v>
      </c>
      <c r="AI568" s="129">
        <v>1.0</v>
      </c>
      <c r="AJ568" s="129">
        <v>1.0</v>
      </c>
      <c r="AK568" s="129">
        <v>1.0</v>
      </c>
      <c r="AL568" s="130">
        <v>45469.77669996528</v>
      </c>
      <c r="AM568" s="131">
        <v>851870.4</v>
      </c>
      <c r="AN568" s="131">
        <v>947668.18</v>
      </c>
      <c r="AO568" s="124"/>
      <c r="AP568" s="124"/>
    </row>
    <row r="569">
      <c r="A569" s="129">
        <v>462.0</v>
      </c>
      <c r="B569" s="14" t="s">
        <v>60</v>
      </c>
      <c r="C569" s="14" t="s">
        <v>32</v>
      </c>
      <c r="D569" s="14" t="s">
        <v>284</v>
      </c>
      <c r="E569" s="14" t="s">
        <v>285</v>
      </c>
      <c r="F569" s="15" t="s">
        <v>88</v>
      </c>
      <c r="G569" s="15" t="s">
        <v>59</v>
      </c>
      <c r="H569" s="18" t="s">
        <v>1053</v>
      </c>
      <c r="I569" s="18" t="s">
        <v>1054</v>
      </c>
      <c r="J569" s="129">
        <v>1469947.48</v>
      </c>
      <c r="K569" s="129">
        <v>1335454.2</v>
      </c>
      <c r="L569" s="129">
        <v>39885.56</v>
      </c>
      <c r="M569" s="129">
        <v>40187.71</v>
      </c>
      <c r="N569" s="129">
        <v>8.0</v>
      </c>
      <c r="O569" s="129">
        <v>7.0</v>
      </c>
      <c r="P569" s="129">
        <v>17.0</v>
      </c>
      <c r="Q569" s="129">
        <v>18.0</v>
      </c>
      <c r="R569" s="129">
        <v>34.0</v>
      </c>
      <c r="S569" s="129">
        <v>30.0</v>
      </c>
      <c r="T569" s="129">
        <v>14.0</v>
      </c>
      <c r="U569" s="129">
        <v>-5.0</v>
      </c>
      <c r="V569" s="129">
        <v>13.0</v>
      </c>
      <c r="W569" s="129">
        <v>-0.75</v>
      </c>
      <c r="X569" s="129">
        <v>10.07</v>
      </c>
      <c r="Y569" s="129">
        <v>1.0</v>
      </c>
      <c r="Z569" s="129">
        <v>1.0</v>
      </c>
      <c r="AA569" s="129">
        <v>1.0</v>
      </c>
      <c r="AB569" s="129">
        <v>1.0</v>
      </c>
      <c r="AC569" s="129">
        <v>2.0</v>
      </c>
      <c r="AD569" s="129">
        <v>1.25</v>
      </c>
      <c r="AE569" s="129">
        <v>457.0</v>
      </c>
      <c r="AF569" s="129">
        <v>1.0</v>
      </c>
      <c r="AG569" s="129">
        <v>1.0</v>
      </c>
      <c r="AH569" s="129">
        <v>1.0</v>
      </c>
      <c r="AI569" s="129">
        <v>1.0</v>
      </c>
      <c r="AJ569" s="129">
        <v>2.0</v>
      </c>
      <c r="AK569" s="129">
        <v>1.0</v>
      </c>
      <c r="AL569" s="130">
        <v>45469.77669996528</v>
      </c>
      <c r="AM569" s="131">
        <v>1472724.73</v>
      </c>
      <c r="AN569" s="131">
        <v>1353369.96</v>
      </c>
      <c r="AO569" s="124"/>
      <c r="AP569" s="124"/>
    </row>
    <row r="570">
      <c r="A570" s="129">
        <v>282.0</v>
      </c>
      <c r="B570" s="14" t="s">
        <v>60</v>
      </c>
      <c r="C570" s="14" t="s">
        <v>32</v>
      </c>
      <c r="D570" s="14" t="s">
        <v>284</v>
      </c>
      <c r="E570" s="14" t="s">
        <v>285</v>
      </c>
      <c r="F570" s="15" t="s">
        <v>88</v>
      </c>
      <c r="G570" s="15" t="s">
        <v>59</v>
      </c>
      <c r="H570" s="18" t="s">
        <v>1053</v>
      </c>
      <c r="I570" s="18" t="s">
        <v>1054</v>
      </c>
      <c r="J570" s="129">
        <v>1257732.11</v>
      </c>
      <c r="K570" s="129">
        <v>1136040.4</v>
      </c>
      <c r="L570" s="129">
        <v>33291.29</v>
      </c>
      <c r="M570" s="129">
        <v>35343.63</v>
      </c>
      <c r="N570" s="129">
        <v>13.0</v>
      </c>
      <c r="O570" s="129">
        <v>25.0</v>
      </c>
      <c r="P570" s="129">
        <v>36.0</v>
      </c>
      <c r="Q570" s="129">
        <v>24.0</v>
      </c>
      <c r="R570" s="129">
        <v>49.0</v>
      </c>
      <c r="S570" s="129">
        <v>17.0</v>
      </c>
      <c r="T570" s="129">
        <v>-48.0</v>
      </c>
      <c r="U570" s="129">
        <v>50.0</v>
      </c>
      <c r="V570" s="129">
        <v>188.0</v>
      </c>
      <c r="W570" s="129">
        <v>-5.81</v>
      </c>
      <c r="X570" s="129">
        <v>10.71</v>
      </c>
      <c r="Y570" s="129">
        <v>1.0</v>
      </c>
      <c r="Z570" s="129">
        <v>1.0</v>
      </c>
      <c r="AA570" s="129">
        <v>5.0</v>
      </c>
      <c r="AB570" s="129">
        <v>1.0</v>
      </c>
      <c r="AC570" s="129">
        <v>2.0</v>
      </c>
      <c r="AD570" s="129">
        <v>2.05</v>
      </c>
      <c r="AE570" s="129">
        <v>288.0</v>
      </c>
      <c r="AF570" s="129">
        <v>1.0</v>
      </c>
      <c r="AG570" s="129">
        <v>1.0</v>
      </c>
      <c r="AH570" s="129">
        <v>4.0</v>
      </c>
      <c r="AI570" s="129">
        <v>1.0</v>
      </c>
      <c r="AJ570" s="129">
        <v>2.0</v>
      </c>
      <c r="AK570" s="129">
        <v>2.0</v>
      </c>
      <c r="AL570" s="130">
        <v>45469.77669996528</v>
      </c>
      <c r="AM570" s="131">
        <v>1231543.28</v>
      </c>
      <c r="AN570" s="131">
        <v>1118829.4</v>
      </c>
      <c r="AO570" s="124"/>
      <c r="AP570" s="124"/>
    </row>
    <row r="571">
      <c r="A571" s="129">
        <v>788.0</v>
      </c>
      <c r="B571" s="14" t="s">
        <v>42</v>
      </c>
      <c r="C571" s="14" t="s">
        <v>32</v>
      </c>
      <c r="D571" s="14" t="s">
        <v>705</v>
      </c>
      <c r="E571" s="14" t="s">
        <v>706</v>
      </c>
      <c r="F571" s="15" t="s">
        <v>52</v>
      </c>
      <c r="G571" s="15" t="s">
        <v>46</v>
      </c>
      <c r="H571" s="18" t="s">
        <v>1053</v>
      </c>
      <c r="I571" s="18" t="s">
        <v>1054</v>
      </c>
      <c r="J571" s="129">
        <v>707508.64</v>
      </c>
      <c r="K571" s="129">
        <v>714278.6</v>
      </c>
      <c r="L571" s="129">
        <v>28107.71</v>
      </c>
      <c r="M571" s="129">
        <v>30457.69</v>
      </c>
      <c r="N571" s="129">
        <v>7.0</v>
      </c>
      <c r="O571" s="129">
        <v>9.0</v>
      </c>
      <c r="P571" s="129">
        <v>24.0</v>
      </c>
      <c r="Q571" s="129">
        <v>29.0</v>
      </c>
      <c r="R571" s="129">
        <v>32.0</v>
      </c>
      <c r="S571" s="129">
        <v>19.0</v>
      </c>
      <c r="T571" s="129">
        <v>-22.0</v>
      </c>
      <c r="U571" s="129">
        <v>-17.0</v>
      </c>
      <c r="V571" s="129">
        <v>68.0</v>
      </c>
      <c r="W571" s="129">
        <v>-7.72</v>
      </c>
      <c r="X571" s="129">
        <v>-0.95</v>
      </c>
      <c r="Y571" s="129">
        <v>1.0</v>
      </c>
      <c r="Z571" s="129">
        <v>1.0</v>
      </c>
      <c r="AA571" s="129">
        <v>4.0</v>
      </c>
      <c r="AB571" s="129">
        <v>1.0</v>
      </c>
      <c r="AC571" s="129">
        <v>1.0</v>
      </c>
      <c r="AD571" s="129">
        <v>1.6</v>
      </c>
      <c r="AE571" s="129">
        <v>384.0</v>
      </c>
      <c r="AF571" s="129">
        <v>1.0</v>
      </c>
      <c r="AG571" s="129">
        <v>1.0</v>
      </c>
      <c r="AH571" s="129">
        <v>3.0</v>
      </c>
      <c r="AI571" s="129">
        <v>1.0</v>
      </c>
      <c r="AJ571" s="129">
        <v>1.0</v>
      </c>
      <c r="AK571" s="129">
        <v>1.0</v>
      </c>
      <c r="AL571" s="130">
        <v>45469.77669996528</v>
      </c>
      <c r="AM571" s="131">
        <v>707506.14</v>
      </c>
      <c r="AN571" s="131">
        <v>716145.58</v>
      </c>
      <c r="AO571" s="124"/>
      <c r="AP571" s="124"/>
    </row>
    <row r="572">
      <c r="A572" s="129">
        <v>273.0</v>
      </c>
      <c r="B572" s="14" t="s">
        <v>414</v>
      </c>
      <c r="C572" s="14" t="s">
        <v>992</v>
      </c>
      <c r="D572" s="14" t="s">
        <v>1006</v>
      </c>
      <c r="E572" s="14" t="s">
        <v>1007</v>
      </c>
      <c r="F572" s="15" t="s">
        <v>88</v>
      </c>
      <c r="G572" s="15" t="s">
        <v>59</v>
      </c>
      <c r="H572" s="18" t="s">
        <v>1053</v>
      </c>
      <c r="I572" s="18" t="s">
        <v>1054</v>
      </c>
      <c r="J572" s="129">
        <v>383042.97</v>
      </c>
      <c r="K572" s="129">
        <v>357456.36</v>
      </c>
      <c r="L572" s="129">
        <v>9182.49</v>
      </c>
      <c r="M572" s="129">
        <v>8772.72</v>
      </c>
      <c r="N572" s="129">
        <v>1.0</v>
      </c>
      <c r="O572" s="14" t="s">
        <v>41</v>
      </c>
      <c r="P572" s="129">
        <v>50.0</v>
      </c>
      <c r="Q572" s="129">
        <v>66.0</v>
      </c>
      <c r="R572" s="129">
        <v>106.0</v>
      </c>
      <c r="S572" s="129">
        <v>135.0</v>
      </c>
      <c r="T572" s="14" t="s">
        <v>41</v>
      </c>
      <c r="U572" s="129">
        <v>-24.0</v>
      </c>
      <c r="V572" s="129">
        <v>-21.0</v>
      </c>
      <c r="W572" s="129">
        <v>4.67</v>
      </c>
      <c r="X572" s="129">
        <v>7.16</v>
      </c>
      <c r="Y572" s="14" t="s">
        <v>41</v>
      </c>
      <c r="Z572" s="129">
        <v>1.0</v>
      </c>
      <c r="AA572" s="129">
        <v>1.0</v>
      </c>
      <c r="AB572" s="129">
        <v>2.0</v>
      </c>
      <c r="AC572" s="129">
        <v>2.0</v>
      </c>
      <c r="AD572" s="129">
        <v>1.55</v>
      </c>
      <c r="AE572" s="129">
        <v>392.0</v>
      </c>
      <c r="AF572" s="14" t="s">
        <v>41</v>
      </c>
      <c r="AG572" s="129">
        <v>1.0</v>
      </c>
      <c r="AH572" s="129">
        <v>1.0</v>
      </c>
      <c r="AI572" s="129">
        <v>1.0</v>
      </c>
      <c r="AJ572" s="129">
        <v>2.0</v>
      </c>
      <c r="AK572" s="129">
        <v>1.0</v>
      </c>
      <c r="AL572" s="130">
        <v>45469.77669996528</v>
      </c>
      <c r="AM572" s="131">
        <v>380229.57</v>
      </c>
      <c r="AN572" s="131">
        <v>356586.33</v>
      </c>
      <c r="AO572" s="124"/>
      <c r="AP572" s="124"/>
    </row>
    <row r="573">
      <c r="A573" s="129">
        <v>272.0</v>
      </c>
      <c r="B573" s="14" t="s">
        <v>414</v>
      </c>
      <c r="C573" s="14" t="s">
        <v>992</v>
      </c>
      <c r="D573" s="14" t="s">
        <v>1006</v>
      </c>
      <c r="E573" s="14" t="s">
        <v>1007</v>
      </c>
      <c r="F573" s="15" t="s">
        <v>88</v>
      </c>
      <c r="G573" s="15" t="s">
        <v>59</v>
      </c>
      <c r="H573" s="18" t="s">
        <v>1053</v>
      </c>
      <c r="I573" s="18" t="s">
        <v>1054</v>
      </c>
      <c r="J573" s="129">
        <v>955925.44</v>
      </c>
      <c r="K573" s="129">
        <v>877387.87</v>
      </c>
      <c r="L573" s="129">
        <v>22599.24</v>
      </c>
      <c r="M573" s="129">
        <v>21985.82</v>
      </c>
      <c r="N573" s="129">
        <v>13.0</v>
      </c>
      <c r="O573" s="14" t="s">
        <v>41</v>
      </c>
      <c r="P573" s="129">
        <v>79.0</v>
      </c>
      <c r="Q573" s="129">
        <v>96.0</v>
      </c>
      <c r="R573" s="129">
        <v>243.0</v>
      </c>
      <c r="S573" s="129">
        <v>170.0</v>
      </c>
      <c r="T573" s="14" t="s">
        <v>41</v>
      </c>
      <c r="U573" s="129">
        <v>-17.0</v>
      </c>
      <c r="V573" s="129">
        <v>42.0</v>
      </c>
      <c r="W573" s="129">
        <v>2.79</v>
      </c>
      <c r="X573" s="129">
        <v>8.95</v>
      </c>
      <c r="Y573" s="14" t="s">
        <v>41</v>
      </c>
      <c r="Z573" s="129">
        <v>1.0</v>
      </c>
      <c r="AA573" s="129">
        <v>3.0</v>
      </c>
      <c r="AB573" s="129">
        <v>1.0</v>
      </c>
      <c r="AC573" s="129">
        <v>2.0</v>
      </c>
      <c r="AD573" s="129">
        <v>1.65</v>
      </c>
      <c r="AE573" s="129">
        <v>367.0</v>
      </c>
      <c r="AF573" s="14" t="s">
        <v>41</v>
      </c>
      <c r="AG573" s="129">
        <v>1.0</v>
      </c>
      <c r="AH573" s="129">
        <v>2.0</v>
      </c>
      <c r="AI573" s="129">
        <v>1.0</v>
      </c>
      <c r="AJ573" s="129">
        <v>2.0</v>
      </c>
      <c r="AK573" s="129">
        <v>1.0</v>
      </c>
      <c r="AL573" s="130">
        <v>45469.77669996528</v>
      </c>
      <c r="AM573" s="131">
        <v>953595.77</v>
      </c>
      <c r="AN573" s="131">
        <v>877642.67</v>
      </c>
      <c r="AO573" s="124"/>
      <c r="AP573" s="124"/>
    </row>
    <row r="574">
      <c r="A574" s="129">
        <v>210.0</v>
      </c>
      <c r="B574" s="14" t="s">
        <v>1001</v>
      </c>
      <c r="C574" s="14" t="s">
        <v>992</v>
      </c>
      <c r="D574" s="14" t="s">
        <v>1006</v>
      </c>
      <c r="E574" s="14" t="s">
        <v>1007</v>
      </c>
      <c r="F574" s="15" t="s">
        <v>88</v>
      </c>
      <c r="G574" s="15" t="s">
        <v>59</v>
      </c>
      <c r="H574" s="18" t="s">
        <v>1053</v>
      </c>
      <c r="I574" s="18" t="s">
        <v>1054</v>
      </c>
      <c r="J574" s="129">
        <v>404544.58</v>
      </c>
      <c r="K574" s="129">
        <v>481990.8</v>
      </c>
      <c r="L574" s="129">
        <v>6525.15</v>
      </c>
      <c r="M574" s="129">
        <v>8795.01</v>
      </c>
      <c r="N574" s="14" t="s">
        <v>41</v>
      </c>
      <c r="O574" s="14" t="s">
        <v>41</v>
      </c>
      <c r="P574" s="129">
        <v>44.0</v>
      </c>
      <c r="Q574" s="129">
        <v>3.0</v>
      </c>
      <c r="R574" s="129">
        <v>61.0</v>
      </c>
      <c r="S574" s="129">
        <v>9.0</v>
      </c>
      <c r="T574" s="14" t="s">
        <v>41</v>
      </c>
      <c r="U574" s="129">
        <v>1366.0</v>
      </c>
      <c r="V574" s="129">
        <v>577.0</v>
      </c>
      <c r="W574" s="129">
        <v>-25.81</v>
      </c>
      <c r="X574" s="129">
        <v>-16.07</v>
      </c>
      <c r="Y574" s="14" t="s">
        <v>41</v>
      </c>
      <c r="Z574" s="129">
        <v>5.0</v>
      </c>
      <c r="AA574" s="129">
        <v>5.0</v>
      </c>
      <c r="AB574" s="129">
        <v>1.0</v>
      </c>
      <c r="AC574" s="129">
        <v>1.0</v>
      </c>
      <c r="AD574" s="129">
        <v>1.9</v>
      </c>
      <c r="AE574" s="129">
        <v>323.0</v>
      </c>
      <c r="AF574" s="14" t="s">
        <v>41</v>
      </c>
      <c r="AG574" s="129">
        <v>4.0</v>
      </c>
      <c r="AH574" s="129">
        <v>4.0</v>
      </c>
      <c r="AI574" s="129">
        <v>1.0</v>
      </c>
      <c r="AJ574" s="129">
        <v>1.0</v>
      </c>
      <c r="AK574" s="129">
        <v>2.0</v>
      </c>
      <c r="AL574" s="130">
        <v>45469.77669996528</v>
      </c>
      <c r="AM574" s="131">
        <v>286694.33</v>
      </c>
      <c r="AN574" s="131">
        <v>365625.25</v>
      </c>
      <c r="AO574" s="124"/>
      <c r="AP574" s="124"/>
    </row>
    <row r="575">
      <c r="A575" s="129">
        <v>655.0</v>
      </c>
      <c r="B575" s="14" t="s">
        <v>67</v>
      </c>
      <c r="C575" s="14" t="s">
        <v>32</v>
      </c>
      <c r="D575" s="14" t="s">
        <v>604</v>
      </c>
      <c r="E575" s="14" t="s">
        <v>488</v>
      </c>
      <c r="F575" s="15" t="s">
        <v>185</v>
      </c>
      <c r="G575" s="15" t="s">
        <v>46</v>
      </c>
      <c r="H575" s="18" t="s">
        <v>1053</v>
      </c>
      <c r="I575" s="18" t="s">
        <v>1054</v>
      </c>
      <c r="J575" s="129">
        <v>1453045.62</v>
      </c>
      <c r="K575" s="129">
        <v>1394057.0</v>
      </c>
      <c r="L575" s="129">
        <v>43977.39</v>
      </c>
      <c r="M575" s="129">
        <v>44550.71</v>
      </c>
      <c r="N575" s="129">
        <v>6.0</v>
      </c>
      <c r="O575" s="129">
        <v>37.0</v>
      </c>
      <c r="P575" s="129">
        <v>109.0</v>
      </c>
      <c r="Q575" s="129">
        <v>68.0</v>
      </c>
      <c r="R575" s="129">
        <v>33.0</v>
      </c>
      <c r="S575" s="129">
        <v>38.0</v>
      </c>
      <c r="T575" s="129">
        <v>-83.0</v>
      </c>
      <c r="U575" s="129">
        <v>60.0</v>
      </c>
      <c r="V575" s="129">
        <v>-13.0</v>
      </c>
      <c r="W575" s="129">
        <v>-1.29</v>
      </c>
      <c r="X575" s="129">
        <v>4.23</v>
      </c>
      <c r="Y575" s="129">
        <v>1.0</v>
      </c>
      <c r="Z575" s="129">
        <v>2.0</v>
      </c>
      <c r="AA575" s="129">
        <v>1.0</v>
      </c>
      <c r="AB575" s="129">
        <v>1.0</v>
      </c>
      <c r="AC575" s="129">
        <v>1.0</v>
      </c>
      <c r="AD575" s="129">
        <v>1.1</v>
      </c>
      <c r="AE575" s="129">
        <v>508.0</v>
      </c>
      <c r="AF575" s="129">
        <v>1.0</v>
      </c>
      <c r="AG575" s="129">
        <v>2.0</v>
      </c>
      <c r="AH575" s="129">
        <v>1.0</v>
      </c>
      <c r="AI575" s="129">
        <v>1.0</v>
      </c>
      <c r="AJ575" s="129">
        <v>1.0</v>
      </c>
      <c r="AK575" s="129">
        <v>1.0</v>
      </c>
      <c r="AL575" s="130">
        <v>45469.77669996528</v>
      </c>
      <c r="AM575" s="131">
        <v>1449734.82</v>
      </c>
      <c r="AN575" s="131">
        <v>1397099.93</v>
      </c>
      <c r="AO575" s="124"/>
      <c r="AP575" s="124"/>
    </row>
    <row r="576">
      <c r="A576" s="129">
        <v>507.0</v>
      </c>
      <c r="B576" s="14" t="s">
        <v>67</v>
      </c>
      <c r="C576" s="14" t="s">
        <v>32</v>
      </c>
      <c r="D576" s="14" t="s">
        <v>487</v>
      </c>
      <c r="E576" s="14" t="s">
        <v>488</v>
      </c>
      <c r="F576" s="15" t="s">
        <v>185</v>
      </c>
      <c r="G576" s="15" t="s">
        <v>46</v>
      </c>
      <c r="H576" s="18" t="s">
        <v>1053</v>
      </c>
      <c r="I576" s="18" t="s">
        <v>1054</v>
      </c>
      <c r="J576" s="129">
        <v>2146987.25</v>
      </c>
      <c r="K576" s="129">
        <v>1916558.8</v>
      </c>
      <c r="L576" s="129">
        <v>57820.06</v>
      </c>
      <c r="M576" s="129">
        <v>54899.05</v>
      </c>
      <c r="N576" s="129">
        <v>6.0</v>
      </c>
      <c r="O576" s="129">
        <v>31.0</v>
      </c>
      <c r="P576" s="129">
        <v>99.0</v>
      </c>
      <c r="Q576" s="129">
        <v>56.0</v>
      </c>
      <c r="R576" s="129">
        <v>55.0</v>
      </c>
      <c r="S576" s="129">
        <v>33.0</v>
      </c>
      <c r="T576" s="129">
        <v>-80.0</v>
      </c>
      <c r="U576" s="129">
        <v>76.0</v>
      </c>
      <c r="V576" s="129">
        <v>66.0</v>
      </c>
      <c r="W576" s="129">
        <v>5.32</v>
      </c>
      <c r="X576" s="129">
        <v>12.02</v>
      </c>
      <c r="Y576" s="129">
        <v>1.0</v>
      </c>
      <c r="Z576" s="129">
        <v>2.0</v>
      </c>
      <c r="AA576" s="129">
        <v>4.0</v>
      </c>
      <c r="AB576" s="129">
        <v>2.0</v>
      </c>
      <c r="AC576" s="129">
        <v>2.0</v>
      </c>
      <c r="AD576" s="129">
        <v>2.35</v>
      </c>
      <c r="AE576" s="129">
        <v>254.0</v>
      </c>
      <c r="AF576" s="129">
        <v>1.0</v>
      </c>
      <c r="AG576" s="129">
        <v>2.0</v>
      </c>
      <c r="AH576" s="129">
        <v>3.0</v>
      </c>
      <c r="AI576" s="129">
        <v>1.0</v>
      </c>
      <c r="AJ576" s="129">
        <v>2.0</v>
      </c>
      <c r="AK576" s="129">
        <v>2.0</v>
      </c>
      <c r="AL576" s="130">
        <v>45469.77669996528</v>
      </c>
      <c r="AM576" s="131">
        <v>2143319.15</v>
      </c>
      <c r="AN576" s="131">
        <v>1901817.29</v>
      </c>
      <c r="AO576" s="124"/>
      <c r="AP576" s="124"/>
    </row>
    <row r="577">
      <c r="A577" s="129">
        <v>314.0</v>
      </c>
      <c r="B577" s="14" t="s">
        <v>60</v>
      </c>
      <c r="C577" s="14" t="s">
        <v>32</v>
      </c>
      <c r="D577" s="14" t="s">
        <v>173</v>
      </c>
      <c r="E577" s="14" t="s">
        <v>326</v>
      </c>
      <c r="F577" s="15" t="s">
        <v>81</v>
      </c>
      <c r="G577" s="15" t="s">
        <v>36</v>
      </c>
      <c r="H577" s="18" t="s">
        <v>1053</v>
      </c>
      <c r="I577" s="18" t="s">
        <v>1054</v>
      </c>
      <c r="J577" s="129">
        <v>366465.76</v>
      </c>
      <c r="K577" s="129">
        <v>663700.6</v>
      </c>
      <c r="L577" s="129">
        <v>13453.67</v>
      </c>
      <c r="M577" s="129">
        <v>24429.84</v>
      </c>
      <c r="N577" s="14" t="s">
        <v>41</v>
      </c>
      <c r="O577" s="14" t="s">
        <v>41</v>
      </c>
      <c r="P577" s="129">
        <v>15.0</v>
      </c>
      <c r="Q577" s="129">
        <v>20.0</v>
      </c>
      <c r="R577" s="129">
        <v>25.0</v>
      </c>
      <c r="S577" s="129">
        <v>8.0</v>
      </c>
      <c r="T577" s="14" t="s">
        <v>41</v>
      </c>
      <c r="U577" s="129">
        <v>-25.0</v>
      </c>
      <c r="V577" s="129">
        <v>212.0</v>
      </c>
      <c r="W577" s="129">
        <v>-44.93</v>
      </c>
      <c r="X577" s="129">
        <v>-44.78</v>
      </c>
      <c r="Y577" s="14" t="s">
        <v>41</v>
      </c>
      <c r="Z577" s="129">
        <v>1.0</v>
      </c>
      <c r="AA577" s="129">
        <v>5.0</v>
      </c>
      <c r="AB577" s="129">
        <v>1.0</v>
      </c>
      <c r="AC577" s="129">
        <v>1.0</v>
      </c>
      <c r="AD577" s="129">
        <v>1.75</v>
      </c>
      <c r="AE577" s="129">
        <v>351.0</v>
      </c>
      <c r="AF577" s="14" t="s">
        <v>41</v>
      </c>
      <c r="AG577" s="129">
        <v>1.0</v>
      </c>
      <c r="AH577" s="129">
        <v>4.0</v>
      </c>
      <c r="AI577" s="129">
        <v>1.0</v>
      </c>
      <c r="AJ577" s="129">
        <v>1.0</v>
      </c>
      <c r="AK577" s="129">
        <v>1.0</v>
      </c>
      <c r="AL577" s="130">
        <v>45469.77669996528</v>
      </c>
      <c r="AM577" s="131">
        <v>366571.76</v>
      </c>
      <c r="AN577" s="131">
        <v>663616.24</v>
      </c>
      <c r="AO577" s="124"/>
      <c r="AP577" s="124"/>
    </row>
    <row r="578">
      <c r="A578" s="129">
        <v>353.0</v>
      </c>
      <c r="B578" s="14" t="s">
        <v>42</v>
      </c>
      <c r="C578" s="14" t="s">
        <v>32</v>
      </c>
      <c r="D578" s="14" t="s">
        <v>89</v>
      </c>
      <c r="E578" s="14" t="s">
        <v>90</v>
      </c>
      <c r="F578" s="15" t="s">
        <v>52</v>
      </c>
      <c r="G578" s="15" t="s">
        <v>46</v>
      </c>
      <c r="H578" s="18" t="s">
        <v>1053</v>
      </c>
      <c r="I578" s="18" t="s">
        <v>1054</v>
      </c>
      <c r="J578" s="129">
        <v>957308.29</v>
      </c>
      <c r="K578" s="129">
        <v>986284.6</v>
      </c>
      <c r="L578" s="129">
        <v>34321.0</v>
      </c>
      <c r="M578" s="129">
        <v>40701.08</v>
      </c>
      <c r="N578" s="129">
        <v>31.0</v>
      </c>
      <c r="O578" s="129">
        <v>37.0</v>
      </c>
      <c r="P578" s="129">
        <v>42.0</v>
      </c>
      <c r="Q578" s="129">
        <v>64.0</v>
      </c>
      <c r="R578" s="129">
        <v>52.0</v>
      </c>
      <c r="S578" s="129">
        <v>50.0</v>
      </c>
      <c r="T578" s="129">
        <v>-16.0</v>
      </c>
      <c r="U578" s="129">
        <v>-34.0</v>
      </c>
      <c r="V578" s="129">
        <v>4.0</v>
      </c>
      <c r="W578" s="129">
        <v>-15.68</v>
      </c>
      <c r="X578" s="129">
        <v>-2.94</v>
      </c>
      <c r="Y578" s="129">
        <v>1.0</v>
      </c>
      <c r="Z578" s="129">
        <v>1.0</v>
      </c>
      <c r="AA578" s="129">
        <v>1.0</v>
      </c>
      <c r="AB578" s="129">
        <v>1.0</v>
      </c>
      <c r="AC578" s="129">
        <v>1.0</v>
      </c>
      <c r="AD578" s="129">
        <v>1.0</v>
      </c>
      <c r="AE578" s="129">
        <v>574.0</v>
      </c>
      <c r="AF578" s="129">
        <v>1.0</v>
      </c>
      <c r="AG578" s="129">
        <v>1.0</v>
      </c>
      <c r="AH578" s="129">
        <v>1.0</v>
      </c>
      <c r="AI578" s="129">
        <v>1.0</v>
      </c>
      <c r="AJ578" s="129">
        <v>1.0</v>
      </c>
      <c r="AK578" s="129">
        <v>1.0</v>
      </c>
      <c r="AL578" s="130">
        <v>45469.77669996528</v>
      </c>
      <c r="AM578" s="131">
        <v>972550.59</v>
      </c>
      <c r="AN578" s="131">
        <v>1038499.77</v>
      </c>
      <c r="AO578" s="124"/>
      <c r="AP578" s="124"/>
    </row>
    <row r="579">
      <c r="A579" s="129">
        <v>460.0</v>
      </c>
      <c r="B579" s="14" t="s">
        <v>42</v>
      </c>
      <c r="C579" s="14" t="s">
        <v>32</v>
      </c>
      <c r="D579" s="14" t="s">
        <v>89</v>
      </c>
      <c r="E579" s="14" t="s">
        <v>90</v>
      </c>
      <c r="F579" s="15" t="s">
        <v>52</v>
      </c>
      <c r="G579" s="15" t="s">
        <v>46</v>
      </c>
      <c r="H579" s="18" t="s">
        <v>1053</v>
      </c>
      <c r="I579" s="18" t="s">
        <v>1054</v>
      </c>
      <c r="J579" s="129">
        <v>393435.82</v>
      </c>
      <c r="K579" s="129">
        <v>295278.8</v>
      </c>
      <c r="L579" s="129">
        <v>12813.25</v>
      </c>
      <c r="M579" s="129">
        <v>10988.0</v>
      </c>
      <c r="N579" s="14" t="s">
        <v>41</v>
      </c>
      <c r="O579" s="129">
        <v>6.0</v>
      </c>
      <c r="P579" s="129">
        <v>39.0</v>
      </c>
      <c r="Q579" s="129">
        <v>41.0</v>
      </c>
      <c r="R579" s="129">
        <v>12.0</v>
      </c>
      <c r="S579" s="129">
        <v>14.0</v>
      </c>
      <c r="T579" s="14" t="s">
        <v>41</v>
      </c>
      <c r="U579" s="129">
        <v>-4.0</v>
      </c>
      <c r="V579" s="129">
        <v>-14.0</v>
      </c>
      <c r="W579" s="129">
        <v>16.61</v>
      </c>
      <c r="X579" s="129">
        <v>33.24</v>
      </c>
      <c r="Y579" s="14" t="s">
        <v>41</v>
      </c>
      <c r="Z579" s="129">
        <v>1.0</v>
      </c>
      <c r="AA579" s="129">
        <v>1.0</v>
      </c>
      <c r="AB579" s="129">
        <v>4.0</v>
      </c>
      <c r="AC579" s="129">
        <v>5.0</v>
      </c>
      <c r="AD579" s="129">
        <v>3.15</v>
      </c>
      <c r="AE579" s="129">
        <v>168.0</v>
      </c>
      <c r="AF579" s="14" t="s">
        <v>41</v>
      </c>
      <c r="AG579" s="129">
        <v>1.0</v>
      </c>
      <c r="AH579" s="129">
        <v>1.0</v>
      </c>
      <c r="AI579" s="129">
        <v>3.0</v>
      </c>
      <c r="AJ579" s="129">
        <v>4.0</v>
      </c>
      <c r="AK579" s="129">
        <v>3.0</v>
      </c>
      <c r="AL579" s="130">
        <v>45469.77669996528</v>
      </c>
      <c r="AM579" s="131">
        <v>387137.17</v>
      </c>
      <c r="AN579" s="131">
        <v>302625.91</v>
      </c>
      <c r="AO579" s="124"/>
      <c r="AP579" s="124"/>
    </row>
    <row r="580">
      <c r="A580" s="129">
        <v>127.0</v>
      </c>
      <c r="B580" s="14" t="s">
        <v>42</v>
      </c>
      <c r="C580" s="14" t="s">
        <v>32</v>
      </c>
      <c r="D580" s="14" t="s">
        <v>89</v>
      </c>
      <c r="E580" s="14" t="s">
        <v>90</v>
      </c>
      <c r="F580" s="15" t="s">
        <v>52</v>
      </c>
      <c r="G580" s="15" t="s">
        <v>46</v>
      </c>
      <c r="H580" s="18" t="s">
        <v>1053</v>
      </c>
      <c r="I580" s="18" t="s">
        <v>1054</v>
      </c>
      <c r="J580" s="129">
        <v>2158215.53</v>
      </c>
      <c r="K580" s="129">
        <v>1673255.2</v>
      </c>
      <c r="L580" s="129">
        <v>79318.25</v>
      </c>
      <c r="M580" s="129">
        <v>62259.17</v>
      </c>
      <c r="N580" s="129">
        <v>15.0</v>
      </c>
      <c r="O580" s="129">
        <v>23.0</v>
      </c>
      <c r="P580" s="129">
        <v>83.0</v>
      </c>
      <c r="Q580" s="129">
        <v>92.0</v>
      </c>
      <c r="R580" s="129">
        <v>83.0</v>
      </c>
      <c r="S580" s="129">
        <v>62.0</v>
      </c>
      <c r="T580" s="129">
        <v>-34.0</v>
      </c>
      <c r="U580" s="129">
        <v>-9.0</v>
      </c>
      <c r="V580" s="129">
        <v>33.0</v>
      </c>
      <c r="W580" s="129">
        <v>27.4</v>
      </c>
      <c r="X580" s="129">
        <v>28.98</v>
      </c>
      <c r="Y580" s="129">
        <v>1.0</v>
      </c>
      <c r="Z580" s="129">
        <v>1.0</v>
      </c>
      <c r="AA580" s="129">
        <v>2.0</v>
      </c>
      <c r="AB580" s="129">
        <v>5.0</v>
      </c>
      <c r="AC580" s="129">
        <v>4.0</v>
      </c>
      <c r="AD580" s="129">
        <v>3.55</v>
      </c>
      <c r="AE580" s="129">
        <v>136.0</v>
      </c>
      <c r="AF580" s="129">
        <v>1.0</v>
      </c>
      <c r="AG580" s="129">
        <v>1.0</v>
      </c>
      <c r="AH580" s="129">
        <v>2.0</v>
      </c>
      <c r="AI580" s="129">
        <v>4.0</v>
      </c>
      <c r="AJ580" s="129">
        <v>3.0</v>
      </c>
      <c r="AK580" s="129">
        <v>3.0</v>
      </c>
      <c r="AL580" s="130">
        <v>45469.77669996528</v>
      </c>
      <c r="AM580" s="131">
        <v>2147924.29</v>
      </c>
      <c r="AN580" s="131">
        <v>1623691.16</v>
      </c>
      <c r="AO580" s="124"/>
      <c r="AP580" s="124"/>
    </row>
    <row r="581">
      <c r="A581" s="129">
        <v>743.0</v>
      </c>
      <c r="B581" s="14" t="s">
        <v>63</v>
      </c>
      <c r="C581" s="14" t="s">
        <v>32</v>
      </c>
      <c r="D581" s="14" t="s">
        <v>371</v>
      </c>
      <c r="E581" s="14" t="s">
        <v>675</v>
      </c>
      <c r="F581" s="15" t="s">
        <v>40</v>
      </c>
      <c r="G581" s="15" t="s">
        <v>36</v>
      </c>
      <c r="H581" s="18" t="s">
        <v>1053</v>
      </c>
      <c r="I581" s="18" t="s">
        <v>1054</v>
      </c>
      <c r="J581" s="129">
        <v>1926183.21</v>
      </c>
      <c r="K581" s="129">
        <v>1706135.2</v>
      </c>
      <c r="L581" s="129">
        <v>60848.12</v>
      </c>
      <c r="M581" s="129">
        <v>56184.5</v>
      </c>
      <c r="N581" s="129">
        <v>146.0</v>
      </c>
      <c r="O581" s="129">
        <v>120.0</v>
      </c>
      <c r="P581" s="129">
        <v>55.0</v>
      </c>
      <c r="Q581" s="129">
        <v>75.0</v>
      </c>
      <c r="R581" s="129">
        <v>40.0</v>
      </c>
      <c r="S581" s="129">
        <v>45.0</v>
      </c>
      <c r="T581" s="129">
        <v>21.0</v>
      </c>
      <c r="U581" s="129">
        <v>-26.0</v>
      </c>
      <c r="V581" s="129">
        <v>-11.0</v>
      </c>
      <c r="W581" s="129">
        <v>8.3</v>
      </c>
      <c r="X581" s="129">
        <v>12.9</v>
      </c>
      <c r="Y581" s="129">
        <v>1.0</v>
      </c>
      <c r="Z581" s="129">
        <v>1.0</v>
      </c>
      <c r="AA581" s="129">
        <v>1.0</v>
      </c>
      <c r="AB581" s="129">
        <v>3.0</v>
      </c>
      <c r="AC581" s="129">
        <v>2.0</v>
      </c>
      <c r="AD581" s="129">
        <v>2.05</v>
      </c>
      <c r="AE581" s="129">
        <v>294.0</v>
      </c>
      <c r="AF581" s="129">
        <v>1.0</v>
      </c>
      <c r="AG581" s="129">
        <v>1.0</v>
      </c>
      <c r="AH581" s="129">
        <v>1.0</v>
      </c>
      <c r="AI581" s="129">
        <v>2.0</v>
      </c>
      <c r="AJ581" s="129">
        <v>2.0</v>
      </c>
      <c r="AK581" s="129">
        <v>2.0</v>
      </c>
      <c r="AL581" s="130">
        <v>45469.77669996528</v>
      </c>
      <c r="AM581" s="131">
        <v>1926917.88</v>
      </c>
      <c r="AN581" s="131">
        <v>1706196.07</v>
      </c>
      <c r="AO581" s="124"/>
      <c r="AP581" s="124"/>
    </row>
    <row r="582">
      <c r="A582" s="129">
        <v>515.0</v>
      </c>
      <c r="B582" s="14" t="s">
        <v>97</v>
      </c>
      <c r="C582" s="14" t="s">
        <v>32</v>
      </c>
      <c r="D582" s="14" t="s">
        <v>375</v>
      </c>
      <c r="E582" s="14" t="s">
        <v>376</v>
      </c>
      <c r="F582" s="15" t="s">
        <v>223</v>
      </c>
      <c r="G582" s="15" t="s">
        <v>101</v>
      </c>
      <c r="H582" s="18" t="s">
        <v>1053</v>
      </c>
      <c r="I582" s="18" t="s">
        <v>1054</v>
      </c>
      <c r="J582" s="129">
        <v>2411269.35</v>
      </c>
      <c r="K582" s="129">
        <v>3373580.0</v>
      </c>
      <c r="L582" s="129">
        <v>50182.06</v>
      </c>
      <c r="M582" s="129">
        <v>74758.01</v>
      </c>
      <c r="N582" s="129">
        <v>2.0</v>
      </c>
      <c r="O582" s="129">
        <v>2.0</v>
      </c>
      <c r="P582" s="129">
        <v>33.0</v>
      </c>
      <c r="Q582" s="129">
        <v>45.0</v>
      </c>
      <c r="R582" s="129">
        <v>7.0</v>
      </c>
      <c r="S582" s="129">
        <v>13.0</v>
      </c>
      <c r="T582" s="129">
        <v>0.0</v>
      </c>
      <c r="U582" s="129">
        <v>-26.0</v>
      </c>
      <c r="V582" s="129">
        <v>-46.0</v>
      </c>
      <c r="W582" s="129">
        <v>-32.87</v>
      </c>
      <c r="X582" s="129">
        <v>-28.52</v>
      </c>
      <c r="Y582" s="129">
        <v>1.0</v>
      </c>
      <c r="Z582" s="129">
        <v>1.0</v>
      </c>
      <c r="AA582" s="129">
        <v>1.0</v>
      </c>
      <c r="AB582" s="129">
        <v>1.0</v>
      </c>
      <c r="AC582" s="129">
        <v>1.0</v>
      </c>
      <c r="AD582" s="129">
        <v>1.0</v>
      </c>
      <c r="AE582" s="129">
        <v>596.0</v>
      </c>
      <c r="AF582" s="129">
        <v>1.0</v>
      </c>
      <c r="AG582" s="129">
        <v>1.0</v>
      </c>
      <c r="AH582" s="129">
        <v>1.0</v>
      </c>
      <c r="AI582" s="129">
        <v>1.0</v>
      </c>
      <c r="AJ582" s="129">
        <v>1.0</v>
      </c>
      <c r="AK582" s="129">
        <v>1.0</v>
      </c>
      <c r="AL582" s="130">
        <v>45469.77669996528</v>
      </c>
      <c r="AM582" s="131">
        <v>2142295.16</v>
      </c>
      <c r="AN582" s="131">
        <v>3107252.77</v>
      </c>
      <c r="AO582" s="124"/>
      <c r="AP582" s="124"/>
    </row>
    <row r="583">
      <c r="A583" s="129">
        <v>368.0</v>
      </c>
      <c r="B583" s="14" t="s">
        <v>97</v>
      </c>
      <c r="C583" s="14" t="s">
        <v>32</v>
      </c>
      <c r="D583" s="14" t="s">
        <v>375</v>
      </c>
      <c r="E583" s="14" t="s">
        <v>376</v>
      </c>
      <c r="F583" s="15" t="s">
        <v>223</v>
      </c>
      <c r="G583" s="15" t="s">
        <v>101</v>
      </c>
      <c r="H583" s="18" t="s">
        <v>1053</v>
      </c>
      <c r="I583" s="18" t="s">
        <v>1054</v>
      </c>
      <c r="J583" s="129">
        <v>4709106.87</v>
      </c>
      <c r="K583" s="129">
        <v>4043709.2</v>
      </c>
      <c r="L583" s="129">
        <v>108953.0</v>
      </c>
      <c r="M583" s="129">
        <v>97418.1</v>
      </c>
      <c r="N583" s="129">
        <v>64.0</v>
      </c>
      <c r="O583" s="129">
        <v>82.0</v>
      </c>
      <c r="P583" s="129">
        <v>28.0</v>
      </c>
      <c r="Q583" s="129">
        <v>55.0</v>
      </c>
      <c r="R583" s="129">
        <v>45.0</v>
      </c>
      <c r="S583" s="129">
        <v>54.0</v>
      </c>
      <c r="T583" s="129">
        <v>-21.0</v>
      </c>
      <c r="U583" s="129">
        <v>-49.0</v>
      </c>
      <c r="V583" s="129">
        <v>-16.0</v>
      </c>
      <c r="W583" s="129">
        <v>11.84</v>
      </c>
      <c r="X583" s="129">
        <v>16.46</v>
      </c>
      <c r="Y583" s="129">
        <v>1.0</v>
      </c>
      <c r="Z583" s="129">
        <v>1.0</v>
      </c>
      <c r="AA583" s="129">
        <v>1.0</v>
      </c>
      <c r="AB583" s="129">
        <v>3.0</v>
      </c>
      <c r="AC583" s="129">
        <v>3.0</v>
      </c>
      <c r="AD583" s="129">
        <v>2.3</v>
      </c>
      <c r="AE583" s="129">
        <v>272.0</v>
      </c>
      <c r="AF583" s="129">
        <v>1.0</v>
      </c>
      <c r="AG583" s="129">
        <v>1.0</v>
      </c>
      <c r="AH583" s="129">
        <v>1.0</v>
      </c>
      <c r="AI583" s="129">
        <v>2.0</v>
      </c>
      <c r="AJ583" s="129">
        <v>2.0</v>
      </c>
      <c r="AK583" s="129">
        <v>2.0</v>
      </c>
      <c r="AL583" s="130">
        <v>45469.77669996528</v>
      </c>
      <c r="AM583" s="131">
        <v>4701957.86</v>
      </c>
      <c r="AN583" s="131">
        <v>4065363.64</v>
      </c>
      <c r="AO583" s="124"/>
      <c r="AP583" s="124"/>
    </row>
    <row r="584">
      <c r="A584" s="129">
        <v>477.0</v>
      </c>
      <c r="B584" s="14" t="s">
        <v>414</v>
      </c>
      <c r="C584" s="14" t="s">
        <v>992</v>
      </c>
      <c r="D584" s="14" t="s">
        <v>427</v>
      </c>
      <c r="E584" s="14" t="s">
        <v>993</v>
      </c>
      <c r="F584" s="15" t="s">
        <v>220</v>
      </c>
      <c r="G584" s="15" t="s">
        <v>59</v>
      </c>
      <c r="H584" s="18" t="s">
        <v>1053</v>
      </c>
      <c r="I584" s="18" t="s">
        <v>1054</v>
      </c>
      <c r="J584" s="129">
        <v>392731.17</v>
      </c>
      <c r="K584" s="129">
        <v>449570.95</v>
      </c>
      <c r="L584" s="129">
        <v>12913.2</v>
      </c>
      <c r="M584" s="129">
        <v>14242.03</v>
      </c>
      <c r="N584" s="129">
        <v>3.0</v>
      </c>
      <c r="O584" s="129">
        <v>4.0</v>
      </c>
      <c r="P584" s="129">
        <v>44.0</v>
      </c>
      <c r="Q584" s="129">
        <v>88.0</v>
      </c>
      <c r="R584" s="129">
        <v>113.0</v>
      </c>
      <c r="S584" s="129">
        <v>140.0</v>
      </c>
      <c r="T584" s="129">
        <v>-25.0</v>
      </c>
      <c r="U584" s="129">
        <v>-50.0</v>
      </c>
      <c r="V584" s="129">
        <v>-19.0</v>
      </c>
      <c r="W584" s="129">
        <v>-9.33</v>
      </c>
      <c r="X584" s="129">
        <v>-12.64</v>
      </c>
      <c r="Y584" s="129">
        <v>1.0</v>
      </c>
      <c r="Z584" s="129">
        <v>1.0</v>
      </c>
      <c r="AA584" s="129">
        <v>1.0</v>
      </c>
      <c r="AB584" s="129">
        <v>1.0</v>
      </c>
      <c r="AC584" s="129">
        <v>1.0</v>
      </c>
      <c r="AD584" s="129">
        <v>1.0</v>
      </c>
      <c r="AE584" s="129">
        <v>529.0</v>
      </c>
      <c r="AF584" s="129">
        <v>1.0</v>
      </c>
      <c r="AG584" s="129">
        <v>1.0</v>
      </c>
      <c r="AH584" s="129">
        <v>1.0</v>
      </c>
      <c r="AI584" s="129">
        <v>1.0</v>
      </c>
      <c r="AJ584" s="129">
        <v>1.0</v>
      </c>
      <c r="AK584" s="129">
        <v>1.0</v>
      </c>
      <c r="AL584" s="130">
        <v>45469.77669996528</v>
      </c>
      <c r="AM584" s="131">
        <v>391901.39</v>
      </c>
      <c r="AN584" s="131">
        <v>405180.61</v>
      </c>
      <c r="AO584" s="124"/>
      <c r="AP584" s="124"/>
    </row>
    <row r="585">
      <c r="A585" s="129">
        <v>552.0</v>
      </c>
      <c r="B585" s="14" t="s">
        <v>414</v>
      </c>
      <c r="C585" s="14" t="s">
        <v>992</v>
      </c>
      <c r="D585" s="14" t="s">
        <v>427</v>
      </c>
      <c r="E585" s="14" t="s">
        <v>993</v>
      </c>
      <c r="F585" s="15" t="s">
        <v>55</v>
      </c>
      <c r="G585" s="15" t="s">
        <v>36</v>
      </c>
      <c r="H585" s="18" t="s">
        <v>1053</v>
      </c>
      <c r="I585" s="18" t="s">
        <v>1054</v>
      </c>
      <c r="J585" s="129">
        <v>652236.7</v>
      </c>
      <c r="K585" s="129">
        <v>940799.36</v>
      </c>
      <c r="L585" s="129">
        <v>17825.34</v>
      </c>
      <c r="M585" s="129">
        <v>27393.75</v>
      </c>
      <c r="N585" s="129">
        <v>10.0</v>
      </c>
      <c r="O585" s="129">
        <v>12.0</v>
      </c>
      <c r="P585" s="129">
        <v>81.0</v>
      </c>
      <c r="Q585" s="129">
        <v>132.0</v>
      </c>
      <c r="R585" s="129">
        <v>143.0</v>
      </c>
      <c r="S585" s="129">
        <v>169.0</v>
      </c>
      <c r="T585" s="129">
        <v>-16.0</v>
      </c>
      <c r="U585" s="129">
        <v>-38.0</v>
      </c>
      <c r="V585" s="129">
        <v>-15.0</v>
      </c>
      <c r="W585" s="129">
        <v>-34.93</v>
      </c>
      <c r="X585" s="129">
        <v>-30.67</v>
      </c>
      <c r="Y585" s="129">
        <v>1.0</v>
      </c>
      <c r="Z585" s="129">
        <v>1.0</v>
      </c>
      <c r="AA585" s="129">
        <v>1.0</v>
      </c>
      <c r="AB585" s="129">
        <v>1.0</v>
      </c>
      <c r="AC585" s="129">
        <v>1.0</v>
      </c>
      <c r="AD585" s="129">
        <v>1.0</v>
      </c>
      <c r="AE585" s="129">
        <v>540.0</v>
      </c>
      <c r="AF585" s="129">
        <v>1.0</v>
      </c>
      <c r="AG585" s="129">
        <v>1.0</v>
      </c>
      <c r="AH585" s="129">
        <v>1.0</v>
      </c>
      <c r="AI585" s="129">
        <v>1.0</v>
      </c>
      <c r="AJ585" s="129">
        <v>1.0</v>
      </c>
      <c r="AK585" s="129">
        <v>1.0</v>
      </c>
      <c r="AL585" s="130">
        <v>45469.77669996528</v>
      </c>
      <c r="AM585" s="131">
        <v>652875.19</v>
      </c>
      <c r="AN585" s="131">
        <v>941190.81</v>
      </c>
      <c r="AO585" s="124"/>
      <c r="AP585" s="124"/>
    </row>
    <row r="586">
      <c r="A586" s="129">
        <v>738.0</v>
      </c>
      <c r="B586" s="14" t="s">
        <v>414</v>
      </c>
      <c r="C586" s="14" t="s">
        <v>992</v>
      </c>
      <c r="D586" s="14" t="s">
        <v>427</v>
      </c>
      <c r="E586" s="14" t="s">
        <v>993</v>
      </c>
      <c r="F586" s="15" t="s">
        <v>55</v>
      </c>
      <c r="G586" s="15" t="s">
        <v>36</v>
      </c>
      <c r="H586" s="18" t="s">
        <v>1053</v>
      </c>
      <c r="I586" s="18" t="s">
        <v>1054</v>
      </c>
      <c r="J586" s="129">
        <v>322070.28</v>
      </c>
      <c r="K586" s="129">
        <v>346122.18</v>
      </c>
      <c r="L586" s="129">
        <v>9274.3</v>
      </c>
      <c r="M586" s="129">
        <v>10628.06</v>
      </c>
      <c r="N586" s="129">
        <v>9.0</v>
      </c>
      <c r="O586" s="129">
        <v>7.0</v>
      </c>
      <c r="P586" s="129">
        <v>77.0</v>
      </c>
      <c r="Q586" s="129">
        <v>67.0</v>
      </c>
      <c r="R586" s="129">
        <v>87.0</v>
      </c>
      <c r="S586" s="129">
        <v>93.0</v>
      </c>
      <c r="T586" s="129">
        <v>28.0</v>
      </c>
      <c r="U586" s="129">
        <v>14.0</v>
      </c>
      <c r="V586" s="129">
        <v>-6.0</v>
      </c>
      <c r="W586" s="129">
        <v>-12.74</v>
      </c>
      <c r="X586" s="129">
        <v>-6.95</v>
      </c>
      <c r="Y586" s="129">
        <v>1.0</v>
      </c>
      <c r="Z586" s="129">
        <v>1.0</v>
      </c>
      <c r="AA586" s="129">
        <v>1.0</v>
      </c>
      <c r="AB586" s="129">
        <v>1.0</v>
      </c>
      <c r="AC586" s="129">
        <v>1.0</v>
      </c>
      <c r="AD586" s="129">
        <v>1.0</v>
      </c>
      <c r="AE586" s="129">
        <v>526.0</v>
      </c>
      <c r="AF586" s="129">
        <v>1.0</v>
      </c>
      <c r="AG586" s="129">
        <v>1.0</v>
      </c>
      <c r="AH586" s="129">
        <v>1.0</v>
      </c>
      <c r="AI586" s="129">
        <v>1.0</v>
      </c>
      <c r="AJ586" s="129">
        <v>1.0</v>
      </c>
      <c r="AK586" s="129">
        <v>1.0</v>
      </c>
      <c r="AL586" s="130">
        <v>45469.77669996528</v>
      </c>
      <c r="AM586" s="131">
        <v>323390.21</v>
      </c>
      <c r="AN586" s="131">
        <v>360968.3</v>
      </c>
      <c r="AO586" s="124"/>
      <c r="AP586" s="124"/>
    </row>
    <row r="587">
      <c r="A587" s="129">
        <v>100.0</v>
      </c>
      <c r="B587" s="14" t="s">
        <v>991</v>
      </c>
      <c r="C587" s="14" t="s">
        <v>992</v>
      </c>
      <c r="D587" s="14" t="s">
        <v>427</v>
      </c>
      <c r="E587" s="14" t="s">
        <v>993</v>
      </c>
      <c r="F587" s="15" t="s">
        <v>35</v>
      </c>
      <c r="G587" s="15" t="s">
        <v>36</v>
      </c>
      <c r="H587" s="18" t="s">
        <v>1053</v>
      </c>
      <c r="I587" s="18" t="s">
        <v>1054</v>
      </c>
      <c r="J587" s="129">
        <v>2198290.54</v>
      </c>
      <c r="K587" s="129">
        <v>2109453.54</v>
      </c>
      <c r="L587" s="129">
        <v>63126.09</v>
      </c>
      <c r="M587" s="129">
        <v>64459.64</v>
      </c>
      <c r="N587" s="129">
        <v>33.0</v>
      </c>
      <c r="O587" s="129">
        <v>10.0</v>
      </c>
      <c r="P587" s="129">
        <v>40.0</v>
      </c>
      <c r="Q587" s="129">
        <v>135.0</v>
      </c>
      <c r="R587" s="129">
        <v>555.0</v>
      </c>
      <c r="S587" s="129">
        <v>590.0</v>
      </c>
      <c r="T587" s="129">
        <v>230.0</v>
      </c>
      <c r="U587" s="129">
        <v>-70.0</v>
      </c>
      <c r="V587" s="129">
        <v>-5.0</v>
      </c>
      <c r="W587" s="129">
        <v>-2.07</v>
      </c>
      <c r="X587" s="129">
        <v>4.21</v>
      </c>
      <c r="Y587" s="129">
        <v>5.0</v>
      </c>
      <c r="Z587" s="129">
        <v>1.0</v>
      </c>
      <c r="AA587" s="129">
        <v>1.0</v>
      </c>
      <c r="AB587" s="129">
        <v>1.0</v>
      </c>
      <c r="AC587" s="129">
        <v>1.0</v>
      </c>
      <c r="AD587" s="129">
        <v>1.4</v>
      </c>
      <c r="AE587" s="129">
        <v>430.0</v>
      </c>
      <c r="AF587" s="129">
        <v>4.0</v>
      </c>
      <c r="AG587" s="129">
        <v>1.0</v>
      </c>
      <c r="AH587" s="129">
        <v>1.0</v>
      </c>
      <c r="AI587" s="129">
        <v>1.0</v>
      </c>
      <c r="AJ587" s="129">
        <v>1.0</v>
      </c>
      <c r="AK587" s="129">
        <v>1.0</v>
      </c>
      <c r="AL587" s="130">
        <v>45469.77669996528</v>
      </c>
      <c r="AM587" s="131">
        <v>2191104.48</v>
      </c>
      <c r="AN587" s="131">
        <v>2098339.39</v>
      </c>
      <c r="AO587" s="124"/>
      <c r="AP587" s="124"/>
    </row>
    <row r="588">
      <c r="A588" s="129">
        <v>192.0</v>
      </c>
      <c r="B588" s="14" t="s">
        <v>414</v>
      </c>
      <c r="C588" s="14" t="s">
        <v>992</v>
      </c>
      <c r="D588" s="14" t="s">
        <v>427</v>
      </c>
      <c r="E588" s="14" t="s">
        <v>993</v>
      </c>
      <c r="F588" s="15" t="s">
        <v>220</v>
      </c>
      <c r="G588" s="15" t="s">
        <v>59</v>
      </c>
      <c r="H588" s="18" t="s">
        <v>1053</v>
      </c>
      <c r="I588" s="18" t="s">
        <v>1054</v>
      </c>
      <c r="J588" s="129">
        <v>1033009.49</v>
      </c>
      <c r="K588" s="129">
        <v>1493790.55</v>
      </c>
      <c r="L588" s="129">
        <v>33875.83</v>
      </c>
      <c r="M588" s="129">
        <v>47869.23</v>
      </c>
      <c r="N588" s="129">
        <v>14.0</v>
      </c>
      <c r="O588" s="129">
        <v>4.0</v>
      </c>
      <c r="P588" s="129">
        <v>58.0</v>
      </c>
      <c r="Q588" s="129">
        <v>155.0</v>
      </c>
      <c r="R588" s="129">
        <v>219.0</v>
      </c>
      <c r="S588" s="129">
        <v>336.0</v>
      </c>
      <c r="T588" s="129">
        <v>250.0</v>
      </c>
      <c r="U588" s="129">
        <v>-62.0</v>
      </c>
      <c r="V588" s="129">
        <v>-34.0</v>
      </c>
      <c r="W588" s="129">
        <v>-29.23</v>
      </c>
      <c r="X588" s="129">
        <v>-30.85</v>
      </c>
      <c r="Y588" s="129">
        <v>5.0</v>
      </c>
      <c r="Z588" s="129">
        <v>1.0</v>
      </c>
      <c r="AA588" s="129">
        <v>1.0</v>
      </c>
      <c r="AB588" s="129">
        <v>1.0</v>
      </c>
      <c r="AC588" s="129">
        <v>1.0</v>
      </c>
      <c r="AD588" s="129">
        <v>1.4</v>
      </c>
      <c r="AE588" s="129">
        <v>426.0</v>
      </c>
      <c r="AF588" s="129">
        <v>4.0</v>
      </c>
      <c r="AG588" s="129">
        <v>1.0</v>
      </c>
      <c r="AH588" s="129">
        <v>1.0</v>
      </c>
      <c r="AI588" s="129">
        <v>1.0</v>
      </c>
      <c r="AJ588" s="129">
        <v>1.0</v>
      </c>
      <c r="AK588" s="129">
        <v>1.0</v>
      </c>
      <c r="AL588" s="130">
        <v>45469.77669996528</v>
      </c>
      <c r="AM588" s="131">
        <v>1028902.36</v>
      </c>
      <c r="AN588" s="131">
        <v>1387974.26</v>
      </c>
      <c r="AO588" s="124"/>
      <c r="AP588" s="124"/>
    </row>
    <row r="589">
      <c r="A589" s="129">
        <v>782.0</v>
      </c>
      <c r="B589" s="14" t="s">
        <v>991</v>
      </c>
      <c r="C589" s="14" t="s">
        <v>992</v>
      </c>
      <c r="D589" s="14" t="s">
        <v>427</v>
      </c>
      <c r="E589" s="14" t="s">
        <v>993</v>
      </c>
      <c r="F589" s="15" t="s">
        <v>73</v>
      </c>
      <c r="G589" s="15" t="s">
        <v>36</v>
      </c>
      <c r="H589" s="18" t="s">
        <v>1053</v>
      </c>
      <c r="I589" s="18" t="s">
        <v>1054</v>
      </c>
      <c r="J589" s="129">
        <v>619767.65</v>
      </c>
      <c r="K589" s="129">
        <v>522377.86</v>
      </c>
      <c r="L589" s="129">
        <v>19371.62</v>
      </c>
      <c r="M589" s="129">
        <v>17974.55</v>
      </c>
      <c r="N589" s="129">
        <v>21.0</v>
      </c>
      <c r="O589" s="129">
        <v>3.0</v>
      </c>
      <c r="P589" s="129">
        <v>53.0</v>
      </c>
      <c r="Q589" s="129">
        <v>67.0</v>
      </c>
      <c r="R589" s="129">
        <v>178.0</v>
      </c>
      <c r="S589" s="129">
        <v>170.0</v>
      </c>
      <c r="T589" s="129">
        <v>600.0</v>
      </c>
      <c r="U589" s="129">
        <v>-20.0</v>
      </c>
      <c r="V589" s="129">
        <v>4.0</v>
      </c>
      <c r="W589" s="129">
        <v>7.77</v>
      </c>
      <c r="X589" s="129">
        <v>18.64</v>
      </c>
      <c r="Y589" s="129">
        <v>5.0</v>
      </c>
      <c r="Z589" s="129">
        <v>1.0</v>
      </c>
      <c r="AA589" s="129">
        <v>1.0</v>
      </c>
      <c r="AB589" s="129">
        <v>2.0</v>
      </c>
      <c r="AC589" s="129">
        <v>3.0</v>
      </c>
      <c r="AD589" s="129">
        <v>2.3</v>
      </c>
      <c r="AE589" s="129">
        <v>255.0</v>
      </c>
      <c r="AF589" s="129">
        <v>4.0</v>
      </c>
      <c r="AG589" s="129">
        <v>1.0</v>
      </c>
      <c r="AH589" s="129">
        <v>1.0</v>
      </c>
      <c r="AI589" s="129">
        <v>1.0</v>
      </c>
      <c r="AJ589" s="129">
        <v>2.0</v>
      </c>
      <c r="AK589" s="129">
        <v>2.0</v>
      </c>
      <c r="AL589" s="130">
        <v>45469.77669996528</v>
      </c>
      <c r="AM589" s="131">
        <v>618839.28</v>
      </c>
      <c r="AN589" s="131">
        <v>522485.64</v>
      </c>
      <c r="AO589" s="124"/>
      <c r="AP589" s="124"/>
    </row>
    <row r="590">
      <c r="A590" s="129">
        <v>350.0</v>
      </c>
      <c r="B590" s="14" t="s">
        <v>47</v>
      </c>
      <c r="C590" s="14" t="s">
        <v>32</v>
      </c>
      <c r="D590" s="14" t="s">
        <v>361</v>
      </c>
      <c r="E590" s="14" t="s">
        <v>362</v>
      </c>
      <c r="F590" s="15" t="s">
        <v>35</v>
      </c>
      <c r="G590" s="15" t="s">
        <v>36</v>
      </c>
      <c r="H590" s="18" t="s">
        <v>1053</v>
      </c>
      <c r="I590" s="18" t="s">
        <v>1054</v>
      </c>
      <c r="J590" s="129">
        <v>624594.14</v>
      </c>
      <c r="K590" s="129">
        <v>521436.0</v>
      </c>
      <c r="L590" s="129">
        <v>17422.77</v>
      </c>
      <c r="M590" s="129">
        <v>12959.34</v>
      </c>
      <c r="N590" s="14" t="s">
        <v>41</v>
      </c>
      <c r="O590" s="14" t="s">
        <v>41</v>
      </c>
      <c r="P590" s="129">
        <v>17.0</v>
      </c>
      <c r="Q590" s="129">
        <v>14.0</v>
      </c>
      <c r="R590" s="129">
        <v>19.0</v>
      </c>
      <c r="S590" s="129">
        <v>20.0</v>
      </c>
      <c r="T590" s="14" t="s">
        <v>41</v>
      </c>
      <c r="U590" s="129">
        <v>21.0</v>
      </c>
      <c r="V590" s="129">
        <v>-5.0</v>
      </c>
      <c r="W590" s="129">
        <v>34.44</v>
      </c>
      <c r="X590" s="129">
        <v>19.78</v>
      </c>
      <c r="Y590" s="14" t="s">
        <v>41</v>
      </c>
      <c r="Z590" s="129">
        <v>1.0</v>
      </c>
      <c r="AA590" s="129">
        <v>1.0</v>
      </c>
      <c r="AB590" s="129">
        <v>5.0</v>
      </c>
      <c r="AC590" s="129">
        <v>3.0</v>
      </c>
      <c r="AD590" s="129">
        <v>3.05</v>
      </c>
      <c r="AE590" s="129">
        <v>177.0</v>
      </c>
      <c r="AF590" s="14" t="s">
        <v>41</v>
      </c>
      <c r="AG590" s="129">
        <v>1.0</v>
      </c>
      <c r="AH590" s="129">
        <v>1.0</v>
      </c>
      <c r="AI590" s="129">
        <v>4.0</v>
      </c>
      <c r="AJ590" s="129">
        <v>2.0</v>
      </c>
      <c r="AK590" s="129">
        <v>3.0</v>
      </c>
      <c r="AL590" s="130">
        <v>45469.77669996528</v>
      </c>
      <c r="AM590" s="131">
        <v>624182.3</v>
      </c>
      <c r="AN590" s="131">
        <v>521342.77</v>
      </c>
      <c r="AO590" s="124"/>
      <c r="AP590" s="124"/>
    </row>
    <row r="591">
      <c r="A591" s="129">
        <v>230.0</v>
      </c>
      <c r="B591" s="14" t="s">
        <v>47</v>
      </c>
      <c r="C591" s="14" t="s">
        <v>32</v>
      </c>
      <c r="D591" s="14" t="s">
        <v>150</v>
      </c>
      <c r="E591" s="14" t="s">
        <v>231</v>
      </c>
      <c r="F591" s="15" t="s">
        <v>140</v>
      </c>
      <c r="G591" s="15" t="s">
        <v>36</v>
      </c>
      <c r="H591" s="18" t="s">
        <v>1053</v>
      </c>
      <c r="I591" s="18" t="s">
        <v>1054</v>
      </c>
      <c r="J591" s="129">
        <v>1573043.73</v>
      </c>
      <c r="K591" s="129">
        <v>1489317.8</v>
      </c>
      <c r="L591" s="129">
        <v>35906.33</v>
      </c>
      <c r="M591" s="129">
        <v>36646.99</v>
      </c>
      <c r="N591" s="129">
        <v>49.0</v>
      </c>
      <c r="O591" s="129">
        <v>53.0</v>
      </c>
      <c r="P591" s="129">
        <v>36.0</v>
      </c>
      <c r="Q591" s="129">
        <v>34.0</v>
      </c>
      <c r="R591" s="129">
        <v>40.0</v>
      </c>
      <c r="S591" s="129">
        <v>33.0</v>
      </c>
      <c r="T591" s="129">
        <v>-7.0</v>
      </c>
      <c r="U591" s="129">
        <v>5.0</v>
      </c>
      <c r="V591" s="129">
        <v>21.0</v>
      </c>
      <c r="W591" s="129">
        <v>-2.02</v>
      </c>
      <c r="X591" s="129">
        <v>5.62</v>
      </c>
      <c r="Y591" s="129">
        <v>1.0</v>
      </c>
      <c r="Z591" s="129">
        <v>1.0</v>
      </c>
      <c r="AA591" s="129">
        <v>2.0</v>
      </c>
      <c r="AB591" s="129">
        <v>1.0</v>
      </c>
      <c r="AC591" s="129">
        <v>1.0</v>
      </c>
      <c r="AD591" s="129">
        <v>1.2</v>
      </c>
      <c r="AE591" s="129">
        <v>484.0</v>
      </c>
      <c r="AF591" s="129">
        <v>1.0</v>
      </c>
      <c r="AG591" s="129">
        <v>1.0</v>
      </c>
      <c r="AH591" s="129">
        <v>2.0</v>
      </c>
      <c r="AI591" s="129">
        <v>1.0</v>
      </c>
      <c r="AJ591" s="129">
        <v>1.0</v>
      </c>
      <c r="AK591" s="129">
        <v>1.0</v>
      </c>
      <c r="AL591" s="130">
        <v>45469.77669996528</v>
      </c>
      <c r="AM591" s="131">
        <v>1573329.23</v>
      </c>
      <c r="AN591" s="131">
        <v>1489063.4</v>
      </c>
      <c r="AO591" s="124"/>
      <c r="AP591" s="124"/>
    </row>
    <row r="592">
      <c r="A592" s="129">
        <v>694.0</v>
      </c>
      <c r="B592" s="14" t="s">
        <v>122</v>
      </c>
      <c r="C592" s="14" t="s">
        <v>32</v>
      </c>
      <c r="D592" s="14" t="s">
        <v>477</v>
      </c>
      <c r="E592" s="14" t="s">
        <v>478</v>
      </c>
      <c r="F592" s="15" t="s">
        <v>177</v>
      </c>
      <c r="G592" s="15" t="s">
        <v>101</v>
      </c>
      <c r="H592" s="18" t="s">
        <v>1053</v>
      </c>
      <c r="I592" s="18" t="s">
        <v>1054</v>
      </c>
      <c r="J592" s="129">
        <v>295530.42</v>
      </c>
      <c r="K592" s="129">
        <v>684532.0</v>
      </c>
      <c r="L592" s="129">
        <v>9526.71</v>
      </c>
      <c r="M592" s="129">
        <v>20751.17</v>
      </c>
      <c r="N592" s="129">
        <v>7.0</v>
      </c>
      <c r="O592" s="14" t="s">
        <v>41</v>
      </c>
      <c r="P592" s="129">
        <v>12.0</v>
      </c>
      <c r="Q592" s="129">
        <v>19.0</v>
      </c>
      <c r="R592" s="129">
        <v>9.0</v>
      </c>
      <c r="S592" s="129">
        <v>5.0</v>
      </c>
      <c r="T592" s="14" t="s">
        <v>41</v>
      </c>
      <c r="U592" s="129">
        <v>-36.0</v>
      </c>
      <c r="V592" s="129">
        <v>80.0</v>
      </c>
      <c r="W592" s="129">
        <v>-54.09</v>
      </c>
      <c r="X592" s="129">
        <v>-56.83</v>
      </c>
      <c r="Y592" s="14" t="s">
        <v>41</v>
      </c>
      <c r="Z592" s="129">
        <v>1.0</v>
      </c>
      <c r="AA592" s="129">
        <v>5.0</v>
      </c>
      <c r="AB592" s="129">
        <v>1.0</v>
      </c>
      <c r="AC592" s="129">
        <v>1.0</v>
      </c>
      <c r="AD592" s="129">
        <v>1.75</v>
      </c>
      <c r="AE592" s="129">
        <v>350.0</v>
      </c>
      <c r="AF592" s="14" t="s">
        <v>41</v>
      </c>
      <c r="AG592" s="129">
        <v>1.0</v>
      </c>
      <c r="AH592" s="129">
        <v>4.0</v>
      </c>
      <c r="AI592" s="129">
        <v>1.0</v>
      </c>
      <c r="AJ592" s="129">
        <v>1.0</v>
      </c>
      <c r="AK592" s="129">
        <v>1.0</v>
      </c>
      <c r="AL592" s="130">
        <v>45469.77669996528</v>
      </c>
      <c r="AM592" s="131">
        <v>296071.26</v>
      </c>
      <c r="AN592" s="131">
        <v>675597.43</v>
      </c>
      <c r="AO592" s="124"/>
      <c r="AP592" s="124"/>
    </row>
    <row r="593">
      <c r="A593" s="129">
        <v>492.0</v>
      </c>
      <c r="B593" s="14" t="s">
        <v>122</v>
      </c>
      <c r="C593" s="14" t="s">
        <v>32</v>
      </c>
      <c r="D593" s="14" t="s">
        <v>477</v>
      </c>
      <c r="E593" s="14" t="s">
        <v>478</v>
      </c>
      <c r="F593" s="15" t="s">
        <v>177</v>
      </c>
      <c r="G593" s="15" t="s">
        <v>101</v>
      </c>
      <c r="H593" s="18" t="s">
        <v>1053</v>
      </c>
      <c r="I593" s="18" t="s">
        <v>1054</v>
      </c>
      <c r="J593" s="129">
        <v>1492593.25</v>
      </c>
      <c r="K593" s="129">
        <v>1147363.0</v>
      </c>
      <c r="L593" s="129">
        <v>45752.37</v>
      </c>
      <c r="M593" s="129">
        <v>35869.98</v>
      </c>
      <c r="N593" s="129">
        <v>22.0</v>
      </c>
      <c r="O593" s="129">
        <v>7.0</v>
      </c>
      <c r="P593" s="129">
        <v>36.0</v>
      </c>
      <c r="Q593" s="129">
        <v>21.0</v>
      </c>
      <c r="R593" s="129">
        <v>28.0</v>
      </c>
      <c r="S593" s="129">
        <v>18.0</v>
      </c>
      <c r="T593" s="129">
        <v>214.0</v>
      </c>
      <c r="U593" s="129">
        <v>71.0</v>
      </c>
      <c r="V593" s="129">
        <v>55.0</v>
      </c>
      <c r="W593" s="129">
        <v>27.55</v>
      </c>
      <c r="X593" s="129">
        <v>30.09</v>
      </c>
      <c r="Y593" s="129">
        <v>5.0</v>
      </c>
      <c r="Z593" s="129">
        <v>2.0</v>
      </c>
      <c r="AA593" s="129">
        <v>3.0</v>
      </c>
      <c r="AB593" s="129">
        <v>5.0</v>
      </c>
      <c r="AC593" s="129">
        <v>5.0</v>
      </c>
      <c r="AD593" s="129">
        <v>4.3</v>
      </c>
      <c r="AE593" s="129">
        <v>36.0</v>
      </c>
      <c r="AF593" s="129">
        <v>4.0</v>
      </c>
      <c r="AG593" s="129">
        <v>2.0</v>
      </c>
      <c r="AH593" s="129">
        <v>2.0</v>
      </c>
      <c r="AI593" s="129">
        <v>4.0</v>
      </c>
      <c r="AJ593" s="129">
        <v>4.0</v>
      </c>
      <c r="AK593" s="129">
        <v>4.0</v>
      </c>
      <c r="AL593" s="130">
        <v>45469.77669996528</v>
      </c>
      <c r="AM593" s="131">
        <v>1493809.25</v>
      </c>
      <c r="AN593" s="131">
        <v>1156561.09</v>
      </c>
      <c r="AO593" s="124"/>
      <c r="AP593" s="124"/>
    </row>
    <row r="594">
      <c r="A594" s="129">
        <v>664.0</v>
      </c>
      <c r="B594" s="14" t="s">
        <v>60</v>
      </c>
      <c r="C594" s="14" t="s">
        <v>32</v>
      </c>
      <c r="D594" s="14" t="s">
        <v>615</v>
      </c>
      <c r="E594" s="14" t="s">
        <v>616</v>
      </c>
      <c r="F594" s="15" t="s">
        <v>220</v>
      </c>
      <c r="G594" s="15" t="s">
        <v>59</v>
      </c>
      <c r="H594" s="18" t="s">
        <v>1053</v>
      </c>
      <c r="I594" s="18" t="s">
        <v>1054</v>
      </c>
      <c r="J594" s="129">
        <v>806787.79</v>
      </c>
      <c r="K594" s="129">
        <v>976351.0</v>
      </c>
      <c r="L594" s="129">
        <v>28074.35</v>
      </c>
      <c r="M594" s="129">
        <v>33589.32</v>
      </c>
      <c r="N594" s="129">
        <v>7.0</v>
      </c>
      <c r="O594" s="129">
        <v>5.0</v>
      </c>
      <c r="P594" s="129">
        <v>18.0</v>
      </c>
      <c r="Q594" s="129">
        <v>43.0</v>
      </c>
      <c r="R594" s="129">
        <v>27.0</v>
      </c>
      <c r="S594" s="129">
        <v>31.0</v>
      </c>
      <c r="T594" s="129">
        <v>40.0</v>
      </c>
      <c r="U594" s="129">
        <v>-58.0</v>
      </c>
      <c r="V594" s="129">
        <v>-12.0</v>
      </c>
      <c r="W594" s="129">
        <v>-16.42</v>
      </c>
      <c r="X594" s="129">
        <v>-17.37</v>
      </c>
      <c r="Y594" s="129">
        <v>2.0</v>
      </c>
      <c r="Z594" s="129">
        <v>1.0</v>
      </c>
      <c r="AA594" s="129">
        <v>1.0</v>
      </c>
      <c r="AB594" s="129">
        <v>1.0</v>
      </c>
      <c r="AC594" s="129">
        <v>1.0</v>
      </c>
      <c r="AD594" s="129">
        <v>1.05</v>
      </c>
      <c r="AE594" s="129">
        <v>514.0</v>
      </c>
      <c r="AF594" s="129">
        <v>2.0</v>
      </c>
      <c r="AG594" s="129">
        <v>1.0</v>
      </c>
      <c r="AH594" s="129">
        <v>1.0</v>
      </c>
      <c r="AI594" s="129">
        <v>1.0</v>
      </c>
      <c r="AJ594" s="129">
        <v>1.0</v>
      </c>
      <c r="AK594" s="129">
        <v>1.0</v>
      </c>
      <c r="AL594" s="130">
        <v>45469.77669996528</v>
      </c>
      <c r="AM594" s="131">
        <v>807459.87</v>
      </c>
      <c r="AN594" s="131">
        <v>977517.66</v>
      </c>
      <c r="AO594" s="124"/>
      <c r="AP594" s="124"/>
    </row>
    <row r="595">
      <c r="A595" s="129">
        <v>322.0</v>
      </c>
      <c r="B595" s="14" t="s">
        <v>97</v>
      </c>
      <c r="C595" s="14" t="s">
        <v>32</v>
      </c>
      <c r="D595" s="14" t="s">
        <v>48</v>
      </c>
      <c r="E595" s="14" t="s">
        <v>336</v>
      </c>
      <c r="F595" s="15" t="s">
        <v>209</v>
      </c>
      <c r="G595" s="15" t="s">
        <v>101</v>
      </c>
      <c r="H595" s="18" t="s">
        <v>1053</v>
      </c>
      <c r="I595" s="18" t="s">
        <v>1054</v>
      </c>
      <c r="J595" s="129">
        <v>1289483.72</v>
      </c>
      <c r="K595" s="129">
        <v>1155073.0</v>
      </c>
      <c r="L595" s="129">
        <v>34135.77</v>
      </c>
      <c r="M595" s="129">
        <v>31786.92</v>
      </c>
      <c r="N595" s="129">
        <v>9.0</v>
      </c>
      <c r="O595" s="129">
        <v>17.0</v>
      </c>
      <c r="P595" s="129">
        <v>7.0</v>
      </c>
      <c r="Q595" s="129">
        <v>13.0</v>
      </c>
      <c r="R595" s="129">
        <v>18.0</v>
      </c>
      <c r="S595" s="129">
        <v>19.0</v>
      </c>
      <c r="T595" s="129">
        <v>-47.0</v>
      </c>
      <c r="U595" s="129">
        <v>-46.0</v>
      </c>
      <c r="V595" s="129">
        <v>-5.0</v>
      </c>
      <c r="W595" s="129">
        <v>7.39</v>
      </c>
      <c r="X595" s="129">
        <v>11.64</v>
      </c>
      <c r="Y595" s="129">
        <v>1.0</v>
      </c>
      <c r="Z595" s="129">
        <v>1.0</v>
      </c>
      <c r="AA595" s="129">
        <v>1.0</v>
      </c>
      <c r="AB595" s="129">
        <v>2.0</v>
      </c>
      <c r="AC595" s="129">
        <v>2.0</v>
      </c>
      <c r="AD595" s="129">
        <v>1.65</v>
      </c>
      <c r="AE595" s="129">
        <v>372.0</v>
      </c>
      <c r="AF595" s="129">
        <v>1.0</v>
      </c>
      <c r="AG595" s="129">
        <v>1.0</v>
      </c>
      <c r="AH595" s="129">
        <v>1.0</v>
      </c>
      <c r="AI595" s="129">
        <v>1.0</v>
      </c>
      <c r="AJ595" s="129">
        <v>2.0</v>
      </c>
      <c r="AK595" s="129">
        <v>1.0</v>
      </c>
      <c r="AL595" s="130">
        <v>45469.77669996528</v>
      </c>
      <c r="AM595" s="131">
        <v>1289471.72</v>
      </c>
      <c r="AN595" s="131">
        <v>1155315.71</v>
      </c>
      <c r="AO595" s="124"/>
      <c r="AP595" s="124"/>
    </row>
    <row r="596">
      <c r="A596" s="129">
        <v>280.0</v>
      </c>
      <c r="B596" s="14" t="s">
        <v>63</v>
      </c>
      <c r="C596" s="14" t="s">
        <v>32</v>
      </c>
      <c r="D596" s="14" t="s">
        <v>89</v>
      </c>
      <c r="E596" s="14" t="s">
        <v>283</v>
      </c>
      <c r="F596" s="15" t="s">
        <v>88</v>
      </c>
      <c r="G596" s="15" t="s">
        <v>59</v>
      </c>
      <c r="H596" s="18" t="s">
        <v>1053</v>
      </c>
      <c r="I596" s="18" t="s">
        <v>1054</v>
      </c>
      <c r="J596" s="129">
        <v>823725.09</v>
      </c>
      <c r="K596" s="129">
        <v>784316.8</v>
      </c>
      <c r="L596" s="129">
        <v>22708.48</v>
      </c>
      <c r="M596" s="129">
        <v>23211.78</v>
      </c>
      <c r="N596" s="129">
        <v>6.0</v>
      </c>
      <c r="O596" s="129">
        <v>3.0</v>
      </c>
      <c r="P596" s="129">
        <v>12.0</v>
      </c>
      <c r="Q596" s="129">
        <v>11.0</v>
      </c>
      <c r="R596" s="129">
        <v>21.0</v>
      </c>
      <c r="S596" s="129">
        <v>26.0</v>
      </c>
      <c r="T596" s="129">
        <v>100.0</v>
      </c>
      <c r="U596" s="129">
        <v>9.0</v>
      </c>
      <c r="V596" s="129">
        <v>-19.0</v>
      </c>
      <c r="W596" s="129">
        <v>-2.17</v>
      </c>
      <c r="X596" s="129">
        <v>5.02</v>
      </c>
      <c r="Y596" s="129">
        <v>4.0</v>
      </c>
      <c r="Z596" s="129">
        <v>1.0</v>
      </c>
      <c r="AA596" s="129">
        <v>1.0</v>
      </c>
      <c r="AB596" s="129">
        <v>1.0</v>
      </c>
      <c r="AC596" s="129">
        <v>1.0</v>
      </c>
      <c r="AD596" s="129">
        <v>1.15</v>
      </c>
      <c r="AE596" s="129">
        <v>501.0</v>
      </c>
      <c r="AF596" s="129">
        <v>3.0</v>
      </c>
      <c r="AG596" s="129">
        <v>1.0</v>
      </c>
      <c r="AH596" s="129">
        <v>1.0</v>
      </c>
      <c r="AI596" s="129">
        <v>1.0</v>
      </c>
      <c r="AJ596" s="129">
        <v>1.0</v>
      </c>
      <c r="AK596" s="129">
        <v>1.0</v>
      </c>
      <c r="AL596" s="130">
        <v>45469.77669996528</v>
      </c>
      <c r="AM596" s="131">
        <v>820827.91</v>
      </c>
      <c r="AN596" s="131">
        <v>785239.52</v>
      </c>
      <c r="AO596" s="124"/>
      <c r="AP596" s="124"/>
    </row>
    <row r="597">
      <c r="A597" s="129">
        <v>136.0</v>
      </c>
      <c r="B597" s="14" t="s">
        <v>63</v>
      </c>
      <c r="C597" s="14" t="s">
        <v>32</v>
      </c>
      <c r="D597" s="14" t="s">
        <v>109</v>
      </c>
      <c r="E597" s="14" t="s">
        <v>110</v>
      </c>
      <c r="F597" s="15" t="s">
        <v>88</v>
      </c>
      <c r="G597" s="15" t="s">
        <v>59</v>
      </c>
      <c r="H597" s="18" t="s">
        <v>1053</v>
      </c>
      <c r="I597" s="18" t="s">
        <v>1054</v>
      </c>
      <c r="J597" s="129">
        <v>838131.98</v>
      </c>
      <c r="K597" s="129">
        <v>822545.8</v>
      </c>
      <c r="L597" s="129">
        <v>21892.27</v>
      </c>
      <c r="M597" s="129">
        <v>19792.08</v>
      </c>
      <c r="N597" s="14" t="s">
        <v>41</v>
      </c>
      <c r="O597" s="129">
        <v>1.0</v>
      </c>
      <c r="P597" s="129">
        <v>59.0</v>
      </c>
      <c r="Q597" s="129">
        <v>25.0</v>
      </c>
      <c r="R597" s="129">
        <v>35.0</v>
      </c>
      <c r="S597" s="129">
        <v>30.0</v>
      </c>
      <c r="T597" s="14" t="s">
        <v>41</v>
      </c>
      <c r="U597" s="129">
        <v>136.0</v>
      </c>
      <c r="V597" s="129">
        <v>16.0</v>
      </c>
      <c r="W597" s="129">
        <v>10.61</v>
      </c>
      <c r="X597" s="129">
        <v>1.89</v>
      </c>
      <c r="Y597" s="14" t="s">
        <v>41</v>
      </c>
      <c r="Z597" s="129">
        <v>3.0</v>
      </c>
      <c r="AA597" s="129">
        <v>1.0</v>
      </c>
      <c r="AB597" s="129">
        <v>3.0</v>
      </c>
      <c r="AC597" s="129">
        <v>1.0</v>
      </c>
      <c r="AD597" s="129">
        <v>1.95</v>
      </c>
      <c r="AE597" s="129">
        <v>320.0</v>
      </c>
      <c r="AF597" s="14" t="s">
        <v>41</v>
      </c>
      <c r="AG597" s="129">
        <v>2.0</v>
      </c>
      <c r="AH597" s="129">
        <v>1.0</v>
      </c>
      <c r="AI597" s="129">
        <v>2.0</v>
      </c>
      <c r="AJ597" s="129">
        <v>1.0</v>
      </c>
      <c r="AK597" s="129">
        <v>2.0</v>
      </c>
      <c r="AL597" s="130">
        <v>45469.77669996528</v>
      </c>
      <c r="AM597" s="131">
        <v>867103.59</v>
      </c>
      <c r="AN597" s="131">
        <v>822748.7</v>
      </c>
      <c r="AO597" s="124"/>
      <c r="AP597" s="124"/>
    </row>
    <row r="598">
      <c r="A598" s="129">
        <v>180.0</v>
      </c>
      <c r="B598" s="14" t="s">
        <v>63</v>
      </c>
      <c r="C598" s="14" t="s">
        <v>32</v>
      </c>
      <c r="D598" s="14" t="s">
        <v>109</v>
      </c>
      <c r="E598" s="14" t="s">
        <v>110</v>
      </c>
      <c r="F598" s="15" t="s">
        <v>88</v>
      </c>
      <c r="G598" s="15" t="s">
        <v>59</v>
      </c>
      <c r="H598" s="18" t="s">
        <v>1053</v>
      </c>
      <c r="I598" s="18" t="s">
        <v>1054</v>
      </c>
      <c r="J598" s="129">
        <v>637828.84</v>
      </c>
      <c r="K598" s="129">
        <v>469171.2</v>
      </c>
      <c r="L598" s="129">
        <v>14326.09</v>
      </c>
      <c r="M598" s="129">
        <v>11300.33</v>
      </c>
      <c r="N598" s="14" t="s">
        <v>41</v>
      </c>
      <c r="O598" s="14" t="s">
        <v>41</v>
      </c>
      <c r="P598" s="129">
        <v>32.0</v>
      </c>
      <c r="Q598" s="129">
        <v>33.0</v>
      </c>
      <c r="R598" s="129">
        <v>15.0</v>
      </c>
      <c r="S598" s="129">
        <v>27.0</v>
      </c>
      <c r="T598" s="14" t="s">
        <v>41</v>
      </c>
      <c r="U598" s="129">
        <v>-3.0</v>
      </c>
      <c r="V598" s="129">
        <v>-44.0</v>
      </c>
      <c r="W598" s="129">
        <v>26.78</v>
      </c>
      <c r="X598" s="129">
        <v>35.95</v>
      </c>
      <c r="Y598" s="14" t="s">
        <v>41</v>
      </c>
      <c r="Z598" s="129">
        <v>1.0</v>
      </c>
      <c r="AA598" s="129">
        <v>1.0</v>
      </c>
      <c r="AB598" s="129">
        <v>5.0</v>
      </c>
      <c r="AC598" s="129">
        <v>5.0</v>
      </c>
      <c r="AD598" s="129">
        <v>3.55</v>
      </c>
      <c r="AE598" s="129">
        <v>124.0</v>
      </c>
      <c r="AF598" s="14" t="s">
        <v>41</v>
      </c>
      <c r="AG598" s="129">
        <v>1.0</v>
      </c>
      <c r="AH598" s="129">
        <v>1.0</v>
      </c>
      <c r="AI598" s="129">
        <v>4.0</v>
      </c>
      <c r="AJ598" s="129">
        <v>4.0</v>
      </c>
      <c r="AK598" s="129">
        <v>3.0</v>
      </c>
      <c r="AL598" s="130">
        <v>45469.77669996528</v>
      </c>
      <c r="AM598" s="131">
        <v>609441.77</v>
      </c>
      <c r="AN598" s="131">
        <v>469355.3</v>
      </c>
      <c r="AO598" s="124"/>
      <c r="AP598" s="124"/>
    </row>
    <row r="599">
      <c r="A599" s="129">
        <v>435.0</v>
      </c>
      <c r="B599" s="14" t="s">
        <v>31</v>
      </c>
      <c r="C599" s="14" t="s">
        <v>32</v>
      </c>
      <c r="D599" s="14" t="s">
        <v>432</v>
      </c>
      <c r="E599" s="14" t="s">
        <v>433</v>
      </c>
      <c r="F599" s="15" t="s">
        <v>220</v>
      </c>
      <c r="G599" s="15" t="s">
        <v>59</v>
      </c>
      <c r="H599" s="18" t="s">
        <v>1053</v>
      </c>
      <c r="I599" s="18" t="s">
        <v>1054</v>
      </c>
      <c r="J599" s="129">
        <v>1354747.6</v>
      </c>
      <c r="K599" s="129">
        <v>1467010.2</v>
      </c>
      <c r="L599" s="129">
        <v>49590.88</v>
      </c>
      <c r="M599" s="129">
        <v>58725.25</v>
      </c>
      <c r="N599" s="14" t="s">
        <v>41</v>
      </c>
      <c r="O599" s="14" t="s">
        <v>41</v>
      </c>
      <c r="P599" s="129">
        <v>21.0</v>
      </c>
      <c r="Q599" s="129">
        <v>33.0</v>
      </c>
      <c r="R599" s="129">
        <v>55.0</v>
      </c>
      <c r="S599" s="129">
        <v>44.0</v>
      </c>
      <c r="T599" s="14" t="s">
        <v>41</v>
      </c>
      <c r="U599" s="129">
        <v>-36.0</v>
      </c>
      <c r="V599" s="129">
        <v>25.0</v>
      </c>
      <c r="W599" s="129">
        <v>-15.55</v>
      </c>
      <c r="X599" s="129">
        <v>-7.65</v>
      </c>
      <c r="Y599" s="14" t="s">
        <v>41</v>
      </c>
      <c r="Z599" s="129">
        <v>1.0</v>
      </c>
      <c r="AA599" s="129">
        <v>2.0</v>
      </c>
      <c r="AB599" s="129">
        <v>1.0</v>
      </c>
      <c r="AC599" s="129">
        <v>1.0</v>
      </c>
      <c r="AD599" s="129">
        <v>1.15</v>
      </c>
      <c r="AE599" s="129">
        <v>505.0</v>
      </c>
      <c r="AF599" s="14" t="s">
        <v>41</v>
      </c>
      <c r="AG599" s="129">
        <v>1.0</v>
      </c>
      <c r="AH599" s="129">
        <v>2.0</v>
      </c>
      <c r="AI599" s="129">
        <v>1.0</v>
      </c>
      <c r="AJ599" s="129">
        <v>1.0</v>
      </c>
      <c r="AK599" s="129">
        <v>1.0</v>
      </c>
      <c r="AL599" s="130">
        <v>45469.77669996528</v>
      </c>
      <c r="AM599" s="131">
        <v>1354988.1</v>
      </c>
      <c r="AN599" s="131">
        <v>1467791.44</v>
      </c>
      <c r="AO599" s="124"/>
      <c r="AP599" s="124"/>
    </row>
    <row r="600">
      <c r="A600" s="129">
        <v>588.0</v>
      </c>
      <c r="B600" s="14" t="s">
        <v>122</v>
      </c>
      <c r="C600" s="14" t="s">
        <v>32</v>
      </c>
      <c r="D600" s="14" t="s">
        <v>292</v>
      </c>
      <c r="E600" s="14" t="s">
        <v>354</v>
      </c>
      <c r="F600" s="15" t="s">
        <v>121</v>
      </c>
      <c r="G600" s="15" t="s">
        <v>36</v>
      </c>
      <c r="H600" s="18" t="s">
        <v>1053</v>
      </c>
      <c r="I600" s="18" t="s">
        <v>1054</v>
      </c>
      <c r="J600" s="129">
        <v>1194958.76</v>
      </c>
      <c r="K600" s="129">
        <v>883036.4</v>
      </c>
      <c r="L600" s="129">
        <v>32269.93</v>
      </c>
      <c r="M600" s="129">
        <v>30191.5</v>
      </c>
      <c r="N600" s="129">
        <v>38.0</v>
      </c>
      <c r="O600" s="129">
        <v>13.0</v>
      </c>
      <c r="P600" s="129">
        <v>80.0</v>
      </c>
      <c r="Q600" s="129">
        <v>43.0</v>
      </c>
      <c r="R600" s="129">
        <v>35.0</v>
      </c>
      <c r="S600" s="129">
        <v>38.0</v>
      </c>
      <c r="T600" s="129">
        <v>192.0</v>
      </c>
      <c r="U600" s="129">
        <v>86.0</v>
      </c>
      <c r="V600" s="129">
        <v>-7.0</v>
      </c>
      <c r="W600" s="129">
        <v>6.88</v>
      </c>
      <c r="X600" s="129">
        <v>35.32</v>
      </c>
      <c r="Y600" s="129">
        <v>5.0</v>
      </c>
      <c r="Z600" s="129">
        <v>2.0</v>
      </c>
      <c r="AA600" s="129">
        <v>1.0</v>
      </c>
      <c r="AB600" s="129">
        <v>2.0</v>
      </c>
      <c r="AC600" s="129">
        <v>5.0</v>
      </c>
      <c r="AD600" s="129">
        <v>2.7</v>
      </c>
      <c r="AE600" s="129">
        <v>208.0</v>
      </c>
      <c r="AF600" s="129">
        <v>4.0</v>
      </c>
      <c r="AG600" s="129">
        <v>2.0</v>
      </c>
      <c r="AH600" s="129">
        <v>1.0</v>
      </c>
      <c r="AI600" s="129">
        <v>1.0</v>
      </c>
      <c r="AJ600" s="129">
        <v>4.0</v>
      </c>
      <c r="AK600" s="129">
        <v>2.0</v>
      </c>
      <c r="AL600" s="130">
        <v>45469.77669996528</v>
      </c>
      <c r="AM600" s="131">
        <v>1125017.2</v>
      </c>
      <c r="AN600" s="131">
        <v>884219.33</v>
      </c>
      <c r="AO600" s="124"/>
      <c r="AP600" s="124"/>
    </row>
    <row r="601">
      <c r="A601" s="129">
        <v>343.0</v>
      </c>
      <c r="B601" s="14" t="s">
        <v>122</v>
      </c>
      <c r="C601" s="14" t="s">
        <v>32</v>
      </c>
      <c r="D601" s="14" t="s">
        <v>292</v>
      </c>
      <c r="E601" s="14" t="s">
        <v>354</v>
      </c>
      <c r="F601" s="15" t="s">
        <v>121</v>
      </c>
      <c r="G601" s="15" t="s">
        <v>36</v>
      </c>
      <c r="H601" s="18" t="s">
        <v>1053</v>
      </c>
      <c r="I601" s="18" t="s">
        <v>1054</v>
      </c>
      <c r="J601" s="129">
        <v>2664259.53</v>
      </c>
      <c r="K601" s="129">
        <v>2097144.4</v>
      </c>
      <c r="L601" s="129">
        <v>79578.15</v>
      </c>
      <c r="M601" s="129">
        <v>61740.0</v>
      </c>
      <c r="N601" s="129">
        <v>33.0</v>
      </c>
      <c r="O601" s="129">
        <v>35.0</v>
      </c>
      <c r="P601" s="129">
        <v>147.0</v>
      </c>
      <c r="Q601" s="129">
        <v>63.0</v>
      </c>
      <c r="R601" s="129">
        <v>49.0</v>
      </c>
      <c r="S601" s="129">
        <v>76.0</v>
      </c>
      <c r="T601" s="129">
        <v>-5.0</v>
      </c>
      <c r="U601" s="129">
        <v>133.0</v>
      </c>
      <c r="V601" s="129">
        <v>-35.0</v>
      </c>
      <c r="W601" s="129">
        <v>28.89</v>
      </c>
      <c r="X601" s="129">
        <v>27.04</v>
      </c>
      <c r="Y601" s="129">
        <v>1.0</v>
      </c>
      <c r="Z601" s="129">
        <v>3.0</v>
      </c>
      <c r="AA601" s="129">
        <v>1.0</v>
      </c>
      <c r="AB601" s="129">
        <v>5.0</v>
      </c>
      <c r="AC601" s="129">
        <v>4.0</v>
      </c>
      <c r="AD601" s="129">
        <v>3.55</v>
      </c>
      <c r="AE601" s="129">
        <v>137.0</v>
      </c>
      <c r="AF601" s="129">
        <v>1.0</v>
      </c>
      <c r="AG601" s="129">
        <v>2.0</v>
      </c>
      <c r="AH601" s="129">
        <v>1.0</v>
      </c>
      <c r="AI601" s="129">
        <v>4.0</v>
      </c>
      <c r="AJ601" s="129">
        <v>3.0</v>
      </c>
      <c r="AK601" s="129">
        <v>3.0</v>
      </c>
      <c r="AL601" s="130">
        <v>45469.77669996528</v>
      </c>
      <c r="AM601" s="131">
        <v>2635481.48</v>
      </c>
      <c r="AN601" s="131">
        <v>2098579.3</v>
      </c>
      <c r="AO601" s="124"/>
      <c r="AP601" s="124"/>
    </row>
    <row r="602">
      <c r="A602" s="129">
        <v>864.0</v>
      </c>
      <c r="B602" s="14" t="s">
        <v>60</v>
      </c>
      <c r="C602" s="14" t="s">
        <v>32</v>
      </c>
      <c r="D602" s="14" t="s">
        <v>264</v>
      </c>
      <c r="E602" s="14" t="s">
        <v>354</v>
      </c>
      <c r="F602" s="15" t="s">
        <v>88</v>
      </c>
      <c r="G602" s="15" t="s">
        <v>59</v>
      </c>
      <c r="H602" s="18" t="s">
        <v>1053</v>
      </c>
      <c r="I602" s="18" t="s">
        <v>1054</v>
      </c>
      <c r="J602" s="129">
        <v>560606.97</v>
      </c>
      <c r="K602" s="129">
        <v>32896.4</v>
      </c>
      <c r="L602" s="129">
        <v>15201.12</v>
      </c>
      <c r="M602" s="129">
        <v>1387.9</v>
      </c>
      <c r="N602" s="14" t="s">
        <v>41</v>
      </c>
      <c r="O602" s="129">
        <v>1.0</v>
      </c>
      <c r="P602" s="129">
        <v>62.0</v>
      </c>
      <c r="Q602" s="129">
        <v>27.0</v>
      </c>
      <c r="R602" s="129">
        <v>22.0</v>
      </c>
      <c r="S602" s="129">
        <v>12.0</v>
      </c>
      <c r="T602" s="14" t="s">
        <v>41</v>
      </c>
      <c r="U602" s="129">
        <v>129.0</v>
      </c>
      <c r="V602" s="129">
        <v>83.0</v>
      </c>
      <c r="W602" s="129">
        <v>995.26</v>
      </c>
      <c r="X602" s="129">
        <v>1604.16</v>
      </c>
      <c r="Y602" s="14" t="s">
        <v>41</v>
      </c>
      <c r="Z602" s="129">
        <v>3.0</v>
      </c>
      <c r="AA602" s="129">
        <v>5.0</v>
      </c>
      <c r="AB602" s="129">
        <v>5.0</v>
      </c>
      <c r="AC602" s="129">
        <v>5.0</v>
      </c>
      <c r="AD602" s="129">
        <v>4.55</v>
      </c>
      <c r="AE602" s="129">
        <v>13.0</v>
      </c>
      <c r="AF602" s="14" t="s">
        <v>41</v>
      </c>
      <c r="AG602" s="129">
        <v>2.0</v>
      </c>
      <c r="AH602" s="129">
        <v>4.0</v>
      </c>
      <c r="AI602" s="129">
        <v>4.0</v>
      </c>
      <c r="AJ602" s="129">
        <v>4.0</v>
      </c>
      <c r="AK602" s="129">
        <v>4.0</v>
      </c>
      <c r="AL602" s="130">
        <v>45469.77669996528</v>
      </c>
      <c r="AM602" s="131">
        <v>561084.98</v>
      </c>
      <c r="AN602" s="131">
        <v>39024.32</v>
      </c>
      <c r="AO602" s="124"/>
      <c r="AP602" s="124"/>
    </row>
    <row r="603">
      <c r="A603" s="129">
        <v>157.0</v>
      </c>
      <c r="B603" s="14" t="s">
        <v>1001</v>
      </c>
      <c r="C603" s="14" t="s">
        <v>992</v>
      </c>
      <c r="D603" s="14" t="s">
        <v>106</v>
      </c>
      <c r="E603" s="14" t="s">
        <v>1002</v>
      </c>
      <c r="F603" s="15" t="s">
        <v>45</v>
      </c>
      <c r="G603" s="15" t="s">
        <v>46</v>
      </c>
      <c r="H603" s="18" t="s">
        <v>1053</v>
      </c>
      <c r="I603" s="18" t="s">
        <v>1054</v>
      </c>
      <c r="J603" s="129">
        <v>644899.94</v>
      </c>
      <c r="K603" s="129">
        <v>751145.25</v>
      </c>
      <c r="L603" s="129">
        <v>18463.74</v>
      </c>
      <c r="M603" s="129">
        <v>23159.99</v>
      </c>
      <c r="N603" s="129">
        <v>2.0</v>
      </c>
      <c r="O603" s="14" t="s">
        <v>41</v>
      </c>
      <c r="P603" s="129">
        <v>86.0</v>
      </c>
      <c r="Q603" s="129">
        <v>96.0</v>
      </c>
      <c r="R603" s="129">
        <v>223.0</v>
      </c>
      <c r="S603" s="129">
        <v>211.0</v>
      </c>
      <c r="T603" s="14" t="s">
        <v>41</v>
      </c>
      <c r="U603" s="129">
        <v>-10.0</v>
      </c>
      <c r="V603" s="129">
        <v>5.0</v>
      </c>
      <c r="W603" s="129">
        <v>-20.28</v>
      </c>
      <c r="X603" s="129">
        <v>-14.14</v>
      </c>
      <c r="Y603" s="14" t="s">
        <v>41</v>
      </c>
      <c r="Z603" s="129">
        <v>1.0</v>
      </c>
      <c r="AA603" s="129">
        <v>1.0</v>
      </c>
      <c r="AB603" s="129">
        <v>1.0</v>
      </c>
      <c r="AC603" s="129">
        <v>1.0</v>
      </c>
      <c r="AD603" s="129">
        <v>0.9</v>
      </c>
      <c r="AE603" s="129">
        <v>647.0</v>
      </c>
      <c r="AF603" s="14" t="s">
        <v>41</v>
      </c>
      <c r="AG603" s="129">
        <v>1.0</v>
      </c>
      <c r="AH603" s="129">
        <v>1.0</v>
      </c>
      <c r="AI603" s="129">
        <v>1.0</v>
      </c>
      <c r="AJ603" s="129">
        <v>1.0</v>
      </c>
      <c r="AK603" s="129">
        <v>1.0</v>
      </c>
      <c r="AL603" s="130">
        <v>45469.77669996528</v>
      </c>
      <c r="AM603" s="131">
        <v>639852.08</v>
      </c>
      <c r="AN603" s="131">
        <v>743763.53</v>
      </c>
      <c r="AO603" s="124"/>
      <c r="AP603" s="124"/>
    </row>
    <row r="604">
      <c r="A604" s="129">
        <v>126.0</v>
      </c>
      <c r="B604" s="14" t="s">
        <v>63</v>
      </c>
      <c r="C604" s="14" t="s">
        <v>32</v>
      </c>
      <c r="D604" s="14" t="s">
        <v>86</v>
      </c>
      <c r="E604" s="14" t="s">
        <v>87</v>
      </c>
      <c r="F604" s="15" t="s">
        <v>88</v>
      </c>
      <c r="G604" s="15" t="s">
        <v>59</v>
      </c>
      <c r="H604" s="18" t="s">
        <v>1053</v>
      </c>
      <c r="I604" s="18" t="s">
        <v>1054</v>
      </c>
      <c r="J604" s="129">
        <v>1329584.6</v>
      </c>
      <c r="K604" s="129">
        <v>1334796.6</v>
      </c>
      <c r="L604" s="129">
        <v>36340.27</v>
      </c>
      <c r="M604" s="129">
        <v>40672.82</v>
      </c>
      <c r="N604" s="129">
        <v>1.0</v>
      </c>
      <c r="O604" s="129">
        <v>16.0</v>
      </c>
      <c r="P604" s="129">
        <v>27.0</v>
      </c>
      <c r="Q604" s="129">
        <v>24.0</v>
      </c>
      <c r="R604" s="129">
        <v>35.0</v>
      </c>
      <c r="S604" s="129">
        <v>17.0</v>
      </c>
      <c r="T604" s="129">
        <v>-93.0</v>
      </c>
      <c r="U604" s="129">
        <v>12.0</v>
      </c>
      <c r="V604" s="129">
        <v>105.0</v>
      </c>
      <c r="W604" s="129">
        <v>-10.65</v>
      </c>
      <c r="X604" s="129">
        <v>-0.39</v>
      </c>
      <c r="Y604" s="129">
        <v>1.0</v>
      </c>
      <c r="Z604" s="129">
        <v>1.0</v>
      </c>
      <c r="AA604" s="129">
        <v>5.0</v>
      </c>
      <c r="AB604" s="129">
        <v>1.0</v>
      </c>
      <c r="AC604" s="129">
        <v>1.0</v>
      </c>
      <c r="AD604" s="129">
        <v>1.8</v>
      </c>
      <c r="AE604" s="129">
        <v>345.0</v>
      </c>
      <c r="AF604" s="129">
        <v>1.0</v>
      </c>
      <c r="AG604" s="129">
        <v>1.0</v>
      </c>
      <c r="AH604" s="129">
        <v>4.0</v>
      </c>
      <c r="AI604" s="129">
        <v>1.0</v>
      </c>
      <c r="AJ604" s="129">
        <v>1.0</v>
      </c>
      <c r="AK604" s="129">
        <v>1.0</v>
      </c>
      <c r="AL604" s="130">
        <v>45469.77669996528</v>
      </c>
      <c r="AM604" s="131">
        <v>1326228.34</v>
      </c>
      <c r="AN604" s="131">
        <v>1330459.65</v>
      </c>
      <c r="AO604" s="124"/>
      <c r="AP604" s="124"/>
    </row>
    <row r="605">
      <c r="A605" s="129">
        <v>557.0</v>
      </c>
      <c r="B605" s="14" t="s">
        <v>122</v>
      </c>
      <c r="C605" s="14" t="s">
        <v>32</v>
      </c>
      <c r="D605" s="14" t="s">
        <v>530</v>
      </c>
      <c r="E605" s="14" t="s">
        <v>531</v>
      </c>
      <c r="F605" s="15" t="s">
        <v>223</v>
      </c>
      <c r="G605" s="15" t="s">
        <v>101</v>
      </c>
      <c r="H605" s="18" t="s">
        <v>1053</v>
      </c>
      <c r="I605" s="18" t="s">
        <v>1054</v>
      </c>
      <c r="J605" s="129">
        <v>981221.26</v>
      </c>
      <c r="K605" s="129">
        <v>1159405.2</v>
      </c>
      <c r="L605" s="129">
        <v>46065.11</v>
      </c>
      <c r="M605" s="129">
        <v>67161.11</v>
      </c>
      <c r="N605" s="14" t="s">
        <v>41</v>
      </c>
      <c r="O605" s="129">
        <v>2.0</v>
      </c>
      <c r="P605" s="129">
        <v>18.0</v>
      </c>
      <c r="Q605" s="129">
        <v>16.0</v>
      </c>
      <c r="R605" s="129">
        <v>14.0</v>
      </c>
      <c r="S605" s="129">
        <v>9.0</v>
      </c>
      <c r="T605" s="14" t="s">
        <v>41</v>
      </c>
      <c r="U605" s="129">
        <v>12.0</v>
      </c>
      <c r="V605" s="129">
        <v>55.0</v>
      </c>
      <c r="W605" s="129">
        <v>-31.41</v>
      </c>
      <c r="X605" s="129">
        <v>-15.37</v>
      </c>
      <c r="Y605" s="14" t="s">
        <v>41</v>
      </c>
      <c r="Z605" s="129">
        <v>1.0</v>
      </c>
      <c r="AA605" s="129">
        <v>3.0</v>
      </c>
      <c r="AB605" s="129">
        <v>1.0</v>
      </c>
      <c r="AC605" s="129">
        <v>1.0</v>
      </c>
      <c r="AD605" s="129">
        <v>1.35</v>
      </c>
      <c r="AE605" s="129">
        <v>441.0</v>
      </c>
      <c r="AF605" s="14" t="s">
        <v>41</v>
      </c>
      <c r="AG605" s="129">
        <v>1.0</v>
      </c>
      <c r="AH605" s="129">
        <v>2.0</v>
      </c>
      <c r="AI605" s="129">
        <v>1.0</v>
      </c>
      <c r="AJ605" s="129">
        <v>1.0</v>
      </c>
      <c r="AK605" s="129">
        <v>1.0</v>
      </c>
      <c r="AL605" s="130">
        <v>45469.77669996528</v>
      </c>
      <c r="AM605" s="131">
        <v>1001576.83</v>
      </c>
      <c r="AN605" s="131">
        <v>1181683.16</v>
      </c>
      <c r="AO605" s="124"/>
      <c r="AP605" s="124"/>
    </row>
    <row r="606">
      <c r="A606" s="129">
        <v>558.0</v>
      </c>
      <c r="B606" s="14" t="s">
        <v>122</v>
      </c>
      <c r="C606" s="14" t="s">
        <v>32</v>
      </c>
      <c r="D606" s="14" t="s">
        <v>530</v>
      </c>
      <c r="E606" s="14" t="s">
        <v>531</v>
      </c>
      <c r="F606" s="15" t="s">
        <v>223</v>
      </c>
      <c r="G606" s="15" t="s">
        <v>101</v>
      </c>
      <c r="H606" s="18" t="s">
        <v>1053</v>
      </c>
      <c r="I606" s="18" t="s">
        <v>1054</v>
      </c>
      <c r="J606" s="129">
        <v>647389.99</v>
      </c>
      <c r="K606" s="129">
        <v>670778.4</v>
      </c>
      <c r="L606" s="129">
        <v>17545.92</v>
      </c>
      <c r="M606" s="129">
        <v>18768.67</v>
      </c>
      <c r="N606" s="14" t="s">
        <v>41</v>
      </c>
      <c r="O606" s="14" t="s">
        <v>41</v>
      </c>
      <c r="P606" s="129">
        <v>15.0</v>
      </c>
      <c r="Q606" s="129">
        <v>12.0</v>
      </c>
      <c r="R606" s="129">
        <v>5.0</v>
      </c>
      <c r="S606" s="129">
        <v>3.0</v>
      </c>
      <c r="T606" s="14" t="s">
        <v>41</v>
      </c>
      <c r="U606" s="129">
        <v>25.0</v>
      </c>
      <c r="V606" s="129">
        <v>66.0</v>
      </c>
      <c r="W606" s="129">
        <v>-6.51</v>
      </c>
      <c r="X606" s="129">
        <v>-3.49</v>
      </c>
      <c r="Y606" s="14" t="s">
        <v>41</v>
      </c>
      <c r="Z606" s="129">
        <v>1.0</v>
      </c>
      <c r="AA606" s="129">
        <v>4.0</v>
      </c>
      <c r="AB606" s="129">
        <v>1.0</v>
      </c>
      <c r="AC606" s="129">
        <v>1.0</v>
      </c>
      <c r="AD606" s="129">
        <v>1.55</v>
      </c>
      <c r="AE606" s="129">
        <v>396.0</v>
      </c>
      <c r="AF606" s="14" t="s">
        <v>41</v>
      </c>
      <c r="AG606" s="129">
        <v>1.0</v>
      </c>
      <c r="AH606" s="129">
        <v>3.0</v>
      </c>
      <c r="AI606" s="129">
        <v>1.0</v>
      </c>
      <c r="AJ606" s="129">
        <v>1.0</v>
      </c>
      <c r="AK606" s="129">
        <v>1.0</v>
      </c>
      <c r="AL606" s="130">
        <v>45469.77669996528</v>
      </c>
      <c r="AM606" s="131">
        <v>379609.47</v>
      </c>
      <c r="AN606" s="131">
        <v>453328.34</v>
      </c>
      <c r="AO606" s="124"/>
      <c r="AP606" s="124"/>
    </row>
    <row r="607">
      <c r="A607" s="129">
        <v>757.0</v>
      </c>
      <c r="B607" s="14" t="s">
        <v>47</v>
      </c>
      <c r="C607" s="14" t="s">
        <v>32</v>
      </c>
      <c r="D607" s="14" t="s">
        <v>679</v>
      </c>
      <c r="E607" s="14" t="s">
        <v>680</v>
      </c>
      <c r="F607" s="15" t="s">
        <v>220</v>
      </c>
      <c r="G607" s="15" t="s">
        <v>59</v>
      </c>
      <c r="H607" s="18" t="s">
        <v>1053</v>
      </c>
      <c r="I607" s="18" t="s">
        <v>1054</v>
      </c>
      <c r="J607" s="129">
        <v>827156.35</v>
      </c>
      <c r="K607" s="129">
        <v>791329.2</v>
      </c>
      <c r="L607" s="129">
        <v>27829.75</v>
      </c>
      <c r="M607" s="129">
        <v>31021.75</v>
      </c>
      <c r="N607" s="129">
        <v>5.0</v>
      </c>
      <c r="O607" s="129">
        <v>2.0</v>
      </c>
      <c r="P607" s="129">
        <v>31.0</v>
      </c>
      <c r="Q607" s="129">
        <v>32.0</v>
      </c>
      <c r="R607" s="129">
        <v>14.0</v>
      </c>
      <c r="S607" s="129">
        <v>23.0</v>
      </c>
      <c r="T607" s="129">
        <v>150.0</v>
      </c>
      <c r="U607" s="129">
        <v>-3.0</v>
      </c>
      <c r="V607" s="129">
        <v>-39.0</v>
      </c>
      <c r="W607" s="129">
        <v>-10.29</v>
      </c>
      <c r="X607" s="129">
        <v>4.53</v>
      </c>
      <c r="Y607" s="129">
        <v>5.0</v>
      </c>
      <c r="Z607" s="129">
        <v>1.0</v>
      </c>
      <c r="AA607" s="129">
        <v>1.0</v>
      </c>
      <c r="AB607" s="129">
        <v>1.0</v>
      </c>
      <c r="AC607" s="129">
        <v>1.0</v>
      </c>
      <c r="AD607" s="129">
        <v>1.2</v>
      </c>
      <c r="AE607" s="129">
        <v>478.0</v>
      </c>
      <c r="AF607" s="129">
        <v>4.0</v>
      </c>
      <c r="AG607" s="129">
        <v>1.0</v>
      </c>
      <c r="AH607" s="129">
        <v>1.0</v>
      </c>
      <c r="AI607" s="129">
        <v>1.0</v>
      </c>
      <c r="AJ607" s="129">
        <v>1.0</v>
      </c>
      <c r="AK607" s="129">
        <v>1.0</v>
      </c>
      <c r="AL607" s="130">
        <v>45469.77669996528</v>
      </c>
      <c r="AM607" s="131">
        <v>771735.87</v>
      </c>
      <c r="AN607" s="131">
        <v>790936.78</v>
      </c>
      <c r="AO607" s="124"/>
      <c r="AP607" s="124"/>
    </row>
    <row r="608">
      <c r="A608" s="129">
        <v>104.0</v>
      </c>
      <c r="B608" s="14" t="s">
        <v>47</v>
      </c>
      <c r="C608" s="14" t="s">
        <v>32</v>
      </c>
      <c r="D608" s="14" t="s">
        <v>48</v>
      </c>
      <c r="E608" s="14" t="s">
        <v>49</v>
      </c>
      <c r="F608" s="15" t="s">
        <v>35</v>
      </c>
      <c r="G608" s="15" t="s">
        <v>36</v>
      </c>
      <c r="H608" s="18" t="s">
        <v>1053</v>
      </c>
      <c r="I608" s="18" t="s">
        <v>1054</v>
      </c>
      <c r="J608" s="129">
        <v>942556.8</v>
      </c>
      <c r="K608" s="129">
        <v>1035312.0</v>
      </c>
      <c r="L608" s="129">
        <v>28242.73</v>
      </c>
      <c r="M608" s="129">
        <v>32559.03</v>
      </c>
      <c r="N608" s="129">
        <v>17.0</v>
      </c>
      <c r="O608" s="129">
        <v>11.0</v>
      </c>
      <c r="P608" s="129">
        <v>30.0</v>
      </c>
      <c r="Q608" s="129">
        <v>23.0</v>
      </c>
      <c r="R608" s="129">
        <v>23.0</v>
      </c>
      <c r="S608" s="129">
        <v>17.0</v>
      </c>
      <c r="T608" s="129">
        <v>54.0</v>
      </c>
      <c r="U608" s="129">
        <v>30.0</v>
      </c>
      <c r="V608" s="129">
        <v>35.0</v>
      </c>
      <c r="W608" s="129">
        <v>-13.26</v>
      </c>
      <c r="X608" s="129">
        <v>-8.96</v>
      </c>
      <c r="Y608" s="129">
        <v>2.0</v>
      </c>
      <c r="Z608" s="129">
        <v>1.0</v>
      </c>
      <c r="AA608" s="129">
        <v>2.0</v>
      </c>
      <c r="AB608" s="129">
        <v>1.0</v>
      </c>
      <c r="AC608" s="129">
        <v>1.0</v>
      </c>
      <c r="AD608" s="129">
        <v>1.25</v>
      </c>
      <c r="AE608" s="129">
        <v>454.0</v>
      </c>
      <c r="AF608" s="129">
        <v>2.0</v>
      </c>
      <c r="AG608" s="129">
        <v>1.0</v>
      </c>
      <c r="AH608" s="129">
        <v>2.0</v>
      </c>
      <c r="AI608" s="129">
        <v>1.0</v>
      </c>
      <c r="AJ608" s="129">
        <v>1.0</v>
      </c>
      <c r="AK608" s="129">
        <v>1.0</v>
      </c>
      <c r="AL608" s="130">
        <v>45469.77669996528</v>
      </c>
      <c r="AM608" s="131">
        <v>941592.8</v>
      </c>
      <c r="AN608" s="131">
        <v>1034723.78</v>
      </c>
      <c r="AO608" s="124"/>
      <c r="AP608" s="124"/>
    </row>
    <row r="609">
      <c r="A609" s="129">
        <v>466.0</v>
      </c>
      <c r="B609" s="14" t="s">
        <v>63</v>
      </c>
      <c r="C609" s="14" t="s">
        <v>32</v>
      </c>
      <c r="D609" s="14" t="s">
        <v>138</v>
      </c>
      <c r="E609" s="14" t="s">
        <v>456</v>
      </c>
      <c r="F609" s="15" t="s">
        <v>88</v>
      </c>
      <c r="G609" s="15" t="s">
        <v>59</v>
      </c>
      <c r="H609" s="18" t="s">
        <v>1053</v>
      </c>
      <c r="I609" s="18" t="s">
        <v>1054</v>
      </c>
      <c r="J609" s="129">
        <v>732981.11</v>
      </c>
      <c r="K609" s="129">
        <v>823698.0</v>
      </c>
      <c r="L609" s="129">
        <v>20026.99</v>
      </c>
      <c r="M609" s="129">
        <v>23091.62</v>
      </c>
      <c r="N609" s="129">
        <v>5.0</v>
      </c>
      <c r="O609" s="129">
        <v>4.0</v>
      </c>
      <c r="P609" s="129">
        <v>18.0</v>
      </c>
      <c r="Q609" s="129">
        <v>17.0</v>
      </c>
      <c r="R609" s="129">
        <v>10.0</v>
      </c>
      <c r="S609" s="129">
        <v>10.0</v>
      </c>
      <c r="T609" s="129">
        <v>25.0</v>
      </c>
      <c r="U609" s="129">
        <v>5.0</v>
      </c>
      <c r="V609" s="129">
        <v>0.0</v>
      </c>
      <c r="W609" s="129">
        <v>-13.27</v>
      </c>
      <c r="X609" s="129">
        <v>-11.01</v>
      </c>
      <c r="Y609" s="129">
        <v>1.0</v>
      </c>
      <c r="Z609" s="129">
        <v>1.0</v>
      </c>
      <c r="AA609" s="129">
        <v>1.0</v>
      </c>
      <c r="AB609" s="129">
        <v>1.0</v>
      </c>
      <c r="AC609" s="129">
        <v>1.0</v>
      </c>
      <c r="AD609" s="129">
        <v>1.0</v>
      </c>
      <c r="AE609" s="129">
        <v>546.0</v>
      </c>
      <c r="AF609" s="129">
        <v>1.0</v>
      </c>
      <c r="AG609" s="129">
        <v>1.0</v>
      </c>
      <c r="AH609" s="129">
        <v>1.0</v>
      </c>
      <c r="AI609" s="129">
        <v>1.0</v>
      </c>
      <c r="AJ609" s="129">
        <v>1.0</v>
      </c>
      <c r="AK609" s="129">
        <v>1.0</v>
      </c>
      <c r="AL609" s="130">
        <v>45469.77669996528</v>
      </c>
      <c r="AM609" s="131">
        <v>733377.81</v>
      </c>
      <c r="AN609" s="131">
        <v>823129.46</v>
      </c>
      <c r="AO609" s="124"/>
      <c r="AP609" s="124"/>
    </row>
    <row r="610">
      <c r="A610" s="129">
        <v>131.0</v>
      </c>
      <c r="B610" s="14" t="s">
        <v>97</v>
      </c>
      <c r="C610" s="14" t="s">
        <v>32</v>
      </c>
      <c r="D610" s="14" t="s">
        <v>98</v>
      </c>
      <c r="E610" s="14" t="s">
        <v>99</v>
      </c>
      <c r="F610" s="15" t="s">
        <v>100</v>
      </c>
      <c r="G610" s="15" t="s">
        <v>101</v>
      </c>
      <c r="H610" s="18" t="s">
        <v>1053</v>
      </c>
      <c r="I610" s="18" t="s">
        <v>1054</v>
      </c>
      <c r="J610" s="129">
        <v>1708698.53</v>
      </c>
      <c r="K610" s="129">
        <v>816948.0</v>
      </c>
      <c r="L610" s="129">
        <v>50566.5</v>
      </c>
      <c r="M610" s="129">
        <v>39601.2</v>
      </c>
      <c r="N610" s="129">
        <v>49.0</v>
      </c>
      <c r="O610" s="129">
        <v>44.0</v>
      </c>
      <c r="P610" s="129">
        <v>42.0</v>
      </c>
      <c r="Q610" s="129">
        <v>48.0</v>
      </c>
      <c r="R610" s="129">
        <v>46.0</v>
      </c>
      <c r="S610" s="129">
        <v>64.0</v>
      </c>
      <c r="T610" s="129">
        <v>11.0</v>
      </c>
      <c r="U610" s="129">
        <v>-12.0</v>
      </c>
      <c r="V610" s="129">
        <v>-28.0</v>
      </c>
      <c r="W610" s="129">
        <v>27.69</v>
      </c>
      <c r="X610" s="129">
        <v>109.16</v>
      </c>
      <c r="Y610" s="129">
        <v>1.0</v>
      </c>
      <c r="Z610" s="129">
        <v>1.0</v>
      </c>
      <c r="AA610" s="129">
        <v>1.0</v>
      </c>
      <c r="AB610" s="129">
        <v>5.0</v>
      </c>
      <c r="AC610" s="129">
        <v>5.0</v>
      </c>
      <c r="AD610" s="129">
        <v>3.6</v>
      </c>
      <c r="AE610" s="129">
        <v>118.0</v>
      </c>
      <c r="AF610" s="129">
        <v>1.0</v>
      </c>
      <c r="AG610" s="129">
        <v>1.0</v>
      </c>
      <c r="AH610" s="129">
        <v>1.0</v>
      </c>
      <c r="AI610" s="129">
        <v>4.0</v>
      </c>
      <c r="AJ610" s="129">
        <v>4.0</v>
      </c>
      <c r="AK610" s="129">
        <v>3.0</v>
      </c>
      <c r="AL610" s="130">
        <v>45469.77669996528</v>
      </c>
      <c r="AM610" s="131">
        <v>1713385.33</v>
      </c>
      <c r="AN610" s="131">
        <v>1331146.51</v>
      </c>
      <c r="AO610" s="124"/>
      <c r="AP610" s="124"/>
    </row>
    <row r="611">
      <c r="A611" s="128">
        <v>3031.0</v>
      </c>
      <c r="B611" s="11" t="s">
        <v>31</v>
      </c>
      <c r="C611" s="11" t="s">
        <v>32</v>
      </c>
      <c r="D611" s="11" t="s">
        <v>803</v>
      </c>
      <c r="E611" s="14" t="s">
        <v>804</v>
      </c>
      <c r="F611" s="15" t="s">
        <v>797</v>
      </c>
      <c r="G611" s="15" t="s">
        <v>772</v>
      </c>
      <c r="H611" s="18" t="s">
        <v>1053</v>
      </c>
      <c r="I611" s="18" t="s">
        <v>1054</v>
      </c>
      <c r="J611" s="129">
        <v>2228629.42</v>
      </c>
      <c r="K611" s="129">
        <v>1891552.6</v>
      </c>
      <c r="L611" s="129">
        <v>62128.17</v>
      </c>
      <c r="M611" s="129">
        <v>53950.49</v>
      </c>
      <c r="N611" s="129">
        <v>25.0</v>
      </c>
      <c r="O611" s="129">
        <v>17.0</v>
      </c>
      <c r="P611" s="129">
        <v>49.0</v>
      </c>
      <c r="Q611" s="128">
        <v>62.0</v>
      </c>
      <c r="R611" s="128">
        <v>49.0</v>
      </c>
      <c r="S611" s="128">
        <v>66.0</v>
      </c>
      <c r="T611" s="128">
        <v>47.0</v>
      </c>
      <c r="U611" s="128">
        <v>-20.0</v>
      </c>
      <c r="V611" s="128">
        <v>-25.0</v>
      </c>
      <c r="W611" s="128">
        <v>15.16</v>
      </c>
      <c r="X611" s="128">
        <v>17.82</v>
      </c>
      <c r="Y611" s="128">
        <v>2.0</v>
      </c>
      <c r="Z611" s="128">
        <v>1.0</v>
      </c>
      <c r="AA611" s="128">
        <v>1.0</v>
      </c>
      <c r="AB611" s="128">
        <v>4.0</v>
      </c>
      <c r="AC611" s="128">
        <v>3.0</v>
      </c>
      <c r="AD611" s="128">
        <v>2.75</v>
      </c>
      <c r="AE611" s="128">
        <v>202.0</v>
      </c>
      <c r="AF611" s="128">
        <v>2.0</v>
      </c>
      <c r="AG611" s="128">
        <v>1.0</v>
      </c>
      <c r="AH611" s="128">
        <v>1.0</v>
      </c>
      <c r="AI611" s="128">
        <v>3.0</v>
      </c>
      <c r="AJ611" s="128">
        <v>2.0</v>
      </c>
      <c r="AK611" s="128">
        <v>2.0</v>
      </c>
      <c r="AL611" s="130">
        <v>45469.77669996528</v>
      </c>
      <c r="AM611" s="131">
        <v>2232674.31</v>
      </c>
      <c r="AN611" s="131">
        <v>1892854.56</v>
      </c>
      <c r="AO611" s="124"/>
      <c r="AP611" s="124"/>
    </row>
    <row r="612">
      <c r="A612" s="129">
        <v>704.0</v>
      </c>
      <c r="B612" s="14" t="s">
        <v>97</v>
      </c>
      <c r="C612" s="14" t="s">
        <v>32</v>
      </c>
      <c r="D612" s="14" t="s">
        <v>637</v>
      </c>
      <c r="E612" s="14" t="s">
        <v>638</v>
      </c>
      <c r="F612" s="15" t="s">
        <v>143</v>
      </c>
      <c r="G612" s="15" t="s">
        <v>101</v>
      </c>
      <c r="H612" s="18" t="s">
        <v>1053</v>
      </c>
      <c r="I612" s="18" t="s">
        <v>1054</v>
      </c>
      <c r="J612" s="129">
        <v>1270930.77</v>
      </c>
      <c r="K612" s="129">
        <v>1516003.0</v>
      </c>
      <c r="L612" s="129">
        <v>32619.25</v>
      </c>
      <c r="M612" s="129">
        <v>41943.25</v>
      </c>
      <c r="N612" s="129">
        <v>15.0</v>
      </c>
      <c r="O612" s="129">
        <v>13.0</v>
      </c>
      <c r="P612" s="129">
        <v>27.0</v>
      </c>
      <c r="Q612" s="129">
        <v>35.0</v>
      </c>
      <c r="R612" s="129">
        <v>19.0</v>
      </c>
      <c r="S612" s="129">
        <v>16.0</v>
      </c>
      <c r="T612" s="129">
        <v>15.0</v>
      </c>
      <c r="U612" s="129">
        <v>-22.0</v>
      </c>
      <c r="V612" s="129">
        <v>18.0</v>
      </c>
      <c r="W612" s="129">
        <v>-22.23</v>
      </c>
      <c r="X612" s="129">
        <v>-16.17</v>
      </c>
      <c r="Y612" s="129">
        <v>1.0</v>
      </c>
      <c r="Z612" s="129">
        <v>1.0</v>
      </c>
      <c r="AA612" s="129">
        <v>1.0</v>
      </c>
      <c r="AB612" s="129">
        <v>1.0</v>
      </c>
      <c r="AC612" s="129">
        <v>1.0</v>
      </c>
      <c r="AD612" s="129">
        <v>1.0</v>
      </c>
      <c r="AE612" s="129">
        <v>572.0</v>
      </c>
      <c r="AF612" s="129">
        <v>1.0</v>
      </c>
      <c r="AG612" s="129">
        <v>1.0</v>
      </c>
      <c r="AH612" s="129">
        <v>1.0</v>
      </c>
      <c r="AI612" s="129">
        <v>1.0</v>
      </c>
      <c r="AJ612" s="129">
        <v>1.0</v>
      </c>
      <c r="AK612" s="129">
        <v>1.0</v>
      </c>
      <c r="AL612" s="130">
        <v>45469.77669996528</v>
      </c>
      <c r="AM612" s="131">
        <v>1271113.89</v>
      </c>
      <c r="AN612" s="131">
        <v>1516764.51</v>
      </c>
      <c r="AO612" s="124"/>
      <c r="AP612" s="124"/>
    </row>
    <row r="613">
      <c r="A613" s="129">
        <v>377.0</v>
      </c>
      <c r="B613" s="14" t="s">
        <v>63</v>
      </c>
      <c r="C613" s="14" t="s">
        <v>32</v>
      </c>
      <c r="D613" s="14" t="s">
        <v>385</v>
      </c>
      <c r="E613" s="14" t="s">
        <v>386</v>
      </c>
      <c r="F613" s="15" t="s">
        <v>88</v>
      </c>
      <c r="G613" s="15" t="s">
        <v>59</v>
      </c>
      <c r="H613" s="18" t="s">
        <v>1053</v>
      </c>
      <c r="I613" s="18" t="s">
        <v>1054</v>
      </c>
      <c r="J613" s="129">
        <v>576723.97</v>
      </c>
      <c r="K613" s="129">
        <v>617285.2</v>
      </c>
      <c r="L613" s="129">
        <v>17809.13</v>
      </c>
      <c r="M613" s="129">
        <v>20383.5</v>
      </c>
      <c r="N613" s="129">
        <v>14.0</v>
      </c>
      <c r="O613" s="129">
        <v>21.0</v>
      </c>
      <c r="P613" s="129">
        <v>9.0</v>
      </c>
      <c r="Q613" s="129">
        <v>21.0</v>
      </c>
      <c r="R613" s="129">
        <v>17.0</v>
      </c>
      <c r="S613" s="129">
        <v>27.0</v>
      </c>
      <c r="T613" s="129">
        <v>-33.0</v>
      </c>
      <c r="U613" s="129">
        <v>-57.0</v>
      </c>
      <c r="V613" s="129">
        <v>-37.0</v>
      </c>
      <c r="W613" s="129">
        <v>-12.63</v>
      </c>
      <c r="X613" s="129">
        <v>-6.57</v>
      </c>
      <c r="Y613" s="129">
        <v>1.0</v>
      </c>
      <c r="Z613" s="129">
        <v>1.0</v>
      </c>
      <c r="AA613" s="129">
        <v>1.0</v>
      </c>
      <c r="AB613" s="129">
        <v>1.0</v>
      </c>
      <c r="AC613" s="129">
        <v>1.0</v>
      </c>
      <c r="AD613" s="129">
        <v>1.0</v>
      </c>
      <c r="AE613" s="129">
        <v>539.0</v>
      </c>
      <c r="AF613" s="129">
        <v>1.0</v>
      </c>
      <c r="AG613" s="129">
        <v>1.0</v>
      </c>
      <c r="AH613" s="129">
        <v>1.0</v>
      </c>
      <c r="AI613" s="129">
        <v>1.0</v>
      </c>
      <c r="AJ613" s="129">
        <v>1.0</v>
      </c>
      <c r="AK613" s="129">
        <v>1.0</v>
      </c>
      <c r="AL613" s="130">
        <v>45469.77669996528</v>
      </c>
      <c r="AM613" s="131">
        <v>578234.5</v>
      </c>
      <c r="AN613" s="131">
        <v>617273.28</v>
      </c>
      <c r="AO613" s="124"/>
      <c r="AP613" s="124"/>
    </row>
    <row r="614">
      <c r="A614" s="129">
        <v>258.0</v>
      </c>
      <c r="B614" s="14" t="s">
        <v>67</v>
      </c>
      <c r="C614" s="14" t="s">
        <v>32</v>
      </c>
      <c r="D614" s="14" t="s">
        <v>61</v>
      </c>
      <c r="E614" s="14" t="s">
        <v>261</v>
      </c>
      <c r="F614" s="15" t="s">
        <v>70</v>
      </c>
      <c r="G614" s="15" t="s">
        <v>36</v>
      </c>
      <c r="H614" s="18" t="s">
        <v>1053</v>
      </c>
      <c r="I614" s="18" t="s">
        <v>1054</v>
      </c>
      <c r="J614" s="129">
        <v>762538.84</v>
      </c>
      <c r="K614" s="129">
        <v>797928.6</v>
      </c>
      <c r="L614" s="129">
        <v>23994.78</v>
      </c>
      <c r="M614" s="129">
        <v>26256.95</v>
      </c>
      <c r="N614" s="129">
        <v>26.0</v>
      </c>
      <c r="O614" s="129">
        <v>27.0</v>
      </c>
      <c r="P614" s="129">
        <v>79.0</v>
      </c>
      <c r="Q614" s="129">
        <v>67.0</v>
      </c>
      <c r="R614" s="129">
        <v>42.0</v>
      </c>
      <c r="S614" s="129">
        <v>28.0</v>
      </c>
      <c r="T614" s="129">
        <v>-3.0</v>
      </c>
      <c r="U614" s="129">
        <v>17.0</v>
      </c>
      <c r="V614" s="129">
        <v>50.0</v>
      </c>
      <c r="W614" s="129">
        <v>-8.62</v>
      </c>
      <c r="X614" s="129">
        <v>-4.44</v>
      </c>
      <c r="Y614" s="129">
        <v>1.0</v>
      </c>
      <c r="Z614" s="129">
        <v>1.0</v>
      </c>
      <c r="AA614" s="129">
        <v>3.0</v>
      </c>
      <c r="AB614" s="129">
        <v>1.0</v>
      </c>
      <c r="AC614" s="129">
        <v>1.0</v>
      </c>
      <c r="AD614" s="129">
        <v>1.4</v>
      </c>
      <c r="AE614" s="129">
        <v>418.0</v>
      </c>
      <c r="AF614" s="129">
        <v>1.0</v>
      </c>
      <c r="AG614" s="129">
        <v>1.0</v>
      </c>
      <c r="AH614" s="129">
        <v>2.0</v>
      </c>
      <c r="AI614" s="129">
        <v>1.0</v>
      </c>
      <c r="AJ614" s="129">
        <v>1.0</v>
      </c>
      <c r="AK614" s="129">
        <v>1.0</v>
      </c>
      <c r="AL614" s="130">
        <v>45469.77669996528</v>
      </c>
      <c r="AM614" s="131">
        <v>776524.59</v>
      </c>
      <c r="AN614" s="131">
        <v>798292.13</v>
      </c>
      <c r="AO614" s="124"/>
      <c r="AP614" s="124"/>
    </row>
    <row r="615">
      <c r="A615" s="129">
        <v>652.0</v>
      </c>
      <c r="B615" s="14" t="s">
        <v>67</v>
      </c>
      <c r="C615" s="14" t="s">
        <v>32</v>
      </c>
      <c r="D615" s="14" t="s">
        <v>61</v>
      </c>
      <c r="E615" s="14" t="s">
        <v>261</v>
      </c>
      <c r="F615" s="15" t="s">
        <v>70</v>
      </c>
      <c r="G615" s="15" t="s">
        <v>36</v>
      </c>
      <c r="H615" s="18" t="s">
        <v>1053</v>
      </c>
      <c r="I615" s="18" t="s">
        <v>1054</v>
      </c>
      <c r="J615" s="129">
        <v>1329880.68</v>
      </c>
      <c r="K615" s="129">
        <v>971073.6</v>
      </c>
      <c r="L615" s="129">
        <v>40434.13</v>
      </c>
      <c r="M615" s="129">
        <v>31455.0</v>
      </c>
      <c r="N615" s="129">
        <v>51.0</v>
      </c>
      <c r="O615" s="129">
        <v>37.0</v>
      </c>
      <c r="P615" s="129">
        <v>61.0</v>
      </c>
      <c r="Q615" s="129">
        <v>47.0</v>
      </c>
      <c r="R615" s="129">
        <v>37.0</v>
      </c>
      <c r="S615" s="129">
        <v>23.0</v>
      </c>
      <c r="T615" s="129">
        <v>37.0</v>
      </c>
      <c r="U615" s="129">
        <v>29.0</v>
      </c>
      <c r="V615" s="129">
        <v>60.0</v>
      </c>
      <c r="W615" s="129">
        <v>28.55</v>
      </c>
      <c r="X615" s="129">
        <v>36.95</v>
      </c>
      <c r="Y615" s="129">
        <v>2.0</v>
      </c>
      <c r="Z615" s="129">
        <v>1.0</v>
      </c>
      <c r="AA615" s="129">
        <v>4.0</v>
      </c>
      <c r="AB615" s="129">
        <v>5.0</v>
      </c>
      <c r="AC615" s="129">
        <v>5.0</v>
      </c>
      <c r="AD615" s="129">
        <v>4.25</v>
      </c>
      <c r="AE615" s="129">
        <v>39.0</v>
      </c>
      <c r="AF615" s="129">
        <v>2.0</v>
      </c>
      <c r="AG615" s="129">
        <v>1.0</v>
      </c>
      <c r="AH615" s="129">
        <v>3.0</v>
      </c>
      <c r="AI615" s="129">
        <v>4.0</v>
      </c>
      <c r="AJ615" s="129">
        <v>4.0</v>
      </c>
      <c r="AK615" s="129">
        <v>4.0</v>
      </c>
      <c r="AL615" s="130">
        <v>45469.77669996528</v>
      </c>
      <c r="AM615" s="131">
        <v>1299776.73</v>
      </c>
      <c r="AN615" s="131">
        <v>961455.51</v>
      </c>
      <c r="AO615" s="124"/>
      <c r="AP615" s="124"/>
    </row>
    <row r="616">
      <c r="A616" s="129">
        <v>255.0</v>
      </c>
      <c r="B616" s="14" t="s">
        <v>63</v>
      </c>
      <c r="C616" s="14" t="s">
        <v>32</v>
      </c>
      <c r="D616" s="14" t="s">
        <v>255</v>
      </c>
      <c r="E616" s="14" t="s">
        <v>256</v>
      </c>
      <c r="F616" s="15" t="s">
        <v>88</v>
      </c>
      <c r="G616" s="15" t="s">
        <v>59</v>
      </c>
      <c r="H616" s="18" t="s">
        <v>1053</v>
      </c>
      <c r="I616" s="18" t="s">
        <v>1054</v>
      </c>
      <c r="J616" s="129">
        <v>1788992.38</v>
      </c>
      <c r="K616" s="129">
        <v>1347182.0</v>
      </c>
      <c r="L616" s="129">
        <v>39313.85</v>
      </c>
      <c r="M616" s="129">
        <v>30649.92</v>
      </c>
      <c r="N616" s="129">
        <v>26.0</v>
      </c>
      <c r="O616" s="129">
        <v>9.0</v>
      </c>
      <c r="P616" s="129">
        <v>22.0</v>
      </c>
      <c r="Q616" s="129">
        <v>23.0</v>
      </c>
      <c r="R616" s="129">
        <v>27.0</v>
      </c>
      <c r="S616" s="129">
        <v>25.0</v>
      </c>
      <c r="T616" s="129">
        <v>188.0</v>
      </c>
      <c r="U616" s="129">
        <v>-4.0</v>
      </c>
      <c r="V616" s="129">
        <v>8.0</v>
      </c>
      <c r="W616" s="129">
        <v>28.27</v>
      </c>
      <c r="X616" s="129">
        <v>32.8</v>
      </c>
      <c r="Y616" s="129">
        <v>5.0</v>
      </c>
      <c r="Z616" s="129">
        <v>1.0</v>
      </c>
      <c r="AA616" s="129">
        <v>1.0</v>
      </c>
      <c r="AB616" s="129">
        <v>5.0</v>
      </c>
      <c r="AC616" s="129">
        <v>5.0</v>
      </c>
      <c r="AD616" s="129">
        <v>3.8</v>
      </c>
      <c r="AE616" s="129">
        <v>72.0</v>
      </c>
      <c r="AF616" s="129">
        <v>4.0</v>
      </c>
      <c r="AG616" s="129">
        <v>1.0</v>
      </c>
      <c r="AH616" s="129">
        <v>1.0</v>
      </c>
      <c r="AI616" s="129">
        <v>4.0</v>
      </c>
      <c r="AJ616" s="129">
        <v>4.0</v>
      </c>
      <c r="AK616" s="129">
        <v>4.0</v>
      </c>
      <c r="AL616" s="130">
        <v>45469.77669996528</v>
      </c>
      <c r="AM616" s="131">
        <v>1762230.77</v>
      </c>
      <c r="AN616" s="131">
        <v>1325320.55</v>
      </c>
      <c r="AO616" s="124"/>
      <c r="AP616" s="124"/>
    </row>
    <row r="617">
      <c r="A617" s="129">
        <v>347.0</v>
      </c>
      <c r="B617" s="14" t="s">
        <v>63</v>
      </c>
      <c r="C617" s="14" t="s">
        <v>32</v>
      </c>
      <c r="D617" s="14" t="s">
        <v>359</v>
      </c>
      <c r="E617" s="14" t="s">
        <v>360</v>
      </c>
      <c r="F617" s="15" t="s">
        <v>343</v>
      </c>
      <c r="G617" s="15" t="s">
        <v>46</v>
      </c>
      <c r="H617" s="18" t="s">
        <v>1053</v>
      </c>
      <c r="I617" s="18" t="s">
        <v>1054</v>
      </c>
      <c r="J617" s="129">
        <v>1061946.38</v>
      </c>
      <c r="K617" s="129">
        <v>1001975.8</v>
      </c>
      <c r="L617" s="129">
        <v>41179.64</v>
      </c>
      <c r="M617" s="129">
        <v>39843.17</v>
      </c>
      <c r="N617" s="129">
        <v>25.0</v>
      </c>
      <c r="O617" s="129">
        <v>36.0</v>
      </c>
      <c r="P617" s="129">
        <v>39.0</v>
      </c>
      <c r="Q617" s="129">
        <v>52.0</v>
      </c>
      <c r="R617" s="129">
        <v>31.0</v>
      </c>
      <c r="S617" s="129">
        <v>34.0</v>
      </c>
      <c r="T617" s="129">
        <v>-30.0</v>
      </c>
      <c r="U617" s="129">
        <v>-25.0</v>
      </c>
      <c r="V617" s="129">
        <v>-8.0</v>
      </c>
      <c r="W617" s="129">
        <v>3.35</v>
      </c>
      <c r="X617" s="129">
        <v>5.99</v>
      </c>
      <c r="Y617" s="129">
        <v>1.0</v>
      </c>
      <c r="Z617" s="129">
        <v>1.0</v>
      </c>
      <c r="AA617" s="129">
        <v>1.0</v>
      </c>
      <c r="AB617" s="129">
        <v>1.0</v>
      </c>
      <c r="AC617" s="129">
        <v>1.0</v>
      </c>
      <c r="AD617" s="129">
        <v>1.0</v>
      </c>
      <c r="AE617" s="129">
        <v>586.0</v>
      </c>
      <c r="AF617" s="129">
        <v>1.0</v>
      </c>
      <c r="AG617" s="129">
        <v>1.0</v>
      </c>
      <c r="AH617" s="129">
        <v>1.0</v>
      </c>
      <c r="AI617" s="129">
        <v>1.0</v>
      </c>
      <c r="AJ617" s="129">
        <v>1.0</v>
      </c>
      <c r="AK617" s="129">
        <v>1.0</v>
      </c>
      <c r="AL617" s="130">
        <v>45469.77669996528</v>
      </c>
      <c r="AM617" s="131">
        <v>1062774.84</v>
      </c>
      <c r="AN617" s="131">
        <v>1002428.98</v>
      </c>
      <c r="AO617" s="124"/>
      <c r="AP617" s="124"/>
    </row>
    <row r="618">
      <c r="A618" s="129">
        <v>490.0</v>
      </c>
      <c r="B618" s="14" t="s">
        <v>63</v>
      </c>
      <c r="C618" s="14" t="s">
        <v>32</v>
      </c>
      <c r="D618" s="14" t="s">
        <v>266</v>
      </c>
      <c r="E618" s="14" t="s">
        <v>474</v>
      </c>
      <c r="F618" s="15" t="s">
        <v>66</v>
      </c>
      <c r="G618" s="15" t="s">
        <v>59</v>
      </c>
      <c r="H618" s="18" t="s">
        <v>1053</v>
      </c>
      <c r="I618" s="18" t="s">
        <v>1054</v>
      </c>
      <c r="J618" s="129">
        <v>1370341.63</v>
      </c>
      <c r="K618" s="129">
        <v>1467655.0</v>
      </c>
      <c r="L618" s="129">
        <v>33019.83</v>
      </c>
      <c r="M618" s="129">
        <v>36524.07</v>
      </c>
      <c r="N618" s="129">
        <v>60.0</v>
      </c>
      <c r="O618" s="129">
        <v>74.0</v>
      </c>
      <c r="P618" s="129">
        <v>38.0</v>
      </c>
      <c r="Q618" s="129">
        <v>56.0</v>
      </c>
      <c r="R618" s="129">
        <v>63.0</v>
      </c>
      <c r="S618" s="129">
        <v>49.0</v>
      </c>
      <c r="T618" s="129">
        <v>-18.0</v>
      </c>
      <c r="U618" s="129">
        <v>-32.0</v>
      </c>
      <c r="V618" s="129">
        <v>28.0</v>
      </c>
      <c r="W618" s="129">
        <v>-9.59</v>
      </c>
      <c r="X618" s="129">
        <v>-6.63</v>
      </c>
      <c r="Y618" s="129">
        <v>1.0</v>
      </c>
      <c r="Z618" s="129">
        <v>1.0</v>
      </c>
      <c r="AA618" s="129">
        <v>2.0</v>
      </c>
      <c r="AB618" s="129">
        <v>1.0</v>
      </c>
      <c r="AC618" s="129">
        <v>1.0</v>
      </c>
      <c r="AD618" s="129">
        <v>1.2</v>
      </c>
      <c r="AE618" s="129">
        <v>482.0</v>
      </c>
      <c r="AF618" s="129">
        <v>1.0</v>
      </c>
      <c r="AG618" s="129">
        <v>1.0</v>
      </c>
      <c r="AH618" s="129">
        <v>2.0</v>
      </c>
      <c r="AI618" s="129">
        <v>1.0</v>
      </c>
      <c r="AJ618" s="129">
        <v>1.0</v>
      </c>
      <c r="AK618" s="129">
        <v>1.0</v>
      </c>
      <c r="AL618" s="130">
        <v>45469.77669996528</v>
      </c>
      <c r="AM618" s="131">
        <v>1370203.63</v>
      </c>
      <c r="AN618" s="131">
        <v>1468872.53</v>
      </c>
      <c r="AO618" s="124"/>
      <c r="AP618" s="124"/>
    </row>
    <row r="619">
      <c r="A619" s="129">
        <v>638.0</v>
      </c>
      <c r="B619" s="14" t="s">
        <v>67</v>
      </c>
      <c r="C619" s="14" t="s">
        <v>32</v>
      </c>
      <c r="D619" s="14" t="s">
        <v>596</v>
      </c>
      <c r="E619" s="14" t="s">
        <v>474</v>
      </c>
      <c r="F619" s="15" t="s">
        <v>121</v>
      </c>
      <c r="G619" s="15" t="s">
        <v>36</v>
      </c>
      <c r="H619" s="18" t="s">
        <v>1053</v>
      </c>
      <c r="I619" s="18" t="s">
        <v>1054</v>
      </c>
      <c r="J619" s="129">
        <v>1209976.81</v>
      </c>
      <c r="K619" s="129">
        <v>811811.8</v>
      </c>
      <c r="L619" s="129">
        <v>38015.27</v>
      </c>
      <c r="M619" s="129">
        <v>32972.67</v>
      </c>
      <c r="N619" s="129">
        <v>11.0</v>
      </c>
      <c r="O619" s="129">
        <v>22.0</v>
      </c>
      <c r="P619" s="129">
        <v>24.0</v>
      </c>
      <c r="Q619" s="129">
        <v>40.0</v>
      </c>
      <c r="R619" s="129">
        <v>17.0</v>
      </c>
      <c r="S619" s="129">
        <v>25.0</v>
      </c>
      <c r="T619" s="129">
        <v>-50.0</v>
      </c>
      <c r="U619" s="129">
        <v>-40.0</v>
      </c>
      <c r="V619" s="129">
        <v>-32.0</v>
      </c>
      <c r="W619" s="129">
        <v>15.29</v>
      </c>
      <c r="X619" s="129">
        <v>49.05</v>
      </c>
      <c r="Y619" s="129">
        <v>1.0</v>
      </c>
      <c r="Z619" s="129">
        <v>1.0</v>
      </c>
      <c r="AA619" s="129">
        <v>1.0</v>
      </c>
      <c r="AB619" s="129">
        <v>4.0</v>
      </c>
      <c r="AC619" s="129">
        <v>5.0</v>
      </c>
      <c r="AD619" s="129">
        <v>3.2</v>
      </c>
      <c r="AE619" s="129">
        <v>164.0</v>
      </c>
      <c r="AF619" s="129">
        <v>1.0</v>
      </c>
      <c r="AG619" s="129">
        <v>1.0</v>
      </c>
      <c r="AH619" s="129">
        <v>1.0</v>
      </c>
      <c r="AI619" s="129">
        <v>3.0</v>
      </c>
      <c r="AJ619" s="129">
        <v>4.0</v>
      </c>
      <c r="AK619" s="129">
        <v>3.0</v>
      </c>
      <c r="AL619" s="130">
        <v>45469.77669996528</v>
      </c>
      <c r="AM619" s="131">
        <v>1215504.8</v>
      </c>
      <c r="AN619" s="131">
        <v>815223.55</v>
      </c>
      <c r="AO619" s="124"/>
      <c r="AP619" s="124"/>
    </row>
    <row r="620">
      <c r="A620" s="129">
        <v>820.0</v>
      </c>
      <c r="B620" s="14" t="s">
        <v>60</v>
      </c>
      <c r="C620" s="14" t="s">
        <v>32</v>
      </c>
      <c r="D620" s="14" t="s">
        <v>555</v>
      </c>
      <c r="E620" s="14" t="s">
        <v>732</v>
      </c>
      <c r="F620" s="15" t="s">
        <v>73</v>
      </c>
      <c r="G620" s="15" t="s">
        <v>36</v>
      </c>
      <c r="H620" s="18" t="s">
        <v>1053</v>
      </c>
      <c r="I620" s="18" t="s">
        <v>1054</v>
      </c>
      <c r="J620" s="129">
        <v>629153.8</v>
      </c>
      <c r="K620" s="129">
        <v>557795.4</v>
      </c>
      <c r="L620" s="129">
        <v>21568.22</v>
      </c>
      <c r="M620" s="129">
        <v>19499.97</v>
      </c>
      <c r="N620" s="129">
        <v>14.0</v>
      </c>
      <c r="O620" s="129">
        <v>9.0</v>
      </c>
      <c r="P620" s="129">
        <v>20.0</v>
      </c>
      <c r="Q620" s="129">
        <v>8.0</v>
      </c>
      <c r="R620" s="129">
        <v>24.0</v>
      </c>
      <c r="S620" s="129">
        <v>26.0</v>
      </c>
      <c r="T620" s="129">
        <v>55.0</v>
      </c>
      <c r="U620" s="129">
        <v>150.0</v>
      </c>
      <c r="V620" s="129">
        <v>-7.0</v>
      </c>
      <c r="W620" s="129">
        <v>10.61</v>
      </c>
      <c r="X620" s="129">
        <v>12.79</v>
      </c>
      <c r="Y620" s="129">
        <v>2.0</v>
      </c>
      <c r="Z620" s="129">
        <v>3.0</v>
      </c>
      <c r="AA620" s="129">
        <v>1.0</v>
      </c>
      <c r="AB620" s="129">
        <v>3.0</v>
      </c>
      <c r="AC620" s="129">
        <v>2.0</v>
      </c>
      <c r="AD620" s="129">
        <v>2.3</v>
      </c>
      <c r="AE620" s="129">
        <v>256.0</v>
      </c>
      <c r="AF620" s="129">
        <v>2.0</v>
      </c>
      <c r="AG620" s="129">
        <v>2.0</v>
      </c>
      <c r="AH620" s="129">
        <v>1.0</v>
      </c>
      <c r="AI620" s="129">
        <v>2.0</v>
      </c>
      <c r="AJ620" s="129">
        <v>2.0</v>
      </c>
      <c r="AK620" s="129">
        <v>2.0</v>
      </c>
      <c r="AL620" s="130">
        <v>45469.77669996528</v>
      </c>
      <c r="AM620" s="131">
        <v>629085.8</v>
      </c>
      <c r="AN620" s="131">
        <v>557897.46</v>
      </c>
      <c r="AO620" s="124"/>
      <c r="AP620" s="124"/>
    </row>
    <row r="621">
      <c r="A621" s="129">
        <v>749.0</v>
      </c>
      <c r="B621" s="14" t="s">
        <v>47</v>
      </c>
      <c r="C621" s="14" t="s">
        <v>32</v>
      </c>
      <c r="D621" s="14" t="s">
        <v>559</v>
      </c>
      <c r="E621" s="14" t="s">
        <v>560</v>
      </c>
      <c r="F621" s="15" t="s">
        <v>170</v>
      </c>
      <c r="G621" s="15" t="s">
        <v>59</v>
      </c>
      <c r="H621" s="18" t="s">
        <v>1053</v>
      </c>
      <c r="I621" s="18" t="s">
        <v>1054</v>
      </c>
      <c r="J621" s="129">
        <v>666357.56</v>
      </c>
      <c r="K621" s="129">
        <v>571746.2</v>
      </c>
      <c r="L621" s="129">
        <v>18456.72</v>
      </c>
      <c r="M621" s="129">
        <v>17376.24</v>
      </c>
      <c r="N621" s="14" t="s">
        <v>41</v>
      </c>
      <c r="O621" s="129">
        <v>1.0</v>
      </c>
      <c r="P621" s="129">
        <v>12.0</v>
      </c>
      <c r="Q621" s="129">
        <v>20.0</v>
      </c>
      <c r="R621" s="129">
        <v>13.0</v>
      </c>
      <c r="S621" s="129">
        <v>6.0</v>
      </c>
      <c r="T621" s="14" t="s">
        <v>41</v>
      </c>
      <c r="U621" s="129">
        <v>-40.0</v>
      </c>
      <c r="V621" s="129">
        <v>116.0</v>
      </c>
      <c r="W621" s="129">
        <v>6.22</v>
      </c>
      <c r="X621" s="129">
        <v>16.55</v>
      </c>
      <c r="Y621" s="14" t="s">
        <v>41</v>
      </c>
      <c r="Z621" s="129">
        <v>1.0</v>
      </c>
      <c r="AA621" s="129">
        <v>5.0</v>
      </c>
      <c r="AB621" s="129">
        <v>2.0</v>
      </c>
      <c r="AC621" s="129">
        <v>3.0</v>
      </c>
      <c r="AD621" s="129">
        <v>2.65</v>
      </c>
      <c r="AE621" s="129">
        <v>215.0</v>
      </c>
      <c r="AF621" s="14" t="s">
        <v>41</v>
      </c>
      <c r="AG621" s="129">
        <v>1.0</v>
      </c>
      <c r="AH621" s="129">
        <v>4.0</v>
      </c>
      <c r="AI621" s="129">
        <v>1.0</v>
      </c>
      <c r="AJ621" s="129">
        <v>2.0</v>
      </c>
      <c r="AK621" s="129">
        <v>2.0</v>
      </c>
      <c r="AL621" s="130">
        <v>45469.77669996528</v>
      </c>
      <c r="AM621" s="131">
        <v>668149.31</v>
      </c>
      <c r="AN621" s="131">
        <v>571943.72</v>
      </c>
      <c r="AO621" s="124"/>
      <c r="AP621" s="124"/>
    </row>
    <row r="622">
      <c r="A622" s="129">
        <v>594.0</v>
      </c>
      <c r="B622" s="14" t="s">
        <v>47</v>
      </c>
      <c r="C622" s="14" t="s">
        <v>32</v>
      </c>
      <c r="D622" s="14" t="s">
        <v>559</v>
      </c>
      <c r="E622" s="14" t="s">
        <v>560</v>
      </c>
      <c r="F622" s="15" t="s">
        <v>170</v>
      </c>
      <c r="G622" s="15" t="s">
        <v>59</v>
      </c>
      <c r="H622" s="18" t="s">
        <v>1053</v>
      </c>
      <c r="I622" s="18" t="s">
        <v>1054</v>
      </c>
      <c r="J622" s="129">
        <v>820778.33</v>
      </c>
      <c r="K622" s="129">
        <v>660382.0</v>
      </c>
      <c r="L622" s="129">
        <v>23930.21</v>
      </c>
      <c r="M622" s="129">
        <v>20202.04</v>
      </c>
      <c r="N622" s="14" t="s">
        <v>41</v>
      </c>
      <c r="O622" s="14" t="s">
        <v>41</v>
      </c>
      <c r="P622" s="129">
        <v>19.0</v>
      </c>
      <c r="Q622" s="129">
        <v>18.0</v>
      </c>
      <c r="R622" s="129">
        <v>19.0</v>
      </c>
      <c r="S622" s="129">
        <v>22.0</v>
      </c>
      <c r="T622" s="14" t="s">
        <v>41</v>
      </c>
      <c r="U622" s="129">
        <v>5.0</v>
      </c>
      <c r="V622" s="129">
        <v>-13.0</v>
      </c>
      <c r="W622" s="129">
        <v>18.45</v>
      </c>
      <c r="X622" s="129">
        <v>24.29</v>
      </c>
      <c r="Y622" s="14" t="s">
        <v>41</v>
      </c>
      <c r="Z622" s="129">
        <v>1.0</v>
      </c>
      <c r="AA622" s="129">
        <v>1.0</v>
      </c>
      <c r="AB622" s="129">
        <v>5.0</v>
      </c>
      <c r="AC622" s="129">
        <v>4.0</v>
      </c>
      <c r="AD622" s="129">
        <v>3.3</v>
      </c>
      <c r="AE622" s="129">
        <v>155.0</v>
      </c>
      <c r="AF622" s="14" t="s">
        <v>41</v>
      </c>
      <c r="AG622" s="129">
        <v>1.0</v>
      </c>
      <c r="AH622" s="129">
        <v>1.0</v>
      </c>
      <c r="AI622" s="129">
        <v>4.0</v>
      </c>
      <c r="AJ622" s="129">
        <v>3.0</v>
      </c>
      <c r="AK622" s="129">
        <v>3.0</v>
      </c>
      <c r="AL622" s="130">
        <v>45469.77669996528</v>
      </c>
      <c r="AM622" s="131">
        <v>820586.33</v>
      </c>
      <c r="AN622" s="131">
        <v>661655.38</v>
      </c>
      <c r="AO622" s="124"/>
      <c r="AP622" s="124"/>
    </row>
    <row r="623">
      <c r="A623" s="129">
        <v>179.0</v>
      </c>
      <c r="B623" s="14" t="s">
        <v>122</v>
      </c>
      <c r="C623" s="14" t="s">
        <v>32</v>
      </c>
      <c r="D623" s="14" t="s">
        <v>175</v>
      </c>
      <c r="E623" s="14" t="s">
        <v>176</v>
      </c>
      <c r="F623" s="15" t="s">
        <v>177</v>
      </c>
      <c r="G623" s="15" t="s">
        <v>101</v>
      </c>
      <c r="H623" s="18" t="s">
        <v>1053</v>
      </c>
      <c r="I623" s="18" t="s">
        <v>1054</v>
      </c>
      <c r="J623" s="129">
        <v>1111255.37</v>
      </c>
      <c r="K623" s="129">
        <v>1030142.6</v>
      </c>
      <c r="L623" s="129">
        <v>35265.94</v>
      </c>
      <c r="M623" s="129">
        <v>33796.42</v>
      </c>
      <c r="N623" s="14" t="s">
        <v>41</v>
      </c>
      <c r="O623" s="129">
        <v>40.0</v>
      </c>
      <c r="P623" s="129">
        <v>27.0</v>
      </c>
      <c r="Q623" s="129">
        <v>21.0</v>
      </c>
      <c r="R623" s="129">
        <v>45.0</v>
      </c>
      <c r="S623" s="129">
        <v>32.0</v>
      </c>
      <c r="T623" s="14" t="s">
        <v>41</v>
      </c>
      <c r="U623" s="129">
        <v>28.0</v>
      </c>
      <c r="V623" s="129">
        <v>40.0</v>
      </c>
      <c r="W623" s="129">
        <v>4.35</v>
      </c>
      <c r="X623" s="129">
        <v>7.87</v>
      </c>
      <c r="Y623" s="14" t="s">
        <v>41</v>
      </c>
      <c r="Z623" s="129">
        <v>1.0</v>
      </c>
      <c r="AA623" s="129">
        <v>3.0</v>
      </c>
      <c r="AB623" s="129">
        <v>2.0</v>
      </c>
      <c r="AC623" s="129">
        <v>2.0</v>
      </c>
      <c r="AD623" s="129">
        <v>2.0</v>
      </c>
      <c r="AE623" s="129">
        <v>314.0</v>
      </c>
      <c r="AF623" s="14" t="s">
        <v>41</v>
      </c>
      <c r="AG623" s="129">
        <v>1.0</v>
      </c>
      <c r="AH623" s="129">
        <v>2.0</v>
      </c>
      <c r="AI623" s="129">
        <v>1.0</v>
      </c>
      <c r="AJ623" s="129">
        <v>2.0</v>
      </c>
      <c r="AK623" s="129">
        <v>2.0</v>
      </c>
      <c r="AL623" s="130">
        <v>45469.77669996528</v>
      </c>
      <c r="AM623" s="131">
        <v>1107799.82</v>
      </c>
      <c r="AN623" s="131">
        <v>1031684.96</v>
      </c>
      <c r="AO623" s="124"/>
      <c r="AP623" s="124"/>
    </row>
    <row r="624">
      <c r="A624" s="129">
        <v>663.0</v>
      </c>
      <c r="B624" s="14" t="s">
        <v>47</v>
      </c>
      <c r="C624" s="14" t="s">
        <v>32</v>
      </c>
      <c r="D624" s="14" t="s">
        <v>518</v>
      </c>
      <c r="E624" s="14" t="s">
        <v>161</v>
      </c>
      <c r="F624" s="15" t="s">
        <v>425</v>
      </c>
      <c r="G624" s="15" t="s">
        <v>36</v>
      </c>
      <c r="H624" s="18" t="s">
        <v>1053</v>
      </c>
      <c r="I624" s="18" t="s">
        <v>1054</v>
      </c>
      <c r="J624" s="129">
        <v>713260.51</v>
      </c>
      <c r="K624" s="129">
        <v>865344.0</v>
      </c>
      <c r="L624" s="129">
        <v>16450.0</v>
      </c>
      <c r="M624" s="129">
        <v>23224.14</v>
      </c>
      <c r="N624" s="14" t="s">
        <v>41</v>
      </c>
      <c r="O624" s="129">
        <v>6.0</v>
      </c>
      <c r="P624" s="129">
        <v>15.0</v>
      </c>
      <c r="Q624" s="129">
        <v>24.0</v>
      </c>
      <c r="R624" s="129">
        <v>15.0</v>
      </c>
      <c r="S624" s="129">
        <v>17.0</v>
      </c>
      <c r="T624" s="14" t="s">
        <v>41</v>
      </c>
      <c r="U624" s="129">
        <v>-37.0</v>
      </c>
      <c r="V624" s="129">
        <v>-11.0</v>
      </c>
      <c r="W624" s="129">
        <v>-29.17</v>
      </c>
      <c r="X624" s="129">
        <v>-17.57</v>
      </c>
      <c r="Y624" s="14" t="s">
        <v>41</v>
      </c>
      <c r="Z624" s="129">
        <v>1.0</v>
      </c>
      <c r="AA624" s="129">
        <v>1.0</v>
      </c>
      <c r="AB624" s="129">
        <v>1.0</v>
      </c>
      <c r="AC624" s="129">
        <v>1.0</v>
      </c>
      <c r="AD624" s="129">
        <v>0.95</v>
      </c>
      <c r="AE624" s="129">
        <v>625.0</v>
      </c>
      <c r="AF624" s="14" t="s">
        <v>41</v>
      </c>
      <c r="AG624" s="129">
        <v>1.0</v>
      </c>
      <c r="AH624" s="129">
        <v>1.0</v>
      </c>
      <c r="AI624" s="129">
        <v>1.0</v>
      </c>
      <c r="AJ624" s="129">
        <v>1.0</v>
      </c>
      <c r="AK624" s="129">
        <v>1.0</v>
      </c>
      <c r="AL624" s="130">
        <v>45469.77669996528</v>
      </c>
      <c r="AM624" s="131">
        <v>686043.19</v>
      </c>
      <c r="AN624" s="131">
        <v>850310.54</v>
      </c>
      <c r="AO624" s="124"/>
      <c r="AP624" s="124"/>
    </row>
    <row r="625">
      <c r="A625" s="129">
        <v>167.0</v>
      </c>
      <c r="B625" s="14" t="s">
        <v>47</v>
      </c>
      <c r="C625" s="14" t="s">
        <v>32</v>
      </c>
      <c r="D625" s="14" t="s">
        <v>160</v>
      </c>
      <c r="E625" s="14" t="s">
        <v>161</v>
      </c>
      <c r="F625" s="15" t="s">
        <v>140</v>
      </c>
      <c r="G625" s="15" t="s">
        <v>36</v>
      </c>
      <c r="H625" s="18" t="s">
        <v>1053</v>
      </c>
      <c r="I625" s="18" t="s">
        <v>1054</v>
      </c>
      <c r="J625" s="129">
        <v>1476521.55</v>
      </c>
      <c r="K625" s="129">
        <v>1150460.8</v>
      </c>
      <c r="L625" s="129">
        <v>37742.49</v>
      </c>
      <c r="M625" s="129">
        <v>28711.96</v>
      </c>
      <c r="N625" s="129">
        <v>59.0</v>
      </c>
      <c r="O625" s="129">
        <v>44.0</v>
      </c>
      <c r="P625" s="129">
        <v>52.0</v>
      </c>
      <c r="Q625" s="129">
        <v>42.0</v>
      </c>
      <c r="R625" s="129">
        <v>43.0</v>
      </c>
      <c r="S625" s="129">
        <v>26.0</v>
      </c>
      <c r="T625" s="129">
        <v>34.0</v>
      </c>
      <c r="U625" s="129">
        <v>23.0</v>
      </c>
      <c r="V625" s="129">
        <v>65.0</v>
      </c>
      <c r="W625" s="129">
        <v>31.45</v>
      </c>
      <c r="X625" s="129">
        <v>28.34</v>
      </c>
      <c r="Y625" s="129">
        <v>2.0</v>
      </c>
      <c r="Z625" s="129">
        <v>1.0</v>
      </c>
      <c r="AA625" s="129">
        <v>4.0</v>
      </c>
      <c r="AB625" s="129">
        <v>5.0</v>
      </c>
      <c r="AC625" s="129">
        <v>4.0</v>
      </c>
      <c r="AD625" s="129">
        <v>4.0</v>
      </c>
      <c r="AE625" s="129">
        <v>54.0</v>
      </c>
      <c r="AF625" s="129">
        <v>2.0</v>
      </c>
      <c r="AG625" s="129">
        <v>1.0</v>
      </c>
      <c r="AH625" s="129">
        <v>3.0</v>
      </c>
      <c r="AI625" s="129">
        <v>4.0</v>
      </c>
      <c r="AJ625" s="129">
        <v>3.0</v>
      </c>
      <c r="AK625" s="129">
        <v>4.0</v>
      </c>
      <c r="AL625" s="130">
        <v>45469.77669996528</v>
      </c>
      <c r="AM625" s="131">
        <v>1477355.55</v>
      </c>
      <c r="AN625" s="131">
        <v>1150601.48</v>
      </c>
      <c r="AO625" s="124"/>
      <c r="AP625" s="124"/>
    </row>
    <row r="626">
      <c r="A626" s="129">
        <v>676.0</v>
      </c>
      <c r="B626" s="14" t="s">
        <v>122</v>
      </c>
      <c r="C626" s="14" t="s">
        <v>32</v>
      </c>
      <c r="D626" s="14" t="s">
        <v>91</v>
      </c>
      <c r="E626" s="14" t="s">
        <v>620</v>
      </c>
      <c r="F626" s="15" t="s">
        <v>143</v>
      </c>
      <c r="G626" s="15" t="s">
        <v>101</v>
      </c>
      <c r="H626" s="18" t="s">
        <v>1053</v>
      </c>
      <c r="I626" s="18" t="s">
        <v>1054</v>
      </c>
      <c r="J626" s="129">
        <v>820893.81</v>
      </c>
      <c r="K626" s="129">
        <v>1076679.4</v>
      </c>
      <c r="L626" s="129">
        <v>33781.25</v>
      </c>
      <c r="M626" s="129">
        <v>43333.75</v>
      </c>
      <c r="N626" s="14" t="s">
        <v>41</v>
      </c>
      <c r="O626" s="14" t="s">
        <v>41</v>
      </c>
      <c r="P626" s="129">
        <v>5.0</v>
      </c>
      <c r="Q626" s="129">
        <v>5.0</v>
      </c>
      <c r="R626" s="129">
        <v>11.0</v>
      </c>
      <c r="S626" s="129">
        <v>7.0</v>
      </c>
      <c r="T626" s="14" t="s">
        <v>41</v>
      </c>
      <c r="U626" s="129">
        <v>0.0</v>
      </c>
      <c r="V626" s="129">
        <v>57.0</v>
      </c>
      <c r="W626" s="129">
        <v>-22.04</v>
      </c>
      <c r="X626" s="129">
        <v>-23.76</v>
      </c>
      <c r="Y626" s="14" t="s">
        <v>41</v>
      </c>
      <c r="Z626" s="129">
        <v>1.0</v>
      </c>
      <c r="AA626" s="129">
        <v>3.0</v>
      </c>
      <c r="AB626" s="129">
        <v>1.0</v>
      </c>
      <c r="AC626" s="129">
        <v>1.0</v>
      </c>
      <c r="AD626" s="129">
        <v>1.35</v>
      </c>
      <c r="AE626" s="129">
        <v>437.0</v>
      </c>
      <c r="AF626" s="14" t="s">
        <v>41</v>
      </c>
      <c r="AG626" s="129">
        <v>1.0</v>
      </c>
      <c r="AH626" s="129">
        <v>2.0</v>
      </c>
      <c r="AI626" s="129">
        <v>1.0</v>
      </c>
      <c r="AJ626" s="129">
        <v>1.0</v>
      </c>
      <c r="AK626" s="129">
        <v>1.0</v>
      </c>
      <c r="AL626" s="130">
        <v>45469.77669996528</v>
      </c>
      <c r="AM626" s="131">
        <v>846509.32</v>
      </c>
      <c r="AN626" s="131">
        <v>1076710.11</v>
      </c>
      <c r="AO626" s="124"/>
      <c r="AP626" s="124"/>
    </row>
    <row r="627">
      <c r="A627" s="129">
        <v>575.0</v>
      </c>
      <c r="B627" s="14" t="s">
        <v>97</v>
      </c>
      <c r="C627" s="14" t="s">
        <v>32</v>
      </c>
      <c r="D627" s="14" t="s">
        <v>292</v>
      </c>
      <c r="E627" s="14" t="s">
        <v>541</v>
      </c>
      <c r="F627" s="15" t="s">
        <v>223</v>
      </c>
      <c r="G627" s="15" t="s">
        <v>101</v>
      </c>
      <c r="H627" s="18" t="s">
        <v>1053</v>
      </c>
      <c r="I627" s="18" t="s">
        <v>1054</v>
      </c>
      <c r="J627" s="129">
        <v>867292.49</v>
      </c>
      <c r="K627" s="129">
        <v>816621.4</v>
      </c>
      <c r="L627" s="129">
        <v>23916.92</v>
      </c>
      <c r="M627" s="129">
        <v>24715.7</v>
      </c>
      <c r="N627" s="129">
        <v>31.0</v>
      </c>
      <c r="O627" s="129">
        <v>24.0</v>
      </c>
      <c r="P627" s="129">
        <v>13.0</v>
      </c>
      <c r="Q627" s="129">
        <v>23.0</v>
      </c>
      <c r="R627" s="129">
        <v>28.0</v>
      </c>
      <c r="S627" s="129">
        <v>26.0</v>
      </c>
      <c r="T627" s="129">
        <v>29.0</v>
      </c>
      <c r="U627" s="129">
        <v>-43.0</v>
      </c>
      <c r="V627" s="129">
        <v>7.0</v>
      </c>
      <c r="W627" s="129">
        <v>-3.23</v>
      </c>
      <c r="X627" s="129">
        <v>6.2</v>
      </c>
      <c r="Y627" s="129">
        <v>1.0</v>
      </c>
      <c r="Z627" s="129">
        <v>1.0</v>
      </c>
      <c r="AA627" s="129">
        <v>1.0</v>
      </c>
      <c r="AB627" s="129">
        <v>1.0</v>
      </c>
      <c r="AC627" s="129">
        <v>1.0</v>
      </c>
      <c r="AD627" s="129">
        <v>1.0</v>
      </c>
      <c r="AE627" s="129">
        <v>557.0</v>
      </c>
      <c r="AF627" s="129">
        <v>1.0</v>
      </c>
      <c r="AG627" s="129">
        <v>1.0</v>
      </c>
      <c r="AH627" s="129">
        <v>1.0</v>
      </c>
      <c r="AI627" s="129">
        <v>1.0</v>
      </c>
      <c r="AJ627" s="129">
        <v>1.0</v>
      </c>
      <c r="AK627" s="129">
        <v>1.0</v>
      </c>
      <c r="AL627" s="130">
        <v>45469.77669996528</v>
      </c>
      <c r="AM627" s="131">
        <v>867819.49</v>
      </c>
      <c r="AN627" s="131">
        <v>817566.47</v>
      </c>
      <c r="AO627" s="124"/>
      <c r="AP627" s="124"/>
    </row>
    <row r="628">
      <c r="A628" s="129">
        <v>486.0</v>
      </c>
      <c r="B628" s="14" t="s">
        <v>67</v>
      </c>
      <c r="C628" s="14" t="s">
        <v>32</v>
      </c>
      <c r="D628" s="14" t="s">
        <v>472</v>
      </c>
      <c r="E628" s="14" t="s">
        <v>473</v>
      </c>
      <c r="F628" s="15" t="s">
        <v>403</v>
      </c>
      <c r="G628" s="15" t="s">
        <v>46</v>
      </c>
      <c r="H628" s="18" t="s">
        <v>1053</v>
      </c>
      <c r="I628" s="18" t="s">
        <v>1054</v>
      </c>
      <c r="J628" s="129">
        <v>1806552.41</v>
      </c>
      <c r="K628" s="129">
        <v>1555752.6</v>
      </c>
      <c r="L628" s="129">
        <v>69602.51</v>
      </c>
      <c r="M628" s="129">
        <v>69722.78</v>
      </c>
      <c r="N628" s="129">
        <v>44.0</v>
      </c>
      <c r="O628" s="129">
        <v>49.0</v>
      </c>
      <c r="P628" s="129">
        <v>61.0</v>
      </c>
      <c r="Q628" s="129">
        <v>53.0</v>
      </c>
      <c r="R628" s="129">
        <v>58.0</v>
      </c>
      <c r="S628" s="129">
        <v>54.0</v>
      </c>
      <c r="T628" s="129">
        <v>-10.0</v>
      </c>
      <c r="U628" s="129">
        <v>15.0</v>
      </c>
      <c r="V628" s="129">
        <v>7.0</v>
      </c>
      <c r="W628" s="129">
        <v>-0.17</v>
      </c>
      <c r="X628" s="129">
        <v>16.12</v>
      </c>
      <c r="Y628" s="129">
        <v>1.0</v>
      </c>
      <c r="Z628" s="129">
        <v>1.0</v>
      </c>
      <c r="AA628" s="129">
        <v>1.0</v>
      </c>
      <c r="AB628" s="129">
        <v>1.0</v>
      </c>
      <c r="AC628" s="129">
        <v>3.0</v>
      </c>
      <c r="AD628" s="129">
        <v>1.5</v>
      </c>
      <c r="AE628" s="129">
        <v>405.0</v>
      </c>
      <c r="AF628" s="129">
        <v>1.0</v>
      </c>
      <c r="AG628" s="129">
        <v>1.0</v>
      </c>
      <c r="AH628" s="129">
        <v>1.0</v>
      </c>
      <c r="AI628" s="129">
        <v>1.0</v>
      </c>
      <c r="AJ628" s="129">
        <v>2.0</v>
      </c>
      <c r="AK628" s="129">
        <v>1.0</v>
      </c>
      <c r="AL628" s="130">
        <v>45469.77669996528</v>
      </c>
      <c r="AM628" s="131">
        <v>1788878.08</v>
      </c>
      <c r="AN628" s="131">
        <v>1555685.53</v>
      </c>
      <c r="AO628" s="124"/>
      <c r="AP628" s="124"/>
    </row>
    <row r="629">
      <c r="A629" s="129">
        <v>597.0</v>
      </c>
      <c r="B629" s="14" t="s">
        <v>42</v>
      </c>
      <c r="C629" s="14" t="s">
        <v>32</v>
      </c>
      <c r="D629" s="14" t="s">
        <v>237</v>
      </c>
      <c r="E629" s="14" t="s">
        <v>408</v>
      </c>
      <c r="F629" s="15" t="s">
        <v>45</v>
      </c>
      <c r="G629" s="15" t="s">
        <v>46</v>
      </c>
      <c r="H629" s="18" t="s">
        <v>1053</v>
      </c>
      <c r="I629" s="18" t="s">
        <v>1054</v>
      </c>
      <c r="J629" s="129">
        <v>2191888.19</v>
      </c>
      <c r="K629" s="129">
        <v>2288468.0</v>
      </c>
      <c r="L629" s="129">
        <v>64230.74</v>
      </c>
      <c r="M629" s="129">
        <v>77087.66</v>
      </c>
      <c r="N629" s="129">
        <v>24.0</v>
      </c>
      <c r="O629" s="129">
        <v>36.0</v>
      </c>
      <c r="P629" s="129">
        <v>58.0</v>
      </c>
      <c r="Q629" s="129">
        <v>50.0</v>
      </c>
      <c r="R629" s="129">
        <v>48.0</v>
      </c>
      <c r="S629" s="129">
        <v>52.0</v>
      </c>
      <c r="T629" s="129">
        <v>-33.0</v>
      </c>
      <c r="U629" s="129">
        <v>16.0</v>
      </c>
      <c r="V629" s="129">
        <v>-7.0</v>
      </c>
      <c r="W629" s="129">
        <v>-16.68</v>
      </c>
      <c r="X629" s="129">
        <v>-4.22</v>
      </c>
      <c r="Y629" s="129">
        <v>1.0</v>
      </c>
      <c r="Z629" s="129">
        <v>1.0</v>
      </c>
      <c r="AA629" s="129">
        <v>1.0</v>
      </c>
      <c r="AB629" s="129">
        <v>1.0</v>
      </c>
      <c r="AC629" s="129">
        <v>1.0</v>
      </c>
      <c r="AD629" s="129">
        <v>1.0</v>
      </c>
      <c r="AE629" s="129">
        <v>607.0</v>
      </c>
      <c r="AF629" s="129">
        <v>1.0</v>
      </c>
      <c r="AG629" s="129">
        <v>1.0</v>
      </c>
      <c r="AH629" s="129">
        <v>1.0</v>
      </c>
      <c r="AI629" s="129">
        <v>1.0</v>
      </c>
      <c r="AJ629" s="129">
        <v>1.0</v>
      </c>
      <c r="AK629" s="129">
        <v>1.0</v>
      </c>
      <c r="AL629" s="130">
        <v>45469.77669996528</v>
      </c>
      <c r="AM629" s="131">
        <v>2144398.06</v>
      </c>
      <c r="AN629" s="131">
        <v>2256959.8</v>
      </c>
      <c r="AO629" s="124"/>
      <c r="AP629" s="124"/>
    </row>
    <row r="630">
      <c r="A630" s="129">
        <v>748.0</v>
      </c>
      <c r="B630" s="14" t="s">
        <v>42</v>
      </c>
      <c r="C630" s="14" t="s">
        <v>32</v>
      </c>
      <c r="D630" s="14" t="s">
        <v>152</v>
      </c>
      <c r="E630" s="14" t="s">
        <v>408</v>
      </c>
      <c r="F630" s="15" t="s">
        <v>52</v>
      </c>
      <c r="G630" s="15" t="s">
        <v>46</v>
      </c>
      <c r="H630" s="18" t="s">
        <v>1053</v>
      </c>
      <c r="I630" s="18" t="s">
        <v>1054</v>
      </c>
      <c r="J630" s="129">
        <v>986761.75</v>
      </c>
      <c r="K630" s="129">
        <v>1079085.4</v>
      </c>
      <c r="L630" s="129">
        <v>35272.25</v>
      </c>
      <c r="M630" s="129">
        <v>38859.5</v>
      </c>
      <c r="N630" s="129">
        <v>2.0</v>
      </c>
      <c r="O630" s="129">
        <v>5.0</v>
      </c>
      <c r="P630" s="129">
        <v>17.0</v>
      </c>
      <c r="Q630" s="129">
        <v>16.0</v>
      </c>
      <c r="R630" s="129">
        <v>21.0</v>
      </c>
      <c r="S630" s="129">
        <v>19.0</v>
      </c>
      <c r="T630" s="129">
        <v>-60.0</v>
      </c>
      <c r="U630" s="129">
        <v>6.0</v>
      </c>
      <c r="V630" s="129">
        <v>10.0</v>
      </c>
      <c r="W630" s="129">
        <v>-9.23</v>
      </c>
      <c r="X630" s="129">
        <v>-8.56</v>
      </c>
      <c r="Y630" s="129">
        <v>1.0</v>
      </c>
      <c r="Z630" s="129">
        <v>1.0</v>
      </c>
      <c r="AA630" s="129">
        <v>1.0</v>
      </c>
      <c r="AB630" s="129">
        <v>1.0</v>
      </c>
      <c r="AC630" s="129">
        <v>1.0</v>
      </c>
      <c r="AD630" s="129">
        <v>1.0</v>
      </c>
      <c r="AE630" s="129">
        <v>577.0</v>
      </c>
      <c r="AF630" s="129">
        <v>1.0</v>
      </c>
      <c r="AG630" s="129">
        <v>1.0</v>
      </c>
      <c r="AH630" s="129">
        <v>1.0</v>
      </c>
      <c r="AI630" s="129">
        <v>1.0</v>
      </c>
      <c r="AJ630" s="129">
        <v>1.0</v>
      </c>
      <c r="AK630" s="129">
        <v>1.0</v>
      </c>
      <c r="AL630" s="130">
        <v>45469.77669996528</v>
      </c>
      <c r="AM630" s="131">
        <v>986689.75</v>
      </c>
      <c r="AN630" s="131">
        <v>1078810.5</v>
      </c>
      <c r="AO630" s="124"/>
      <c r="AP630" s="124"/>
    </row>
    <row r="631">
      <c r="A631" s="129">
        <v>401.0</v>
      </c>
      <c r="B631" s="14" t="s">
        <v>42</v>
      </c>
      <c r="C631" s="14" t="s">
        <v>32</v>
      </c>
      <c r="D631" s="14" t="s">
        <v>205</v>
      </c>
      <c r="E631" s="14" t="s">
        <v>408</v>
      </c>
      <c r="F631" s="15" t="s">
        <v>270</v>
      </c>
      <c r="G631" s="15" t="s">
        <v>46</v>
      </c>
      <c r="H631" s="18" t="s">
        <v>1053</v>
      </c>
      <c r="I631" s="18" t="s">
        <v>1054</v>
      </c>
      <c r="J631" s="129">
        <v>2049967.85</v>
      </c>
      <c r="K631" s="129">
        <v>1797385.8</v>
      </c>
      <c r="L631" s="129">
        <v>68284.54</v>
      </c>
      <c r="M631" s="129">
        <v>62666.11</v>
      </c>
      <c r="N631" s="129">
        <v>29.0</v>
      </c>
      <c r="O631" s="129">
        <v>32.0</v>
      </c>
      <c r="P631" s="129">
        <v>38.0</v>
      </c>
      <c r="Q631" s="129">
        <v>40.0</v>
      </c>
      <c r="R631" s="129">
        <v>69.0</v>
      </c>
      <c r="S631" s="129">
        <v>81.0</v>
      </c>
      <c r="T631" s="129">
        <v>-9.0</v>
      </c>
      <c r="U631" s="129">
        <v>-5.0</v>
      </c>
      <c r="V631" s="129">
        <v>-14.0</v>
      </c>
      <c r="W631" s="129">
        <v>8.97</v>
      </c>
      <c r="X631" s="129">
        <v>14.05</v>
      </c>
      <c r="Y631" s="129">
        <v>1.0</v>
      </c>
      <c r="Z631" s="129">
        <v>1.0</v>
      </c>
      <c r="AA631" s="129">
        <v>1.0</v>
      </c>
      <c r="AB631" s="129">
        <v>3.0</v>
      </c>
      <c r="AC631" s="129">
        <v>3.0</v>
      </c>
      <c r="AD631" s="129">
        <v>2.3</v>
      </c>
      <c r="AE631" s="129">
        <v>270.0</v>
      </c>
      <c r="AF631" s="129">
        <v>1.0</v>
      </c>
      <c r="AG631" s="129">
        <v>1.0</v>
      </c>
      <c r="AH631" s="129">
        <v>1.0</v>
      </c>
      <c r="AI631" s="129">
        <v>2.0</v>
      </c>
      <c r="AJ631" s="129">
        <v>2.0</v>
      </c>
      <c r="AK631" s="129">
        <v>2.0</v>
      </c>
      <c r="AL631" s="130">
        <v>45469.77669996528</v>
      </c>
      <c r="AM631" s="131">
        <v>2047653.02</v>
      </c>
      <c r="AN631" s="131">
        <v>1797293.08</v>
      </c>
      <c r="AO631" s="124"/>
      <c r="AP631" s="124"/>
    </row>
    <row r="632">
      <c r="A632" s="129">
        <v>595.0</v>
      </c>
      <c r="B632" s="14" t="s">
        <v>42</v>
      </c>
      <c r="C632" s="14" t="s">
        <v>32</v>
      </c>
      <c r="D632" s="14" t="s">
        <v>237</v>
      </c>
      <c r="E632" s="14" t="s">
        <v>408</v>
      </c>
      <c r="F632" s="15" t="s">
        <v>270</v>
      </c>
      <c r="G632" s="15" t="s">
        <v>46</v>
      </c>
      <c r="H632" s="18" t="s">
        <v>1053</v>
      </c>
      <c r="I632" s="18" t="s">
        <v>1054</v>
      </c>
      <c r="J632" s="129">
        <v>818637.87</v>
      </c>
      <c r="K632" s="129">
        <v>709661.6</v>
      </c>
      <c r="L632" s="129">
        <v>27245.68</v>
      </c>
      <c r="M632" s="129">
        <v>26189.93</v>
      </c>
      <c r="N632" s="129">
        <v>8.0</v>
      </c>
      <c r="O632" s="129">
        <v>1.0</v>
      </c>
      <c r="P632" s="129">
        <v>47.0</v>
      </c>
      <c r="Q632" s="129">
        <v>35.0</v>
      </c>
      <c r="R632" s="129">
        <v>38.0</v>
      </c>
      <c r="S632" s="129">
        <v>22.0</v>
      </c>
      <c r="T632" s="129">
        <v>700.0</v>
      </c>
      <c r="U632" s="129">
        <v>34.0</v>
      </c>
      <c r="V632" s="129">
        <v>72.0</v>
      </c>
      <c r="W632" s="129">
        <v>4.03</v>
      </c>
      <c r="X632" s="129">
        <v>15.36</v>
      </c>
      <c r="Y632" s="129">
        <v>5.0</v>
      </c>
      <c r="Z632" s="129">
        <v>1.0</v>
      </c>
      <c r="AA632" s="129">
        <v>4.0</v>
      </c>
      <c r="AB632" s="129">
        <v>2.0</v>
      </c>
      <c r="AC632" s="129">
        <v>3.0</v>
      </c>
      <c r="AD632" s="129">
        <v>2.7</v>
      </c>
      <c r="AE632" s="129">
        <v>206.0</v>
      </c>
      <c r="AF632" s="129">
        <v>4.0</v>
      </c>
      <c r="AG632" s="129">
        <v>1.0</v>
      </c>
      <c r="AH632" s="129">
        <v>3.0</v>
      </c>
      <c r="AI632" s="129">
        <v>1.0</v>
      </c>
      <c r="AJ632" s="129">
        <v>2.0</v>
      </c>
      <c r="AK632" s="129">
        <v>2.0</v>
      </c>
      <c r="AL632" s="130">
        <v>45469.77669996528</v>
      </c>
      <c r="AM632" s="131">
        <v>818726.87</v>
      </c>
      <c r="AN632" s="131">
        <v>709806.68</v>
      </c>
      <c r="AO632" s="124"/>
      <c r="AP632" s="124"/>
    </row>
    <row r="633">
      <c r="A633" s="129">
        <v>436.0</v>
      </c>
      <c r="B633" s="14" t="s">
        <v>47</v>
      </c>
      <c r="C633" s="14" t="s">
        <v>32</v>
      </c>
      <c r="D633" s="14" t="s">
        <v>434</v>
      </c>
      <c r="E633" s="14" t="s">
        <v>408</v>
      </c>
      <c r="F633" s="15" t="s">
        <v>96</v>
      </c>
      <c r="G633" s="15" t="s">
        <v>59</v>
      </c>
      <c r="H633" s="18" t="s">
        <v>1053</v>
      </c>
      <c r="I633" s="18" t="s">
        <v>1054</v>
      </c>
      <c r="J633" s="129">
        <v>1273259.06</v>
      </c>
      <c r="K633" s="129">
        <v>911045.4</v>
      </c>
      <c r="L633" s="129">
        <v>28940.6</v>
      </c>
      <c r="M633" s="129">
        <v>21869.0</v>
      </c>
      <c r="N633" s="129">
        <v>32.0</v>
      </c>
      <c r="O633" s="129">
        <v>54.0</v>
      </c>
      <c r="P633" s="129">
        <v>29.0</v>
      </c>
      <c r="Q633" s="129">
        <v>32.0</v>
      </c>
      <c r="R633" s="129">
        <v>50.0</v>
      </c>
      <c r="S633" s="129">
        <v>38.0</v>
      </c>
      <c r="T633" s="129">
        <v>-40.0</v>
      </c>
      <c r="U633" s="129">
        <v>-9.0</v>
      </c>
      <c r="V633" s="129">
        <v>31.0</v>
      </c>
      <c r="W633" s="129">
        <v>32.34</v>
      </c>
      <c r="X633" s="129">
        <v>39.76</v>
      </c>
      <c r="Y633" s="129">
        <v>1.0</v>
      </c>
      <c r="Z633" s="129">
        <v>1.0</v>
      </c>
      <c r="AA633" s="129">
        <v>2.0</v>
      </c>
      <c r="AB633" s="129">
        <v>5.0</v>
      </c>
      <c r="AC633" s="129">
        <v>5.0</v>
      </c>
      <c r="AD633" s="129">
        <v>3.8</v>
      </c>
      <c r="AE633" s="129">
        <v>70.0</v>
      </c>
      <c r="AF633" s="129">
        <v>1.0</v>
      </c>
      <c r="AG633" s="129">
        <v>1.0</v>
      </c>
      <c r="AH633" s="129">
        <v>2.0</v>
      </c>
      <c r="AI633" s="129">
        <v>4.0</v>
      </c>
      <c r="AJ633" s="129">
        <v>4.0</v>
      </c>
      <c r="AK633" s="129">
        <v>4.0</v>
      </c>
      <c r="AL633" s="130">
        <v>45469.77669996528</v>
      </c>
      <c r="AM633" s="131">
        <v>1275036.56</v>
      </c>
      <c r="AN633" s="131">
        <v>911103.0</v>
      </c>
      <c r="AO633" s="124"/>
      <c r="AP633" s="124"/>
    </row>
    <row r="634">
      <c r="A634" s="129">
        <v>228.0</v>
      </c>
      <c r="B634" s="14" t="s">
        <v>67</v>
      </c>
      <c r="C634" s="14" t="s">
        <v>32</v>
      </c>
      <c r="D634" s="14" t="s">
        <v>229</v>
      </c>
      <c r="E634" s="14" t="s">
        <v>230</v>
      </c>
      <c r="F634" s="15" t="s">
        <v>159</v>
      </c>
      <c r="G634" s="15" t="s">
        <v>46</v>
      </c>
      <c r="H634" s="18" t="s">
        <v>1053</v>
      </c>
      <c r="I634" s="18" t="s">
        <v>1054</v>
      </c>
      <c r="J634" s="129">
        <v>850618.39</v>
      </c>
      <c r="K634" s="129">
        <v>892070.0</v>
      </c>
      <c r="L634" s="129">
        <v>34082.77</v>
      </c>
      <c r="M634" s="129">
        <v>39802.87</v>
      </c>
      <c r="N634" s="129">
        <v>15.0</v>
      </c>
      <c r="O634" s="129">
        <v>5.0</v>
      </c>
      <c r="P634" s="129">
        <v>64.0</v>
      </c>
      <c r="Q634" s="129">
        <v>32.0</v>
      </c>
      <c r="R634" s="129">
        <v>40.0</v>
      </c>
      <c r="S634" s="129">
        <v>35.0</v>
      </c>
      <c r="T634" s="129">
        <v>200.0</v>
      </c>
      <c r="U634" s="129">
        <v>100.0</v>
      </c>
      <c r="V634" s="129">
        <v>14.0</v>
      </c>
      <c r="W634" s="129">
        <v>-14.37</v>
      </c>
      <c r="X634" s="129">
        <v>-4.65</v>
      </c>
      <c r="Y634" s="129">
        <v>5.0</v>
      </c>
      <c r="Z634" s="129">
        <v>2.0</v>
      </c>
      <c r="AA634" s="129">
        <v>1.0</v>
      </c>
      <c r="AB634" s="129">
        <v>1.0</v>
      </c>
      <c r="AC634" s="129">
        <v>1.0</v>
      </c>
      <c r="AD634" s="129">
        <v>1.3</v>
      </c>
      <c r="AE634" s="129">
        <v>447.0</v>
      </c>
      <c r="AF634" s="129">
        <v>4.0</v>
      </c>
      <c r="AG634" s="129">
        <v>2.0</v>
      </c>
      <c r="AH634" s="129">
        <v>1.0</v>
      </c>
      <c r="AI634" s="129">
        <v>1.0</v>
      </c>
      <c r="AJ634" s="129">
        <v>1.0</v>
      </c>
      <c r="AK634" s="129">
        <v>1.0</v>
      </c>
      <c r="AL634" s="130">
        <v>45469.77669996528</v>
      </c>
      <c r="AM634" s="131">
        <v>846486.31</v>
      </c>
      <c r="AN634" s="131">
        <v>892548.66</v>
      </c>
      <c r="AO634" s="124"/>
      <c r="AP634" s="124"/>
    </row>
    <row r="635">
      <c r="A635" s="128">
        <v>3030.0</v>
      </c>
      <c r="B635" s="11" t="s">
        <v>31</v>
      </c>
      <c r="C635" s="11" t="s">
        <v>32</v>
      </c>
      <c r="D635" s="11" t="s">
        <v>801</v>
      </c>
      <c r="E635" s="14" t="s">
        <v>802</v>
      </c>
      <c r="F635" s="15" t="s">
        <v>776</v>
      </c>
      <c r="G635" s="15" t="s">
        <v>772</v>
      </c>
      <c r="H635" s="18" t="s">
        <v>1053</v>
      </c>
      <c r="I635" s="18" t="s">
        <v>1054</v>
      </c>
      <c r="J635" s="129">
        <v>1140869.41</v>
      </c>
      <c r="K635" s="129">
        <v>1151893.0</v>
      </c>
      <c r="L635" s="129">
        <v>26613.0</v>
      </c>
      <c r="M635" s="129">
        <v>28499.52</v>
      </c>
      <c r="N635" s="129">
        <v>22.0</v>
      </c>
      <c r="O635" s="129">
        <v>4.0</v>
      </c>
      <c r="P635" s="129">
        <v>28.0</v>
      </c>
      <c r="Q635" s="128">
        <v>17.0</v>
      </c>
      <c r="R635" s="128">
        <v>17.0</v>
      </c>
      <c r="S635" s="128">
        <v>30.0</v>
      </c>
      <c r="T635" s="128">
        <v>450.0</v>
      </c>
      <c r="U635" s="128">
        <v>64.0</v>
      </c>
      <c r="V635" s="128">
        <v>-43.0</v>
      </c>
      <c r="W635" s="128">
        <v>-6.62</v>
      </c>
      <c r="X635" s="128">
        <v>-0.96</v>
      </c>
      <c r="Y635" s="128">
        <v>5.0</v>
      </c>
      <c r="Z635" s="128">
        <v>2.0</v>
      </c>
      <c r="AA635" s="128">
        <v>1.0</v>
      </c>
      <c r="AB635" s="128">
        <v>1.0</v>
      </c>
      <c r="AC635" s="128">
        <v>1.0</v>
      </c>
      <c r="AD635" s="128">
        <v>1.3</v>
      </c>
      <c r="AE635" s="128">
        <v>446.0</v>
      </c>
      <c r="AF635" s="128">
        <v>4.0</v>
      </c>
      <c r="AG635" s="128">
        <v>2.0</v>
      </c>
      <c r="AH635" s="128">
        <v>1.0</v>
      </c>
      <c r="AI635" s="128">
        <v>1.0</v>
      </c>
      <c r="AJ635" s="128">
        <v>1.0</v>
      </c>
      <c r="AK635" s="128">
        <v>1.0</v>
      </c>
      <c r="AL635" s="130">
        <v>45469.77669996528</v>
      </c>
      <c r="AM635" s="131">
        <v>1140691.98</v>
      </c>
      <c r="AN635" s="131">
        <v>1151777.08</v>
      </c>
      <c r="AO635" s="124"/>
      <c r="AP635" s="124"/>
    </row>
    <row r="636">
      <c r="A636" s="129">
        <v>732.0</v>
      </c>
      <c r="B636" s="14" t="s">
        <v>60</v>
      </c>
      <c r="C636" s="14" t="s">
        <v>32</v>
      </c>
      <c r="D636" s="14" t="s">
        <v>663</v>
      </c>
      <c r="E636" s="14" t="s">
        <v>664</v>
      </c>
      <c r="F636" s="15" t="s">
        <v>81</v>
      </c>
      <c r="G636" s="15" t="s">
        <v>36</v>
      </c>
      <c r="H636" s="18" t="s">
        <v>1053</v>
      </c>
      <c r="I636" s="18" t="s">
        <v>1054</v>
      </c>
      <c r="J636" s="129">
        <v>835769.92</v>
      </c>
      <c r="K636" s="129">
        <v>610811.2</v>
      </c>
      <c r="L636" s="129">
        <v>28913.5</v>
      </c>
      <c r="M636" s="129">
        <v>22767.88</v>
      </c>
      <c r="N636" s="129">
        <v>11.0</v>
      </c>
      <c r="O636" s="129">
        <v>21.0</v>
      </c>
      <c r="P636" s="129">
        <v>21.0</v>
      </c>
      <c r="Q636" s="129">
        <v>28.0</v>
      </c>
      <c r="R636" s="129">
        <v>46.0</v>
      </c>
      <c r="S636" s="129">
        <v>49.0</v>
      </c>
      <c r="T636" s="129">
        <v>-47.0</v>
      </c>
      <c r="U636" s="129">
        <v>-25.0</v>
      </c>
      <c r="V636" s="129">
        <v>-6.0</v>
      </c>
      <c r="W636" s="129">
        <v>26.99</v>
      </c>
      <c r="X636" s="129">
        <v>36.83</v>
      </c>
      <c r="Y636" s="129">
        <v>1.0</v>
      </c>
      <c r="Z636" s="129">
        <v>1.0</v>
      </c>
      <c r="AA636" s="129">
        <v>1.0</v>
      </c>
      <c r="AB636" s="129">
        <v>5.0</v>
      </c>
      <c r="AC636" s="129">
        <v>5.0</v>
      </c>
      <c r="AD636" s="129">
        <v>3.6</v>
      </c>
      <c r="AE636" s="129">
        <v>107.0</v>
      </c>
      <c r="AF636" s="129">
        <v>1.0</v>
      </c>
      <c r="AG636" s="129">
        <v>1.0</v>
      </c>
      <c r="AH636" s="129">
        <v>1.0</v>
      </c>
      <c r="AI636" s="129">
        <v>4.0</v>
      </c>
      <c r="AJ636" s="129">
        <v>4.0</v>
      </c>
      <c r="AK636" s="129">
        <v>3.0</v>
      </c>
      <c r="AL636" s="130">
        <v>45469.77669996528</v>
      </c>
      <c r="AM636" s="131">
        <v>835520.92</v>
      </c>
      <c r="AN636" s="131">
        <v>611281.53</v>
      </c>
      <c r="AO636" s="124"/>
      <c r="AP636" s="124"/>
    </row>
    <row r="637">
      <c r="A637" s="129">
        <v>633.0</v>
      </c>
      <c r="B637" s="14" t="s">
        <v>122</v>
      </c>
      <c r="C637" s="14" t="s">
        <v>32</v>
      </c>
      <c r="D637" s="14" t="s">
        <v>555</v>
      </c>
      <c r="E637" s="14" t="s">
        <v>589</v>
      </c>
      <c r="F637" s="15" t="s">
        <v>185</v>
      </c>
      <c r="G637" s="15" t="s">
        <v>46</v>
      </c>
      <c r="H637" s="18" t="s">
        <v>1053</v>
      </c>
      <c r="I637" s="18" t="s">
        <v>1054</v>
      </c>
      <c r="J637" s="129">
        <v>411123.04</v>
      </c>
      <c r="K637" s="129">
        <v>385296.2</v>
      </c>
      <c r="L637" s="129">
        <v>12576.5</v>
      </c>
      <c r="M637" s="129">
        <v>12642.5</v>
      </c>
      <c r="N637" s="129">
        <v>3.0</v>
      </c>
      <c r="O637" s="14" t="s">
        <v>41</v>
      </c>
      <c r="P637" s="129">
        <v>5.0</v>
      </c>
      <c r="Q637" s="129">
        <v>4.0</v>
      </c>
      <c r="R637" s="129">
        <v>18.0</v>
      </c>
      <c r="S637" s="129">
        <v>20.0</v>
      </c>
      <c r="T637" s="14" t="s">
        <v>41</v>
      </c>
      <c r="U637" s="129">
        <v>25.0</v>
      </c>
      <c r="V637" s="129">
        <v>-10.0</v>
      </c>
      <c r="W637" s="129">
        <v>-0.52</v>
      </c>
      <c r="X637" s="129">
        <v>6.7</v>
      </c>
      <c r="Y637" s="14" t="s">
        <v>41</v>
      </c>
      <c r="Z637" s="129">
        <v>1.0</v>
      </c>
      <c r="AA637" s="129">
        <v>1.0</v>
      </c>
      <c r="AB637" s="129">
        <v>1.0</v>
      </c>
      <c r="AC637" s="129">
        <v>1.0</v>
      </c>
      <c r="AD637" s="129">
        <v>0.95</v>
      </c>
      <c r="AE637" s="129">
        <v>622.0</v>
      </c>
      <c r="AF637" s="14" t="s">
        <v>41</v>
      </c>
      <c r="AG637" s="129">
        <v>1.0</v>
      </c>
      <c r="AH637" s="129">
        <v>1.0</v>
      </c>
      <c r="AI637" s="129">
        <v>1.0</v>
      </c>
      <c r="AJ637" s="129">
        <v>1.0</v>
      </c>
      <c r="AK637" s="129">
        <v>1.0</v>
      </c>
      <c r="AL637" s="130">
        <v>45469.77669996528</v>
      </c>
      <c r="AM637" s="131">
        <v>401342.54</v>
      </c>
      <c r="AN637" s="131">
        <v>385296.02</v>
      </c>
      <c r="AO637" s="124"/>
      <c r="AP637" s="124"/>
    </row>
    <row r="638">
      <c r="A638" s="129">
        <v>844.0</v>
      </c>
      <c r="B638" s="14" t="s">
        <v>42</v>
      </c>
      <c r="C638" s="14" t="s">
        <v>32</v>
      </c>
      <c r="D638" s="14" t="s">
        <v>747</v>
      </c>
      <c r="E638" s="14" t="s">
        <v>748</v>
      </c>
      <c r="F638" s="15" t="s">
        <v>108</v>
      </c>
      <c r="G638" s="15" t="s">
        <v>46</v>
      </c>
      <c r="H638" s="18" t="s">
        <v>1053</v>
      </c>
      <c r="I638" s="18" t="s">
        <v>1054</v>
      </c>
      <c r="J638" s="129">
        <v>873938.47</v>
      </c>
      <c r="K638" s="129">
        <v>684361.6</v>
      </c>
      <c r="L638" s="129">
        <v>29608.41</v>
      </c>
      <c r="M638" s="129">
        <v>19252.21</v>
      </c>
      <c r="N638" s="14" t="s">
        <v>41</v>
      </c>
      <c r="O638" s="14" t="s">
        <v>41</v>
      </c>
      <c r="P638" s="129">
        <v>33.0</v>
      </c>
      <c r="Q638" s="129">
        <v>21.0</v>
      </c>
      <c r="R638" s="129">
        <v>10.0</v>
      </c>
      <c r="S638" s="129">
        <v>8.0</v>
      </c>
      <c r="T638" s="14" t="s">
        <v>41</v>
      </c>
      <c r="U638" s="129">
        <v>57.0</v>
      </c>
      <c r="V638" s="129">
        <v>25.0</v>
      </c>
      <c r="W638" s="129">
        <v>53.79</v>
      </c>
      <c r="X638" s="129">
        <v>27.7</v>
      </c>
      <c r="Y638" s="14" t="s">
        <v>41</v>
      </c>
      <c r="Z638" s="129">
        <v>1.0</v>
      </c>
      <c r="AA638" s="129">
        <v>2.0</v>
      </c>
      <c r="AB638" s="129">
        <v>5.0</v>
      </c>
      <c r="AC638" s="129">
        <v>4.0</v>
      </c>
      <c r="AD638" s="129">
        <v>3.5</v>
      </c>
      <c r="AE638" s="129">
        <v>143.0</v>
      </c>
      <c r="AF638" s="14" t="s">
        <v>41</v>
      </c>
      <c r="AG638" s="129">
        <v>1.0</v>
      </c>
      <c r="AH638" s="129">
        <v>2.0</v>
      </c>
      <c r="AI638" s="129">
        <v>4.0</v>
      </c>
      <c r="AJ638" s="129">
        <v>3.0</v>
      </c>
      <c r="AK638" s="129">
        <v>3.0</v>
      </c>
      <c r="AL638" s="130">
        <v>45469.77669996528</v>
      </c>
      <c r="AM638" s="131">
        <v>862994.47</v>
      </c>
      <c r="AN638" s="131">
        <v>674921.71</v>
      </c>
      <c r="AO638" s="124"/>
      <c r="AP638" s="124"/>
    </row>
    <row r="639">
      <c r="A639" s="129">
        <v>262.0</v>
      </c>
      <c r="B639" s="14" t="s">
        <v>42</v>
      </c>
      <c r="C639" s="14" t="s">
        <v>32</v>
      </c>
      <c r="D639" s="14" t="s">
        <v>268</v>
      </c>
      <c r="E639" s="14" t="s">
        <v>269</v>
      </c>
      <c r="F639" s="15" t="s">
        <v>270</v>
      </c>
      <c r="G639" s="15" t="s">
        <v>46</v>
      </c>
      <c r="H639" s="18" t="s">
        <v>1053</v>
      </c>
      <c r="I639" s="18" t="s">
        <v>1054</v>
      </c>
      <c r="J639" s="129">
        <v>2120943.17</v>
      </c>
      <c r="K639" s="129">
        <v>1577959.4</v>
      </c>
      <c r="L639" s="129">
        <v>73555.75</v>
      </c>
      <c r="M639" s="129">
        <v>60330.12</v>
      </c>
      <c r="N639" s="129">
        <v>39.0</v>
      </c>
      <c r="O639" s="129">
        <v>7.0</v>
      </c>
      <c r="P639" s="129">
        <v>214.0</v>
      </c>
      <c r="Q639" s="129">
        <v>190.0</v>
      </c>
      <c r="R639" s="129">
        <v>81.0</v>
      </c>
      <c r="S639" s="129">
        <v>104.0</v>
      </c>
      <c r="T639" s="129">
        <v>457.0</v>
      </c>
      <c r="U639" s="129">
        <v>12.0</v>
      </c>
      <c r="V639" s="129">
        <v>-22.0</v>
      </c>
      <c r="W639" s="129">
        <v>21.92</v>
      </c>
      <c r="X639" s="129">
        <v>34.41</v>
      </c>
      <c r="Y639" s="129">
        <v>5.0</v>
      </c>
      <c r="Z639" s="129">
        <v>1.0</v>
      </c>
      <c r="AA639" s="129">
        <v>1.0</v>
      </c>
      <c r="AB639" s="129">
        <v>5.0</v>
      </c>
      <c r="AC639" s="129">
        <v>5.0</v>
      </c>
      <c r="AD639" s="129">
        <v>3.8</v>
      </c>
      <c r="AE639" s="129">
        <v>80.0</v>
      </c>
      <c r="AF639" s="129">
        <v>4.0</v>
      </c>
      <c r="AG639" s="129">
        <v>1.0</v>
      </c>
      <c r="AH639" s="129">
        <v>1.0</v>
      </c>
      <c r="AI639" s="129">
        <v>4.0</v>
      </c>
      <c r="AJ639" s="129">
        <v>4.0</v>
      </c>
      <c r="AK639" s="129">
        <v>4.0</v>
      </c>
      <c r="AL639" s="130">
        <v>45469.77669996528</v>
      </c>
      <c r="AM639" s="131">
        <v>2033566.03</v>
      </c>
      <c r="AN639" s="131">
        <v>1570039.82</v>
      </c>
      <c r="AO639" s="124"/>
      <c r="AP639" s="124"/>
    </row>
    <row r="640">
      <c r="A640" s="129">
        <v>451.0</v>
      </c>
      <c r="B640" s="14" t="s">
        <v>63</v>
      </c>
      <c r="C640" s="14" t="s">
        <v>32</v>
      </c>
      <c r="D640" s="14" t="s">
        <v>446</v>
      </c>
      <c r="E640" s="14" t="s">
        <v>447</v>
      </c>
      <c r="F640" s="15" t="s">
        <v>220</v>
      </c>
      <c r="G640" s="15" t="s">
        <v>59</v>
      </c>
      <c r="H640" s="18" t="s">
        <v>1053</v>
      </c>
      <c r="I640" s="18" t="s">
        <v>1054</v>
      </c>
      <c r="J640" s="129">
        <v>1017001.05</v>
      </c>
      <c r="K640" s="129">
        <v>800690.8</v>
      </c>
      <c r="L640" s="129">
        <v>34785.75</v>
      </c>
      <c r="M640" s="129">
        <v>27541.96</v>
      </c>
      <c r="N640" s="129">
        <v>10.0</v>
      </c>
      <c r="O640" s="129">
        <v>19.0</v>
      </c>
      <c r="P640" s="129">
        <v>39.0</v>
      </c>
      <c r="Q640" s="129">
        <v>31.0</v>
      </c>
      <c r="R640" s="129">
        <v>34.0</v>
      </c>
      <c r="S640" s="129">
        <v>23.0</v>
      </c>
      <c r="T640" s="129">
        <v>-47.0</v>
      </c>
      <c r="U640" s="129">
        <v>25.0</v>
      </c>
      <c r="V640" s="129">
        <v>47.0</v>
      </c>
      <c r="W640" s="129">
        <v>26.3</v>
      </c>
      <c r="X640" s="129">
        <v>27.02</v>
      </c>
      <c r="Y640" s="129">
        <v>1.0</v>
      </c>
      <c r="Z640" s="129">
        <v>1.0</v>
      </c>
      <c r="AA640" s="129">
        <v>3.0</v>
      </c>
      <c r="AB640" s="129">
        <v>5.0</v>
      </c>
      <c r="AC640" s="129">
        <v>4.0</v>
      </c>
      <c r="AD640" s="129">
        <v>3.75</v>
      </c>
      <c r="AE640" s="129">
        <v>87.0</v>
      </c>
      <c r="AF640" s="129">
        <v>1.0</v>
      </c>
      <c r="AG640" s="129">
        <v>1.0</v>
      </c>
      <c r="AH640" s="129">
        <v>2.0</v>
      </c>
      <c r="AI640" s="129">
        <v>4.0</v>
      </c>
      <c r="AJ640" s="129">
        <v>3.0</v>
      </c>
      <c r="AK640" s="129">
        <v>3.0</v>
      </c>
      <c r="AL640" s="130">
        <v>45469.77669996528</v>
      </c>
      <c r="AM640" s="131">
        <v>1022174.8</v>
      </c>
      <c r="AN640" s="131">
        <v>800780.97</v>
      </c>
      <c r="AO640" s="124"/>
      <c r="AP640" s="124"/>
    </row>
    <row r="641">
      <c r="A641" s="129">
        <v>826.0</v>
      </c>
      <c r="B641" s="14" t="s">
        <v>63</v>
      </c>
      <c r="C641" s="14" t="s">
        <v>32</v>
      </c>
      <c r="D641" s="14" t="s">
        <v>446</v>
      </c>
      <c r="E641" s="14" t="s">
        <v>447</v>
      </c>
      <c r="F641" s="15" t="s">
        <v>220</v>
      </c>
      <c r="G641" s="15" t="s">
        <v>59</v>
      </c>
      <c r="H641" s="18" t="s">
        <v>1053</v>
      </c>
      <c r="I641" s="18" t="s">
        <v>1054</v>
      </c>
      <c r="J641" s="129">
        <v>550972.9</v>
      </c>
      <c r="K641" s="129">
        <v>330115.2</v>
      </c>
      <c r="L641" s="129">
        <v>18116.46</v>
      </c>
      <c r="M641" s="129">
        <v>11502.87</v>
      </c>
      <c r="N641" s="129">
        <v>11.0</v>
      </c>
      <c r="O641" s="129">
        <v>1.0</v>
      </c>
      <c r="P641" s="129">
        <v>23.0</v>
      </c>
      <c r="Q641" s="129">
        <v>17.0</v>
      </c>
      <c r="R641" s="129">
        <v>28.0</v>
      </c>
      <c r="S641" s="129">
        <v>13.0</v>
      </c>
      <c r="T641" s="129">
        <v>1000.0</v>
      </c>
      <c r="U641" s="129">
        <v>35.0</v>
      </c>
      <c r="V641" s="129">
        <v>115.0</v>
      </c>
      <c r="W641" s="129">
        <v>57.5</v>
      </c>
      <c r="X641" s="129">
        <v>66.9</v>
      </c>
      <c r="Y641" s="129">
        <v>5.0</v>
      </c>
      <c r="Z641" s="129">
        <v>1.0</v>
      </c>
      <c r="AA641" s="129">
        <v>5.0</v>
      </c>
      <c r="AB641" s="129">
        <v>5.0</v>
      </c>
      <c r="AC641" s="129">
        <v>5.0</v>
      </c>
      <c r="AD641" s="129">
        <v>4.6</v>
      </c>
      <c r="AE641" s="129">
        <v>5.0</v>
      </c>
      <c r="AF641" s="129">
        <v>4.0</v>
      </c>
      <c r="AG641" s="129">
        <v>1.0</v>
      </c>
      <c r="AH641" s="129">
        <v>4.0</v>
      </c>
      <c r="AI641" s="129">
        <v>4.0</v>
      </c>
      <c r="AJ641" s="129">
        <v>4.0</v>
      </c>
      <c r="AK641" s="129">
        <v>4.0</v>
      </c>
      <c r="AL641" s="130">
        <v>45469.77669996528</v>
      </c>
      <c r="AM641" s="131">
        <v>551182.9</v>
      </c>
      <c r="AN641" s="131">
        <v>329975.18</v>
      </c>
      <c r="AO641" s="124"/>
      <c r="AP641" s="124"/>
    </row>
    <row r="642">
      <c r="A642" s="129">
        <v>681.0</v>
      </c>
      <c r="B642" s="14" t="s">
        <v>67</v>
      </c>
      <c r="C642" s="14" t="s">
        <v>32</v>
      </c>
      <c r="D642" s="14" t="s">
        <v>215</v>
      </c>
      <c r="E642" s="14" t="s">
        <v>622</v>
      </c>
      <c r="F642" s="15" t="s">
        <v>121</v>
      </c>
      <c r="G642" s="15" t="s">
        <v>36</v>
      </c>
      <c r="H642" s="18" t="s">
        <v>1053</v>
      </c>
      <c r="I642" s="18" t="s">
        <v>1054</v>
      </c>
      <c r="J642" s="129">
        <v>1317427.44</v>
      </c>
      <c r="K642" s="129">
        <v>732188.4</v>
      </c>
      <c r="L642" s="129">
        <v>39003.45</v>
      </c>
      <c r="M642" s="129">
        <v>25072.0</v>
      </c>
      <c r="N642" s="129">
        <v>36.0</v>
      </c>
      <c r="O642" s="129">
        <v>24.0</v>
      </c>
      <c r="P642" s="129">
        <v>29.0</v>
      </c>
      <c r="Q642" s="129">
        <v>25.0</v>
      </c>
      <c r="R642" s="129">
        <v>41.0</v>
      </c>
      <c r="S642" s="129">
        <v>27.0</v>
      </c>
      <c r="T642" s="129">
        <v>50.0</v>
      </c>
      <c r="U642" s="129">
        <v>16.0</v>
      </c>
      <c r="V642" s="129">
        <v>51.0</v>
      </c>
      <c r="W642" s="129">
        <v>55.57</v>
      </c>
      <c r="X642" s="129">
        <v>79.93</v>
      </c>
      <c r="Y642" s="129">
        <v>2.0</v>
      </c>
      <c r="Z642" s="129">
        <v>1.0</v>
      </c>
      <c r="AA642" s="129">
        <v>3.0</v>
      </c>
      <c r="AB642" s="129">
        <v>5.0</v>
      </c>
      <c r="AC642" s="129">
        <v>5.0</v>
      </c>
      <c r="AD642" s="129">
        <v>4.05</v>
      </c>
      <c r="AE642" s="129">
        <v>48.0</v>
      </c>
      <c r="AF642" s="129">
        <v>2.0</v>
      </c>
      <c r="AG642" s="129">
        <v>1.0</v>
      </c>
      <c r="AH642" s="129">
        <v>2.0</v>
      </c>
      <c r="AI642" s="129">
        <v>4.0</v>
      </c>
      <c r="AJ642" s="129">
        <v>4.0</v>
      </c>
      <c r="AK642" s="129">
        <v>4.0</v>
      </c>
      <c r="AL642" s="130">
        <v>45469.77669996528</v>
      </c>
      <c r="AM642" s="131">
        <v>1314384.97</v>
      </c>
      <c r="AN642" s="131">
        <v>743943.67</v>
      </c>
      <c r="AO642" s="124"/>
      <c r="AP642" s="124"/>
    </row>
    <row r="643">
      <c r="A643" s="129">
        <v>787.0</v>
      </c>
      <c r="B643" s="14" t="s">
        <v>60</v>
      </c>
      <c r="C643" s="14" t="s">
        <v>32</v>
      </c>
      <c r="D643" s="14" t="s">
        <v>561</v>
      </c>
      <c r="E643" s="14" t="s">
        <v>704</v>
      </c>
      <c r="F643" s="15" t="s">
        <v>96</v>
      </c>
      <c r="G643" s="15" t="s">
        <v>59</v>
      </c>
      <c r="H643" s="18" t="s">
        <v>1053</v>
      </c>
      <c r="I643" s="18" t="s">
        <v>1054</v>
      </c>
      <c r="J643" s="129">
        <v>2179243.42</v>
      </c>
      <c r="K643" s="129">
        <v>1379146.2</v>
      </c>
      <c r="L643" s="129">
        <v>51830.75</v>
      </c>
      <c r="M643" s="129">
        <v>35788.05</v>
      </c>
      <c r="N643" s="129">
        <v>30.0</v>
      </c>
      <c r="O643" s="129">
        <v>16.0</v>
      </c>
      <c r="P643" s="129">
        <v>40.0</v>
      </c>
      <c r="Q643" s="129">
        <v>30.0</v>
      </c>
      <c r="R643" s="129">
        <v>57.0</v>
      </c>
      <c r="S643" s="129">
        <v>66.0</v>
      </c>
      <c r="T643" s="129">
        <v>87.0</v>
      </c>
      <c r="U643" s="129">
        <v>33.0</v>
      </c>
      <c r="V643" s="129">
        <v>-13.0</v>
      </c>
      <c r="W643" s="129">
        <v>44.83</v>
      </c>
      <c r="X643" s="129">
        <v>58.01</v>
      </c>
      <c r="Y643" s="129">
        <v>3.0</v>
      </c>
      <c r="Z643" s="129">
        <v>1.0</v>
      </c>
      <c r="AA643" s="129">
        <v>1.0</v>
      </c>
      <c r="AB643" s="129">
        <v>5.0</v>
      </c>
      <c r="AC643" s="129">
        <v>5.0</v>
      </c>
      <c r="AD643" s="129">
        <v>3.7</v>
      </c>
      <c r="AE643" s="129">
        <v>94.0</v>
      </c>
      <c r="AF643" s="129">
        <v>2.0</v>
      </c>
      <c r="AG643" s="129">
        <v>1.0</v>
      </c>
      <c r="AH643" s="129">
        <v>1.0</v>
      </c>
      <c r="AI643" s="129">
        <v>4.0</v>
      </c>
      <c r="AJ643" s="129">
        <v>4.0</v>
      </c>
      <c r="AK643" s="129">
        <v>3.0</v>
      </c>
      <c r="AL643" s="130">
        <v>45469.77669996528</v>
      </c>
      <c r="AM643" s="131">
        <v>2081800.4</v>
      </c>
      <c r="AN643" s="131">
        <v>1288179.21</v>
      </c>
      <c r="AO643" s="124"/>
      <c r="AP643" s="124"/>
    </row>
    <row r="644">
      <c r="A644" s="129">
        <v>408.0</v>
      </c>
      <c r="B644" s="14" t="s">
        <v>67</v>
      </c>
      <c r="C644" s="14" t="s">
        <v>32</v>
      </c>
      <c r="D644" s="14" t="s">
        <v>412</v>
      </c>
      <c r="E644" s="14" t="s">
        <v>413</v>
      </c>
      <c r="F644" s="15" t="s">
        <v>228</v>
      </c>
      <c r="G644" s="15" t="s">
        <v>36</v>
      </c>
      <c r="H644" s="18" t="s">
        <v>1053</v>
      </c>
      <c r="I644" s="18" t="s">
        <v>1054</v>
      </c>
      <c r="J644" s="129">
        <v>1370316.9</v>
      </c>
      <c r="K644" s="129">
        <v>1327781.0</v>
      </c>
      <c r="L644" s="129">
        <v>43039.4</v>
      </c>
      <c r="M644" s="129">
        <v>43117.46</v>
      </c>
      <c r="N644" s="129">
        <v>48.0</v>
      </c>
      <c r="O644" s="129">
        <v>25.0</v>
      </c>
      <c r="P644" s="129">
        <v>26.0</v>
      </c>
      <c r="Q644" s="129">
        <v>32.0</v>
      </c>
      <c r="R644" s="129">
        <v>28.0</v>
      </c>
      <c r="S644" s="129">
        <v>23.0</v>
      </c>
      <c r="T644" s="129">
        <v>92.0</v>
      </c>
      <c r="U644" s="129">
        <v>-18.0</v>
      </c>
      <c r="V644" s="129">
        <v>21.0</v>
      </c>
      <c r="W644" s="129">
        <v>-0.18</v>
      </c>
      <c r="X644" s="129">
        <v>3.2</v>
      </c>
      <c r="Y644" s="129">
        <v>4.0</v>
      </c>
      <c r="Z644" s="129">
        <v>1.0</v>
      </c>
      <c r="AA644" s="129">
        <v>2.0</v>
      </c>
      <c r="AB644" s="129">
        <v>1.0</v>
      </c>
      <c r="AC644" s="129">
        <v>1.0</v>
      </c>
      <c r="AD644" s="129">
        <v>1.35</v>
      </c>
      <c r="AE644" s="129">
        <v>440.0</v>
      </c>
      <c r="AF644" s="129">
        <v>3.0</v>
      </c>
      <c r="AG644" s="129">
        <v>1.0</v>
      </c>
      <c r="AH644" s="129">
        <v>2.0</v>
      </c>
      <c r="AI644" s="129">
        <v>1.0</v>
      </c>
      <c r="AJ644" s="129">
        <v>1.0</v>
      </c>
      <c r="AK644" s="129">
        <v>1.0</v>
      </c>
      <c r="AL644" s="130">
        <v>45469.77669996528</v>
      </c>
      <c r="AM644" s="131">
        <v>1371304.9</v>
      </c>
      <c r="AN644" s="131">
        <v>1328545.53</v>
      </c>
      <c r="AO644" s="124"/>
      <c r="AP644" s="124"/>
    </row>
    <row r="645">
      <c r="A645" s="129">
        <v>682.0</v>
      </c>
      <c r="B645" s="14" t="s">
        <v>67</v>
      </c>
      <c r="C645" s="14" t="s">
        <v>32</v>
      </c>
      <c r="D645" s="14" t="s">
        <v>412</v>
      </c>
      <c r="E645" s="14" t="s">
        <v>413</v>
      </c>
      <c r="F645" s="15" t="s">
        <v>228</v>
      </c>
      <c r="G645" s="15" t="s">
        <v>36</v>
      </c>
      <c r="H645" s="18" t="s">
        <v>1053</v>
      </c>
      <c r="I645" s="18" t="s">
        <v>1054</v>
      </c>
      <c r="J645" s="129">
        <v>417533.49</v>
      </c>
      <c r="K645" s="129">
        <v>280086.8</v>
      </c>
      <c r="L645" s="129">
        <v>13629.65</v>
      </c>
      <c r="M645" s="129">
        <v>9526.0</v>
      </c>
      <c r="N645" s="129">
        <v>30.0</v>
      </c>
      <c r="O645" s="129">
        <v>21.0</v>
      </c>
      <c r="P645" s="129">
        <v>6.0</v>
      </c>
      <c r="Q645" s="129">
        <v>23.0</v>
      </c>
      <c r="R645" s="129">
        <v>10.0</v>
      </c>
      <c r="S645" s="129">
        <v>12.0</v>
      </c>
      <c r="T645" s="129">
        <v>42.0</v>
      </c>
      <c r="U645" s="129">
        <v>-73.0</v>
      </c>
      <c r="V645" s="129">
        <v>-16.0</v>
      </c>
      <c r="W645" s="129">
        <v>43.08</v>
      </c>
      <c r="X645" s="129">
        <v>49.07</v>
      </c>
      <c r="Y645" s="129">
        <v>2.0</v>
      </c>
      <c r="Z645" s="129">
        <v>1.0</v>
      </c>
      <c r="AA645" s="129">
        <v>1.0</v>
      </c>
      <c r="AB645" s="129">
        <v>5.0</v>
      </c>
      <c r="AC645" s="129">
        <v>5.0</v>
      </c>
      <c r="AD645" s="129">
        <v>3.65</v>
      </c>
      <c r="AE645" s="129">
        <v>96.0</v>
      </c>
      <c r="AF645" s="129">
        <v>2.0</v>
      </c>
      <c r="AG645" s="129">
        <v>1.0</v>
      </c>
      <c r="AH645" s="129">
        <v>1.0</v>
      </c>
      <c r="AI645" s="129">
        <v>4.0</v>
      </c>
      <c r="AJ645" s="129">
        <v>4.0</v>
      </c>
      <c r="AK645" s="129">
        <v>3.0</v>
      </c>
      <c r="AL645" s="130">
        <v>45469.77669996528</v>
      </c>
      <c r="AM645" s="131">
        <v>417648.49</v>
      </c>
      <c r="AN645" s="131">
        <v>280144.72</v>
      </c>
      <c r="AO645" s="124"/>
      <c r="AP645" s="124"/>
    </row>
    <row r="646">
      <c r="A646" s="129">
        <v>387.0</v>
      </c>
      <c r="B646" s="14" t="s">
        <v>67</v>
      </c>
      <c r="C646" s="14" t="s">
        <v>32</v>
      </c>
      <c r="D646" s="14" t="s">
        <v>68</v>
      </c>
      <c r="E646" s="14" t="s">
        <v>69</v>
      </c>
      <c r="F646" s="15" t="s">
        <v>70</v>
      </c>
      <c r="G646" s="15" t="s">
        <v>36</v>
      </c>
      <c r="H646" s="18" t="s">
        <v>1053</v>
      </c>
      <c r="I646" s="18" t="s">
        <v>1054</v>
      </c>
      <c r="J646" s="129">
        <v>666873.92</v>
      </c>
      <c r="K646" s="129">
        <v>698739.0</v>
      </c>
      <c r="L646" s="129">
        <v>21235.7</v>
      </c>
      <c r="M646" s="129">
        <v>23500.82</v>
      </c>
      <c r="N646" s="129">
        <v>15.0</v>
      </c>
      <c r="O646" s="129">
        <v>12.0</v>
      </c>
      <c r="P646" s="129">
        <v>9.0</v>
      </c>
      <c r="Q646" s="129">
        <v>16.0</v>
      </c>
      <c r="R646" s="129">
        <v>37.0</v>
      </c>
      <c r="S646" s="129">
        <v>44.0</v>
      </c>
      <c r="T646" s="129">
        <v>25.0</v>
      </c>
      <c r="U646" s="129">
        <v>-43.0</v>
      </c>
      <c r="V646" s="129">
        <v>-15.0</v>
      </c>
      <c r="W646" s="129">
        <v>-9.64</v>
      </c>
      <c r="X646" s="129">
        <v>-4.56</v>
      </c>
      <c r="Y646" s="129">
        <v>1.0</v>
      </c>
      <c r="Z646" s="129">
        <v>1.0</v>
      </c>
      <c r="AA646" s="129">
        <v>1.0</v>
      </c>
      <c r="AB646" s="129">
        <v>1.0</v>
      </c>
      <c r="AC646" s="129">
        <v>1.0</v>
      </c>
      <c r="AD646" s="129">
        <v>1.0</v>
      </c>
      <c r="AE646" s="129">
        <v>550.0</v>
      </c>
      <c r="AF646" s="129">
        <v>1.0</v>
      </c>
      <c r="AG646" s="129">
        <v>1.0</v>
      </c>
      <c r="AH646" s="129">
        <v>1.0</v>
      </c>
      <c r="AI646" s="129">
        <v>1.0</v>
      </c>
      <c r="AJ646" s="129">
        <v>1.0</v>
      </c>
      <c r="AK646" s="129">
        <v>1.0</v>
      </c>
      <c r="AL646" s="130">
        <v>45469.77669996528</v>
      </c>
      <c r="AM646" s="131">
        <v>667049.92</v>
      </c>
      <c r="AN646" s="131">
        <v>698634.18</v>
      </c>
      <c r="AO646" s="124"/>
      <c r="AP646" s="124"/>
    </row>
    <row r="647">
      <c r="A647" s="129">
        <v>113.0</v>
      </c>
      <c r="B647" s="14" t="s">
        <v>67</v>
      </c>
      <c r="C647" s="14" t="s">
        <v>32</v>
      </c>
      <c r="D647" s="14" t="s">
        <v>68</v>
      </c>
      <c r="E647" s="14" t="s">
        <v>69</v>
      </c>
      <c r="F647" s="15" t="s">
        <v>70</v>
      </c>
      <c r="G647" s="15" t="s">
        <v>36</v>
      </c>
      <c r="H647" s="18" t="s">
        <v>1053</v>
      </c>
      <c r="I647" s="18" t="s">
        <v>1054</v>
      </c>
      <c r="J647" s="129">
        <v>502907.25</v>
      </c>
      <c r="K647" s="129">
        <v>553028.8</v>
      </c>
      <c r="L647" s="129">
        <v>15936.84</v>
      </c>
      <c r="M647" s="129">
        <v>18710.73</v>
      </c>
      <c r="N647" s="129">
        <v>4.0</v>
      </c>
      <c r="O647" s="14" t="s">
        <v>41</v>
      </c>
      <c r="P647" s="129">
        <v>36.0</v>
      </c>
      <c r="Q647" s="129">
        <v>13.0</v>
      </c>
      <c r="R647" s="129">
        <v>35.0</v>
      </c>
      <c r="S647" s="129">
        <v>38.0</v>
      </c>
      <c r="T647" s="14" t="s">
        <v>41</v>
      </c>
      <c r="U647" s="129">
        <v>176.0</v>
      </c>
      <c r="V647" s="129">
        <v>-7.0</v>
      </c>
      <c r="W647" s="129">
        <v>-14.83</v>
      </c>
      <c r="X647" s="129">
        <v>-9.06</v>
      </c>
      <c r="Y647" s="14" t="s">
        <v>41</v>
      </c>
      <c r="Z647" s="129">
        <v>3.0</v>
      </c>
      <c r="AA647" s="129">
        <v>1.0</v>
      </c>
      <c r="AB647" s="129">
        <v>1.0</v>
      </c>
      <c r="AC647" s="129">
        <v>1.0</v>
      </c>
      <c r="AD647" s="129">
        <v>1.15</v>
      </c>
      <c r="AE647" s="129">
        <v>500.0</v>
      </c>
      <c r="AF647" s="14" t="s">
        <v>41</v>
      </c>
      <c r="AG647" s="129">
        <v>2.0</v>
      </c>
      <c r="AH647" s="129">
        <v>1.0</v>
      </c>
      <c r="AI647" s="129">
        <v>1.0</v>
      </c>
      <c r="AJ647" s="129">
        <v>1.0</v>
      </c>
      <c r="AK647" s="129">
        <v>1.0</v>
      </c>
      <c r="AL647" s="130">
        <v>45469.77669996528</v>
      </c>
      <c r="AM647" s="131">
        <v>502891.25</v>
      </c>
      <c r="AN647" s="131">
        <v>553641.19</v>
      </c>
      <c r="AO647" s="124"/>
      <c r="AP647" s="124"/>
    </row>
    <row r="648">
      <c r="A648" s="128">
        <v>3057.0</v>
      </c>
      <c r="B648" s="11" t="s">
        <v>31</v>
      </c>
      <c r="C648" s="11" t="s">
        <v>32</v>
      </c>
      <c r="D648" s="11" t="s">
        <v>726</v>
      </c>
      <c r="E648" s="14" t="s">
        <v>780</v>
      </c>
      <c r="F648" s="15" t="s">
        <v>776</v>
      </c>
      <c r="G648" s="15" t="s">
        <v>772</v>
      </c>
      <c r="H648" s="18" t="s">
        <v>1053</v>
      </c>
      <c r="I648" s="18" t="s">
        <v>1030</v>
      </c>
      <c r="J648" s="129">
        <v>66034.05</v>
      </c>
      <c r="K648" s="14" t="s">
        <v>41</v>
      </c>
      <c r="L648" s="129">
        <v>1899.0</v>
      </c>
      <c r="M648" s="129">
        <v>30.25</v>
      </c>
      <c r="N648" s="129">
        <v>11.0</v>
      </c>
      <c r="O648" s="14" t="s">
        <v>41</v>
      </c>
      <c r="P648" s="129">
        <v>15.0</v>
      </c>
      <c r="Q648" s="11" t="s">
        <v>41</v>
      </c>
      <c r="R648" s="128">
        <v>12.0</v>
      </c>
      <c r="S648" s="11" t="s">
        <v>41</v>
      </c>
      <c r="T648" s="11" t="s">
        <v>41</v>
      </c>
      <c r="U648" s="11" t="s">
        <v>41</v>
      </c>
      <c r="V648" s="11" t="s">
        <v>41</v>
      </c>
      <c r="W648" s="128">
        <v>6177.69</v>
      </c>
      <c r="X648" s="11" t="s">
        <v>41</v>
      </c>
      <c r="Y648" s="11" t="s">
        <v>41</v>
      </c>
      <c r="Z648" s="11" t="s">
        <v>41</v>
      </c>
      <c r="AA648" s="11" t="s">
        <v>41</v>
      </c>
      <c r="AB648" s="128">
        <v>5.0</v>
      </c>
      <c r="AC648" s="11" t="s">
        <v>41</v>
      </c>
      <c r="AD648" s="128">
        <v>2.0</v>
      </c>
      <c r="AE648" s="128">
        <v>298.0</v>
      </c>
      <c r="AF648" s="11" t="s">
        <v>41</v>
      </c>
      <c r="AG648" s="11" t="s">
        <v>41</v>
      </c>
      <c r="AH648" s="11" t="s">
        <v>41</v>
      </c>
      <c r="AI648" s="128">
        <v>4.0</v>
      </c>
      <c r="AJ648" s="11" t="s">
        <v>41</v>
      </c>
      <c r="AK648" s="128">
        <v>2.0</v>
      </c>
      <c r="AL648" s="130">
        <v>45469.77669996528</v>
      </c>
      <c r="AM648" s="131">
        <v>65995.05</v>
      </c>
      <c r="AN648" s="131">
        <v>1106.49</v>
      </c>
      <c r="AO648" s="124"/>
      <c r="AP648" s="124"/>
    </row>
    <row r="649">
      <c r="A649" s="27"/>
      <c r="B649" s="27"/>
      <c r="C649" s="27"/>
      <c r="D649" s="27"/>
      <c r="E649" s="132"/>
      <c r="F649" s="133"/>
      <c r="G649" s="133"/>
      <c r="H649" s="134"/>
      <c r="I649" s="134"/>
      <c r="J649" s="132"/>
      <c r="K649" s="132"/>
      <c r="L649" s="132"/>
      <c r="M649" s="132"/>
      <c r="N649" s="132"/>
      <c r="O649" s="132"/>
      <c r="P649" s="132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124"/>
      <c r="AN649" s="124"/>
      <c r="AO649" s="124"/>
      <c r="AP649" s="124"/>
    </row>
    <row r="650">
      <c r="A650" s="27"/>
      <c r="B650" s="27"/>
      <c r="C650" s="27"/>
      <c r="D650" s="27"/>
      <c r="E650" s="132"/>
      <c r="F650" s="133"/>
      <c r="G650" s="133"/>
      <c r="H650" s="134"/>
      <c r="I650" s="134"/>
      <c r="J650" s="132"/>
      <c r="K650" s="132"/>
      <c r="L650" s="132"/>
      <c r="M650" s="132"/>
      <c r="N650" s="132"/>
      <c r="O650" s="132"/>
      <c r="P650" s="132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124"/>
      <c r="AN650" s="124"/>
      <c r="AO650" s="124"/>
      <c r="AP650" s="124"/>
    </row>
    <row r="651">
      <c r="A651" s="27"/>
      <c r="B651" s="27"/>
      <c r="C651" s="27"/>
      <c r="D651" s="27"/>
      <c r="E651" s="132"/>
      <c r="F651" s="133"/>
      <c r="G651" s="133"/>
      <c r="H651" s="134"/>
      <c r="I651" s="134"/>
      <c r="J651" s="132"/>
      <c r="K651" s="132"/>
      <c r="L651" s="132"/>
      <c r="M651" s="132"/>
      <c r="N651" s="132"/>
      <c r="O651" s="132"/>
      <c r="P651" s="132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124"/>
      <c r="AN651" s="124"/>
      <c r="AO651" s="124"/>
      <c r="AP651" s="124"/>
    </row>
    <row r="652">
      <c r="A652" s="27"/>
      <c r="B652" s="27"/>
      <c r="C652" s="27"/>
      <c r="D652" s="27"/>
      <c r="E652" s="132"/>
      <c r="F652" s="133"/>
      <c r="G652" s="133"/>
      <c r="H652" s="134"/>
      <c r="I652" s="134"/>
      <c r="J652" s="132"/>
      <c r="K652" s="132"/>
      <c r="L652" s="132"/>
      <c r="M652" s="132"/>
      <c r="N652" s="132"/>
      <c r="O652" s="132"/>
      <c r="P652" s="132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124"/>
      <c r="AN652" s="124"/>
      <c r="AO652" s="124"/>
      <c r="AP652" s="124"/>
    </row>
    <row r="653">
      <c r="A653" s="27"/>
      <c r="B653" s="27"/>
      <c r="C653" s="27"/>
      <c r="D653" s="27"/>
      <c r="E653" s="132"/>
      <c r="F653" s="133"/>
      <c r="G653" s="133"/>
      <c r="H653" s="134"/>
      <c r="I653" s="134"/>
      <c r="J653" s="132"/>
      <c r="K653" s="132"/>
      <c r="L653" s="132"/>
      <c r="M653" s="132"/>
      <c r="N653" s="132"/>
      <c r="O653" s="132"/>
      <c r="P653" s="132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124"/>
      <c r="AN653" s="124"/>
      <c r="AO653" s="124"/>
      <c r="AP653" s="124"/>
    </row>
    <row r="654">
      <c r="A654" s="27"/>
      <c r="B654" s="27"/>
      <c r="C654" s="27"/>
      <c r="D654" s="27"/>
      <c r="E654" s="132"/>
      <c r="F654" s="133"/>
      <c r="G654" s="133"/>
      <c r="H654" s="134"/>
      <c r="I654" s="134"/>
      <c r="J654" s="132"/>
      <c r="K654" s="132"/>
      <c r="L654" s="132"/>
      <c r="M654" s="132"/>
      <c r="N654" s="132"/>
      <c r="O654" s="132"/>
      <c r="P654" s="132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124"/>
      <c r="AN654" s="124"/>
      <c r="AO654" s="124"/>
      <c r="AP654" s="124"/>
    </row>
    <row r="655">
      <c r="A655" s="27"/>
      <c r="B655" s="27"/>
      <c r="C655" s="27"/>
      <c r="D655" s="27"/>
      <c r="E655" s="132"/>
      <c r="F655" s="133"/>
      <c r="G655" s="133"/>
      <c r="H655" s="134"/>
      <c r="I655" s="134"/>
      <c r="J655" s="132"/>
      <c r="K655" s="132"/>
      <c r="L655" s="132"/>
      <c r="M655" s="132"/>
      <c r="N655" s="132"/>
      <c r="O655" s="132"/>
      <c r="P655" s="132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124"/>
      <c r="AN655" s="124"/>
      <c r="AO655" s="124"/>
      <c r="AP655" s="124"/>
    </row>
    <row r="656">
      <c r="A656" s="27"/>
      <c r="B656" s="27"/>
      <c r="C656" s="27"/>
      <c r="D656" s="27"/>
      <c r="E656" s="132"/>
      <c r="F656" s="133"/>
      <c r="G656" s="133"/>
      <c r="H656" s="134"/>
      <c r="I656" s="134"/>
      <c r="J656" s="132"/>
      <c r="K656" s="132"/>
      <c r="L656" s="132"/>
      <c r="M656" s="132"/>
      <c r="N656" s="132"/>
      <c r="O656" s="132"/>
      <c r="P656" s="132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124"/>
      <c r="AN656" s="124"/>
      <c r="AO656" s="124"/>
      <c r="AP656" s="124"/>
    </row>
    <row r="657">
      <c r="A657" s="27"/>
      <c r="B657" s="27"/>
      <c r="C657" s="27"/>
      <c r="D657" s="27"/>
      <c r="E657" s="132"/>
      <c r="F657" s="133"/>
      <c r="G657" s="133"/>
      <c r="H657" s="134"/>
      <c r="I657" s="134"/>
      <c r="J657" s="132"/>
      <c r="K657" s="132"/>
      <c r="L657" s="132"/>
      <c r="M657" s="132"/>
      <c r="N657" s="132"/>
      <c r="O657" s="132"/>
      <c r="P657" s="132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124"/>
      <c r="AN657" s="124"/>
      <c r="AO657" s="124"/>
      <c r="AP657" s="124"/>
    </row>
    <row r="658">
      <c r="A658" s="27"/>
      <c r="B658" s="27"/>
      <c r="C658" s="27"/>
      <c r="D658" s="27"/>
      <c r="E658" s="132"/>
      <c r="F658" s="133"/>
      <c r="G658" s="133"/>
      <c r="H658" s="134"/>
      <c r="I658" s="134"/>
      <c r="J658" s="132"/>
      <c r="K658" s="132"/>
      <c r="L658" s="132"/>
      <c r="M658" s="132"/>
      <c r="N658" s="132"/>
      <c r="O658" s="132"/>
      <c r="P658" s="132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124"/>
      <c r="AN658" s="124"/>
      <c r="AO658" s="124"/>
      <c r="AP658" s="124"/>
    </row>
    <row r="659">
      <c r="A659" s="27"/>
      <c r="B659" s="27"/>
      <c r="C659" s="27"/>
      <c r="D659" s="27"/>
      <c r="E659" s="132"/>
      <c r="F659" s="133"/>
      <c r="G659" s="133"/>
      <c r="H659" s="134"/>
      <c r="I659" s="134"/>
      <c r="J659" s="132"/>
      <c r="K659" s="132"/>
      <c r="L659" s="132"/>
      <c r="M659" s="132"/>
      <c r="N659" s="132"/>
      <c r="O659" s="132"/>
      <c r="P659" s="132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124"/>
      <c r="AN659" s="124"/>
      <c r="AO659" s="124"/>
      <c r="AP659" s="124"/>
    </row>
    <row r="660">
      <c r="A660" s="27"/>
      <c r="B660" s="27"/>
      <c r="C660" s="27"/>
      <c r="D660" s="27"/>
      <c r="E660" s="132"/>
      <c r="F660" s="133"/>
      <c r="G660" s="133"/>
      <c r="H660" s="134"/>
      <c r="I660" s="134"/>
      <c r="J660" s="132"/>
      <c r="K660" s="132"/>
      <c r="L660" s="132"/>
      <c r="M660" s="132"/>
      <c r="N660" s="132"/>
      <c r="O660" s="132"/>
      <c r="P660" s="132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124"/>
      <c r="AN660" s="124"/>
      <c r="AO660" s="124"/>
      <c r="AP660" s="124"/>
    </row>
    <row r="661">
      <c r="A661" s="27"/>
      <c r="B661" s="27"/>
      <c r="C661" s="27"/>
      <c r="D661" s="27"/>
      <c r="E661" s="132"/>
      <c r="F661" s="133"/>
      <c r="G661" s="133"/>
      <c r="H661" s="134"/>
      <c r="I661" s="134"/>
      <c r="J661" s="132"/>
      <c r="K661" s="132"/>
      <c r="L661" s="132"/>
      <c r="M661" s="132"/>
      <c r="N661" s="132"/>
      <c r="O661" s="132"/>
      <c r="P661" s="132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124"/>
      <c r="AN661" s="124"/>
      <c r="AO661" s="124"/>
      <c r="AP661" s="124"/>
    </row>
    <row r="662">
      <c r="A662" s="27"/>
      <c r="B662" s="27"/>
      <c r="C662" s="27"/>
      <c r="D662" s="27"/>
      <c r="E662" s="132"/>
      <c r="F662" s="133"/>
      <c r="G662" s="133"/>
      <c r="H662" s="134"/>
      <c r="I662" s="134"/>
      <c r="J662" s="132"/>
      <c r="K662" s="132"/>
      <c r="L662" s="132"/>
      <c r="M662" s="132"/>
      <c r="N662" s="132"/>
      <c r="O662" s="132"/>
      <c r="P662" s="132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124"/>
      <c r="AN662" s="124"/>
      <c r="AO662" s="124"/>
      <c r="AP662" s="124"/>
    </row>
    <row r="663">
      <c r="A663" s="27"/>
      <c r="B663" s="27"/>
      <c r="C663" s="27"/>
      <c r="D663" s="27"/>
      <c r="E663" s="132"/>
      <c r="F663" s="133"/>
      <c r="G663" s="133"/>
      <c r="H663" s="134"/>
      <c r="I663" s="134"/>
      <c r="J663" s="132"/>
      <c r="K663" s="132"/>
      <c r="L663" s="132"/>
      <c r="M663" s="132"/>
      <c r="N663" s="132"/>
      <c r="O663" s="132"/>
      <c r="P663" s="132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124"/>
      <c r="AN663" s="124"/>
      <c r="AO663" s="124"/>
      <c r="AP663" s="124"/>
    </row>
    <row r="664">
      <c r="A664" s="27"/>
      <c r="B664" s="27"/>
      <c r="C664" s="27"/>
      <c r="D664" s="27"/>
      <c r="E664" s="132"/>
      <c r="F664" s="133"/>
      <c r="G664" s="133"/>
      <c r="H664" s="134"/>
      <c r="I664" s="134"/>
      <c r="J664" s="132"/>
      <c r="K664" s="132"/>
      <c r="L664" s="132"/>
      <c r="M664" s="132"/>
      <c r="N664" s="132"/>
      <c r="O664" s="132"/>
      <c r="P664" s="132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124"/>
      <c r="AN664" s="124"/>
      <c r="AO664" s="124"/>
      <c r="AP664" s="124"/>
    </row>
    <row r="665">
      <c r="A665" s="27"/>
      <c r="B665" s="27"/>
      <c r="C665" s="27"/>
      <c r="D665" s="27"/>
      <c r="E665" s="132"/>
      <c r="F665" s="133"/>
      <c r="G665" s="133"/>
      <c r="H665" s="134"/>
      <c r="I665" s="134"/>
      <c r="J665" s="132"/>
      <c r="K665" s="132"/>
      <c r="L665" s="132"/>
      <c r="M665" s="132"/>
      <c r="N665" s="132"/>
      <c r="O665" s="132"/>
      <c r="P665" s="132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124"/>
      <c r="AN665" s="124"/>
      <c r="AO665" s="124"/>
      <c r="AP665" s="124"/>
    </row>
    <row r="666">
      <c r="A666" s="27"/>
      <c r="B666" s="27"/>
      <c r="C666" s="27"/>
      <c r="D666" s="27"/>
      <c r="E666" s="132"/>
      <c r="F666" s="133"/>
      <c r="G666" s="133"/>
      <c r="H666" s="134"/>
      <c r="I666" s="134"/>
      <c r="J666" s="132"/>
      <c r="K666" s="132"/>
      <c r="L666" s="132"/>
      <c r="M666" s="132"/>
      <c r="N666" s="132"/>
      <c r="O666" s="132"/>
      <c r="P666" s="132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124"/>
      <c r="AN666" s="124"/>
      <c r="AO666" s="124"/>
      <c r="AP666" s="124"/>
    </row>
    <row r="667">
      <c r="A667" s="27"/>
      <c r="B667" s="27"/>
      <c r="C667" s="27"/>
      <c r="D667" s="27"/>
      <c r="E667" s="132"/>
      <c r="F667" s="133"/>
      <c r="G667" s="133"/>
      <c r="H667" s="134"/>
      <c r="I667" s="134"/>
      <c r="J667" s="132"/>
      <c r="K667" s="132"/>
      <c r="L667" s="132"/>
      <c r="M667" s="132"/>
      <c r="N667" s="132"/>
      <c r="O667" s="132"/>
      <c r="P667" s="132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124"/>
      <c r="AN667" s="124"/>
      <c r="AO667" s="124"/>
      <c r="AP667" s="124"/>
    </row>
    <row r="668">
      <c r="A668" s="27"/>
      <c r="B668" s="27"/>
      <c r="C668" s="27"/>
      <c r="D668" s="27"/>
      <c r="E668" s="132"/>
      <c r="F668" s="133"/>
      <c r="G668" s="133"/>
      <c r="H668" s="134"/>
      <c r="I668" s="134"/>
      <c r="J668" s="132"/>
      <c r="K668" s="132"/>
      <c r="L668" s="132"/>
      <c r="M668" s="132"/>
      <c r="N668" s="132"/>
      <c r="O668" s="132"/>
      <c r="P668" s="132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124"/>
      <c r="AN668" s="124"/>
      <c r="AO668" s="124"/>
      <c r="AP668" s="124"/>
    </row>
    <row r="669">
      <c r="A669" s="27"/>
      <c r="B669" s="27"/>
      <c r="C669" s="27"/>
      <c r="D669" s="27"/>
      <c r="E669" s="132"/>
      <c r="F669" s="133"/>
      <c r="G669" s="133"/>
      <c r="H669" s="134"/>
      <c r="I669" s="134"/>
      <c r="J669" s="132"/>
      <c r="K669" s="132"/>
      <c r="L669" s="132"/>
      <c r="M669" s="132"/>
      <c r="N669" s="132"/>
      <c r="O669" s="132"/>
      <c r="P669" s="132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124"/>
      <c r="AN669" s="124"/>
      <c r="AO669" s="124"/>
      <c r="AP669" s="124"/>
    </row>
    <row r="670">
      <c r="A670" s="27"/>
      <c r="B670" s="27"/>
      <c r="C670" s="27"/>
      <c r="D670" s="27"/>
      <c r="E670" s="132"/>
      <c r="F670" s="133"/>
      <c r="G670" s="133"/>
      <c r="H670" s="134"/>
      <c r="I670" s="134"/>
      <c r="J670" s="132"/>
      <c r="K670" s="132"/>
      <c r="L670" s="132"/>
      <c r="M670" s="132"/>
      <c r="N670" s="132"/>
      <c r="O670" s="132"/>
      <c r="P670" s="132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124"/>
      <c r="AN670" s="124"/>
      <c r="AO670" s="124"/>
      <c r="AP670" s="124"/>
    </row>
    <row r="671">
      <c r="A671" s="27"/>
      <c r="B671" s="27"/>
      <c r="C671" s="27"/>
      <c r="D671" s="27"/>
      <c r="E671" s="132"/>
      <c r="F671" s="133"/>
      <c r="G671" s="133"/>
      <c r="H671" s="134"/>
      <c r="I671" s="134"/>
      <c r="J671" s="132"/>
      <c r="K671" s="132"/>
      <c r="L671" s="132"/>
      <c r="M671" s="132"/>
      <c r="N671" s="132"/>
      <c r="O671" s="132"/>
      <c r="P671" s="132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124"/>
      <c r="AN671" s="124"/>
      <c r="AO671" s="124"/>
      <c r="AP671" s="124"/>
    </row>
    <row r="672">
      <c r="A672" s="27"/>
      <c r="B672" s="27"/>
      <c r="C672" s="27"/>
      <c r="D672" s="27"/>
      <c r="E672" s="132"/>
      <c r="F672" s="133"/>
      <c r="G672" s="133"/>
      <c r="H672" s="134"/>
      <c r="I672" s="134"/>
      <c r="J672" s="132"/>
      <c r="K672" s="132"/>
      <c r="L672" s="132"/>
      <c r="M672" s="132"/>
      <c r="N672" s="132"/>
      <c r="O672" s="132"/>
      <c r="P672" s="132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124"/>
      <c r="AN672" s="124"/>
      <c r="AO672" s="124"/>
      <c r="AP672" s="124"/>
    </row>
    <row r="673">
      <c r="A673" s="27"/>
      <c r="B673" s="27"/>
      <c r="C673" s="27"/>
      <c r="D673" s="27"/>
      <c r="E673" s="132"/>
      <c r="F673" s="133"/>
      <c r="G673" s="133"/>
      <c r="H673" s="134"/>
      <c r="I673" s="134"/>
      <c r="J673" s="132"/>
      <c r="K673" s="132"/>
      <c r="L673" s="132"/>
      <c r="M673" s="132"/>
      <c r="N673" s="132"/>
      <c r="O673" s="132"/>
      <c r="P673" s="132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124"/>
      <c r="AN673" s="124"/>
      <c r="AO673" s="124"/>
      <c r="AP673" s="124"/>
    </row>
    <row r="674">
      <c r="A674" s="27"/>
      <c r="B674" s="27"/>
      <c r="C674" s="27"/>
      <c r="D674" s="27"/>
      <c r="E674" s="132"/>
      <c r="F674" s="133"/>
      <c r="G674" s="133"/>
      <c r="H674" s="134"/>
      <c r="I674" s="134"/>
      <c r="J674" s="132"/>
      <c r="K674" s="132"/>
      <c r="L674" s="132"/>
      <c r="M674" s="132"/>
      <c r="N674" s="132"/>
      <c r="O674" s="132"/>
      <c r="P674" s="132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124"/>
      <c r="AN674" s="124"/>
      <c r="AO674" s="124"/>
      <c r="AP674" s="124"/>
    </row>
    <row r="675">
      <c r="A675" s="27"/>
      <c r="B675" s="27"/>
      <c r="C675" s="27"/>
      <c r="D675" s="27"/>
      <c r="E675" s="132"/>
      <c r="F675" s="133"/>
      <c r="G675" s="133"/>
      <c r="H675" s="134"/>
      <c r="I675" s="134"/>
      <c r="J675" s="132"/>
      <c r="K675" s="132"/>
      <c r="L675" s="132"/>
      <c r="M675" s="132"/>
      <c r="N675" s="132"/>
      <c r="O675" s="132"/>
      <c r="P675" s="132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124"/>
      <c r="AN675" s="124"/>
      <c r="AO675" s="124"/>
      <c r="AP675" s="124"/>
    </row>
    <row r="676">
      <c r="A676" s="27"/>
      <c r="B676" s="27"/>
      <c r="C676" s="27"/>
      <c r="D676" s="27"/>
      <c r="E676" s="132"/>
      <c r="F676" s="133"/>
      <c r="G676" s="133"/>
      <c r="H676" s="134"/>
      <c r="I676" s="134"/>
      <c r="J676" s="132"/>
      <c r="K676" s="132"/>
      <c r="L676" s="132"/>
      <c r="M676" s="132"/>
      <c r="N676" s="132"/>
      <c r="O676" s="132"/>
      <c r="P676" s="132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124"/>
      <c r="AN676" s="124"/>
      <c r="AO676" s="124"/>
      <c r="AP676" s="124"/>
    </row>
    <row r="677">
      <c r="A677" s="27"/>
      <c r="B677" s="27"/>
      <c r="C677" s="27"/>
      <c r="D677" s="27"/>
      <c r="E677" s="132"/>
      <c r="F677" s="133"/>
      <c r="G677" s="133"/>
      <c r="H677" s="134"/>
      <c r="I677" s="134"/>
      <c r="J677" s="132"/>
      <c r="K677" s="132"/>
      <c r="L677" s="132"/>
      <c r="M677" s="132"/>
      <c r="N677" s="132"/>
      <c r="O677" s="132"/>
      <c r="P677" s="132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124"/>
      <c r="AN677" s="124"/>
      <c r="AO677" s="124"/>
      <c r="AP677" s="124"/>
    </row>
    <row r="678">
      <c r="A678" s="27"/>
      <c r="B678" s="27"/>
      <c r="C678" s="27"/>
      <c r="D678" s="27"/>
      <c r="E678" s="132"/>
      <c r="F678" s="133"/>
      <c r="G678" s="133"/>
      <c r="H678" s="134"/>
      <c r="I678" s="134"/>
      <c r="J678" s="132"/>
      <c r="K678" s="132"/>
      <c r="L678" s="132"/>
      <c r="M678" s="132"/>
      <c r="N678" s="132"/>
      <c r="O678" s="132"/>
      <c r="P678" s="132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124"/>
      <c r="AN678" s="124"/>
      <c r="AO678" s="124"/>
      <c r="AP678" s="124"/>
    </row>
    <row r="679">
      <c r="A679" s="27"/>
      <c r="B679" s="27"/>
      <c r="C679" s="27"/>
      <c r="D679" s="27"/>
      <c r="E679" s="132"/>
      <c r="F679" s="133"/>
      <c r="G679" s="133"/>
      <c r="H679" s="134"/>
      <c r="I679" s="134"/>
      <c r="J679" s="132"/>
      <c r="K679" s="132"/>
      <c r="L679" s="132"/>
      <c r="M679" s="132"/>
      <c r="N679" s="132"/>
      <c r="O679" s="132"/>
      <c r="P679" s="132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124"/>
      <c r="AN679" s="124"/>
      <c r="AO679" s="124"/>
      <c r="AP679" s="124"/>
    </row>
    <row r="680">
      <c r="A680" s="27"/>
      <c r="B680" s="27"/>
      <c r="C680" s="27"/>
      <c r="D680" s="27"/>
      <c r="E680" s="132"/>
      <c r="F680" s="133"/>
      <c r="G680" s="133"/>
      <c r="H680" s="134"/>
      <c r="I680" s="134"/>
      <c r="J680" s="132"/>
      <c r="K680" s="132"/>
      <c r="L680" s="132"/>
      <c r="M680" s="132"/>
      <c r="N680" s="132"/>
      <c r="O680" s="132"/>
      <c r="P680" s="132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124"/>
      <c r="AN680" s="124"/>
      <c r="AO680" s="124"/>
      <c r="AP680" s="124"/>
    </row>
    <row r="681">
      <c r="A681" s="27"/>
      <c r="B681" s="27"/>
      <c r="C681" s="27"/>
      <c r="D681" s="27"/>
      <c r="E681" s="132"/>
      <c r="F681" s="133"/>
      <c r="G681" s="133"/>
      <c r="H681" s="134"/>
      <c r="I681" s="134"/>
      <c r="J681" s="132"/>
      <c r="K681" s="132"/>
      <c r="L681" s="132"/>
      <c r="M681" s="132"/>
      <c r="N681" s="132"/>
      <c r="O681" s="132"/>
      <c r="P681" s="132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124"/>
      <c r="AN681" s="124"/>
      <c r="AO681" s="124"/>
      <c r="AP681" s="124"/>
    </row>
    <row r="682">
      <c r="A682" s="27"/>
      <c r="B682" s="27"/>
      <c r="C682" s="27"/>
      <c r="D682" s="27"/>
      <c r="E682" s="132"/>
      <c r="F682" s="133"/>
      <c r="G682" s="133"/>
      <c r="H682" s="134"/>
      <c r="I682" s="134"/>
      <c r="J682" s="132"/>
      <c r="K682" s="132"/>
      <c r="L682" s="132"/>
      <c r="M682" s="132"/>
      <c r="N682" s="132"/>
      <c r="O682" s="132"/>
      <c r="P682" s="132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124"/>
      <c r="AN682" s="124"/>
      <c r="AO682" s="124"/>
      <c r="AP682" s="124"/>
    </row>
    <row r="683">
      <c r="A683" s="27"/>
      <c r="B683" s="27"/>
      <c r="C683" s="27"/>
      <c r="D683" s="27"/>
      <c r="E683" s="132"/>
      <c r="F683" s="133"/>
      <c r="G683" s="133"/>
      <c r="H683" s="134"/>
      <c r="I683" s="134"/>
      <c r="J683" s="132"/>
      <c r="K683" s="132"/>
      <c r="L683" s="132"/>
      <c r="M683" s="132"/>
      <c r="N683" s="132"/>
      <c r="O683" s="132"/>
      <c r="P683" s="132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124"/>
      <c r="AN683" s="124"/>
      <c r="AO683" s="124"/>
      <c r="AP683" s="124"/>
    </row>
    <row r="684">
      <c r="A684" s="27"/>
      <c r="B684" s="27"/>
      <c r="C684" s="27"/>
      <c r="D684" s="27"/>
      <c r="E684" s="132"/>
      <c r="F684" s="133"/>
      <c r="G684" s="133"/>
      <c r="H684" s="134"/>
      <c r="I684" s="134"/>
      <c r="J684" s="132"/>
      <c r="K684" s="132"/>
      <c r="L684" s="132"/>
      <c r="M684" s="132"/>
      <c r="N684" s="132"/>
      <c r="O684" s="132"/>
      <c r="P684" s="132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124"/>
      <c r="AN684" s="124"/>
      <c r="AO684" s="124"/>
      <c r="AP684" s="124"/>
    </row>
    <row r="685">
      <c r="A685" s="27"/>
      <c r="B685" s="27"/>
      <c r="C685" s="27"/>
      <c r="D685" s="27"/>
      <c r="E685" s="132"/>
      <c r="F685" s="133"/>
      <c r="G685" s="133"/>
      <c r="H685" s="134"/>
      <c r="I685" s="134"/>
      <c r="J685" s="132"/>
      <c r="K685" s="132"/>
      <c r="L685" s="132"/>
      <c r="M685" s="132"/>
      <c r="N685" s="132"/>
      <c r="O685" s="132"/>
      <c r="P685" s="132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124"/>
      <c r="AN685" s="124"/>
      <c r="AO685" s="124"/>
      <c r="AP685" s="124"/>
    </row>
    <row r="686">
      <c r="A686" s="27"/>
      <c r="B686" s="27"/>
      <c r="C686" s="27"/>
      <c r="D686" s="27"/>
      <c r="E686" s="132"/>
      <c r="F686" s="133"/>
      <c r="G686" s="133"/>
      <c r="H686" s="134"/>
      <c r="I686" s="134"/>
      <c r="J686" s="132"/>
      <c r="K686" s="132"/>
      <c r="L686" s="132"/>
      <c r="M686" s="132"/>
      <c r="N686" s="132"/>
      <c r="O686" s="132"/>
      <c r="P686" s="132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124"/>
      <c r="AN686" s="124"/>
      <c r="AO686" s="124"/>
      <c r="AP686" s="124"/>
    </row>
    <row r="687">
      <c r="A687" s="27"/>
      <c r="B687" s="27"/>
      <c r="C687" s="27"/>
      <c r="D687" s="27"/>
      <c r="E687" s="132"/>
      <c r="F687" s="133"/>
      <c r="G687" s="133"/>
      <c r="H687" s="134"/>
      <c r="I687" s="134"/>
      <c r="J687" s="132"/>
      <c r="K687" s="132"/>
      <c r="L687" s="132"/>
      <c r="M687" s="132"/>
      <c r="N687" s="132"/>
      <c r="O687" s="132"/>
      <c r="P687" s="132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124"/>
      <c r="AN687" s="124"/>
      <c r="AO687" s="124"/>
      <c r="AP687" s="124"/>
    </row>
    <row r="688">
      <c r="A688" s="27"/>
      <c r="B688" s="27"/>
      <c r="C688" s="27"/>
      <c r="D688" s="27"/>
      <c r="E688" s="132"/>
      <c r="F688" s="133"/>
      <c r="G688" s="133"/>
      <c r="H688" s="134"/>
      <c r="I688" s="134"/>
      <c r="J688" s="132"/>
      <c r="K688" s="132"/>
      <c r="L688" s="132"/>
      <c r="M688" s="132"/>
      <c r="N688" s="132"/>
      <c r="O688" s="132"/>
      <c r="P688" s="132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124"/>
      <c r="AN688" s="124"/>
      <c r="AO688" s="124"/>
      <c r="AP688" s="124"/>
    </row>
    <row r="689">
      <c r="A689" s="27"/>
      <c r="B689" s="27"/>
      <c r="C689" s="27"/>
      <c r="D689" s="27"/>
      <c r="E689" s="132"/>
      <c r="F689" s="133"/>
      <c r="G689" s="133"/>
      <c r="H689" s="134"/>
      <c r="I689" s="134"/>
      <c r="J689" s="132"/>
      <c r="K689" s="132"/>
      <c r="L689" s="132"/>
      <c r="M689" s="132"/>
      <c r="N689" s="132"/>
      <c r="O689" s="132"/>
      <c r="P689" s="132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124"/>
      <c r="AN689" s="124"/>
      <c r="AO689" s="124"/>
      <c r="AP689" s="124"/>
    </row>
    <row r="690">
      <c r="A690" s="27"/>
      <c r="B690" s="27"/>
      <c r="C690" s="27"/>
      <c r="D690" s="27"/>
      <c r="E690" s="132"/>
      <c r="F690" s="133"/>
      <c r="G690" s="133"/>
      <c r="H690" s="134"/>
      <c r="I690" s="134"/>
      <c r="J690" s="132"/>
      <c r="K690" s="132"/>
      <c r="L690" s="132"/>
      <c r="M690" s="132"/>
      <c r="N690" s="132"/>
      <c r="O690" s="132"/>
      <c r="P690" s="132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124"/>
      <c r="AN690" s="124"/>
      <c r="AO690" s="124"/>
      <c r="AP690" s="124"/>
    </row>
    <row r="691">
      <c r="A691" s="27"/>
      <c r="B691" s="27"/>
      <c r="C691" s="27"/>
      <c r="D691" s="27"/>
      <c r="E691" s="132"/>
      <c r="F691" s="133"/>
      <c r="G691" s="133"/>
      <c r="H691" s="134"/>
      <c r="I691" s="134"/>
      <c r="J691" s="132"/>
      <c r="K691" s="132"/>
      <c r="L691" s="132"/>
      <c r="M691" s="132"/>
      <c r="N691" s="132"/>
      <c r="O691" s="132"/>
      <c r="P691" s="132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124"/>
      <c r="AN691" s="124"/>
      <c r="AO691" s="124"/>
      <c r="AP691" s="124"/>
    </row>
    <row r="692">
      <c r="A692" s="27"/>
      <c r="B692" s="27"/>
      <c r="C692" s="27"/>
      <c r="D692" s="27"/>
      <c r="E692" s="132"/>
      <c r="F692" s="133"/>
      <c r="G692" s="133"/>
      <c r="H692" s="134"/>
      <c r="I692" s="134"/>
      <c r="J692" s="132"/>
      <c r="K692" s="132"/>
      <c r="L692" s="132"/>
      <c r="M692" s="132"/>
      <c r="N692" s="132"/>
      <c r="O692" s="132"/>
      <c r="P692" s="132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124"/>
      <c r="AN692" s="124"/>
      <c r="AO692" s="124"/>
      <c r="AP692" s="124"/>
    </row>
    <row r="693">
      <c r="A693" s="27"/>
      <c r="B693" s="27"/>
      <c r="C693" s="27"/>
      <c r="D693" s="27"/>
      <c r="E693" s="132"/>
      <c r="F693" s="133"/>
      <c r="G693" s="133"/>
      <c r="H693" s="134"/>
      <c r="I693" s="134"/>
      <c r="J693" s="132"/>
      <c r="K693" s="132"/>
      <c r="L693" s="132"/>
      <c r="M693" s="132"/>
      <c r="N693" s="132"/>
      <c r="O693" s="132"/>
      <c r="P693" s="132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124"/>
      <c r="AN693" s="124"/>
      <c r="AO693" s="124"/>
      <c r="AP693" s="124"/>
    </row>
    <row r="694">
      <c r="A694" s="27"/>
      <c r="B694" s="27"/>
      <c r="C694" s="27"/>
      <c r="D694" s="27"/>
      <c r="E694" s="132"/>
      <c r="F694" s="133"/>
      <c r="G694" s="133"/>
      <c r="H694" s="134"/>
      <c r="I694" s="134"/>
      <c r="J694" s="132"/>
      <c r="K694" s="132"/>
      <c r="L694" s="132"/>
      <c r="M694" s="132"/>
      <c r="N694" s="132"/>
      <c r="O694" s="132"/>
      <c r="P694" s="132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124"/>
      <c r="AN694" s="124"/>
      <c r="AO694" s="124"/>
      <c r="AP694" s="124"/>
    </row>
    <row r="695">
      <c r="A695" s="27"/>
      <c r="B695" s="27"/>
      <c r="C695" s="27"/>
      <c r="D695" s="27"/>
      <c r="E695" s="132"/>
      <c r="F695" s="133"/>
      <c r="G695" s="133"/>
      <c r="H695" s="134"/>
      <c r="I695" s="134"/>
      <c r="J695" s="132"/>
      <c r="K695" s="132"/>
      <c r="L695" s="132"/>
      <c r="M695" s="132"/>
      <c r="N695" s="132"/>
      <c r="O695" s="132"/>
      <c r="P695" s="132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124"/>
      <c r="AN695" s="124"/>
      <c r="AO695" s="124"/>
      <c r="AP695" s="124"/>
    </row>
    <row r="696">
      <c r="A696" s="27"/>
      <c r="B696" s="27"/>
      <c r="C696" s="27"/>
      <c r="D696" s="27"/>
      <c r="E696" s="132"/>
      <c r="F696" s="133"/>
      <c r="G696" s="133"/>
      <c r="H696" s="134"/>
      <c r="I696" s="134"/>
      <c r="J696" s="132"/>
      <c r="K696" s="132"/>
      <c r="L696" s="132"/>
      <c r="M696" s="132"/>
      <c r="N696" s="132"/>
      <c r="O696" s="132"/>
      <c r="P696" s="132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124"/>
      <c r="AN696" s="124"/>
      <c r="AO696" s="124"/>
      <c r="AP696" s="124"/>
    </row>
    <row r="697">
      <c r="A697" s="27"/>
      <c r="B697" s="27"/>
      <c r="C697" s="27"/>
      <c r="D697" s="27"/>
      <c r="E697" s="132"/>
      <c r="F697" s="133"/>
      <c r="G697" s="133"/>
      <c r="H697" s="134"/>
      <c r="I697" s="134"/>
      <c r="J697" s="132"/>
      <c r="K697" s="132"/>
      <c r="L697" s="132"/>
      <c r="M697" s="132"/>
      <c r="N697" s="132"/>
      <c r="O697" s="132"/>
      <c r="P697" s="132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124"/>
      <c r="AN697" s="124"/>
      <c r="AO697" s="124"/>
      <c r="AP697" s="124"/>
    </row>
    <row r="698">
      <c r="A698" s="27"/>
      <c r="B698" s="27"/>
      <c r="C698" s="27"/>
      <c r="D698" s="27"/>
      <c r="E698" s="132"/>
      <c r="F698" s="133"/>
      <c r="G698" s="133"/>
      <c r="H698" s="134"/>
      <c r="I698" s="134"/>
      <c r="J698" s="132"/>
      <c r="K698" s="132"/>
      <c r="L698" s="132"/>
      <c r="M698" s="132"/>
      <c r="N698" s="132"/>
      <c r="O698" s="132"/>
      <c r="P698" s="132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124"/>
      <c r="AN698" s="124"/>
      <c r="AO698" s="124"/>
      <c r="AP698" s="124"/>
    </row>
    <row r="699">
      <c r="A699" s="27"/>
      <c r="B699" s="27"/>
      <c r="C699" s="27"/>
      <c r="D699" s="27"/>
      <c r="E699" s="132"/>
      <c r="F699" s="133"/>
      <c r="G699" s="133"/>
      <c r="H699" s="134"/>
      <c r="I699" s="134"/>
      <c r="J699" s="132"/>
      <c r="K699" s="132"/>
      <c r="L699" s="132"/>
      <c r="M699" s="132"/>
      <c r="N699" s="132"/>
      <c r="O699" s="132"/>
      <c r="P699" s="132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124"/>
      <c r="AN699" s="124"/>
      <c r="AO699" s="124"/>
      <c r="AP699" s="124"/>
    </row>
    <row r="700">
      <c r="A700" s="27"/>
      <c r="B700" s="27"/>
      <c r="C700" s="27"/>
      <c r="D700" s="27"/>
      <c r="E700" s="132"/>
      <c r="F700" s="133"/>
      <c r="G700" s="133"/>
      <c r="H700" s="134"/>
      <c r="I700" s="134"/>
      <c r="J700" s="132"/>
      <c r="K700" s="132"/>
      <c r="L700" s="132"/>
      <c r="M700" s="132"/>
      <c r="N700" s="132"/>
      <c r="O700" s="132"/>
      <c r="P700" s="132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124"/>
      <c r="AN700" s="124"/>
      <c r="AO700" s="124"/>
      <c r="AP700" s="124"/>
    </row>
    <row r="701">
      <c r="A701" s="27"/>
      <c r="B701" s="27"/>
      <c r="C701" s="27"/>
      <c r="D701" s="27"/>
      <c r="E701" s="132"/>
      <c r="F701" s="133"/>
      <c r="G701" s="133"/>
      <c r="H701" s="134"/>
      <c r="I701" s="134"/>
      <c r="J701" s="132"/>
      <c r="K701" s="132"/>
      <c r="L701" s="132"/>
      <c r="M701" s="132"/>
      <c r="N701" s="132"/>
      <c r="O701" s="132"/>
      <c r="P701" s="132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124"/>
      <c r="AN701" s="124"/>
      <c r="AO701" s="124"/>
      <c r="AP701" s="124"/>
    </row>
    <row r="702">
      <c r="A702" s="27"/>
      <c r="B702" s="27"/>
      <c r="C702" s="27"/>
      <c r="D702" s="27"/>
      <c r="E702" s="132"/>
      <c r="F702" s="133"/>
      <c r="G702" s="133"/>
      <c r="H702" s="134"/>
      <c r="I702" s="134"/>
      <c r="J702" s="132"/>
      <c r="K702" s="132"/>
      <c r="L702" s="132"/>
      <c r="M702" s="132"/>
      <c r="N702" s="132"/>
      <c r="O702" s="132"/>
      <c r="P702" s="132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124"/>
      <c r="AN702" s="124"/>
      <c r="AO702" s="124"/>
      <c r="AP702" s="124"/>
    </row>
    <row r="703">
      <c r="A703" s="27"/>
      <c r="B703" s="27"/>
      <c r="C703" s="27"/>
      <c r="D703" s="27"/>
      <c r="E703" s="132"/>
      <c r="F703" s="133"/>
      <c r="G703" s="133"/>
      <c r="H703" s="134"/>
      <c r="I703" s="134"/>
      <c r="J703" s="132"/>
      <c r="K703" s="132"/>
      <c r="L703" s="132"/>
      <c r="M703" s="132"/>
      <c r="N703" s="132"/>
      <c r="O703" s="132"/>
      <c r="P703" s="132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124"/>
      <c r="AN703" s="124"/>
      <c r="AO703" s="124"/>
      <c r="AP703" s="124"/>
    </row>
    <row r="704">
      <c r="A704" s="27"/>
      <c r="B704" s="27"/>
      <c r="C704" s="27"/>
      <c r="D704" s="27"/>
      <c r="E704" s="132"/>
      <c r="F704" s="133"/>
      <c r="G704" s="133"/>
      <c r="H704" s="134"/>
      <c r="I704" s="134"/>
      <c r="J704" s="132"/>
      <c r="K704" s="132"/>
      <c r="L704" s="132"/>
      <c r="M704" s="132"/>
      <c r="N704" s="132"/>
      <c r="O704" s="132"/>
      <c r="P704" s="132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124"/>
      <c r="AN704" s="124"/>
      <c r="AO704" s="124"/>
      <c r="AP704" s="124"/>
    </row>
    <row r="705">
      <c r="A705" s="27"/>
      <c r="B705" s="27"/>
      <c r="C705" s="27"/>
      <c r="D705" s="27"/>
      <c r="E705" s="132"/>
      <c r="F705" s="133"/>
      <c r="G705" s="133"/>
      <c r="H705" s="134"/>
      <c r="I705" s="134"/>
      <c r="J705" s="132"/>
      <c r="K705" s="132"/>
      <c r="L705" s="132"/>
      <c r="M705" s="132"/>
      <c r="N705" s="132"/>
      <c r="O705" s="132"/>
      <c r="P705" s="132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124"/>
      <c r="AN705" s="124"/>
      <c r="AO705" s="124"/>
      <c r="AP705" s="124"/>
    </row>
    <row r="706">
      <c r="A706" s="27"/>
      <c r="B706" s="27"/>
      <c r="C706" s="27"/>
      <c r="D706" s="27"/>
      <c r="E706" s="132"/>
      <c r="F706" s="133"/>
      <c r="G706" s="133"/>
      <c r="H706" s="134"/>
      <c r="I706" s="134"/>
      <c r="J706" s="132"/>
      <c r="K706" s="132"/>
      <c r="L706" s="132"/>
      <c r="M706" s="132"/>
      <c r="N706" s="132"/>
      <c r="O706" s="132"/>
      <c r="P706" s="132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124"/>
      <c r="AN706" s="124"/>
      <c r="AO706" s="124"/>
      <c r="AP706" s="124"/>
    </row>
    <row r="707">
      <c r="A707" s="27"/>
      <c r="B707" s="27"/>
      <c r="C707" s="27"/>
      <c r="D707" s="27"/>
      <c r="E707" s="132"/>
      <c r="F707" s="133"/>
      <c r="G707" s="133"/>
      <c r="H707" s="134"/>
      <c r="I707" s="134"/>
      <c r="J707" s="132"/>
      <c r="K707" s="132"/>
      <c r="L707" s="132"/>
      <c r="M707" s="132"/>
      <c r="N707" s="132"/>
      <c r="O707" s="132"/>
      <c r="P707" s="132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124"/>
      <c r="AN707" s="124"/>
      <c r="AO707" s="124"/>
      <c r="AP707" s="124"/>
    </row>
    <row r="708">
      <c r="A708" s="27"/>
      <c r="B708" s="27"/>
      <c r="C708" s="27"/>
      <c r="D708" s="27"/>
      <c r="E708" s="132"/>
      <c r="F708" s="133"/>
      <c r="G708" s="133"/>
      <c r="H708" s="134"/>
      <c r="I708" s="134"/>
      <c r="J708" s="132"/>
      <c r="K708" s="132"/>
      <c r="L708" s="132"/>
      <c r="M708" s="132"/>
      <c r="N708" s="132"/>
      <c r="O708" s="132"/>
      <c r="P708" s="132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124"/>
      <c r="AN708" s="124"/>
      <c r="AO708" s="124"/>
      <c r="AP708" s="124"/>
    </row>
    <row r="709">
      <c r="A709" s="27"/>
      <c r="B709" s="27"/>
      <c r="C709" s="27"/>
      <c r="D709" s="27"/>
      <c r="E709" s="132"/>
      <c r="F709" s="133"/>
      <c r="G709" s="133"/>
      <c r="H709" s="134"/>
      <c r="I709" s="134"/>
      <c r="J709" s="132"/>
      <c r="K709" s="132"/>
      <c r="L709" s="132"/>
      <c r="M709" s="132"/>
      <c r="N709" s="132"/>
      <c r="O709" s="132"/>
      <c r="P709" s="132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124"/>
      <c r="AN709" s="124"/>
      <c r="AO709" s="124"/>
      <c r="AP709" s="124"/>
    </row>
    <row r="710">
      <c r="A710" s="27"/>
      <c r="B710" s="27"/>
      <c r="C710" s="27"/>
      <c r="D710" s="27"/>
      <c r="E710" s="132"/>
      <c r="F710" s="133"/>
      <c r="G710" s="133"/>
      <c r="H710" s="134"/>
      <c r="I710" s="134"/>
      <c r="J710" s="132"/>
      <c r="K710" s="132"/>
      <c r="L710" s="132"/>
      <c r="M710" s="132"/>
      <c r="N710" s="132"/>
      <c r="O710" s="132"/>
      <c r="P710" s="132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124"/>
      <c r="AN710" s="124"/>
      <c r="AO710" s="124"/>
      <c r="AP710" s="124"/>
    </row>
    <row r="711">
      <c r="A711" s="27"/>
      <c r="B711" s="27"/>
      <c r="C711" s="27"/>
      <c r="D711" s="27"/>
      <c r="E711" s="132"/>
      <c r="F711" s="133"/>
      <c r="G711" s="133"/>
      <c r="H711" s="134"/>
      <c r="I711" s="134"/>
      <c r="J711" s="132"/>
      <c r="K711" s="132"/>
      <c r="L711" s="132"/>
      <c r="M711" s="132"/>
      <c r="N711" s="132"/>
      <c r="O711" s="132"/>
      <c r="P711" s="132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124"/>
      <c r="AN711" s="124"/>
      <c r="AO711" s="124"/>
      <c r="AP711" s="124"/>
    </row>
    <row r="712">
      <c r="A712" s="27"/>
      <c r="B712" s="27"/>
      <c r="C712" s="27"/>
      <c r="D712" s="27"/>
      <c r="E712" s="132"/>
      <c r="F712" s="133"/>
      <c r="G712" s="133"/>
      <c r="H712" s="134"/>
      <c r="I712" s="134"/>
      <c r="J712" s="132"/>
      <c r="K712" s="132"/>
      <c r="L712" s="132"/>
      <c r="M712" s="132"/>
      <c r="N712" s="132"/>
      <c r="O712" s="132"/>
      <c r="P712" s="132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124"/>
      <c r="AN712" s="124"/>
      <c r="AO712" s="124"/>
      <c r="AP712" s="124"/>
    </row>
    <row r="713">
      <c r="A713" s="27"/>
      <c r="B713" s="27"/>
      <c r="C713" s="27"/>
      <c r="D713" s="27"/>
      <c r="E713" s="132"/>
      <c r="F713" s="133"/>
      <c r="G713" s="133"/>
      <c r="H713" s="134"/>
      <c r="I713" s="134"/>
      <c r="J713" s="132"/>
      <c r="K713" s="132"/>
      <c r="L713" s="132"/>
      <c r="M713" s="132"/>
      <c r="N713" s="132"/>
      <c r="O713" s="132"/>
      <c r="P713" s="132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124"/>
      <c r="AN713" s="124"/>
      <c r="AO713" s="124"/>
      <c r="AP713" s="124"/>
    </row>
    <row r="714">
      <c r="A714" s="27"/>
      <c r="B714" s="27"/>
      <c r="C714" s="27"/>
      <c r="D714" s="27"/>
      <c r="E714" s="132"/>
      <c r="F714" s="133"/>
      <c r="G714" s="133"/>
      <c r="H714" s="134"/>
      <c r="I714" s="134"/>
      <c r="J714" s="132"/>
      <c r="K714" s="132"/>
      <c r="L714" s="132"/>
      <c r="M714" s="132"/>
      <c r="N714" s="132"/>
      <c r="O714" s="132"/>
      <c r="P714" s="132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124"/>
      <c r="AN714" s="124"/>
      <c r="AO714" s="124"/>
      <c r="AP714" s="124"/>
    </row>
    <row r="715">
      <c r="A715" s="27"/>
      <c r="B715" s="27"/>
      <c r="C715" s="27"/>
      <c r="D715" s="27"/>
      <c r="E715" s="132"/>
      <c r="F715" s="133"/>
      <c r="G715" s="133"/>
      <c r="H715" s="134"/>
      <c r="I715" s="134"/>
      <c r="J715" s="132"/>
      <c r="K715" s="132"/>
      <c r="L715" s="132"/>
      <c r="M715" s="132"/>
      <c r="N715" s="132"/>
      <c r="O715" s="132"/>
      <c r="P715" s="132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124"/>
      <c r="AN715" s="124"/>
      <c r="AO715" s="124"/>
      <c r="AP715" s="124"/>
    </row>
    <row r="716">
      <c r="A716" s="27"/>
      <c r="B716" s="27"/>
      <c r="C716" s="27"/>
      <c r="D716" s="27"/>
      <c r="E716" s="132"/>
      <c r="F716" s="133"/>
      <c r="G716" s="133"/>
      <c r="H716" s="134"/>
      <c r="I716" s="134"/>
      <c r="J716" s="132"/>
      <c r="K716" s="132"/>
      <c r="L716" s="132"/>
      <c r="M716" s="132"/>
      <c r="N716" s="132"/>
      <c r="O716" s="132"/>
      <c r="P716" s="132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124"/>
      <c r="AN716" s="124"/>
      <c r="AO716" s="124"/>
      <c r="AP716" s="124"/>
    </row>
    <row r="717">
      <c r="A717" s="27"/>
      <c r="B717" s="27"/>
      <c r="C717" s="27"/>
      <c r="D717" s="27"/>
      <c r="E717" s="132"/>
      <c r="F717" s="133"/>
      <c r="G717" s="133"/>
      <c r="H717" s="134"/>
      <c r="I717" s="134"/>
      <c r="J717" s="132"/>
      <c r="K717" s="132"/>
      <c r="L717" s="132"/>
      <c r="M717" s="132"/>
      <c r="N717" s="132"/>
      <c r="O717" s="132"/>
      <c r="P717" s="132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124"/>
      <c r="AN717" s="124"/>
      <c r="AO717" s="124"/>
      <c r="AP717" s="124"/>
    </row>
    <row r="718">
      <c r="A718" s="27"/>
      <c r="B718" s="27"/>
      <c r="C718" s="27"/>
      <c r="D718" s="27"/>
      <c r="E718" s="132"/>
      <c r="F718" s="133"/>
      <c r="G718" s="133"/>
      <c r="H718" s="134"/>
      <c r="I718" s="134"/>
      <c r="J718" s="132"/>
      <c r="K718" s="132"/>
      <c r="L718" s="132"/>
      <c r="M718" s="132"/>
      <c r="N718" s="132"/>
      <c r="O718" s="132"/>
      <c r="P718" s="132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124"/>
      <c r="AN718" s="124"/>
      <c r="AO718" s="124"/>
      <c r="AP718" s="124"/>
    </row>
    <row r="719">
      <c r="A719" s="27"/>
      <c r="B719" s="27"/>
      <c r="C719" s="27"/>
      <c r="D719" s="27"/>
      <c r="E719" s="132"/>
      <c r="F719" s="133"/>
      <c r="G719" s="133"/>
      <c r="H719" s="134"/>
      <c r="I719" s="134"/>
      <c r="J719" s="132"/>
      <c r="K719" s="132"/>
      <c r="L719" s="132"/>
      <c r="M719" s="132"/>
      <c r="N719" s="132"/>
      <c r="O719" s="132"/>
      <c r="P719" s="132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124"/>
      <c r="AN719" s="124"/>
      <c r="AO719" s="124"/>
      <c r="AP719" s="124"/>
    </row>
    <row r="720">
      <c r="A720" s="27"/>
      <c r="B720" s="27"/>
      <c r="C720" s="27"/>
      <c r="D720" s="27"/>
      <c r="E720" s="132"/>
      <c r="F720" s="133"/>
      <c r="G720" s="133"/>
      <c r="H720" s="134"/>
      <c r="I720" s="134"/>
      <c r="J720" s="132"/>
      <c r="K720" s="132"/>
      <c r="L720" s="132"/>
      <c r="M720" s="132"/>
      <c r="N720" s="132"/>
      <c r="O720" s="132"/>
      <c r="P720" s="132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124"/>
      <c r="AN720" s="124"/>
      <c r="AO720" s="124"/>
      <c r="AP720" s="124"/>
    </row>
    <row r="721">
      <c r="A721" s="27"/>
      <c r="B721" s="27"/>
      <c r="C721" s="27"/>
      <c r="D721" s="27"/>
      <c r="E721" s="132"/>
      <c r="F721" s="133"/>
      <c r="G721" s="133"/>
      <c r="H721" s="134"/>
      <c r="I721" s="134"/>
      <c r="J721" s="132"/>
      <c r="K721" s="132"/>
      <c r="L721" s="132"/>
      <c r="M721" s="132"/>
      <c r="N721" s="132"/>
      <c r="O721" s="132"/>
      <c r="P721" s="132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124"/>
      <c r="AN721" s="124"/>
      <c r="AO721" s="124"/>
      <c r="AP721" s="124"/>
    </row>
    <row r="722">
      <c r="A722" s="27"/>
      <c r="B722" s="27"/>
      <c r="C722" s="27"/>
      <c r="D722" s="27"/>
      <c r="E722" s="132"/>
      <c r="F722" s="133"/>
      <c r="G722" s="133"/>
      <c r="H722" s="134"/>
      <c r="I722" s="134"/>
      <c r="J722" s="132"/>
      <c r="K722" s="132"/>
      <c r="L722" s="132"/>
      <c r="M722" s="132"/>
      <c r="N722" s="132"/>
      <c r="O722" s="132"/>
      <c r="P722" s="132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124"/>
      <c r="AN722" s="124"/>
      <c r="AO722" s="124"/>
      <c r="AP722" s="124"/>
    </row>
    <row r="723">
      <c r="A723" s="27"/>
      <c r="B723" s="27"/>
      <c r="C723" s="27"/>
      <c r="D723" s="27"/>
      <c r="E723" s="132"/>
      <c r="F723" s="133"/>
      <c r="G723" s="133"/>
      <c r="H723" s="134"/>
      <c r="I723" s="134"/>
      <c r="J723" s="132"/>
      <c r="K723" s="132"/>
      <c r="L723" s="132"/>
      <c r="M723" s="132"/>
      <c r="N723" s="132"/>
      <c r="O723" s="132"/>
      <c r="P723" s="132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124"/>
      <c r="AN723" s="124"/>
      <c r="AO723" s="124"/>
      <c r="AP723" s="124"/>
    </row>
    <row r="724">
      <c r="A724" s="27"/>
      <c r="B724" s="27"/>
      <c r="C724" s="27"/>
      <c r="D724" s="27"/>
      <c r="E724" s="132"/>
      <c r="F724" s="133"/>
      <c r="G724" s="133"/>
      <c r="H724" s="134"/>
      <c r="I724" s="134"/>
      <c r="J724" s="132"/>
      <c r="K724" s="132"/>
      <c r="L724" s="132"/>
      <c r="M724" s="132"/>
      <c r="N724" s="132"/>
      <c r="O724" s="132"/>
      <c r="P724" s="132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124"/>
      <c r="AN724" s="124"/>
      <c r="AO724" s="124"/>
      <c r="AP724" s="124"/>
    </row>
    <row r="725">
      <c r="A725" s="27"/>
      <c r="B725" s="27"/>
      <c r="C725" s="27"/>
      <c r="D725" s="27"/>
      <c r="E725" s="132"/>
      <c r="F725" s="133"/>
      <c r="G725" s="133"/>
      <c r="H725" s="134"/>
      <c r="I725" s="134"/>
      <c r="J725" s="132"/>
      <c r="K725" s="132"/>
      <c r="L725" s="132"/>
      <c r="M725" s="132"/>
      <c r="N725" s="132"/>
      <c r="O725" s="132"/>
      <c r="P725" s="132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124"/>
      <c r="AN725" s="124"/>
      <c r="AO725" s="124"/>
      <c r="AP725" s="124"/>
    </row>
    <row r="726">
      <c r="A726" s="27"/>
      <c r="B726" s="27"/>
      <c r="C726" s="27"/>
      <c r="D726" s="27"/>
      <c r="E726" s="132"/>
      <c r="F726" s="133"/>
      <c r="G726" s="133"/>
      <c r="H726" s="134"/>
      <c r="I726" s="134"/>
      <c r="J726" s="132"/>
      <c r="K726" s="132"/>
      <c r="L726" s="132"/>
      <c r="M726" s="132"/>
      <c r="N726" s="132"/>
      <c r="O726" s="132"/>
      <c r="P726" s="132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124"/>
      <c r="AN726" s="124"/>
      <c r="AO726" s="124"/>
      <c r="AP726" s="124"/>
    </row>
    <row r="727">
      <c r="A727" s="27"/>
      <c r="B727" s="27"/>
      <c r="C727" s="27"/>
      <c r="D727" s="27"/>
      <c r="E727" s="132"/>
      <c r="F727" s="133"/>
      <c r="G727" s="133"/>
      <c r="H727" s="134"/>
      <c r="I727" s="134"/>
      <c r="J727" s="132"/>
      <c r="K727" s="132"/>
      <c r="L727" s="132"/>
      <c r="M727" s="132"/>
      <c r="N727" s="132"/>
      <c r="O727" s="132"/>
      <c r="P727" s="132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124"/>
      <c r="AN727" s="124"/>
      <c r="AO727" s="124"/>
      <c r="AP727" s="124"/>
    </row>
    <row r="728">
      <c r="A728" s="27"/>
      <c r="B728" s="27"/>
      <c r="C728" s="27"/>
      <c r="D728" s="27"/>
      <c r="E728" s="132"/>
      <c r="F728" s="133"/>
      <c r="G728" s="133"/>
      <c r="H728" s="134"/>
      <c r="I728" s="134"/>
      <c r="J728" s="132"/>
      <c r="K728" s="132"/>
      <c r="L728" s="132"/>
      <c r="M728" s="132"/>
      <c r="N728" s="132"/>
      <c r="O728" s="132"/>
      <c r="P728" s="132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124"/>
      <c r="AN728" s="124"/>
      <c r="AO728" s="124"/>
      <c r="AP728" s="124"/>
    </row>
    <row r="729">
      <c r="A729" s="27"/>
      <c r="B729" s="27"/>
      <c r="C729" s="27"/>
      <c r="D729" s="27"/>
      <c r="E729" s="132"/>
      <c r="F729" s="133"/>
      <c r="G729" s="133"/>
      <c r="H729" s="134"/>
      <c r="I729" s="134"/>
      <c r="J729" s="132"/>
      <c r="K729" s="132"/>
      <c r="L729" s="132"/>
      <c r="M729" s="132"/>
      <c r="N729" s="132"/>
      <c r="O729" s="132"/>
      <c r="P729" s="132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124"/>
      <c r="AN729" s="124"/>
      <c r="AO729" s="124"/>
      <c r="AP729" s="124"/>
    </row>
    <row r="730">
      <c r="A730" s="27"/>
      <c r="B730" s="27"/>
      <c r="C730" s="27"/>
      <c r="D730" s="27"/>
      <c r="E730" s="132"/>
      <c r="F730" s="133"/>
      <c r="G730" s="133"/>
      <c r="H730" s="134"/>
      <c r="I730" s="134"/>
      <c r="J730" s="132"/>
      <c r="K730" s="132"/>
      <c r="L730" s="132"/>
      <c r="M730" s="132"/>
      <c r="N730" s="132"/>
      <c r="O730" s="132"/>
      <c r="P730" s="132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124"/>
      <c r="AN730" s="124"/>
      <c r="AO730" s="124"/>
      <c r="AP730" s="124"/>
    </row>
    <row r="731">
      <c r="A731" s="27"/>
      <c r="B731" s="27"/>
      <c r="C731" s="27"/>
      <c r="D731" s="27"/>
      <c r="E731" s="132"/>
      <c r="F731" s="133"/>
      <c r="G731" s="133"/>
      <c r="H731" s="134"/>
      <c r="I731" s="134"/>
      <c r="J731" s="132"/>
      <c r="K731" s="132"/>
      <c r="L731" s="132"/>
      <c r="M731" s="132"/>
      <c r="N731" s="132"/>
      <c r="O731" s="132"/>
      <c r="P731" s="132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124"/>
      <c r="AN731" s="124"/>
      <c r="AO731" s="124"/>
      <c r="AP731" s="124"/>
    </row>
    <row r="732">
      <c r="A732" s="27"/>
      <c r="B732" s="27"/>
      <c r="C732" s="27"/>
      <c r="D732" s="27"/>
      <c r="E732" s="132"/>
      <c r="F732" s="133"/>
      <c r="G732" s="133"/>
      <c r="H732" s="134"/>
      <c r="I732" s="134"/>
      <c r="J732" s="132"/>
      <c r="K732" s="132"/>
      <c r="L732" s="132"/>
      <c r="M732" s="132"/>
      <c r="N732" s="132"/>
      <c r="O732" s="132"/>
      <c r="P732" s="132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124"/>
      <c r="AN732" s="124"/>
      <c r="AO732" s="124"/>
      <c r="AP732" s="124"/>
    </row>
    <row r="733">
      <c r="A733" s="27"/>
      <c r="B733" s="27"/>
      <c r="C733" s="27"/>
      <c r="D733" s="27"/>
      <c r="E733" s="132"/>
      <c r="F733" s="133"/>
      <c r="G733" s="133"/>
      <c r="H733" s="134"/>
      <c r="I733" s="134"/>
      <c r="J733" s="132"/>
      <c r="K733" s="132"/>
      <c r="L733" s="132"/>
      <c r="M733" s="132"/>
      <c r="N733" s="132"/>
      <c r="O733" s="132"/>
      <c r="P733" s="132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124"/>
      <c r="AN733" s="124"/>
      <c r="AO733" s="124"/>
      <c r="AP733" s="124"/>
    </row>
    <row r="734">
      <c r="A734" s="27"/>
      <c r="B734" s="27"/>
      <c r="C734" s="27"/>
      <c r="D734" s="27"/>
      <c r="E734" s="132"/>
      <c r="F734" s="133"/>
      <c r="G734" s="133"/>
      <c r="H734" s="134"/>
      <c r="I734" s="134"/>
      <c r="J734" s="132"/>
      <c r="K734" s="132"/>
      <c r="L734" s="132"/>
      <c r="M734" s="132"/>
      <c r="N734" s="132"/>
      <c r="O734" s="132"/>
      <c r="P734" s="132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124"/>
      <c r="AN734" s="124"/>
      <c r="AO734" s="124"/>
      <c r="AP734" s="124"/>
    </row>
    <row r="735">
      <c r="A735" s="27"/>
      <c r="B735" s="27"/>
      <c r="C735" s="27"/>
      <c r="D735" s="27"/>
      <c r="E735" s="132"/>
      <c r="F735" s="133"/>
      <c r="G735" s="133"/>
      <c r="H735" s="134"/>
      <c r="I735" s="134"/>
      <c r="J735" s="132"/>
      <c r="K735" s="132"/>
      <c r="L735" s="132"/>
      <c r="M735" s="132"/>
      <c r="N735" s="132"/>
      <c r="O735" s="132"/>
      <c r="P735" s="132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124"/>
      <c r="AN735" s="124"/>
      <c r="AO735" s="124"/>
      <c r="AP735" s="124"/>
    </row>
    <row r="736">
      <c r="A736" s="27"/>
      <c r="B736" s="27"/>
      <c r="C736" s="27"/>
      <c r="D736" s="27"/>
      <c r="E736" s="132"/>
      <c r="F736" s="133"/>
      <c r="G736" s="133"/>
      <c r="H736" s="134"/>
      <c r="I736" s="134"/>
      <c r="J736" s="132"/>
      <c r="K736" s="132"/>
      <c r="L736" s="132"/>
      <c r="M736" s="132"/>
      <c r="N736" s="132"/>
      <c r="O736" s="132"/>
      <c r="P736" s="132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124"/>
      <c r="AN736" s="124"/>
      <c r="AO736" s="124"/>
      <c r="AP736" s="124"/>
    </row>
    <row r="737">
      <c r="A737" s="27"/>
      <c r="B737" s="27"/>
      <c r="C737" s="27"/>
      <c r="D737" s="27"/>
      <c r="E737" s="132"/>
      <c r="F737" s="133"/>
      <c r="G737" s="133"/>
      <c r="H737" s="134"/>
      <c r="I737" s="134"/>
      <c r="J737" s="132"/>
      <c r="K737" s="132"/>
      <c r="L737" s="132"/>
      <c r="M737" s="132"/>
      <c r="N737" s="132"/>
      <c r="O737" s="132"/>
      <c r="P737" s="132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124"/>
      <c r="AN737" s="124"/>
      <c r="AO737" s="124"/>
      <c r="AP737" s="124"/>
    </row>
    <row r="738">
      <c r="A738" s="27"/>
      <c r="B738" s="27"/>
      <c r="C738" s="27"/>
      <c r="D738" s="27"/>
      <c r="E738" s="132"/>
      <c r="F738" s="133"/>
      <c r="G738" s="133"/>
      <c r="H738" s="134"/>
      <c r="I738" s="134"/>
      <c r="J738" s="132"/>
      <c r="K738" s="132"/>
      <c r="L738" s="132"/>
      <c r="M738" s="132"/>
      <c r="N738" s="132"/>
      <c r="O738" s="132"/>
      <c r="P738" s="132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124"/>
      <c r="AN738" s="124"/>
      <c r="AO738" s="124"/>
      <c r="AP738" s="124"/>
    </row>
    <row r="739">
      <c r="A739" s="27"/>
      <c r="B739" s="27"/>
      <c r="C739" s="27"/>
      <c r="D739" s="27"/>
      <c r="E739" s="132"/>
      <c r="F739" s="133"/>
      <c r="G739" s="133"/>
      <c r="H739" s="134"/>
      <c r="I739" s="134"/>
      <c r="J739" s="132"/>
      <c r="K739" s="132"/>
      <c r="L739" s="132"/>
      <c r="M739" s="132"/>
      <c r="N739" s="132"/>
      <c r="O739" s="132"/>
      <c r="P739" s="132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124"/>
      <c r="AN739" s="124"/>
      <c r="AO739" s="124"/>
      <c r="AP739" s="124"/>
    </row>
    <row r="740">
      <c r="A740" s="27"/>
      <c r="B740" s="27"/>
      <c r="C740" s="27"/>
      <c r="D740" s="27"/>
      <c r="E740" s="132"/>
      <c r="F740" s="133"/>
      <c r="G740" s="133"/>
      <c r="H740" s="134"/>
      <c r="I740" s="134"/>
      <c r="J740" s="132"/>
      <c r="K740" s="132"/>
      <c r="L740" s="132"/>
      <c r="M740" s="132"/>
      <c r="N740" s="132"/>
      <c r="O740" s="132"/>
      <c r="P740" s="132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124"/>
      <c r="AN740" s="124"/>
      <c r="AO740" s="124"/>
      <c r="AP740" s="124"/>
    </row>
    <row r="741">
      <c r="A741" s="27"/>
      <c r="B741" s="27"/>
      <c r="C741" s="27"/>
      <c r="D741" s="27"/>
      <c r="E741" s="132"/>
      <c r="F741" s="133"/>
      <c r="G741" s="133"/>
      <c r="H741" s="134"/>
      <c r="I741" s="134"/>
      <c r="J741" s="132"/>
      <c r="K741" s="132"/>
      <c r="L741" s="132"/>
      <c r="M741" s="132"/>
      <c r="N741" s="132"/>
      <c r="O741" s="132"/>
      <c r="P741" s="132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124"/>
      <c r="AN741" s="124"/>
      <c r="AO741" s="124"/>
      <c r="AP741" s="124"/>
    </row>
    <row r="742">
      <c r="A742" s="27"/>
      <c r="B742" s="27"/>
      <c r="C742" s="27"/>
      <c r="D742" s="27"/>
      <c r="E742" s="132"/>
      <c r="F742" s="133"/>
      <c r="G742" s="133"/>
      <c r="H742" s="134"/>
      <c r="I742" s="134"/>
      <c r="J742" s="132"/>
      <c r="K742" s="132"/>
      <c r="L742" s="132"/>
      <c r="M742" s="132"/>
      <c r="N742" s="132"/>
      <c r="O742" s="132"/>
      <c r="P742" s="132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124"/>
      <c r="AN742" s="124"/>
      <c r="AO742" s="124"/>
      <c r="AP742" s="124"/>
    </row>
    <row r="743">
      <c r="A743" s="27"/>
      <c r="B743" s="27"/>
      <c r="C743" s="27"/>
      <c r="D743" s="27"/>
      <c r="E743" s="132"/>
      <c r="F743" s="133"/>
      <c r="G743" s="133"/>
      <c r="H743" s="134"/>
      <c r="I743" s="134"/>
      <c r="J743" s="132"/>
      <c r="K743" s="132"/>
      <c r="L743" s="132"/>
      <c r="M743" s="132"/>
      <c r="N743" s="132"/>
      <c r="O743" s="132"/>
      <c r="P743" s="132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124"/>
      <c r="AN743" s="124"/>
      <c r="AO743" s="124"/>
      <c r="AP743" s="124"/>
    </row>
    <row r="744">
      <c r="A744" s="27"/>
      <c r="B744" s="27"/>
      <c r="C744" s="27"/>
      <c r="D744" s="27"/>
      <c r="E744" s="132"/>
      <c r="F744" s="133"/>
      <c r="G744" s="133"/>
      <c r="H744" s="134"/>
      <c r="I744" s="134"/>
      <c r="J744" s="132"/>
      <c r="K744" s="132"/>
      <c r="L744" s="132"/>
      <c r="M744" s="132"/>
      <c r="N744" s="132"/>
      <c r="O744" s="132"/>
      <c r="P744" s="132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124"/>
      <c r="AN744" s="124"/>
      <c r="AO744" s="124"/>
      <c r="AP744" s="124"/>
    </row>
    <row r="745">
      <c r="A745" s="27"/>
      <c r="B745" s="27"/>
      <c r="C745" s="27"/>
      <c r="D745" s="27"/>
      <c r="E745" s="132"/>
      <c r="F745" s="133"/>
      <c r="G745" s="133"/>
      <c r="H745" s="134"/>
      <c r="I745" s="134"/>
      <c r="J745" s="132"/>
      <c r="K745" s="132"/>
      <c r="L745" s="132"/>
      <c r="M745" s="132"/>
      <c r="N745" s="132"/>
      <c r="O745" s="132"/>
      <c r="P745" s="132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124"/>
      <c r="AN745" s="124"/>
      <c r="AO745" s="124"/>
      <c r="AP745" s="124"/>
    </row>
    <row r="746">
      <c r="A746" s="27"/>
      <c r="B746" s="27"/>
      <c r="C746" s="27"/>
      <c r="D746" s="27"/>
      <c r="E746" s="132"/>
      <c r="F746" s="133"/>
      <c r="G746" s="133"/>
      <c r="H746" s="134"/>
      <c r="I746" s="134"/>
      <c r="J746" s="132"/>
      <c r="K746" s="132"/>
      <c r="L746" s="132"/>
      <c r="M746" s="132"/>
      <c r="N746" s="132"/>
      <c r="O746" s="132"/>
      <c r="P746" s="132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124"/>
      <c r="AN746" s="124"/>
      <c r="AO746" s="124"/>
      <c r="AP746" s="124"/>
    </row>
    <row r="747">
      <c r="A747" s="27"/>
      <c r="B747" s="27"/>
      <c r="C747" s="27"/>
      <c r="D747" s="27"/>
      <c r="E747" s="132"/>
      <c r="F747" s="133"/>
      <c r="G747" s="133"/>
      <c r="H747" s="134"/>
      <c r="I747" s="134"/>
      <c r="J747" s="132"/>
      <c r="K747" s="132"/>
      <c r="L747" s="132"/>
      <c r="M747" s="132"/>
      <c r="N747" s="132"/>
      <c r="O747" s="132"/>
      <c r="P747" s="132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124"/>
      <c r="AN747" s="124"/>
      <c r="AO747" s="124"/>
      <c r="AP747" s="124"/>
    </row>
    <row r="748">
      <c r="A748" s="27"/>
      <c r="B748" s="27"/>
      <c r="C748" s="27"/>
      <c r="D748" s="27"/>
      <c r="E748" s="132"/>
      <c r="F748" s="133"/>
      <c r="G748" s="133"/>
      <c r="H748" s="134"/>
      <c r="I748" s="134"/>
      <c r="J748" s="132"/>
      <c r="K748" s="132"/>
      <c r="L748" s="132"/>
      <c r="M748" s="132"/>
      <c r="N748" s="132"/>
      <c r="O748" s="132"/>
      <c r="P748" s="132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124"/>
      <c r="AN748" s="124"/>
      <c r="AO748" s="124"/>
      <c r="AP748" s="124"/>
    </row>
    <row r="749">
      <c r="A749" s="27"/>
      <c r="B749" s="27"/>
      <c r="C749" s="27"/>
      <c r="D749" s="27"/>
      <c r="E749" s="132"/>
      <c r="F749" s="133"/>
      <c r="G749" s="133"/>
      <c r="H749" s="134"/>
      <c r="I749" s="134"/>
      <c r="J749" s="132"/>
      <c r="K749" s="132"/>
      <c r="L749" s="132"/>
      <c r="M749" s="132"/>
      <c r="N749" s="132"/>
      <c r="O749" s="132"/>
      <c r="P749" s="132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124"/>
      <c r="AN749" s="124"/>
      <c r="AO749" s="124"/>
      <c r="AP749" s="124"/>
    </row>
    <row r="750">
      <c r="A750" s="27"/>
      <c r="B750" s="27"/>
      <c r="C750" s="27"/>
      <c r="D750" s="27"/>
      <c r="E750" s="132"/>
      <c r="F750" s="133"/>
      <c r="G750" s="133"/>
      <c r="H750" s="134"/>
      <c r="I750" s="134"/>
      <c r="J750" s="132"/>
      <c r="K750" s="132"/>
      <c r="L750" s="132"/>
      <c r="M750" s="132"/>
      <c r="N750" s="132"/>
      <c r="O750" s="132"/>
      <c r="P750" s="132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124"/>
      <c r="AN750" s="124"/>
      <c r="AO750" s="124"/>
      <c r="AP750" s="124"/>
    </row>
    <row r="751">
      <c r="A751" s="27"/>
      <c r="B751" s="27"/>
      <c r="C751" s="27"/>
      <c r="D751" s="27"/>
      <c r="E751" s="132"/>
      <c r="F751" s="133"/>
      <c r="G751" s="133"/>
      <c r="H751" s="134"/>
      <c r="I751" s="134"/>
      <c r="J751" s="132"/>
      <c r="K751" s="132"/>
      <c r="L751" s="132"/>
      <c r="M751" s="132"/>
      <c r="N751" s="132"/>
      <c r="O751" s="132"/>
      <c r="P751" s="132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124"/>
      <c r="AN751" s="124"/>
      <c r="AO751" s="124"/>
      <c r="AP751" s="124"/>
    </row>
    <row r="752">
      <c r="A752" s="27"/>
      <c r="B752" s="27"/>
      <c r="C752" s="27"/>
      <c r="D752" s="27"/>
      <c r="E752" s="132"/>
      <c r="F752" s="133"/>
      <c r="G752" s="133"/>
      <c r="H752" s="134"/>
      <c r="I752" s="134"/>
      <c r="J752" s="132"/>
      <c r="K752" s="132"/>
      <c r="L752" s="132"/>
      <c r="M752" s="132"/>
      <c r="N752" s="132"/>
      <c r="O752" s="132"/>
      <c r="P752" s="132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124"/>
      <c r="AN752" s="124"/>
      <c r="AO752" s="124"/>
      <c r="AP752" s="124"/>
    </row>
    <row r="753">
      <c r="A753" s="27"/>
      <c r="B753" s="27"/>
      <c r="C753" s="27"/>
      <c r="D753" s="27"/>
      <c r="E753" s="132"/>
      <c r="F753" s="133"/>
      <c r="G753" s="133"/>
      <c r="H753" s="134"/>
      <c r="I753" s="134"/>
      <c r="J753" s="132"/>
      <c r="K753" s="132"/>
      <c r="L753" s="132"/>
      <c r="M753" s="132"/>
      <c r="N753" s="132"/>
      <c r="O753" s="132"/>
      <c r="P753" s="132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124"/>
      <c r="AN753" s="124"/>
      <c r="AO753" s="124"/>
      <c r="AP753" s="124"/>
    </row>
    <row r="754">
      <c r="A754" s="27"/>
      <c r="B754" s="27"/>
      <c r="C754" s="27"/>
      <c r="D754" s="27"/>
      <c r="E754" s="132"/>
      <c r="F754" s="133"/>
      <c r="G754" s="133"/>
      <c r="H754" s="134"/>
      <c r="I754" s="134"/>
      <c r="J754" s="132"/>
      <c r="K754" s="132"/>
      <c r="L754" s="132"/>
      <c r="M754" s="132"/>
      <c r="N754" s="132"/>
      <c r="O754" s="132"/>
      <c r="P754" s="132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124"/>
      <c r="AN754" s="124"/>
      <c r="AO754" s="124"/>
      <c r="AP754" s="124"/>
    </row>
    <row r="755">
      <c r="A755" s="27"/>
      <c r="B755" s="27"/>
      <c r="C755" s="27"/>
      <c r="D755" s="27"/>
      <c r="E755" s="132"/>
      <c r="F755" s="133"/>
      <c r="G755" s="133"/>
      <c r="H755" s="134"/>
      <c r="I755" s="134"/>
      <c r="J755" s="132"/>
      <c r="K755" s="132"/>
      <c r="L755" s="132"/>
      <c r="M755" s="132"/>
      <c r="N755" s="132"/>
      <c r="O755" s="132"/>
      <c r="P755" s="132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124"/>
      <c r="AN755" s="124"/>
      <c r="AO755" s="124"/>
      <c r="AP755" s="124"/>
    </row>
    <row r="756">
      <c r="A756" s="27"/>
      <c r="B756" s="27"/>
      <c r="C756" s="27"/>
      <c r="D756" s="27"/>
      <c r="E756" s="132"/>
      <c r="F756" s="133"/>
      <c r="G756" s="133"/>
      <c r="H756" s="134"/>
      <c r="I756" s="134"/>
      <c r="J756" s="132"/>
      <c r="K756" s="132"/>
      <c r="L756" s="132"/>
      <c r="M756" s="132"/>
      <c r="N756" s="132"/>
      <c r="O756" s="132"/>
      <c r="P756" s="132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124"/>
      <c r="AN756" s="124"/>
      <c r="AO756" s="124"/>
      <c r="AP756" s="124"/>
    </row>
    <row r="757">
      <c r="A757" s="27"/>
      <c r="B757" s="27"/>
      <c r="C757" s="27"/>
      <c r="D757" s="27"/>
      <c r="E757" s="132"/>
      <c r="F757" s="133"/>
      <c r="G757" s="133"/>
      <c r="H757" s="134"/>
      <c r="I757" s="134"/>
      <c r="J757" s="132"/>
      <c r="K757" s="132"/>
      <c r="L757" s="132"/>
      <c r="M757" s="132"/>
      <c r="N757" s="132"/>
      <c r="O757" s="132"/>
      <c r="P757" s="132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124"/>
      <c r="AN757" s="124"/>
      <c r="AO757" s="124"/>
      <c r="AP757" s="124"/>
    </row>
    <row r="758">
      <c r="A758" s="27"/>
      <c r="B758" s="27"/>
      <c r="C758" s="27"/>
      <c r="D758" s="27"/>
      <c r="E758" s="132"/>
      <c r="F758" s="133"/>
      <c r="G758" s="133"/>
      <c r="H758" s="134"/>
      <c r="I758" s="134"/>
      <c r="J758" s="132"/>
      <c r="K758" s="132"/>
      <c r="L758" s="132"/>
      <c r="M758" s="132"/>
      <c r="N758" s="132"/>
      <c r="O758" s="132"/>
      <c r="P758" s="132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124"/>
      <c r="AN758" s="124"/>
      <c r="AO758" s="124"/>
      <c r="AP758" s="124"/>
    </row>
    <row r="759">
      <c r="A759" s="27"/>
      <c r="B759" s="27"/>
      <c r="C759" s="27"/>
      <c r="D759" s="27"/>
      <c r="E759" s="132"/>
      <c r="F759" s="133"/>
      <c r="G759" s="133"/>
      <c r="H759" s="134"/>
      <c r="I759" s="134"/>
      <c r="J759" s="132"/>
      <c r="K759" s="132"/>
      <c r="L759" s="132"/>
      <c r="M759" s="132"/>
      <c r="N759" s="132"/>
      <c r="O759" s="132"/>
      <c r="P759" s="132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124"/>
      <c r="AN759" s="124"/>
      <c r="AO759" s="124"/>
      <c r="AP759" s="124"/>
    </row>
    <row r="760">
      <c r="A760" s="27"/>
      <c r="B760" s="27"/>
      <c r="C760" s="27"/>
      <c r="D760" s="27"/>
      <c r="E760" s="132"/>
      <c r="F760" s="133"/>
      <c r="G760" s="133"/>
      <c r="H760" s="134"/>
      <c r="I760" s="134"/>
      <c r="J760" s="132"/>
      <c r="K760" s="132"/>
      <c r="L760" s="132"/>
      <c r="M760" s="132"/>
      <c r="N760" s="132"/>
      <c r="O760" s="132"/>
      <c r="P760" s="132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124"/>
      <c r="AN760" s="124"/>
      <c r="AO760" s="124"/>
      <c r="AP760" s="124"/>
    </row>
    <row r="761">
      <c r="A761" s="27"/>
      <c r="B761" s="27"/>
      <c r="C761" s="27"/>
      <c r="D761" s="27"/>
      <c r="E761" s="132"/>
      <c r="F761" s="133"/>
      <c r="G761" s="133"/>
      <c r="H761" s="134"/>
      <c r="I761" s="134"/>
      <c r="J761" s="132"/>
      <c r="K761" s="132"/>
      <c r="L761" s="132"/>
      <c r="M761" s="132"/>
      <c r="N761" s="132"/>
      <c r="O761" s="132"/>
      <c r="P761" s="132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124"/>
      <c r="AN761" s="124"/>
      <c r="AO761" s="124"/>
      <c r="AP761" s="124"/>
    </row>
    <row r="762">
      <c r="A762" s="27"/>
      <c r="B762" s="27"/>
      <c r="C762" s="27"/>
      <c r="D762" s="27"/>
      <c r="E762" s="132"/>
      <c r="F762" s="133"/>
      <c r="G762" s="133"/>
      <c r="H762" s="134"/>
      <c r="I762" s="134"/>
      <c r="J762" s="132"/>
      <c r="K762" s="132"/>
      <c r="L762" s="132"/>
      <c r="M762" s="132"/>
      <c r="N762" s="132"/>
      <c r="O762" s="132"/>
      <c r="P762" s="132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124"/>
      <c r="AN762" s="124"/>
      <c r="AO762" s="124"/>
      <c r="AP762" s="124"/>
    </row>
    <row r="763">
      <c r="A763" s="27"/>
      <c r="B763" s="27"/>
      <c r="C763" s="27"/>
      <c r="D763" s="27"/>
      <c r="E763" s="132"/>
      <c r="F763" s="133"/>
      <c r="G763" s="133"/>
      <c r="H763" s="134"/>
      <c r="I763" s="134"/>
      <c r="J763" s="132"/>
      <c r="K763" s="132"/>
      <c r="L763" s="132"/>
      <c r="M763" s="132"/>
      <c r="N763" s="132"/>
      <c r="O763" s="132"/>
      <c r="P763" s="132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124"/>
      <c r="AN763" s="124"/>
      <c r="AO763" s="124"/>
      <c r="AP763" s="124"/>
    </row>
    <row r="764">
      <c r="A764" s="27"/>
      <c r="B764" s="27"/>
      <c r="C764" s="27"/>
      <c r="D764" s="27"/>
      <c r="E764" s="132"/>
      <c r="F764" s="133"/>
      <c r="G764" s="133"/>
      <c r="H764" s="134"/>
      <c r="I764" s="134"/>
      <c r="J764" s="132"/>
      <c r="K764" s="132"/>
      <c r="L764" s="132"/>
      <c r="M764" s="132"/>
      <c r="N764" s="132"/>
      <c r="O764" s="132"/>
      <c r="P764" s="132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124"/>
      <c r="AN764" s="124"/>
      <c r="AO764" s="124"/>
      <c r="AP764" s="124"/>
    </row>
    <row r="765">
      <c r="A765" s="27"/>
      <c r="B765" s="27"/>
      <c r="C765" s="27"/>
      <c r="D765" s="27"/>
      <c r="E765" s="132"/>
      <c r="F765" s="133"/>
      <c r="G765" s="133"/>
      <c r="H765" s="134"/>
      <c r="I765" s="134"/>
      <c r="J765" s="132"/>
      <c r="K765" s="132"/>
      <c r="L765" s="132"/>
      <c r="M765" s="132"/>
      <c r="N765" s="132"/>
      <c r="O765" s="132"/>
      <c r="P765" s="132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124"/>
      <c r="AN765" s="124"/>
      <c r="AO765" s="124"/>
      <c r="AP765" s="124"/>
    </row>
    <row r="766">
      <c r="A766" s="27"/>
      <c r="B766" s="27"/>
      <c r="C766" s="27"/>
      <c r="D766" s="27"/>
      <c r="E766" s="132"/>
      <c r="F766" s="133"/>
      <c r="G766" s="133"/>
      <c r="H766" s="134"/>
      <c r="I766" s="134"/>
      <c r="J766" s="132"/>
      <c r="K766" s="132"/>
      <c r="L766" s="132"/>
      <c r="M766" s="132"/>
      <c r="N766" s="132"/>
      <c r="O766" s="132"/>
      <c r="P766" s="132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124"/>
      <c r="AN766" s="124"/>
      <c r="AO766" s="124"/>
      <c r="AP766" s="124"/>
    </row>
    <row r="767">
      <c r="A767" s="27"/>
      <c r="B767" s="27"/>
      <c r="C767" s="27"/>
      <c r="D767" s="27"/>
      <c r="E767" s="132"/>
      <c r="F767" s="133"/>
      <c r="G767" s="133"/>
      <c r="H767" s="134"/>
      <c r="I767" s="134"/>
      <c r="J767" s="132"/>
      <c r="K767" s="132"/>
      <c r="L767" s="132"/>
      <c r="M767" s="132"/>
      <c r="N767" s="132"/>
      <c r="O767" s="132"/>
      <c r="P767" s="132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124"/>
      <c r="AN767" s="124"/>
      <c r="AO767" s="124"/>
      <c r="AP767" s="124"/>
    </row>
    <row r="768">
      <c r="A768" s="27"/>
      <c r="B768" s="27"/>
      <c r="C768" s="27"/>
      <c r="D768" s="27"/>
      <c r="E768" s="132"/>
      <c r="F768" s="133"/>
      <c r="G768" s="133"/>
      <c r="H768" s="134"/>
      <c r="I768" s="134"/>
      <c r="J768" s="132"/>
      <c r="K768" s="132"/>
      <c r="L768" s="132"/>
      <c r="M768" s="132"/>
      <c r="N768" s="132"/>
      <c r="O768" s="132"/>
      <c r="P768" s="132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124"/>
      <c r="AN768" s="124"/>
      <c r="AO768" s="124"/>
      <c r="AP768" s="124"/>
    </row>
    <row r="769">
      <c r="A769" s="27"/>
      <c r="B769" s="27"/>
      <c r="C769" s="27"/>
      <c r="D769" s="27"/>
      <c r="E769" s="132"/>
      <c r="F769" s="133"/>
      <c r="G769" s="133"/>
      <c r="H769" s="134"/>
      <c r="I769" s="134"/>
      <c r="J769" s="132"/>
      <c r="K769" s="132"/>
      <c r="L769" s="132"/>
      <c r="M769" s="132"/>
      <c r="N769" s="132"/>
      <c r="O769" s="132"/>
      <c r="P769" s="132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124"/>
      <c r="AN769" s="124"/>
      <c r="AO769" s="124"/>
      <c r="AP769" s="124"/>
    </row>
    <row r="770">
      <c r="A770" s="27"/>
      <c r="B770" s="27"/>
      <c r="C770" s="27"/>
      <c r="D770" s="27"/>
      <c r="E770" s="132"/>
      <c r="F770" s="133"/>
      <c r="G770" s="133"/>
      <c r="H770" s="134"/>
      <c r="I770" s="134"/>
      <c r="J770" s="132"/>
      <c r="K770" s="132"/>
      <c r="L770" s="132"/>
      <c r="M770" s="132"/>
      <c r="N770" s="132"/>
      <c r="O770" s="132"/>
      <c r="P770" s="132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124"/>
      <c r="AN770" s="124"/>
      <c r="AO770" s="124"/>
      <c r="AP770" s="124"/>
    </row>
    <row r="771">
      <c r="A771" s="27"/>
      <c r="B771" s="27"/>
      <c r="C771" s="27"/>
      <c r="D771" s="27"/>
      <c r="E771" s="132"/>
      <c r="F771" s="133"/>
      <c r="G771" s="133"/>
      <c r="H771" s="134"/>
      <c r="I771" s="134"/>
      <c r="J771" s="132"/>
      <c r="K771" s="132"/>
      <c r="L771" s="132"/>
      <c r="M771" s="132"/>
      <c r="N771" s="132"/>
      <c r="O771" s="132"/>
      <c r="P771" s="132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124"/>
      <c r="AN771" s="124"/>
      <c r="AO771" s="124"/>
      <c r="AP771" s="124"/>
    </row>
    <row r="772">
      <c r="A772" s="27"/>
      <c r="B772" s="27"/>
      <c r="C772" s="27"/>
      <c r="D772" s="27"/>
      <c r="E772" s="132"/>
      <c r="F772" s="133"/>
      <c r="G772" s="133"/>
      <c r="H772" s="134"/>
      <c r="I772" s="134"/>
      <c r="J772" s="132"/>
      <c r="K772" s="132"/>
      <c r="L772" s="132"/>
      <c r="M772" s="132"/>
      <c r="N772" s="132"/>
      <c r="O772" s="132"/>
      <c r="P772" s="132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124"/>
      <c r="AN772" s="124"/>
      <c r="AO772" s="124"/>
      <c r="AP772" s="124"/>
    </row>
    <row r="773">
      <c r="A773" s="27"/>
      <c r="B773" s="27"/>
      <c r="C773" s="27"/>
      <c r="D773" s="27"/>
      <c r="E773" s="132"/>
      <c r="F773" s="133"/>
      <c r="G773" s="133"/>
      <c r="H773" s="134"/>
      <c r="I773" s="134"/>
      <c r="J773" s="132"/>
      <c r="K773" s="132"/>
      <c r="L773" s="132"/>
      <c r="M773" s="132"/>
      <c r="N773" s="132"/>
      <c r="O773" s="132"/>
      <c r="P773" s="132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124"/>
      <c r="AN773" s="124"/>
      <c r="AO773" s="124"/>
      <c r="AP773" s="124"/>
    </row>
    <row r="774">
      <c r="A774" s="27"/>
      <c r="B774" s="27"/>
      <c r="C774" s="27"/>
      <c r="D774" s="27"/>
      <c r="E774" s="132"/>
      <c r="F774" s="133"/>
      <c r="G774" s="133"/>
      <c r="H774" s="134"/>
      <c r="I774" s="134"/>
      <c r="J774" s="132"/>
      <c r="K774" s="132"/>
      <c r="L774" s="132"/>
      <c r="M774" s="132"/>
      <c r="N774" s="132"/>
      <c r="O774" s="132"/>
      <c r="P774" s="132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124"/>
      <c r="AN774" s="124"/>
      <c r="AO774" s="124"/>
      <c r="AP774" s="124"/>
    </row>
    <row r="775">
      <c r="A775" s="27"/>
      <c r="B775" s="27"/>
      <c r="C775" s="27"/>
      <c r="D775" s="27"/>
      <c r="E775" s="132"/>
      <c r="F775" s="133"/>
      <c r="G775" s="133"/>
      <c r="H775" s="134"/>
      <c r="I775" s="134"/>
      <c r="J775" s="132"/>
      <c r="K775" s="132"/>
      <c r="L775" s="132"/>
      <c r="M775" s="132"/>
      <c r="N775" s="132"/>
      <c r="O775" s="132"/>
      <c r="P775" s="132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124"/>
      <c r="AN775" s="124"/>
      <c r="AO775" s="124"/>
      <c r="AP775" s="124"/>
    </row>
    <row r="776">
      <c r="A776" s="27"/>
      <c r="B776" s="27"/>
      <c r="C776" s="27"/>
      <c r="D776" s="27"/>
      <c r="E776" s="132"/>
      <c r="F776" s="133"/>
      <c r="G776" s="133"/>
      <c r="H776" s="134"/>
      <c r="I776" s="134"/>
      <c r="J776" s="132"/>
      <c r="K776" s="132"/>
      <c r="L776" s="132"/>
      <c r="M776" s="132"/>
      <c r="N776" s="132"/>
      <c r="O776" s="132"/>
      <c r="P776" s="132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124"/>
      <c r="AN776" s="124"/>
      <c r="AO776" s="124"/>
      <c r="AP776" s="124"/>
    </row>
    <row r="777">
      <c r="A777" s="27"/>
      <c r="B777" s="27"/>
      <c r="C777" s="27"/>
      <c r="D777" s="27"/>
      <c r="E777" s="132"/>
      <c r="F777" s="133"/>
      <c r="G777" s="133"/>
      <c r="H777" s="134"/>
      <c r="I777" s="134"/>
      <c r="J777" s="132"/>
      <c r="K777" s="132"/>
      <c r="L777" s="132"/>
      <c r="M777" s="132"/>
      <c r="N777" s="132"/>
      <c r="O777" s="132"/>
      <c r="P777" s="132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124"/>
      <c r="AN777" s="124"/>
      <c r="AO777" s="124"/>
      <c r="AP777" s="124"/>
    </row>
    <row r="778">
      <c r="A778" s="27"/>
      <c r="B778" s="27"/>
      <c r="C778" s="27"/>
      <c r="D778" s="27"/>
      <c r="E778" s="132"/>
      <c r="F778" s="133"/>
      <c r="G778" s="133"/>
      <c r="H778" s="134"/>
      <c r="I778" s="134"/>
      <c r="J778" s="132"/>
      <c r="K778" s="132"/>
      <c r="L778" s="132"/>
      <c r="M778" s="132"/>
      <c r="N778" s="132"/>
      <c r="O778" s="132"/>
      <c r="P778" s="132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124"/>
      <c r="AN778" s="124"/>
      <c r="AO778" s="124"/>
      <c r="AP778" s="124"/>
    </row>
    <row r="779">
      <c r="A779" s="27"/>
      <c r="B779" s="27"/>
      <c r="C779" s="27"/>
      <c r="D779" s="27"/>
      <c r="E779" s="132"/>
      <c r="F779" s="133"/>
      <c r="G779" s="133"/>
      <c r="H779" s="134"/>
      <c r="I779" s="134"/>
      <c r="J779" s="132"/>
      <c r="K779" s="132"/>
      <c r="L779" s="132"/>
      <c r="M779" s="132"/>
      <c r="N779" s="132"/>
      <c r="O779" s="132"/>
      <c r="P779" s="132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124"/>
      <c r="AN779" s="124"/>
      <c r="AO779" s="124"/>
      <c r="AP779" s="124"/>
    </row>
    <row r="780">
      <c r="A780" s="27"/>
      <c r="B780" s="27"/>
      <c r="C780" s="27"/>
      <c r="D780" s="27"/>
      <c r="E780" s="132"/>
      <c r="F780" s="133"/>
      <c r="G780" s="133"/>
      <c r="H780" s="134"/>
      <c r="I780" s="134"/>
      <c r="J780" s="132"/>
      <c r="K780" s="132"/>
      <c r="L780" s="132"/>
      <c r="M780" s="132"/>
      <c r="N780" s="132"/>
      <c r="O780" s="132"/>
      <c r="P780" s="132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124"/>
      <c r="AN780" s="124"/>
      <c r="AO780" s="124"/>
      <c r="AP780" s="124"/>
    </row>
    <row r="781">
      <c r="A781" s="27"/>
      <c r="B781" s="27"/>
      <c r="C781" s="27"/>
      <c r="D781" s="27"/>
      <c r="E781" s="132"/>
      <c r="F781" s="133"/>
      <c r="G781" s="133"/>
      <c r="H781" s="134"/>
      <c r="I781" s="134"/>
      <c r="J781" s="132"/>
      <c r="K781" s="132"/>
      <c r="L781" s="132"/>
      <c r="M781" s="132"/>
      <c r="N781" s="132"/>
      <c r="O781" s="132"/>
      <c r="P781" s="132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124"/>
      <c r="AN781" s="124"/>
      <c r="AO781" s="124"/>
      <c r="AP781" s="124"/>
    </row>
    <row r="782">
      <c r="A782" s="27"/>
      <c r="B782" s="27"/>
      <c r="C782" s="27"/>
      <c r="D782" s="27"/>
      <c r="E782" s="132"/>
      <c r="F782" s="133"/>
      <c r="G782" s="133"/>
      <c r="H782" s="134"/>
      <c r="I782" s="134"/>
      <c r="J782" s="132"/>
      <c r="K782" s="132"/>
      <c r="L782" s="132"/>
      <c r="M782" s="132"/>
      <c r="N782" s="132"/>
      <c r="O782" s="132"/>
      <c r="P782" s="132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124"/>
      <c r="AN782" s="124"/>
      <c r="AO782" s="124"/>
      <c r="AP782" s="124"/>
    </row>
    <row r="783">
      <c r="A783" s="27"/>
      <c r="B783" s="27"/>
      <c r="C783" s="27"/>
      <c r="D783" s="27"/>
      <c r="E783" s="132"/>
      <c r="F783" s="133"/>
      <c r="G783" s="133"/>
      <c r="H783" s="134"/>
      <c r="I783" s="134"/>
      <c r="J783" s="132"/>
      <c r="K783" s="132"/>
      <c r="L783" s="132"/>
      <c r="M783" s="132"/>
      <c r="N783" s="132"/>
      <c r="O783" s="132"/>
      <c r="P783" s="132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124"/>
      <c r="AN783" s="124"/>
      <c r="AO783" s="124"/>
      <c r="AP783" s="124"/>
    </row>
    <row r="784">
      <c r="A784" s="27"/>
      <c r="B784" s="27"/>
      <c r="C784" s="27"/>
      <c r="D784" s="27"/>
      <c r="E784" s="132"/>
      <c r="F784" s="133"/>
      <c r="G784" s="133"/>
      <c r="H784" s="134"/>
      <c r="I784" s="134"/>
      <c r="J784" s="132"/>
      <c r="K784" s="132"/>
      <c r="L784" s="132"/>
      <c r="M784" s="132"/>
      <c r="N784" s="132"/>
      <c r="O784" s="132"/>
      <c r="P784" s="132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124"/>
      <c r="AN784" s="124"/>
      <c r="AO784" s="124"/>
      <c r="AP784" s="124"/>
    </row>
    <row r="785">
      <c r="A785" s="27"/>
      <c r="B785" s="27"/>
      <c r="C785" s="27"/>
      <c r="D785" s="27"/>
      <c r="E785" s="132"/>
      <c r="F785" s="133"/>
      <c r="G785" s="133"/>
      <c r="H785" s="134"/>
      <c r="I785" s="134"/>
      <c r="J785" s="132"/>
      <c r="K785" s="132"/>
      <c r="L785" s="132"/>
      <c r="M785" s="132"/>
      <c r="N785" s="132"/>
      <c r="O785" s="132"/>
      <c r="P785" s="132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124"/>
      <c r="AN785" s="124"/>
      <c r="AO785" s="124"/>
      <c r="AP785" s="124"/>
    </row>
    <row r="786">
      <c r="A786" s="27"/>
      <c r="B786" s="27"/>
      <c r="C786" s="27"/>
      <c r="D786" s="27"/>
      <c r="E786" s="132"/>
      <c r="F786" s="133"/>
      <c r="G786" s="133"/>
      <c r="H786" s="134"/>
      <c r="I786" s="134"/>
      <c r="J786" s="132"/>
      <c r="K786" s="132"/>
      <c r="L786" s="132"/>
      <c r="M786" s="132"/>
      <c r="N786" s="132"/>
      <c r="O786" s="132"/>
      <c r="P786" s="132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124"/>
      <c r="AN786" s="124"/>
      <c r="AO786" s="124"/>
      <c r="AP786" s="124"/>
    </row>
    <row r="787">
      <c r="A787" s="27"/>
      <c r="B787" s="27"/>
      <c r="C787" s="27"/>
      <c r="D787" s="27"/>
      <c r="E787" s="132"/>
      <c r="F787" s="133"/>
      <c r="G787" s="133"/>
      <c r="H787" s="134"/>
      <c r="I787" s="134"/>
      <c r="J787" s="132"/>
      <c r="K787" s="132"/>
      <c r="L787" s="132"/>
      <c r="M787" s="132"/>
      <c r="N787" s="132"/>
      <c r="O787" s="132"/>
      <c r="P787" s="132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124"/>
      <c r="AN787" s="124"/>
      <c r="AO787" s="124"/>
      <c r="AP787" s="124"/>
    </row>
    <row r="788">
      <c r="A788" s="27"/>
      <c r="B788" s="27"/>
      <c r="C788" s="27"/>
      <c r="D788" s="27"/>
      <c r="E788" s="132"/>
      <c r="F788" s="133"/>
      <c r="G788" s="133"/>
      <c r="H788" s="134"/>
      <c r="I788" s="134"/>
      <c r="J788" s="132"/>
      <c r="K788" s="132"/>
      <c r="L788" s="132"/>
      <c r="M788" s="132"/>
      <c r="N788" s="132"/>
      <c r="O788" s="132"/>
      <c r="P788" s="132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124"/>
      <c r="AN788" s="124"/>
      <c r="AO788" s="124"/>
      <c r="AP788" s="124"/>
    </row>
    <row r="789">
      <c r="A789" s="27"/>
      <c r="B789" s="27"/>
      <c r="C789" s="27"/>
      <c r="D789" s="27"/>
      <c r="E789" s="132"/>
      <c r="F789" s="133"/>
      <c r="G789" s="133"/>
      <c r="H789" s="134"/>
      <c r="I789" s="134"/>
      <c r="J789" s="132"/>
      <c r="K789" s="132"/>
      <c r="L789" s="132"/>
      <c r="M789" s="132"/>
      <c r="N789" s="132"/>
      <c r="O789" s="132"/>
      <c r="P789" s="132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124"/>
      <c r="AN789" s="124"/>
      <c r="AO789" s="124"/>
      <c r="AP789" s="124"/>
    </row>
    <row r="790">
      <c r="A790" s="27"/>
      <c r="B790" s="27"/>
      <c r="C790" s="27"/>
      <c r="D790" s="27"/>
      <c r="E790" s="132"/>
      <c r="F790" s="133"/>
      <c r="G790" s="133"/>
      <c r="H790" s="134"/>
      <c r="I790" s="134"/>
      <c r="J790" s="132"/>
      <c r="K790" s="132"/>
      <c r="L790" s="132"/>
      <c r="M790" s="132"/>
      <c r="N790" s="132"/>
      <c r="O790" s="132"/>
      <c r="P790" s="132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124"/>
      <c r="AN790" s="124"/>
      <c r="AO790" s="124"/>
      <c r="AP790" s="124"/>
    </row>
    <row r="791">
      <c r="A791" s="27"/>
      <c r="B791" s="27"/>
      <c r="C791" s="27"/>
      <c r="D791" s="27"/>
      <c r="E791" s="132"/>
      <c r="F791" s="133"/>
      <c r="G791" s="133"/>
      <c r="H791" s="134"/>
      <c r="I791" s="134"/>
      <c r="J791" s="132"/>
      <c r="K791" s="132"/>
      <c r="L791" s="132"/>
      <c r="M791" s="132"/>
      <c r="N791" s="132"/>
      <c r="O791" s="132"/>
      <c r="P791" s="132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124"/>
      <c r="AN791" s="124"/>
      <c r="AO791" s="124"/>
      <c r="AP791" s="124"/>
    </row>
    <row r="792">
      <c r="A792" s="27"/>
      <c r="B792" s="27"/>
      <c r="C792" s="27"/>
      <c r="D792" s="27"/>
      <c r="E792" s="132"/>
      <c r="F792" s="133"/>
      <c r="G792" s="133"/>
      <c r="H792" s="134"/>
      <c r="I792" s="134"/>
      <c r="J792" s="132"/>
      <c r="K792" s="132"/>
      <c r="L792" s="132"/>
      <c r="M792" s="132"/>
      <c r="N792" s="132"/>
      <c r="O792" s="132"/>
      <c r="P792" s="132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124"/>
      <c r="AN792" s="124"/>
      <c r="AO792" s="124"/>
      <c r="AP792" s="124"/>
    </row>
    <row r="793">
      <c r="A793" s="27"/>
      <c r="B793" s="27"/>
      <c r="C793" s="27"/>
      <c r="D793" s="27"/>
      <c r="E793" s="132"/>
      <c r="F793" s="133"/>
      <c r="G793" s="133"/>
      <c r="H793" s="134"/>
      <c r="I793" s="134"/>
      <c r="J793" s="132"/>
      <c r="K793" s="132"/>
      <c r="L793" s="132"/>
      <c r="M793" s="132"/>
      <c r="N793" s="132"/>
      <c r="O793" s="132"/>
      <c r="P793" s="132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124"/>
      <c r="AN793" s="124"/>
      <c r="AO793" s="124"/>
      <c r="AP793" s="124"/>
    </row>
    <row r="794">
      <c r="A794" s="27"/>
      <c r="B794" s="27"/>
      <c r="C794" s="27"/>
      <c r="D794" s="27"/>
      <c r="E794" s="132"/>
      <c r="F794" s="133"/>
      <c r="G794" s="133"/>
      <c r="H794" s="134"/>
      <c r="I794" s="134"/>
      <c r="J794" s="132"/>
      <c r="K794" s="132"/>
      <c r="L794" s="132"/>
      <c r="M794" s="132"/>
      <c r="N794" s="132"/>
      <c r="O794" s="132"/>
      <c r="P794" s="132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124"/>
      <c r="AN794" s="124"/>
      <c r="AO794" s="124"/>
      <c r="AP794" s="124"/>
    </row>
    <row r="795">
      <c r="A795" s="27"/>
      <c r="B795" s="27"/>
      <c r="C795" s="27"/>
      <c r="D795" s="27"/>
      <c r="E795" s="132"/>
      <c r="F795" s="133"/>
      <c r="G795" s="133"/>
      <c r="H795" s="134"/>
      <c r="I795" s="134"/>
      <c r="J795" s="132"/>
      <c r="K795" s="132"/>
      <c r="L795" s="132"/>
      <c r="M795" s="132"/>
      <c r="N795" s="132"/>
      <c r="O795" s="132"/>
      <c r="P795" s="132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124"/>
      <c r="AN795" s="124"/>
      <c r="AO795" s="124"/>
      <c r="AP795" s="124"/>
    </row>
    <row r="796">
      <c r="A796" s="27"/>
      <c r="B796" s="27"/>
      <c r="C796" s="27"/>
      <c r="D796" s="27"/>
      <c r="E796" s="132"/>
      <c r="F796" s="133"/>
      <c r="G796" s="133"/>
      <c r="H796" s="134"/>
      <c r="I796" s="134"/>
      <c r="J796" s="132"/>
      <c r="K796" s="132"/>
      <c r="L796" s="132"/>
      <c r="M796" s="132"/>
      <c r="N796" s="132"/>
      <c r="O796" s="132"/>
      <c r="P796" s="132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124"/>
      <c r="AN796" s="124"/>
      <c r="AO796" s="124"/>
      <c r="AP796" s="124"/>
    </row>
    <row r="797">
      <c r="A797" s="27"/>
      <c r="B797" s="27"/>
      <c r="C797" s="27"/>
      <c r="D797" s="27"/>
      <c r="E797" s="132"/>
      <c r="F797" s="133"/>
      <c r="G797" s="133"/>
      <c r="H797" s="134"/>
      <c r="I797" s="134"/>
      <c r="J797" s="132"/>
      <c r="K797" s="132"/>
      <c r="L797" s="132"/>
      <c r="M797" s="132"/>
      <c r="N797" s="132"/>
      <c r="O797" s="132"/>
      <c r="P797" s="132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124"/>
      <c r="AN797" s="124"/>
      <c r="AO797" s="124"/>
      <c r="AP797" s="124"/>
    </row>
    <row r="798">
      <c r="A798" s="27"/>
      <c r="B798" s="27"/>
      <c r="C798" s="27"/>
      <c r="D798" s="27"/>
      <c r="E798" s="132"/>
      <c r="F798" s="133"/>
      <c r="G798" s="133"/>
      <c r="H798" s="134"/>
      <c r="I798" s="134"/>
      <c r="J798" s="132"/>
      <c r="K798" s="132"/>
      <c r="L798" s="132"/>
      <c r="M798" s="132"/>
      <c r="N798" s="132"/>
      <c r="O798" s="132"/>
      <c r="P798" s="132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124"/>
      <c r="AN798" s="124"/>
      <c r="AO798" s="124"/>
      <c r="AP798" s="124"/>
    </row>
    <row r="799">
      <c r="A799" s="27"/>
      <c r="B799" s="27"/>
      <c r="C799" s="27"/>
      <c r="D799" s="27"/>
      <c r="E799" s="132"/>
      <c r="F799" s="133"/>
      <c r="G799" s="133"/>
      <c r="H799" s="134"/>
      <c r="I799" s="134"/>
      <c r="J799" s="132"/>
      <c r="K799" s="132"/>
      <c r="L799" s="132"/>
      <c r="M799" s="132"/>
      <c r="N799" s="132"/>
      <c r="O799" s="132"/>
      <c r="P799" s="132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124"/>
      <c r="AN799" s="124"/>
      <c r="AO799" s="124"/>
      <c r="AP799" s="124"/>
    </row>
    <row r="800">
      <c r="A800" s="27"/>
      <c r="B800" s="27"/>
      <c r="C800" s="27"/>
      <c r="D800" s="27"/>
      <c r="E800" s="132"/>
      <c r="F800" s="133"/>
      <c r="G800" s="133"/>
      <c r="H800" s="134"/>
      <c r="I800" s="134"/>
      <c r="J800" s="132"/>
      <c r="K800" s="132"/>
      <c r="L800" s="132"/>
      <c r="M800" s="132"/>
      <c r="N800" s="132"/>
      <c r="O800" s="132"/>
      <c r="P800" s="132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124"/>
      <c r="AN800" s="124"/>
      <c r="AO800" s="124"/>
      <c r="AP800" s="124"/>
    </row>
    <row r="801">
      <c r="A801" s="27"/>
      <c r="B801" s="27"/>
      <c r="C801" s="27"/>
      <c r="D801" s="27"/>
      <c r="E801" s="132"/>
      <c r="F801" s="133"/>
      <c r="G801" s="133"/>
      <c r="H801" s="134"/>
      <c r="I801" s="134"/>
      <c r="J801" s="132"/>
      <c r="K801" s="132"/>
      <c r="L801" s="132"/>
      <c r="M801" s="132"/>
      <c r="N801" s="132"/>
      <c r="O801" s="132"/>
      <c r="P801" s="132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124"/>
      <c r="AN801" s="124"/>
      <c r="AO801" s="124"/>
      <c r="AP801" s="124"/>
    </row>
    <row r="802">
      <c r="A802" s="27"/>
      <c r="B802" s="27"/>
      <c r="C802" s="27"/>
      <c r="D802" s="27"/>
      <c r="E802" s="132"/>
      <c r="F802" s="133"/>
      <c r="G802" s="133"/>
      <c r="H802" s="134"/>
      <c r="I802" s="134"/>
      <c r="J802" s="132"/>
      <c r="K802" s="132"/>
      <c r="L802" s="132"/>
      <c r="M802" s="132"/>
      <c r="N802" s="132"/>
      <c r="O802" s="132"/>
      <c r="P802" s="132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124"/>
      <c r="AN802" s="124"/>
      <c r="AO802" s="124"/>
      <c r="AP802" s="124"/>
    </row>
    <row r="803">
      <c r="A803" s="27"/>
      <c r="B803" s="27"/>
      <c r="C803" s="27"/>
      <c r="D803" s="27"/>
      <c r="E803" s="132"/>
      <c r="F803" s="133"/>
      <c r="G803" s="133"/>
      <c r="H803" s="134"/>
      <c r="I803" s="134"/>
      <c r="J803" s="132"/>
      <c r="K803" s="132"/>
      <c r="L803" s="132"/>
      <c r="M803" s="132"/>
      <c r="N803" s="132"/>
      <c r="O803" s="132"/>
      <c r="P803" s="132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124"/>
      <c r="AN803" s="124"/>
      <c r="AO803" s="124"/>
      <c r="AP803" s="124"/>
    </row>
    <row r="804">
      <c r="A804" s="27"/>
      <c r="B804" s="27"/>
      <c r="C804" s="27"/>
      <c r="D804" s="27"/>
      <c r="E804" s="132"/>
      <c r="F804" s="133"/>
      <c r="G804" s="133"/>
      <c r="H804" s="134"/>
      <c r="I804" s="134"/>
      <c r="J804" s="132"/>
      <c r="K804" s="132"/>
      <c r="L804" s="132"/>
      <c r="M804" s="132"/>
      <c r="N804" s="132"/>
      <c r="O804" s="132"/>
      <c r="P804" s="132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124"/>
      <c r="AN804" s="124"/>
      <c r="AO804" s="124"/>
      <c r="AP804" s="124"/>
    </row>
    <row r="805">
      <c r="A805" s="27"/>
      <c r="B805" s="27"/>
      <c r="C805" s="27"/>
      <c r="D805" s="27"/>
      <c r="E805" s="132"/>
      <c r="F805" s="133"/>
      <c r="G805" s="133"/>
      <c r="H805" s="134"/>
      <c r="I805" s="134"/>
      <c r="J805" s="132"/>
      <c r="K805" s="132"/>
      <c r="L805" s="132"/>
      <c r="M805" s="132"/>
      <c r="N805" s="132"/>
      <c r="O805" s="132"/>
      <c r="P805" s="132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124"/>
      <c r="AN805" s="124"/>
      <c r="AO805" s="124"/>
      <c r="AP805" s="124"/>
    </row>
    <row r="806">
      <c r="A806" s="27"/>
      <c r="B806" s="27"/>
      <c r="C806" s="27"/>
      <c r="D806" s="27"/>
      <c r="E806" s="132"/>
      <c r="F806" s="133"/>
      <c r="G806" s="133"/>
      <c r="H806" s="134"/>
      <c r="I806" s="134"/>
      <c r="J806" s="132"/>
      <c r="K806" s="132"/>
      <c r="L806" s="132"/>
      <c r="M806" s="132"/>
      <c r="N806" s="132"/>
      <c r="O806" s="132"/>
      <c r="P806" s="132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124"/>
      <c r="AN806" s="124"/>
      <c r="AO806" s="124"/>
      <c r="AP806" s="124"/>
    </row>
    <row r="807">
      <c r="A807" s="27"/>
      <c r="B807" s="27"/>
      <c r="C807" s="27"/>
      <c r="D807" s="27"/>
      <c r="E807" s="132"/>
      <c r="F807" s="133"/>
      <c r="G807" s="133"/>
      <c r="H807" s="134"/>
      <c r="I807" s="134"/>
      <c r="J807" s="132"/>
      <c r="K807" s="132"/>
      <c r="L807" s="132"/>
      <c r="M807" s="132"/>
      <c r="N807" s="132"/>
      <c r="O807" s="132"/>
      <c r="P807" s="132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124"/>
      <c r="AN807" s="124"/>
      <c r="AO807" s="124"/>
      <c r="AP807" s="124"/>
    </row>
    <row r="808">
      <c r="A808" s="27"/>
      <c r="B808" s="27"/>
      <c r="C808" s="27"/>
      <c r="D808" s="27"/>
      <c r="E808" s="132"/>
      <c r="F808" s="133"/>
      <c r="G808" s="133"/>
      <c r="H808" s="134"/>
      <c r="I808" s="134"/>
      <c r="J808" s="132"/>
      <c r="K808" s="132"/>
      <c r="L808" s="132"/>
      <c r="M808" s="132"/>
      <c r="N808" s="132"/>
      <c r="O808" s="132"/>
      <c r="P808" s="132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124"/>
      <c r="AN808" s="124"/>
      <c r="AO808" s="124"/>
      <c r="AP808" s="124"/>
    </row>
    <row r="809">
      <c r="A809" s="27"/>
      <c r="B809" s="27"/>
      <c r="C809" s="27"/>
      <c r="D809" s="27"/>
      <c r="E809" s="132"/>
      <c r="F809" s="133"/>
      <c r="G809" s="133"/>
      <c r="H809" s="134"/>
      <c r="I809" s="134"/>
      <c r="J809" s="132"/>
      <c r="K809" s="132"/>
      <c r="L809" s="132"/>
      <c r="M809" s="132"/>
      <c r="N809" s="132"/>
      <c r="O809" s="132"/>
      <c r="P809" s="132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124"/>
      <c r="AN809" s="124"/>
      <c r="AO809" s="124"/>
      <c r="AP809" s="124"/>
    </row>
    <row r="810">
      <c r="A810" s="27"/>
      <c r="B810" s="27"/>
      <c r="C810" s="27"/>
      <c r="D810" s="27"/>
      <c r="E810" s="132"/>
      <c r="F810" s="133"/>
      <c r="G810" s="133"/>
      <c r="H810" s="134"/>
      <c r="I810" s="134"/>
      <c r="J810" s="132"/>
      <c r="K810" s="132"/>
      <c r="L810" s="132"/>
      <c r="M810" s="132"/>
      <c r="N810" s="132"/>
      <c r="O810" s="132"/>
      <c r="P810" s="132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124"/>
      <c r="AN810" s="124"/>
      <c r="AO810" s="124"/>
      <c r="AP810" s="124"/>
    </row>
    <row r="811">
      <c r="A811" s="27"/>
      <c r="B811" s="27"/>
      <c r="C811" s="27"/>
      <c r="D811" s="27"/>
      <c r="E811" s="132"/>
      <c r="F811" s="133"/>
      <c r="G811" s="133"/>
      <c r="H811" s="134"/>
      <c r="I811" s="134"/>
      <c r="J811" s="132"/>
      <c r="K811" s="132"/>
      <c r="L811" s="132"/>
      <c r="M811" s="132"/>
      <c r="N811" s="132"/>
      <c r="O811" s="132"/>
      <c r="P811" s="132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124"/>
      <c r="AN811" s="124"/>
      <c r="AO811" s="124"/>
      <c r="AP811" s="124"/>
    </row>
    <row r="812">
      <c r="A812" s="27"/>
      <c r="B812" s="27"/>
      <c r="C812" s="27"/>
      <c r="D812" s="27"/>
      <c r="E812" s="132"/>
      <c r="F812" s="133"/>
      <c r="G812" s="133"/>
      <c r="H812" s="134"/>
      <c r="I812" s="134"/>
      <c r="J812" s="132"/>
      <c r="K812" s="132"/>
      <c r="L812" s="132"/>
      <c r="M812" s="132"/>
      <c r="N812" s="132"/>
      <c r="O812" s="132"/>
      <c r="P812" s="132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124"/>
      <c r="AN812" s="124"/>
      <c r="AO812" s="124"/>
      <c r="AP812" s="124"/>
    </row>
    <row r="813">
      <c r="A813" s="27"/>
      <c r="B813" s="27"/>
      <c r="C813" s="27"/>
      <c r="D813" s="27"/>
      <c r="E813" s="132"/>
      <c r="F813" s="133"/>
      <c r="G813" s="133"/>
      <c r="H813" s="134"/>
      <c r="I813" s="134"/>
      <c r="J813" s="132"/>
      <c r="K813" s="132"/>
      <c r="L813" s="132"/>
      <c r="M813" s="132"/>
      <c r="N813" s="132"/>
      <c r="O813" s="132"/>
      <c r="P813" s="132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124"/>
      <c r="AN813" s="124"/>
      <c r="AO813" s="124"/>
      <c r="AP813" s="124"/>
    </row>
    <row r="814">
      <c r="A814" s="27"/>
      <c r="B814" s="27"/>
      <c r="C814" s="27"/>
      <c r="D814" s="27"/>
      <c r="E814" s="132"/>
      <c r="F814" s="133"/>
      <c r="G814" s="133"/>
      <c r="H814" s="134"/>
      <c r="I814" s="134"/>
      <c r="J814" s="132"/>
      <c r="K814" s="132"/>
      <c r="L814" s="132"/>
      <c r="M814" s="132"/>
      <c r="N814" s="132"/>
      <c r="O814" s="132"/>
      <c r="P814" s="132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124"/>
      <c r="AN814" s="124"/>
      <c r="AO814" s="124"/>
      <c r="AP814" s="124"/>
    </row>
    <row r="815">
      <c r="A815" s="27"/>
      <c r="B815" s="27"/>
      <c r="C815" s="27"/>
      <c r="D815" s="27"/>
      <c r="E815" s="132"/>
      <c r="F815" s="133"/>
      <c r="G815" s="133"/>
      <c r="H815" s="134"/>
      <c r="I815" s="134"/>
      <c r="J815" s="132"/>
      <c r="K815" s="132"/>
      <c r="L815" s="132"/>
      <c r="M815" s="132"/>
      <c r="N815" s="132"/>
      <c r="O815" s="132"/>
      <c r="P815" s="132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124"/>
      <c r="AN815" s="124"/>
      <c r="AO815" s="124"/>
      <c r="AP815" s="124"/>
    </row>
    <row r="816">
      <c r="A816" s="27"/>
      <c r="B816" s="27"/>
      <c r="C816" s="27"/>
      <c r="D816" s="27"/>
      <c r="E816" s="132"/>
      <c r="F816" s="133"/>
      <c r="G816" s="133"/>
      <c r="H816" s="134"/>
      <c r="I816" s="134"/>
      <c r="J816" s="132"/>
      <c r="K816" s="132"/>
      <c r="L816" s="132"/>
      <c r="M816" s="132"/>
      <c r="N816" s="132"/>
      <c r="O816" s="132"/>
      <c r="P816" s="132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124"/>
      <c r="AN816" s="124"/>
      <c r="AO816" s="124"/>
      <c r="AP816" s="124"/>
    </row>
    <row r="817">
      <c r="A817" s="27"/>
      <c r="B817" s="27"/>
      <c r="C817" s="27"/>
      <c r="D817" s="27"/>
      <c r="E817" s="132"/>
      <c r="F817" s="133"/>
      <c r="G817" s="133"/>
      <c r="H817" s="134"/>
      <c r="I817" s="134"/>
      <c r="J817" s="132"/>
      <c r="K817" s="132"/>
      <c r="L817" s="132"/>
      <c r="M817" s="132"/>
      <c r="N817" s="132"/>
      <c r="O817" s="132"/>
      <c r="P817" s="132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124"/>
      <c r="AN817" s="124"/>
      <c r="AO817" s="124"/>
      <c r="AP817" s="124"/>
    </row>
    <row r="818">
      <c r="A818" s="27"/>
      <c r="B818" s="27"/>
      <c r="C818" s="27"/>
      <c r="D818" s="27"/>
      <c r="E818" s="132"/>
      <c r="F818" s="133"/>
      <c r="G818" s="133"/>
      <c r="H818" s="134"/>
      <c r="I818" s="134"/>
      <c r="J818" s="132"/>
      <c r="K818" s="132"/>
      <c r="L818" s="132"/>
      <c r="M818" s="132"/>
      <c r="N818" s="132"/>
      <c r="O818" s="132"/>
      <c r="P818" s="132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124"/>
      <c r="AN818" s="124"/>
      <c r="AO818" s="124"/>
      <c r="AP818" s="124"/>
    </row>
    <row r="819">
      <c r="A819" s="27"/>
      <c r="B819" s="27"/>
      <c r="C819" s="27"/>
      <c r="D819" s="27"/>
      <c r="E819" s="132"/>
      <c r="F819" s="133"/>
      <c r="G819" s="133"/>
      <c r="H819" s="134"/>
      <c r="I819" s="134"/>
      <c r="J819" s="132"/>
      <c r="K819" s="132"/>
      <c r="L819" s="132"/>
      <c r="M819" s="132"/>
      <c r="N819" s="132"/>
      <c r="O819" s="132"/>
      <c r="P819" s="132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124"/>
      <c r="AN819" s="124"/>
      <c r="AO819" s="124"/>
      <c r="AP819" s="124"/>
    </row>
    <row r="820">
      <c r="A820" s="27"/>
      <c r="B820" s="27"/>
      <c r="C820" s="27"/>
      <c r="D820" s="27"/>
      <c r="E820" s="132"/>
      <c r="F820" s="133"/>
      <c r="G820" s="133"/>
      <c r="H820" s="134"/>
      <c r="I820" s="134"/>
      <c r="J820" s="132"/>
      <c r="K820" s="132"/>
      <c r="L820" s="132"/>
      <c r="M820" s="132"/>
      <c r="N820" s="132"/>
      <c r="O820" s="132"/>
      <c r="P820" s="132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124"/>
      <c r="AN820" s="124"/>
      <c r="AO820" s="124"/>
      <c r="AP820" s="124"/>
    </row>
    <row r="821">
      <c r="A821" s="27"/>
      <c r="B821" s="27"/>
      <c r="C821" s="27"/>
      <c r="D821" s="27"/>
      <c r="E821" s="132"/>
      <c r="F821" s="133"/>
      <c r="G821" s="133"/>
      <c r="H821" s="134"/>
      <c r="I821" s="134"/>
      <c r="J821" s="132"/>
      <c r="K821" s="132"/>
      <c r="L821" s="132"/>
      <c r="M821" s="132"/>
      <c r="N821" s="132"/>
      <c r="O821" s="132"/>
      <c r="P821" s="132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124"/>
      <c r="AN821" s="124"/>
      <c r="AO821" s="124"/>
      <c r="AP821" s="124"/>
    </row>
    <row r="822">
      <c r="A822" s="27"/>
      <c r="B822" s="27"/>
      <c r="C822" s="27"/>
      <c r="D822" s="27"/>
      <c r="E822" s="132"/>
      <c r="F822" s="133"/>
      <c r="G822" s="133"/>
      <c r="H822" s="134"/>
      <c r="I822" s="134"/>
      <c r="J822" s="132"/>
      <c r="K822" s="132"/>
      <c r="L822" s="132"/>
      <c r="M822" s="132"/>
      <c r="N822" s="132"/>
      <c r="O822" s="132"/>
      <c r="P822" s="132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124"/>
      <c r="AN822" s="124"/>
      <c r="AO822" s="124"/>
      <c r="AP822" s="124"/>
    </row>
    <row r="823">
      <c r="A823" s="27"/>
      <c r="B823" s="27"/>
      <c r="C823" s="27"/>
      <c r="D823" s="27"/>
      <c r="E823" s="132"/>
      <c r="F823" s="133"/>
      <c r="G823" s="133"/>
      <c r="H823" s="134"/>
      <c r="I823" s="134"/>
      <c r="J823" s="132"/>
      <c r="K823" s="132"/>
      <c r="L823" s="132"/>
      <c r="M823" s="132"/>
      <c r="N823" s="132"/>
      <c r="O823" s="132"/>
      <c r="P823" s="132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124"/>
      <c r="AN823" s="124"/>
      <c r="AO823" s="124"/>
      <c r="AP823" s="124"/>
    </row>
    <row r="824">
      <c r="A824" s="27"/>
      <c r="B824" s="27"/>
      <c r="C824" s="27"/>
      <c r="D824" s="27"/>
      <c r="E824" s="132"/>
      <c r="F824" s="133"/>
      <c r="G824" s="133"/>
      <c r="H824" s="134"/>
      <c r="I824" s="134"/>
      <c r="J824" s="132"/>
      <c r="K824" s="132"/>
      <c r="L824" s="132"/>
      <c r="M824" s="132"/>
      <c r="N824" s="132"/>
      <c r="O824" s="132"/>
      <c r="P824" s="132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124"/>
      <c r="AN824" s="124"/>
      <c r="AO824" s="124"/>
      <c r="AP824" s="124"/>
    </row>
    <row r="825">
      <c r="A825" s="27"/>
      <c r="B825" s="27"/>
      <c r="C825" s="27"/>
      <c r="D825" s="27"/>
      <c r="E825" s="132"/>
      <c r="F825" s="133"/>
      <c r="G825" s="133"/>
      <c r="H825" s="134"/>
      <c r="I825" s="134"/>
      <c r="J825" s="132"/>
      <c r="K825" s="132"/>
      <c r="L825" s="132"/>
      <c r="M825" s="132"/>
      <c r="N825" s="132"/>
      <c r="O825" s="132"/>
      <c r="P825" s="132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124"/>
      <c r="AN825" s="124"/>
      <c r="AO825" s="124"/>
      <c r="AP825" s="124"/>
    </row>
    <row r="826">
      <c r="A826" s="27"/>
      <c r="B826" s="27"/>
      <c r="C826" s="27"/>
      <c r="D826" s="27"/>
      <c r="E826" s="132"/>
      <c r="F826" s="133"/>
      <c r="G826" s="133"/>
      <c r="H826" s="134"/>
      <c r="I826" s="134"/>
      <c r="J826" s="132"/>
      <c r="K826" s="132"/>
      <c r="L826" s="132"/>
      <c r="M826" s="132"/>
      <c r="N826" s="132"/>
      <c r="O826" s="132"/>
      <c r="P826" s="132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124"/>
      <c r="AN826" s="124"/>
      <c r="AO826" s="124"/>
      <c r="AP826" s="124"/>
    </row>
    <row r="827">
      <c r="A827" s="27"/>
      <c r="B827" s="27"/>
      <c r="C827" s="27"/>
      <c r="D827" s="27"/>
      <c r="E827" s="132"/>
      <c r="F827" s="133"/>
      <c r="G827" s="133"/>
      <c r="H827" s="134"/>
      <c r="I827" s="134"/>
      <c r="J827" s="132"/>
      <c r="K827" s="132"/>
      <c r="L827" s="132"/>
      <c r="M827" s="132"/>
      <c r="N827" s="132"/>
      <c r="O827" s="132"/>
      <c r="P827" s="132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124"/>
      <c r="AN827" s="124"/>
      <c r="AO827" s="124"/>
      <c r="AP827" s="124"/>
    </row>
    <row r="828">
      <c r="A828" s="27"/>
      <c r="B828" s="27"/>
      <c r="C828" s="27"/>
      <c r="D828" s="27"/>
      <c r="E828" s="132"/>
      <c r="F828" s="133"/>
      <c r="G828" s="133"/>
      <c r="H828" s="134"/>
      <c r="I828" s="134"/>
      <c r="J828" s="132"/>
      <c r="K828" s="132"/>
      <c r="L828" s="132"/>
      <c r="M828" s="132"/>
      <c r="N828" s="132"/>
      <c r="O828" s="132"/>
      <c r="P828" s="132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124"/>
      <c r="AN828" s="124"/>
      <c r="AO828" s="124"/>
      <c r="AP828" s="124"/>
    </row>
    <row r="829">
      <c r="A829" s="27"/>
      <c r="B829" s="27"/>
      <c r="C829" s="27"/>
      <c r="D829" s="27"/>
      <c r="E829" s="132"/>
      <c r="F829" s="133"/>
      <c r="G829" s="133"/>
      <c r="H829" s="134"/>
      <c r="I829" s="134"/>
      <c r="J829" s="132"/>
      <c r="K829" s="132"/>
      <c r="L829" s="132"/>
      <c r="M829" s="132"/>
      <c r="N829" s="132"/>
      <c r="O829" s="132"/>
      <c r="P829" s="132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124"/>
      <c r="AN829" s="124"/>
      <c r="AO829" s="124"/>
      <c r="AP829" s="124"/>
    </row>
    <row r="830">
      <c r="A830" s="27"/>
      <c r="B830" s="27"/>
      <c r="C830" s="27"/>
      <c r="D830" s="27"/>
      <c r="E830" s="132"/>
      <c r="F830" s="133"/>
      <c r="G830" s="133"/>
      <c r="H830" s="134"/>
      <c r="I830" s="134"/>
      <c r="J830" s="132"/>
      <c r="K830" s="132"/>
      <c r="L830" s="132"/>
      <c r="M830" s="132"/>
      <c r="N830" s="132"/>
      <c r="O830" s="132"/>
      <c r="P830" s="132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124"/>
      <c r="AN830" s="124"/>
      <c r="AO830" s="124"/>
      <c r="AP830" s="124"/>
    </row>
    <row r="831">
      <c r="A831" s="27"/>
      <c r="B831" s="27"/>
      <c r="C831" s="27"/>
      <c r="D831" s="27"/>
      <c r="E831" s="132"/>
      <c r="F831" s="133"/>
      <c r="G831" s="133"/>
      <c r="H831" s="134"/>
      <c r="I831" s="134"/>
      <c r="J831" s="132"/>
      <c r="K831" s="132"/>
      <c r="L831" s="132"/>
      <c r="M831" s="132"/>
      <c r="N831" s="132"/>
      <c r="O831" s="132"/>
      <c r="P831" s="132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124"/>
      <c r="AN831" s="124"/>
      <c r="AO831" s="124"/>
      <c r="AP831" s="124"/>
    </row>
    <row r="832">
      <c r="A832" s="27"/>
      <c r="B832" s="27"/>
      <c r="C832" s="27"/>
      <c r="D832" s="27"/>
      <c r="E832" s="132"/>
      <c r="F832" s="133"/>
      <c r="G832" s="133"/>
      <c r="H832" s="134"/>
      <c r="I832" s="134"/>
      <c r="J832" s="132"/>
      <c r="K832" s="132"/>
      <c r="L832" s="132"/>
      <c r="M832" s="132"/>
      <c r="N832" s="132"/>
      <c r="O832" s="132"/>
      <c r="P832" s="132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124"/>
      <c r="AN832" s="124"/>
      <c r="AO832" s="124"/>
      <c r="AP832" s="124"/>
    </row>
    <row r="833">
      <c r="A833" s="27"/>
      <c r="B833" s="27"/>
      <c r="C833" s="27"/>
      <c r="D833" s="27"/>
      <c r="E833" s="132"/>
      <c r="F833" s="133"/>
      <c r="G833" s="133"/>
      <c r="H833" s="134"/>
      <c r="I833" s="134"/>
      <c r="J833" s="132"/>
      <c r="K833" s="132"/>
      <c r="L833" s="132"/>
      <c r="M833" s="132"/>
      <c r="N833" s="132"/>
      <c r="O833" s="132"/>
      <c r="P833" s="132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124"/>
      <c r="AN833" s="124"/>
      <c r="AO833" s="124"/>
      <c r="AP833" s="124"/>
    </row>
    <row r="834">
      <c r="A834" s="27"/>
      <c r="B834" s="27"/>
      <c r="C834" s="27"/>
      <c r="D834" s="27"/>
      <c r="E834" s="132"/>
      <c r="F834" s="133"/>
      <c r="G834" s="133"/>
      <c r="H834" s="134"/>
      <c r="I834" s="134"/>
      <c r="J834" s="132"/>
      <c r="K834" s="132"/>
      <c r="L834" s="132"/>
      <c r="M834" s="132"/>
      <c r="N834" s="132"/>
      <c r="O834" s="132"/>
      <c r="P834" s="132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124"/>
      <c r="AN834" s="124"/>
      <c r="AO834" s="124"/>
      <c r="AP834" s="124"/>
    </row>
    <row r="835">
      <c r="A835" s="27"/>
      <c r="B835" s="27"/>
      <c r="C835" s="27"/>
      <c r="D835" s="27"/>
      <c r="E835" s="132"/>
      <c r="F835" s="133"/>
      <c r="G835" s="133"/>
      <c r="H835" s="134"/>
      <c r="I835" s="134"/>
      <c r="J835" s="132"/>
      <c r="K835" s="132"/>
      <c r="L835" s="132"/>
      <c r="M835" s="132"/>
      <c r="N835" s="132"/>
      <c r="O835" s="132"/>
      <c r="P835" s="132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124"/>
      <c r="AN835" s="124"/>
      <c r="AO835" s="124"/>
      <c r="AP835" s="124"/>
    </row>
    <row r="836">
      <c r="A836" s="27"/>
      <c r="B836" s="27"/>
      <c r="C836" s="27"/>
      <c r="D836" s="27"/>
      <c r="E836" s="132"/>
      <c r="F836" s="133"/>
      <c r="G836" s="133"/>
      <c r="H836" s="134"/>
      <c r="I836" s="134"/>
      <c r="J836" s="132"/>
      <c r="K836" s="132"/>
      <c r="L836" s="132"/>
      <c r="M836" s="132"/>
      <c r="N836" s="132"/>
      <c r="O836" s="132"/>
      <c r="P836" s="132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124"/>
      <c r="AN836" s="124"/>
      <c r="AO836" s="124"/>
      <c r="AP836" s="124"/>
    </row>
    <row r="837">
      <c r="A837" s="27"/>
      <c r="B837" s="27"/>
      <c r="C837" s="27"/>
      <c r="D837" s="27"/>
      <c r="E837" s="132"/>
      <c r="F837" s="133"/>
      <c r="G837" s="133"/>
      <c r="H837" s="134"/>
      <c r="I837" s="134"/>
      <c r="J837" s="132"/>
      <c r="K837" s="132"/>
      <c r="L837" s="132"/>
      <c r="M837" s="132"/>
      <c r="N837" s="132"/>
      <c r="O837" s="132"/>
      <c r="P837" s="132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124"/>
      <c r="AN837" s="124"/>
      <c r="AO837" s="124"/>
      <c r="AP837" s="124"/>
    </row>
    <row r="838">
      <c r="A838" s="27"/>
      <c r="B838" s="27"/>
      <c r="C838" s="27"/>
      <c r="D838" s="27"/>
      <c r="E838" s="132"/>
      <c r="F838" s="133"/>
      <c r="G838" s="133"/>
      <c r="H838" s="134"/>
      <c r="I838" s="134"/>
      <c r="J838" s="132"/>
      <c r="K838" s="132"/>
      <c r="L838" s="132"/>
      <c r="M838" s="132"/>
      <c r="N838" s="132"/>
      <c r="O838" s="132"/>
      <c r="P838" s="132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124"/>
      <c r="AN838" s="124"/>
      <c r="AO838" s="124"/>
      <c r="AP838" s="124"/>
    </row>
    <row r="839">
      <c r="A839" s="27"/>
      <c r="B839" s="27"/>
      <c r="C839" s="27"/>
      <c r="D839" s="27"/>
      <c r="E839" s="132"/>
      <c r="F839" s="133"/>
      <c r="G839" s="133"/>
      <c r="H839" s="134"/>
      <c r="I839" s="134"/>
      <c r="J839" s="132"/>
      <c r="K839" s="132"/>
      <c r="L839" s="132"/>
      <c r="M839" s="132"/>
      <c r="N839" s="132"/>
      <c r="O839" s="132"/>
      <c r="P839" s="132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124"/>
      <c r="AN839" s="124"/>
      <c r="AO839" s="124"/>
      <c r="AP839" s="124"/>
    </row>
    <row r="840">
      <c r="A840" s="27"/>
      <c r="B840" s="27"/>
      <c r="C840" s="27"/>
      <c r="D840" s="27"/>
      <c r="E840" s="132"/>
      <c r="F840" s="133"/>
      <c r="G840" s="133"/>
      <c r="H840" s="134"/>
      <c r="I840" s="134"/>
      <c r="J840" s="132"/>
      <c r="K840" s="132"/>
      <c r="L840" s="132"/>
      <c r="M840" s="132"/>
      <c r="N840" s="132"/>
      <c r="O840" s="132"/>
      <c r="P840" s="132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124"/>
      <c r="AN840" s="124"/>
      <c r="AO840" s="124"/>
      <c r="AP840" s="124"/>
    </row>
    <row r="841">
      <c r="A841" s="27"/>
      <c r="B841" s="27"/>
      <c r="C841" s="27"/>
      <c r="D841" s="27"/>
      <c r="E841" s="132"/>
      <c r="F841" s="133"/>
      <c r="G841" s="133"/>
      <c r="H841" s="134"/>
      <c r="I841" s="134"/>
      <c r="J841" s="132"/>
      <c r="K841" s="132"/>
      <c r="L841" s="132"/>
      <c r="M841" s="132"/>
      <c r="N841" s="132"/>
      <c r="O841" s="132"/>
      <c r="P841" s="132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124"/>
      <c r="AN841" s="124"/>
      <c r="AO841" s="124"/>
      <c r="AP841" s="124"/>
    </row>
    <row r="842">
      <c r="A842" s="27"/>
      <c r="B842" s="27"/>
      <c r="C842" s="27"/>
      <c r="D842" s="27"/>
      <c r="E842" s="132"/>
      <c r="F842" s="133"/>
      <c r="G842" s="133"/>
      <c r="H842" s="134"/>
      <c r="I842" s="134"/>
      <c r="J842" s="132"/>
      <c r="K842" s="132"/>
      <c r="L842" s="132"/>
      <c r="M842" s="132"/>
      <c r="N842" s="132"/>
      <c r="O842" s="132"/>
      <c r="P842" s="132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124"/>
      <c r="AN842" s="124"/>
      <c r="AO842" s="124"/>
      <c r="AP842" s="124"/>
    </row>
    <row r="843">
      <c r="A843" s="27"/>
      <c r="B843" s="27"/>
      <c r="C843" s="27"/>
      <c r="D843" s="27"/>
      <c r="E843" s="132"/>
      <c r="F843" s="133"/>
      <c r="G843" s="133"/>
      <c r="H843" s="134"/>
      <c r="I843" s="134"/>
      <c r="J843" s="132"/>
      <c r="K843" s="132"/>
      <c r="L843" s="132"/>
      <c r="M843" s="132"/>
      <c r="N843" s="132"/>
      <c r="O843" s="132"/>
      <c r="P843" s="132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124"/>
      <c r="AN843" s="124"/>
      <c r="AO843" s="124"/>
      <c r="AP843" s="124"/>
    </row>
    <row r="844">
      <c r="A844" s="27"/>
      <c r="B844" s="27"/>
      <c r="C844" s="27"/>
      <c r="D844" s="27"/>
      <c r="E844" s="132"/>
      <c r="F844" s="133"/>
      <c r="G844" s="133"/>
      <c r="H844" s="134"/>
      <c r="I844" s="134"/>
      <c r="J844" s="132"/>
      <c r="K844" s="132"/>
      <c r="L844" s="132"/>
      <c r="M844" s="132"/>
      <c r="N844" s="132"/>
      <c r="O844" s="132"/>
      <c r="P844" s="132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124"/>
      <c r="AN844" s="124"/>
      <c r="AO844" s="124"/>
      <c r="AP844" s="124"/>
    </row>
    <row r="845">
      <c r="A845" s="27"/>
      <c r="B845" s="27"/>
      <c r="C845" s="27"/>
      <c r="D845" s="27"/>
      <c r="E845" s="132"/>
      <c r="F845" s="133"/>
      <c r="G845" s="133"/>
      <c r="H845" s="134"/>
      <c r="I845" s="134"/>
      <c r="J845" s="132"/>
      <c r="K845" s="132"/>
      <c r="L845" s="132"/>
      <c r="M845" s="132"/>
      <c r="N845" s="132"/>
      <c r="O845" s="132"/>
      <c r="P845" s="132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124"/>
      <c r="AN845" s="124"/>
      <c r="AO845" s="124"/>
      <c r="AP845" s="124"/>
    </row>
    <row r="846">
      <c r="A846" s="27"/>
      <c r="B846" s="27"/>
      <c r="C846" s="27"/>
      <c r="D846" s="27"/>
      <c r="E846" s="132"/>
      <c r="F846" s="133"/>
      <c r="G846" s="133"/>
      <c r="H846" s="134"/>
      <c r="I846" s="134"/>
      <c r="J846" s="132"/>
      <c r="K846" s="132"/>
      <c r="L846" s="132"/>
      <c r="M846" s="132"/>
      <c r="N846" s="132"/>
      <c r="O846" s="132"/>
      <c r="P846" s="132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124"/>
      <c r="AN846" s="124"/>
      <c r="AO846" s="124"/>
      <c r="AP846" s="124"/>
    </row>
    <row r="847">
      <c r="A847" s="27"/>
      <c r="B847" s="27"/>
      <c r="C847" s="27"/>
      <c r="D847" s="27"/>
      <c r="E847" s="132"/>
      <c r="F847" s="133"/>
      <c r="G847" s="133"/>
      <c r="H847" s="134"/>
      <c r="I847" s="134"/>
      <c r="J847" s="132"/>
      <c r="K847" s="132"/>
      <c r="L847" s="132"/>
      <c r="M847" s="132"/>
      <c r="N847" s="132"/>
      <c r="O847" s="132"/>
      <c r="P847" s="132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124"/>
      <c r="AN847" s="124"/>
      <c r="AO847" s="124"/>
      <c r="AP847" s="124"/>
    </row>
    <row r="848">
      <c r="A848" s="27"/>
      <c r="B848" s="27"/>
      <c r="C848" s="27"/>
      <c r="D848" s="27"/>
      <c r="E848" s="132"/>
      <c r="F848" s="133"/>
      <c r="G848" s="133"/>
      <c r="H848" s="134"/>
      <c r="I848" s="134"/>
      <c r="J848" s="132"/>
      <c r="K848" s="132"/>
      <c r="L848" s="132"/>
      <c r="M848" s="132"/>
      <c r="N848" s="132"/>
      <c r="O848" s="132"/>
      <c r="P848" s="132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124"/>
      <c r="AN848" s="124"/>
      <c r="AO848" s="124"/>
      <c r="AP848" s="124"/>
    </row>
    <row r="849">
      <c r="A849" s="27"/>
      <c r="B849" s="27"/>
      <c r="C849" s="27"/>
      <c r="D849" s="27"/>
      <c r="E849" s="132"/>
      <c r="F849" s="133"/>
      <c r="G849" s="133"/>
      <c r="H849" s="134"/>
      <c r="I849" s="134"/>
      <c r="J849" s="132"/>
      <c r="K849" s="132"/>
      <c r="L849" s="132"/>
      <c r="M849" s="132"/>
      <c r="N849" s="132"/>
      <c r="O849" s="132"/>
      <c r="P849" s="132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124"/>
      <c r="AN849" s="124"/>
      <c r="AO849" s="124"/>
      <c r="AP849" s="124"/>
    </row>
    <row r="850">
      <c r="A850" s="27"/>
      <c r="B850" s="27"/>
      <c r="C850" s="27"/>
      <c r="D850" s="27"/>
      <c r="E850" s="132"/>
      <c r="F850" s="133"/>
      <c r="G850" s="133"/>
      <c r="H850" s="134"/>
      <c r="I850" s="134"/>
      <c r="J850" s="132"/>
      <c r="K850" s="132"/>
      <c r="L850" s="132"/>
      <c r="M850" s="132"/>
      <c r="N850" s="132"/>
      <c r="O850" s="132"/>
      <c r="P850" s="132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124"/>
      <c r="AN850" s="124"/>
      <c r="AO850" s="124"/>
      <c r="AP850" s="124"/>
    </row>
    <row r="851">
      <c r="A851" s="27"/>
      <c r="B851" s="27"/>
      <c r="C851" s="27"/>
      <c r="D851" s="27"/>
      <c r="E851" s="132"/>
      <c r="F851" s="133"/>
      <c r="G851" s="133"/>
      <c r="H851" s="134"/>
      <c r="I851" s="134"/>
      <c r="J851" s="132"/>
      <c r="K851" s="132"/>
      <c r="L851" s="132"/>
      <c r="M851" s="132"/>
      <c r="N851" s="132"/>
      <c r="O851" s="132"/>
      <c r="P851" s="132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124"/>
      <c r="AN851" s="124"/>
      <c r="AO851" s="124"/>
      <c r="AP851" s="124"/>
    </row>
    <row r="852">
      <c r="A852" s="27"/>
      <c r="B852" s="27"/>
      <c r="C852" s="27"/>
      <c r="D852" s="27"/>
      <c r="E852" s="132"/>
      <c r="F852" s="133"/>
      <c r="G852" s="133"/>
      <c r="H852" s="134"/>
      <c r="I852" s="134"/>
      <c r="J852" s="132"/>
      <c r="K852" s="132"/>
      <c r="L852" s="132"/>
      <c r="M852" s="132"/>
      <c r="N852" s="132"/>
      <c r="O852" s="132"/>
      <c r="P852" s="132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124"/>
      <c r="AN852" s="124"/>
      <c r="AO852" s="124"/>
      <c r="AP852" s="124"/>
    </row>
    <row r="853">
      <c r="A853" s="27"/>
      <c r="B853" s="27"/>
      <c r="C853" s="27"/>
      <c r="D853" s="27"/>
      <c r="E853" s="132"/>
      <c r="F853" s="133"/>
      <c r="G853" s="133"/>
      <c r="H853" s="134"/>
      <c r="I853" s="134"/>
      <c r="J853" s="132"/>
      <c r="K853" s="132"/>
      <c r="L853" s="132"/>
      <c r="M853" s="132"/>
      <c r="N853" s="132"/>
      <c r="O853" s="132"/>
      <c r="P853" s="132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124"/>
      <c r="AN853" s="124"/>
      <c r="AO853" s="124"/>
      <c r="AP853" s="124"/>
    </row>
    <row r="854">
      <c r="A854" s="27"/>
      <c r="B854" s="27"/>
      <c r="C854" s="27"/>
      <c r="D854" s="27"/>
      <c r="E854" s="132"/>
      <c r="F854" s="133"/>
      <c r="G854" s="133"/>
      <c r="H854" s="134"/>
      <c r="I854" s="134"/>
      <c r="J854" s="132"/>
      <c r="K854" s="132"/>
      <c r="L854" s="132"/>
      <c r="M854" s="132"/>
      <c r="N854" s="132"/>
      <c r="O854" s="132"/>
      <c r="P854" s="132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124"/>
      <c r="AN854" s="124"/>
      <c r="AO854" s="124"/>
      <c r="AP854" s="124"/>
    </row>
    <row r="855">
      <c r="A855" s="27"/>
      <c r="B855" s="27"/>
      <c r="C855" s="27"/>
      <c r="D855" s="27"/>
      <c r="E855" s="132"/>
      <c r="F855" s="133"/>
      <c r="G855" s="133"/>
      <c r="H855" s="134"/>
      <c r="I855" s="134"/>
      <c r="J855" s="132"/>
      <c r="K855" s="132"/>
      <c r="L855" s="132"/>
      <c r="M855" s="132"/>
      <c r="N855" s="132"/>
      <c r="O855" s="132"/>
      <c r="P855" s="132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124"/>
      <c r="AN855" s="124"/>
      <c r="AO855" s="124"/>
      <c r="AP855" s="124"/>
    </row>
    <row r="856">
      <c r="A856" s="27"/>
      <c r="B856" s="27"/>
      <c r="C856" s="27"/>
      <c r="D856" s="27"/>
      <c r="E856" s="132"/>
      <c r="F856" s="133"/>
      <c r="G856" s="133"/>
      <c r="H856" s="134"/>
      <c r="I856" s="134"/>
      <c r="J856" s="132"/>
      <c r="K856" s="132"/>
      <c r="L856" s="132"/>
      <c r="M856" s="132"/>
      <c r="N856" s="132"/>
      <c r="O856" s="132"/>
      <c r="P856" s="132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124"/>
      <c r="AN856" s="124"/>
      <c r="AO856" s="124"/>
      <c r="AP856" s="124"/>
    </row>
    <row r="857">
      <c r="A857" s="27"/>
      <c r="B857" s="27"/>
      <c r="C857" s="27"/>
      <c r="D857" s="27"/>
      <c r="E857" s="132"/>
      <c r="F857" s="133"/>
      <c r="G857" s="133"/>
      <c r="H857" s="134"/>
      <c r="I857" s="134"/>
      <c r="J857" s="132"/>
      <c r="K857" s="132"/>
      <c r="L857" s="132"/>
      <c r="M857" s="132"/>
      <c r="N857" s="132"/>
      <c r="O857" s="132"/>
      <c r="P857" s="132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124"/>
      <c r="AN857" s="124"/>
      <c r="AO857" s="124"/>
      <c r="AP857" s="124"/>
    </row>
    <row r="858">
      <c r="A858" s="27"/>
      <c r="B858" s="27"/>
      <c r="C858" s="27"/>
      <c r="D858" s="27"/>
      <c r="E858" s="132"/>
      <c r="F858" s="133"/>
      <c r="G858" s="133"/>
      <c r="H858" s="134"/>
      <c r="I858" s="134"/>
      <c r="J858" s="132"/>
      <c r="K858" s="132"/>
      <c r="L858" s="132"/>
      <c r="M858" s="132"/>
      <c r="N858" s="132"/>
      <c r="O858" s="132"/>
      <c r="P858" s="132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124"/>
      <c r="AN858" s="124"/>
      <c r="AO858" s="124"/>
      <c r="AP858" s="124"/>
    </row>
    <row r="859">
      <c r="A859" s="27"/>
      <c r="B859" s="27"/>
      <c r="C859" s="27"/>
      <c r="D859" s="27"/>
      <c r="E859" s="132"/>
      <c r="F859" s="133"/>
      <c r="G859" s="133"/>
      <c r="H859" s="134"/>
      <c r="I859" s="134"/>
      <c r="J859" s="132"/>
      <c r="K859" s="132"/>
      <c r="L859" s="132"/>
      <c r="M859" s="132"/>
      <c r="N859" s="132"/>
      <c r="O859" s="132"/>
      <c r="P859" s="132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124"/>
      <c r="AN859" s="124"/>
      <c r="AO859" s="124"/>
      <c r="AP859" s="124"/>
    </row>
    <row r="860">
      <c r="A860" s="27"/>
      <c r="B860" s="27"/>
      <c r="C860" s="27"/>
      <c r="D860" s="27"/>
      <c r="E860" s="132"/>
      <c r="F860" s="133"/>
      <c r="G860" s="133"/>
      <c r="H860" s="134"/>
      <c r="I860" s="134"/>
      <c r="J860" s="132"/>
      <c r="K860" s="132"/>
      <c r="L860" s="132"/>
      <c r="M860" s="132"/>
      <c r="N860" s="132"/>
      <c r="O860" s="132"/>
      <c r="P860" s="132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124"/>
      <c r="AN860" s="124"/>
      <c r="AO860" s="124"/>
      <c r="AP860" s="124"/>
    </row>
    <row r="861">
      <c r="A861" s="27"/>
      <c r="B861" s="27"/>
      <c r="C861" s="27"/>
      <c r="D861" s="27"/>
      <c r="E861" s="132"/>
      <c r="F861" s="133"/>
      <c r="G861" s="133"/>
      <c r="H861" s="134"/>
      <c r="I861" s="134"/>
      <c r="J861" s="132"/>
      <c r="K861" s="132"/>
      <c r="L861" s="132"/>
      <c r="M861" s="132"/>
      <c r="N861" s="132"/>
      <c r="O861" s="132"/>
      <c r="P861" s="132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124"/>
      <c r="AN861" s="124"/>
      <c r="AO861" s="124"/>
      <c r="AP861" s="124"/>
    </row>
    <row r="862">
      <c r="A862" s="27"/>
      <c r="B862" s="27"/>
      <c r="C862" s="27"/>
      <c r="D862" s="27"/>
      <c r="E862" s="132"/>
      <c r="F862" s="133"/>
      <c r="G862" s="133"/>
      <c r="H862" s="134"/>
      <c r="I862" s="134"/>
      <c r="J862" s="132"/>
      <c r="K862" s="132"/>
      <c r="L862" s="132"/>
      <c r="M862" s="132"/>
      <c r="N862" s="132"/>
      <c r="O862" s="132"/>
      <c r="P862" s="132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124"/>
      <c r="AN862" s="124"/>
      <c r="AO862" s="124"/>
      <c r="AP862" s="124"/>
    </row>
    <row r="863">
      <c r="A863" s="27"/>
      <c r="B863" s="27"/>
      <c r="C863" s="27"/>
      <c r="D863" s="27"/>
      <c r="E863" s="132"/>
      <c r="F863" s="133"/>
      <c r="G863" s="133"/>
      <c r="H863" s="134"/>
      <c r="I863" s="134"/>
      <c r="J863" s="132"/>
      <c r="K863" s="132"/>
      <c r="L863" s="132"/>
      <c r="M863" s="132"/>
      <c r="N863" s="132"/>
      <c r="O863" s="132"/>
      <c r="P863" s="132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124"/>
      <c r="AN863" s="124"/>
      <c r="AO863" s="124"/>
      <c r="AP863" s="124"/>
    </row>
    <row r="864">
      <c r="A864" s="27"/>
      <c r="B864" s="27"/>
      <c r="C864" s="27"/>
      <c r="D864" s="27"/>
      <c r="E864" s="132"/>
      <c r="F864" s="133"/>
      <c r="G864" s="133"/>
      <c r="H864" s="134"/>
      <c r="I864" s="134"/>
      <c r="J864" s="132"/>
      <c r="K864" s="132"/>
      <c r="L864" s="132"/>
      <c r="M864" s="132"/>
      <c r="N864" s="132"/>
      <c r="O864" s="132"/>
      <c r="P864" s="132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124"/>
      <c r="AN864" s="124"/>
      <c r="AO864" s="124"/>
      <c r="AP864" s="124"/>
    </row>
    <row r="865">
      <c r="A865" s="27"/>
      <c r="B865" s="27"/>
      <c r="C865" s="27"/>
      <c r="D865" s="27"/>
      <c r="E865" s="132"/>
      <c r="F865" s="133"/>
      <c r="G865" s="133"/>
      <c r="H865" s="134"/>
      <c r="I865" s="134"/>
      <c r="J865" s="132"/>
      <c r="K865" s="132"/>
      <c r="L865" s="132"/>
      <c r="M865" s="132"/>
      <c r="N865" s="132"/>
      <c r="O865" s="132"/>
      <c r="P865" s="132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124"/>
      <c r="AN865" s="124"/>
      <c r="AO865" s="124"/>
      <c r="AP865" s="124"/>
    </row>
    <row r="866">
      <c r="A866" s="27"/>
      <c r="B866" s="27"/>
      <c r="C866" s="27"/>
      <c r="D866" s="27"/>
      <c r="E866" s="132"/>
      <c r="F866" s="133"/>
      <c r="G866" s="133"/>
      <c r="H866" s="134"/>
      <c r="I866" s="134"/>
      <c r="J866" s="132"/>
      <c r="K866" s="132"/>
      <c r="L866" s="132"/>
      <c r="M866" s="132"/>
      <c r="N866" s="132"/>
      <c r="O866" s="132"/>
      <c r="P866" s="132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124"/>
      <c r="AN866" s="124"/>
      <c r="AO866" s="124"/>
      <c r="AP866" s="124"/>
    </row>
    <row r="867">
      <c r="A867" s="27"/>
      <c r="B867" s="27"/>
      <c r="C867" s="27"/>
      <c r="D867" s="27"/>
      <c r="E867" s="132"/>
      <c r="F867" s="133"/>
      <c r="G867" s="133"/>
      <c r="H867" s="134"/>
      <c r="I867" s="134"/>
      <c r="J867" s="132"/>
      <c r="K867" s="132"/>
      <c r="L867" s="132"/>
      <c r="M867" s="132"/>
      <c r="N867" s="132"/>
      <c r="O867" s="132"/>
      <c r="P867" s="132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124"/>
      <c r="AN867" s="124"/>
      <c r="AO867" s="124"/>
      <c r="AP867" s="124"/>
    </row>
    <row r="868">
      <c r="A868" s="27"/>
      <c r="B868" s="27"/>
      <c r="C868" s="27"/>
      <c r="D868" s="27"/>
      <c r="E868" s="132"/>
      <c r="F868" s="133"/>
      <c r="G868" s="133"/>
      <c r="H868" s="134"/>
      <c r="I868" s="134"/>
      <c r="J868" s="132"/>
      <c r="K868" s="132"/>
      <c r="L868" s="132"/>
      <c r="M868" s="132"/>
      <c r="N868" s="132"/>
      <c r="O868" s="132"/>
      <c r="P868" s="132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124"/>
      <c r="AN868" s="124"/>
      <c r="AO868" s="124"/>
      <c r="AP868" s="124"/>
    </row>
    <row r="869">
      <c r="A869" s="27"/>
      <c r="B869" s="27"/>
      <c r="C869" s="27"/>
      <c r="D869" s="27"/>
      <c r="E869" s="132"/>
      <c r="F869" s="133"/>
      <c r="G869" s="133"/>
      <c r="H869" s="134"/>
      <c r="I869" s="134"/>
      <c r="J869" s="132"/>
      <c r="K869" s="132"/>
      <c r="L869" s="132"/>
      <c r="M869" s="132"/>
      <c r="N869" s="132"/>
      <c r="O869" s="132"/>
      <c r="P869" s="132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124"/>
      <c r="AN869" s="124"/>
      <c r="AO869" s="124"/>
      <c r="AP869" s="124"/>
    </row>
    <row r="870">
      <c r="A870" s="27"/>
      <c r="B870" s="27"/>
      <c r="C870" s="27"/>
      <c r="D870" s="27"/>
      <c r="E870" s="132"/>
      <c r="F870" s="133"/>
      <c r="G870" s="133"/>
      <c r="H870" s="134"/>
      <c r="I870" s="134"/>
      <c r="J870" s="132"/>
      <c r="K870" s="132"/>
      <c r="L870" s="132"/>
      <c r="M870" s="132"/>
      <c r="N870" s="132"/>
      <c r="O870" s="132"/>
      <c r="P870" s="132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124"/>
      <c r="AN870" s="124"/>
      <c r="AO870" s="124"/>
      <c r="AP870" s="124"/>
    </row>
    <row r="871">
      <c r="A871" s="27"/>
      <c r="B871" s="27"/>
      <c r="C871" s="27"/>
      <c r="D871" s="27"/>
      <c r="E871" s="132"/>
      <c r="F871" s="133"/>
      <c r="G871" s="133"/>
      <c r="H871" s="134"/>
      <c r="I871" s="134"/>
      <c r="J871" s="132"/>
      <c r="K871" s="132"/>
      <c r="L871" s="132"/>
      <c r="M871" s="132"/>
      <c r="N871" s="132"/>
      <c r="O871" s="132"/>
      <c r="P871" s="132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124"/>
      <c r="AN871" s="124"/>
      <c r="AO871" s="124"/>
      <c r="AP871" s="124"/>
    </row>
    <row r="872">
      <c r="A872" s="27"/>
      <c r="B872" s="27"/>
      <c r="C872" s="27"/>
      <c r="D872" s="27"/>
      <c r="E872" s="132"/>
      <c r="F872" s="133"/>
      <c r="G872" s="133"/>
      <c r="H872" s="134"/>
      <c r="I872" s="134"/>
      <c r="J872" s="132"/>
      <c r="K872" s="132"/>
      <c r="L872" s="132"/>
      <c r="M872" s="132"/>
      <c r="N872" s="132"/>
      <c r="O872" s="132"/>
      <c r="P872" s="132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124"/>
      <c r="AN872" s="124"/>
      <c r="AO872" s="124"/>
      <c r="AP872" s="124"/>
    </row>
    <row r="873">
      <c r="A873" s="27"/>
      <c r="B873" s="27"/>
      <c r="C873" s="27"/>
      <c r="D873" s="27"/>
      <c r="E873" s="132"/>
      <c r="F873" s="133"/>
      <c r="G873" s="133"/>
      <c r="H873" s="134"/>
      <c r="I873" s="134"/>
      <c r="J873" s="132"/>
      <c r="K873" s="132"/>
      <c r="L873" s="132"/>
      <c r="M873" s="132"/>
      <c r="N873" s="132"/>
      <c r="O873" s="132"/>
      <c r="P873" s="132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124"/>
      <c r="AN873" s="124"/>
      <c r="AO873" s="124"/>
      <c r="AP873" s="124"/>
    </row>
    <row r="874">
      <c r="A874" s="27"/>
      <c r="B874" s="27"/>
      <c r="C874" s="27"/>
      <c r="D874" s="27"/>
      <c r="E874" s="132"/>
      <c r="F874" s="133"/>
      <c r="G874" s="133"/>
      <c r="H874" s="134"/>
      <c r="I874" s="134"/>
      <c r="J874" s="132"/>
      <c r="K874" s="132"/>
      <c r="L874" s="132"/>
      <c r="M874" s="132"/>
      <c r="N874" s="132"/>
      <c r="O874" s="132"/>
      <c r="P874" s="132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124"/>
      <c r="AN874" s="124"/>
      <c r="AO874" s="124"/>
      <c r="AP874" s="124"/>
    </row>
    <row r="875">
      <c r="A875" s="27"/>
      <c r="B875" s="27"/>
      <c r="C875" s="27"/>
      <c r="D875" s="27"/>
      <c r="E875" s="132"/>
      <c r="F875" s="133"/>
      <c r="G875" s="133"/>
      <c r="H875" s="134"/>
      <c r="I875" s="134"/>
      <c r="J875" s="132"/>
      <c r="K875" s="132"/>
      <c r="L875" s="132"/>
      <c r="M875" s="132"/>
      <c r="N875" s="132"/>
      <c r="O875" s="132"/>
      <c r="P875" s="132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124"/>
      <c r="AN875" s="124"/>
      <c r="AO875" s="124"/>
      <c r="AP875" s="124"/>
    </row>
    <row r="876">
      <c r="A876" s="27"/>
      <c r="B876" s="27"/>
      <c r="C876" s="27"/>
      <c r="D876" s="27"/>
      <c r="E876" s="132"/>
      <c r="F876" s="133"/>
      <c r="G876" s="133"/>
      <c r="H876" s="134"/>
      <c r="I876" s="134"/>
      <c r="J876" s="132"/>
      <c r="K876" s="132"/>
      <c r="L876" s="132"/>
      <c r="M876" s="132"/>
      <c r="N876" s="132"/>
      <c r="O876" s="132"/>
      <c r="P876" s="132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124"/>
      <c r="AN876" s="124"/>
      <c r="AO876" s="124"/>
      <c r="AP876" s="124"/>
    </row>
    <row r="877">
      <c r="A877" s="27"/>
      <c r="B877" s="27"/>
      <c r="C877" s="27"/>
      <c r="D877" s="27"/>
      <c r="E877" s="132"/>
      <c r="F877" s="133"/>
      <c r="G877" s="133"/>
      <c r="H877" s="134"/>
      <c r="I877" s="134"/>
      <c r="J877" s="132"/>
      <c r="K877" s="132"/>
      <c r="L877" s="132"/>
      <c r="M877" s="132"/>
      <c r="N877" s="132"/>
      <c r="O877" s="132"/>
      <c r="P877" s="132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124"/>
      <c r="AN877" s="124"/>
      <c r="AO877" s="124"/>
      <c r="AP877" s="124"/>
    </row>
    <row r="878">
      <c r="A878" s="27"/>
      <c r="B878" s="27"/>
      <c r="C878" s="27"/>
      <c r="D878" s="27"/>
      <c r="E878" s="132"/>
      <c r="F878" s="133"/>
      <c r="G878" s="133"/>
      <c r="H878" s="134"/>
      <c r="I878" s="134"/>
      <c r="J878" s="132"/>
      <c r="K878" s="132"/>
      <c r="L878" s="132"/>
      <c r="M878" s="132"/>
      <c r="N878" s="132"/>
      <c r="O878" s="132"/>
      <c r="P878" s="132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124"/>
      <c r="AN878" s="124"/>
      <c r="AO878" s="124"/>
      <c r="AP878" s="124"/>
    </row>
    <row r="879">
      <c r="A879" s="27"/>
      <c r="B879" s="27"/>
      <c r="C879" s="27"/>
      <c r="D879" s="27"/>
      <c r="E879" s="132"/>
      <c r="F879" s="133"/>
      <c r="G879" s="133"/>
      <c r="H879" s="134"/>
      <c r="I879" s="134"/>
      <c r="J879" s="132"/>
      <c r="K879" s="132"/>
      <c r="L879" s="132"/>
      <c r="M879" s="132"/>
      <c r="N879" s="132"/>
      <c r="O879" s="132"/>
      <c r="P879" s="132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124"/>
      <c r="AN879" s="124"/>
      <c r="AO879" s="124"/>
      <c r="AP879" s="124"/>
    </row>
    <row r="880">
      <c r="A880" s="27"/>
      <c r="B880" s="27"/>
      <c r="C880" s="27"/>
      <c r="D880" s="27"/>
      <c r="E880" s="132"/>
      <c r="F880" s="133"/>
      <c r="G880" s="133"/>
      <c r="H880" s="134"/>
      <c r="I880" s="134"/>
      <c r="J880" s="132"/>
      <c r="K880" s="132"/>
      <c r="L880" s="132"/>
      <c r="M880" s="132"/>
      <c r="N880" s="132"/>
      <c r="O880" s="132"/>
      <c r="P880" s="132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124"/>
      <c r="AN880" s="124"/>
      <c r="AO880" s="124"/>
      <c r="AP880" s="124"/>
    </row>
    <row r="881">
      <c r="A881" s="27"/>
      <c r="B881" s="27"/>
      <c r="C881" s="27"/>
      <c r="D881" s="27"/>
      <c r="E881" s="132"/>
      <c r="F881" s="133"/>
      <c r="G881" s="133"/>
      <c r="H881" s="134"/>
      <c r="I881" s="134"/>
      <c r="J881" s="132"/>
      <c r="K881" s="132"/>
      <c r="L881" s="132"/>
      <c r="M881" s="132"/>
      <c r="N881" s="132"/>
      <c r="O881" s="132"/>
      <c r="P881" s="132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124"/>
      <c r="AN881" s="124"/>
      <c r="AO881" s="124"/>
      <c r="AP881" s="124"/>
    </row>
    <row r="882">
      <c r="A882" s="27"/>
      <c r="B882" s="27"/>
      <c r="C882" s="27"/>
      <c r="D882" s="27"/>
      <c r="E882" s="132"/>
      <c r="F882" s="133"/>
      <c r="G882" s="133"/>
      <c r="H882" s="134"/>
      <c r="I882" s="134"/>
      <c r="J882" s="132"/>
      <c r="K882" s="132"/>
      <c r="L882" s="132"/>
      <c r="M882" s="132"/>
      <c r="N882" s="132"/>
      <c r="O882" s="132"/>
      <c r="P882" s="132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124"/>
      <c r="AN882" s="124"/>
      <c r="AO882" s="124"/>
      <c r="AP882" s="124"/>
    </row>
    <row r="883">
      <c r="A883" s="27"/>
      <c r="B883" s="27"/>
      <c r="C883" s="27"/>
      <c r="D883" s="27"/>
      <c r="E883" s="132"/>
      <c r="F883" s="133"/>
      <c r="G883" s="133"/>
      <c r="H883" s="134"/>
      <c r="I883" s="134"/>
      <c r="J883" s="132"/>
      <c r="K883" s="132"/>
      <c r="L883" s="132"/>
      <c r="M883" s="132"/>
      <c r="N883" s="132"/>
      <c r="O883" s="132"/>
      <c r="P883" s="132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124"/>
      <c r="AN883" s="124"/>
      <c r="AO883" s="124"/>
      <c r="AP883" s="124"/>
    </row>
    <row r="884">
      <c r="A884" s="27"/>
      <c r="B884" s="27"/>
      <c r="C884" s="27"/>
      <c r="D884" s="27"/>
      <c r="E884" s="132"/>
      <c r="F884" s="133"/>
      <c r="G884" s="133"/>
      <c r="H884" s="134"/>
      <c r="I884" s="134"/>
      <c r="J884" s="132"/>
      <c r="K884" s="132"/>
      <c r="L884" s="132"/>
      <c r="M884" s="132"/>
      <c r="N884" s="132"/>
      <c r="O884" s="132"/>
      <c r="P884" s="132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124"/>
      <c r="AN884" s="124"/>
      <c r="AO884" s="124"/>
      <c r="AP884" s="124"/>
    </row>
    <row r="885">
      <c r="A885" s="27"/>
      <c r="B885" s="27"/>
      <c r="C885" s="27"/>
      <c r="D885" s="27"/>
      <c r="E885" s="132"/>
      <c r="F885" s="133"/>
      <c r="G885" s="133"/>
      <c r="H885" s="134"/>
      <c r="I885" s="134"/>
      <c r="J885" s="132"/>
      <c r="K885" s="132"/>
      <c r="L885" s="132"/>
      <c r="M885" s="132"/>
      <c r="N885" s="132"/>
      <c r="O885" s="132"/>
      <c r="P885" s="132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124"/>
      <c r="AN885" s="124"/>
      <c r="AO885" s="124"/>
      <c r="AP885" s="124"/>
    </row>
    <row r="886">
      <c r="A886" s="27"/>
      <c r="B886" s="27"/>
      <c r="C886" s="27"/>
      <c r="D886" s="27"/>
      <c r="E886" s="132"/>
      <c r="F886" s="133"/>
      <c r="G886" s="133"/>
      <c r="H886" s="134"/>
      <c r="I886" s="134"/>
      <c r="J886" s="132"/>
      <c r="K886" s="132"/>
      <c r="L886" s="132"/>
      <c r="M886" s="132"/>
      <c r="N886" s="132"/>
      <c r="O886" s="132"/>
      <c r="P886" s="132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124"/>
      <c r="AN886" s="124"/>
      <c r="AO886" s="124"/>
      <c r="AP886" s="124"/>
    </row>
    <row r="887">
      <c r="A887" s="27"/>
      <c r="B887" s="27"/>
      <c r="C887" s="27"/>
      <c r="D887" s="27"/>
      <c r="E887" s="132"/>
      <c r="F887" s="133"/>
      <c r="G887" s="133"/>
      <c r="H887" s="134"/>
      <c r="I887" s="134"/>
      <c r="J887" s="132"/>
      <c r="K887" s="132"/>
      <c r="L887" s="132"/>
      <c r="M887" s="132"/>
      <c r="N887" s="132"/>
      <c r="O887" s="132"/>
      <c r="P887" s="132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124"/>
      <c r="AN887" s="124"/>
      <c r="AO887" s="124"/>
      <c r="AP887" s="124"/>
    </row>
    <row r="888">
      <c r="A888" s="27"/>
      <c r="B888" s="27"/>
      <c r="C888" s="27"/>
      <c r="D888" s="27"/>
      <c r="E888" s="132"/>
      <c r="F888" s="133"/>
      <c r="G888" s="133"/>
      <c r="H888" s="134"/>
      <c r="I888" s="134"/>
      <c r="J888" s="132"/>
      <c r="K888" s="132"/>
      <c r="L888" s="132"/>
      <c r="M888" s="132"/>
      <c r="N888" s="132"/>
      <c r="O888" s="132"/>
      <c r="P888" s="132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124"/>
      <c r="AN888" s="124"/>
      <c r="AO888" s="124"/>
      <c r="AP888" s="124"/>
    </row>
    <row r="889">
      <c r="A889" s="27"/>
      <c r="B889" s="27"/>
      <c r="C889" s="27"/>
      <c r="D889" s="27"/>
      <c r="E889" s="132"/>
      <c r="F889" s="133"/>
      <c r="G889" s="133"/>
      <c r="H889" s="134"/>
      <c r="I889" s="134"/>
      <c r="J889" s="132"/>
      <c r="K889" s="132"/>
      <c r="L889" s="132"/>
      <c r="M889" s="132"/>
      <c r="N889" s="132"/>
      <c r="O889" s="132"/>
      <c r="P889" s="132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124"/>
      <c r="AN889" s="124"/>
      <c r="AO889" s="124"/>
      <c r="AP889" s="124"/>
    </row>
    <row r="890">
      <c r="A890" s="27"/>
      <c r="B890" s="27"/>
      <c r="C890" s="27"/>
      <c r="D890" s="27"/>
      <c r="E890" s="132"/>
      <c r="F890" s="133"/>
      <c r="G890" s="133"/>
      <c r="H890" s="134"/>
      <c r="I890" s="134"/>
      <c r="J890" s="132"/>
      <c r="K890" s="132"/>
      <c r="L890" s="132"/>
      <c r="M890" s="132"/>
      <c r="N890" s="132"/>
      <c r="O890" s="132"/>
      <c r="P890" s="132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124"/>
      <c r="AN890" s="124"/>
      <c r="AO890" s="124"/>
      <c r="AP890" s="124"/>
    </row>
    <row r="891">
      <c r="A891" s="27"/>
      <c r="B891" s="27"/>
      <c r="C891" s="27"/>
      <c r="D891" s="27"/>
      <c r="E891" s="132"/>
      <c r="F891" s="133"/>
      <c r="G891" s="133"/>
      <c r="H891" s="134"/>
      <c r="I891" s="134"/>
      <c r="J891" s="132"/>
      <c r="K891" s="132"/>
      <c r="L891" s="132"/>
      <c r="M891" s="132"/>
      <c r="N891" s="132"/>
      <c r="O891" s="132"/>
      <c r="P891" s="132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124"/>
      <c r="AN891" s="124"/>
      <c r="AO891" s="124"/>
      <c r="AP891" s="124"/>
    </row>
    <row r="892">
      <c r="A892" s="27"/>
      <c r="B892" s="27"/>
      <c r="C892" s="27"/>
      <c r="D892" s="27"/>
      <c r="E892" s="132"/>
      <c r="F892" s="133"/>
      <c r="G892" s="133"/>
      <c r="H892" s="134"/>
      <c r="I892" s="134"/>
      <c r="J892" s="132"/>
      <c r="K892" s="132"/>
      <c r="L892" s="132"/>
      <c r="M892" s="132"/>
      <c r="N892" s="132"/>
      <c r="O892" s="132"/>
      <c r="P892" s="132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124"/>
      <c r="AN892" s="124"/>
      <c r="AO892" s="124"/>
      <c r="AP892" s="124"/>
    </row>
    <row r="893">
      <c r="A893" s="27"/>
      <c r="B893" s="27"/>
      <c r="C893" s="27"/>
      <c r="D893" s="27"/>
      <c r="E893" s="132"/>
      <c r="F893" s="133"/>
      <c r="G893" s="133"/>
      <c r="H893" s="134"/>
      <c r="I893" s="134"/>
      <c r="J893" s="132"/>
      <c r="K893" s="132"/>
      <c r="L893" s="132"/>
      <c r="M893" s="132"/>
      <c r="N893" s="132"/>
      <c r="O893" s="132"/>
      <c r="P893" s="132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124"/>
      <c r="AN893" s="124"/>
      <c r="AO893" s="124"/>
      <c r="AP893" s="124"/>
    </row>
    <row r="894">
      <c r="A894" s="27"/>
      <c r="B894" s="27"/>
      <c r="C894" s="27"/>
      <c r="D894" s="27"/>
      <c r="E894" s="132"/>
      <c r="F894" s="133"/>
      <c r="G894" s="133"/>
      <c r="H894" s="134"/>
      <c r="I894" s="134"/>
      <c r="J894" s="132"/>
      <c r="K894" s="132"/>
      <c r="L894" s="132"/>
      <c r="M894" s="132"/>
      <c r="N894" s="132"/>
      <c r="O894" s="132"/>
      <c r="P894" s="132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124"/>
      <c r="AN894" s="124"/>
      <c r="AO894" s="124"/>
      <c r="AP894" s="124"/>
    </row>
    <row r="895">
      <c r="A895" s="27"/>
      <c r="B895" s="27"/>
      <c r="C895" s="27"/>
      <c r="D895" s="27"/>
      <c r="E895" s="132"/>
      <c r="F895" s="133"/>
      <c r="G895" s="133"/>
      <c r="H895" s="134"/>
      <c r="I895" s="134"/>
      <c r="J895" s="132"/>
      <c r="K895" s="132"/>
      <c r="L895" s="132"/>
      <c r="M895" s="132"/>
      <c r="N895" s="132"/>
      <c r="O895" s="132"/>
      <c r="P895" s="132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124"/>
      <c r="AN895" s="124"/>
      <c r="AO895" s="124"/>
      <c r="AP895" s="124"/>
    </row>
    <row r="896">
      <c r="A896" s="27"/>
      <c r="B896" s="27"/>
      <c r="C896" s="27"/>
      <c r="D896" s="27"/>
      <c r="E896" s="132"/>
      <c r="F896" s="133"/>
      <c r="G896" s="133"/>
      <c r="H896" s="134"/>
      <c r="I896" s="134"/>
      <c r="J896" s="132"/>
      <c r="K896" s="132"/>
      <c r="L896" s="132"/>
      <c r="M896" s="132"/>
      <c r="N896" s="132"/>
      <c r="O896" s="132"/>
      <c r="P896" s="132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124"/>
      <c r="AN896" s="124"/>
      <c r="AO896" s="124"/>
      <c r="AP896" s="124"/>
    </row>
    <row r="897">
      <c r="A897" s="27"/>
      <c r="B897" s="27"/>
      <c r="C897" s="27"/>
      <c r="D897" s="27"/>
      <c r="E897" s="132"/>
      <c r="F897" s="133"/>
      <c r="G897" s="133"/>
      <c r="H897" s="134"/>
      <c r="I897" s="134"/>
      <c r="J897" s="132"/>
      <c r="K897" s="132"/>
      <c r="L897" s="132"/>
      <c r="M897" s="132"/>
      <c r="N897" s="132"/>
      <c r="O897" s="132"/>
      <c r="P897" s="132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124"/>
      <c r="AN897" s="124"/>
      <c r="AO897" s="124"/>
      <c r="AP897" s="124"/>
    </row>
    <row r="898">
      <c r="A898" s="27"/>
      <c r="B898" s="27"/>
      <c r="C898" s="27"/>
      <c r="D898" s="27"/>
      <c r="E898" s="132"/>
      <c r="F898" s="133"/>
      <c r="G898" s="133"/>
      <c r="H898" s="134"/>
      <c r="I898" s="134"/>
      <c r="J898" s="132"/>
      <c r="K898" s="132"/>
      <c r="L898" s="132"/>
      <c r="M898" s="132"/>
      <c r="N898" s="132"/>
      <c r="O898" s="132"/>
      <c r="P898" s="132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124"/>
      <c r="AN898" s="124"/>
      <c r="AO898" s="124"/>
      <c r="AP898" s="124"/>
    </row>
    <row r="899">
      <c r="A899" s="27"/>
      <c r="B899" s="27"/>
      <c r="C899" s="27"/>
      <c r="D899" s="27"/>
      <c r="E899" s="132"/>
      <c r="F899" s="133"/>
      <c r="G899" s="133"/>
      <c r="H899" s="134"/>
      <c r="I899" s="134"/>
      <c r="J899" s="132"/>
      <c r="K899" s="132"/>
      <c r="L899" s="132"/>
      <c r="M899" s="132"/>
      <c r="N899" s="132"/>
      <c r="O899" s="132"/>
      <c r="P899" s="132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124"/>
      <c r="AN899" s="124"/>
      <c r="AO899" s="124"/>
      <c r="AP899" s="124"/>
    </row>
    <row r="900">
      <c r="A900" s="27"/>
      <c r="B900" s="27"/>
      <c r="C900" s="27"/>
      <c r="D900" s="27"/>
      <c r="E900" s="132"/>
      <c r="F900" s="133"/>
      <c r="G900" s="133"/>
      <c r="H900" s="134"/>
      <c r="I900" s="134"/>
      <c r="J900" s="132"/>
      <c r="K900" s="132"/>
      <c r="L900" s="132"/>
      <c r="M900" s="132"/>
      <c r="N900" s="132"/>
      <c r="O900" s="132"/>
      <c r="P900" s="132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124"/>
      <c r="AN900" s="124"/>
      <c r="AO900" s="124"/>
      <c r="AP900" s="124"/>
    </row>
    <row r="901">
      <c r="A901" s="27"/>
      <c r="B901" s="27"/>
      <c r="C901" s="27"/>
      <c r="D901" s="27"/>
      <c r="E901" s="132"/>
      <c r="F901" s="133"/>
      <c r="G901" s="133"/>
      <c r="H901" s="134"/>
      <c r="I901" s="134"/>
      <c r="J901" s="132"/>
      <c r="K901" s="132"/>
      <c r="L901" s="132"/>
      <c r="M901" s="132"/>
      <c r="N901" s="132"/>
      <c r="O901" s="132"/>
      <c r="P901" s="132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124"/>
      <c r="AN901" s="124"/>
      <c r="AO901" s="124"/>
      <c r="AP901" s="124"/>
    </row>
    <row r="902">
      <c r="A902" s="27"/>
      <c r="B902" s="27"/>
      <c r="C902" s="27"/>
      <c r="D902" s="27"/>
      <c r="E902" s="132"/>
      <c r="F902" s="133"/>
      <c r="G902" s="133"/>
      <c r="H902" s="134"/>
      <c r="I902" s="134"/>
      <c r="J902" s="132"/>
      <c r="K902" s="132"/>
      <c r="L902" s="132"/>
      <c r="M902" s="132"/>
      <c r="N902" s="132"/>
      <c r="O902" s="132"/>
      <c r="P902" s="132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124"/>
      <c r="AN902" s="124"/>
      <c r="AO902" s="124"/>
      <c r="AP902" s="124"/>
    </row>
    <row r="903">
      <c r="A903" s="27"/>
      <c r="B903" s="27"/>
      <c r="C903" s="27"/>
      <c r="D903" s="27"/>
      <c r="E903" s="132"/>
      <c r="F903" s="133"/>
      <c r="G903" s="133"/>
      <c r="H903" s="134"/>
      <c r="I903" s="134"/>
      <c r="J903" s="132"/>
      <c r="K903" s="132"/>
      <c r="L903" s="132"/>
      <c r="M903" s="132"/>
      <c r="N903" s="132"/>
      <c r="O903" s="132"/>
      <c r="P903" s="132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124"/>
      <c r="AN903" s="124"/>
      <c r="AO903" s="124"/>
      <c r="AP903" s="124"/>
    </row>
    <row r="904">
      <c r="A904" s="27"/>
      <c r="B904" s="27"/>
      <c r="C904" s="27"/>
      <c r="D904" s="27"/>
      <c r="E904" s="132"/>
      <c r="F904" s="133"/>
      <c r="G904" s="133"/>
      <c r="H904" s="134"/>
      <c r="I904" s="134"/>
      <c r="J904" s="132"/>
      <c r="K904" s="132"/>
      <c r="L904" s="132"/>
      <c r="M904" s="132"/>
      <c r="N904" s="132"/>
      <c r="O904" s="132"/>
      <c r="P904" s="132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124"/>
      <c r="AN904" s="124"/>
      <c r="AO904" s="124"/>
      <c r="AP904" s="124"/>
    </row>
    <row r="905">
      <c r="A905" s="27"/>
      <c r="B905" s="27"/>
      <c r="C905" s="27"/>
      <c r="D905" s="27"/>
      <c r="E905" s="132"/>
      <c r="F905" s="133"/>
      <c r="G905" s="133"/>
      <c r="H905" s="134"/>
      <c r="I905" s="134"/>
      <c r="J905" s="132"/>
      <c r="K905" s="132"/>
      <c r="L905" s="132"/>
      <c r="M905" s="132"/>
      <c r="N905" s="132"/>
      <c r="O905" s="132"/>
      <c r="P905" s="132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124"/>
      <c r="AN905" s="124"/>
      <c r="AO905" s="124"/>
      <c r="AP905" s="124"/>
    </row>
    <row r="906">
      <c r="A906" s="27"/>
      <c r="B906" s="27"/>
      <c r="C906" s="27"/>
      <c r="D906" s="27"/>
      <c r="E906" s="132"/>
      <c r="F906" s="133"/>
      <c r="G906" s="133"/>
      <c r="H906" s="134"/>
      <c r="I906" s="134"/>
      <c r="J906" s="132"/>
      <c r="K906" s="132"/>
      <c r="L906" s="132"/>
      <c r="M906" s="132"/>
      <c r="N906" s="132"/>
      <c r="O906" s="132"/>
      <c r="P906" s="132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124"/>
      <c r="AN906" s="124"/>
      <c r="AO906" s="124"/>
      <c r="AP906" s="124"/>
    </row>
    <row r="907">
      <c r="A907" s="27"/>
      <c r="B907" s="27"/>
      <c r="C907" s="27"/>
      <c r="D907" s="27"/>
      <c r="E907" s="132"/>
      <c r="F907" s="133"/>
      <c r="G907" s="133"/>
      <c r="H907" s="134"/>
      <c r="I907" s="134"/>
      <c r="J907" s="132"/>
      <c r="K907" s="132"/>
      <c r="L907" s="132"/>
      <c r="M907" s="132"/>
      <c r="N907" s="132"/>
      <c r="O907" s="132"/>
      <c r="P907" s="132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124"/>
      <c r="AN907" s="124"/>
      <c r="AO907" s="124"/>
      <c r="AP907" s="124"/>
    </row>
    <row r="908">
      <c r="A908" s="27"/>
      <c r="B908" s="27"/>
      <c r="C908" s="27"/>
      <c r="D908" s="27"/>
      <c r="E908" s="132"/>
      <c r="F908" s="133"/>
      <c r="G908" s="133"/>
      <c r="H908" s="134"/>
      <c r="I908" s="134"/>
      <c r="J908" s="132"/>
      <c r="K908" s="132"/>
      <c r="L908" s="132"/>
      <c r="M908" s="132"/>
      <c r="N908" s="132"/>
      <c r="O908" s="132"/>
      <c r="P908" s="132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124"/>
      <c r="AN908" s="124"/>
      <c r="AO908" s="124"/>
      <c r="AP908" s="124"/>
    </row>
    <row r="909">
      <c r="A909" s="27"/>
      <c r="B909" s="27"/>
      <c r="C909" s="27"/>
      <c r="D909" s="27"/>
      <c r="E909" s="132"/>
      <c r="F909" s="133"/>
      <c r="G909" s="133"/>
      <c r="H909" s="134"/>
      <c r="I909" s="134"/>
      <c r="J909" s="132"/>
      <c r="K909" s="132"/>
      <c r="L909" s="132"/>
      <c r="M909" s="132"/>
      <c r="N909" s="132"/>
      <c r="O909" s="132"/>
      <c r="P909" s="132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124"/>
      <c r="AN909" s="124"/>
      <c r="AO909" s="124"/>
      <c r="AP909" s="124"/>
    </row>
    <row r="910">
      <c r="A910" s="27"/>
      <c r="B910" s="27"/>
      <c r="C910" s="27"/>
      <c r="D910" s="27"/>
      <c r="E910" s="132"/>
      <c r="F910" s="133"/>
      <c r="G910" s="133"/>
      <c r="H910" s="134"/>
      <c r="I910" s="134"/>
      <c r="J910" s="132"/>
      <c r="K910" s="132"/>
      <c r="L910" s="132"/>
      <c r="M910" s="132"/>
      <c r="N910" s="132"/>
      <c r="O910" s="132"/>
      <c r="P910" s="132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124"/>
      <c r="AN910" s="124"/>
      <c r="AO910" s="124"/>
      <c r="AP910" s="124"/>
    </row>
    <row r="911">
      <c r="A911" s="27"/>
      <c r="B911" s="27"/>
      <c r="C911" s="27"/>
      <c r="D911" s="27"/>
      <c r="E911" s="132"/>
      <c r="F911" s="133"/>
      <c r="G911" s="133"/>
      <c r="H911" s="134"/>
      <c r="I911" s="134"/>
      <c r="J911" s="132"/>
      <c r="K911" s="132"/>
      <c r="L911" s="132"/>
      <c r="M911" s="132"/>
      <c r="N911" s="132"/>
      <c r="O911" s="132"/>
      <c r="P911" s="132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124"/>
      <c r="AN911" s="124"/>
      <c r="AO911" s="124"/>
      <c r="AP911" s="124"/>
    </row>
    <row r="912">
      <c r="A912" s="27"/>
      <c r="B912" s="27"/>
      <c r="C912" s="27"/>
      <c r="D912" s="27"/>
      <c r="E912" s="132"/>
      <c r="F912" s="133"/>
      <c r="G912" s="133"/>
      <c r="H912" s="134"/>
      <c r="I912" s="134"/>
      <c r="J912" s="132"/>
      <c r="K912" s="132"/>
      <c r="L912" s="132"/>
      <c r="M912" s="132"/>
      <c r="N912" s="132"/>
      <c r="O912" s="132"/>
      <c r="P912" s="132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124"/>
      <c r="AN912" s="124"/>
      <c r="AO912" s="124"/>
      <c r="AP912" s="124"/>
    </row>
    <row r="913">
      <c r="A913" s="27"/>
      <c r="B913" s="27"/>
      <c r="C913" s="27"/>
      <c r="D913" s="27"/>
      <c r="E913" s="132"/>
      <c r="F913" s="133"/>
      <c r="G913" s="133"/>
      <c r="H913" s="134"/>
      <c r="I913" s="134"/>
      <c r="J913" s="132"/>
      <c r="K913" s="132"/>
      <c r="L913" s="132"/>
      <c r="M913" s="132"/>
      <c r="N913" s="132"/>
      <c r="O913" s="132"/>
      <c r="P913" s="132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124"/>
      <c r="AN913" s="124"/>
      <c r="AO913" s="124"/>
      <c r="AP913" s="124"/>
    </row>
    <row r="914">
      <c r="A914" s="27"/>
      <c r="B914" s="27"/>
      <c r="C914" s="27"/>
      <c r="D914" s="27"/>
      <c r="E914" s="132"/>
      <c r="F914" s="133"/>
      <c r="G914" s="133"/>
      <c r="H914" s="134"/>
      <c r="I914" s="134"/>
      <c r="J914" s="132"/>
      <c r="K914" s="132"/>
      <c r="L914" s="132"/>
      <c r="M914" s="132"/>
      <c r="N914" s="132"/>
      <c r="O914" s="132"/>
      <c r="P914" s="132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124"/>
      <c r="AN914" s="124"/>
      <c r="AO914" s="124"/>
      <c r="AP914" s="124"/>
    </row>
    <row r="915">
      <c r="A915" s="27"/>
      <c r="B915" s="27"/>
      <c r="C915" s="27"/>
      <c r="D915" s="27"/>
      <c r="E915" s="132"/>
      <c r="F915" s="133"/>
      <c r="G915" s="133"/>
      <c r="H915" s="134"/>
      <c r="I915" s="134"/>
      <c r="J915" s="132"/>
      <c r="K915" s="132"/>
      <c r="L915" s="132"/>
      <c r="M915" s="132"/>
      <c r="N915" s="132"/>
      <c r="O915" s="132"/>
      <c r="P915" s="132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124"/>
      <c r="AN915" s="124"/>
      <c r="AO915" s="124"/>
      <c r="AP915" s="124"/>
    </row>
    <row r="916">
      <c r="A916" s="27"/>
      <c r="B916" s="27"/>
      <c r="C916" s="27"/>
      <c r="D916" s="27"/>
      <c r="E916" s="132"/>
      <c r="F916" s="133"/>
      <c r="G916" s="133"/>
      <c r="H916" s="134"/>
      <c r="I916" s="134"/>
      <c r="J916" s="132"/>
      <c r="K916" s="132"/>
      <c r="L916" s="132"/>
      <c r="M916" s="132"/>
      <c r="N916" s="132"/>
      <c r="O916" s="132"/>
      <c r="P916" s="132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124"/>
      <c r="AN916" s="124"/>
      <c r="AO916" s="124"/>
      <c r="AP916" s="124"/>
    </row>
    <row r="917">
      <c r="A917" s="27"/>
      <c r="B917" s="27"/>
      <c r="C917" s="27"/>
      <c r="D917" s="27"/>
      <c r="E917" s="132"/>
      <c r="F917" s="133"/>
      <c r="G917" s="133"/>
      <c r="H917" s="134"/>
      <c r="I917" s="134"/>
      <c r="J917" s="132"/>
      <c r="K917" s="132"/>
      <c r="L917" s="132"/>
      <c r="M917" s="132"/>
      <c r="N917" s="132"/>
      <c r="O917" s="132"/>
      <c r="P917" s="132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124"/>
      <c r="AN917" s="124"/>
      <c r="AO917" s="124"/>
      <c r="AP917" s="124"/>
    </row>
    <row r="918">
      <c r="A918" s="27"/>
      <c r="B918" s="27"/>
      <c r="C918" s="27"/>
      <c r="D918" s="27"/>
      <c r="E918" s="132"/>
      <c r="F918" s="133"/>
      <c r="G918" s="133"/>
      <c r="H918" s="134"/>
      <c r="I918" s="134"/>
      <c r="J918" s="132"/>
      <c r="K918" s="132"/>
      <c r="L918" s="132"/>
      <c r="M918" s="132"/>
      <c r="N918" s="132"/>
      <c r="O918" s="132"/>
      <c r="P918" s="132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124"/>
      <c r="AN918" s="124"/>
      <c r="AO918" s="124"/>
      <c r="AP918" s="124"/>
    </row>
    <row r="919">
      <c r="A919" s="27"/>
      <c r="B919" s="27"/>
      <c r="C919" s="27"/>
      <c r="D919" s="27"/>
      <c r="E919" s="132"/>
      <c r="F919" s="133"/>
      <c r="G919" s="133"/>
      <c r="H919" s="134"/>
      <c r="I919" s="134"/>
      <c r="J919" s="132"/>
      <c r="K919" s="132"/>
      <c r="L919" s="132"/>
      <c r="M919" s="132"/>
      <c r="N919" s="132"/>
      <c r="O919" s="132"/>
      <c r="P919" s="132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124"/>
      <c r="AN919" s="124"/>
      <c r="AO919" s="124"/>
      <c r="AP919" s="124"/>
    </row>
    <row r="920">
      <c r="A920" s="27"/>
      <c r="B920" s="27"/>
      <c r="C920" s="27"/>
      <c r="D920" s="27"/>
      <c r="E920" s="132"/>
      <c r="F920" s="133"/>
      <c r="G920" s="133"/>
      <c r="H920" s="134"/>
      <c r="I920" s="134"/>
      <c r="J920" s="132"/>
      <c r="K920" s="132"/>
      <c r="L920" s="132"/>
      <c r="M920" s="132"/>
      <c r="N920" s="132"/>
      <c r="O920" s="132"/>
      <c r="P920" s="132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124"/>
      <c r="AN920" s="124"/>
      <c r="AO920" s="124"/>
      <c r="AP920" s="124"/>
    </row>
    <row r="921">
      <c r="A921" s="27"/>
      <c r="B921" s="27"/>
      <c r="C921" s="27"/>
      <c r="D921" s="27"/>
      <c r="E921" s="132"/>
      <c r="F921" s="133"/>
      <c r="G921" s="133"/>
      <c r="H921" s="134"/>
      <c r="I921" s="134"/>
      <c r="J921" s="132"/>
      <c r="K921" s="132"/>
      <c r="L921" s="132"/>
      <c r="M921" s="132"/>
      <c r="N921" s="132"/>
      <c r="O921" s="132"/>
      <c r="P921" s="132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124"/>
      <c r="AN921" s="124"/>
      <c r="AO921" s="124"/>
      <c r="AP921" s="124"/>
    </row>
    <row r="922">
      <c r="A922" s="27"/>
      <c r="B922" s="27"/>
      <c r="C922" s="27"/>
      <c r="D922" s="27"/>
      <c r="E922" s="132"/>
      <c r="F922" s="133"/>
      <c r="G922" s="133"/>
      <c r="H922" s="134"/>
      <c r="I922" s="134"/>
      <c r="J922" s="132"/>
      <c r="K922" s="132"/>
      <c r="L922" s="132"/>
      <c r="M922" s="132"/>
      <c r="N922" s="132"/>
      <c r="O922" s="132"/>
      <c r="P922" s="132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124"/>
      <c r="AN922" s="124"/>
      <c r="AO922" s="124"/>
      <c r="AP922" s="124"/>
    </row>
    <row r="923">
      <c r="A923" s="27"/>
      <c r="B923" s="27"/>
      <c r="C923" s="27"/>
      <c r="D923" s="27"/>
      <c r="E923" s="132"/>
      <c r="F923" s="133"/>
      <c r="G923" s="133"/>
      <c r="H923" s="134"/>
      <c r="I923" s="134"/>
      <c r="J923" s="132"/>
      <c r="K923" s="132"/>
      <c r="L923" s="132"/>
      <c r="M923" s="132"/>
      <c r="N923" s="132"/>
      <c r="O923" s="132"/>
      <c r="P923" s="132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124"/>
      <c r="AN923" s="124"/>
      <c r="AO923" s="124"/>
      <c r="AP923" s="124"/>
    </row>
    <row r="924">
      <c r="A924" s="27"/>
      <c r="B924" s="27"/>
      <c r="C924" s="27"/>
      <c r="D924" s="27"/>
      <c r="E924" s="132"/>
      <c r="F924" s="133"/>
      <c r="G924" s="133"/>
      <c r="H924" s="134"/>
      <c r="I924" s="134"/>
      <c r="J924" s="132"/>
      <c r="K924" s="132"/>
      <c r="L924" s="132"/>
      <c r="M924" s="132"/>
      <c r="N924" s="132"/>
      <c r="O924" s="132"/>
      <c r="P924" s="132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124"/>
      <c r="AN924" s="124"/>
      <c r="AO924" s="124"/>
      <c r="AP924" s="124"/>
    </row>
    <row r="925">
      <c r="A925" s="27"/>
      <c r="B925" s="27"/>
      <c r="C925" s="27"/>
      <c r="D925" s="27"/>
      <c r="E925" s="132"/>
      <c r="F925" s="133"/>
      <c r="G925" s="133"/>
      <c r="H925" s="134"/>
      <c r="I925" s="134"/>
      <c r="J925" s="132"/>
      <c r="K925" s="132"/>
      <c r="L925" s="132"/>
      <c r="M925" s="132"/>
      <c r="N925" s="132"/>
      <c r="O925" s="132"/>
      <c r="P925" s="132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124"/>
      <c r="AN925" s="124"/>
      <c r="AO925" s="124"/>
      <c r="AP925" s="124"/>
    </row>
    <row r="926">
      <c r="A926" s="27"/>
      <c r="B926" s="27"/>
      <c r="C926" s="27"/>
      <c r="D926" s="27"/>
      <c r="E926" s="132"/>
      <c r="F926" s="133"/>
      <c r="G926" s="133"/>
      <c r="H926" s="134"/>
      <c r="I926" s="134"/>
      <c r="J926" s="132"/>
      <c r="K926" s="132"/>
      <c r="L926" s="132"/>
      <c r="M926" s="132"/>
      <c r="N926" s="132"/>
      <c r="O926" s="132"/>
      <c r="P926" s="132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124"/>
      <c r="AN926" s="124"/>
      <c r="AO926" s="124"/>
      <c r="AP926" s="124"/>
    </row>
    <row r="927">
      <c r="A927" s="27"/>
      <c r="B927" s="27"/>
      <c r="C927" s="27"/>
      <c r="D927" s="27"/>
      <c r="E927" s="132"/>
      <c r="F927" s="133"/>
      <c r="G927" s="133"/>
      <c r="H927" s="134"/>
      <c r="I927" s="134"/>
      <c r="J927" s="132"/>
      <c r="K927" s="132"/>
      <c r="L927" s="132"/>
      <c r="M927" s="132"/>
      <c r="N927" s="132"/>
      <c r="O927" s="132"/>
      <c r="P927" s="132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124"/>
      <c r="AN927" s="124"/>
      <c r="AO927" s="124"/>
      <c r="AP927" s="124"/>
    </row>
    <row r="928">
      <c r="A928" s="27"/>
      <c r="B928" s="27"/>
      <c r="C928" s="27"/>
      <c r="D928" s="27"/>
      <c r="E928" s="132"/>
      <c r="F928" s="133"/>
      <c r="G928" s="133"/>
      <c r="H928" s="134"/>
      <c r="I928" s="134"/>
      <c r="J928" s="132"/>
      <c r="K928" s="132"/>
      <c r="L928" s="132"/>
      <c r="M928" s="132"/>
      <c r="N928" s="132"/>
      <c r="O928" s="132"/>
      <c r="P928" s="132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124"/>
      <c r="AN928" s="124"/>
      <c r="AO928" s="124"/>
      <c r="AP928" s="124"/>
    </row>
    <row r="929">
      <c r="A929" s="27"/>
      <c r="B929" s="27"/>
      <c r="C929" s="27"/>
      <c r="D929" s="27"/>
      <c r="E929" s="132"/>
      <c r="F929" s="133"/>
      <c r="G929" s="133"/>
      <c r="H929" s="134"/>
      <c r="I929" s="134"/>
      <c r="J929" s="132"/>
      <c r="K929" s="132"/>
      <c r="L929" s="132"/>
      <c r="M929" s="132"/>
      <c r="N929" s="132"/>
      <c r="O929" s="132"/>
      <c r="P929" s="132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124"/>
      <c r="AN929" s="124"/>
      <c r="AO929" s="124"/>
      <c r="AP929" s="124"/>
    </row>
    <row r="930">
      <c r="A930" s="27"/>
      <c r="B930" s="27"/>
      <c r="C930" s="27"/>
      <c r="D930" s="27"/>
      <c r="E930" s="132"/>
      <c r="F930" s="133"/>
      <c r="G930" s="133"/>
      <c r="H930" s="134"/>
      <c r="I930" s="134"/>
      <c r="J930" s="132"/>
      <c r="K930" s="132"/>
      <c r="L930" s="132"/>
      <c r="M930" s="132"/>
      <c r="N930" s="132"/>
      <c r="O930" s="132"/>
      <c r="P930" s="132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124"/>
      <c r="AN930" s="124"/>
      <c r="AO930" s="124"/>
      <c r="AP930" s="124"/>
    </row>
    <row r="931">
      <c r="A931" s="27"/>
      <c r="B931" s="27"/>
      <c r="C931" s="27"/>
      <c r="D931" s="27"/>
      <c r="E931" s="132"/>
      <c r="F931" s="133"/>
      <c r="G931" s="133"/>
      <c r="H931" s="134"/>
      <c r="I931" s="134"/>
      <c r="J931" s="132"/>
      <c r="K931" s="132"/>
      <c r="L931" s="132"/>
      <c r="M931" s="132"/>
      <c r="N931" s="132"/>
      <c r="O931" s="132"/>
      <c r="P931" s="132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124"/>
      <c r="AN931" s="124"/>
      <c r="AO931" s="124"/>
      <c r="AP931" s="124"/>
    </row>
    <row r="932">
      <c r="A932" s="27"/>
      <c r="B932" s="27"/>
      <c r="C932" s="27"/>
      <c r="D932" s="27"/>
      <c r="E932" s="132"/>
      <c r="F932" s="133"/>
      <c r="G932" s="133"/>
      <c r="H932" s="134"/>
      <c r="I932" s="134"/>
      <c r="J932" s="132"/>
      <c r="K932" s="132"/>
      <c r="L932" s="132"/>
      <c r="M932" s="132"/>
      <c r="N932" s="132"/>
      <c r="O932" s="132"/>
      <c r="P932" s="132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124"/>
      <c r="AN932" s="124"/>
      <c r="AO932" s="124"/>
      <c r="AP932" s="124"/>
    </row>
    <row r="933">
      <c r="A933" s="27"/>
      <c r="B933" s="27"/>
      <c r="C933" s="27"/>
      <c r="D933" s="27"/>
      <c r="E933" s="132"/>
      <c r="F933" s="133"/>
      <c r="G933" s="133"/>
      <c r="H933" s="134"/>
      <c r="I933" s="134"/>
      <c r="J933" s="132"/>
      <c r="K933" s="132"/>
      <c r="L933" s="132"/>
      <c r="M933" s="132"/>
      <c r="N933" s="132"/>
      <c r="O933" s="132"/>
      <c r="P933" s="132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124"/>
      <c r="AN933" s="124"/>
      <c r="AO933" s="124"/>
      <c r="AP933" s="124"/>
    </row>
    <row r="934">
      <c r="A934" s="27"/>
      <c r="B934" s="27"/>
      <c r="C934" s="27"/>
      <c r="D934" s="27"/>
      <c r="E934" s="132"/>
      <c r="F934" s="133"/>
      <c r="G934" s="133"/>
      <c r="H934" s="134"/>
      <c r="I934" s="134"/>
      <c r="J934" s="132"/>
      <c r="K934" s="132"/>
      <c r="L934" s="132"/>
      <c r="M934" s="132"/>
      <c r="N934" s="132"/>
      <c r="O934" s="132"/>
      <c r="P934" s="132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124"/>
      <c r="AN934" s="124"/>
      <c r="AO934" s="124"/>
      <c r="AP934" s="124"/>
    </row>
    <row r="935">
      <c r="A935" s="27"/>
      <c r="B935" s="27"/>
      <c r="C935" s="27"/>
      <c r="D935" s="27"/>
      <c r="E935" s="132"/>
      <c r="F935" s="133"/>
      <c r="G935" s="133"/>
      <c r="H935" s="134"/>
      <c r="I935" s="134"/>
      <c r="J935" s="132"/>
      <c r="K935" s="132"/>
      <c r="L935" s="132"/>
      <c r="M935" s="132"/>
      <c r="N935" s="132"/>
      <c r="O935" s="132"/>
      <c r="P935" s="132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124"/>
      <c r="AN935" s="124"/>
      <c r="AO935" s="124"/>
      <c r="AP935" s="124"/>
    </row>
    <row r="936">
      <c r="A936" s="27"/>
      <c r="B936" s="27"/>
      <c r="C936" s="27"/>
      <c r="D936" s="27"/>
      <c r="E936" s="132"/>
      <c r="F936" s="133"/>
      <c r="G936" s="133"/>
      <c r="H936" s="134"/>
      <c r="I936" s="134"/>
      <c r="J936" s="132"/>
      <c r="K936" s="132"/>
      <c r="L936" s="132"/>
      <c r="M936" s="132"/>
      <c r="N936" s="132"/>
      <c r="O936" s="132"/>
      <c r="P936" s="132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124"/>
      <c r="AN936" s="124"/>
      <c r="AO936" s="124"/>
      <c r="AP936" s="124"/>
    </row>
    <row r="937">
      <c r="A937" s="27"/>
      <c r="B937" s="27"/>
      <c r="C937" s="27"/>
      <c r="D937" s="27"/>
      <c r="E937" s="132"/>
      <c r="F937" s="133"/>
      <c r="G937" s="133"/>
      <c r="H937" s="134"/>
      <c r="I937" s="134"/>
      <c r="J937" s="132"/>
      <c r="K937" s="132"/>
      <c r="L937" s="132"/>
      <c r="M937" s="132"/>
      <c r="N937" s="132"/>
      <c r="O937" s="132"/>
      <c r="P937" s="132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124"/>
      <c r="AN937" s="124"/>
      <c r="AO937" s="124"/>
      <c r="AP937" s="124"/>
    </row>
    <row r="938">
      <c r="A938" s="27"/>
      <c r="B938" s="27"/>
      <c r="C938" s="27"/>
      <c r="D938" s="27"/>
      <c r="E938" s="132"/>
      <c r="F938" s="133"/>
      <c r="G938" s="133"/>
      <c r="H938" s="134"/>
      <c r="I938" s="134"/>
      <c r="J938" s="132"/>
      <c r="K938" s="132"/>
      <c r="L938" s="132"/>
      <c r="M938" s="132"/>
      <c r="N938" s="132"/>
      <c r="O938" s="132"/>
      <c r="P938" s="132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124"/>
      <c r="AN938" s="124"/>
      <c r="AO938" s="124"/>
      <c r="AP938" s="124"/>
    </row>
    <row r="939">
      <c r="A939" s="27"/>
      <c r="B939" s="27"/>
      <c r="C939" s="27"/>
      <c r="D939" s="27"/>
      <c r="E939" s="132"/>
      <c r="F939" s="133"/>
      <c r="G939" s="133"/>
      <c r="H939" s="134"/>
      <c r="I939" s="134"/>
      <c r="J939" s="132"/>
      <c r="K939" s="132"/>
      <c r="L939" s="132"/>
      <c r="M939" s="132"/>
      <c r="N939" s="132"/>
      <c r="O939" s="132"/>
      <c r="P939" s="132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124"/>
      <c r="AN939" s="124"/>
      <c r="AO939" s="124"/>
      <c r="AP939" s="124"/>
    </row>
    <row r="940">
      <c r="A940" s="27"/>
      <c r="B940" s="27"/>
      <c r="C940" s="27"/>
      <c r="D940" s="27"/>
      <c r="E940" s="132"/>
      <c r="F940" s="133"/>
      <c r="G940" s="133"/>
      <c r="H940" s="134"/>
      <c r="I940" s="134"/>
      <c r="J940" s="132"/>
      <c r="K940" s="132"/>
      <c r="L940" s="132"/>
      <c r="M940" s="132"/>
      <c r="N940" s="132"/>
      <c r="O940" s="132"/>
      <c r="P940" s="132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124"/>
      <c r="AN940" s="124"/>
      <c r="AO940" s="124"/>
      <c r="AP940" s="124"/>
    </row>
    <row r="941">
      <c r="A941" s="27"/>
      <c r="B941" s="27"/>
      <c r="C941" s="27"/>
      <c r="D941" s="27"/>
      <c r="E941" s="132"/>
      <c r="F941" s="133"/>
      <c r="G941" s="133"/>
      <c r="H941" s="134"/>
      <c r="I941" s="134"/>
      <c r="J941" s="132"/>
      <c r="K941" s="132"/>
      <c r="L941" s="132"/>
      <c r="M941" s="132"/>
      <c r="N941" s="132"/>
      <c r="O941" s="132"/>
      <c r="P941" s="132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124"/>
      <c r="AN941" s="124"/>
      <c r="AO941" s="124"/>
      <c r="AP941" s="124"/>
    </row>
    <row r="942">
      <c r="A942" s="27"/>
      <c r="B942" s="27"/>
      <c r="C942" s="27"/>
      <c r="D942" s="27"/>
      <c r="E942" s="132"/>
      <c r="F942" s="133"/>
      <c r="G942" s="133"/>
      <c r="H942" s="134"/>
      <c r="I942" s="134"/>
      <c r="J942" s="132"/>
      <c r="K942" s="132"/>
      <c r="L942" s="132"/>
      <c r="M942" s="132"/>
      <c r="N942" s="132"/>
      <c r="O942" s="132"/>
      <c r="P942" s="132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124"/>
      <c r="AN942" s="124"/>
      <c r="AO942" s="124"/>
      <c r="AP942" s="124"/>
    </row>
    <row r="943">
      <c r="A943" s="27"/>
      <c r="B943" s="27"/>
      <c r="C943" s="27"/>
      <c r="D943" s="27"/>
      <c r="E943" s="132"/>
      <c r="F943" s="133"/>
      <c r="G943" s="133"/>
      <c r="H943" s="134"/>
      <c r="I943" s="134"/>
      <c r="J943" s="132"/>
      <c r="K943" s="132"/>
      <c r="L943" s="132"/>
      <c r="M943" s="132"/>
      <c r="N943" s="132"/>
      <c r="O943" s="132"/>
      <c r="P943" s="132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124"/>
      <c r="AN943" s="124"/>
      <c r="AO943" s="124"/>
      <c r="AP943" s="124"/>
    </row>
    <row r="944">
      <c r="A944" s="27"/>
      <c r="B944" s="27"/>
      <c r="C944" s="27"/>
      <c r="D944" s="27"/>
      <c r="E944" s="132"/>
      <c r="F944" s="133"/>
      <c r="G944" s="133"/>
      <c r="H944" s="134"/>
      <c r="I944" s="134"/>
      <c r="J944" s="132"/>
      <c r="K944" s="132"/>
      <c r="L944" s="132"/>
      <c r="M944" s="132"/>
      <c r="N944" s="132"/>
      <c r="O944" s="132"/>
      <c r="P944" s="132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124"/>
      <c r="AN944" s="124"/>
      <c r="AO944" s="124"/>
      <c r="AP944" s="124"/>
    </row>
    <row r="945">
      <c r="A945" s="27"/>
      <c r="B945" s="27"/>
      <c r="C945" s="27"/>
      <c r="D945" s="27"/>
      <c r="E945" s="132"/>
      <c r="F945" s="133"/>
      <c r="G945" s="133"/>
      <c r="H945" s="134"/>
      <c r="I945" s="134"/>
      <c r="J945" s="132"/>
      <c r="K945" s="132"/>
      <c r="L945" s="132"/>
      <c r="M945" s="132"/>
      <c r="N945" s="132"/>
      <c r="O945" s="132"/>
      <c r="P945" s="132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124"/>
      <c r="AN945" s="124"/>
      <c r="AO945" s="124"/>
      <c r="AP945" s="124"/>
    </row>
    <row r="946">
      <c r="A946" s="27"/>
      <c r="B946" s="27"/>
      <c r="C946" s="27"/>
      <c r="D946" s="27"/>
      <c r="E946" s="132"/>
      <c r="F946" s="133"/>
      <c r="G946" s="133"/>
      <c r="H946" s="134"/>
      <c r="I946" s="134"/>
      <c r="J946" s="132"/>
      <c r="K946" s="132"/>
      <c r="L946" s="132"/>
      <c r="M946" s="132"/>
      <c r="N946" s="132"/>
      <c r="O946" s="132"/>
      <c r="P946" s="132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124"/>
      <c r="AN946" s="124"/>
      <c r="AO946" s="124"/>
      <c r="AP946" s="124"/>
    </row>
    <row r="947">
      <c r="A947" s="27"/>
      <c r="B947" s="27"/>
      <c r="C947" s="27"/>
      <c r="D947" s="27"/>
      <c r="E947" s="132"/>
      <c r="F947" s="133"/>
      <c r="G947" s="133"/>
      <c r="H947" s="134"/>
      <c r="I947" s="134"/>
      <c r="J947" s="132"/>
      <c r="K947" s="132"/>
      <c r="L947" s="132"/>
      <c r="M947" s="132"/>
      <c r="N947" s="132"/>
      <c r="O947" s="132"/>
      <c r="P947" s="132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124"/>
      <c r="AN947" s="124"/>
      <c r="AO947" s="124"/>
      <c r="AP947" s="124"/>
    </row>
    <row r="948">
      <c r="A948" s="27"/>
      <c r="B948" s="27"/>
      <c r="C948" s="27"/>
      <c r="D948" s="27"/>
      <c r="E948" s="132"/>
      <c r="F948" s="133"/>
      <c r="G948" s="133"/>
      <c r="H948" s="134"/>
      <c r="I948" s="134"/>
      <c r="J948" s="132"/>
      <c r="K948" s="132"/>
      <c r="L948" s="132"/>
      <c r="M948" s="132"/>
      <c r="N948" s="132"/>
      <c r="O948" s="132"/>
      <c r="P948" s="132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124"/>
      <c r="AN948" s="124"/>
      <c r="AO948" s="124"/>
      <c r="AP948" s="124"/>
    </row>
    <row r="949">
      <c r="A949" s="27"/>
      <c r="B949" s="27"/>
      <c r="C949" s="27"/>
      <c r="D949" s="27"/>
      <c r="E949" s="132"/>
      <c r="F949" s="133"/>
      <c r="G949" s="133"/>
      <c r="H949" s="134"/>
      <c r="I949" s="134"/>
      <c r="J949" s="132"/>
      <c r="K949" s="132"/>
      <c r="L949" s="132"/>
      <c r="M949" s="132"/>
      <c r="N949" s="132"/>
      <c r="O949" s="132"/>
      <c r="P949" s="132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124"/>
      <c r="AN949" s="124"/>
      <c r="AO949" s="124"/>
      <c r="AP949" s="124"/>
    </row>
    <row r="950">
      <c r="A950" s="27"/>
      <c r="B950" s="27"/>
      <c r="C950" s="27"/>
      <c r="D950" s="27"/>
      <c r="E950" s="132"/>
      <c r="F950" s="133"/>
      <c r="G950" s="133"/>
      <c r="H950" s="134"/>
      <c r="I950" s="134"/>
      <c r="J950" s="132"/>
      <c r="K950" s="132"/>
      <c r="L950" s="132"/>
      <c r="M950" s="132"/>
      <c r="N950" s="132"/>
      <c r="O950" s="132"/>
      <c r="P950" s="132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124"/>
      <c r="AN950" s="124"/>
      <c r="AO950" s="124"/>
      <c r="AP950" s="124"/>
    </row>
    <row r="951">
      <c r="A951" s="27"/>
      <c r="B951" s="27"/>
      <c r="C951" s="27"/>
      <c r="D951" s="27"/>
      <c r="E951" s="132"/>
      <c r="F951" s="133"/>
      <c r="G951" s="133"/>
      <c r="H951" s="134"/>
      <c r="I951" s="134"/>
      <c r="J951" s="132"/>
      <c r="K951" s="132"/>
      <c r="L951" s="132"/>
      <c r="M951" s="132"/>
      <c r="N951" s="132"/>
      <c r="O951" s="132"/>
      <c r="P951" s="132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124"/>
      <c r="AN951" s="124"/>
      <c r="AO951" s="124"/>
      <c r="AP951" s="124"/>
    </row>
    <row r="952">
      <c r="A952" s="27"/>
      <c r="B952" s="27"/>
      <c r="C952" s="27"/>
      <c r="D952" s="27"/>
      <c r="E952" s="132"/>
      <c r="F952" s="133"/>
      <c r="G952" s="133"/>
      <c r="H952" s="134"/>
      <c r="I952" s="134"/>
      <c r="J952" s="132"/>
      <c r="K952" s="132"/>
      <c r="L952" s="132"/>
      <c r="M952" s="132"/>
      <c r="N952" s="132"/>
      <c r="O952" s="132"/>
      <c r="P952" s="132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124"/>
      <c r="AN952" s="124"/>
      <c r="AO952" s="124"/>
      <c r="AP952" s="124"/>
    </row>
    <row r="953">
      <c r="A953" s="27"/>
      <c r="B953" s="27"/>
      <c r="C953" s="27"/>
      <c r="D953" s="27"/>
      <c r="E953" s="132"/>
      <c r="F953" s="133"/>
      <c r="G953" s="133"/>
      <c r="H953" s="134"/>
      <c r="I953" s="134"/>
      <c r="J953" s="132"/>
      <c r="K953" s="132"/>
      <c r="L953" s="132"/>
      <c r="M953" s="132"/>
      <c r="N953" s="132"/>
      <c r="O953" s="132"/>
      <c r="P953" s="132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124"/>
      <c r="AN953" s="124"/>
      <c r="AO953" s="124"/>
      <c r="AP953" s="124"/>
    </row>
    <row r="954">
      <c r="A954" s="27"/>
      <c r="B954" s="27"/>
      <c r="C954" s="27"/>
      <c r="D954" s="27"/>
      <c r="E954" s="132"/>
      <c r="F954" s="133"/>
      <c r="G954" s="133"/>
      <c r="H954" s="134"/>
      <c r="I954" s="134"/>
      <c r="J954" s="132"/>
      <c r="K954" s="132"/>
      <c r="L954" s="132"/>
      <c r="M954" s="132"/>
      <c r="N954" s="132"/>
      <c r="O954" s="132"/>
      <c r="P954" s="132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124"/>
      <c r="AN954" s="124"/>
      <c r="AO954" s="124"/>
      <c r="AP954" s="124"/>
    </row>
    <row r="955">
      <c r="A955" s="27"/>
      <c r="B955" s="27"/>
      <c r="C955" s="27"/>
      <c r="D955" s="27"/>
      <c r="E955" s="132"/>
      <c r="F955" s="133"/>
      <c r="G955" s="133"/>
      <c r="H955" s="134"/>
      <c r="I955" s="134"/>
      <c r="J955" s="132"/>
      <c r="K955" s="132"/>
      <c r="L955" s="132"/>
      <c r="M955" s="132"/>
      <c r="N955" s="132"/>
      <c r="O955" s="132"/>
      <c r="P955" s="132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124"/>
      <c r="AN955" s="124"/>
      <c r="AO955" s="124"/>
      <c r="AP955" s="124"/>
    </row>
    <row r="956">
      <c r="A956" s="27"/>
      <c r="B956" s="27"/>
      <c r="C956" s="27"/>
      <c r="D956" s="27"/>
      <c r="E956" s="132"/>
      <c r="F956" s="133"/>
      <c r="G956" s="133"/>
      <c r="H956" s="134"/>
      <c r="I956" s="134"/>
      <c r="J956" s="132"/>
      <c r="K956" s="132"/>
      <c r="L956" s="132"/>
      <c r="M956" s="132"/>
      <c r="N956" s="132"/>
      <c r="O956" s="132"/>
      <c r="P956" s="132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124"/>
      <c r="AN956" s="124"/>
      <c r="AO956" s="124"/>
      <c r="AP956" s="124"/>
    </row>
    <row r="957">
      <c r="A957" s="27"/>
      <c r="B957" s="27"/>
      <c r="C957" s="27"/>
      <c r="D957" s="27"/>
      <c r="E957" s="132"/>
      <c r="F957" s="133"/>
      <c r="G957" s="133"/>
      <c r="H957" s="134"/>
      <c r="I957" s="134"/>
      <c r="J957" s="132"/>
      <c r="K957" s="132"/>
      <c r="L957" s="132"/>
      <c r="M957" s="132"/>
      <c r="N957" s="132"/>
      <c r="O957" s="132"/>
      <c r="P957" s="132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124"/>
      <c r="AN957" s="124"/>
      <c r="AO957" s="124"/>
      <c r="AP957" s="124"/>
    </row>
    <row r="958">
      <c r="A958" s="27"/>
      <c r="B958" s="27"/>
      <c r="C958" s="27"/>
      <c r="D958" s="27"/>
      <c r="E958" s="132"/>
      <c r="F958" s="133"/>
      <c r="G958" s="133"/>
      <c r="H958" s="134"/>
      <c r="I958" s="134"/>
      <c r="J958" s="132"/>
      <c r="K958" s="132"/>
      <c r="L958" s="132"/>
      <c r="M958" s="132"/>
      <c r="N958" s="132"/>
      <c r="O958" s="132"/>
      <c r="P958" s="132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124"/>
      <c r="AN958" s="124"/>
      <c r="AO958" s="124"/>
      <c r="AP958" s="124"/>
    </row>
    <row r="959">
      <c r="A959" s="27"/>
      <c r="B959" s="27"/>
      <c r="C959" s="27"/>
      <c r="D959" s="27"/>
      <c r="E959" s="132"/>
      <c r="F959" s="133"/>
      <c r="G959" s="133"/>
      <c r="H959" s="134"/>
      <c r="I959" s="134"/>
      <c r="J959" s="132"/>
      <c r="K959" s="132"/>
      <c r="L959" s="132"/>
      <c r="M959" s="132"/>
      <c r="N959" s="132"/>
      <c r="O959" s="132"/>
      <c r="P959" s="132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124"/>
      <c r="AN959" s="124"/>
      <c r="AO959" s="124"/>
      <c r="AP959" s="124"/>
    </row>
    <row r="960">
      <c r="A960" s="27"/>
      <c r="B960" s="27"/>
      <c r="C960" s="27"/>
      <c r="D960" s="27"/>
      <c r="E960" s="132"/>
      <c r="F960" s="133"/>
      <c r="G960" s="133"/>
      <c r="H960" s="134"/>
      <c r="I960" s="134"/>
      <c r="J960" s="132"/>
      <c r="K960" s="132"/>
      <c r="L960" s="132"/>
      <c r="M960" s="132"/>
      <c r="N960" s="132"/>
      <c r="O960" s="132"/>
      <c r="P960" s="132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124"/>
      <c r="AN960" s="124"/>
      <c r="AO960" s="124"/>
      <c r="AP960" s="124"/>
    </row>
    <row r="961">
      <c r="A961" s="27"/>
      <c r="B961" s="27"/>
      <c r="C961" s="27"/>
      <c r="D961" s="27"/>
      <c r="E961" s="132"/>
      <c r="F961" s="133"/>
      <c r="G961" s="133"/>
      <c r="H961" s="134"/>
      <c r="I961" s="134"/>
      <c r="J961" s="132"/>
      <c r="K961" s="132"/>
      <c r="L961" s="132"/>
      <c r="M961" s="132"/>
      <c r="N961" s="132"/>
      <c r="O961" s="132"/>
      <c r="P961" s="132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124"/>
      <c r="AN961" s="124"/>
      <c r="AO961" s="124"/>
      <c r="AP961" s="124"/>
    </row>
    <row r="962">
      <c r="A962" s="27"/>
      <c r="B962" s="27"/>
      <c r="C962" s="27"/>
      <c r="D962" s="27"/>
      <c r="E962" s="132"/>
      <c r="F962" s="133"/>
      <c r="G962" s="133"/>
      <c r="H962" s="134"/>
      <c r="I962" s="134"/>
      <c r="J962" s="132"/>
      <c r="K962" s="132"/>
      <c r="L962" s="132"/>
      <c r="M962" s="132"/>
      <c r="N962" s="132"/>
      <c r="O962" s="132"/>
      <c r="P962" s="132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124"/>
      <c r="AN962" s="124"/>
      <c r="AO962" s="124"/>
      <c r="AP962" s="124"/>
    </row>
    <row r="963">
      <c r="A963" s="27"/>
      <c r="B963" s="27"/>
      <c r="C963" s="27"/>
      <c r="D963" s="27"/>
      <c r="E963" s="132"/>
      <c r="F963" s="133"/>
      <c r="G963" s="133"/>
      <c r="H963" s="134"/>
      <c r="I963" s="134"/>
      <c r="J963" s="132"/>
      <c r="K963" s="132"/>
      <c r="L963" s="132"/>
      <c r="M963" s="132"/>
      <c r="N963" s="132"/>
      <c r="O963" s="132"/>
      <c r="P963" s="132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124"/>
      <c r="AN963" s="124"/>
      <c r="AO963" s="124"/>
      <c r="AP963" s="124"/>
    </row>
    <row r="964">
      <c r="A964" s="27"/>
      <c r="B964" s="27"/>
      <c r="C964" s="27"/>
      <c r="D964" s="27"/>
      <c r="E964" s="132"/>
      <c r="F964" s="133"/>
      <c r="G964" s="133"/>
      <c r="H964" s="134"/>
      <c r="I964" s="134"/>
      <c r="J964" s="132"/>
      <c r="K964" s="132"/>
      <c r="L964" s="132"/>
      <c r="M964" s="132"/>
      <c r="N964" s="132"/>
      <c r="O964" s="132"/>
      <c r="P964" s="132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124"/>
      <c r="AN964" s="124"/>
      <c r="AO964" s="124"/>
      <c r="AP964" s="124"/>
    </row>
    <row r="965">
      <c r="A965" s="27"/>
      <c r="B965" s="27"/>
      <c r="C965" s="27"/>
      <c r="D965" s="27"/>
      <c r="E965" s="132"/>
      <c r="F965" s="133"/>
      <c r="G965" s="133"/>
      <c r="H965" s="134"/>
      <c r="I965" s="134"/>
      <c r="J965" s="132"/>
      <c r="K965" s="132"/>
      <c r="L965" s="132"/>
      <c r="M965" s="132"/>
      <c r="N965" s="132"/>
      <c r="O965" s="132"/>
      <c r="P965" s="132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124"/>
      <c r="AN965" s="124"/>
      <c r="AO965" s="124"/>
      <c r="AP965" s="124"/>
    </row>
    <row r="966">
      <c r="A966" s="27"/>
      <c r="B966" s="27"/>
      <c r="C966" s="27"/>
      <c r="D966" s="27"/>
      <c r="E966" s="132"/>
      <c r="F966" s="133"/>
      <c r="G966" s="133"/>
      <c r="H966" s="134"/>
      <c r="I966" s="134"/>
      <c r="J966" s="132"/>
      <c r="K966" s="132"/>
      <c r="L966" s="132"/>
      <c r="M966" s="132"/>
      <c r="N966" s="132"/>
      <c r="O966" s="132"/>
      <c r="P966" s="132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124"/>
      <c r="AN966" s="124"/>
      <c r="AO966" s="124"/>
      <c r="AP966" s="124"/>
    </row>
    <row r="967">
      <c r="A967" s="27"/>
      <c r="B967" s="27"/>
      <c r="C967" s="27"/>
      <c r="D967" s="27"/>
      <c r="E967" s="132"/>
      <c r="F967" s="133"/>
      <c r="G967" s="133"/>
      <c r="H967" s="134"/>
      <c r="I967" s="134"/>
      <c r="J967" s="132"/>
      <c r="K967" s="132"/>
      <c r="L967" s="132"/>
      <c r="M967" s="132"/>
      <c r="N967" s="132"/>
      <c r="O967" s="132"/>
      <c r="P967" s="132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124"/>
      <c r="AN967" s="124"/>
      <c r="AO967" s="124"/>
      <c r="AP967" s="124"/>
    </row>
    <row r="968">
      <c r="A968" s="27"/>
      <c r="B968" s="27"/>
      <c r="C968" s="27"/>
      <c r="D968" s="27"/>
      <c r="E968" s="132"/>
      <c r="F968" s="133"/>
      <c r="G968" s="133"/>
      <c r="H968" s="134"/>
      <c r="I968" s="134"/>
      <c r="J968" s="132"/>
      <c r="K968" s="132"/>
      <c r="L968" s="132"/>
      <c r="M968" s="132"/>
      <c r="N968" s="132"/>
      <c r="O968" s="132"/>
      <c r="P968" s="132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124"/>
      <c r="AN968" s="124"/>
      <c r="AO968" s="124"/>
      <c r="AP968" s="124"/>
    </row>
    <row r="969">
      <c r="A969" s="27"/>
      <c r="B969" s="27"/>
      <c r="C969" s="27"/>
      <c r="D969" s="27"/>
      <c r="E969" s="132"/>
      <c r="F969" s="133"/>
      <c r="G969" s="133"/>
      <c r="H969" s="134"/>
      <c r="I969" s="134"/>
      <c r="J969" s="132"/>
      <c r="K969" s="132"/>
      <c r="L969" s="132"/>
      <c r="M969" s="132"/>
      <c r="N969" s="132"/>
      <c r="O969" s="132"/>
      <c r="P969" s="132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124"/>
      <c r="AN969" s="124"/>
      <c r="AO969" s="124"/>
      <c r="AP969" s="124"/>
    </row>
    <row r="970">
      <c r="A970" s="27"/>
      <c r="B970" s="27"/>
      <c r="C970" s="27"/>
      <c r="D970" s="27"/>
      <c r="E970" s="132"/>
      <c r="F970" s="133"/>
      <c r="G970" s="133"/>
      <c r="H970" s="134"/>
      <c r="I970" s="134"/>
      <c r="J970" s="132"/>
      <c r="K970" s="132"/>
      <c r="L970" s="132"/>
      <c r="M970" s="132"/>
      <c r="N970" s="132"/>
      <c r="O970" s="132"/>
      <c r="P970" s="132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124"/>
      <c r="AN970" s="124"/>
      <c r="AO970" s="124"/>
      <c r="AP970" s="124"/>
    </row>
    <row r="971">
      <c r="A971" s="27"/>
      <c r="B971" s="27"/>
      <c r="C971" s="27"/>
      <c r="D971" s="27"/>
      <c r="E971" s="132"/>
      <c r="F971" s="133"/>
      <c r="G971" s="133"/>
      <c r="H971" s="134"/>
      <c r="I971" s="134"/>
      <c r="J971" s="132"/>
      <c r="K971" s="132"/>
      <c r="L971" s="132"/>
      <c r="M971" s="132"/>
      <c r="N971" s="132"/>
      <c r="O971" s="132"/>
      <c r="P971" s="132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124"/>
      <c r="AN971" s="124"/>
      <c r="AO971" s="124"/>
      <c r="AP971" s="124"/>
    </row>
    <row r="972">
      <c r="A972" s="27"/>
      <c r="B972" s="27"/>
      <c r="C972" s="27"/>
      <c r="D972" s="27"/>
      <c r="E972" s="132"/>
      <c r="F972" s="133"/>
      <c r="G972" s="133"/>
      <c r="H972" s="134"/>
      <c r="I972" s="134"/>
      <c r="J972" s="132"/>
      <c r="K972" s="132"/>
      <c r="L972" s="132"/>
      <c r="M972" s="132"/>
      <c r="N972" s="132"/>
      <c r="O972" s="132"/>
      <c r="P972" s="132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124"/>
      <c r="AN972" s="124"/>
      <c r="AO972" s="124"/>
      <c r="AP972" s="124"/>
    </row>
    <row r="973">
      <c r="A973" s="27"/>
      <c r="B973" s="27"/>
      <c r="C973" s="27"/>
      <c r="D973" s="27"/>
      <c r="E973" s="132"/>
      <c r="F973" s="133"/>
      <c r="G973" s="133"/>
      <c r="H973" s="134"/>
      <c r="I973" s="134"/>
      <c r="J973" s="132"/>
      <c r="K973" s="132"/>
      <c r="L973" s="132"/>
      <c r="M973" s="132"/>
      <c r="N973" s="132"/>
      <c r="O973" s="132"/>
      <c r="P973" s="132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124"/>
      <c r="AN973" s="124"/>
      <c r="AO973" s="124"/>
      <c r="AP973" s="124"/>
    </row>
    <row r="974">
      <c r="A974" s="27"/>
      <c r="B974" s="27"/>
      <c r="C974" s="27"/>
      <c r="D974" s="27"/>
      <c r="E974" s="132"/>
      <c r="F974" s="133"/>
      <c r="G974" s="133"/>
      <c r="H974" s="134"/>
      <c r="I974" s="134"/>
      <c r="J974" s="132"/>
      <c r="K974" s="132"/>
      <c r="L974" s="132"/>
      <c r="M974" s="132"/>
      <c r="N974" s="132"/>
      <c r="O974" s="132"/>
      <c r="P974" s="132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124"/>
      <c r="AN974" s="124"/>
      <c r="AO974" s="124"/>
      <c r="AP974" s="124"/>
    </row>
    <row r="975">
      <c r="A975" s="27"/>
      <c r="B975" s="27"/>
      <c r="C975" s="27"/>
      <c r="D975" s="27"/>
      <c r="E975" s="132"/>
      <c r="F975" s="133"/>
      <c r="G975" s="133"/>
      <c r="H975" s="134"/>
      <c r="I975" s="134"/>
      <c r="J975" s="132"/>
      <c r="K975" s="132"/>
      <c r="L975" s="132"/>
      <c r="M975" s="132"/>
      <c r="N975" s="132"/>
      <c r="O975" s="132"/>
      <c r="P975" s="132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124"/>
      <c r="AN975" s="124"/>
      <c r="AO975" s="124"/>
      <c r="AP975" s="124"/>
    </row>
    <row r="976">
      <c r="A976" s="27"/>
      <c r="B976" s="27"/>
      <c r="C976" s="27"/>
      <c r="D976" s="27"/>
      <c r="E976" s="132"/>
      <c r="F976" s="133"/>
      <c r="G976" s="133"/>
      <c r="H976" s="134"/>
      <c r="I976" s="134"/>
      <c r="J976" s="132"/>
      <c r="K976" s="132"/>
      <c r="L976" s="132"/>
      <c r="M976" s="132"/>
      <c r="N976" s="132"/>
      <c r="O976" s="132"/>
      <c r="P976" s="132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124"/>
      <c r="AN976" s="124"/>
      <c r="AO976" s="124"/>
      <c r="AP976" s="124"/>
    </row>
    <row r="977">
      <c r="A977" s="27"/>
      <c r="B977" s="27"/>
      <c r="C977" s="27"/>
      <c r="D977" s="27"/>
      <c r="E977" s="132"/>
      <c r="F977" s="133"/>
      <c r="G977" s="133"/>
      <c r="H977" s="134"/>
      <c r="I977" s="134"/>
      <c r="J977" s="132"/>
      <c r="K977" s="132"/>
      <c r="L977" s="132"/>
      <c r="M977" s="132"/>
      <c r="N977" s="132"/>
      <c r="O977" s="132"/>
      <c r="P977" s="132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124"/>
      <c r="AN977" s="124"/>
      <c r="AO977" s="124"/>
      <c r="AP977" s="124"/>
    </row>
    <row r="978">
      <c r="A978" s="27"/>
      <c r="B978" s="27"/>
      <c r="C978" s="27"/>
      <c r="D978" s="27"/>
      <c r="E978" s="132"/>
      <c r="F978" s="133"/>
      <c r="G978" s="133"/>
      <c r="H978" s="134"/>
      <c r="I978" s="134"/>
      <c r="J978" s="132"/>
      <c r="K978" s="132"/>
      <c r="L978" s="132"/>
      <c r="M978" s="132"/>
      <c r="N978" s="132"/>
      <c r="O978" s="132"/>
      <c r="P978" s="132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124"/>
      <c r="AN978" s="124"/>
      <c r="AO978" s="124"/>
      <c r="AP978" s="124"/>
    </row>
    <row r="979">
      <c r="A979" s="27"/>
      <c r="B979" s="27"/>
      <c r="C979" s="27"/>
      <c r="D979" s="27"/>
      <c r="E979" s="132"/>
      <c r="F979" s="133"/>
      <c r="G979" s="133"/>
      <c r="H979" s="134"/>
      <c r="I979" s="134"/>
      <c r="J979" s="132"/>
      <c r="K979" s="132"/>
      <c r="L979" s="132"/>
      <c r="M979" s="132"/>
      <c r="N979" s="132"/>
      <c r="O979" s="132"/>
      <c r="P979" s="132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124"/>
      <c r="AN979" s="124"/>
      <c r="AO979" s="124"/>
      <c r="AP979" s="124"/>
    </row>
    <row r="980">
      <c r="A980" s="27"/>
      <c r="B980" s="27"/>
      <c r="C980" s="27"/>
      <c r="D980" s="27"/>
      <c r="E980" s="132"/>
      <c r="F980" s="133"/>
      <c r="G980" s="133"/>
      <c r="H980" s="134"/>
      <c r="I980" s="134"/>
      <c r="J980" s="132"/>
      <c r="K980" s="132"/>
      <c r="L980" s="132"/>
      <c r="M980" s="132"/>
      <c r="N980" s="132"/>
      <c r="O980" s="132"/>
      <c r="P980" s="132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124"/>
      <c r="AN980" s="124"/>
      <c r="AO980" s="124"/>
      <c r="AP980" s="124"/>
    </row>
    <row r="981">
      <c r="A981" s="27"/>
      <c r="B981" s="27"/>
      <c r="C981" s="27"/>
      <c r="D981" s="27"/>
      <c r="E981" s="132"/>
      <c r="F981" s="133"/>
      <c r="G981" s="133"/>
      <c r="H981" s="134"/>
      <c r="I981" s="134"/>
      <c r="J981" s="132"/>
      <c r="K981" s="132"/>
      <c r="L981" s="132"/>
      <c r="M981" s="132"/>
      <c r="N981" s="132"/>
      <c r="O981" s="132"/>
      <c r="P981" s="132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124"/>
      <c r="AN981" s="124"/>
      <c r="AO981" s="124"/>
      <c r="AP981" s="124"/>
    </row>
    <row r="982">
      <c r="A982" s="27"/>
      <c r="B982" s="27"/>
      <c r="C982" s="27"/>
      <c r="D982" s="27"/>
      <c r="E982" s="132"/>
      <c r="F982" s="133"/>
      <c r="G982" s="133"/>
      <c r="H982" s="134"/>
      <c r="I982" s="134"/>
      <c r="J982" s="132"/>
      <c r="K982" s="132"/>
      <c r="L982" s="132"/>
      <c r="M982" s="132"/>
      <c r="N982" s="132"/>
      <c r="O982" s="132"/>
      <c r="P982" s="132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124"/>
      <c r="AN982" s="124"/>
      <c r="AO982" s="124"/>
      <c r="AP982" s="124"/>
    </row>
    <row r="983">
      <c r="A983" s="27"/>
      <c r="B983" s="27"/>
      <c r="C983" s="27"/>
      <c r="D983" s="27"/>
      <c r="E983" s="132"/>
      <c r="F983" s="133"/>
      <c r="G983" s="133"/>
      <c r="H983" s="134"/>
      <c r="I983" s="134"/>
      <c r="J983" s="132"/>
      <c r="K983" s="132"/>
      <c r="L983" s="132"/>
      <c r="M983" s="132"/>
      <c r="N983" s="132"/>
      <c r="O983" s="132"/>
      <c r="P983" s="132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124"/>
      <c r="AN983" s="124"/>
      <c r="AO983" s="124"/>
      <c r="AP983" s="124"/>
    </row>
    <row r="984">
      <c r="A984" s="27"/>
      <c r="B984" s="27"/>
      <c r="C984" s="27"/>
      <c r="D984" s="27"/>
      <c r="E984" s="132"/>
      <c r="F984" s="133"/>
      <c r="G984" s="133"/>
      <c r="H984" s="134"/>
      <c r="I984" s="134"/>
      <c r="J984" s="132"/>
      <c r="K984" s="132"/>
      <c r="L984" s="132"/>
      <c r="M984" s="132"/>
      <c r="N984" s="132"/>
      <c r="O984" s="132"/>
      <c r="P984" s="132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124"/>
      <c r="AN984" s="124"/>
      <c r="AO984" s="124"/>
      <c r="AP984" s="124"/>
    </row>
    <row r="985">
      <c r="A985" s="27"/>
      <c r="B985" s="27"/>
      <c r="C985" s="27"/>
      <c r="D985" s="27"/>
      <c r="E985" s="132"/>
      <c r="F985" s="133"/>
      <c r="G985" s="133"/>
      <c r="H985" s="134"/>
      <c r="I985" s="134"/>
      <c r="J985" s="132"/>
      <c r="K985" s="132"/>
      <c r="L985" s="132"/>
      <c r="M985" s="132"/>
      <c r="N985" s="132"/>
      <c r="O985" s="132"/>
      <c r="P985" s="132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124"/>
      <c r="AN985" s="124"/>
      <c r="AO985" s="124"/>
      <c r="AP985" s="124"/>
    </row>
    <row r="986">
      <c r="A986" s="27"/>
      <c r="B986" s="27"/>
      <c r="C986" s="27"/>
      <c r="D986" s="27"/>
      <c r="E986" s="132"/>
      <c r="F986" s="133"/>
      <c r="G986" s="133"/>
      <c r="H986" s="134"/>
      <c r="I986" s="134"/>
      <c r="J986" s="132"/>
      <c r="K986" s="132"/>
      <c r="L986" s="132"/>
      <c r="M986" s="132"/>
      <c r="N986" s="132"/>
      <c r="O986" s="132"/>
      <c r="P986" s="132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124"/>
      <c r="AN986" s="124"/>
      <c r="AO986" s="124"/>
      <c r="AP986" s="124"/>
    </row>
    <row r="987">
      <c r="A987" s="27"/>
      <c r="B987" s="27"/>
      <c r="C987" s="27"/>
      <c r="D987" s="27"/>
      <c r="E987" s="132"/>
      <c r="F987" s="133"/>
      <c r="G987" s="133"/>
      <c r="H987" s="134"/>
      <c r="I987" s="134"/>
      <c r="J987" s="132"/>
      <c r="K987" s="132"/>
      <c r="L987" s="132"/>
      <c r="M987" s="132"/>
      <c r="N987" s="132"/>
      <c r="O987" s="132"/>
      <c r="P987" s="132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124"/>
      <c r="AN987" s="124"/>
      <c r="AO987" s="124"/>
      <c r="AP987" s="124"/>
    </row>
    <row r="988">
      <c r="A988" s="27"/>
      <c r="B988" s="27"/>
      <c r="C988" s="27"/>
      <c r="D988" s="27"/>
      <c r="E988" s="132"/>
      <c r="F988" s="133"/>
      <c r="G988" s="133"/>
      <c r="H988" s="134"/>
      <c r="I988" s="134"/>
      <c r="J988" s="132"/>
      <c r="K988" s="132"/>
      <c r="L988" s="132"/>
      <c r="M988" s="132"/>
      <c r="N988" s="132"/>
      <c r="O988" s="132"/>
      <c r="P988" s="132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124"/>
      <c r="AN988" s="124"/>
      <c r="AO988" s="124"/>
      <c r="AP988" s="124"/>
    </row>
    <row r="989">
      <c r="A989" s="27"/>
      <c r="B989" s="27"/>
      <c r="C989" s="27"/>
      <c r="D989" s="27"/>
      <c r="E989" s="132"/>
      <c r="F989" s="133"/>
      <c r="G989" s="133"/>
      <c r="H989" s="134"/>
      <c r="I989" s="134"/>
      <c r="J989" s="132"/>
      <c r="K989" s="132"/>
      <c r="L989" s="132"/>
      <c r="M989" s="132"/>
      <c r="N989" s="132"/>
      <c r="O989" s="132"/>
      <c r="P989" s="132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124"/>
      <c r="AN989" s="124"/>
      <c r="AO989" s="124"/>
      <c r="AP989" s="124"/>
    </row>
    <row r="990">
      <c r="A990" s="27"/>
      <c r="B990" s="27"/>
      <c r="C990" s="27"/>
      <c r="D990" s="27"/>
      <c r="E990" s="132"/>
      <c r="F990" s="133"/>
      <c r="G990" s="133"/>
      <c r="H990" s="134"/>
      <c r="I990" s="134"/>
      <c r="J990" s="132"/>
      <c r="K990" s="132"/>
      <c r="L990" s="132"/>
      <c r="M990" s="132"/>
      <c r="N990" s="132"/>
      <c r="O990" s="132"/>
      <c r="P990" s="132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124"/>
      <c r="AN990" s="124"/>
      <c r="AO990" s="124"/>
      <c r="AP990" s="124"/>
    </row>
    <row r="991">
      <c r="A991" s="27"/>
      <c r="B991" s="27"/>
      <c r="C991" s="27"/>
      <c r="D991" s="27"/>
      <c r="E991" s="132"/>
      <c r="F991" s="133"/>
      <c r="G991" s="133"/>
      <c r="H991" s="134"/>
      <c r="I991" s="134"/>
      <c r="J991" s="132"/>
      <c r="K991" s="132"/>
      <c r="L991" s="132"/>
      <c r="M991" s="132"/>
      <c r="N991" s="132"/>
      <c r="O991" s="132"/>
      <c r="P991" s="132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124"/>
      <c r="AN991" s="124"/>
      <c r="AO991" s="124"/>
      <c r="AP991" s="124"/>
    </row>
    <row r="992">
      <c r="A992" s="27"/>
      <c r="B992" s="27"/>
      <c r="C992" s="27"/>
      <c r="D992" s="27"/>
      <c r="E992" s="132"/>
      <c r="F992" s="133"/>
      <c r="G992" s="133"/>
      <c r="H992" s="134"/>
      <c r="I992" s="134"/>
      <c r="J992" s="132"/>
      <c r="K992" s="132"/>
      <c r="L992" s="132"/>
      <c r="M992" s="132"/>
      <c r="N992" s="132"/>
      <c r="O992" s="132"/>
      <c r="P992" s="132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124"/>
      <c r="AN992" s="124"/>
      <c r="AO992" s="124"/>
      <c r="AP992" s="124"/>
    </row>
    <row r="993">
      <c r="A993" s="27"/>
      <c r="B993" s="27"/>
      <c r="C993" s="27"/>
      <c r="D993" s="27"/>
      <c r="E993" s="132"/>
      <c r="F993" s="133"/>
      <c r="G993" s="133"/>
      <c r="H993" s="134"/>
      <c r="I993" s="134"/>
      <c r="J993" s="132"/>
      <c r="K993" s="132"/>
      <c r="L993" s="132"/>
      <c r="M993" s="132"/>
      <c r="N993" s="132"/>
      <c r="O993" s="132"/>
      <c r="P993" s="132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124"/>
      <c r="AN993" s="124"/>
      <c r="AO993" s="124"/>
      <c r="AP993" s="124"/>
    </row>
    <row r="994">
      <c r="A994" s="27"/>
      <c r="B994" s="27"/>
      <c r="C994" s="27"/>
      <c r="D994" s="27"/>
      <c r="E994" s="132"/>
      <c r="F994" s="133"/>
      <c r="G994" s="133"/>
      <c r="H994" s="134"/>
      <c r="I994" s="134"/>
      <c r="J994" s="132"/>
      <c r="K994" s="132"/>
      <c r="L994" s="132"/>
      <c r="M994" s="132"/>
      <c r="N994" s="132"/>
      <c r="O994" s="132"/>
      <c r="P994" s="132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124"/>
      <c r="AN994" s="124"/>
      <c r="AO994" s="124"/>
      <c r="AP994" s="124"/>
    </row>
    <row r="995">
      <c r="A995" s="27"/>
      <c r="B995" s="27"/>
      <c r="C995" s="27"/>
      <c r="D995" s="27"/>
      <c r="E995" s="132"/>
      <c r="F995" s="133"/>
      <c r="G995" s="133"/>
      <c r="H995" s="134"/>
      <c r="I995" s="134"/>
      <c r="J995" s="132"/>
      <c r="K995" s="132"/>
      <c r="L995" s="132"/>
      <c r="M995" s="132"/>
      <c r="N995" s="132"/>
      <c r="O995" s="132"/>
      <c r="P995" s="132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124"/>
      <c r="AN995" s="124"/>
      <c r="AO995" s="124"/>
      <c r="AP995" s="124"/>
    </row>
    <row r="996">
      <c r="A996" s="27"/>
      <c r="B996" s="27"/>
      <c r="C996" s="27"/>
      <c r="D996" s="27"/>
      <c r="E996" s="132"/>
      <c r="F996" s="133"/>
      <c r="G996" s="133"/>
      <c r="H996" s="134"/>
      <c r="I996" s="134"/>
      <c r="J996" s="132"/>
      <c r="K996" s="132"/>
      <c r="L996" s="132"/>
      <c r="M996" s="132"/>
      <c r="N996" s="132"/>
      <c r="O996" s="132"/>
      <c r="P996" s="132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124"/>
      <c r="AN996" s="124"/>
      <c r="AO996" s="124"/>
      <c r="AP996" s="124"/>
    </row>
    <row r="997">
      <c r="A997" s="27"/>
      <c r="B997" s="27"/>
      <c r="C997" s="27"/>
      <c r="D997" s="27"/>
      <c r="E997" s="132"/>
      <c r="F997" s="133"/>
      <c r="G997" s="133"/>
      <c r="H997" s="134"/>
      <c r="I997" s="134"/>
      <c r="J997" s="132"/>
      <c r="K997" s="132"/>
      <c r="L997" s="132"/>
      <c r="M997" s="132"/>
      <c r="N997" s="132"/>
      <c r="O997" s="132"/>
      <c r="P997" s="132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124"/>
      <c r="AN997" s="124"/>
      <c r="AO997" s="124"/>
      <c r="AP997" s="124"/>
    </row>
    <row r="998">
      <c r="A998" s="27"/>
      <c r="B998" s="27"/>
      <c r="C998" s="27"/>
      <c r="D998" s="27"/>
      <c r="E998" s="132"/>
      <c r="F998" s="133"/>
      <c r="G998" s="133"/>
      <c r="H998" s="134"/>
      <c r="I998" s="134"/>
      <c r="J998" s="132"/>
      <c r="K998" s="132"/>
      <c r="L998" s="132"/>
      <c r="M998" s="132"/>
      <c r="N998" s="132"/>
      <c r="O998" s="132"/>
      <c r="P998" s="132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124"/>
      <c r="AN998" s="124"/>
      <c r="AO998" s="124"/>
      <c r="AP998" s="124"/>
    </row>
    <row r="999">
      <c r="A999" s="27"/>
      <c r="B999" s="27"/>
      <c r="C999" s="27"/>
      <c r="D999" s="27"/>
      <c r="E999" s="132"/>
      <c r="F999" s="133"/>
      <c r="G999" s="133"/>
      <c r="H999" s="134"/>
      <c r="I999" s="134"/>
      <c r="J999" s="132"/>
      <c r="K999" s="132"/>
      <c r="L999" s="132"/>
      <c r="M999" s="132"/>
      <c r="N999" s="132"/>
      <c r="O999" s="132"/>
      <c r="P999" s="132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124"/>
      <c r="AN999" s="124"/>
      <c r="AO999" s="124"/>
      <c r="AP999" s="124"/>
    </row>
    <row r="1000">
      <c r="A1000" s="27"/>
      <c r="B1000" s="27"/>
      <c r="C1000" s="27"/>
      <c r="D1000" s="27"/>
      <c r="E1000" s="132"/>
      <c r="F1000" s="133"/>
      <c r="G1000" s="133"/>
      <c r="H1000" s="134"/>
      <c r="I1000" s="134"/>
      <c r="J1000" s="132"/>
      <c r="K1000" s="132"/>
      <c r="L1000" s="132"/>
      <c r="M1000" s="132"/>
      <c r="N1000" s="132"/>
      <c r="O1000" s="132"/>
      <c r="P1000" s="132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124"/>
      <c r="AN1000" s="124"/>
      <c r="AO1000" s="124"/>
      <c r="AP1000" s="124"/>
    </row>
  </sheetData>
  <autoFilter ref="$A$1:$AN$647">
    <sortState ref="A1:AN647">
      <sortCondition ref="E1:E647"/>
      <sortCondition ref="AD1:AD647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17.88"/>
    <col customWidth="1" min="3" max="3" width="11.25"/>
    <col customWidth="1" min="4" max="4" width="8.5"/>
    <col customWidth="1" min="5" max="5" width="12.0"/>
    <col customWidth="1" min="6" max="6" width="4.13"/>
    <col customWidth="1" min="7" max="7" width="6.75"/>
    <col customWidth="1" min="8" max="9" width="11.13"/>
    <col customWidth="1" min="10" max="10" width="16.25"/>
    <col customWidth="1" min="11" max="11" width="14.38"/>
    <col customWidth="1" min="12" max="12" width="18.75"/>
    <col customWidth="1" min="13" max="13" width="16.88"/>
    <col customWidth="1" min="14" max="14" width="18.75"/>
    <col customWidth="1" min="15" max="15" width="16.88"/>
    <col customWidth="1" min="16" max="16" width="13.13"/>
    <col customWidth="1" min="17" max="17" width="10.75"/>
    <col customWidth="1" min="18" max="18" width="18.5"/>
    <col customWidth="1" min="19" max="19" width="16.63"/>
    <col customWidth="1" min="20" max="20" width="11.75"/>
    <col customWidth="1" min="21" max="21" width="9.25"/>
    <col customWidth="1" min="22" max="22" width="8.13"/>
    <col customWidth="1" min="23" max="23" width="8.88"/>
    <col customWidth="1" min="24" max="24" width="10.63"/>
    <col customWidth="1" min="25" max="25" width="7.25"/>
    <col customWidth="1" min="26" max="26" width="9.0"/>
    <col customWidth="1" min="27" max="27" width="7.38"/>
    <col customWidth="1" min="28" max="28" width="9.25"/>
    <col customWidth="1" min="29" max="29" width="7.25"/>
    <col customWidth="1" min="30" max="30" width="10.13"/>
    <col customWidth="1" min="31" max="31" width="4.13"/>
    <col customWidth="1" min="32" max="32" width="8.5"/>
    <col customWidth="1" min="33" max="33" width="10.13"/>
    <col customWidth="1" min="34" max="34" width="8.5"/>
    <col customWidth="1" min="35" max="35" width="10.5"/>
    <col customWidth="1" min="36" max="36" width="8.38"/>
    <col customWidth="1" min="37" max="37" width="11.25"/>
    <col customWidth="1" min="38" max="40" width="13.38"/>
  </cols>
  <sheetData>
    <row r="1">
      <c r="A1" s="14" t="s">
        <v>5</v>
      </c>
      <c r="B1" s="14" t="s">
        <v>6</v>
      </c>
      <c r="C1" s="14" t="s">
        <v>7</v>
      </c>
      <c r="D1" s="14" t="s">
        <v>8</v>
      </c>
      <c r="E1" s="14" t="s">
        <v>9</v>
      </c>
      <c r="F1" s="15" t="s">
        <v>10</v>
      </c>
      <c r="G1" s="15" t="s">
        <v>11</v>
      </c>
      <c r="H1" s="18" t="s">
        <v>851</v>
      </c>
      <c r="I1" s="18" t="s">
        <v>852</v>
      </c>
      <c r="J1" s="14" t="s">
        <v>853</v>
      </c>
      <c r="K1" s="14" t="s">
        <v>854</v>
      </c>
      <c r="L1" s="14" t="s">
        <v>855</v>
      </c>
      <c r="M1" s="14" t="s">
        <v>856</v>
      </c>
      <c r="N1" s="14" t="s">
        <v>857</v>
      </c>
      <c r="O1" s="14" t="s">
        <v>858</v>
      </c>
      <c r="P1" s="14" t="s">
        <v>859</v>
      </c>
      <c r="Q1" s="14" t="s">
        <v>860</v>
      </c>
      <c r="R1" s="14" t="s">
        <v>861</v>
      </c>
      <c r="S1" s="14" t="s">
        <v>862</v>
      </c>
      <c r="T1" s="14" t="s">
        <v>983</v>
      </c>
      <c r="U1" s="14" t="s">
        <v>984</v>
      </c>
      <c r="V1" s="14" t="s">
        <v>985</v>
      </c>
      <c r="W1" s="14" t="s">
        <v>986</v>
      </c>
      <c r="X1" s="14" t="s">
        <v>987</v>
      </c>
      <c r="Y1" s="14" t="s">
        <v>18</v>
      </c>
      <c r="Z1" s="14" t="s">
        <v>19</v>
      </c>
      <c r="AA1" s="14" t="s">
        <v>20</v>
      </c>
      <c r="AB1" s="14" t="s">
        <v>21</v>
      </c>
      <c r="AC1" s="14" t="s">
        <v>22</v>
      </c>
      <c r="AD1" s="14" t="s">
        <v>23</v>
      </c>
      <c r="AE1" s="14" t="s">
        <v>24</v>
      </c>
      <c r="AF1" s="14" t="s">
        <v>25</v>
      </c>
      <c r="AG1" s="14" t="s">
        <v>26</v>
      </c>
      <c r="AH1" s="14" t="s">
        <v>27</v>
      </c>
      <c r="AI1" s="14" t="s">
        <v>28</v>
      </c>
      <c r="AJ1" s="14" t="s">
        <v>29</v>
      </c>
      <c r="AK1" s="14" t="s">
        <v>30</v>
      </c>
      <c r="AL1" s="14" t="s">
        <v>988</v>
      </c>
      <c r="AM1" s="135" t="s">
        <v>989</v>
      </c>
      <c r="AN1" s="135" t="s">
        <v>990</v>
      </c>
    </row>
    <row r="2">
      <c r="A2" s="129">
        <v>102.0</v>
      </c>
      <c r="B2" s="14" t="s">
        <v>37</v>
      </c>
      <c r="C2" s="14" t="s">
        <v>32</v>
      </c>
      <c r="D2" s="14" t="s">
        <v>38</v>
      </c>
      <c r="E2" s="14" t="s">
        <v>39</v>
      </c>
      <c r="F2" s="15" t="s">
        <v>40</v>
      </c>
      <c r="G2" s="15" t="s">
        <v>36</v>
      </c>
      <c r="H2" s="18" t="s">
        <v>1057</v>
      </c>
      <c r="I2" s="18" t="s">
        <v>1058</v>
      </c>
      <c r="J2" s="129">
        <v>536600.26</v>
      </c>
      <c r="K2" s="129">
        <v>526919.6</v>
      </c>
      <c r="L2" s="129">
        <v>16179.58</v>
      </c>
      <c r="M2" s="129">
        <v>16759.25</v>
      </c>
      <c r="N2" s="129">
        <v>2.0</v>
      </c>
      <c r="O2" s="14" t="s">
        <v>41</v>
      </c>
      <c r="P2" s="129">
        <v>275.0</v>
      </c>
      <c r="Q2" s="129">
        <v>282.0</v>
      </c>
      <c r="R2" s="129">
        <v>12.0</v>
      </c>
      <c r="S2" s="129">
        <v>14.0</v>
      </c>
      <c r="T2" s="14" t="s">
        <v>41</v>
      </c>
      <c r="U2" s="129">
        <v>-2.0</v>
      </c>
      <c r="V2" s="129">
        <v>-14.0</v>
      </c>
      <c r="W2" s="129">
        <v>-3.46</v>
      </c>
      <c r="X2" s="129">
        <v>1.84</v>
      </c>
      <c r="Y2" s="14" t="s">
        <v>41</v>
      </c>
      <c r="Z2" s="129">
        <v>1.0</v>
      </c>
      <c r="AA2" s="129">
        <v>1.0</v>
      </c>
      <c r="AB2" s="129">
        <v>1.0</v>
      </c>
      <c r="AC2" s="129">
        <v>1.0</v>
      </c>
      <c r="AD2" s="129">
        <v>0.95</v>
      </c>
      <c r="AE2" s="129">
        <v>612.0</v>
      </c>
      <c r="AF2" s="14" t="s">
        <v>41</v>
      </c>
      <c r="AG2" s="129">
        <v>1.0</v>
      </c>
      <c r="AH2" s="129">
        <v>1.0</v>
      </c>
      <c r="AI2" s="129">
        <v>1.0</v>
      </c>
      <c r="AJ2" s="129">
        <v>1.0</v>
      </c>
      <c r="AK2" s="129">
        <v>1.0</v>
      </c>
      <c r="AL2" s="130">
        <v>45392.87391458333</v>
      </c>
      <c r="AM2" s="131">
        <v>531690.76</v>
      </c>
      <c r="AN2" s="131">
        <v>529345.01</v>
      </c>
    </row>
    <row r="3">
      <c r="A3" s="129">
        <v>113.0</v>
      </c>
      <c r="B3" s="14" t="s">
        <v>67</v>
      </c>
      <c r="C3" s="14" t="s">
        <v>32</v>
      </c>
      <c r="D3" s="14" t="s">
        <v>68</v>
      </c>
      <c r="E3" s="14" t="s">
        <v>69</v>
      </c>
      <c r="F3" s="15" t="s">
        <v>70</v>
      </c>
      <c r="G3" s="15" t="s">
        <v>36</v>
      </c>
      <c r="H3" s="18" t="s">
        <v>1057</v>
      </c>
      <c r="I3" s="18" t="s">
        <v>1058</v>
      </c>
      <c r="J3" s="129">
        <v>488775.34</v>
      </c>
      <c r="K3" s="129">
        <v>605611.6</v>
      </c>
      <c r="L3" s="129">
        <v>15509.06</v>
      </c>
      <c r="M3" s="129">
        <v>20850.56</v>
      </c>
      <c r="N3" s="129">
        <v>2.0</v>
      </c>
      <c r="O3" s="14" t="s">
        <v>41</v>
      </c>
      <c r="P3" s="129">
        <v>227.0</v>
      </c>
      <c r="Q3" s="129">
        <v>245.0</v>
      </c>
      <c r="R3" s="129">
        <v>24.0</v>
      </c>
      <c r="S3" s="129">
        <v>30.0</v>
      </c>
      <c r="T3" s="14" t="s">
        <v>41</v>
      </c>
      <c r="U3" s="129">
        <v>-7.0</v>
      </c>
      <c r="V3" s="129">
        <v>-20.0</v>
      </c>
      <c r="W3" s="129">
        <v>-25.62</v>
      </c>
      <c r="X3" s="129">
        <v>-19.29</v>
      </c>
      <c r="Y3" s="14" t="s">
        <v>41</v>
      </c>
      <c r="Z3" s="129">
        <v>1.0</v>
      </c>
      <c r="AA3" s="129">
        <v>1.0</v>
      </c>
      <c r="AB3" s="129">
        <v>1.0</v>
      </c>
      <c r="AC3" s="129">
        <v>1.0</v>
      </c>
      <c r="AD3" s="129">
        <v>0.95</v>
      </c>
      <c r="AE3" s="129">
        <v>611.0</v>
      </c>
      <c r="AF3" s="14" t="s">
        <v>41</v>
      </c>
      <c r="AG3" s="129">
        <v>1.0</v>
      </c>
      <c r="AH3" s="129">
        <v>1.0</v>
      </c>
      <c r="AI3" s="129">
        <v>1.0</v>
      </c>
      <c r="AJ3" s="129">
        <v>1.0</v>
      </c>
      <c r="AK3" s="129">
        <v>1.0</v>
      </c>
      <c r="AL3" s="130">
        <v>45392.87391458333</v>
      </c>
      <c r="AM3" s="131">
        <v>488903.34</v>
      </c>
      <c r="AN3" s="131">
        <v>605412.28</v>
      </c>
    </row>
    <row r="4">
      <c r="A4" s="129">
        <v>122.0</v>
      </c>
      <c r="B4" s="14" t="s">
        <v>42</v>
      </c>
      <c r="C4" s="14" t="s">
        <v>32</v>
      </c>
      <c r="D4" s="14" t="s">
        <v>82</v>
      </c>
      <c r="E4" s="14" t="s">
        <v>83</v>
      </c>
      <c r="F4" s="15" t="s">
        <v>45</v>
      </c>
      <c r="G4" s="15" t="s">
        <v>46</v>
      </c>
      <c r="H4" s="18" t="s">
        <v>1057</v>
      </c>
      <c r="I4" s="18" t="s">
        <v>1058</v>
      </c>
      <c r="J4" s="129">
        <v>1256080.57</v>
      </c>
      <c r="K4" s="129">
        <v>1308939.4</v>
      </c>
      <c r="L4" s="129">
        <v>42229.73</v>
      </c>
      <c r="M4" s="129">
        <v>47167.4</v>
      </c>
      <c r="N4" s="14" t="s">
        <v>41</v>
      </c>
      <c r="O4" s="14" t="s">
        <v>41</v>
      </c>
      <c r="P4" s="129">
        <v>406.0</v>
      </c>
      <c r="Q4" s="129">
        <v>437.0</v>
      </c>
      <c r="R4" s="129">
        <v>33.0</v>
      </c>
      <c r="S4" s="129">
        <v>42.0</v>
      </c>
      <c r="T4" s="14" t="s">
        <v>41</v>
      </c>
      <c r="U4" s="129">
        <v>-7.0</v>
      </c>
      <c r="V4" s="129">
        <v>-21.0</v>
      </c>
      <c r="W4" s="129">
        <v>-10.47</v>
      </c>
      <c r="X4" s="129">
        <v>-4.04</v>
      </c>
      <c r="Y4" s="14" t="s">
        <v>41</v>
      </c>
      <c r="Z4" s="129">
        <v>1.0</v>
      </c>
      <c r="AA4" s="129">
        <v>1.0</v>
      </c>
      <c r="AB4" s="129">
        <v>1.0</v>
      </c>
      <c r="AC4" s="129">
        <v>1.0</v>
      </c>
      <c r="AD4" s="129">
        <v>0.95</v>
      </c>
      <c r="AE4" s="129">
        <v>632.0</v>
      </c>
      <c r="AF4" s="14" t="s">
        <v>41</v>
      </c>
      <c r="AG4" s="129">
        <v>1.0</v>
      </c>
      <c r="AH4" s="129">
        <v>1.0</v>
      </c>
      <c r="AI4" s="129">
        <v>1.0</v>
      </c>
      <c r="AJ4" s="129">
        <v>1.0</v>
      </c>
      <c r="AK4" s="129">
        <v>1.0</v>
      </c>
      <c r="AL4" s="130">
        <v>45392.87391458333</v>
      </c>
      <c r="AM4" s="131">
        <v>1256536.97</v>
      </c>
      <c r="AN4" s="131">
        <v>1309836.31</v>
      </c>
    </row>
    <row r="5" hidden="1">
      <c r="A5" s="129">
        <v>157.0</v>
      </c>
      <c r="B5" s="14" t="s">
        <v>414</v>
      </c>
      <c r="C5" s="14" t="s">
        <v>992</v>
      </c>
      <c r="D5" s="14" t="s">
        <v>106</v>
      </c>
      <c r="E5" s="14" t="s">
        <v>1002</v>
      </c>
      <c r="F5" s="15" t="s">
        <v>45</v>
      </c>
      <c r="G5" s="15" t="s">
        <v>46</v>
      </c>
      <c r="H5" s="18" t="s">
        <v>1057</v>
      </c>
      <c r="I5" s="18" t="s">
        <v>1058</v>
      </c>
      <c r="J5" s="129">
        <v>479599.74</v>
      </c>
      <c r="K5" s="129">
        <v>736814.95</v>
      </c>
      <c r="L5" s="129">
        <v>17382.82</v>
      </c>
      <c r="M5" s="129">
        <v>19735.54</v>
      </c>
      <c r="N5" s="129">
        <v>3.0</v>
      </c>
      <c r="O5" s="14" t="s">
        <v>41</v>
      </c>
      <c r="P5" s="129">
        <v>83.0</v>
      </c>
      <c r="Q5" s="129">
        <v>123.0</v>
      </c>
      <c r="R5" s="129">
        <v>202.0</v>
      </c>
      <c r="S5" s="129">
        <v>171.0</v>
      </c>
      <c r="T5" s="14" t="s">
        <v>41</v>
      </c>
      <c r="U5" s="129">
        <v>-32.0</v>
      </c>
      <c r="V5" s="129">
        <v>18.0</v>
      </c>
      <c r="W5" s="129">
        <v>-11.92</v>
      </c>
      <c r="X5" s="129">
        <v>-34.91</v>
      </c>
      <c r="Y5" s="14" t="s">
        <v>41</v>
      </c>
      <c r="Z5" s="129">
        <v>1.0</v>
      </c>
      <c r="AA5" s="129">
        <v>1.0</v>
      </c>
      <c r="AB5" s="129">
        <v>1.0</v>
      </c>
      <c r="AC5" s="129">
        <v>1.0</v>
      </c>
      <c r="AD5" s="129">
        <v>0.95</v>
      </c>
      <c r="AE5" s="129">
        <v>615.0</v>
      </c>
      <c r="AF5" s="14" t="s">
        <v>41</v>
      </c>
      <c r="AG5" s="129">
        <v>1.0</v>
      </c>
      <c r="AH5" s="129">
        <v>1.0</v>
      </c>
      <c r="AI5" s="129">
        <v>1.0</v>
      </c>
      <c r="AJ5" s="129">
        <v>1.0</v>
      </c>
      <c r="AK5" s="129">
        <v>1.0</v>
      </c>
      <c r="AL5" s="130">
        <v>45392.87391458333</v>
      </c>
      <c r="AM5" s="131">
        <v>593088.39</v>
      </c>
      <c r="AN5" s="131">
        <v>631024.59</v>
      </c>
    </row>
    <row r="6">
      <c r="A6" s="129">
        <v>199.0</v>
      </c>
      <c r="B6" s="14" t="s">
        <v>63</v>
      </c>
      <c r="C6" s="14" t="s">
        <v>32</v>
      </c>
      <c r="D6" s="14" t="s">
        <v>150</v>
      </c>
      <c r="E6" s="14" t="s">
        <v>198</v>
      </c>
      <c r="F6" s="15" t="s">
        <v>35</v>
      </c>
      <c r="G6" s="15" t="s">
        <v>36</v>
      </c>
      <c r="H6" s="18" t="s">
        <v>1057</v>
      </c>
      <c r="I6" s="18" t="s">
        <v>1058</v>
      </c>
      <c r="J6" s="129">
        <v>737756.79</v>
      </c>
      <c r="K6" s="129">
        <v>815972.2</v>
      </c>
      <c r="L6" s="129">
        <v>21511.25</v>
      </c>
      <c r="M6" s="129">
        <v>25169.58</v>
      </c>
      <c r="N6" s="14" t="s">
        <v>41</v>
      </c>
      <c r="O6" s="14" t="s">
        <v>41</v>
      </c>
      <c r="P6" s="129">
        <v>319.0</v>
      </c>
      <c r="Q6" s="129">
        <v>384.0</v>
      </c>
      <c r="R6" s="129">
        <v>14.0</v>
      </c>
      <c r="S6" s="129">
        <v>30.0</v>
      </c>
      <c r="T6" s="14" t="s">
        <v>41</v>
      </c>
      <c r="U6" s="129">
        <v>-16.0</v>
      </c>
      <c r="V6" s="129">
        <v>-53.0</v>
      </c>
      <c r="W6" s="129">
        <v>-14.53</v>
      </c>
      <c r="X6" s="129">
        <v>-9.59</v>
      </c>
      <c r="Y6" s="14" t="s">
        <v>41</v>
      </c>
      <c r="Z6" s="129">
        <v>1.0</v>
      </c>
      <c r="AA6" s="129">
        <v>1.0</v>
      </c>
      <c r="AB6" s="129">
        <v>1.0</v>
      </c>
      <c r="AC6" s="129">
        <v>1.0</v>
      </c>
      <c r="AD6" s="129">
        <v>0.95</v>
      </c>
      <c r="AE6" s="129">
        <v>621.0</v>
      </c>
      <c r="AF6" s="14" t="s">
        <v>41</v>
      </c>
      <c r="AG6" s="129">
        <v>1.0</v>
      </c>
      <c r="AH6" s="129">
        <v>1.0</v>
      </c>
      <c r="AI6" s="129">
        <v>1.0</v>
      </c>
      <c r="AJ6" s="129">
        <v>1.0</v>
      </c>
      <c r="AK6" s="129">
        <v>1.0</v>
      </c>
      <c r="AL6" s="130">
        <v>45392.87391458333</v>
      </c>
      <c r="AM6" s="131">
        <v>737756.79</v>
      </c>
      <c r="AN6" s="131">
        <v>815667.78</v>
      </c>
    </row>
    <row r="7">
      <c r="A7" s="129">
        <v>214.0</v>
      </c>
      <c r="B7" s="14" t="s">
        <v>122</v>
      </c>
      <c r="C7" s="14" t="s">
        <v>32</v>
      </c>
      <c r="D7" s="14" t="s">
        <v>215</v>
      </c>
      <c r="E7" s="14" t="s">
        <v>216</v>
      </c>
      <c r="F7" s="15" t="s">
        <v>143</v>
      </c>
      <c r="G7" s="15" t="s">
        <v>101</v>
      </c>
      <c r="H7" s="18" t="s">
        <v>1057</v>
      </c>
      <c r="I7" s="18" t="s">
        <v>1058</v>
      </c>
      <c r="J7" s="129">
        <v>1568259.23</v>
      </c>
      <c r="K7" s="129">
        <v>1500021.2</v>
      </c>
      <c r="L7" s="129">
        <v>39748.5</v>
      </c>
      <c r="M7" s="129">
        <v>41031.5</v>
      </c>
      <c r="N7" s="129">
        <v>25.0</v>
      </c>
      <c r="O7" s="14" t="s">
        <v>41</v>
      </c>
      <c r="P7" s="129">
        <v>494.0</v>
      </c>
      <c r="Q7" s="129">
        <v>466.0</v>
      </c>
      <c r="R7" s="129">
        <v>39.0</v>
      </c>
      <c r="S7" s="129">
        <v>33.0</v>
      </c>
      <c r="T7" s="14" t="s">
        <v>41</v>
      </c>
      <c r="U7" s="129">
        <v>6.0</v>
      </c>
      <c r="V7" s="129">
        <v>18.0</v>
      </c>
      <c r="W7" s="129">
        <v>-3.13</v>
      </c>
      <c r="X7" s="129">
        <v>4.55</v>
      </c>
      <c r="Y7" s="14" t="s">
        <v>41</v>
      </c>
      <c r="Z7" s="129">
        <v>1.0</v>
      </c>
      <c r="AA7" s="129">
        <v>1.0</v>
      </c>
      <c r="AB7" s="129">
        <v>1.0</v>
      </c>
      <c r="AC7" s="129">
        <v>1.0</v>
      </c>
      <c r="AD7" s="129">
        <v>0.95</v>
      </c>
      <c r="AE7" s="129">
        <v>630.0</v>
      </c>
      <c r="AF7" s="14" t="s">
        <v>41</v>
      </c>
      <c r="AG7" s="129">
        <v>1.0</v>
      </c>
      <c r="AH7" s="129">
        <v>1.0</v>
      </c>
      <c r="AI7" s="129">
        <v>1.0</v>
      </c>
      <c r="AJ7" s="129">
        <v>1.0</v>
      </c>
      <c r="AK7" s="129">
        <v>1.0</v>
      </c>
      <c r="AL7" s="130">
        <v>45392.87391458333</v>
      </c>
      <c r="AM7" s="131">
        <v>1567182.03</v>
      </c>
      <c r="AN7" s="131">
        <v>1500176.32</v>
      </c>
    </row>
    <row r="8">
      <c r="A8" s="129">
        <v>219.0</v>
      </c>
      <c r="B8" s="14" t="s">
        <v>97</v>
      </c>
      <c r="C8" s="14" t="s">
        <v>32</v>
      </c>
      <c r="D8" s="14" t="s">
        <v>221</v>
      </c>
      <c r="E8" s="14" t="s">
        <v>222</v>
      </c>
      <c r="F8" s="15" t="s">
        <v>223</v>
      </c>
      <c r="G8" s="15" t="s">
        <v>101</v>
      </c>
      <c r="H8" s="18" t="s">
        <v>1057</v>
      </c>
      <c r="I8" s="18" t="s">
        <v>1058</v>
      </c>
      <c r="J8" s="129">
        <v>851252.63</v>
      </c>
      <c r="K8" s="129">
        <v>829116.4</v>
      </c>
      <c r="L8" s="129">
        <v>27878.42</v>
      </c>
      <c r="M8" s="129">
        <v>33621.49</v>
      </c>
      <c r="N8" s="14" t="s">
        <v>41</v>
      </c>
      <c r="O8" s="14" t="s">
        <v>41</v>
      </c>
      <c r="P8" s="129">
        <v>281.0</v>
      </c>
      <c r="Q8" s="129">
        <v>293.0</v>
      </c>
      <c r="R8" s="129">
        <v>20.0</v>
      </c>
      <c r="S8" s="129">
        <v>20.0</v>
      </c>
      <c r="T8" s="14" t="s">
        <v>41</v>
      </c>
      <c r="U8" s="129">
        <v>-4.0</v>
      </c>
      <c r="V8" s="129">
        <v>0.0</v>
      </c>
      <c r="W8" s="129">
        <v>-17.08</v>
      </c>
      <c r="X8" s="129">
        <v>2.67</v>
      </c>
      <c r="Y8" s="14" t="s">
        <v>41</v>
      </c>
      <c r="Z8" s="129">
        <v>1.0</v>
      </c>
      <c r="AA8" s="129">
        <v>1.0</v>
      </c>
      <c r="AB8" s="129">
        <v>1.0</v>
      </c>
      <c r="AC8" s="129">
        <v>1.0</v>
      </c>
      <c r="AD8" s="129">
        <v>0.95</v>
      </c>
      <c r="AE8" s="129">
        <v>625.0</v>
      </c>
      <c r="AF8" s="14" t="s">
        <v>41</v>
      </c>
      <c r="AG8" s="129">
        <v>1.0</v>
      </c>
      <c r="AH8" s="129">
        <v>1.0</v>
      </c>
      <c r="AI8" s="129">
        <v>1.0</v>
      </c>
      <c r="AJ8" s="129">
        <v>1.0</v>
      </c>
      <c r="AK8" s="129">
        <v>1.0</v>
      </c>
      <c r="AL8" s="130">
        <v>45392.87391458333</v>
      </c>
      <c r="AM8" s="131">
        <v>849562.48</v>
      </c>
      <c r="AN8" s="131">
        <v>844438.27</v>
      </c>
    </row>
    <row r="9">
      <c r="A9" s="129">
        <v>247.0</v>
      </c>
      <c r="B9" s="14" t="s">
        <v>67</v>
      </c>
      <c r="C9" s="14" t="s">
        <v>32</v>
      </c>
      <c r="D9" s="14" t="s">
        <v>247</v>
      </c>
      <c r="E9" s="14" t="s">
        <v>248</v>
      </c>
      <c r="F9" s="15" t="s">
        <v>185</v>
      </c>
      <c r="G9" s="15" t="s">
        <v>46</v>
      </c>
      <c r="H9" s="18" t="s">
        <v>1057</v>
      </c>
      <c r="I9" s="18" t="s">
        <v>1058</v>
      </c>
      <c r="J9" s="129">
        <v>2458866.23</v>
      </c>
      <c r="K9" s="129">
        <v>2681020.4</v>
      </c>
      <c r="L9" s="129">
        <v>91025.45</v>
      </c>
      <c r="M9" s="129">
        <v>102448.32</v>
      </c>
      <c r="N9" s="129">
        <v>4.0</v>
      </c>
      <c r="O9" s="14" t="s">
        <v>41</v>
      </c>
      <c r="P9" s="129">
        <v>1122.0</v>
      </c>
      <c r="Q9" s="129">
        <v>1169.0</v>
      </c>
      <c r="R9" s="129">
        <v>130.0</v>
      </c>
      <c r="S9" s="129">
        <v>140.0</v>
      </c>
      <c r="T9" s="14" t="s">
        <v>41</v>
      </c>
      <c r="U9" s="129">
        <v>-4.0</v>
      </c>
      <c r="V9" s="129">
        <v>-7.0</v>
      </c>
      <c r="W9" s="129">
        <v>-11.15</v>
      </c>
      <c r="X9" s="129">
        <v>-8.29</v>
      </c>
      <c r="Y9" s="14" t="s">
        <v>41</v>
      </c>
      <c r="Z9" s="129">
        <v>1.0</v>
      </c>
      <c r="AA9" s="129">
        <v>1.0</v>
      </c>
      <c r="AB9" s="129">
        <v>1.0</v>
      </c>
      <c r="AC9" s="129">
        <v>1.0</v>
      </c>
      <c r="AD9" s="129">
        <v>0.95</v>
      </c>
      <c r="AE9" s="129">
        <v>638.0</v>
      </c>
      <c r="AF9" s="14" t="s">
        <v>41</v>
      </c>
      <c r="AG9" s="129">
        <v>1.0</v>
      </c>
      <c r="AH9" s="129">
        <v>1.0</v>
      </c>
      <c r="AI9" s="129">
        <v>1.0</v>
      </c>
      <c r="AJ9" s="129">
        <v>1.0</v>
      </c>
      <c r="AK9" s="129">
        <v>1.0</v>
      </c>
      <c r="AL9" s="130">
        <v>45392.87391458333</v>
      </c>
      <c r="AM9" s="131">
        <v>2459607.67</v>
      </c>
      <c r="AN9" s="131">
        <v>2681900.07</v>
      </c>
    </row>
    <row r="10">
      <c r="A10" s="129">
        <v>283.0</v>
      </c>
      <c r="B10" s="14" t="s">
        <v>67</v>
      </c>
      <c r="C10" s="14" t="s">
        <v>32</v>
      </c>
      <c r="D10" s="14" t="s">
        <v>286</v>
      </c>
      <c r="E10" s="14" t="s">
        <v>287</v>
      </c>
      <c r="F10" s="15" t="s">
        <v>228</v>
      </c>
      <c r="G10" s="15" t="s">
        <v>36</v>
      </c>
      <c r="H10" s="18" t="s">
        <v>1057</v>
      </c>
      <c r="I10" s="18" t="s">
        <v>1058</v>
      </c>
      <c r="J10" s="129">
        <v>1725207.01</v>
      </c>
      <c r="K10" s="129">
        <v>1800560.8</v>
      </c>
      <c r="L10" s="129">
        <v>50807.69</v>
      </c>
      <c r="M10" s="129">
        <v>53995.49</v>
      </c>
      <c r="N10" s="14" t="s">
        <v>41</v>
      </c>
      <c r="O10" s="129">
        <v>16.0</v>
      </c>
      <c r="P10" s="129">
        <v>406.0</v>
      </c>
      <c r="Q10" s="129">
        <v>487.0</v>
      </c>
      <c r="R10" s="129">
        <v>25.0</v>
      </c>
      <c r="S10" s="129">
        <v>44.0</v>
      </c>
      <c r="T10" s="14" t="s">
        <v>41</v>
      </c>
      <c r="U10" s="129">
        <v>-16.0</v>
      </c>
      <c r="V10" s="129">
        <v>-43.0</v>
      </c>
      <c r="W10" s="129">
        <v>-5.9</v>
      </c>
      <c r="X10" s="129">
        <v>-4.19</v>
      </c>
      <c r="Y10" s="14" t="s">
        <v>41</v>
      </c>
      <c r="Z10" s="129">
        <v>1.0</v>
      </c>
      <c r="AA10" s="129">
        <v>1.0</v>
      </c>
      <c r="AB10" s="129">
        <v>1.0</v>
      </c>
      <c r="AC10" s="129">
        <v>1.0</v>
      </c>
      <c r="AD10" s="129">
        <v>0.95</v>
      </c>
      <c r="AE10" s="129">
        <v>634.0</v>
      </c>
      <c r="AF10" s="14" t="s">
        <v>41</v>
      </c>
      <c r="AG10" s="129">
        <v>1.0</v>
      </c>
      <c r="AH10" s="129">
        <v>1.0</v>
      </c>
      <c r="AI10" s="129">
        <v>1.0</v>
      </c>
      <c r="AJ10" s="129">
        <v>1.0</v>
      </c>
      <c r="AK10" s="129">
        <v>1.0</v>
      </c>
      <c r="AL10" s="130">
        <v>45392.87391458333</v>
      </c>
      <c r="AM10" s="131">
        <v>1724910.51</v>
      </c>
      <c r="AN10" s="131">
        <v>1799801.11</v>
      </c>
    </row>
    <row r="11">
      <c r="A11" s="129">
        <v>288.0</v>
      </c>
      <c r="B11" s="14" t="s">
        <v>122</v>
      </c>
      <c r="C11" s="14" t="s">
        <v>32</v>
      </c>
      <c r="D11" s="14" t="s">
        <v>294</v>
      </c>
      <c r="E11" s="14" t="s">
        <v>295</v>
      </c>
      <c r="F11" s="15" t="s">
        <v>209</v>
      </c>
      <c r="G11" s="15" t="s">
        <v>101</v>
      </c>
      <c r="H11" s="18" t="s">
        <v>1057</v>
      </c>
      <c r="I11" s="18" t="s">
        <v>1058</v>
      </c>
      <c r="J11" s="129">
        <v>947043.36</v>
      </c>
      <c r="K11" s="129">
        <v>948317.6</v>
      </c>
      <c r="L11" s="129">
        <v>27659.05</v>
      </c>
      <c r="M11" s="129">
        <v>32963.63</v>
      </c>
      <c r="N11" s="14" t="s">
        <v>41</v>
      </c>
      <c r="O11" s="129">
        <v>1.0</v>
      </c>
      <c r="P11" s="129">
        <v>208.0</v>
      </c>
      <c r="Q11" s="129">
        <v>236.0</v>
      </c>
      <c r="R11" s="129">
        <v>17.0</v>
      </c>
      <c r="S11" s="129">
        <v>18.0</v>
      </c>
      <c r="T11" s="14" t="s">
        <v>41</v>
      </c>
      <c r="U11" s="129">
        <v>-11.0</v>
      </c>
      <c r="V11" s="129">
        <v>-5.0</v>
      </c>
      <c r="W11" s="129">
        <v>-16.09</v>
      </c>
      <c r="X11" s="129">
        <v>-0.13</v>
      </c>
      <c r="Y11" s="14" t="s">
        <v>41</v>
      </c>
      <c r="Z11" s="129">
        <v>1.0</v>
      </c>
      <c r="AA11" s="129">
        <v>1.0</v>
      </c>
      <c r="AB11" s="129">
        <v>1.0</v>
      </c>
      <c r="AC11" s="129">
        <v>1.0</v>
      </c>
      <c r="AD11" s="129">
        <v>0.95</v>
      </c>
      <c r="AE11" s="129">
        <v>624.0</v>
      </c>
      <c r="AF11" s="14" t="s">
        <v>41</v>
      </c>
      <c r="AG11" s="129">
        <v>1.0</v>
      </c>
      <c r="AH11" s="129">
        <v>1.0</v>
      </c>
      <c r="AI11" s="129">
        <v>1.0</v>
      </c>
      <c r="AJ11" s="129">
        <v>1.0</v>
      </c>
      <c r="AK11" s="129">
        <v>1.0</v>
      </c>
      <c r="AL11" s="130">
        <v>45392.87391458333</v>
      </c>
      <c r="AM11" s="131">
        <v>949349.86</v>
      </c>
      <c r="AN11" s="131">
        <v>957847.64</v>
      </c>
    </row>
    <row r="12">
      <c r="A12" s="129">
        <v>294.0</v>
      </c>
      <c r="B12" s="14" t="s">
        <v>47</v>
      </c>
      <c r="C12" s="14" t="s">
        <v>32</v>
      </c>
      <c r="D12" s="14" t="s">
        <v>91</v>
      </c>
      <c r="E12" s="14" t="s">
        <v>302</v>
      </c>
      <c r="F12" s="15" t="s">
        <v>137</v>
      </c>
      <c r="G12" s="15" t="s">
        <v>36</v>
      </c>
      <c r="H12" s="18" t="s">
        <v>1057</v>
      </c>
      <c r="I12" s="18" t="s">
        <v>1058</v>
      </c>
      <c r="J12" s="129">
        <v>743261.79</v>
      </c>
      <c r="K12" s="129">
        <v>915229.4</v>
      </c>
      <c r="L12" s="129">
        <v>20742.59</v>
      </c>
      <c r="M12" s="129">
        <v>27197.82</v>
      </c>
      <c r="N12" s="14" t="s">
        <v>41</v>
      </c>
      <c r="O12" s="14" t="s">
        <v>41</v>
      </c>
      <c r="P12" s="129">
        <v>498.0</v>
      </c>
      <c r="Q12" s="129">
        <v>510.0</v>
      </c>
      <c r="R12" s="129">
        <v>28.0</v>
      </c>
      <c r="S12" s="129">
        <v>26.0</v>
      </c>
      <c r="T12" s="14" t="s">
        <v>41</v>
      </c>
      <c r="U12" s="129">
        <v>-2.0</v>
      </c>
      <c r="V12" s="129">
        <v>7.0</v>
      </c>
      <c r="W12" s="129">
        <v>-23.73</v>
      </c>
      <c r="X12" s="129">
        <v>-18.79</v>
      </c>
      <c r="Y12" s="14" t="s">
        <v>41</v>
      </c>
      <c r="Z12" s="129">
        <v>1.0</v>
      </c>
      <c r="AA12" s="129">
        <v>1.0</v>
      </c>
      <c r="AB12" s="129">
        <v>1.0</v>
      </c>
      <c r="AC12" s="129">
        <v>1.0</v>
      </c>
      <c r="AD12" s="129">
        <v>0.95</v>
      </c>
      <c r="AE12" s="129">
        <v>620.0</v>
      </c>
      <c r="AF12" s="14" t="s">
        <v>41</v>
      </c>
      <c r="AG12" s="129">
        <v>1.0</v>
      </c>
      <c r="AH12" s="129">
        <v>1.0</v>
      </c>
      <c r="AI12" s="129">
        <v>1.0</v>
      </c>
      <c r="AJ12" s="129">
        <v>1.0</v>
      </c>
      <c r="AK12" s="129">
        <v>1.0</v>
      </c>
      <c r="AL12" s="130">
        <v>45392.87391458333</v>
      </c>
      <c r="AM12" s="131">
        <v>752129.36</v>
      </c>
      <c r="AN12" s="131">
        <v>916174.14</v>
      </c>
    </row>
    <row r="13">
      <c r="A13" s="129">
        <v>298.0</v>
      </c>
      <c r="B13" s="14" t="s">
        <v>42</v>
      </c>
      <c r="C13" s="14" t="s">
        <v>32</v>
      </c>
      <c r="D13" s="14" t="s">
        <v>305</v>
      </c>
      <c r="E13" s="14" t="s">
        <v>306</v>
      </c>
      <c r="F13" s="15" t="s">
        <v>108</v>
      </c>
      <c r="G13" s="15" t="s">
        <v>46</v>
      </c>
      <c r="H13" s="18" t="s">
        <v>1057</v>
      </c>
      <c r="I13" s="18" t="s">
        <v>1058</v>
      </c>
      <c r="J13" s="129">
        <v>2844966.02</v>
      </c>
      <c r="K13" s="129">
        <v>2723721.4</v>
      </c>
      <c r="L13" s="129">
        <v>86118.3</v>
      </c>
      <c r="M13" s="129">
        <v>88398.92</v>
      </c>
      <c r="N13" s="129">
        <v>57.0</v>
      </c>
      <c r="O13" s="14" t="s">
        <v>41</v>
      </c>
      <c r="P13" s="129">
        <v>905.0</v>
      </c>
      <c r="Q13" s="129">
        <v>852.0</v>
      </c>
      <c r="R13" s="129">
        <v>84.0</v>
      </c>
      <c r="S13" s="129">
        <v>74.0</v>
      </c>
      <c r="T13" s="14" t="s">
        <v>41</v>
      </c>
      <c r="U13" s="129">
        <v>6.0</v>
      </c>
      <c r="V13" s="129">
        <v>13.0</v>
      </c>
      <c r="W13" s="129">
        <v>-2.58</v>
      </c>
      <c r="X13" s="129">
        <v>4.45</v>
      </c>
      <c r="Y13" s="14" t="s">
        <v>41</v>
      </c>
      <c r="Z13" s="129">
        <v>1.0</v>
      </c>
      <c r="AA13" s="129">
        <v>1.0</v>
      </c>
      <c r="AB13" s="129">
        <v>1.0</v>
      </c>
      <c r="AC13" s="129">
        <v>1.0</v>
      </c>
      <c r="AD13" s="129">
        <v>0.95</v>
      </c>
      <c r="AE13" s="129">
        <v>637.0</v>
      </c>
      <c r="AF13" s="14" t="s">
        <v>41</v>
      </c>
      <c r="AG13" s="129">
        <v>1.0</v>
      </c>
      <c r="AH13" s="129">
        <v>1.0</v>
      </c>
      <c r="AI13" s="129">
        <v>1.0</v>
      </c>
      <c r="AJ13" s="129">
        <v>1.0</v>
      </c>
      <c r="AK13" s="129">
        <v>1.0</v>
      </c>
      <c r="AL13" s="130">
        <v>45392.87391458333</v>
      </c>
      <c r="AM13" s="131">
        <v>2845917.77</v>
      </c>
      <c r="AN13" s="131">
        <v>2728364.82</v>
      </c>
    </row>
    <row r="14">
      <c r="A14" s="129">
        <v>328.0</v>
      </c>
      <c r="B14" s="14" t="s">
        <v>31</v>
      </c>
      <c r="C14" s="14" t="s">
        <v>32</v>
      </c>
      <c r="D14" s="14" t="s">
        <v>50</v>
      </c>
      <c r="E14" s="14" t="s">
        <v>51</v>
      </c>
      <c r="F14" s="15" t="s">
        <v>343</v>
      </c>
      <c r="G14" s="15" t="s">
        <v>46</v>
      </c>
      <c r="H14" s="18" t="s">
        <v>1057</v>
      </c>
      <c r="I14" s="18" t="s">
        <v>1058</v>
      </c>
      <c r="J14" s="129">
        <v>3665987.04</v>
      </c>
      <c r="K14" s="129">
        <v>3634476.0</v>
      </c>
      <c r="L14" s="129">
        <v>154226.18</v>
      </c>
      <c r="M14" s="129">
        <v>155191.74</v>
      </c>
      <c r="N14" s="129">
        <v>113.0</v>
      </c>
      <c r="O14" s="14" t="s">
        <v>41</v>
      </c>
      <c r="P14" s="129">
        <v>1366.0</v>
      </c>
      <c r="Q14" s="129">
        <v>1429.0</v>
      </c>
      <c r="R14" s="129">
        <v>114.0</v>
      </c>
      <c r="S14" s="129">
        <v>137.0</v>
      </c>
      <c r="T14" s="14" t="s">
        <v>41</v>
      </c>
      <c r="U14" s="129">
        <v>-4.0</v>
      </c>
      <c r="V14" s="129">
        <v>-16.0</v>
      </c>
      <c r="W14" s="129">
        <v>-0.62</v>
      </c>
      <c r="X14" s="129">
        <v>0.87</v>
      </c>
      <c r="Y14" s="14" t="s">
        <v>41</v>
      </c>
      <c r="Z14" s="129">
        <v>1.0</v>
      </c>
      <c r="AA14" s="129">
        <v>1.0</v>
      </c>
      <c r="AB14" s="129">
        <v>1.0</v>
      </c>
      <c r="AC14" s="129">
        <v>1.0</v>
      </c>
      <c r="AD14" s="129">
        <v>0.95</v>
      </c>
      <c r="AE14" s="129">
        <v>639.0</v>
      </c>
      <c r="AF14" s="14" t="s">
        <v>41</v>
      </c>
      <c r="AG14" s="129">
        <v>1.0</v>
      </c>
      <c r="AH14" s="129">
        <v>1.0</v>
      </c>
      <c r="AI14" s="129">
        <v>1.0</v>
      </c>
      <c r="AJ14" s="129">
        <v>1.0</v>
      </c>
      <c r="AK14" s="129">
        <v>1.0</v>
      </c>
      <c r="AL14" s="130">
        <v>45392.87391458333</v>
      </c>
      <c r="AM14" s="131">
        <v>3665594.07</v>
      </c>
      <c r="AN14" s="131">
        <v>3636841.6</v>
      </c>
    </row>
    <row r="15">
      <c r="A15" s="129">
        <v>364.0</v>
      </c>
      <c r="B15" s="14" t="s">
        <v>122</v>
      </c>
      <c r="C15" s="14" t="s">
        <v>32</v>
      </c>
      <c r="D15" s="14" t="s">
        <v>369</v>
      </c>
      <c r="E15" s="14" t="s">
        <v>370</v>
      </c>
      <c r="F15" s="15" t="s">
        <v>108</v>
      </c>
      <c r="G15" s="15" t="s">
        <v>46</v>
      </c>
      <c r="H15" s="18" t="s">
        <v>1057</v>
      </c>
      <c r="I15" s="18" t="s">
        <v>1058</v>
      </c>
      <c r="J15" s="129">
        <v>936570.75</v>
      </c>
      <c r="K15" s="129">
        <v>1052517.4</v>
      </c>
      <c r="L15" s="129">
        <v>33640.74</v>
      </c>
      <c r="M15" s="129">
        <v>39062.13</v>
      </c>
      <c r="N15" s="14" t="s">
        <v>41</v>
      </c>
      <c r="O15" s="14" t="s">
        <v>41</v>
      </c>
      <c r="P15" s="129">
        <v>272.0</v>
      </c>
      <c r="Q15" s="129">
        <v>320.0</v>
      </c>
      <c r="R15" s="129">
        <v>25.0</v>
      </c>
      <c r="S15" s="129">
        <v>29.0</v>
      </c>
      <c r="T15" s="14" t="s">
        <v>41</v>
      </c>
      <c r="U15" s="129">
        <v>-15.0</v>
      </c>
      <c r="V15" s="129">
        <v>-13.0</v>
      </c>
      <c r="W15" s="129">
        <v>-13.88</v>
      </c>
      <c r="X15" s="129">
        <v>-11.02</v>
      </c>
      <c r="Y15" s="14" t="s">
        <v>41</v>
      </c>
      <c r="Z15" s="129">
        <v>1.0</v>
      </c>
      <c r="AA15" s="129">
        <v>1.0</v>
      </c>
      <c r="AB15" s="129">
        <v>1.0</v>
      </c>
      <c r="AC15" s="129">
        <v>1.0</v>
      </c>
      <c r="AD15" s="129">
        <v>0.95</v>
      </c>
      <c r="AE15" s="129">
        <v>629.0</v>
      </c>
      <c r="AF15" s="14" t="s">
        <v>41</v>
      </c>
      <c r="AG15" s="129">
        <v>1.0</v>
      </c>
      <c r="AH15" s="129">
        <v>1.0</v>
      </c>
      <c r="AI15" s="129">
        <v>1.0</v>
      </c>
      <c r="AJ15" s="129">
        <v>1.0</v>
      </c>
      <c r="AK15" s="129">
        <v>1.0</v>
      </c>
      <c r="AL15" s="130">
        <v>45392.87391458333</v>
      </c>
      <c r="AM15" s="131">
        <v>937987.75</v>
      </c>
      <c r="AN15" s="131">
        <v>1053216.99</v>
      </c>
    </row>
    <row r="16">
      <c r="A16" s="129">
        <v>409.0</v>
      </c>
      <c r="B16" s="14" t="s">
        <v>414</v>
      </c>
      <c r="C16" s="14" t="s">
        <v>32</v>
      </c>
      <c r="D16" s="14" t="s">
        <v>415</v>
      </c>
      <c r="E16" s="14" t="s">
        <v>416</v>
      </c>
      <c r="F16" s="15" t="s">
        <v>220</v>
      </c>
      <c r="G16" s="15" t="s">
        <v>59</v>
      </c>
      <c r="H16" s="18" t="s">
        <v>1057</v>
      </c>
      <c r="I16" s="18" t="s">
        <v>1058</v>
      </c>
      <c r="J16" s="129">
        <v>352129.51</v>
      </c>
      <c r="K16" s="129">
        <v>452801.8</v>
      </c>
      <c r="L16" s="129">
        <v>11154.11</v>
      </c>
      <c r="M16" s="129">
        <v>17819.75</v>
      </c>
      <c r="N16" s="129">
        <v>7.0</v>
      </c>
      <c r="O16" s="14" t="s">
        <v>41</v>
      </c>
      <c r="P16" s="129">
        <v>168.0</v>
      </c>
      <c r="Q16" s="129">
        <v>239.0</v>
      </c>
      <c r="R16" s="129">
        <v>8.0</v>
      </c>
      <c r="S16" s="129">
        <v>10.0</v>
      </c>
      <c r="T16" s="14" t="s">
        <v>41</v>
      </c>
      <c r="U16" s="129">
        <v>-29.0</v>
      </c>
      <c r="V16" s="129">
        <v>-20.0</v>
      </c>
      <c r="W16" s="129">
        <v>-37.41</v>
      </c>
      <c r="X16" s="129">
        <v>-22.23</v>
      </c>
      <c r="Y16" s="14" t="s">
        <v>41</v>
      </c>
      <c r="Z16" s="129">
        <v>1.0</v>
      </c>
      <c r="AA16" s="129">
        <v>1.0</v>
      </c>
      <c r="AB16" s="129">
        <v>1.0</v>
      </c>
      <c r="AC16" s="129">
        <v>1.0</v>
      </c>
      <c r="AD16" s="129">
        <v>0.95</v>
      </c>
      <c r="AE16" s="129">
        <v>608.0</v>
      </c>
      <c r="AF16" s="14" t="s">
        <v>41</v>
      </c>
      <c r="AG16" s="129">
        <v>1.0</v>
      </c>
      <c r="AH16" s="129">
        <v>1.0</v>
      </c>
      <c r="AI16" s="129">
        <v>1.0</v>
      </c>
      <c r="AJ16" s="129">
        <v>1.0</v>
      </c>
      <c r="AK16" s="129">
        <v>1.0</v>
      </c>
      <c r="AL16" s="130">
        <v>45392.87391458333</v>
      </c>
      <c r="AM16" s="131">
        <v>352762.95</v>
      </c>
      <c r="AN16" s="131">
        <v>452755.65</v>
      </c>
    </row>
    <row r="17">
      <c r="A17" s="129">
        <v>414.0</v>
      </c>
      <c r="B17" s="14" t="s">
        <v>47</v>
      </c>
      <c r="C17" s="14" t="s">
        <v>32</v>
      </c>
      <c r="D17" s="14" t="s">
        <v>111</v>
      </c>
      <c r="E17" s="14" t="s">
        <v>112</v>
      </c>
      <c r="F17" s="15" t="s">
        <v>88</v>
      </c>
      <c r="G17" s="15" t="s">
        <v>59</v>
      </c>
      <c r="H17" s="18" t="s">
        <v>1057</v>
      </c>
      <c r="I17" s="18" t="s">
        <v>1058</v>
      </c>
      <c r="J17" s="129">
        <v>787180.5</v>
      </c>
      <c r="K17" s="129">
        <v>785836.4</v>
      </c>
      <c r="L17" s="129">
        <v>19008.0</v>
      </c>
      <c r="M17" s="129">
        <v>19044.5</v>
      </c>
      <c r="N17" s="14" t="s">
        <v>41</v>
      </c>
      <c r="O17" s="14" t="s">
        <v>41</v>
      </c>
      <c r="P17" s="129">
        <v>125.0</v>
      </c>
      <c r="Q17" s="129">
        <v>143.0</v>
      </c>
      <c r="R17" s="129">
        <v>6.0</v>
      </c>
      <c r="S17" s="129">
        <v>8.0</v>
      </c>
      <c r="T17" s="14" t="s">
        <v>41</v>
      </c>
      <c r="U17" s="129">
        <v>-12.0</v>
      </c>
      <c r="V17" s="129">
        <v>-25.0</v>
      </c>
      <c r="W17" s="129">
        <v>-0.19</v>
      </c>
      <c r="X17" s="129">
        <v>0.17</v>
      </c>
      <c r="Y17" s="14" t="s">
        <v>41</v>
      </c>
      <c r="Z17" s="129">
        <v>1.0</v>
      </c>
      <c r="AA17" s="129">
        <v>1.0</v>
      </c>
      <c r="AB17" s="129">
        <v>1.0</v>
      </c>
      <c r="AC17" s="129">
        <v>1.0</v>
      </c>
      <c r="AD17" s="129">
        <v>0.95</v>
      </c>
      <c r="AE17" s="129">
        <v>619.0</v>
      </c>
      <c r="AF17" s="14" t="s">
        <v>41</v>
      </c>
      <c r="AG17" s="129">
        <v>1.0</v>
      </c>
      <c r="AH17" s="129">
        <v>1.0</v>
      </c>
      <c r="AI17" s="129">
        <v>1.0</v>
      </c>
      <c r="AJ17" s="129">
        <v>1.0</v>
      </c>
      <c r="AK17" s="129">
        <v>1.0</v>
      </c>
      <c r="AL17" s="130">
        <v>45392.87391458333</v>
      </c>
      <c r="AM17" s="131">
        <v>773436.0</v>
      </c>
      <c r="AN17" s="131">
        <v>785375.0</v>
      </c>
    </row>
    <row r="18">
      <c r="A18" s="129">
        <v>491.0</v>
      </c>
      <c r="B18" s="14" t="s">
        <v>42</v>
      </c>
      <c r="C18" s="14" t="s">
        <v>32</v>
      </c>
      <c r="D18" s="14" t="s">
        <v>475</v>
      </c>
      <c r="E18" s="14" t="s">
        <v>476</v>
      </c>
      <c r="F18" s="15" t="s">
        <v>243</v>
      </c>
      <c r="G18" s="15" t="s">
        <v>101</v>
      </c>
      <c r="H18" s="18" t="s">
        <v>1057</v>
      </c>
      <c r="I18" s="18" t="s">
        <v>1058</v>
      </c>
      <c r="J18" s="129">
        <v>543221.86</v>
      </c>
      <c r="K18" s="129">
        <v>639662.0</v>
      </c>
      <c r="L18" s="129">
        <v>18075.0</v>
      </c>
      <c r="M18" s="129">
        <v>22539.53</v>
      </c>
      <c r="N18" s="14" t="s">
        <v>41</v>
      </c>
      <c r="O18" s="129">
        <v>2.0</v>
      </c>
      <c r="P18" s="129">
        <v>246.0</v>
      </c>
      <c r="Q18" s="129">
        <v>225.0</v>
      </c>
      <c r="R18" s="129">
        <v>26.0</v>
      </c>
      <c r="S18" s="129">
        <v>24.0</v>
      </c>
      <c r="T18" s="14" t="s">
        <v>41</v>
      </c>
      <c r="U18" s="129">
        <v>9.0</v>
      </c>
      <c r="V18" s="129">
        <v>8.0</v>
      </c>
      <c r="W18" s="129">
        <v>-19.81</v>
      </c>
      <c r="X18" s="129">
        <v>-15.08</v>
      </c>
      <c r="Y18" s="14" t="s">
        <v>41</v>
      </c>
      <c r="Z18" s="129">
        <v>1.0</v>
      </c>
      <c r="AA18" s="129">
        <v>1.0</v>
      </c>
      <c r="AB18" s="129">
        <v>1.0</v>
      </c>
      <c r="AC18" s="129">
        <v>1.0</v>
      </c>
      <c r="AD18" s="129">
        <v>0.95</v>
      </c>
      <c r="AE18" s="129">
        <v>616.0</v>
      </c>
      <c r="AF18" s="14" t="s">
        <v>41</v>
      </c>
      <c r="AG18" s="129">
        <v>1.0</v>
      </c>
      <c r="AH18" s="129">
        <v>1.0</v>
      </c>
      <c r="AI18" s="129">
        <v>1.0</v>
      </c>
      <c r="AJ18" s="129">
        <v>1.0</v>
      </c>
      <c r="AK18" s="129">
        <v>1.0</v>
      </c>
      <c r="AL18" s="130">
        <v>45392.87391458333</v>
      </c>
      <c r="AM18" s="131">
        <v>543205.11</v>
      </c>
      <c r="AN18" s="131">
        <v>641766.45</v>
      </c>
    </row>
    <row r="19">
      <c r="A19" s="129">
        <v>504.0</v>
      </c>
      <c r="B19" s="14" t="s">
        <v>97</v>
      </c>
      <c r="C19" s="14" t="s">
        <v>32</v>
      </c>
      <c r="D19" s="14" t="s">
        <v>486</v>
      </c>
      <c r="E19" s="14" t="s">
        <v>332</v>
      </c>
      <c r="F19" s="15" t="s">
        <v>223</v>
      </c>
      <c r="G19" s="15" t="s">
        <v>101</v>
      </c>
      <c r="H19" s="18" t="s">
        <v>1057</v>
      </c>
      <c r="I19" s="18" t="s">
        <v>1058</v>
      </c>
      <c r="J19" s="129">
        <v>1489869.14</v>
      </c>
      <c r="K19" s="129">
        <v>1511429.8</v>
      </c>
      <c r="L19" s="129">
        <v>47183.11</v>
      </c>
      <c r="M19" s="129">
        <v>49619.5</v>
      </c>
      <c r="N19" s="14" t="s">
        <v>41</v>
      </c>
      <c r="O19" s="14" t="s">
        <v>41</v>
      </c>
      <c r="P19" s="129">
        <v>289.0</v>
      </c>
      <c r="Q19" s="129">
        <v>307.0</v>
      </c>
      <c r="R19" s="129">
        <v>3.0</v>
      </c>
      <c r="S19" s="129">
        <v>12.0</v>
      </c>
      <c r="T19" s="14" t="s">
        <v>41</v>
      </c>
      <c r="U19" s="129">
        <v>-5.0</v>
      </c>
      <c r="V19" s="129">
        <v>-75.0</v>
      </c>
      <c r="W19" s="129">
        <v>-4.91</v>
      </c>
      <c r="X19" s="129">
        <v>-1.43</v>
      </c>
      <c r="Y19" s="14" t="s">
        <v>41</v>
      </c>
      <c r="Z19" s="129">
        <v>1.0</v>
      </c>
      <c r="AA19" s="129">
        <v>1.0</v>
      </c>
      <c r="AB19" s="129">
        <v>1.0</v>
      </c>
      <c r="AC19" s="129">
        <v>1.0</v>
      </c>
      <c r="AD19" s="129">
        <v>0.95</v>
      </c>
      <c r="AE19" s="129">
        <v>633.0</v>
      </c>
      <c r="AF19" s="14" t="s">
        <v>41</v>
      </c>
      <c r="AG19" s="129">
        <v>1.0</v>
      </c>
      <c r="AH19" s="129">
        <v>1.0</v>
      </c>
      <c r="AI19" s="129">
        <v>1.0</v>
      </c>
      <c r="AJ19" s="129">
        <v>1.0</v>
      </c>
      <c r="AK19" s="129">
        <v>1.0</v>
      </c>
      <c r="AL19" s="130">
        <v>45392.87391458333</v>
      </c>
      <c r="AM19" s="131">
        <v>1489921.04</v>
      </c>
      <c r="AN19" s="131">
        <v>1511755.09</v>
      </c>
    </row>
    <row r="20">
      <c r="A20" s="129">
        <v>515.0</v>
      </c>
      <c r="B20" s="14" t="s">
        <v>97</v>
      </c>
      <c r="C20" s="14" t="s">
        <v>32</v>
      </c>
      <c r="D20" s="14" t="s">
        <v>375</v>
      </c>
      <c r="E20" s="14" t="s">
        <v>376</v>
      </c>
      <c r="F20" s="15" t="s">
        <v>223</v>
      </c>
      <c r="G20" s="15" t="s">
        <v>101</v>
      </c>
      <c r="H20" s="18" t="s">
        <v>1057</v>
      </c>
      <c r="I20" s="18" t="s">
        <v>1058</v>
      </c>
      <c r="J20" s="129">
        <v>2457575.05</v>
      </c>
      <c r="K20" s="129">
        <v>3351366.2</v>
      </c>
      <c r="L20" s="129">
        <v>57859.16</v>
      </c>
      <c r="M20" s="129">
        <v>81092.84</v>
      </c>
      <c r="N20" s="14" t="s">
        <v>41</v>
      </c>
      <c r="O20" s="129">
        <v>2.0</v>
      </c>
      <c r="P20" s="129">
        <v>834.0</v>
      </c>
      <c r="Q20" s="129">
        <v>806.0</v>
      </c>
      <c r="R20" s="129">
        <v>8.0</v>
      </c>
      <c r="S20" s="129">
        <v>22.0</v>
      </c>
      <c r="T20" s="14" t="s">
        <v>41</v>
      </c>
      <c r="U20" s="129">
        <v>3.0</v>
      </c>
      <c r="V20" s="129">
        <v>-63.0</v>
      </c>
      <c r="W20" s="129">
        <v>-28.65</v>
      </c>
      <c r="X20" s="129">
        <v>-26.67</v>
      </c>
      <c r="Y20" s="14" t="s">
        <v>41</v>
      </c>
      <c r="Z20" s="129">
        <v>1.0</v>
      </c>
      <c r="AA20" s="129">
        <v>1.0</v>
      </c>
      <c r="AB20" s="129">
        <v>1.0</v>
      </c>
      <c r="AC20" s="129">
        <v>1.0</v>
      </c>
      <c r="AD20" s="129">
        <v>0.95</v>
      </c>
      <c r="AE20" s="129">
        <v>636.0</v>
      </c>
      <c r="AF20" s="14" t="s">
        <v>41</v>
      </c>
      <c r="AG20" s="129">
        <v>1.0</v>
      </c>
      <c r="AH20" s="129">
        <v>1.0</v>
      </c>
      <c r="AI20" s="129">
        <v>1.0</v>
      </c>
      <c r="AJ20" s="129">
        <v>1.0</v>
      </c>
      <c r="AK20" s="129">
        <v>1.0</v>
      </c>
      <c r="AL20" s="130">
        <v>45392.87391458333</v>
      </c>
      <c r="AM20" s="131">
        <v>2471824.89</v>
      </c>
      <c r="AN20" s="131">
        <v>3417741.38</v>
      </c>
    </row>
    <row r="21">
      <c r="A21" s="129">
        <v>528.0</v>
      </c>
      <c r="B21" s="14" t="s">
        <v>37</v>
      </c>
      <c r="C21" s="14" t="s">
        <v>32</v>
      </c>
      <c r="D21" s="14" t="s">
        <v>38</v>
      </c>
      <c r="E21" s="14" t="s">
        <v>39</v>
      </c>
      <c r="F21" s="15" t="s">
        <v>73</v>
      </c>
      <c r="G21" s="15" t="s">
        <v>36</v>
      </c>
      <c r="H21" s="18" t="s">
        <v>1057</v>
      </c>
      <c r="I21" s="18" t="s">
        <v>1058</v>
      </c>
      <c r="J21" s="129">
        <v>530383.63</v>
      </c>
      <c r="K21" s="129">
        <v>846525.8</v>
      </c>
      <c r="L21" s="129">
        <v>18366.58</v>
      </c>
      <c r="M21" s="129">
        <v>26544.75</v>
      </c>
      <c r="N21" s="14" t="s">
        <v>41</v>
      </c>
      <c r="O21" s="14" t="s">
        <v>41</v>
      </c>
      <c r="P21" s="129">
        <v>248.0</v>
      </c>
      <c r="Q21" s="129">
        <v>278.0</v>
      </c>
      <c r="R21" s="129">
        <v>19.0</v>
      </c>
      <c r="S21" s="129">
        <v>17.0</v>
      </c>
      <c r="T21" s="14" t="s">
        <v>41</v>
      </c>
      <c r="U21" s="129">
        <v>-10.0</v>
      </c>
      <c r="V21" s="129">
        <v>11.0</v>
      </c>
      <c r="W21" s="129">
        <v>-30.81</v>
      </c>
      <c r="X21" s="129">
        <v>-37.35</v>
      </c>
      <c r="Y21" s="14" t="s">
        <v>41</v>
      </c>
      <c r="Z21" s="129">
        <v>1.0</v>
      </c>
      <c r="AA21" s="129">
        <v>1.0</v>
      </c>
      <c r="AB21" s="129">
        <v>1.0</v>
      </c>
      <c r="AC21" s="129">
        <v>1.0</v>
      </c>
      <c r="AD21" s="129">
        <v>0.95</v>
      </c>
      <c r="AE21" s="129">
        <v>618.0</v>
      </c>
      <c r="AF21" s="14" t="s">
        <v>41</v>
      </c>
      <c r="AG21" s="129">
        <v>1.0</v>
      </c>
      <c r="AH21" s="129">
        <v>1.0</v>
      </c>
      <c r="AI21" s="129">
        <v>1.0</v>
      </c>
      <c r="AJ21" s="129">
        <v>1.0</v>
      </c>
      <c r="AK21" s="129">
        <v>1.0</v>
      </c>
      <c r="AL21" s="130">
        <v>45392.87391458333</v>
      </c>
      <c r="AM21" s="131">
        <v>530137.13</v>
      </c>
      <c r="AN21" s="131">
        <v>847545.3</v>
      </c>
    </row>
    <row r="22">
      <c r="A22" s="129">
        <v>538.0</v>
      </c>
      <c r="B22" s="14" t="s">
        <v>37</v>
      </c>
      <c r="C22" s="14" t="s">
        <v>32</v>
      </c>
      <c r="D22" s="14" t="s">
        <v>38</v>
      </c>
      <c r="E22" s="14" t="s">
        <v>39</v>
      </c>
      <c r="F22" s="15" t="s">
        <v>40</v>
      </c>
      <c r="G22" s="15" t="s">
        <v>36</v>
      </c>
      <c r="H22" s="18" t="s">
        <v>1057</v>
      </c>
      <c r="I22" s="18" t="s">
        <v>1058</v>
      </c>
      <c r="J22" s="129">
        <v>570341.25</v>
      </c>
      <c r="K22" s="129">
        <v>582248.0</v>
      </c>
      <c r="L22" s="129">
        <v>18317.0</v>
      </c>
      <c r="M22" s="129">
        <v>18097.75</v>
      </c>
      <c r="N22" s="129">
        <v>2.0</v>
      </c>
      <c r="O22" s="14" t="s">
        <v>41</v>
      </c>
      <c r="P22" s="129">
        <v>279.0</v>
      </c>
      <c r="Q22" s="129">
        <v>298.0</v>
      </c>
      <c r="R22" s="129">
        <v>14.0</v>
      </c>
      <c r="S22" s="129">
        <v>13.0</v>
      </c>
      <c r="T22" s="14" t="s">
        <v>41</v>
      </c>
      <c r="U22" s="129">
        <v>-6.0</v>
      </c>
      <c r="V22" s="129">
        <v>7.0</v>
      </c>
      <c r="W22" s="129">
        <v>1.21</v>
      </c>
      <c r="X22" s="129">
        <v>-2.04</v>
      </c>
      <c r="Y22" s="14" t="s">
        <v>41</v>
      </c>
      <c r="Z22" s="129">
        <v>1.0</v>
      </c>
      <c r="AA22" s="129">
        <v>1.0</v>
      </c>
      <c r="AB22" s="129">
        <v>1.0</v>
      </c>
      <c r="AC22" s="129">
        <v>1.0</v>
      </c>
      <c r="AD22" s="129">
        <v>0.95</v>
      </c>
      <c r="AE22" s="129">
        <v>617.0</v>
      </c>
      <c r="AF22" s="14" t="s">
        <v>41</v>
      </c>
      <c r="AG22" s="129">
        <v>1.0</v>
      </c>
      <c r="AH22" s="129">
        <v>1.0</v>
      </c>
      <c r="AI22" s="129">
        <v>1.0</v>
      </c>
      <c r="AJ22" s="129">
        <v>1.0</v>
      </c>
      <c r="AK22" s="129">
        <v>1.0</v>
      </c>
      <c r="AL22" s="130">
        <v>45392.87391458333</v>
      </c>
      <c r="AM22" s="131">
        <v>575304.25</v>
      </c>
      <c r="AN22" s="131">
        <v>580100.91</v>
      </c>
    </row>
    <row r="23">
      <c r="A23" s="129">
        <v>554.0</v>
      </c>
      <c r="B23" s="14" t="s">
        <v>122</v>
      </c>
      <c r="C23" s="14" t="s">
        <v>32</v>
      </c>
      <c r="D23" s="14" t="s">
        <v>503</v>
      </c>
      <c r="E23" s="14" t="s">
        <v>529</v>
      </c>
      <c r="F23" s="15" t="s">
        <v>243</v>
      </c>
      <c r="G23" s="15" t="s">
        <v>101</v>
      </c>
      <c r="H23" s="18" t="s">
        <v>1057</v>
      </c>
      <c r="I23" s="18" t="s">
        <v>1058</v>
      </c>
      <c r="J23" s="129">
        <v>327328.75</v>
      </c>
      <c r="K23" s="129">
        <v>476242.2</v>
      </c>
      <c r="L23" s="129">
        <v>9614.75</v>
      </c>
      <c r="M23" s="129">
        <v>16822.0</v>
      </c>
      <c r="N23" s="14" t="s">
        <v>41</v>
      </c>
      <c r="O23" s="14" t="s">
        <v>41</v>
      </c>
      <c r="P23" s="129">
        <v>95.0</v>
      </c>
      <c r="Q23" s="129">
        <v>155.0</v>
      </c>
      <c r="R23" s="129">
        <v>8.0</v>
      </c>
      <c r="S23" s="129">
        <v>7.0</v>
      </c>
      <c r="T23" s="14" t="s">
        <v>41</v>
      </c>
      <c r="U23" s="129">
        <v>-38.0</v>
      </c>
      <c r="V23" s="129">
        <v>14.0</v>
      </c>
      <c r="W23" s="129">
        <v>-42.84</v>
      </c>
      <c r="X23" s="129">
        <v>-31.27</v>
      </c>
      <c r="Y23" s="14" t="s">
        <v>41</v>
      </c>
      <c r="Z23" s="129">
        <v>1.0</v>
      </c>
      <c r="AA23" s="129">
        <v>1.0</v>
      </c>
      <c r="AB23" s="129">
        <v>1.0</v>
      </c>
      <c r="AC23" s="129">
        <v>1.0</v>
      </c>
      <c r="AD23" s="129">
        <v>0.95</v>
      </c>
      <c r="AE23" s="129">
        <v>606.0</v>
      </c>
      <c r="AF23" s="14" t="s">
        <v>41</v>
      </c>
      <c r="AG23" s="129">
        <v>1.0</v>
      </c>
      <c r="AH23" s="129">
        <v>1.0</v>
      </c>
      <c r="AI23" s="129">
        <v>1.0</v>
      </c>
      <c r="AJ23" s="129">
        <v>1.0</v>
      </c>
      <c r="AK23" s="129">
        <v>1.0</v>
      </c>
      <c r="AL23" s="130">
        <v>45392.87391458333</v>
      </c>
      <c r="AM23" s="131">
        <v>325231.75</v>
      </c>
      <c r="AN23" s="131">
        <v>508856.5</v>
      </c>
    </row>
    <row r="24">
      <c r="A24" s="129">
        <v>558.0</v>
      </c>
      <c r="B24" s="14" t="s">
        <v>122</v>
      </c>
      <c r="C24" s="14" t="s">
        <v>32</v>
      </c>
      <c r="D24" s="14" t="s">
        <v>530</v>
      </c>
      <c r="E24" s="14" t="s">
        <v>531</v>
      </c>
      <c r="F24" s="15" t="s">
        <v>223</v>
      </c>
      <c r="G24" s="15" t="s">
        <v>101</v>
      </c>
      <c r="H24" s="18" t="s">
        <v>1057</v>
      </c>
      <c r="I24" s="18" t="s">
        <v>1058</v>
      </c>
      <c r="J24" s="129">
        <v>611092.98</v>
      </c>
      <c r="K24" s="129">
        <v>702323.0</v>
      </c>
      <c r="L24" s="129">
        <v>25029.25</v>
      </c>
      <c r="M24" s="129">
        <v>29944.16</v>
      </c>
      <c r="N24" s="14" t="s">
        <v>41</v>
      </c>
      <c r="O24" s="14" t="s">
        <v>41</v>
      </c>
      <c r="P24" s="129">
        <v>153.0</v>
      </c>
      <c r="Q24" s="129">
        <v>144.0</v>
      </c>
      <c r="R24" s="129">
        <v>3.0</v>
      </c>
      <c r="S24" s="129">
        <v>4.0</v>
      </c>
      <c r="T24" s="14" t="s">
        <v>41</v>
      </c>
      <c r="U24" s="129">
        <v>6.0</v>
      </c>
      <c r="V24" s="129">
        <v>-25.0</v>
      </c>
      <c r="W24" s="129">
        <v>-16.41</v>
      </c>
      <c r="X24" s="129">
        <v>-12.99</v>
      </c>
      <c r="Y24" s="14" t="s">
        <v>41</v>
      </c>
      <c r="Z24" s="129">
        <v>1.0</v>
      </c>
      <c r="AA24" s="129">
        <v>1.0</v>
      </c>
      <c r="AB24" s="129">
        <v>1.0</v>
      </c>
      <c r="AC24" s="129">
        <v>1.0</v>
      </c>
      <c r="AD24" s="129">
        <v>0.95</v>
      </c>
      <c r="AE24" s="129">
        <v>622.0</v>
      </c>
      <c r="AF24" s="14" t="s">
        <v>41</v>
      </c>
      <c r="AG24" s="129">
        <v>1.0</v>
      </c>
      <c r="AH24" s="129">
        <v>1.0</v>
      </c>
      <c r="AI24" s="129">
        <v>1.0</v>
      </c>
      <c r="AJ24" s="129">
        <v>1.0</v>
      </c>
      <c r="AK24" s="129">
        <v>1.0</v>
      </c>
      <c r="AL24" s="130">
        <v>45392.87391458333</v>
      </c>
      <c r="AM24" s="131">
        <v>675852.12</v>
      </c>
      <c r="AN24" s="131">
        <v>760056.85</v>
      </c>
    </row>
    <row r="25">
      <c r="A25" s="129">
        <v>559.0</v>
      </c>
      <c r="B25" s="14" t="s">
        <v>122</v>
      </c>
      <c r="C25" s="14" t="s">
        <v>32</v>
      </c>
      <c r="D25" s="14" t="s">
        <v>226</v>
      </c>
      <c r="E25" s="14" t="s">
        <v>532</v>
      </c>
      <c r="F25" s="15" t="s">
        <v>223</v>
      </c>
      <c r="G25" s="15" t="s">
        <v>101</v>
      </c>
      <c r="H25" s="18" t="s">
        <v>1057</v>
      </c>
      <c r="I25" s="18" t="s">
        <v>1058</v>
      </c>
      <c r="J25" s="129">
        <v>493067.46</v>
      </c>
      <c r="K25" s="129">
        <v>591376.8</v>
      </c>
      <c r="L25" s="129">
        <v>16256.83</v>
      </c>
      <c r="M25" s="129">
        <v>21246.0</v>
      </c>
      <c r="N25" s="14" t="s">
        <v>41</v>
      </c>
      <c r="O25" s="14" t="s">
        <v>41</v>
      </c>
      <c r="P25" s="129">
        <v>150.0</v>
      </c>
      <c r="Q25" s="129">
        <v>182.0</v>
      </c>
      <c r="R25" s="129">
        <v>16.0</v>
      </c>
      <c r="S25" s="129">
        <v>14.0</v>
      </c>
      <c r="T25" s="14" t="s">
        <v>41</v>
      </c>
      <c r="U25" s="129">
        <v>-17.0</v>
      </c>
      <c r="V25" s="129">
        <v>14.0</v>
      </c>
      <c r="W25" s="129">
        <v>-23.48</v>
      </c>
      <c r="X25" s="129">
        <v>-16.62</v>
      </c>
      <c r="Y25" s="14" t="s">
        <v>41</v>
      </c>
      <c r="Z25" s="129">
        <v>1.0</v>
      </c>
      <c r="AA25" s="129">
        <v>1.0</v>
      </c>
      <c r="AB25" s="129">
        <v>1.0</v>
      </c>
      <c r="AC25" s="129">
        <v>1.0</v>
      </c>
      <c r="AD25" s="129">
        <v>0.95</v>
      </c>
      <c r="AE25" s="129">
        <v>613.0</v>
      </c>
      <c r="AF25" s="14" t="s">
        <v>41</v>
      </c>
      <c r="AG25" s="129">
        <v>1.0</v>
      </c>
      <c r="AH25" s="129">
        <v>1.0</v>
      </c>
      <c r="AI25" s="129">
        <v>1.0</v>
      </c>
      <c r="AJ25" s="129">
        <v>1.0</v>
      </c>
      <c r="AK25" s="129">
        <v>1.0</v>
      </c>
      <c r="AL25" s="130">
        <v>45392.87391458333</v>
      </c>
      <c r="AM25" s="131">
        <v>492546.26</v>
      </c>
      <c r="AN25" s="131">
        <v>591220.84</v>
      </c>
    </row>
    <row r="26">
      <c r="A26" s="129">
        <v>619.0</v>
      </c>
      <c r="B26" s="14" t="s">
        <v>31</v>
      </c>
      <c r="C26" s="14" t="s">
        <v>32</v>
      </c>
      <c r="D26" s="14" t="s">
        <v>50</v>
      </c>
      <c r="E26" s="14" t="s">
        <v>51</v>
      </c>
      <c r="F26" s="15" t="s">
        <v>343</v>
      </c>
      <c r="G26" s="15" t="s">
        <v>46</v>
      </c>
      <c r="H26" s="18" t="s">
        <v>1057</v>
      </c>
      <c r="I26" s="18" t="s">
        <v>1058</v>
      </c>
      <c r="J26" s="129">
        <v>642573.17</v>
      </c>
      <c r="K26" s="129">
        <v>820346.4</v>
      </c>
      <c r="L26" s="129">
        <v>26737.09</v>
      </c>
      <c r="M26" s="129">
        <v>36216.62</v>
      </c>
      <c r="N26" s="129">
        <v>25.0</v>
      </c>
      <c r="O26" s="14" t="s">
        <v>41</v>
      </c>
      <c r="P26" s="129">
        <v>232.0</v>
      </c>
      <c r="Q26" s="129">
        <v>299.0</v>
      </c>
      <c r="R26" s="129">
        <v>14.0</v>
      </c>
      <c r="S26" s="129">
        <v>40.0</v>
      </c>
      <c r="T26" s="14" t="s">
        <v>41</v>
      </c>
      <c r="U26" s="129">
        <v>-22.0</v>
      </c>
      <c r="V26" s="129">
        <v>-65.0</v>
      </c>
      <c r="W26" s="129">
        <v>-26.17</v>
      </c>
      <c r="X26" s="129">
        <v>-21.67</v>
      </c>
      <c r="Y26" s="14" t="s">
        <v>41</v>
      </c>
      <c r="Z26" s="129">
        <v>1.0</v>
      </c>
      <c r="AA26" s="129">
        <v>1.0</v>
      </c>
      <c r="AB26" s="129">
        <v>1.0</v>
      </c>
      <c r="AC26" s="129">
        <v>1.0</v>
      </c>
      <c r="AD26" s="129">
        <v>0.95</v>
      </c>
      <c r="AE26" s="129">
        <v>623.0</v>
      </c>
      <c r="AF26" s="14" t="s">
        <v>41</v>
      </c>
      <c r="AG26" s="129">
        <v>1.0</v>
      </c>
      <c r="AH26" s="129">
        <v>1.0</v>
      </c>
      <c r="AI26" s="129">
        <v>1.0</v>
      </c>
      <c r="AJ26" s="129">
        <v>1.0</v>
      </c>
      <c r="AK26" s="129">
        <v>1.0</v>
      </c>
      <c r="AL26" s="130">
        <v>45392.87391458333</v>
      </c>
      <c r="AM26" s="131">
        <v>642616.24</v>
      </c>
      <c r="AN26" s="131">
        <v>820512.76</v>
      </c>
    </row>
    <row r="27">
      <c r="A27" s="129">
        <v>633.0</v>
      </c>
      <c r="B27" s="14" t="s">
        <v>122</v>
      </c>
      <c r="C27" s="14" t="s">
        <v>32</v>
      </c>
      <c r="D27" s="14" t="s">
        <v>555</v>
      </c>
      <c r="E27" s="14" t="s">
        <v>589</v>
      </c>
      <c r="F27" s="15" t="s">
        <v>185</v>
      </c>
      <c r="G27" s="15" t="s">
        <v>46</v>
      </c>
      <c r="H27" s="18" t="s">
        <v>1057</v>
      </c>
      <c r="I27" s="18" t="s">
        <v>1058</v>
      </c>
      <c r="J27" s="129">
        <v>426461.44</v>
      </c>
      <c r="K27" s="129">
        <v>399412.4</v>
      </c>
      <c r="L27" s="129">
        <v>13365.0</v>
      </c>
      <c r="M27" s="129">
        <v>13120.75</v>
      </c>
      <c r="N27" s="129">
        <v>2.0</v>
      </c>
      <c r="O27" s="14" t="s">
        <v>41</v>
      </c>
      <c r="P27" s="129">
        <v>150.0</v>
      </c>
      <c r="Q27" s="129">
        <v>140.0</v>
      </c>
      <c r="R27" s="129">
        <v>16.0</v>
      </c>
      <c r="S27" s="129">
        <v>18.0</v>
      </c>
      <c r="T27" s="14" t="s">
        <v>41</v>
      </c>
      <c r="U27" s="129">
        <v>7.0</v>
      </c>
      <c r="V27" s="129">
        <v>-11.0</v>
      </c>
      <c r="W27" s="129">
        <v>1.86</v>
      </c>
      <c r="X27" s="129">
        <v>6.77</v>
      </c>
      <c r="Y27" s="14" t="s">
        <v>41</v>
      </c>
      <c r="Z27" s="129">
        <v>1.0</v>
      </c>
      <c r="AA27" s="129">
        <v>1.0</v>
      </c>
      <c r="AB27" s="129">
        <v>1.0</v>
      </c>
      <c r="AC27" s="129">
        <v>1.0</v>
      </c>
      <c r="AD27" s="129">
        <v>0.95</v>
      </c>
      <c r="AE27" s="129">
        <v>609.0</v>
      </c>
      <c r="AF27" s="14" t="s">
        <v>41</v>
      </c>
      <c r="AG27" s="129">
        <v>1.0</v>
      </c>
      <c r="AH27" s="129">
        <v>1.0</v>
      </c>
      <c r="AI27" s="129">
        <v>1.0</v>
      </c>
      <c r="AJ27" s="129">
        <v>1.0</v>
      </c>
      <c r="AK27" s="129">
        <v>1.0</v>
      </c>
      <c r="AL27" s="130">
        <v>45392.87391458333</v>
      </c>
      <c r="AM27" s="131">
        <v>426461.44</v>
      </c>
      <c r="AN27" s="131">
        <v>399412.39</v>
      </c>
    </row>
    <row r="28">
      <c r="A28" s="129">
        <v>657.0</v>
      </c>
      <c r="B28" s="14" t="s">
        <v>67</v>
      </c>
      <c r="C28" s="14" t="s">
        <v>32</v>
      </c>
      <c r="D28" s="14" t="s">
        <v>607</v>
      </c>
      <c r="E28" s="14" t="s">
        <v>608</v>
      </c>
      <c r="F28" s="15" t="s">
        <v>159</v>
      </c>
      <c r="G28" s="15" t="s">
        <v>46</v>
      </c>
      <c r="H28" s="18" t="s">
        <v>1057</v>
      </c>
      <c r="I28" s="18" t="s">
        <v>1058</v>
      </c>
      <c r="J28" s="129">
        <v>775292.69</v>
      </c>
      <c r="K28" s="129">
        <v>945206.0</v>
      </c>
      <c r="L28" s="129">
        <v>33250.49</v>
      </c>
      <c r="M28" s="129">
        <v>40255.63</v>
      </c>
      <c r="N28" s="14" t="s">
        <v>41</v>
      </c>
      <c r="O28" s="14" t="s">
        <v>41</v>
      </c>
      <c r="P28" s="129">
        <v>388.0</v>
      </c>
      <c r="Q28" s="129">
        <v>500.0</v>
      </c>
      <c r="R28" s="129">
        <v>27.0</v>
      </c>
      <c r="S28" s="129">
        <v>40.0</v>
      </c>
      <c r="T28" s="14" t="s">
        <v>41</v>
      </c>
      <c r="U28" s="129">
        <v>-22.0</v>
      </c>
      <c r="V28" s="129">
        <v>-32.0</v>
      </c>
      <c r="W28" s="129">
        <v>-17.4</v>
      </c>
      <c r="X28" s="129">
        <v>-17.98</v>
      </c>
      <c r="Y28" s="14" t="s">
        <v>41</v>
      </c>
      <c r="Z28" s="129">
        <v>1.0</v>
      </c>
      <c r="AA28" s="129">
        <v>1.0</v>
      </c>
      <c r="AB28" s="129">
        <v>1.0</v>
      </c>
      <c r="AC28" s="129">
        <v>1.0</v>
      </c>
      <c r="AD28" s="129">
        <v>0.95</v>
      </c>
      <c r="AE28" s="129">
        <v>628.0</v>
      </c>
      <c r="AF28" s="14" t="s">
        <v>41</v>
      </c>
      <c r="AG28" s="129">
        <v>1.0</v>
      </c>
      <c r="AH28" s="129">
        <v>1.0</v>
      </c>
      <c r="AI28" s="129">
        <v>1.0</v>
      </c>
      <c r="AJ28" s="129">
        <v>1.0</v>
      </c>
      <c r="AK28" s="129">
        <v>1.0</v>
      </c>
      <c r="AL28" s="130">
        <v>45392.87391458333</v>
      </c>
      <c r="AM28" s="131">
        <v>774570.3</v>
      </c>
      <c r="AN28" s="131">
        <v>944749.44</v>
      </c>
    </row>
    <row r="29">
      <c r="A29" s="129">
        <v>663.0</v>
      </c>
      <c r="B29" s="14" t="s">
        <v>47</v>
      </c>
      <c r="C29" s="14" t="s">
        <v>32</v>
      </c>
      <c r="D29" s="14" t="s">
        <v>518</v>
      </c>
      <c r="E29" s="14" t="s">
        <v>161</v>
      </c>
      <c r="F29" s="15" t="s">
        <v>425</v>
      </c>
      <c r="G29" s="15" t="s">
        <v>36</v>
      </c>
      <c r="H29" s="18" t="s">
        <v>1057</v>
      </c>
      <c r="I29" s="18" t="s">
        <v>1058</v>
      </c>
      <c r="J29" s="129">
        <v>727174.15</v>
      </c>
      <c r="K29" s="129">
        <v>799611.6</v>
      </c>
      <c r="L29" s="129">
        <v>17011.5</v>
      </c>
      <c r="M29" s="129">
        <v>22140.41</v>
      </c>
      <c r="N29" s="14" t="s">
        <v>41</v>
      </c>
      <c r="O29" s="129">
        <v>6.0</v>
      </c>
      <c r="P29" s="129">
        <v>244.0</v>
      </c>
      <c r="Q29" s="129">
        <v>329.0</v>
      </c>
      <c r="R29" s="129">
        <v>17.0</v>
      </c>
      <c r="S29" s="129">
        <v>26.0</v>
      </c>
      <c r="T29" s="14" t="s">
        <v>41</v>
      </c>
      <c r="U29" s="129">
        <v>-25.0</v>
      </c>
      <c r="V29" s="129">
        <v>-34.0</v>
      </c>
      <c r="W29" s="129">
        <v>-23.17</v>
      </c>
      <c r="X29" s="129">
        <v>-9.06</v>
      </c>
      <c r="Y29" s="14" t="s">
        <v>41</v>
      </c>
      <c r="Z29" s="129">
        <v>1.0</v>
      </c>
      <c r="AA29" s="129">
        <v>1.0</v>
      </c>
      <c r="AB29" s="129">
        <v>1.0</v>
      </c>
      <c r="AC29" s="129">
        <v>1.0</v>
      </c>
      <c r="AD29" s="129">
        <v>0.95</v>
      </c>
      <c r="AE29" s="129">
        <v>614.0</v>
      </c>
      <c r="AF29" s="14" t="s">
        <v>41</v>
      </c>
      <c r="AG29" s="129">
        <v>1.0</v>
      </c>
      <c r="AH29" s="129">
        <v>1.0</v>
      </c>
      <c r="AI29" s="129">
        <v>1.0</v>
      </c>
      <c r="AJ29" s="129">
        <v>1.0</v>
      </c>
      <c r="AK29" s="129">
        <v>1.0</v>
      </c>
      <c r="AL29" s="130">
        <v>45392.87391458333</v>
      </c>
      <c r="AM29" s="131">
        <v>727174.15</v>
      </c>
      <c r="AN29" s="131">
        <v>799562.36</v>
      </c>
    </row>
    <row r="30">
      <c r="A30" s="129">
        <v>735.0</v>
      </c>
      <c r="B30" s="14" t="s">
        <v>97</v>
      </c>
      <c r="C30" s="14" t="s">
        <v>32</v>
      </c>
      <c r="D30" s="14" t="s">
        <v>667</v>
      </c>
      <c r="E30" s="14" t="s">
        <v>668</v>
      </c>
      <c r="F30" s="15" t="s">
        <v>209</v>
      </c>
      <c r="G30" s="15" t="s">
        <v>101</v>
      </c>
      <c r="H30" s="18" t="s">
        <v>1057</v>
      </c>
      <c r="I30" s="18" t="s">
        <v>1058</v>
      </c>
      <c r="J30" s="129">
        <v>809700.46</v>
      </c>
      <c r="K30" s="129">
        <v>787014.0</v>
      </c>
      <c r="L30" s="129">
        <v>29333.77</v>
      </c>
      <c r="M30" s="129">
        <v>33405.22</v>
      </c>
      <c r="N30" s="14" t="s">
        <v>41</v>
      </c>
      <c r="O30" s="14" t="s">
        <v>41</v>
      </c>
      <c r="P30" s="129">
        <v>246.0</v>
      </c>
      <c r="Q30" s="129">
        <v>252.0</v>
      </c>
      <c r="R30" s="129">
        <v>15.0</v>
      </c>
      <c r="S30" s="129">
        <v>14.0</v>
      </c>
      <c r="T30" s="14" t="s">
        <v>41</v>
      </c>
      <c r="U30" s="129">
        <v>-2.0</v>
      </c>
      <c r="V30" s="129">
        <v>7.0</v>
      </c>
      <c r="W30" s="129">
        <v>-12.19</v>
      </c>
      <c r="X30" s="129">
        <v>2.88</v>
      </c>
      <c r="Y30" s="14" t="s">
        <v>41</v>
      </c>
      <c r="Z30" s="129">
        <v>1.0</v>
      </c>
      <c r="AA30" s="129">
        <v>1.0</v>
      </c>
      <c r="AB30" s="129">
        <v>1.0</v>
      </c>
      <c r="AC30" s="129">
        <v>1.0</v>
      </c>
      <c r="AD30" s="129">
        <v>0.95</v>
      </c>
      <c r="AE30" s="129">
        <v>627.0</v>
      </c>
      <c r="AF30" s="14" t="s">
        <v>41</v>
      </c>
      <c r="AG30" s="129">
        <v>1.0</v>
      </c>
      <c r="AH30" s="129">
        <v>1.0</v>
      </c>
      <c r="AI30" s="129">
        <v>1.0</v>
      </c>
      <c r="AJ30" s="129">
        <v>1.0</v>
      </c>
      <c r="AK30" s="129">
        <v>1.0</v>
      </c>
      <c r="AL30" s="130">
        <v>45392.87391458333</v>
      </c>
      <c r="AM30" s="131">
        <v>809700.46</v>
      </c>
      <c r="AN30" s="131">
        <v>787013.72</v>
      </c>
    </row>
    <row r="31">
      <c r="A31" s="129">
        <v>771.0</v>
      </c>
      <c r="B31" s="14" t="s">
        <v>122</v>
      </c>
      <c r="C31" s="14" t="s">
        <v>32</v>
      </c>
      <c r="D31" s="14" t="s">
        <v>692</v>
      </c>
      <c r="E31" s="14" t="s">
        <v>693</v>
      </c>
      <c r="F31" s="15" t="s">
        <v>45</v>
      </c>
      <c r="G31" s="15" t="s">
        <v>46</v>
      </c>
      <c r="H31" s="18" t="s">
        <v>1057</v>
      </c>
      <c r="I31" s="18" t="s">
        <v>1058</v>
      </c>
      <c r="J31" s="129">
        <v>770755.01</v>
      </c>
      <c r="K31" s="129">
        <v>790391.4</v>
      </c>
      <c r="L31" s="129">
        <v>28371.75</v>
      </c>
      <c r="M31" s="129">
        <v>31027.25</v>
      </c>
      <c r="N31" s="14" t="s">
        <v>41</v>
      </c>
      <c r="O31" s="129">
        <v>1.0</v>
      </c>
      <c r="P31" s="129">
        <v>327.0</v>
      </c>
      <c r="Q31" s="129">
        <v>345.0</v>
      </c>
      <c r="R31" s="129">
        <v>32.0</v>
      </c>
      <c r="S31" s="129">
        <v>27.0</v>
      </c>
      <c r="T31" s="14" t="s">
        <v>41</v>
      </c>
      <c r="U31" s="129">
        <v>-5.0</v>
      </c>
      <c r="V31" s="129">
        <v>18.0</v>
      </c>
      <c r="W31" s="129">
        <v>-8.56</v>
      </c>
      <c r="X31" s="129">
        <v>-2.48</v>
      </c>
      <c r="Y31" s="14" t="s">
        <v>41</v>
      </c>
      <c r="Z31" s="129">
        <v>1.0</v>
      </c>
      <c r="AA31" s="129">
        <v>1.0</v>
      </c>
      <c r="AB31" s="129">
        <v>1.0</v>
      </c>
      <c r="AC31" s="129">
        <v>1.0</v>
      </c>
      <c r="AD31" s="129">
        <v>0.95</v>
      </c>
      <c r="AE31" s="129">
        <v>626.0</v>
      </c>
      <c r="AF31" s="14" t="s">
        <v>41</v>
      </c>
      <c r="AG31" s="129">
        <v>1.0</v>
      </c>
      <c r="AH31" s="129">
        <v>1.0</v>
      </c>
      <c r="AI31" s="129">
        <v>1.0</v>
      </c>
      <c r="AJ31" s="129">
        <v>1.0</v>
      </c>
      <c r="AK31" s="129">
        <v>1.0</v>
      </c>
      <c r="AL31" s="130">
        <v>45392.87391458333</v>
      </c>
      <c r="AM31" s="131">
        <v>770544.01</v>
      </c>
      <c r="AN31" s="131">
        <v>790272.39</v>
      </c>
    </row>
    <row r="32">
      <c r="A32" s="129">
        <v>773.0</v>
      </c>
      <c r="B32" s="14" t="s">
        <v>122</v>
      </c>
      <c r="C32" s="14" t="s">
        <v>32</v>
      </c>
      <c r="D32" s="14" t="s">
        <v>694</v>
      </c>
      <c r="E32" s="14" t="s">
        <v>695</v>
      </c>
      <c r="F32" s="15" t="s">
        <v>108</v>
      </c>
      <c r="G32" s="15" t="s">
        <v>46</v>
      </c>
      <c r="H32" s="18" t="s">
        <v>1057</v>
      </c>
      <c r="I32" s="18" t="s">
        <v>1058</v>
      </c>
      <c r="J32" s="129">
        <v>395477.21</v>
      </c>
      <c r="K32" s="129">
        <v>466224.6</v>
      </c>
      <c r="L32" s="129">
        <v>14164.17</v>
      </c>
      <c r="M32" s="129">
        <v>18171.07</v>
      </c>
      <c r="N32" s="14" t="s">
        <v>41</v>
      </c>
      <c r="O32" s="129">
        <v>1.0</v>
      </c>
      <c r="P32" s="129">
        <v>190.0</v>
      </c>
      <c r="Q32" s="129">
        <v>241.0</v>
      </c>
      <c r="R32" s="129">
        <v>7.0</v>
      </c>
      <c r="S32" s="129">
        <v>15.0</v>
      </c>
      <c r="T32" s="14" t="s">
        <v>41</v>
      </c>
      <c r="U32" s="129">
        <v>-21.0</v>
      </c>
      <c r="V32" s="129">
        <v>-53.0</v>
      </c>
      <c r="W32" s="129">
        <v>-22.05</v>
      </c>
      <c r="X32" s="129">
        <v>-15.17</v>
      </c>
      <c r="Y32" s="14" t="s">
        <v>41</v>
      </c>
      <c r="Z32" s="129">
        <v>1.0</v>
      </c>
      <c r="AA32" s="129">
        <v>1.0</v>
      </c>
      <c r="AB32" s="129">
        <v>1.0</v>
      </c>
      <c r="AC32" s="129">
        <v>1.0</v>
      </c>
      <c r="AD32" s="129">
        <v>0.95</v>
      </c>
      <c r="AE32" s="129">
        <v>610.0</v>
      </c>
      <c r="AF32" s="14" t="s">
        <v>41</v>
      </c>
      <c r="AG32" s="129">
        <v>1.0</v>
      </c>
      <c r="AH32" s="129">
        <v>1.0</v>
      </c>
      <c r="AI32" s="129">
        <v>1.0</v>
      </c>
      <c r="AJ32" s="129">
        <v>1.0</v>
      </c>
      <c r="AK32" s="129">
        <v>1.0</v>
      </c>
      <c r="AL32" s="130">
        <v>45392.87391458333</v>
      </c>
      <c r="AM32" s="131">
        <v>395477.21</v>
      </c>
      <c r="AN32" s="131">
        <v>466322.31</v>
      </c>
    </row>
    <row r="33">
      <c r="A33" s="129">
        <v>791.0</v>
      </c>
      <c r="B33" s="14" t="s">
        <v>67</v>
      </c>
      <c r="C33" s="14" t="s">
        <v>32</v>
      </c>
      <c r="D33" s="14" t="s">
        <v>150</v>
      </c>
      <c r="E33" s="14" t="s">
        <v>710</v>
      </c>
      <c r="F33" s="15" t="s">
        <v>70</v>
      </c>
      <c r="G33" s="15" t="s">
        <v>36</v>
      </c>
      <c r="H33" s="18" t="s">
        <v>1057</v>
      </c>
      <c r="I33" s="18" t="s">
        <v>1058</v>
      </c>
      <c r="J33" s="129">
        <v>332616.96</v>
      </c>
      <c r="K33" s="129">
        <v>332053.8</v>
      </c>
      <c r="L33" s="129">
        <v>11127.5</v>
      </c>
      <c r="M33" s="129">
        <v>12346.58</v>
      </c>
      <c r="N33" s="129">
        <v>3.0</v>
      </c>
      <c r="O33" s="14" t="s">
        <v>41</v>
      </c>
      <c r="P33" s="129">
        <v>144.0</v>
      </c>
      <c r="Q33" s="129">
        <v>162.0</v>
      </c>
      <c r="R33" s="129">
        <v>10.0</v>
      </c>
      <c r="S33" s="129">
        <v>13.0</v>
      </c>
      <c r="T33" s="14" t="s">
        <v>41</v>
      </c>
      <c r="U33" s="129">
        <v>-11.0</v>
      </c>
      <c r="V33" s="129">
        <v>-23.0</v>
      </c>
      <c r="W33" s="129">
        <v>-9.87</v>
      </c>
      <c r="X33" s="129">
        <v>0.17</v>
      </c>
      <c r="Y33" s="14" t="s">
        <v>41</v>
      </c>
      <c r="Z33" s="129">
        <v>1.0</v>
      </c>
      <c r="AA33" s="129">
        <v>1.0</v>
      </c>
      <c r="AB33" s="129">
        <v>1.0</v>
      </c>
      <c r="AC33" s="129">
        <v>1.0</v>
      </c>
      <c r="AD33" s="129">
        <v>0.95</v>
      </c>
      <c r="AE33" s="129">
        <v>607.0</v>
      </c>
      <c r="AF33" s="14" t="s">
        <v>41</v>
      </c>
      <c r="AG33" s="129">
        <v>1.0</v>
      </c>
      <c r="AH33" s="129">
        <v>1.0</v>
      </c>
      <c r="AI33" s="129">
        <v>1.0</v>
      </c>
      <c r="AJ33" s="129">
        <v>1.0</v>
      </c>
      <c r="AK33" s="129">
        <v>1.0</v>
      </c>
      <c r="AL33" s="130">
        <v>45392.87391458333</v>
      </c>
      <c r="AM33" s="131">
        <v>332880.69</v>
      </c>
      <c r="AN33" s="131">
        <v>332053.64</v>
      </c>
    </row>
    <row r="34">
      <c r="A34" s="129">
        <v>796.0</v>
      </c>
      <c r="B34" s="14" t="s">
        <v>122</v>
      </c>
      <c r="C34" s="14" t="s">
        <v>32</v>
      </c>
      <c r="D34" s="14" t="s">
        <v>713</v>
      </c>
      <c r="E34" s="14" t="s">
        <v>714</v>
      </c>
      <c r="F34" s="15" t="s">
        <v>451</v>
      </c>
      <c r="G34" s="15" t="s">
        <v>101</v>
      </c>
      <c r="H34" s="18" t="s">
        <v>1057</v>
      </c>
      <c r="I34" s="18" t="s">
        <v>1058</v>
      </c>
      <c r="J34" s="129">
        <v>358601.05</v>
      </c>
      <c r="K34" s="129">
        <v>356883.2</v>
      </c>
      <c r="L34" s="129">
        <v>8115.75</v>
      </c>
      <c r="M34" s="129">
        <v>8645.75</v>
      </c>
      <c r="N34" s="14" t="s">
        <v>41</v>
      </c>
      <c r="O34" s="14" t="s">
        <v>41</v>
      </c>
      <c r="P34" s="129">
        <v>108.0</v>
      </c>
      <c r="Q34" s="129">
        <v>122.0</v>
      </c>
      <c r="R34" s="129">
        <v>8.0</v>
      </c>
      <c r="S34" s="129">
        <v>15.0</v>
      </c>
      <c r="T34" s="14" t="s">
        <v>41</v>
      </c>
      <c r="U34" s="129">
        <v>-11.0</v>
      </c>
      <c r="V34" s="129">
        <v>-46.0</v>
      </c>
      <c r="W34" s="129">
        <v>-6.13</v>
      </c>
      <c r="X34" s="129">
        <v>0.48</v>
      </c>
      <c r="Y34" s="14" t="s">
        <v>41</v>
      </c>
      <c r="Z34" s="129">
        <v>1.0</v>
      </c>
      <c r="AA34" s="129">
        <v>1.0</v>
      </c>
      <c r="AB34" s="129">
        <v>1.0</v>
      </c>
      <c r="AC34" s="129">
        <v>1.0</v>
      </c>
      <c r="AD34" s="129">
        <v>0.95</v>
      </c>
      <c r="AE34" s="129">
        <v>604.0</v>
      </c>
      <c r="AF34" s="14" t="s">
        <v>41</v>
      </c>
      <c r="AG34" s="129">
        <v>1.0</v>
      </c>
      <c r="AH34" s="129">
        <v>1.0</v>
      </c>
      <c r="AI34" s="129">
        <v>1.0</v>
      </c>
      <c r="AJ34" s="129">
        <v>1.0</v>
      </c>
      <c r="AK34" s="129">
        <v>1.0</v>
      </c>
      <c r="AL34" s="130">
        <v>45392.87391458333</v>
      </c>
      <c r="AM34" s="131">
        <v>358601.05</v>
      </c>
      <c r="AN34" s="131">
        <v>356872.8</v>
      </c>
    </row>
    <row r="35">
      <c r="A35" s="129">
        <v>815.0</v>
      </c>
      <c r="B35" s="14" t="s">
        <v>47</v>
      </c>
      <c r="C35" s="14" t="s">
        <v>32</v>
      </c>
      <c r="D35" s="14" t="s">
        <v>393</v>
      </c>
      <c r="E35" s="14" t="s">
        <v>418</v>
      </c>
      <c r="F35" s="15" t="s">
        <v>88</v>
      </c>
      <c r="G35" s="15" t="s">
        <v>59</v>
      </c>
      <c r="H35" s="18" t="s">
        <v>1057</v>
      </c>
      <c r="I35" s="18" t="s">
        <v>1058</v>
      </c>
      <c r="J35" s="129">
        <v>85834.05</v>
      </c>
      <c r="K35" s="129">
        <v>264185.8</v>
      </c>
      <c r="L35" s="129">
        <v>2596.76</v>
      </c>
      <c r="M35" s="129">
        <v>7826.21</v>
      </c>
      <c r="N35" s="129">
        <v>2.0</v>
      </c>
      <c r="O35" s="14" t="s">
        <v>41</v>
      </c>
      <c r="P35" s="129">
        <v>51.0</v>
      </c>
      <c r="Q35" s="129">
        <v>109.0</v>
      </c>
      <c r="R35" s="129">
        <v>9.0</v>
      </c>
      <c r="S35" s="129">
        <v>9.0</v>
      </c>
      <c r="T35" s="14" t="s">
        <v>41</v>
      </c>
      <c r="U35" s="129">
        <v>-53.0</v>
      </c>
      <c r="V35" s="129">
        <v>0.0</v>
      </c>
      <c r="W35" s="129">
        <v>-66.82</v>
      </c>
      <c r="X35" s="129">
        <v>-67.51</v>
      </c>
      <c r="Y35" s="14" t="s">
        <v>41</v>
      </c>
      <c r="Z35" s="129">
        <v>1.0</v>
      </c>
      <c r="AA35" s="129">
        <v>1.0</v>
      </c>
      <c r="AB35" s="129">
        <v>1.0</v>
      </c>
      <c r="AC35" s="129">
        <v>1.0</v>
      </c>
      <c r="AD35" s="129">
        <v>0.95</v>
      </c>
      <c r="AE35" s="129">
        <v>602.0</v>
      </c>
      <c r="AF35" s="14" t="s">
        <v>41</v>
      </c>
      <c r="AG35" s="129">
        <v>1.0</v>
      </c>
      <c r="AH35" s="129">
        <v>1.0</v>
      </c>
      <c r="AI35" s="129">
        <v>1.0</v>
      </c>
      <c r="AJ35" s="129">
        <v>1.0</v>
      </c>
      <c r="AK35" s="129">
        <v>1.0</v>
      </c>
      <c r="AL35" s="130">
        <v>45392.87391458333</v>
      </c>
      <c r="AM35" s="131">
        <v>89641.53</v>
      </c>
      <c r="AN35" s="131">
        <v>264993.7</v>
      </c>
    </row>
    <row r="36">
      <c r="A36" s="129">
        <v>841.0</v>
      </c>
      <c r="B36" s="14" t="s">
        <v>97</v>
      </c>
      <c r="C36" s="14" t="s">
        <v>32</v>
      </c>
      <c r="D36" s="14" t="s">
        <v>155</v>
      </c>
      <c r="E36" s="14" t="s">
        <v>442</v>
      </c>
      <c r="F36" s="15" t="s">
        <v>243</v>
      </c>
      <c r="G36" s="15" t="s">
        <v>101</v>
      </c>
      <c r="H36" s="18" t="s">
        <v>1057</v>
      </c>
      <c r="I36" s="18" t="s">
        <v>1058</v>
      </c>
      <c r="J36" s="129">
        <v>288781.87</v>
      </c>
      <c r="K36" s="129">
        <v>371820.6</v>
      </c>
      <c r="L36" s="129">
        <v>8432.34</v>
      </c>
      <c r="M36" s="129">
        <v>11808.62</v>
      </c>
      <c r="N36" s="14" t="s">
        <v>41</v>
      </c>
      <c r="O36" s="14" t="s">
        <v>41</v>
      </c>
      <c r="P36" s="129">
        <v>129.0</v>
      </c>
      <c r="Q36" s="129">
        <v>148.0</v>
      </c>
      <c r="R36" s="129">
        <v>14.0</v>
      </c>
      <c r="S36" s="129">
        <v>18.0</v>
      </c>
      <c r="T36" s="14" t="s">
        <v>41</v>
      </c>
      <c r="U36" s="129">
        <v>-12.0</v>
      </c>
      <c r="V36" s="129">
        <v>-22.0</v>
      </c>
      <c r="W36" s="129">
        <v>-28.59</v>
      </c>
      <c r="X36" s="129">
        <v>-22.33</v>
      </c>
      <c r="Y36" s="14" t="s">
        <v>41</v>
      </c>
      <c r="Z36" s="129">
        <v>1.0</v>
      </c>
      <c r="AA36" s="129">
        <v>1.0</v>
      </c>
      <c r="AB36" s="129">
        <v>1.0</v>
      </c>
      <c r="AC36" s="129">
        <v>1.0</v>
      </c>
      <c r="AD36" s="129">
        <v>0.95</v>
      </c>
      <c r="AE36" s="129">
        <v>605.0</v>
      </c>
      <c r="AF36" s="14" t="s">
        <v>41</v>
      </c>
      <c r="AG36" s="129">
        <v>1.0</v>
      </c>
      <c r="AH36" s="129">
        <v>1.0</v>
      </c>
      <c r="AI36" s="129">
        <v>1.0</v>
      </c>
      <c r="AJ36" s="129">
        <v>1.0</v>
      </c>
      <c r="AK36" s="129">
        <v>1.0</v>
      </c>
      <c r="AL36" s="130">
        <v>45392.87391458333</v>
      </c>
      <c r="AM36" s="131">
        <v>289417.99</v>
      </c>
      <c r="AN36" s="131">
        <v>371820.6</v>
      </c>
    </row>
    <row r="37">
      <c r="A37" s="129">
        <v>847.0</v>
      </c>
      <c r="B37" s="14" t="s">
        <v>60</v>
      </c>
      <c r="C37" s="14" t="s">
        <v>32</v>
      </c>
      <c r="D37" s="14" t="s">
        <v>749</v>
      </c>
      <c r="E37" s="14" t="s">
        <v>750</v>
      </c>
      <c r="F37" s="15" t="s">
        <v>497</v>
      </c>
      <c r="G37" s="15" t="s">
        <v>36</v>
      </c>
      <c r="H37" s="18" t="s">
        <v>1057</v>
      </c>
      <c r="I37" s="18" t="s">
        <v>1058</v>
      </c>
      <c r="J37" s="129">
        <v>1686465.06</v>
      </c>
      <c r="K37" s="129">
        <v>2458100.2</v>
      </c>
      <c r="L37" s="129">
        <v>42123.95</v>
      </c>
      <c r="M37" s="129">
        <v>56405.16</v>
      </c>
      <c r="N37" s="129">
        <v>9.0</v>
      </c>
      <c r="O37" s="14" t="s">
        <v>41</v>
      </c>
      <c r="P37" s="129">
        <v>681.0</v>
      </c>
      <c r="Q37" s="129">
        <v>645.0</v>
      </c>
      <c r="R37" s="129">
        <v>71.0</v>
      </c>
      <c r="S37" s="129">
        <v>96.0</v>
      </c>
      <c r="T37" s="14" t="s">
        <v>41</v>
      </c>
      <c r="U37" s="129">
        <v>5.0</v>
      </c>
      <c r="V37" s="129">
        <v>-26.0</v>
      </c>
      <c r="W37" s="129">
        <v>-25.32</v>
      </c>
      <c r="X37" s="129">
        <v>-31.39</v>
      </c>
      <c r="Y37" s="14" t="s">
        <v>41</v>
      </c>
      <c r="Z37" s="129">
        <v>1.0</v>
      </c>
      <c r="AA37" s="129">
        <v>1.0</v>
      </c>
      <c r="AB37" s="129">
        <v>1.0</v>
      </c>
      <c r="AC37" s="129">
        <v>1.0</v>
      </c>
      <c r="AD37" s="129">
        <v>0.95</v>
      </c>
      <c r="AE37" s="129">
        <v>631.0</v>
      </c>
      <c r="AF37" s="14" t="s">
        <v>41</v>
      </c>
      <c r="AG37" s="129">
        <v>1.0</v>
      </c>
      <c r="AH37" s="129">
        <v>1.0</v>
      </c>
      <c r="AI37" s="129">
        <v>1.0</v>
      </c>
      <c r="AJ37" s="129">
        <v>1.0</v>
      </c>
      <c r="AK37" s="129">
        <v>1.0</v>
      </c>
      <c r="AL37" s="130">
        <v>45392.87391458333</v>
      </c>
      <c r="AM37" s="131">
        <v>1708188.99</v>
      </c>
      <c r="AN37" s="131">
        <v>2460980.48</v>
      </c>
    </row>
    <row r="38">
      <c r="A38" s="129">
        <v>849.0</v>
      </c>
      <c r="B38" s="14" t="s">
        <v>42</v>
      </c>
      <c r="C38" s="14" t="s">
        <v>32</v>
      </c>
      <c r="D38" s="14" t="s">
        <v>751</v>
      </c>
      <c r="E38" s="14" t="s">
        <v>612</v>
      </c>
      <c r="F38" s="15" t="s">
        <v>45</v>
      </c>
      <c r="G38" s="15" t="s">
        <v>46</v>
      </c>
      <c r="H38" s="18" t="s">
        <v>1057</v>
      </c>
      <c r="I38" s="18" t="s">
        <v>1058</v>
      </c>
      <c r="J38" s="129">
        <v>173685.83</v>
      </c>
      <c r="K38" s="129">
        <v>179142.2</v>
      </c>
      <c r="L38" s="129">
        <v>6106.54</v>
      </c>
      <c r="M38" s="129">
        <v>7378.43</v>
      </c>
      <c r="N38" s="14" t="s">
        <v>41</v>
      </c>
      <c r="O38" s="14" t="s">
        <v>41</v>
      </c>
      <c r="P38" s="129">
        <v>75.0</v>
      </c>
      <c r="Q38" s="129">
        <v>81.0</v>
      </c>
      <c r="R38" s="129">
        <v>4.0</v>
      </c>
      <c r="S38" s="129">
        <v>4.0</v>
      </c>
      <c r="T38" s="14" t="s">
        <v>41</v>
      </c>
      <c r="U38" s="129">
        <v>-7.0</v>
      </c>
      <c r="V38" s="129">
        <v>0.0</v>
      </c>
      <c r="W38" s="129">
        <v>-17.24</v>
      </c>
      <c r="X38" s="129">
        <v>-3.05</v>
      </c>
      <c r="Y38" s="14" t="s">
        <v>41</v>
      </c>
      <c r="Z38" s="129">
        <v>1.0</v>
      </c>
      <c r="AA38" s="129">
        <v>1.0</v>
      </c>
      <c r="AB38" s="129">
        <v>1.0</v>
      </c>
      <c r="AC38" s="129">
        <v>1.0</v>
      </c>
      <c r="AD38" s="129">
        <v>0.95</v>
      </c>
      <c r="AE38" s="129">
        <v>603.0</v>
      </c>
      <c r="AF38" s="14" t="s">
        <v>41</v>
      </c>
      <c r="AG38" s="129">
        <v>1.0</v>
      </c>
      <c r="AH38" s="129">
        <v>1.0</v>
      </c>
      <c r="AI38" s="129">
        <v>1.0</v>
      </c>
      <c r="AJ38" s="129">
        <v>1.0</v>
      </c>
      <c r="AK38" s="129">
        <v>1.0</v>
      </c>
      <c r="AL38" s="130">
        <v>45392.87391458333</v>
      </c>
      <c r="AM38" s="131">
        <v>173685.83</v>
      </c>
      <c r="AN38" s="131">
        <v>179430.04</v>
      </c>
    </row>
    <row r="39">
      <c r="A39" s="128">
        <v>3032.0</v>
      </c>
      <c r="B39" s="11" t="s">
        <v>31</v>
      </c>
      <c r="C39" s="14" t="s">
        <v>32</v>
      </c>
      <c r="D39" s="11" t="s">
        <v>373</v>
      </c>
      <c r="E39" s="11" t="s">
        <v>805</v>
      </c>
      <c r="F39" s="15" t="s">
        <v>776</v>
      </c>
      <c r="G39" s="15" t="s">
        <v>772</v>
      </c>
      <c r="H39" s="18" t="s">
        <v>1057</v>
      </c>
      <c r="I39" s="18" t="s">
        <v>1058</v>
      </c>
      <c r="J39" s="129">
        <v>1183390.17</v>
      </c>
      <c r="K39" s="129">
        <v>1998875.7</v>
      </c>
      <c r="L39" s="129">
        <v>53441.37</v>
      </c>
      <c r="M39" s="129">
        <v>98907.47</v>
      </c>
      <c r="N39" s="129">
        <v>72.0</v>
      </c>
      <c r="O39" s="14" t="s">
        <v>41</v>
      </c>
      <c r="P39" s="129">
        <v>548.0</v>
      </c>
      <c r="Q39" s="128">
        <v>704.0</v>
      </c>
      <c r="R39" s="128">
        <v>101.0</v>
      </c>
      <c r="S39" s="128">
        <v>170.0</v>
      </c>
      <c r="T39" s="11" t="s">
        <v>41</v>
      </c>
      <c r="U39" s="128">
        <v>-22.0</v>
      </c>
      <c r="V39" s="128">
        <v>-40.0</v>
      </c>
      <c r="W39" s="128">
        <v>-45.97</v>
      </c>
      <c r="X39" s="128">
        <v>-40.8</v>
      </c>
      <c r="Y39" s="11" t="s">
        <v>41</v>
      </c>
      <c r="Z39" s="128">
        <v>1.0</v>
      </c>
      <c r="AA39" s="128">
        <v>1.0</v>
      </c>
      <c r="AB39" s="128">
        <v>1.0</v>
      </c>
      <c r="AC39" s="128">
        <v>1.0</v>
      </c>
      <c r="AD39" s="128">
        <v>0.95</v>
      </c>
      <c r="AE39" s="128">
        <v>635.0</v>
      </c>
      <c r="AF39" s="11" t="s">
        <v>41</v>
      </c>
      <c r="AG39" s="128">
        <v>1.0</v>
      </c>
      <c r="AH39" s="128">
        <v>1.0</v>
      </c>
      <c r="AI39" s="128">
        <v>1.0</v>
      </c>
      <c r="AJ39" s="129">
        <v>1.0</v>
      </c>
      <c r="AK39" s="129">
        <v>1.0</v>
      </c>
      <c r="AL39" s="130">
        <v>45392.87391458333</v>
      </c>
      <c r="AM39" s="131">
        <v>2016955.32</v>
      </c>
      <c r="AN39" s="131">
        <v>3381492.76</v>
      </c>
    </row>
    <row r="40">
      <c r="A40" s="129">
        <v>111.0</v>
      </c>
      <c r="B40" s="14" t="s">
        <v>63</v>
      </c>
      <c r="C40" s="14" t="s">
        <v>32</v>
      </c>
      <c r="D40" s="14" t="s">
        <v>64</v>
      </c>
      <c r="E40" s="14" t="s">
        <v>65</v>
      </c>
      <c r="F40" s="15" t="s">
        <v>66</v>
      </c>
      <c r="G40" s="15" t="s">
        <v>59</v>
      </c>
      <c r="H40" s="18" t="s">
        <v>1057</v>
      </c>
      <c r="I40" s="18" t="s">
        <v>1058</v>
      </c>
      <c r="J40" s="129">
        <v>1628520.17</v>
      </c>
      <c r="K40" s="129">
        <v>1655856.4</v>
      </c>
      <c r="L40" s="129">
        <v>49576.5</v>
      </c>
      <c r="M40" s="129">
        <v>53454.5</v>
      </c>
      <c r="N40" s="129">
        <v>10.0</v>
      </c>
      <c r="O40" s="129">
        <v>16.0</v>
      </c>
      <c r="P40" s="129">
        <v>614.0</v>
      </c>
      <c r="Q40" s="129">
        <v>609.0</v>
      </c>
      <c r="R40" s="129">
        <v>23.0</v>
      </c>
      <c r="S40" s="129">
        <v>36.0</v>
      </c>
      <c r="T40" s="129">
        <v>-37.0</v>
      </c>
      <c r="U40" s="129">
        <v>0.0</v>
      </c>
      <c r="V40" s="129">
        <v>-36.0</v>
      </c>
      <c r="W40" s="129">
        <v>-7.25</v>
      </c>
      <c r="X40" s="129">
        <v>-1.65</v>
      </c>
      <c r="Y40" s="129">
        <v>1.0</v>
      </c>
      <c r="Z40" s="129">
        <v>1.0</v>
      </c>
      <c r="AA40" s="129">
        <v>1.0</v>
      </c>
      <c r="AB40" s="129">
        <v>1.0</v>
      </c>
      <c r="AC40" s="129">
        <v>1.0</v>
      </c>
      <c r="AD40" s="129">
        <v>1.0</v>
      </c>
      <c r="AE40" s="129">
        <v>577.0</v>
      </c>
      <c r="AF40" s="129">
        <v>1.0</v>
      </c>
      <c r="AG40" s="129">
        <v>1.0</v>
      </c>
      <c r="AH40" s="129">
        <v>1.0</v>
      </c>
      <c r="AI40" s="129">
        <v>1.0</v>
      </c>
      <c r="AJ40" s="129">
        <v>1.0</v>
      </c>
      <c r="AK40" s="129">
        <v>1.0</v>
      </c>
      <c r="AL40" s="130">
        <v>45392.87391458333</v>
      </c>
      <c r="AM40" s="131">
        <v>1631650.84</v>
      </c>
      <c r="AN40" s="131">
        <v>1661607.22</v>
      </c>
    </row>
    <row r="41" hidden="1">
      <c r="A41" s="129">
        <v>120.0</v>
      </c>
      <c r="B41" s="14" t="s">
        <v>414</v>
      </c>
      <c r="C41" s="14" t="s">
        <v>992</v>
      </c>
      <c r="D41" s="14" t="s">
        <v>296</v>
      </c>
      <c r="E41" s="14" t="s">
        <v>1059</v>
      </c>
      <c r="F41" s="15" t="s">
        <v>73</v>
      </c>
      <c r="G41" s="15" t="s">
        <v>36</v>
      </c>
      <c r="H41" s="18" t="s">
        <v>1057</v>
      </c>
      <c r="I41" s="18" t="s">
        <v>1058</v>
      </c>
      <c r="J41" s="129">
        <v>220422.78</v>
      </c>
      <c r="K41" s="129">
        <v>274887.01</v>
      </c>
      <c r="L41" s="129">
        <v>8302.67</v>
      </c>
      <c r="M41" s="129">
        <v>8397.95</v>
      </c>
      <c r="N41" s="129">
        <v>7.0</v>
      </c>
      <c r="O41" s="129">
        <v>12.0</v>
      </c>
      <c r="P41" s="129">
        <v>60.0</v>
      </c>
      <c r="Q41" s="129">
        <v>69.0</v>
      </c>
      <c r="R41" s="129">
        <v>128.0</v>
      </c>
      <c r="S41" s="129">
        <v>108.0</v>
      </c>
      <c r="T41" s="129">
        <v>-41.0</v>
      </c>
      <c r="U41" s="129">
        <v>-13.0</v>
      </c>
      <c r="V41" s="129">
        <v>18.0</v>
      </c>
      <c r="W41" s="129">
        <v>-1.13</v>
      </c>
      <c r="X41" s="129">
        <v>-19.81</v>
      </c>
      <c r="Y41" s="129">
        <v>1.0</v>
      </c>
      <c r="Z41" s="129">
        <v>1.0</v>
      </c>
      <c r="AA41" s="129">
        <v>1.0</v>
      </c>
      <c r="AB41" s="129">
        <v>1.0</v>
      </c>
      <c r="AC41" s="129">
        <v>1.0</v>
      </c>
      <c r="AD41" s="129">
        <v>1.0</v>
      </c>
      <c r="AE41" s="129">
        <v>512.0</v>
      </c>
      <c r="AF41" s="129">
        <v>1.0</v>
      </c>
      <c r="AG41" s="129">
        <v>1.0</v>
      </c>
      <c r="AH41" s="129">
        <v>1.0</v>
      </c>
      <c r="AI41" s="129">
        <v>1.0</v>
      </c>
      <c r="AJ41" s="129">
        <v>1.0</v>
      </c>
      <c r="AK41" s="129">
        <v>1.0</v>
      </c>
      <c r="AL41" s="130">
        <v>45392.87391458333</v>
      </c>
      <c r="AM41" s="131">
        <v>288584.07</v>
      </c>
      <c r="AN41" s="131">
        <v>278594.59</v>
      </c>
    </row>
    <row r="42">
      <c r="A42" s="129">
        <v>143.0</v>
      </c>
      <c r="B42" s="14" t="s">
        <v>122</v>
      </c>
      <c r="C42" s="14" t="s">
        <v>32</v>
      </c>
      <c r="D42" s="14" t="s">
        <v>123</v>
      </c>
      <c r="E42" s="14" t="s">
        <v>124</v>
      </c>
      <c r="F42" s="15" t="s">
        <v>93</v>
      </c>
      <c r="G42" s="15" t="s">
        <v>46</v>
      </c>
      <c r="H42" s="18" t="s">
        <v>1057</v>
      </c>
      <c r="I42" s="18" t="s">
        <v>1058</v>
      </c>
      <c r="J42" s="129">
        <v>1636613.97</v>
      </c>
      <c r="K42" s="129">
        <v>1718856.6</v>
      </c>
      <c r="L42" s="129">
        <v>49351.97</v>
      </c>
      <c r="M42" s="129">
        <v>62131.28</v>
      </c>
      <c r="N42" s="129">
        <v>16.0</v>
      </c>
      <c r="O42" s="129">
        <v>27.0</v>
      </c>
      <c r="P42" s="129">
        <v>442.0</v>
      </c>
      <c r="Q42" s="129">
        <v>652.0</v>
      </c>
      <c r="R42" s="129">
        <v>36.0</v>
      </c>
      <c r="S42" s="129">
        <v>43.0</v>
      </c>
      <c r="T42" s="129">
        <v>-40.0</v>
      </c>
      <c r="U42" s="129">
        <v>-32.0</v>
      </c>
      <c r="V42" s="129">
        <v>-16.0</v>
      </c>
      <c r="W42" s="129">
        <v>-20.57</v>
      </c>
      <c r="X42" s="129">
        <v>-4.78</v>
      </c>
      <c r="Y42" s="129">
        <v>1.0</v>
      </c>
      <c r="Z42" s="129">
        <v>1.0</v>
      </c>
      <c r="AA42" s="129">
        <v>1.0</v>
      </c>
      <c r="AB42" s="129">
        <v>1.0</v>
      </c>
      <c r="AC42" s="129">
        <v>1.0</v>
      </c>
      <c r="AD42" s="129">
        <v>1.0</v>
      </c>
      <c r="AE42" s="129">
        <v>575.0</v>
      </c>
      <c r="AF42" s="129">
        <v>1.0</v>
      </c>
      <c r="AG42" s="129">
        <v>1.0</v>
      </c>
      <c r="AH42" s="129">
        <v>1.0</v>
      </c>
      <c r="AI42" s="129">
        <v>1.0</v>
      </c>
      <c r="AJ42" s="129">
        <v>1.0</v>
      </c>
      <c r="AK42" s="129">
        <v>1.0</v>
      </c>
      <c r="AL42" s="130">
        <v>45392.87391458333</v>
      </c>
      <c r="AM42" s="131">
        <v>1636549.85</v>
      </c>
      <c r="AN42" s="131">
        <v>1719271.43</v>
      </c>
    </row>
    <row r="43">
      <c r="A43" s="129">
        <v>144.0</v>
      </c>
      <c r="B43" s="14" t="s">
        <v>47</v>
      </c>
      <c r="C43" s="14" t="s">
        <v>32</v>
      </c>
      <c r="D43" s="14" t="s">
        <v>125</v>
      </c>
      <c r="E43" s="14" t="s">
        <v>126</v>
      </c>
      <c r="F43" s="15" t="s">
        <v>115</v>
      </c>
      <c r="G43" s="15" t="s">
        <v>59</v>
      </c>
      <c r="H43" s="18" t="s">
        <v>1057</v>
      </c>
      <c r="I43" s="18" t="s">
        <v>1058</v>
      </c>
      <c r="J43" s="129">
        <v>885398.49</v>
      </c>
      <c r="K43" s="129">
        <v>1171396.2</v>
      </c>
      <c r="L43" s="129">
        <v>29538.87</v>
      </c>
      <c r="M43" s="129">
        <v>40877.77</v>
      </c>
      <c r="N43" s="129">
        <v>1.0</v>
      </c>
      <c r="O43" s="129">
        <v>3.0</v>
      </c>
      <c r="P43" s="129">
        <v>278.0</v>
      </c>
      <c r="Q43" s="129">
        <v>387.0</v>
      </c>
      <c r="R43" s="129">
        <v>19.0</v>
      </c>
      <c r="S43" s="129">
        <v>29.0</v>
      </c>
      <c r="T43" s="129">
        <v>-66.0</v>
      </c>
      <c r="U43" s="129">
        <v>-28.0</v>
      </c>
      <c r="V43" s="129">
        <v>-34.0</v>
      </c>
      <c r="W43" s="129">
        <v>-27.74</v>
      </c>
      <c r="X43" s="129">
        <v>-24.42</v>
      </c>
      <c r="Y43" s="129">
        <v>1.0</v>
      </c>
      <c r="Z43" s="129">
        <v>1.0</v>
      </c>
      <c r="AA43" s="129">
        <v>1.0</v>
      </c>
      <c r="AB43" s="129">
        <v>1.0</v>
      </c>
      <c r="AC43" s="129">
        <v>1.0</v>
      </c>
      <c r="AD43" s="129">
        <v>1.0</v>
      </c>
      <c r="AE43" s="129">
        <v>554.0</v>
      </c>
      <c r="AF43" s="129">
        <v>1.0</v>
      </c>
      <c r="AG43" s="129">
        <v>1.0</v>
      </c>
      <c r="AH43" s="129">
        <v>1.0</v>
      </c>
      <c r="AI43" s="129">
        <v>1.0</v>
      </c>
      <c r="AJ43" s="129">
        <v>1.0</v>
      </c>
      <c r="AK43" s="129">
        <v>1.0</v>
      </c>
      <c r="AL43" s="130">
        <v>45392.87391458333</v>
      </c>
      <c r="AM43" s="131">
        <v>884988.14</v>
      </c>
      <c r="AN43" s="131">
        <v>1157432.88</v>
      </c>
    </row>
    <row r="44">
      <c r="A44" s="129">
        <v>146.0</v>
      </c>
      <c r="B44" s="14" t="s">
        <v>60</v>
      </c>
      <c r="C44" s="14" t="s">
        <v>32</v>
      </c>
      <c r="D44" s="14" t="s">
        <v>129</v>
      </c>
      <c r="E44" s="14" t="s">
        <v>130</v>
      </c>
      <c r="F44" s="15" t="s">
        <v>88</v>
      </c>
      <c r="G44" s="15" t="s">
        <v>59</v>
      </c>
      <c r="H44" s="18" t="s">
        <v>1057</v>
      </c>
      <c r="I44" s="18" t="s">
        <v>1058</v>
      </c>
      <c r="J44" s="129">
        <v>788102.86</v>
      </c>
      <c r="K44" s="129">
        <v>956812.4</v>
      </c>
      <c r="L44" s="129">
        <v>21744.95</v>
      </c>
      <c r="M44" s="129">
        <v>27027.63</v>
      </c>
      <c r="N44" s="129">
        <v>1.0</v>
      </c>
      <c r="O44" s="129">
        <v>4.0</v>
      </c>
      <c r="P44" s="129">
        <v>310.0</v>
      </c>
      <c r="Q44" s="129">
        <v>342.0</v>
      </c>
      <c r="R44" s="129">
        <v>36.0</v>
      </c>
      <c r="S44" s="129">
        <v>37.0</v>
      </c>
      <c r="T44" s="129">
        <v>-75.0</v>
      </c>
      <c r="U44" s="129">
        <v>-9.0</v>
      </c>
      <c r="V44" s="129">
        <v>-2.0</v>
      </c>
      <c r="W44" s="129">
        <v>-19.55</v>
      </c>
      <c r="X44" s="129">
        <v>-17.63</v>
      </c>
      <c r="Y44" s="129">
        <v>1.0</v>
      </c>
      <c r="Z44" s="129">
        <v>1.0</v>
      </c>
      <c r="AA44" s="129">
        <v>1.0</v>
      </c>
      <c r="AB44" s="129">
        <v>1.0</v>
      </c>
      <c r="AC44" s="129">
        <v>1.0</v>
      </c>
      <c r="AD44" s="129">
        <v>1.0</v>
      </c>
      <c r="AE44" s="129">
        <v>532.0</v>
      </c>
      <c r="AF44" s="129">
        <v>1.0</v>
      </c>
      <c r="AG44" s="129">
        <v>1.0</v>
      </c>
      <c r="AH44" s="129">
        <v>1.0</v>
      </c>
      <c r="AI44" s="129">
        <v>1.0</v>
      </c>
      <c r="AJ44" s="129">
        <v>1.0</v>
      </c>
      <c r="AK44" s="129">
        <v>1.0</v>
      </c>
      <c r="AL44" s="130">
        <v>45392.87391458333</v>
      </c>
      <c r="AM44" s="131">
        <v>822600.76</v>
      </c>
      <c r="AN44" s="131">
        <v>957282.65</v>
      </c>
    </row>
    <row r="45">
      <c r="A45" s="129">
        <v>147.0</v>
      </c>
      <c r="B45" s="14" t="s">
        <v>97</v>
      </c>
      <c r="C45" s="14" t="s">
        <v>32</v>
      </c>
      <c r="D45" s="14" t="s">
        <v>131</v>
      </c>
      <c r="E45" s="14" t="s">
        <v>132</v>
      </c>
      <c r="F45" s="15" t="s">
        <v>100</v>
      </c>
      <c r="G45" s="15" t="s">
        <v>101</v>
      </c>
      <c r="H45" s="18" t="s">
        <v>1057</v>
      </c>
      <c r="I45" s="18" t="s">
        <v>1058</v>
      </c>
      <c r="J45" s="129">
        <v>661337.33</v>
      </c>
      <c r="K45" s="129">
        <v>947360.2</v>
      </c>
      <c r="L45" s="129">
        <v>22070.23</v>
      </c>
      <c r="M45" s="129">
        <v>29794.24</v>
      </c>
      <c r="N45" s="129">
        <v>8.0</v>
      </c>
      <c r="O45" s="129">
        <v>25.0</v>
      </c>
      <c r="P45" s="129">
        <v>393.0</v>
      </c>
      <c r="Q45" s="129">
        <v>424.0</v>
      </c>
      <c r="R45" s="129">
        <v>14.0</v>
      </c>
      <c r="S45" s="129">
        <v>29.0</v>
      </c>
      <c r="T45" s="129">
        <v>-68.0</v>
      </c>
      <c r="U45" s="129">
        <v>-7.0</v>
      </c>
      <c r="V45" s="129">
        <v>-51.0</v>
      </c>
      <c r="W45" s="129">
        <v>-25.92</v>
      </c>
      <c r="X45" s="129">
        <v>-30.19</v>
      </c>
      <c r="Y45" s="129">
        <v>1.0</v>
      </c>
      <c r="Z45" s="129">
        <v>1.0</v>
      </c>
      <c r="AA45" s="129">
        <v>1.0</v>
      </c>
      <c r="AB45" s="129">
        <v>1.0</v>
      </c>
      <c r="AC45" s="129">
        <v>1.0</v>
      </c>
      <c r="AD45" s="129">
        <v>1.0</v>
      </c>
      <c r="AE45" s="129">
        <v>533.0</v>
      </c>
      <c r="AF45" s="129">
        <v>1.0</v>
      </c>
      <c r="AG45" s="129">
        <v>1.0</v>
      </c>
      <c r="AH45" s="129">
        <v>1.0</v>
      </c>
      <c r="AI45" s="129">
        <v>1.0</v>
      </c>
      <c r="AJ45" s="129">
        <v>1.0</v>
      </c>
      <c r="AK45" s="129">
        <v>1.0</v>
      </c>
      <c r="AL45" s="130">
        <v>45392.87391458333</v>
      </c>
      <c r="AM45" s="131">
        <v>689036.64</v>
      </c>
      <c r="AN45" s="131">
        <v>979698.73</v>
      </c>
    </row>
    <row r="46">
      <c r="A46" s="129">
        <v>150.0</v>
      </c>
      <c r="B46" s="14" t="s">
        <v>47</v>
      </c>
      <c r="C46" s="14" t="s">
        <v>32</v>
      </c>
      <c r="D46" s="14" t="s">
        <v>138</v>
      </c>
      <c r="E46" s="14" t="s">
        <v>139</v>
      </c>
      <c r="F46" s="15" t="s">
        <v>140</v>
      </c>
      <c r="G46" s="15" t="s">
        <v>36</v>
      </c>
      <c r="H46" s="18" t="s">
        <v>1057</v>
      </c>
      <c r="I46" s="18" t="s">
        <v>1058</v>
      </c>
      <c r="J46" s="129">
        <v>1039622.13</v>
      </c>
      <c r="K46" s="129">
        <v>986928.6</v>
      </c>
      <c r="L46" s="129">
        <v>28408.58</v>
      </c>
      <c r="M46" s="129">
        <v>27520.72</v>
      </c>
      <c r="N46" s="129">
        <v>90.0</v>
      </c>
      <c r="O46" s="129">
        <v>79.0</v>
      </c>
      <c r="P46" s="129">
        <v>733.0</v>
      </c>
      <c r="Q46" s="129">
        <v>670.0</v>
      </c>
      <c r="R46" s="129">
        <v>26.0</v>
      </c>
      <c r="S46" s="129">
        <v>35.0</v>
      </c>
      <c r="T46" s="129">
        <v>13.0</v>
      </c>
      <c r="U46" s="129">
        <v>9.0</v>
      </c>
      <c r="V46" s="129">
        <v>-25.0</v>
      </c>
      <c r="W46" s="129">
        <v>3.23</v>
      </c>
      <c r="X46" s="129">
        <v>5.34</v>
      </c>
      <c r="Y46" s="129">
        <v>1.0</v>
      </c>
      <c r="Z46" s="129">
        <v>1.0</v>
      </c>
      <c r="AA46" s="129">
        <v>1.0</v>
      </c>
      <c r="AB46" s="129">
        <v>1.0</v>
      </c>
      <c r="AC46" s="129">
        <v>1.0</v>
      </c>
      <c r="AD46" s="129">
        <v>1.0</v>
      </c>
      <c r="AE46" s="129">
        <v>553.0</v>
      </c>
      <c r="AF46" s="129">
        <v>1.0</v>
      </c>
      <c r="AG46" s="129">
        <v>1.0</v>
      </c>
      <c r="AH46" s="129">
        <v>1.0</v>
      </c>
      <c r="AI46" s="129">
        <v>1.0</v>
      </c>
      <c r="AJ46" s="129">
        <v>1.0</v>
      </c>
      <c r="AK46" s="129">
        <v>1.0</v>
      </c>
      <c r="AL46" s="130">
        <v>45392.87391458333</v>
      </c>
      <c r="AM46" s="131">
        <v>1040987.51</v>
      </c>
      <c r="AN46" s="131">
        <v>961522.27</v>
      </c>
    </row>
    <row r="47">
      <c r="A47" s="129">
        <v>152.0</v>
      </c>
      <c r="B47" s="14" t="s">
        <v>60</v>
      </c>
      <c r="C47" s="14" t="s">
        <v>32</v>
      </c>
      <c r="D47" s="14" t="s">
        <v>144</v>
      </c>
      <c r="E47" s="14" t="s">
        <v>145</v>
      </c>
      <c r="F47" s="15" t="s">
        <v>96</v>
      </c>
      <c r="G47" s="15" t="s">
        <v>59</v>
      </c>
      <c r="H47" s="18" t="s">
        <v>1057</v>
      </c>
      <c r="I47" s="18" t="s">
        <v>1058</v>
      </c>
      <c r="J47" s="129">
        <v>999153.33</v>
      </c>
      <c r="K47" s="129">
        <v>1031432.0</v>
      </c>
      <c r="L47" s="129">
        <v>23701.7</v>
      </c>
      <c r="M47" s="129">
        <v>26231.61</v>
      </c>
      <c r="N47" s="129">
        <v>4.0</v>
      </c>
      <c r="O47" s="129">
        <v>10.0</v>
      </c>
      <c r="P47" s="129">
        <v>222.0</v>
      </c>
      <c r="Q47" s="129">
        <v>291.0</v>
      </c>
      <c r="R47" s="129">
        <v>20.0</v>
      </c>
      <c r="S47" s="129">
        <v>33.0</v>
      </c>
      <c r="T47" s="129">
        <v>-60.0</v>
      </c>
      <c r="U47" s="129">
        <v>-23.0</v>
      </c>
      <c r="V47" s="129">
        <v>-39.0</v>
      </c>
      <c r="W47" s="129">
        <v>-9.64</v>
      </c>
      <c r="X47" s="129">
        <v>-3.13</v>
      </c>
      <c r="Y47" s="129">
        <v>1.0</v>
      </c>
      <c r="Z47" s="129">
        <v>1.0</v>
      </c>
      <c r="AA47" s="129">
        <v>1.0</v>
      </c>
      <c r="AB47" s="129">
        <v>1.0</v>
      </c>
      <c r="AC47" s="129">
        <v>1.0</v>
      </c>
      <c r="AD47" s="129">
        <v>1.0</v>
      </c>
      <c r="AE47" s="129">
        <v>537.0</v>
      </c>
      <c r="AF47" s="129">
        <v>1.0</v>
      </c>
      <c r="AG47" s="129">
        <v>1.0</v>
      </c>
      <c r="AH47" s="129">
        <v>1.0</v>
      </c>
      <c r="AI47" s="129">
        <v>1.0</v>
      </c>
      <c r="AJ47" s="129">
        <v>1.0</v>
      </c>
      <c r="AK47" s="129">
        <v>1.0</v>
      </c>
      <c r="AL47" s="130">
        <v>45392.87391458333</v>
      </c>
      <c r="AM47" s="131">
        <v>999458.92</v>
      </c>
      <c r="AN47" s="131">
        <v>1031365.63</v>
      </c>
    </row>
    <row r="48">
      <c r="A48" s="129">
        <v>163.0</v>
      </c>
      <c r="B48" s="14" t="s">
        <v>67</v>
      </c>
      <c r="C48" s="14" t="s">
        <v>32</v>
      </c>
      <c r="D48" s="14" t="s">
        <v>157</v>
      </c>
      <c r="E48" s="14" t="s">
        <v>158</v>
      </c>
      <c r="F48" s="15" t="s">
        <v>159</v>
      </c>
      <c r="G48" s="15" t="s">
        <v>46</v>
      </c>
      <c r="H48" s="18" t="s">
        <v>1057</v>
      </c>
      <c r="I48" s="18" t="s">
        <v>1058</v>
      </c>
      <c r="J48" s="129">
        <v>1781343.22</v>
      </c>
      <c r="K48" s="129">
        <v>1791630.0</v>
      </c>
      <c r="L48" s="129">
        <v>63017.5</v>
      </c>
      <c r="M48" s="129">
        <v>68905.65</v>
      </c>
      <c r="N48" s="129">
        <v>6.0</v>
      </c>
      <c r="O48" s="129">
        <v>22.0</v>
      </c>
      <c r="P48" s="129">
        <v>831.0</v>
      </c>
      <c r="Q48" s="129">
        <v>869.0</v>
      </c>
      <c r="R48" s="129">
        <v>23.0</v>
      </c>
      <c r="S48" s="129">
        <v>22.0</v>
      </c>
      <c r="T48" s="129">
        <v>-72.0</v>
      </c>
      <c r="U48" s="129">
        <v>-4.0</v>
      </c>
      <c r="V48" s="129">
        <v>4.0</v>
      </c>
      <c r="W48" s="129">
        <v>-8.55</v>
      </c>
      <c r="X48" s="129">
        <v>-0.57</v>
      </c>
      <c r="Y48" s="129">
        <v>1.0</v>
      </c>
      <c r="Z48" s="129">
        <v>1.0</v>
      </c>
      <c r="AA48" s="129">
        <v>1.0</v>
      </c>
      <c r="AB48" s="129">
        <v>1.0</v>
      </c>
      <c r="AC48" s="129">
        <v>1.0</v>
      </c>
      <c r="AD48" s="129">
        <v>1.0</v>
      </c>
      <c r="AE48" s="129">
        <v>588.0</v>
      </c>
      <c r="AF48" s="129">
        <v>1.0</v>
      </c>
      <c r="AG48" s="129">
        <v>1.0</v>
      </c>
      <c r="AH48" s="129">
        <v>1.0</v>
      </c>
      <c r="AI48" s="129">
        <v>1.0</v>
      </c>
      <c r="AJ48" s="129">
        <v>1.0</v>
      </c>
      <c r="AK48" s="129">
        <v>1.0</v>
      </c>
      <c r="AL48" s="130">
        <v>45392.87391458333</v>
      </c>
      <c r="AM48" s="131">
        <v>1780060.24</v>
      </c>
      <c r="AN48" s="131">
        <v>1761876.89</v>
      </c>
    </row>
    <row r="49">
      <c r="A49" s="129">
        <v>177.0</v>
      </c>
      <c r="B49" s="14" t="s">
        <v>47</v>
      </c>
      <c r="C49" s="14" t="s">
        <v>32</v>
      </c>
      <c r="D49" s="14" t="s">
        <v>173</v>
      </c>
      <c r="E49" s="14" t="s">
        <v>174</v>
      </c>
      <c r="F49" s="15" t="s">
        <v>88</v>
      </c>
      <c r="G49" s="15" t="s">
        <v>59</v>
      </c>
      <c r="H49" s="18" t="s">
        <v>1057</v>
      </c>
      <c r="I49" s="18" t="s">
        <v>1058</v>
      </c>
      <c r="J49" s="129">
        <v>511555.47</v>
      </c>
      <c r="K49" s="129">
        <v>514243.6</v>
      </c>
      <c r="L49" s="129">
        <v>14271.62</v>
      </c>
      <c r="M49" s="129">
        <v>15150.66</v>
      </c>
      <c r="N49" s="129">
        <v>14.0</v>
      </c>
      <c r="O49" s="129">
        <v>25.0</v>
      </c>
      <c r="P49" s="129">
        <v>185.0</v>
      </c>
      <c r="Q49" s="129">
        <v>180.0</v>
      </c>
      <c r="R49" s="129">
        <v>21.0</v>
      </c>
      <c r="S49" s="129">
        <v>24.0</v>
      </c>
      <c r="T49" s="129">
        <v>-44.0</v>
      </c>
      <c r="U49" s="129">
        <v>2.0</v>
      </c>
      <c r="V49" s="129">
        <v>-12.0</v>
      </c>
      <c r="W49" s="129">
        <v>-5.8</v>
      </c>
      <c r="X49" s="129">
        <v>-0.52</v>
      </c>
      <c r="Y49" s="129">
        <v>1.0</v>
      </c>
      <c r="Z49" s="129">
        <v>1.0</v>
      </c>
      <c r="AA49" s="129">
        <v>1.0</v>
      </c>
      <c r="AB49" s="129">
        <v>1.0</v>
      </c>
      <c r="AC49" s="129">
        <v>1.0</v>
      </c>
      <c r="AD49" s="129">
        <v>1.0</v>
      </c>
      <c r="AE49" s="129">
        <v>514.0</v>
      </c>
      <c r="AF49" s="129">
        <v>1.0</v>
      </c>
      <c r="AG49" s="129">
        <v>1.0</v>
      </c>
      <c r="AH49" s="129">
        <v>1.0</v>
      </c>
      <c r="AI49" s="129">
        <v>1.0</v>
      </c>
      <c r="AJ49" s="129">
        <v>1.0</v>
      </c>
      <c r="AK49" s="129">
        <v>1.0</v>
      </c>
      <c r="AL49" s="130">
        <v>45392.87391458333</v>
      </c>
      <c r="AM49" s="131">
        <v>510776.48</v>
      </c>
      <c r="AN49" s="131">
        <v>513892.66</v>
      </c>
    </row>
    <row r="50" hidden="1">
      <c r="A50" s="129">
        <v>178.0</v>
      </c>
      <c r="B50" s="14" t="s">
        <v>414</v>
      </c>
      <c r="C50" s="14" t="s">
        <v>992</v>
      </c>
      <c r="D50" s="14" t="s">
        <v>173</v>
      </c>
      <c r="E50" s="14" t="s">
        <v>174</v>
      </c>
      <c r="F50" s="15" t="s">
        <v>88</v>
      </c>
      <c r="G50" s="15" t="s">
        <v>59</v>
      </c>
      <c r="H50" s="18" t="s">
        <v>1057</v>
      </c>
      <c r="I50" s="18" t="s">
        <v>1058</v>
      </c>
      <c r="J50" s="129">
        <v>713611.8</v>
      </c>
      <c r="K50" s="129">
        <v>1059756.39</v>
      </c>
      <c r="L50" s="129">
        <v>20301.34</v>
      </c>
      <c r="M50" s="129">
        <v>26345.62</v>
      </c>
      <c r="N50" s="129">
        <v>2.0</v>
      </c>
      <c r="O50" s="129">
        <v>8.0</v>
      </c>
      <c r="P50" s="129">
        <v>87.0</v>
      </c>
      <c r="Q50" s="129">
        <v>164.0</v>
      </c>
      <c r="R50" s="129">
        <v>197.0</v>
      </c>
      <c r="S50" s="129">
        <v>242.0</v>
      </c>
      <c r="T50" s="129">
        <v>-75.0</v>
      </c>
      <c r="U50" s="129">
        <v>-46.0</v>
      </c>
      <c r="V50" s="129">
        <v>-18.0</v>
      </c>
      <c r="W50" s="129">
        <v>-22.94</v>
      </c>
      <c r="X50" s="129">
        <v>-32.66</v>
      </c>
      <c r="Y50" s="129">
        <v>1.0</v>
      </c>
      <c r="Z50" s="129">
        <v>1.0</v>
      </c>
      <c r="AA50" s="129">
        <v>1.0</v>
      </c>
      <c r="AB50" s="129">
        <v>1.0</v>
      </c>
      <c r="AC50" s="129">
        <v>1.0</v>
      </c>
      <c r="AD50" s="129">
        <v>1.0</v>
      </c>
      <c r="AE50" s="129">
        <v>528.0</v>
      </c>
      <c r="AF50" s="129">
        <v>1.0</v>
      </c>
      <c r="AG50" s="129">
        <v>1.0</v>
      </c>
      <c r="AH50" s="129">
        <v>1.0</v>
      </c>
      <c r="AI50" s="129">
        <v>1.0</v>
      </c>
      <c r="AJ50" s="129">
        <v>1.0</v>
      </c>
      <c r="AK50" s="129">
        <v>1.0</v>
      </c>
      <c r="AL50" s="130">
        <v>45392.87391458333</v>
      </c>
      <c r="AM50" s="131">
        <v>878065.46</v>
      </c>
      <c r="AN50" s="131">
        <v>1058624.38</v>
      </c>
    </row>
    <row r="51">
      <c r="A51" s="129">
        <v>179.0</v>
      </c>
      <c r="B51" s="14" t="s">
        <v>122</v>
      </c>
      <c r="C51" s="14" t="s">
        <v>32</v>
      </c>
      <c r="D51" s="14" t="s">
        <v>175</v>
      </c>
      <c r="E51" s="14" t="s">
        <v>176</v>
      </c>
      <c r="F51" s="15" t="s">
        <v>177</v>
      </c>
      <c r="G51" s="15" t="s">
        <v>101</v>
      </c>
      <c r="H51" s="18" t="s">
        <v>1057</v>
      </c>
      <c r="I51" s="18" t="s">
        <v>1058</v>
      </c>
      <c r="J51" s="129">
        <v>1100560.41</v>
      </c>
      <c r="K51" s="129">
        <v>1053419.0</v>
      </c>
      <c r="L51" s="129">
        <v>35088.6</v>
      </c>
      <c r="M51" s="129">
        <v>35012.42</v>
      </c>
      <c r="N51" s="129">
        <v>7.0</v>
      </c>
      <c r="O51" s="129">
        <v>44.0</v>
      </c>
      <c r="P51" s="129">
        <v>435.0</v>
      </c>
      <c r="Q51" s="129">
        <v>434.0</v>
      </c>
      <c r="R51" s="129">
        <v>35.0</v>
      </c>
      <c r="S51" s="129">
        <v>30.0</v>
      </c>
      <c r="T51" s="129">
        <v>-84.0</v>
      </c>
      <c r="U51" s="129">
        <v>0.0</v>
      </c>
      <c r="V51" s="129">
        <v>16.0</v>
      </c>
      <c r="W51" s="129">
        <v>0.22</v>
      </c>
      <c r="X51" s="129">
        <v>4.48</v>
      </c>
      <c r="Y51" s="129">
        <v>1.0</v>
      </c>
      <c r="Z51" s="129">
        <v>1.0</v>
      </c>
      <c r="AA51" s="129">
        <v>1.0</v>
      </c>
      <c r="AB51" s="129">
        <v>1.0</v>
      </c>
      <c r="AC51" s="129">
        <v>1.0</v>
      </c>
      <c r="AD51" s="129">
        <v>1.0</v>
      </c>
      <c r="AE51" s="129">
        <v>561.0</v>
      </c>
      <c r="AF51" s="129">
        <v>1.0</v>
      </c>
      <c r="AG51" s="129">
        <v>1.0</v>
      </c>
      <c r="AH51" s="129">
        <v>1.0</v>
      </c>
      <c r="AI51" s="129">
        <v>1.0</v>
      </c>
      <c r="AJ51" s="129">
        <v>1.0</v>
      </c>
      <c r="AK51" s="129">
        <v>1.0</v>
      </c>
      <c r="AL51" s="130">
        <v>45392.87391458333</v>
      </c>
      <c r="AM51" s="131">
        <v>1100796.29</v>
      </c>
      <c r="AN51" s="131">
        <v>1057779.68</v>
      </c>
    </row>
    <row r="52">
      <c r="A52" s="129">
        <v>185.0</v>
      </c>
      <c r="B52" s="14" t="s">
        <v>47</v>
      </c>
      <c r="C52" s="14" t="s">
        <v>32</v>
      </c>
      <c r="D52" s="14" t="s">
        <v>182</v>
      </c>
      <c r="E52" s="14" t="s">
        <v>183</v>
      </c>
      <c r="F52" s="15" t="s">
        <v>115</v>
      </c>
      <c r="G52" s="15" t="s">
        <v>59</v>
      </c>
      <c r="H52" s="18" t="s">
        <v>1057</v>
      </c>
      <c r="I52" s="18" t="s">
        <v>1058</v>
      </c>
      <c r="J52" s="129">
        <v>1585505.62</v>
      </c>
      <c r="K52" s="129">
        <v>1548789.4</v>
      </c>
      <c r="L52" s="129">
        <v>50575.0</v>
      </c>
      <c r="M52" s="129">
        <v>55911.25</v>
      </c>
      <c r="N52" s="129">
        <v>12.0</v>
      </c>
      <c r="O52" s="129">
        <v>28.0</v>
      </c>
      <c r="P52" s="129">
        <v>472.0</v>
      </c>
      <c r="Q52" s="129">
        <v>439.0</v>
      </c>
      <c r="R52" s="129">
        <v>31.0</v>
      </c>
      <c r="S52" s="129">
        <v>28.0</v>
      </c>
      <c r="T52" s="129">
        <v>-57.0</v>
      </c>
      <c r="U52" s="129">
        <v>7.0</v>
      </c>
      <c r="V52" s="129">
        <v>10.0</v>
      </c>
      <c r="W52" s="129">
        <v>-9.54</v>
      </c>
      <c r="X52" s="129">
        <v>2.37</v>
      </c>
      <c r="Y52" s="129">
        <v>1.0</v>
      </c>
      <c r="Z52" s="129">
        <v>1.0</v>
      </c>
      <c r="AA52" s="129">
        <v>1.0</v>
      </c>
      <c r="AB52" s="129">
        <v>1.0</v>
      </c>
      <c r="AC52" s="129">
        <v>1.0</v>
      </c>
      <c r="AD52" s="129">
        <v>1.0</v>
      </c>
      <c r="AE52" s="129">
        <v>578.0</v>
      </c>
      <c r="AF52" s="129">
        <v>1.0</v>
      </c>
      <c r="AG52" s="129">
        <v>1.0</v>
      </c>
      <c r="AH52" s="129">
        <v>1.0</v>
      </c>
      <c r="AI52" s="129">
        <v>1.0</v>
      </c>
      <c r="AJ52" s="129">
        <v>1.0</v>
      </c>
      <c r="AK52" s="129">
        <v>1.0</v>
      </c>
      <c r="AL52" s="130">
        <v>45392.87391458333</v>
      </c>
      <c r="AM52" s="131">
        <v>1586814.87</v>
      </c>
      <c r="AN52" s="131">
        <v>1549950.59</v>
      </c>
    </row>
    <row r="53">
      <c r="A53" s="129">
        <v>190.0</v>
      </c>
      <c r="B53" s="14" t="s">
        <v>37</v>
      </c>
      <c r="C53" s="14" t="s">
        <v>32</v>
      </c>
      <c r="D53" s="14" t="s">
        <v>186</v>
      </c>
      <c r="E53" s="14" t="s">
        <v>187</v>
      </c>
      <c r="F53" s="15" t="s">
        <v>88</v>
      </c>
      <c r="G53" s="15" t="s">
        <v>59</v>
      </c>
      <c r="H53" s="18" t="s">
        <v>1057</v>
      </c>
      <c r="I53" s="18" t="s">
        <v>1058</v>
      </c>
      <c r="J53" s="129">
        <v>977374.9</v>
      </c>
      <c r="K53" s="129">
        <v>982608.2</v>
      </c>
      <c r="L53" s="129">
        <v>24805.99</v>
      </c>
      <c r="M53" s="129">
        <v>25866.53</v>
      </c>
      <c r="N53" s="129">
        <v>7.0</v>
      </c>
      <c r="O53" s="129">
        <v>10.0</v>
      </c>
      <c r="P53" s="129">
        <v>406.0</v>
      </c>
      <c r="Q53" s="129">
        <v>376.0</v>
      </c>
      <c r="R53" s="129">
        <v>21.0</v>
      </c>
      <c r="S53" s="129">
        <v>22.0</v>
      </c>
      <c r="T53" s="129">
        <v>-30.0</v>
      </c>
      <c r="U53" s="129">
        <v>7.0</v>
      </c>
      <c r="V53" s="129">
        <v>-4.0</v>
      </c>
      <c r="W53" s="129">
        <v>-4.1</v>
      </c>
      <c r="X53" s="129">
        <v>-0.53</v>
      </c>
      <c r="Y53" s="129">
        <v>1.0</v>
      </c>
      <c r="Z53" s="129">
        <v>1.0</v>
      </c>
      <c r="AA53" s="129">
        <v>1.0</v>
      </c>
      <c r="AB53" s="129">
        <v>1.0</v>
      </c>
      <c r="AC53" s="129">
        <v>1.0</v>
      </c>
      <c r="AD53" s="129">
        <v>1.0</v>
      </c>
      <c r="AE53" s="129">
        <v>539.0</v>
      </c>
      <c r="AF53" s="129">
        <v>1.0</v>
      </c>
      <c r="AG53" s="129">
        <v>1.0</v>
      </c>
      <c r="AH53" s="129">
        <v>1.0</v>
      </c>
      <c r="AI53" s="129">
        <v>1.0</v>
      </c>
      <c r="AJ53" s="129">
        <v>1.0</v>
      </c>
      <c r="AK53" s="129">
        <v>1.0</v>
      </c>
      <c r="AL53" s="130">
        <v>45392.87391458333</v>
      </c>
      <c r="AM53" s="131">
        <v>977270.81</v>
      </c>
      <c r="AN53" s="131">
        <v>982793.9</v>
      </c>
    </row>
    <row r="54">
      <c r="A54" s="129">
        <v>195.0</v>
      </c>
      <c r="B54" s="14" t="s">
        <v>47</v>
      </c>
      <c r="C54" s="14" t="s">
        <v>32</v>
      </c>
      <c r="D54" s="14" t="s">
        <v>193</v>
      </c>
      <c r="E54" s="14" t="s">
        <v>194</v>
      </c>
      <c r="F54" s="15" t="s">
        <v>76</v>
      </c>
      <c r="G54" s="15" t="s">
        <v>59</v>
      </c>
      <c r="H54" s="18" t="s">
        <v>1057</v>
      </c>
      <c r="I54" s="18" t="s">
        <v>1058</v>
      </c>
      <c r="J54" s="129">
        <v>2397930.05</v>
      </c>
      <c r="K54" s="129">
        <v>2401686.4</v>
      </c>
      <c r="L54" s="129">
        <v>69589.21</v>
      </c>
      <c r="M54" s="129">
        <v>79001.49</v>
      </c>
      <c r="N54" s="129">
        <v>61.0</v>
      </c>
      <c r="O54" s="129">
        <v>48.0</v>
      </c>
      <c r="P54" s="129">
        <v>997.0</v>
      </c>
      <c r="Q54" s="129">
        <v>1019.0</v>
      </c>
      <c r="R54" s="129">
        <v>107.0</v>
      </c>
      <c r="S54" s="129">
        <v>92.0</v>
      </c>
      <c r="T54" s="129">
        <v>27.0</v>
      </c>
      <c r="U54" s="129">
        <v>-2.0</v>
      </c>
      <c r="V54" s="129">
        <v>16.0</v>
      </c>
      <c r="W54" s="129">
        <v>-11.91</v>
      </c>
      <c r="X54" s="129">
        <v>-0.16</v>
      </c>
      <c r="Y54" s="129">
        <v>1.0</v>
      </c>
      <c r="Z54" s="129">
        <v>1.0</v>
      </c>
      <c r="AA54" s="129">
        <v>1.0</v>
      </c>
      <c r="AB54" s="129">
        <v>1.0</v>
      </c>
      <c r="AC54" s="129">
        <v>1.0</v>
      </c>
      <c r="AD54" s="129">
        <v>1.0</v>
      </c>
      <c r="AE54" s="129">
        <v>592.0</v>
      </c>
      <c r="AF54" s="129">
        <v>1.0</v>
      </c>
      <c r="AG54" s="129">
        <v>1.0</v>
      </c>
      <c r="AH54" s="129">
        <v>1.0</v>
      </c>
      <c r="AI54" s="129">
        <v>1.0</v>
      </c>
      <c r="AJ54" s="129">
        <v>1.0</v>
      </c>
      <c r="AK54" s="129">
        <v>1.0</v>
      </c>
      <c r="AL54" s="130">
        <v>45392.87391458333</v>
      </c>
      <c r="AM54" s="131">
        <v>2389094.55</v>
      </c>
      <c r="AN54" s="131">
        <v>2427883.55</v>
      </c>
    </row>
    <row r="55">
      <c r="A55" s="129">
        <v>204.0</v>
      </c>
      <c r="B55" s="14" t="s">
        <v>42</v>
      </c>
      <c r="C55" s="14" t="s">
        <v>32</v>
      </c>
      <c r="D55" s="14" t="s">
        <v>203</v>
      </c>
      <c r="E55" s="14" t="s">
        <v>204</v>
      </c>
      <c r="F55" s="15" t="s">
        <v>108</v>
      </c>
      <c r="G55" s="15" t="s">
        <v>46</v>
      </c>
      <c r="H55" s="18" t="s">
        <v>1057</v>
      </c>
      <c r="I55" s="18" t="s">
        <v>1058</v>
      </c>
      <c r="J55" s="129">
        <v>818139.8</v>
      </c>
      <c r="K55" s="129">
        <v>1030847.2</v>
      </c>
      <c r="L55" s="129">
        <v>28348.1</v>
      </c>
      <c r="M55" s="129">
        <v>39857.5</v>
      </c>
      <c r="N55" s="129">
        <v>18.0</v>
      </c>
      <c r="O55" s="129">
        <v>23.0</v>
      </c>
      <c r="P55" s="129">
        <v>431.0</v>
      </c>
      <c r="Q55" s="129">
        <v>547.0</v>
      </c>
      <c r="R55" s="129">
        <v>29.0</v>
      </c>
      <c r="S55" s="129">
        <v>32.0</v>
      </c>
      <c r="T55" s="129">
        <v>-21.0</v>
      </c>
      <c r="U55" s="129">
        <v>-21.0</v>
      </c>
      <c r="V55" s="129">
        <v>-9.0</v>
      </c>
      <c r="W55" s="129">
        <v>-28.88</v>
      </c>
      <c r="X55" s="129">
        <v>-20.63</v>
      </c>
      <c r="Y55" s="129">
        <v>1.0</v>
      </c>
      <c r="Z55" s="129">
        <v>1.0</v>
      </c>
      <c r="AA55" s="129">
        <v>1.0</v>
      </c>
      <c r="AB55" s="129">
        <v>1.0</v>
      </c>
      <c r="AC55" s="129">
        <v>1.0</v>
      </c>
      <c r="AD55" s="129">
        <v>1.0</v>
      </c>
      <c r="AE55" s="129">
        <v>552.0</v>
      </c>
      <c r="AF55" s="129">
        <v>1.0</v>
      </c>
      <c r="AG55" s="129">
        <v>1.0</v>
      </c>
      <c r="AH55" s="129">
        <v>1.0</v>
      </c>
      <c r="AI55" s="129">
        <v>1.0</v>
      </c>
      <c r="AJ55" s="129">
        <v>1.0</v>
      </c>
      <c r="AK55" s="129">
        <v>1.0</v>
      </c>
      <c r="AL55" s="130">
        <v>45392.87391458333</v>
      </c>
      <c r="AM55" s="131">
        <v>812208.23</v>
      </c>
      <c r="AN55" s="131">
        <v>1008124.7</v>
      </c>
    </row>
    <row r="56">
      <c r="A56" s="129">
        <v>206.0</v>
      </c>
      <c r="B56" s="14" t="s">
        <v>97</v>
      </c>
      <c r="C56" s="14" t="s">
        <v>32</v>
      </c>
      <c r="D56" s="14" t="s">
        <v>141</v>
      </c>
      <c r="E56" s="14" t="s">
        <v>142</v>
      </c>
      <c r="F56" s="15" t="s">
        <v>143</v>
      </c>
      <c r="G56" s="15" t="s">
        <v>101</v>
      </c>
      <c r="H56" s="18" t="s">
        <v>1057</v>
      </c>
      <c r="I56" s="18" t="s">
        <v>1058</v>
      </c>
      <c r="J56" s="129">
        <v>1062494.96</v>
      </c>
      <c r="K56" s="129">
        <v>1118101.8</v>
      </c>
      <c r="L56" s="129">
        <v>26827.38</v>
      </c>
      <c r="M56" s="129">
        <v>31280.04</v>
      </c>
      <c r="N56" s="129">
        <v>49.0</v>
      </c>
      <c r="O56" s="129">
        <v>39.0</v>
      </c>
      <c r="P56" s="129">
        <v>553.0</v>
      </c>
      <c r="Q56" s="129">
        <v>575.0</v>
      </c>
      <c r="R56" s="129">
        <v>32.0</v>
      </c>
      <c r="S56" s="129">
        <v>30.0</v>
      </c>
      <c r="T56" s="129">
        <v>25.0</v>
      </c>
      <c r="U56" s="129">
        <v>-3.0</v>
      </c>
      <c r="V56" s="129">
        <v>6.0</v>
      </c>
      <c r="W56" s="129">
        <v>-14.23</v>
      </c>
      <c r="X56" s="129">
        <v>-4.97</v>
      </c>
      <c r="Y56" s="129">
        <v>1.0</v>
      </c>
      <c r="Z56" s="129">
        <v>1.0</v>
      </c>
      <c r="AA56" s="129">
        <v>1.0</v>
      </c>
      <c r="AB56" s="129">
        <v>1.0</v>
      </c>
      <c r="AC56" s="129">
        <v>1.0</v>
      </c>
      <c r="AD56" s="129">
        <v>1.0</v>
      </c>
      <c r="AE56" s="129">
        <v>546.0</v>
      </c>
      <c r="AF56" s="129">
        <v>1.0</v>
      </c>
      <c r="AG56" s="129">
        <v>1.0</v>
      </c>
      <c r="AH56" s="129">
        <v>1.0</v>
      </c>
      <c r="AI56" s="129">
        <v>1.0</v>
      </c>
      <c r="AJ56" s="129">
        <v>1.0</v>
      </c>
      <c r="AK56" s="129">
        <v>1.0</v>
      </c>
      <c r="AL56" s="130">
        <v>45392.87391458333</v>
      </c>
      <c r="AM56" s="131">
        <v>1064988.96</v>
      </c>
      <c r="AN56" s="131">
        <v>1152448.86</v>
      </c>
    </row>
    <row r="57">
      <c r="A57" s="129">
        <v>208.0</v>
      </c>
      <c r="B57" s="14" t="s">
        <v>67</v>
      </c>
      <c r="C57" s="14" t="s">
        <v>32</v>
      </c>
      <c r="D57" s="14" t="s">
        <v>210</v>
      </c>
      <c r="E57" s="14" t="s">
        <v>211</v>
      </c>
      <c r="F57" s="15" t="s">
        <v>70</v>
      </c>
      <c r="G57" s="15" t="s">
        <v>36</v>
      </c>
      <c r="H57" s="18" t="s">
        <v>1057</v>
      </c>
      <c r="I57" s="18" t="s">
        <v>1058</v>
      </c>
      <c r="J57" s="129">
        <v>441907.52</v>
      </c>
      <c r="K57" s="129">
        <v>613930.8</v>
      </c>
      <c r="L57" s="129">
        <v>16134.65</v>
      </c>
      <c r="M57" s="129">
        <v>22207.61</v>
      </c>
      <c r="N57" s="129">
        <v>6.0</v>
      </c>
      <c r="O57" s="129">
        <v>13.0</v>
      </c>
      <c r="P57" s="129">
        <v>225.0</v>
      </c>
      <c r="Q57" s="129">
        <v>252.0</v>
      </c>
      <c r="R57" s="129">
        <v>5.0</v>
      </c>
      <c r="S57" s="129">
        <v>16.0</v>
      </c>
      <c r="T57" s="129">
        <v>-53.0</v>
      </c>
      <c r="U57" s="129">
        <v>-10.0</v>
      </c>
      <c r="V57" s="129">
        <v>-68.0</v>
      </c>
      <c r="W57" s="129">
        <v>-27.35</v>
      </c>
      <c r="X57" s="129">
        <v>-28.02</v>
      </c>
      <c r="Y57" s="129">
        <v>1.0</v>
      </c>
      <c r="Z57" s="129">
        <v>1.0</v>
      </c>
      <c r="AA57" s="129">
        <v>1.0</v>
      </c>
      <c r="AB57" s="129">
        <v>1.0</v>
      </c>
      <c r="AC57" s="129">
        <v>1.0</v>
      </c>
      <c r="AD57" s="129">
        <v>1.0</v>
      </c>
      <c r="AE57" s="129">
        <v>517.0</v>
      </c>
      <c r="AF57" s="129">
        <v>1.0</v>
      </c>
      <c r="AG57" s="129">
        <v>1.0</v>
      </c>
      <c r="AH57" s="129">
        <v>1.0</v>
      </c>
      <c r="AI57" s="129">
        <v>1.0</v>
      </c>
      <c r="AJ57" s="129">
        <v>1.0</v>
      </c>
      <c r="AK57" s="129">
        <v>1.0</v>
      </c>
      <c r="AL57" s="130">
        <v>45392.87391458333</v>
      </c>
      <c r="AM57" s="131">
        <v>428219.77</v>
      </c>
      <c r="AN57" s="131">
        <v>574973.58</v>
      </c>
    </row>
    <row r="58">
      <c r="A58" s="129">
        <v>241.0</v>
      </c>
      <c r="B58" s="14" t="s">
        <v>97</v>
      </c>
      <c r="C58" s="14" t="s">
        <v>32</v>
      </c>
      <c r="D58" s="14" t="s">
        <v>131</v>
      </c>
      <c r="E58" s="14" t="s">
        <v>132</v>
      </c>
      <c r="F58" s="15" t="s">
        <v>100</v>
      </c>
      <c r="G58" s="15" t="s">
        <v>101</v>
      </c>
      <c r="H58" s="18" t="s">
        <v>1057</v>
      </c>
      <c r="I58" s="18" t="s">
        <v>1058</v>
      </c>
      <c r="J58" s="129">
        <v>1658829.11</v>
      </c>
      <c r="K58" s="129">
        <v>2074962.2</v>
      </c>
      <c r="L58" s="129">
        <v>49463.14</v>
      </c>
      <c r="M58" s="129">
        <v>62169.4</v>
      </c>
      <c r="N58" s="129">
        <v>24.0</v>
      </c>
      <c r="O58" s="129">
        <v>32.0</v>
      </c>
      <c r="P58" s="129">
        <v>594.0</v>
      </c>
      <c r="Q58" s="129">
        <v>540.0</v>
      </c>
      <c r="R58" s="129">
        <v>36.0</v>
      </c>
      <c r="S58" s="129">
        <v>37.0</v>
      </c>
      <c r="T58" s="129">
        <v>-25.0</v>
      </c>
      <c r="U58" s="129">
        <v>10.0</v>
      </c>
      <c r="V58" s="129">
        <v>-2.0</v>
      </c>
      <c r="W58" s="129">
        <v>-20.44</v>
      </c>
      <c r="X58" s="129">
        <v>-20.05</v>
      </c>
      <c r="Y58" s="129">
        <v>1.0</v>
      </c>
      <c r="Z58" s="129">
        <v>1.0</v>
      </c>
      <c r="AA58" s="129">
        <v>1.0</v>
      </c>
      <c r="AB58" s="129">
        <v>1.0</v>
      </c>
      <c r="AC58" s="129">
        <v>1.0</v>
      </c>
      <c r="AD58" s="129">
        <v>1.0</v>
      </c>
      <c r="AE58" s="129">
        <v>576.0</v>
      </c>
      <c r="AF58" s="129">
        <v>1.0</v>
      </c>
      <c r="AG58" s="129">
        <v>1.0</v>
      </c>
      <c r="AH58" s="129">
        <v>1.0</v>
      </c>
      <c r="AI58" s="129">
        <v>1.0</v>
      </c>
      <c r="AJ58" s="129">
        <v>1.0</v>
      </c>
      <c r="AK58" s="129">
        <v>1.0</v>
      </c>
      <c r="AL58" s="130">
        <v>45392.87391458333</v>
      </c>
      <c r="AM58" s="131">
        <v>1632051.68</v>
      </c>
      <c r="AN58" s="131">
        <v>2043020.94</v>
      </c>
    </row>
    <row r="59">
      <c r="A59" s="129">
        <v>243.0</v>
      </c>
      <c r="B59" s="14" t="s">
        <v>42</v>
      </c>
      <c r="C59" s="14" t="s">
        <v>32</v>
      </c>
      <c r="D59" s="14" t="s">
        <v>77</v>
      </c>
      <c r="E59" s="14" t="s">
        <v>78</v>
      </c>
      <c r="F59" s="15" t="s">
        <v>70</v>
      </c>
      <c r="G59" s="15" t="s">
        <v>36</v>
      </c>
      <c r="H59" s="18" t="s">
        <v>1057</v>
      </c>
      <c r="I59" s="18" t="s">
        <v>1058</v>
      </c>
      <c r="J59" s="129">
        <v>2836254.65</v>
      </c>
      <c r="K59" s="129">
        <v>2797060.0</v>
      </c>
      <c r="L59" s="129">
        <v>84798.21</v>
      </c>
      <c r="M59" s="129">
        <v>94227.39</v>
      </c>
      <c r="N59" s="129">
        <v>117.0</v>
      </c>
      <c r="O59" s="129">
        <v>205.0</v>
      </c>
      <c r="P59" s="129">
        <v>1238.0</v>
      </c>
      <c r="Q59" s="129">
        <v>1268.0</v>
      </c>
      <c r="R59" s="129">
        <v>172.0</v>
      </c>
      <c r="S59" s="129">
        <v>147.0</v>
      </c>
      <c r="T59" s="129">
        <v>-42.0</v>
      </c>
      <c r="U59" s="129">
        <v>-2.0</v>
      </c>
      <c r="V59" s="129">
        <v>17.0</v>
      </c>
      <c r="W59" s="129">
        <v>-10.01</v>
      </c>
      <c r="X59" s="129">
        <v>1.4</v>
      </c>
      <c r="Y59" s="129">
        <v>1.0</v>
      </c>
      <c r="Z59" s="129">
        <v>1.0</v>
      </c>
      <c r="AA59" s="129">
        <v>1.0</v>
      </c>
      <c r="AB59" s="129">
        <v>1.0</v>
      </c>
      <c r="AC59" s="129">
        <v>1.0</v>
      </c>
      <c r="AD59" s="129">
        <v>1.0</v>
      </c>
      <c r="AE59" s="129">
        <v>594.0</v>
      </c>
      <c r="AF59" s="129">
        <v>1.0</v>
      </c>
      <c r="AG59" s="129">
        <v>1.0</v>
      </c>
      <c r="AH59" s="129">
        <v>1.0</v>
      </c>
      <c r="AI59" s="129">
        <v>1.0</v>
      </c>
      <c r="AJ59" s="129">
        <v>1.0</v>
      </c>
      <c r="AK59" s="129">
        <v>1.0</v>
      </c>
      <c r="AL59" s="130">
        <v>45392.87391458333</v>
      </c>
      <c r="AM59" s="131">
        <v>2837032.64</v>
      </c>
      <c r="AN59" s="131">
        <v>2976096.57</v>
      </c>
    </row>
    <row r="60">
      <c r="A60" s="129">
        <v>260.0</v>
      </c>
      <c r="B60" s="14" t="s">
        <v>97</v>
      </c>
      <c r="C60" s="14" t="s">
        <v>32</v>
      </c>
      <c r="D60" s="14" t="s">
        <v>264</v>
      </c>
      <c r="E60" s="14" t="s">
        <v>265</v>
      </c>
      <c r="F60" s="15" t="s">
        <v>143</v>
      </c>
      <c r="G60" s="15" t="s">
        <v>101</v>
      </c>
      <c r="H60" s="18" t="s">
        <v>1057</v>
      </c>
      <c r="I60" s="18" t="s">
        <v>1058</v>
      </c>
      <c r="J60" s="129">
        <v>1541033.63</v>
      </c>
      <c r="K60" s="129">
        <v>1860201.2</v>
      </c>
      <c r="L60" s="129">
        <v>39662.34</v>
      </c>
      <c r="M60" s="129">
        <v>50742.1</v>
      </c>
      <c r="N60" s="129">
        <v>54.0</v>
      </c>
      <c r="O60" s="129">
        <v>57.0</v>
      </c>
      <c r="P60" s="129">
        <v>557.0</v>
      </c>
      <c r="Q60" s="129">
        <v>619.0</v>
      </c>
      <c r="R60" s="129">
        <v>38.0</v>
      </c>
      <c r="S60" s="129">
        <v>38.0</v>
      </c>
      <c r="T60" s="129">
        <v>-5.0</v>
      </c>
      <c r="U60" s="129">
        <v>-10.0</v>
      </c>
      <c r="V60" s="129">
        <v>0.0</v>
      </c>
      <c r="W60" s="129">
        <v>-21.84</v>
      </c>
      <c r="X60" s="129">
        <v>-17.16</v>
      </c>
      <c r="Y60" s="129">
        <v>1.0</v>
      </c>
      <c r="Z60" s="129">
        <v>1.0</v>
      </c>
      <c r="AA60" s="129">
        <v>1.0</v>
      </c>
      <c r="AB60" s="129">
        <v>1.0</v>
      </c>
      <c r="AC60" s="129">
        <v>1.0</v>
      </c>
      <c r="AD60" s="129">
        <v>1.0</v>
      </c>
      <c r="AE60" s="129">
        <v>569.0</v>
      </c>
      <c r="AF60" s="129">
        <v>1.0</v>
      </c>
      <c r="AG60" s="129">
        <v>1.0</v>
      </c>
      <c r="AH60" s="129">
        <v>1.0</v>
      </c>
      <c r="AI60" s="129">
        <v>1.0</v>
      </c>
      <c r="AJ60" s="129">
        <v>1.0</v>
      </c>
      <c r="AK60" s="129">
        <v>1.0</v>
      </c>
      <c r="AL60" s="130">
        <v>45392.87391458333</v>
      </c>
      <c r="AM60" s="131">
        <v>1541269.0</v>
      </c>
      <c r="AN60" s="131">
        <v>1862706.43</v>
      </c>
    </row>
    <row r="61">
      <c r="A61" s="129">
        <v>269.0</v>
      </c>
      <c r="B61" s="14" t="s">
        <v>42</v>
      </c>
      <c r="C61" s="14" t="s">
        <v>32</v>
      </c>
      <c r="D61" s="14" t="s">
        <v>273</v>
      </c>
      <c r="E61" s="14" t="s">
        <v>274</v>
      </c>
      <c r="F61" s="15" t="s">
        <v>275</v>
      </c>
      <c r="G61" s="15" t="s">
        <v>46</v>
      </c>
      <c r="H61" s="18" t="s">
        <v>1057</v>
      </c>
      <c r="I61" s="18" t="s">
        <v>1058</v>
      </c>
      <c r="J61" s="129">
        <v>3405164.38</v>
      </c>
      <c r="K61" s="129">
        <v>3573949.8</v>
      </c>
      <c r="L61" s="129">
        <v>122968.06</v>
      </c>
      <c r="M61" s="129">
        <v>138076.44</v>
      </c>
      <c r="N61" s="129">
        <v>76.0</v>
      </c>
      <c r="O61" s="129">
        <v>123.0</v>
      </c>
      <c r="P61" s="129">
        <v>1355.0</v>
      </c>
      <c r="Q61" s="129">
        <v>1370.0</v>
      </c>
      <c r="R61" s="129">
        <v>110.0</v>
      </c>
      <c r="S61" s="129">
        <v>121.0</v>
      </c>
      <c r="T61" s="129">
        <v>-38.0</v>
      </c>
      <c r="U61" s="129">
        <v>-1.0</v>
      </c>
      <c r="V61" s="129">
        <v>-9.0</v>
      </c>
      <c r="W61" s="129">
        <v>-10.94</v>
      </c>
      <c r="X61" s="129">
        <v>-4.72</v>
      </c>
      <c r="Y61" s="129">
        <v>1.0</v>
      </c>
      <c r="Z61" s="129">
        <v>1.0</v>
      </c>
      <c r="AA61" s="129">
        <v>1.0</v>
      </c>
      <c r="AB61" s="129">
        <v>1.0</v>
      </c>
      <c r="AC61" s="129">
        <v>1.0</v>
      </c>
      <c r="AD61" s="129">
        <v>1.0</v>
      </c>
      <c r="AE61" s="129">
        <v>599.0</v>
      </c>
      <c r="AF61" s="129">
        <v>1.0</v>
      </c>
      <c r="AG61" s="129">
        <v>1.0</v>
      </c>
      <c r="AH61" s="129">
        <v>1.0</v>
      </c>
      <c r="AI61" s="129">
        <v>1.0</v>
      </c>
      <c r="AJ61" s="129">
        <v>1.0</v>
      </c>
      <c r="AK61" s="129">
        <v>1.0</v>
      </c>
      <c r="AL61" s="130">
        <v>45392.87391458333</v>
      </c>
      <c r="AM61" s="131">
        <v>3726095.21</v>
      </c>
      <c r="AN61" s="131">
        <v>3976625.92</v>
      </c>
    </row>
    <row r="62">
      <c r="A62" s="129">
        <v>275.0</v>
      </c>
      <c r="B62" s="14" t="s">
        <v>60</v>
      </c>
      <c r="C62" s="14" t="s">
        <v>32</v>
      </c>
      <c r="D62" s="14" t="s">
        <v>278</v>
      </c>
      <c r="E62" s="14" t="s">
        <v>279</v>
      </c>
      <c r="F62" s="15" t="s">
        <v>88</v>
      </c>
      <c r="G62" s="15" t="s">
        <v>59</v>
      </c>
      <c r="H62" s="18" t="s">
        <v>1057</v>
      </c>
      <c r="I62" s="18" t="s">
        <v>1058</v>
      </c>
      <c r="J62" s="129">
        <v>2003288.59</v>
      </c>
      <c r="K62" s="129">
        <v>2035784.2</v>
      </c>
      <c r="L62" s="129">
        <v>51191.17</v>
      </c>
      <c r="M62" s="129">
        <v>56592.87</v>
      </c>
      <c r="N62" s="129">
        <v>58.0</v>
      </c>
      <c r="O62" s="129">
        <v>48.0</v>
      </c>
      <c r="P62" s="129">
        <v>609.0</v>
      </c>
      <c r="Q62" s="129">
        <v>601.0</v>
      </c>
      <c r="R62" s="129">
        <v>48.0</v>
      </c>
      <c r="S62" s="129">
        <v>52.0</v>
      </c>
      <c r="T62" s="129">
        <v>20.0</v>
      </c>
      <c r="U62" s="129">
        <v>1.0</v>
      </c>
      <c r="V62" s="129">
        <v>-7.0</v>
      </c>
      <c r="W62" s="129">
        <v>-9.54</v>
      </c>
      <c r="X62" s="129">
        <v>-1.6</v>
      </c>
      <c r="Y62" s="129">
        <v>1.0</v>
      </c>
      <c r="Z62" s="129">
        <v>1.0</v>
      </c>
      <c r="AA62" s="129">
        <v>1.0</v>
      </c>
      <c r="AB62" s="129">
        <v>1.0</v>
      </c>
      <c r="AC62" s="129">
        <v>1.0</v>
      </c>
      <c r="AD62" s="129">
        <v>1.0</v>
      </c>
      <c r="AE62" s="129">
        <v>579.0</v>
      </c>
      <c r="AF62" s="129">
        <v>1.0</v>
      </c>
      <c r="AG62" s="129">
        <v>1.0</v>
      </c>
      <c r="AH62" s="129">
        <v>1.0</v>
      </c>
      <c r="AI62" s="129">
        <v>1.0</v>
      </c>
      <c r="AJ62" s="129">
        <v>1.0</v>
      </c>
      <c r="AK62" s="129">
        <v>1.0</v>
      </c>
      <c r="AL62" s="130">
        <v>45392.87391458333</v>
      </c>
      <c r="AM62" s="131">
        <v>2001627.3</v>
      </c>
      <c r="AN62" s="131">
        <v>2035750.29</v>
      </c>
    </row>
    <row r="63">
      <c r="A63" s="129">
        <v>280.0</v>
      </c>
      <c r="B63" s="14" t="s">
        <v>63</v>
      </c>
      <c r="C63" s="14" t="s">
        <v>32</v>
      </c>
      <c r="D63" s="14" t="s">
        <v>89</v>
      </c>
      <c r="E63" s="14" t="s">
        <v>283</v>
      </c>
      <c r="F63" s="15" t="s">
        <v>88</v>
      </c>
      <c r="G63" s="15" t="s">
        <v>59</v>
      </c>
      <c r="H63" s="18" t="s">
        <v>1057</v>
      </c>
      <c r="I63" s="18" t="s">
        <v>1058</v>
      </c>
      <c r="J63" s="129">
        <v>798165.55</v>
      </c>
      <c r="K63" s="129">
        <v>808660.6</v>
      </c>
      <c r="L63" s="129">
        <v>22636.69</v>
      </c>
      <c r="M63" s="129">
        <v>24528.72</v>
      </c>
      <c r="N63" s="129">
        <v>5.0</v>
      </c>
      <c r="O63" s="129">
        <v>8.0</v>
      </c>
      <c r="P63" s="129">
        <v>277.0</v>
      </c>
      <c r="Q63" s="129">
        <v>243.0</v>
      </c>
      <c r="R63" s="129">
        <v>23.0</v>
      </c>
      <c r="S63" s="129">
        <v>26.0</v>
      </c>
      <c r="T63" s="129">
        <v>-37.0</v>
      </c>
      <c r="U63" s="129">
        <v>13.0</v>
      </c>
      <c r="V63" s="129">
        <v>-11.0</v>
      </c>
      <c r="W63" s="129">
        <v>-7.71</v>
      </c>
      <c r="X63" s="129">
        <v>-1.3</v>
      </c>
      <c r="Y63" s="129">
        <v>1.0</v>
      </c>
      <c r="Z63" s="129">
        <v>1.0</v>
      </c>
      <c r="AA63" s="129">
        <v>1.0</v>
      </c>
      <c r="AB63" s="129">
        <v>1.0</v>
      </c>
      <c r="AC63" s="129">
        <v>1.0</v>
      </c>
      <c r="AD63" s="129">
        <v>1.0</v>
      </c>
      <c r="AE63" s="129">
        <v>535.0</v>
      </c>
      <c r="AF63" s="129">
        <v>1.0</v>
      </c>
      <c r="AG63" s="129">
        <v>1.0</v>
      </c>
      <c r="AH63" s="129">
        <v>1.0</v>
      </c>
      <c r="AI63" s="129">
        <v>1.0</v>
      </c>
      <c r="AJ63" s="129">
        <v>1.0</v>
      </c>
      <c r="AK63" s="129">
        <v>1.0</v>
      </c>
      <c r="AL63" s="130">
        <v>45392.87391458333</v>
      </c>
      <c r="AM63" s="131">
        <v>798291.8</v>
      </c>
      <c r="AN63" s="131">
        <v>808829.45</v>
      </c>
    </row>
    <row r="64">
      <c r="A64" s="129">
        <v>286.0</v>
      </c>
      <c r="B64" s="14" t="s">
        <v>63</v>
      </c>
      <c r="C64" s="14" t="s">
        <v>32</v>
      </c>
      <c r="D64" s="14" t="s">
        <v>290</v>
      </c>
      <c r="E64" s="14" t="s">
        <v>291</v>
      </c>
      <c r="F64" s="15" t="s">
        <v>88</v>
      </c>
      <c r="G64" s="15" t="s">
        <v>59</v>
      </c>
      <c r="H64" s="18" t="s">
        <v>1057</v>
      </c>
      <c r="I64" s="18" t="s">
        <v>1058</v>
      </c>
      <c r="J64" s="129">
        <v>1120902.57</v>
      </c>
      <c r="K64" s="129">
        <v>1102323.6</v>
      </c>
      <c r="L64" s="129">
        <v>30041.59</v>
      </c>
      <c r="M64" s="129">
        <v>31657.28</v>
      </c>
      <c r="N64" s="129">
        <v>21.0</v>
      </c>
      <c r="O64" s="129">
        <v>17.0</v>
      </c>
      <c r="P64" s="129">
        <v>456.0</v>
      </c>
      <c r="Q64" s="129">
        <v>473.0</v>
      </c>
      <c r="R64" s="129">
        <v>32.0</v>
      </c>
      <c r="S64" s="129">
        <v>48.0</v>
      </c>
      <c r="T64" s="129">
        <v>23.0</v>
      </c>
      <c r="U64" s="129">
        <v>-3.0</v>
      </c>
      <c r="V64" s="129">
        <v>-33.0</v>
      </c>
      <c r="W64" s="129">
        <v>-5.1</v>
      </c>
      <c r="X64" s="129">
        <v>1.69</v>
      </c>
      <c r="Y64" s="129">
        <v>1.0</v>
      </c>
      <c r="Z64" s="129">
        <v>1.0</v>
      </c>
      <c r="AA64" s="129">
        <v>1.0</v>
      </c>
      <c r="AB64" s="129">
        <v>1.0</v>
      </c>
      <c r="AC64" s="129">
        <v>1.0</v>
      </c>
      <c r="AD64" s="129">
        <v>1.0</v>
      </c>
      <c r="AE64" s="129">
        <v>555.0</v>
      </c>
      <c r="AF64" s="129">
        <v>1.0</v>
      </c>
      <c r="AG64" s="129">
        <v>1.0</v>
      </c>
      <c r="AH64" s="129">
        <v>1.0</v>
      </c>
      <c r="AI64" s="129">
        <v>1.0</v>
      </c>
      <c r="AJ64" s="129">
        <v>1.0</v>
      </c>
      <c r="AK64" s="129">
        <v>1.0</v>
      </c>
      <c r="AL64" s="130">
        <v>45392.87391458333</v>
      </c>
      <c r="AM64" s="131">
        <v>1122215.52</v>
      </c>
      <c r="AN64" s="131">
        <v>1096094.3</v>
      </c>
    </row>
    <row r="65">
      <c r="A65" s="129">
        <v>299.0</v>
      </c>
      <c r="B65" s="14" t="s">
        <v>47</v>
      </c>
      <c r="C65" s="14" t="s">
        <v>32</v>
      </c>
      <c r="D65" s="14" t="s">
        <v>307</v>
      </c>
      <c r="E65" s="14" t="s">
        <v>308</v>
      </c>
      <c r="F65" s="15" t="s">
        <v>55</v>
      </c>
      <c r="G65" s="15" t="s">
        <v>36</v>
      </c>
      <c r="H65" s="18" t="s">
        <v>1057</v>
      </c>
      <c r="I65" s="18" t="s">
        <v>1058</v>
      </c>
      <c r="J65" s="129">
        <v>1322570.18</v>
      </c>
      <c r="K65" s="129">
        <v>1246839.8</v>
      </c>
      <c r="L65" s="129">
        <v>37961.25</v>
      </c>
      <c r="M65" s="129">
        <v>38511.0</v>
      </c>
      <c r="N65" s="129">
        <v>47.0</v>
      </c>
      <c r="O65" s="129">
        <v>55.0</v>
      </c>
      <c r="P65" s="129">
        <v>471.0</v>
      </c>
      <c r="Q65" s="129">
        <v>458.0</v>
      </c>
      <c r="R65" s="129">
        <v>38.0</v>
      </c>
      <c r="S65" s="129">
        <v>39.0</v>
      </c>
      <c r="T65" s="129">
        <v>-14.0</v>
      </c>
      <c r="U65" s="129">
        <v>2.0</v>
      </c>
      <c r="V65" s="129">
        <v>-2.0</v>
      </c>
      <c r="W65" s="129">
        <v>-1.43</v>
      </c>
      <c r="X65" s="129">
        <v>6.07</v>
      </c>
      <c r="Y65" s="129">
        <v>1.0</v>
      </c>
      <c r="Z65" s="129">
        <v>1.0</v>
      </c>
      <c r="AA65" s="129">
        <v>1.0</v>
      </c>
      <c r="AB65" s="129">
        <v>1.0</v>
      </c>
      <c r="AC65" s="129">
        <v>1.0</v>
      </c>
      <c r="AD65" s="129">
        <v>1.0</v>
      </c>
      <c r="AE65" s="129">
        <v>568.0</v>
      </c>
      <c r="AF65" s="129">
        <v>1.0</v>
      </c>
      <c r="AG65" s="129">
        <v>1.0</v>
      </c>
      <c r="AH65" s="129">
        <v>1.0</v>
      </c>
      <c r="AI65" s="129">
        <v>1.0</v>
      </c>
      <c r="AJ65" s="129">
        <v>1.0</v>
      </c>
      <c r="AK65" s="129">
        <v>1.0</v>
      </c>
      <c r="AL65" s="130">
        <v>45392.87391458333</v>
      </c>
      <c r="AM65" s="131">
        <v>1323000.18</v>
      </c>
      <c r="AN65" s="131">
        <v>1246633.27</v>
      </c>
    </row>
    <row r="66">
      <c r="A66" s="129">
        <v>303.0</v>
      </c>
      <c r="B66" s="14" t="s">
        <v>122</v>
      </c>
      <c r="C66" s="14" t="s">
        <v>32</v>
      </c>
      <c r="D66" s="14" t="s">
        <v>150</v>
      </c>
      <c r="E66" s="14" t="s">
        <v>314</v>
      </c>
      <c r="F66" s="15" t="s">
        <v>45</v>
      </c>
      <c r="G66" s="15" t="s">
        <v>46</v>
      </c>
      <c r="H66" s="18" t="s">
        <v>1057</v>
      </c>
      <c r="I66" s="18" t="s">
        <v>1058</v>
      </c>
      <c r="J66" s="129">
        <v>1613794.82</v>
      </c>
      <c r="K66" s="129">
        <v>1522748.2</v>
      </c>
      <c r="L66" s="129">
        <v>54841.47</v>
      </c>
      <c r="M66" s="129">
        <v>60752.41</v>
      </c>
      <c r="N66" s="129">
        <v>14.0</v>
      </c>
      <c r="O66" s="129">
        <v>20.0</v>
      </c>
      <c r="P66" s="129">
        <v>705.0</v>
      </c>
      <c r="Q66" s="129">
        <v>708.0</v>
      </c>
      <c r="R66" s="129">
        <v>33.0</v>
      </c>
      <c r="S66" s="129">
        <v>29.0</v>
      </c>
      <c r="T66" s="129">
        <v>-30.0</v>
      </c>
      <c r="U66" s="129">
        <v>0.0</v>
      </c>
      <c r="V66" s="129">
        <v>13.0</v>
      </c>
      <c r="W66" s="129">
        <v>-9.73</v>
      </c>
      <c r="X66" s="129">
        <v>5.98</v>
      </c>
      <c r="Y66" s="129">
        <v>1.0</v>
      </c>
      <c r="Z66" s="129">
        <v>1.0</v>
      </c>
      <c r="AA66" s="129">
        <v>1.0</v>
      </c>
      <c r="AB66" s="129">
        <v>1.0</v>
      </c>
      <c r="AC66" s="129">
        <v>1.0</v>
      </c>
      <c r="AD66" s="129">
        <v>1.0</v>
      </c>
      <c r="AE66" s="129">
        <v>582.0</v>
      </c>
      <c r="AF66" s="129">
        <v>1.0</v>
      </c>
      <c r="AG66" s="129">
        <v>1.0</v>
      </c>
      <c r="AH66" s="129">
        <v>1.0</v>
      </c>
      <c r="AI66" s="129">
        <v>1.0</v>
      </c>
      <c r="AJ66" s="129">
        <v>1.0</v>
      </c>
      <c r="AK66" s="129">
        <v>1.0</v>
      </c>
      <c r="AL66" s="130">
        <v>45392.87391458333</v>
      </c>
      <c r="AM66" s="131">
        <v>1613553.94</v>
      </c>
      <c r="AN66" s="131">
        <v>1556441.94</v>
      </c>
    </row>
    <row r="67">
      <c r="A67" s="129">
        <v>306.0</v>
      </c>
      <c r="B67" s="14" t="s">
        <v>67</v>
      </c>
      <c r="C67" s="14" t="s">
        <v>32</v>
      </c>
      <c r="D67" s="14" t="s">
        <v>259</v>
      </c>
      <c r="E67" s="14" t="s">
        <v>260</v>
      </c>
      <c r="F67" s="15" t="s">
        <v>70</v>
      </c>
      <c r="G67" s="15" t="s">
        <v>36</v>
      </c>
      <c r="H67" s="18" t="s">
        <v>1057</v>
      </c>
      <c r="I67" s="18" t="s">
        <v>1058</v>
      </c>
      <c r="J67" s="129">
        <v>798821.64</v>
      </c>
      <c r="K67" s="129">
        <v>786382.4</v>
      </c>
      <c r="L67" s="129">
        <v>27736.25</v>
      </c>
      <c r="M67" s="129">
        <v>28912.53</v>
      </c>
      <c r="N67" s="129">
        <v>48.0</v>
      </c>
      <c r="O67" s="129">
        <v>69.0</v>
      </c>
      <c r="P67" s="129">
        <v>487.0</v>
      </c>
      <c r="Q67" s="129">
        <v>457.0</v>
      </c>
      <c r="R67" s="129">
        <v>42.0</v>
      </c>
      <c r="S67" s="129">
        <v>39.0</v>
      </c>
      <c r="T67" s="129">
        <v>-30.0</v>
      </c>
      <c r="U67" s="129">
        <v>6.0</v>
      </c>
      <c r="V67" s="129">
        <v>7.0</v>
      </c>
      <c r="W67" s="129">
        <v>-4.07</v>
      </c>
      <c r="X67" s="129">
        <v>1.58</v>
      </c>
      <c r="Y67" s="129">
        <v>1.0</v>
      </c>
      <c r="Z67" s="129">
        <v>1.0</v>
      </c>
      <c r="AA67" s="129">
        <v>1.0</v>
      </c>
      <c r="AB67" s="129">
        <v>1.0</v>
      </c>
      <c r="AC67" s="129">
        <v>1.0</v>
      </c>
      <c r="AD67" s="129">
        <v>1.0</v>
      </c>
      <c r="AE67" s="129">
        <v>549.0</v>
      </c>
      <c r="AF67" s="129">
        <v>1.0</v>
      </c>
      <c r="AG67" s="129">
        <v>1.0</v>
      </c>
      <c r="AH67" s="129">
        <v>1.0</v>
      </c>
      <c r="AI67" s="129">
        <v>1.0</v>
      </c>
      <c r="AJ67" s="129">
        <v>1.0</v>
      </c>
      <c r="AK67" s="129">
        <v>1.0</v>
      </c>
      <c r="AL67" s="130">
        <v>45392.87391458333</v>
      </c>
      <c r="AM67" s="131">
        <v>799181.64</v>
      </c>
      <c r="AN67" s="131">
        <v>785550.14</v>
      </c>
    </row>
    <row r="68">
      <c r="A68" s="129">
        <v>309.0</v>
      </c>
      <c r="B68" s="14" t="s">
        <v>122</v>
      </c>
      <c r="C68" s="14" t="s">
        <v>32</v>
      </c>
      <c r="D68" s="14" t="s">
        <v>178</v>
      </c>
      <c r="E68" s="14" t="s">
        <v>179</v>
      </c>
      <c r="F68" s="15" t="s">
        <v>70</v>
      </c>
      <c r="G68" s="15" t="s">
        <v>36</v>
      </c>
      <c r="H68" s="18" t="s">
        <v>1057</v>
      </c>
      <c r="I68" s="18" t="s">
        <v>1058</v>
      </c>
      <c r="J68" s="129">
        <v>801850.51</v>
      </c>
      <c r="K68" s="129">
        <v>953866.2</v>
      </c>
      <c r="L68" s="129">
        <v>26821.74</v>
      </c>
      <c r="M68" s="129">
        <v>33556.72</v>
      </c>
      <c r="N68" s="129">
        <v>22.0</v>
      </c>
      <c r="O68" s="129">
        <v>37.0</v>
      </c>
      <c r="P68" s="129">
        <v>370.0</v>
      </c>
      <c r="Q68" s="129">
        <v>401.0</v>
      </c>
      <c r="R68" s="129">
        <v>23.0</v>
      </c>
      <c r="S68" s="129">
        <v>25.0</v>
      </c>
      <c r="T68" s="129">
        <v>-40.0</v>
      </c>
      <c r="U68" s="129">
        <v>-7.0</v>
      </c>
      <c r="V68" s="129">
        <v>-8.0</v>
      </c>
      <c r="W68" s="129">
        <v>-20.07</v>
      </c>
      <c r="X68" s="129">
        <v>-15.94</v>
      </c>
      <c r="Y68" s="129">
        <v>1.0</v>
      </c>
      <c r="Z68" s="129">
        <v>1.0</v>
      </c>
      <c r="AA68" s="129">
        <v>1.0</v>
      </c>
      <c r="AB68" s="129">
        <v>1.0</v>
      </c>
      <c r="AC68" s="129">
        <v>1.0</v>
      </c>
      <c r="AD68" s="129">
        <v>1.0</v>
      </c>
      <c r="AE68" s="129">
        <v>545.0</v>
      </c>
      <c r="AF68" s="129">
        <v>1.0</v>
      </c>
      <c r="AG68" s="129">
        <v>1.0</v>
      </c>
      <c r="AH68" s="129">
        <v>1.0</v>
      </c>
      <c r="AI68" s="129">
        <v>1.0</v>
      </c>
      <c r="AJ68" s="129">
        <v>1.0</v>
      </c>
      <c r="AK68" s="129">
        <v>1.0</v>
      </c>
      <c r="AL68" s="130">
        <v>45392.87391458333</v>
      </c>
      <c r="AM68" s="131">
        <v>801896.14</v>
      </c>
      <c r="AN68" s="131">
        <v>953818.46</v>
      </c>
    </row>
    <row r="69">
      <c r="A69" s="129">
        <v>319.0</v>
      </c>
      <c r="B69" s="14" t="s">
        <v>122</v>
      </c>
      <c r="C69" s="14" t="s">
        <v>32</v>
      </c>
      <c r="D69" s="14" t="s">
        <v>199</v>
      </c>
      <c r="E69" s="14" t="s">
        <v>117</v>
      </c>
      <c r="F69" s="15" t="s">
        <v>185</v>
      </c>
      <c r="G69" s="15" t="s">
        <v>46</v>
      </c>
      <c r="H69" s="18" t="s">
        <v>1057</v>
      </c>
      <c r="I69" s="18" t="s">
        <v>1058</v>
      </c>
      <c r="J69" s="129">
        <v>954243.87</v>
      </c>
      <c r="K69" s="129">
        <v>1030693.6</v>
      </c>
      <c r="L69" s="129">
        <v>27949.52</v>
      </c>
      <c r="M69" s="129">
        <v>32268.25</v>
      </c>
      <c r="N69" s="129">
        <v>10.0</v>
      </c>
      <c r="O69" s="129">
        <v>12.0</v>
      </c>
      <c r="P69" s="129">
        <v>394.0</v>
      </c>
      <c r="Q69" s="129">
        <v>423.0</v>
      </c>
      <c r="R69" s="129">
        <v>23.0</v>
      </c>
      <c r="S69" s="129">
        <v>29.0</v>
      </c>
      <c r="T69" s="129">
        <v>-16.0</v>
      </c>
      <c r="U69" s="129">
        <v>-6.0</v>
      </c>
      <c r="V69" s="129">
        <v>-20.0</v>
      </c>
      <c r="W69" s="129">
        <v>-13.38</v>
      </c>
      <c r="X69" s="129">
        <v>-7.42</v>
      </c>
      <c r="Y69" s="129">
        <v>1.0</v>
      </c>
      <c r="Z69" s="129">
        <v>1.0</v>
      </c>
      <c r="AA69" s="129">
        <v>1.0</v>
      </c>
      <c r="AB69" s="129">
        <v>1.0</v>
      </c>
      <c r="AC69" s="129">
        <v>1.0</v>
      </c>
      <c r="AD69" s="129">
        <v>1.0</v>
      </c>
      <c r="AE69" s="129">
        <v>550.0</v>
      </c>
      <c r="AF69" s="129">
        <v>1.0</v>
      </c>
      <c r="AG69" s="129">
        <v>1.0</v>
      </c>
      <c r="AH69" s="129">
        <v>1.0</v>
      </c>
      <c r="AI69" s="129">
        <v>1.0</v>
      </c>
      <c r="AJ69" s="129">
        <v>1.0</v>
      </c>
      <c r="AK69" s="129">
        <v>1.0</v>
      </c>
      <c r="AL69" s="130">
        <v>45392.87391458333</v>
      </c>
      <c r="AM69" s="131">
        <v>953379.87</v>
      </c>
      <c r="AN69" s="131">
        <v>1030973.8</v>
      </c>
    </row>
    <row r="70">
      <c r="A70" s="129">
        <v>340.0</v>
      </c>
      <c r="B70" s="14" t="s">
        <v>63</v>
      </c>
      <c r="C70" s="14" t="s">
        <v>32</v>
      </c>
      <c r="D70" s="14" t="s">
        <v>349</v>
      </c>
      <c r="E70" s="14" t="s">
        <v>350</v>
      </c>
      <c r="F70" s="15" t="s">
        <v>55</v>
      </c>
      <c r="G70" s="15" t="s">
        <v>36</v>
      </c>
      <c r="H70" s="18" t="s">
        <v>1057</v>
      </c>
      <c r="I70" s="18" t="s">
        <v>1058</v>
      </c>
      <c r="J70" s="129">
        <v>1290012.1</v>
      </c>
      <c r="K70" s="129">
        <v>1302682.6</v>
      </c>
      <c r="L70" s="129">
        <v>51641.41</v>
      </c>
      <c r="M70" s="129">
        <v>54337.91</v>
      </c>
      <c r="N70" s="129">
        <v>42.0</v>
      </c>
      <c r="O70" s="129">
        <v>57.0</v>
      </c>
      <c r="P70" s="129">
        <v>396.0</v>
      </c>
      <c r="Q70" s="129">
        <v>406.0</v>
      </c>
      <c r="R70" s="129">
        <v>38.0</v>
      </c>
      <c r="S70" s="129">
        <v>54.0</v>
      </c>
      <c r="T70" s="129">
        <v>-26.0</v>
      </c>
      <c r="U70" s="129">
        <v>-2.0</v>
      </c>
      <c r="V70" s="129">
        <v>-29.0</v>
      </c>
      <c r="W70" s="129">
        <v>-4.96</v>
      </c>
      <c r="X70" s="129">
        <v>-0.97</v>
      </c>
      <c r="Y70" s="129">
        <v>1.0</v>
      </c>
      <c r="Z70" s="129">
        <v>1.0</v>
      </c>
      <c r="AA70" s="129">
        <v>1.0</v>
      </c>
      <c r="AB70" s="129">
        <v>1.0</v>
      </c>
      <c r="AC70" s="129">
        <v>1.0</v>
      </c>
      <c r="AD70" s="129">
        <v>1.0</v>
      </c>
      <c r="AE70" s="129">
        <v>580.0</v>
      </c>
      <c r="AF70" s="129">
        <v>1.0</v>
      </c>
      <c r="AG70" s="129">
        <v>1.0</v>
      </c>
      <c r="AH70" s="129">
        <v>1.0</v>
      </c>
      <c r="AI70" s="129">
        <v>1.0</v>
      </c>
      <c r="AJ70" s="129">
        <v>1.0</v>
      </c>
      <c r="AK70" s="129">
        <v>1.0</v>
      </c>
      <c r="AL70" s="130">
        <v>45392.87391458333</v>
      </c>
      <c r="AM70" s="131">
        <v>1290719.35</v>
      </c>
      <c r="AN70" s="131">
        <v>1303397.26</v>
      </c>
    </row>
    <row r="71">
      <c r="A71" s="129">
        <v>344.0</v>
      </c>
      <c r="B71" s="14" t="s">
        <v>63</v>
      </c>
      <c r="C71" s="14" t="s">
        <v>32</v>
      </c>
      <c r="D71" s="14" t="s">
        <v>355</v>
      </c>
      <c r="E71" s="14" t="s">
        <v>356</v>
      </c>
      <c r="F71" s="15" t="s">
        <v>55</v>
      </c>
      <c r="G71" s="15" t="s">
        <v>36</v>
      </c>
      <c r="H71" s="18" t="s">
        <v>1057</v>
      </c>
      <c r="I71" s="18" t="s">
        <v>1058</v>
      </c>
      <c r="J71" s="129">
        <v>4551316.26</v>
      </c>
      <c r="K71" s="129">
        <v>4257775.0</v>
      </c>
      <c r="L71" s="129">
        <v>165193.51</v>
      </c>
      <c r="M71" s="129">
        <v>164400.63</v>
      </c>
      <c r="N71" s="129">
        <v>24.0</v>
      </c>
      <c r="O71" s="129">
        <v>28.0</v>
      </c>
      <c r="P71" s="129">
        <v>906.0</v>
      </c>
      <c r="Q71" s="129">
        <v>861.0</v>
      </c>
      <c r="R71" s="129">
        <v>32.0</v>
      </c>
      <c r="S71" s="129">
        <v>59.0</v>
      </c>
      <c r="T71" s="129">
        <v>-14.0</v>
      </c>
      <c r="U71" s="129">
        <v>5.0</v>
      </c>
      <c r="V71" s="129">
        <v>-45.0</v>
      </c>
      <c r="W71" s="129">
        <v>0.48</v>
      </c>
      <c r="X71" s="129">
        <v>6.89</v>
      </c>
      <c r="Y71" s="129">
        <v>1.0</v>
      </c>
      <c r="Z71" s="129">
        <v>1.0</v>
      </c>
      <c r="AA71" s="129">
        <v>1.0</v>
      </c>
      <c r="AB71" s="129">
        <v>1.0</v>
      </c>
      <c r="AC71" s="129">
        <v>1.0</v>
      </c>
      <c r="AD71" s="129">
        <v>1.0</v>
      </c>
      <c r="AE71" s="129">
        <v>600.0</v>
      </c>
      <c r="AF71" s="129">
        <v>1.0</v>
      </c>
      <c r="AG71" s="129">
        <v>1.0</v>
      </c>
      <c r="AH71" s="129">
        <v>1.0</v>
      </c>
      <c r="AI71" s="129">
        <v>1.0</v>
      </c>
      <c r="AJ71" s="129">
        <v>1.0</v>
      </c>
      <c r="AK71" s="129">
        <v>1.0</v>
      </c>
      <c r="AL71" s="130">
        <v>45392.87391458333</v>
      </c>
      <c r="AM71" s="131">
        <v>4550450.75</v>
      </c>
      <c r="AN71" s="131">
        <v>4258389.94</v>
      </c>
    </row>
    <row r="72">
      <c r="A72" s="129">
        <v>380.0</v>
      </c>
      <c r="B72" s="14" t="s">
        <v>63</v>
      </c>
      <c r="C72" s="14" t="s">
        <v>32</v>
      </c>
      <c r="D72" s="14" t="s">
        <v>135</v>
      </c>
      <c r="E72" s="14" t="s">
        <v>387</v>
      </c>
      <c r="F72" s="15" t="s">
        <v>35</v>
      </c>
      <c r="G72" s="15" t="s">
        <v>36</v>
      </c>
      <c r="H72" s="18" t="s">
        <v>1057</v>
      </c>
      <c r="I72" s="18" t="s">
        <v>1058</v>
      </c>
      <c r="J72" s="129">
        <v>1292615.05</v>
      </c>
      <c r="K72" s="129">
        <v>1322246.8</v>
      </c>
      <c r="L72" s="129">
        <v>41263.2</v>
      </c>
      <c r="M72" s="129">
        <v>43086.34</v>
      </c>
      <c r="N72" s="129">
        <v>24.0</v>
      </c>
      <c r="O72" s="129">
        <v>42.0</v>
      </c>
      <c r="P72" s="129">
        <v>507.0</v>
      </c>
      <c r="Q72" s="129">
        <v>493.0</v>
      </c>
      <c r="R72" s="129">
        <v>40.0</v>
      </c>
      <c r="S72" s="129">
        <v>40.0</v>
      </c>
      <c r="T72" s="129">
        <v>-42.0</v>
      </c>
      <c r="U72" s="129">
        <v>2.0</v>
      </c>
      <c r="V72" s="129">
        <v>0.0</v>
      </c>
      <c r="W72" s="129">
        <v>-4.23</v>
      </c>
      <c r="X72" s="129">
        <v>-2.24</v>
      </c>
      <c r="Y72" s="129">
        <v>1.0</v>
      </c>
      <c r="Z72" s="129">
        <v>1.0</v>
      </c>
      <c r="AA72" s="129">
        <v>1.0</v>
      </c>
      <c r="AB72" s="129">
        <v>1.0</v>
      </c>
      <c r="AC72" s="129">
        <v>1.0</v>
      </c>
      <c r="AD72" s="129">
        <v>1.0</v>
      </c>
      <c r="AE72" s="129">
        <v>571.0</v>
      </c>
      <c r="AF72" s="129">
        <v>1.0</v>
      </c>
      <c r="AG72" s="129">
        <v>1.0</v>
      </c>
      <c r="AH72" s="129">
        <v>1.0</v>
      </c>
      <c r="AI72" s="129">
        <v>1.0</v>
      </c>
      <c r="AJ72" s="129">
        <v>1.0</v>
      </c>
      <c r="AK72" s="129">
        <v>1.0</v>
      </c>
      <c r="AL72" s="130">
        <v>45392.87391458333</v>
      </c>
      <c r="AM72" s="131">
        <v>1293397.34</v>
      </c>
      <c r="AN72" s="131">
        <v>1322274.15</v>
      </c>
    </row>
    <row r="73" hidden="1">
      <c r="A73" s="129">
        <v>383.0</v>
      </c>
      <c r="B73" s="14" t="s">
        <v>414</v>
      </c>
      <c r="C73" s="14" t="s">
        <v>992</v>
      </c>
      <c r="D73" s="14" t="s">
        <v>371</v>
      </c>
      <c r="E73" s="14" t="s">
        <v>1018</v>
      </c>
      <c r="F73" s="15" t="s">
        <v>55</v>
      </c>
      <c r="G73" s="15" t="s">
        <v>36</v>
      </c>
      <c r="H73" s="18" t="s">
        <v>1057</v>
      </c>
      <c r="I73" s="18" t="s">
        <v>1058</v>
      </c>
      <c r="J73" s="129">
        <v>1457806.08</v>
      </c>
      <c r="K73" s="129">
        <v>2186493.05</v>
      </c>
      <c r="L73" s="129">
        <v>45230.63</v>
      </c>
      <c r="M73" s="129">
        <v>61194.6</v>
      </c>
      <c r="N73" s="129">
        <v>28.0</v>
      </c>
      <c r="O73" s="129">
        <v>33.0</v>
      </c>
      <c r="P73" s="129">
        <v>106.0</v>
      </c>
      <c r="Q73" s="129">
        <v>159.0</v>
      </c>
      <c r="R73" s="129">
        <v>271.0</v>
      </c>
      <c r="S73" s="129">
        <v>316.0</v>
      </c>
      <c r="T73" s="129">
        <v>-15.0</v>
      </c>
      <c r="U73" s="129">
        <v>-33.0</v>
      </c>
      <c r="V73" s="129">
        <v>-14.0</v>
      </c>
      <c r="W73" s="129">
        <v>-26.09</v>
      </c>
      <c r="X73" s="129">
        <v>-33.33</v>
      </c>
      <c r="Y73" s="129">
        <v>1.0</v>
      </c>
      <c r="Z73" s="129">
        <v>1.0</v>
      </c>
      <c r="AA73" s="129">
        <v>1.0</v>
      </c>
      <c r="AB73" s="129">
        <v>1.0</v>
      </c>
      <c r="AC73" s="129">
        <v>1.0</v>
      </c>
      <c r="AD73" s="129">
        <v>1.0</v>
      </c>
      <c r="AE73" s="129">
        <v>574.0</v>
      </c>
      <c r="AF73" s="129">
        <v>1.0</v>
      </c>
      <c r="AG73" s="129">
        <v>1.0</v>
      </c>
      <c r="AH73" s="129">
        <v>1.0</v>
      </c>
      <c r="AI73" s="129">
        <v>1.0</v>
      </c>
      <c r="AJ73" s="129">
        <v>1.0</v>
      </c>
      <c r="AK73" s="129">
        <v>1.0</v>
      </c>
      <c r="AL73" s="130">
        <v>45392.87391458333</v>
      </c>
      <c r="AM73" s="131">
        <v>1715516.88</v>
      </c>
      <c r="AN73" s="131">
        <v>2182835.51</v>
      </c>
    </row>
    <row r="74">
      <c r="A74" s="129">
        <v>384.0</v>
      </c>
      <c r="B74" s="14" t="s">
        <v>47</v>
      </c>
      <c r="C74" s="14" t="s">
        <v>32</v>
      </c>
      <c r="D74" s="14" t="s">
        <v>226</v>
      </c>
      <c r="E74" s="14" t="s">
        <v>389</v>
      </c>
      <c r="F74" s="15" t="s">
        <v>343</v>
      </c>
      <c r="G74" s="15" t="s">
        <v>46</v>
      </c>
      <c r="H74" s="18" t="s">
        <v>1057</v>
      </c>
      <c r="I74" s="18" t="s">
        <v>1058</v>
      </c>
      <c r="J74" s="129">
        <v>743858.77</v>
      </c>
      <c r="K74" s="129">
        <v>757379.8</v>
      </c>
      <c r="L74" s="129">
        <v>31634.58</v>
      </c>
      <c r="M74" s="129">
        <v>36110.24</v>
      </c>
      <c r="N74" s="129">
        <v>1.0</v>
      </c>
      <c r="O74" s="129">
        <v>3.0</v>
      </c>
      <c r="P74" s="129">
        <v>342.0</v>
      </c>
      <c r="Q74" s="129">
        <v>397.0</v>
      </c>
      <c r="R74" s="129">
        <v>22.0</v>
      </c>
      <c r="S74" s="129">
        <v>23.0</v>
      </c>
      <c r="T74" s="129">
        <v>-66.0</v>
      </c>
      <c r="U74" s="129">
        <v>-13.0</v>
      </c>
      <c r="V74" s="129">
        <v>-4.0</v>
      </c>
      <c r="W74" s="129">
        <v>-12.39</v>
      </c>
      <c r="X74" s="129">
        <v>-1.79</v>
      </c>
      <c r="Y74" s="129">
        <v>1.0</v>
      </c>
      <c r="Z74" s="129">
        <v>1.0</v>
      </c>
      <c r="AA74" s="129">
        <v>1.0</v>
      </c>
      <c r="AB74" s="129">
        <v>1.0</v>
      </c>
      <c r="AC74" s="129">
        <v>1.0</v>
      </c>
      <c r="AD74" s="129">
        <v>1.0</v>
      </c>
      <c r="AE74" s="129">
        <v>558.0</v>
      </c>
      <c r="AF74" s="129">
        <v>1.0</v>
      </c>
      <c r="AG74" s="129">
        <v>1.0</v>
      </c>
      <c r="AH74" s="129">
        <v>1.0</v>
      </c>
      <c r="AI74" s="129">
        <v>1.0</v>
      </c>
      <c r="AJ74" s="129">
        <v>1.0</v>
      </c>
      <c r="AK74" s="129">
        <v>1.0</v>
      </c>
      <c r="AL74" s="130">
        <v>45392.87391458333</v>
      </c>
      <c r="AM74" s="131">
        <v>744890.39</v>
      </c>
      <c r="AN74" s="131">
        <v>778719.64</v>
      </c>
    </row>
    <row r="75">
      <c r="A75" s="129">
        <v>387.0</v>
      </c>
      <c r="B75" s="14" t="s">
        <v>67</v>
      </c>
      <c r="C75" s="14" t="s">
        <v>32</v>
      </c>
      <c r="D75" s="14" t="s">
        <v>68</v>
      </c>
      <c r="E75" s="14" t="s">
        <v>69</v>
      </c>
      <c r="F75" s="15" t="s">
        <v>70</v>
      </c>
      <c r="G75" s="15" t="s">
        <v>36</v>
      </c>
      <c r="H75" s="18" t="s">
        <v>1057</v>
      </c>
      <c r="I75" s="18" t="s">
        <v>1058</v>
      </c>
      <c r="J75" s="129">
        <v>683678.78</v>
      </c>
      <c r="K75" s="129">
        <v>711756.2</v>
      </c>
      <c r="L75" s="129">
        <v>21551.21</v>
      </c>
      <c r="M75" s="129">
        <v>24645.0</v>
      </c>
      <c r="N75" s="129">
        <v>6.0</v>
      </c>
      <c r="O75" s="129">
        <v>13.0</v>
      </c>
      <c r="P75" s="129">
        <v>311.0</v>
      </c>
      <c r="Q75" s="129">
        <v>441.0</v>
      </c>
      <c r="R75" s="129">
        <v>35.0</v>
      </c>
      <c r="S75" s="129">
        <v>45.0</v>
      </c>
      <c r="T75" s="129">
        <v>-53.0</v>
      </c>
      <c r="U75" s="129">
        <v>-29.0</v>
      </c>
      <c r="V75" s="129">
        <v>-22.0</v>
      </c>
      <c r="W75" s="129">
        <v>-12.55</v>
      </c>
      <c r="X75" s="129">
        <v>-3.94</v>
      </c>
      <c r="Y75" s="129">
        <v>1.0</v>
      </c>
      <c r="Z75" s="129">
        <v>1.0</v>
      </c>
      <c r="AA75" s="129">
        <v>1.0</v>
      </c>
      <c r="AB75" s="129">
        <v>1.0</v>
      </c>
      <c r="AC75" s="129">
        <v>1.0</v>
      </c>
      <c r="AD75" s="129">
        <v>1.0</v>
      </c>
      <c r="AE75" s="129">
        <v>530.0</v>
      </c>
      <c r="AF75" s="129">
        <v>1.0</v>
      </c>
      <c r="AG75" s="129">
        <v>1.0</v>
      </c>
      <c r="AH75" s="129">
        <v>1.0</v>
      </c>
      <c r="AI75" s="129">
        <v>1.0</v>
      </c>
      <c r="AJ75" s="129">
        <v>1.0</v>
      </c>
      <c r="AK75" s="129">
        <v>1.0</v>
      </c>
      <c r="AL75" s="130">
        <v>45392.87391458333</v>
      </c>
      <c r="AM75" s="131">
        <v>683440.78</v>
      </c>
      <c r="AN75" s="131">
        <v>717853.85</v>
      </c>
    </row>
    <row r="76">
      <c r="A76" s="129">
        <v>388.0</v>
      </c>
      <c r="B76" s="14" t="s">
        <v>122</v>
      </c>
      <c r="C76" s="14" t="s">
        <v>32</v>
      </c>
      <c r="D76" s="14" t="s">
        <v>359</v>
      </c>
      <c r="E76" s="14" t="s">
        <v>392</v>
      </c>
      <c r="F76" s="15" t="s">
        <v>70</v>
      </c>
      <c r="G76" s="15" t="s">
        <v>36</v>
      </c>
      <c r="H76" s="18" t="s">
        <v>1057</v>
      </c>
      <c r="I76" s="18" t="s">
        <v>1058</v>
      </c>
      <c r="J76" s="129">
        <v>828815.83</v>
      </c>
      <c r="K76" s="129">
        <v>992944.8</v>
      </c>
      <c r="L76" s="129">
        <v>27375.07</v>
      </c>
      <c r="M76" s="129">
        <v>32427.74</v>
      </c>
      <c r="N76" s="129">
        <v>34.0</v>
      </c>
      <c r="O76" s="129">
        <v>48.0</v>
      </c>
      <c r="P76" s="129">
        <v>381.0</v>
      </c>
      <c r="Q76" s="129">
        <v>416.0</v>
      </c>
      <c r="R76" s="129">
        <v>24.0</v>
      </c>
      <c r="S76" s="129">
        <v>24.0</v>
      </c>
      <c r="T76" s="129">
        <v>-29.0</v>
      </c>
      <c r="U76" s="129">
        <v>-8.0</v>
      </c>
      <c r="V76" s="129">
        <v>0.0</v>
      </c>
      <c r="W76" s="129">
        <v>-15.58</v>
      </c>
      <c r="X76" s="129">
        <v>-16.53</v>
      </c>
      <c r="Y76" s="129">
        <v>1.0</v>
      </c>
      <c r="Z76" s="129">
        <v>1.0</v>
      </c>
      <c r="AA76" s="129">
        <v>1.0</v>
      </c>
      <c r="AB76" s="129">
        <v>1.0</v>
      </c>
      <c r="AC76" s="129">
        <v>1.0</v>
      </c>
      <c r="AD76" s="129">
        <v>1.0</v>
      </c>
      <c r="AE76" s="129">
        <v>547.0</v>
      </c>
      <c r="AF76" s="129">
        <v>1.0</v>
      </c>
      <c r="AG76" s="129">
        <v>1.0</v>
      </c>
      <c r="AH76" s="129">
        <v>1.0</v>
      </c>
      <c r="AI76" s="129">
        <v>1.0</v>
      </c>
      <c r="AJ76" s="129">
        <v>1.0</v>
      </c>
      <c r="AK76" s="129">
        <v>1.0</v>
      </c>
      <c r="AL76" s="130">
        <v>45392.87391458333</v>
      </c>
      <c r="AM76" s="131">
        <v>828861.83</v>
      </c>
      <c r="AN76" s="131">
        <v>967842.81</v>
      </c>
    </row>
    <row r="77">
      <c r="A77" s="129">
        <v>398.0</v>
      </c>
      <c r="B77" s="14" t="s">
        <v>97</v>
      </c>
      <c r="C77" s="14" t="s">
        <v>32</v>
      </c>
      <c r="D77" s="14" t="s">
        <v>405</v>
      </c>
      <c r="E77" s="14" t="s">
        <v>406</v>
      </c>
      <c r="F77" s="15" t="s">
        <v>143</v>
      </c>
      <c r="G77" s="15" t="s">
        <v>101</v>
      </c>
      <c r="H77" s="18" t="s">
        <v>1057</v>
      </c>
      <c r="I77" s="18" t="s">
        <v>1058</v>
      </c>
      <c r="J77" s="129">
        <v>1081029.58</v>
      </c>
      <c r="K77" s="129">
        <v>1034223.2</v>
      </c>
      <c r="L77" s="129">
        <v>30415.82</v>
      </c>
      <c r="M77" s="129">
        <v>29585.28</v>
      </c>
      <c r="N77" s="129">
        <v>14.0</v>
      </c>
      <c r="O77" s="129">
        <v>17.0</v>
      </c>
      <c r="P77" s="129">
        <v>461.0</v>
      </c>
      <c r="Q77" s="129">
        <v>346.0</v>
      </c>
      <c r="R77" s="129">
        <v>16.0</v>
      </c>
      <c r="S77" s="129">
        <v>32.0</v>
      </c>
      <c r="T77" s="129">
        <v>-17.0</v>
      </c>
      <c r="U77" s="129">
        <v>33.0</v>
      </c>
      <c r="V77" s="129">
        <v>-50.0</v>
      </c>
      <c r="W77" s="129">
        <v>2.81</v>
      </c>
      <c r="X77" s="129">
        <v>4.53</v>
      </c>
      <c r="Y77" s="129">
        <v>1.0</v>
      </c>
      <c r="Z77" s="129">
        <v>1.0</v>
      </c>
      <c r="AA77" s="129">
        <v>1.0</v>
      </c>
      <c r="AB77" s="129">
        <v>1.0</v>
      </c>
      <c r="AC77" s="129">
        <v>1.0</v>
      </c>
      <c r="AD77" s="129">
        <v>1.0</v>
      </c>
      <c r="AE77" s="129">
        <v>556.0</v>
      </c>
      <c r="AF77" s="129">
        <v>1.0</v>
      </c>
      <c r="AG77" s="129">
        <v>1.0</v>
      </c>
      <c r="AH77" s="129">
        <v>1.0</v>
      </c>
      <c r="AI77" s="129">
        <v>1.0</v>
      </c>
      <c r="AJ77" s="129">
        <v>1.0</v>
      </c>
      <c r="AK77" s="129">
        <v>1.0</v>
      </c>
      <c r="AL77" s="130">
        <v>45392.87391458333</v>
      </c>
      <c r="AM77" s="131">
        <v>1080714.6</v>
      </c>
      <c r="AN77" s="131">
        <v>1033490.46</v>
      </c>
    </row>
    <row r="78">
      <c r="A78" s="129">
        <v>405.0</v>
      </c>
      <c r="B78" s="14" t="s">
        <v>97</v>
      </c>
      <c r="C78" s="14" t="s">
        <v>32</v>
      </c>
      <c r="D78" s="14" t="s">
        <v>411</v>
      </c>
      <c r="E78" s="14" t="s">
        <v>145</v>
      </c>
      <c r="F78" s="15" t="s">
        <v>143</v>
      </c>
      <c r="G78" s="15" t="s">
        <v>101</v>
      </c>
      <c r="H78" s="18" t="s">
        <v>1057</v>
      </c>
      <c r="I78" s="18" t="s">
        <v>1058</v>
      </c>
      <c r="J78" s="129">
        <v>660923.56</v>
      </c>
      <c r="K78" s="129">
        <v>646279.2</v>
      </c>
      <c r="L78" s="129">
        <v>18173.03</v>
      </c>
      <c r="M78" s="129">
        <v>18931.25</v>
      </c>
      <c r="N78" s="129">
        <v>12.0</v>
      </c>
      <c r="O78" s="129">
        <v>20.0</v>
      </c>
      <c r="P78" s="129">
        <v>237.0</v>
      </c>
      <c r="Q78" s="129">
        <v>227.0</v>
      </c>
      <c r="R78" s="129">
        <v>17.0</v>
      </c>
      <c r="S78" s="129">
        <v>27.0</v>
      </c>
      <c r="T78" s="129">
        <v>-40.0</v>
      </c>
      <c r="U78" s="129">
        <v>4.0</v>
      </c>
      <c r="V78" s="129">
        <v>-37.0</v>
      </c>
      <c r="W78" s="129">
        <v>-4.01</v>
      </c>
      <c r="X78" s="129">
        <v>2.27</v>
      </c>
      <c r="Y78" s="129">
        <v>1.0</v>
      </c>
      <c r="Z78" s="129">
        <v>1.0</v>
      </c>
      <c r="AA78" s="129">
        <v>1.0</v>
      </c>
      <c r="AB78" s="129">
        <v>1.0</v>
      </c>
      <c r="AC78" s="129">
        <v>1.0</v>
      </c>
      <c r="AD78" s="129">
        <v>1.0</v>
      </c>
      <c r="AE78" s="129">
        <v>522.0</v>
      </c>
      <c r="AF78" s="129">
        <v>1.0</v>
      </c>
      <c r="AG78" s="129">
        <v>1.0</v>
      </c>
      <c r="AH78" s="129">
        <v>1.0</v>
      </c>
      <c r="AI78" s="129">
        <v>1.0</v>
      </c>
      <c r="AJ78" s="129">
        <v>1.0</v>
      </c>
      <c r="AK78" s="129">
        <v>1.0</v>
      </c>
      <c r="AL78" s="130">
        <v>45392.87391458333</v>
      </c>
      <c r="AM78" s="131">
        <v>663525.68</v>
      </c>
      <c r="AN78" s="131">
        <v>647382.71</v>
      </c>
    </row>
    <row r="79">
      <c r="A79" s="129">
        <v>407.0</v>
      </c>
      <c r="B79" s="14" t="s">
        <v>47</v>
      </c>
      <c r="C79" s="14" t="s">
        <v>32</v>
      </c>
      <c r="D79" s="14" t="s">
        <v>257</v>
      </c>
      <c r="E79" s="14" t="s">
        <v>258</v>
      </c>
      <c r="F79" s="15" t="s">
        <v>220</v>
      </c>
      <c r="G79" s="15" t="s">
        <v>59</v>
      </c>
      <c r="H79" s="18" t="s">
        <v>1057</v>
      </c>
      <c r="I79" s="18" t="s">
        <v>1058</v>
      </c>
      <c r="J79" s="129">
        <v>1141175.7</v>
      </c>
      <c r="K79" s="129">
        <v>1446612.4</v>
      </c>
      <c r="L79" s="129">
        <v>37873.75</v>
      </c>
      <c r="M79" s="129">
        <v>50208.83</v>
      </c>
      <c r="N79" s="129">
        <v>12.0</v>
      </c>
      <c r="O79" s="129">
        <v>14.0</v>
      </c>
      <c r="P79" s="129">
        <v>391.0</v>
      </c>
      <c r="Q79" s="129">
        <v>466.0</v>
      </c>
      <c r="R79" s="129">
        <v>36.0</v>
      </c>
      <c r="S79" s="129">
        <v>51.0</v>
      </c>
      <c r="T79" s="129">
        <v>-14.0</v>
      </c>
      <c r="U79" s="129">
        <v>-16.0</v>
      </c>
      <c r="V79" s="129">
        <v>-29.0</v>
      </c>
      <c r="W79" s="129">
        <v>-24.57</v>
      </c>
      <c r="X79" s="129">
        <v>-21.11</v>
      </c>
      <c r="Y79" s="129">
        <v>1.0</v>
      </c>
      <c r="Z79" s="129">
        <v>1.0</v>
      </c>
      <c r="AA79" s="129">
        <v>1.0</v>
      </c>
      <c r="AB79" s="129">
        <v>1.0</v>
      </c>
      <c r="AC79" s="129">
        <v>1.0</v>
      </c>
      <c r="AD79" s="129">
        <v>1.0</v>
      </c>
      <c r="AE79" s="129">
        <v>567.0</v>
      </c>
      <c r="AF79" s="129">
        <v>1.0</v>
      </c>
      <c r="AG79" s="129">
        <v>1.0</v>
      </c>
      <c r="AH79" s="129">
        <v>1.0</v>
      </c>
      <c r="AI79" s="129">
        <v>1.0</v>
      </c>
      <c r="AJ79" s="129">
        <v>1.0</v>
      </c>
      <c r="AK79" s="129">
        <v>1.0</v>
      </c>
      <c r="AL79" s="130">
        <v>45392.87391458333</v>
      </c>
      <c r="AM79" s="131">
        <v>1142463.45</v>
      </c>
      <c r="AN79" s="131">
        <v>1446732.03</v>
      </c>
    </row>
    <row r="80">
      <c r="A80" s="129">
        <v>410.0</v>
      </c>
      <c r="B80" s="14" t="s">
        <v>42</v>
      </c>
      <c r="C80" s="14" t="s">
        <v>32</v>
      </c>
      <c r="D80" s="14" t="s">
        <v>91</v>
      </c>
      <c r="E80" s="14" t="s">
        <v>167</v>
      </c>
      <c r="F80" s="15" t="s">
        <v>108</v>
      </c>
      <c r="G80" s="15" t="s">
        <v>46</v>
      </c>
      <c r="H80" s="18" t="s">
        <v>1057</v>
      </c>
      <c r="I80" s="18" t="s">
        <v>1058</v>
      </c>
      <c r="J80" s="129">
        <v>826273.06</v>
      </c>
      <c r="K80" s="129">
        <v>779581.8</v>
      </c>
      <c r="L80" s="129">
        <v>28126.25</v>
      </c>
      <c r="M80" s="129">
        <v>27493.0</v>
      </c>
      <c r="N80" s="129">
        <v>25.0</v>
      </c>
      <c r="O80" s="129">
        <v>26.0</v>
      </c>
      <c r="P80" s="129">
        <v>358.0</v>
      </c>
      <c r="Q80" s="129">
        <v>366.0</v>
      </c>
      <c r="R80" s="129">
        <v>22.0</v>
      </c>
      <c r="S80" s="129">
        <v>30.0</v>
      </c>
      <c r="T80" s="129">
        <v>-3.0</v>
      </c>
      <c r="U80" s="129">
        <v>-2.0</v>
      </c>
      <c r="V80" s="129">
        <v>-26.0</v>
      </c>
      <c r="W80" s="129">
        <v>2.3</v>
      </c>
      <c r="X80" s="129">
        <v>5.99</v>
      </c>
      <c r="Y80" s="129">
        <v>1.0</v>
      </c>
      <c r="Z80" s="129">
        <v>1.0</v>
      </c>
      <c r="AA80" s="129">
        <v>1.0</v>
      </c>
      <c r="AB80" s="129">
        <v>1.0</v>
      </c>
      <c r="AC80" s="129">
        <v>1.0</v>
      </c>
      <c r="AD80" s="129">
        <v>1.0</v>
      </c>
      <c r="AE80" s="129">
        <v>551.0</v>
      </c>
      <c r="AF80" s="129">
        <v>1.0</v>
      </c>
      <c r="AG80" s="129">
        <v>1.0</v>
      </c>
      <c r="AH80" s="129">
        <v>1.0</v>
      </c>
      <c r="AI80" s="129">
        <v>1.0</v>
      </c>
      <c r="AJ80" s="129">
        <v>1.0</v>
      </c>
      <c r="AK80" s="129">
        <v>1.0</v>
      </c>
      <c r="AL80" s="130">
        <v>45392.87391458333</v>
      </c>
      <c r="AM80" s="131">
        <v>825437.56</v>
      </c>
      <c r="AN80" s="131">
        <v>780081.87</v>
      </c>
    </row>
    <row r="81" hidden="1">
      <c r="A81" s="129">
        <v>420.0</v>
      </c>
      <c r="B81" s="14" t="s">
        <v>414</v>
      </c>
      <c r="C81" s="14" t="s">
        <v>992</v>
      </c>
      <c r="D81" s="14" t="s">
        <v>371</v>
      </c>
      <c r="E81" s="14" t="s">
        <v>1018</v>
      </c>
      <c r="F81" s="15" t="s">
        <v>55</v>
      </c>
      <c r="G81" s="15" t="s">
        <v>36</v>
      </c>
      <c r="H81" s="18" t="s">
        <v>1057</v>
      </c>
      <c r="I81" s="18" t="s">
        <v>1058</v>
      </c>
      <c r="J81" s="129">
        <v>528947.24</v>
      </c>
      <c r="K81" s="129">
        <v>716417.32</v>
      </c>
      <c r="L81" s="129">
        <v>17429.59</v>
      </c>
      <c r="M81" s="129">
        <v>21196.9</v>
      </c>
      <c r="N81" s="129">
        <v>14.0</v>
      </c>
      <c r="O81" s="129">
        <v>13.0</v>
      </c>
      <c r="P81" s="129">
        <v>62.0</v>
      </c>
      <c r="Q81" s="129">
        <v>77.0</v>
      </c>
      <c r="R81" s="129">
        <v>110.0</v>
      </c>
      <c r="S81" s="129">
        <v>142.0</v>
      </c>
      <c r="T81" s="129">
        <v>7.0</v>
      </c>
      <c r="U81" s="129">
        <v>-19.0</v>
      </c>
      <c r="V81" s="129">
        <v>-22.0</v>
      </c>
      <c r="W81" s="129">
        <v>-17.77</v>
      </c>
      <c r="X81" s="129">
        <v>-26.17</v>
      </c>
      <c r="Y81" s="129">
        <v>1.0</v>
      </c>
      <c r="Z81" s="129">
        <v>1.0</v>
      </c>
      <c r="AA81" s="129">
        <v>1.0</v>
      </c>
      <c r="AB81" s="129">
        <v>1.0</v>
      </c>
      <c r="AC81" s="129">
        <v>1.0</v>
      </c>
      <c r="AD81" s="129">
        <v>1.0</v>
      </c>
      <c r="AE81" s="129">
        <v>520.0</v>
      </c>
      <c r="AF81" s="129">
        <v>1.0</v>
      </c>
      <c r="AG81" s="129">
        <v>1.0</v>
      </c>
      <c r="AH81" s="129">
        <v>1.0</v>
      </c>
      <c r="AI81" s="129">
        <v>1.0</v>
      </c>
      <c r="AJ81" s="129">
        <v>1.0</v>
      </c>
      <c r="AK81" s="129">
        <v>1.0</v>
      </c>
      <c r="AL81" s="130">
        <v>45392.87391458333</v>
      </c>
      <c r="AM81" s="131">
        <v>628871.03</v>
      </c>
      <c r="AN81" s="131">
        <v>717860.03</v>
      </c>
    </row>
    <row r="82">
      <c r="A82" s="129">
        <v>421.0</v>
      </c>
      <c r="B82" s="14" t="s">
        <v>63</v>
      </c>
      <c r="C82" s="14" t="s">
        <v>32</v>
      </c>
      <c r="D82" s="14" t="s">
        <v>420</v>
      </c>
      <c r="E82" s="14" t="s">
        <v>421</v>
      </c>
      <c r="F82" s="15" t="s">
        <v>55</v>
      </c>
      <c r="G82" s="15" t="s">
        <v>36</v>
      </c>
      <c r="H82" s="18" t="s">
        <v>1057</v>
      </c>
      <c r="I82" s="18" t="s">
        <v>1058</v>
      </c>
      <c r="J82" s="129">
        <v>602472.25</v>
      </c>
      <c r="K82" s="129">
        <v>724242.8</v>
      </c>
      <c r="L82" s="129">
        <v>17929.33</v>
      </c>
      <c r="M82" s="129">
        <v>22919.17</v>
      </c>
      <c r="N82" s="129">
        <v>13.0</v>
      </c>
      <c r="O82" s="129">
        <v>14.0</v>
      </c>
      <c r="P82" s="129">
        <v>226.0</v>
      </c>
      <c r="Q82" s="129">
        <v>246.0</v>
      </c>
      <c r="R82" s="129">
        <v>24.0</v>
      </c>
      <c r="S82" s="129">
        <v>21.0</v>
      </c>
      <c r="T82" s="129">
        <v>-7.0</v>
      </c>
      <c r="U82" s="129">
        <v>-8.0</v>
      </c>
      <c r="V82" s="129">
        <v>14.0</v>
      </c>
      <c r="W82" s="129">
        <v>-21.77</v>
      </c>
      <c r="X82" s="129">
        <v>-16.81</v>
      </c>
      <c r="Y82" s="129">
        <v>1.0</v>
      </c>
      <c r="Z82" s="129">
        <v>1.0</v>
      </c>
      <c r="AA82" s="129">
        <v>1.0</v>
      </c>
      <c r="AB82" s="129">
        <v>1.0</v>
      </c>
      <c r="AC82" s="129">
        <v>1.0</v>
      </c>
      <c r="AD82" s="129">
        <v>1.0</v>
      </c>
      <c r="AE82" s="129">
        <v>521.0</v>
      </c>
      <c r="AF82" s="129">
        <v>1.0</v>
      </c>
      <c r="AG82" s="129">
        <v>1.0</v>
      </c>
      <c r="AH82" s="129">
        <v>1.0</v>
      </c>
      <c r="AI82" s="129">
        <v>1.0</v>
      </c>
      <c r="AJ82" s="129">
        <v>1.0</v>
      </c>
      <c r="AK82" s="129">
        <v>1.0</v>
      </c>
      <c r="AL82" s="130">
        <v>45392.87391458333</v>
      </c>
      <c r="AM82" s="131">
        <v>603184.04</v>
      </c>
      <c r="AN82" s="131">
        <v>724340.76</v>
      </c>
    </row>
    <row r="83">
      <c r="A83" s="129">
        <v>432.0</v>
      </c>
      <c r="B83" s="14" t="s">
        <v>42</v>
      </c>
      <c r="C83" s="14" t="s">
        <v>32</v>
      </c>
      <c r="D83" s="14" t="s">
        <v>144</v>
      </c>
      <c r="E83" s="14" t="s">
        <v>234</v>
      </c>
      <c r="F83" s="15" t="s">
        <v>108</v>
      </c>
      <c r="G83" s="15" t="s">
        <v>46</v>
      </c>
      <c r="H83" s="18" t="s">
        <v>1057</v>
      </c>
      <c r="I83" s="18" t="s">
        <v>1058</v>
      </c>
      <c r="J83" s="129">
        <v>1286991.72</v>
      </c>
      <c r="K83" s="129">
        <v>1259512.6</v>
      </c>
      <c r="L83" s="129">
        <v>36556.96</v>
      </c>
      <c r="M83" s="129">
        <v>37919.17</v>
      </c>
      <c r="N83" s="129">
        <v>1.0</v>
      </c>
      <c r="O83" s="129">
        <v>1.0</v>
      </c>
      <c r="P83" s="129">
        <v>420.0</v>
      </c>
      <c r="Q83" s="129">
        <v>415.0</v>
      </c>
      <c r="R83" s="129">
        <v>31.0</v>
      </c>
      <c r="S83" s="129">
        <v>28.0</v>
      </c>
      <c r="T83" s="129">
        <v>0.0</v>
      </c>
      <c r="U83" s="129">
        <v>1.0</v>
      </c>
      <c r="V83" s="129">
        <v>10.0</v>
      </c>
      <c r="W83" s="129">
        <v>-3.59</v>
      </c>
      <c r="X83" s="129">
        <v>2.18</v>
      </c>
      <c r="Y83" s="129">
        <v>1.0</v>
      </c>
      <c r="Z83" s="129">
        <v>1.0</v>
      </c>
      <c r="AA83" s="129">
        <v>1.0</v>
      </c>
      <c r="AB83" s="129">
        <v>1.0</v>
      </c>
      <c r="AC83" s="129">
        <v>1.0</v>
      </c>
      <c r="AD83" s="129">
        <v>1.0</v>
      </c>
      <c r="AE83" s="129">
        <v>565.0</v>
      </c>
      <c r="AF83" s="129">
        <v>1.0</v>
      </c>
      <c r="AG83" s="129">
        <v>1.0</v>
      </c>
      <c r="AH83" s="129">
        <v>1.0</v>
      </c>
      <c r="AI83" s="129">
        <v>1.0</v>
      </c>
      <c r="AJ83" s="129">
        <v>1.0</v>
      </c>
      <c r="AK83" s="129">
        <v>1.0</v>
      </c>
      <c r="AL83" s="130">
        <v>45392.87391458333</v>
      </c>
      <c r="AM83" s="131">
        <v>1287222.4</v>
      </c>
      <c r="AN83" s="131">
        <v>1260089.56</v>
      </c>
    </row>
    <row r="84">
      <c r="A84" s="129">
        <v>433.0</v>
      </c>
      <c r="B84" s="14" t="s">
        <v>122</v>
      </c>
      <c r="C84" s="14" t="s">
        <v>32</v>
      </c>
      <c r="D84" s="14" t="s">
        <v>430</v>
      </c>
      <c r="E84" s="14" t="s">
        <v>431</v>
      </c>
      <c r="F84" s="15" t="s">
        <v>243</v>
      </c>
      <c r="G84" s="15" t="s">
        <v>101</v>
      </c>
      <c r="H84" s="18" t="s">
        <v>1057</v>
      </c>
      <c r="I84" s="18" t="s">
        <v>1058</v>
      </c>
      <c r="J84" s="129">
        <v>1593264.2</v>
      </c>
      <c r="K84" s="129">
        <v>1920441.2</v>
      </c>
      <c r="L84" s="129">
        <v>65098.0</v>
      </c>
      <c r="M84" s="129">
        <v>74658.52</v>
      </c>
      <c r="N84" s="129">
        <v>1.0</v>
      </c>
      <c r="O84" s="129">
        <v>7.0</v>
      </c>
      <c r="P84" s="129">
        <v>688.0</v>
      </c>
      <c r="Q84" s="129">
        <v>741.0</v>
      </c>
      <c r="R84" s="129">
        <v>48.0</v>
      </c>
      <c r="S84" s="129">
        <v>56.0</v>
      </c>
      <c r="T84" s="129">
        <v>-85.0</v>
      </c>
      <c r="U84" s="129">
        <v>-7.0</v>
      </c>
      <c r="V84" s="129">
        <v>-14.0</v>
      </c>
      <c r="W84" s="129">
        <v>-12.81</v>
      </c>
      <c r="X84" s="129">
        <v>-17.04</v>
      </c>
      <c r="Y84" s="129">
        <v>1.0</v>
      </c>
      <c r="Z84" s="129">
        <v>1.0</v>
      </c>
      <c r="AA84" s="129">
        <v>1.0</v>
      </c>
      <c r="AB84" s="129">
        <v>1.0</v>
      </c>
      <c r="AC84" s="129">
        <v>1.0</v>
      </c>
      <c r="AD84" s="129">
        <v>1.0</v>
      </c>
      <c r="AE84" s="129">
        <v>591.0</v>
      </c>
      <c r="AF84" s="129">
        <v>1.0</v>
      </c>
      <c r="AG84" s="129">
        <v>1.0</v>
      </c>
      <c r="AH84" s="129">
        <v>1.0</v>
      </c>
      <c r="AI84" s="129">
        <v>1.0</v>
      </c>
      <c r="AJ84" s="129">
        <v>1.0</v>
      </c>
      <c r="AK84" s="129">
        <v>1.0</v>
      </c>
      <c r="AL84" s="130">
        <v>45392.87391458333</v>
      </c>
      <c r="AM84" s="131">
        <v>1650990.59</v>
      </c>
      <c r="AN84" s="131">
        <v>1919922.15</v>
      </c>
    </row>
    <row r="85">
      <c r="A85" s="129">
        <v>438.0</v>
      </c>
      <c r="B85" s="14" t="s">
        <v>42</v>
      </c>
      <c r="C85" s="14" t="s">
        <v>32</v>
      </c>
      <c r="D85" s="14" t="s">
        <v>437</v>
      </c>
      <c r="E85" s="14" t="s">
        <v>438</v>
      </c>
      <c r="F85" s="15" t="s">
        <v>108</v>
      </c>
      <c r="G85" s="15" t="s">
        <v>46</v>
      </c>
      <c r="H85" s="18" t="s">
        <v>1057</v>
      </c>
      <c r="I85" s="18" t="s">
        <v>1058</v>
      </c>
      <c r="J85" s="129">
        <v>1930778.85</v>
      </c>
      <c r="K85" s="129">
        <v>2250543.0</v>
      </c>
      <c r="L85" s="129">
        <v>63096.75</v>
      </c>
      <c r="M85" s="129">
        <v>75705.25</v>
      </c>
      <c r="N85" s="129">
        <v>66.0</v>
      </c>
      <c r="O85" s="129">
        <v>63.0</v>
      </c>
      <c r="P85" s="129">
        <v>720.0</v>
      </c>
      <c r="Q85" s="129">
        <v>706.0</v>
      </c>
      <c r="R85" s="129">
        <v>71.0</v>
      </c>
      <c r="S85" s="129">
        <v>65.0</v>
      </c>
      <c r="T85" s="129">
        <v>4.0</v>
      </c>
      <c r="U85" s="129">
        <v>1.0</v>
      </c>
      <c r="V85" s="129">
        <v>9.0</v>
      </c>
      <c r="W85" s="129">
        <v>-16.65</v>
      </c>
      <c r="X85" s="129">
        <v>-14.21</v>
      </c>
      <c r="Y85" s="129">
        <v>1.0</v>
      </c>
      <c r="Z85" s="129">
        <v>1.0</v>
      </c>
      <c r="AA85" s="129">
        <v>1.0</v>
      </c>
      <c r="AB85" s="129">
        <v>1.0</v>
      </c>
      <c r="AC85" s="129">
        <v>1.0</v>
      </c>
      <c r="AD85" s="129">
        <v>1.0</v>
      </c>
      <c r="AE85" s="129">
        <v>589.0</v>
      </c>
      <c r="AF85" s="129">
        <v>1.0</v>
      </c>
      <c r="AG85" s="129">
        <v>1.0</v>
      </c>
      <c r="AH85" s="129">
        <v>1.0</v>
      </c>
      <c r="AI85" s="129">
        <v>1.0</v>
      </c>
      <c r="AJ85" s="129">
        <v>1.0</v>
      </c>
      <c r="AK85" s="129">
        <v>1.0</v>
      </c>
      <c r="AL85" s="130">
        <v>45392.87391458333</v>
      </c>
      <c r="AM85" s="131">
        <v>1929593.91</v>
      </c>
      <c r="AN85" s="131">
        <v>2250838.43</v>
      </c>
    </row>
    <row r="86">
      <c r="A86" s="129">
        <v>459.0</v>
      </c>
      <c r="B86" s="14" t="s">
        <v>122</v>
      </c>
      <c r="C86" s="14" t="s">
        <v>32</v>
      </c>
      <c r="D86" s="14" t="s">
        <v>91</v>
      </c>
      <c r="E86" s="14" t="s">
        <v>344</v>
      </c>
      <c r="F86" s="15" t="s">
        <v>243</v>
      </c>
      <c r="G86" s="15" t="s">
        <v>101</v>
      </c>
      <c r="H86" s="18" t="s">
        <v>1057</v>
      </c>
      <c r="I86" s="18" t="s">
        <v>1058</v>
      </c>
      <c r="J86" s="129">
        <v>714042.72</v>
      </c>
      <c r="K86" s="129">
        <v>674257.0</v>
      </c>
      <c r="L86" s="129">
        <v>21099.5</v>
      </c>
      <c r="M86" s="129">
        <v>21385.0</v>
      </c>
      <c r="N86" s="129">
        <v>1.0</v>
      </c>
      <c r="O86" s="129">
        <v>2.0</v>
      </c>
      <c r="P86" s="129">
        <v>243.0</v>
      </c>
      <c r="Q86" s="129">
        <v>241.0</v>
      </c>
      <c r="R86" s="129">
        <v>13.0</v>
      </c>
      <c r="S86" s="129">
        <v>23.0</v>
      </c>
      <c r="T86" s="129">
        <v>-50.0</v>
      </c>
      <c r="U86" s="129">
        <v>0.0</v>
      </c>
      <c r="V86" s="129">
        <v>-43.0</v>
      </c>
      <c r="W86" s="129">
        <v>-1.34</v>
      </c>
      <c r="X86" s="129">
        <v>5.9</v>
      </c>
      <c r="Y86" s="129">
        <v>1.0</v>
      </c>
      <c r="Z86" s="129">
        <v>1.0</v>
      </c>
      <c r="AA86" s="129">
        <v>1.0</v>
      </c>
      <c r="AB86" s="129">
        <v>1.0</v>
      </c>
      <c r="AC86" s="129">
        <v>1.0</v>
      </c>
      <c r="AD86" s="129">
        <v>1.0</v>
      </c>
      <c r="AE86" s="129">
        <v>529.0</v>
      </c>
      <c r="AF86" s="129">
        <v>1.0</v>
      </c>
      <c r="AG86" s="129">
        <v>1.0</v>
      </c>
      <c r="AH86" s="129">
        <v>1.0</v>
      </c>
      <c r="AI86" s="129">
        <v>1.0</v>
      </c>
      <c r="AJ86" s="129">
        <v>1.0</v>
      </c>
      <c r="AK86" s="129">
        <v>1.0</v>
      </c>
      <c r="AL86" s="130">
        <v>45392.87391458333</v>
      </c>
      <c r="AM86" s="131">
        <v>720519.12</v>
      </c>
      <c r="AN86" s="131">
        <v>674258.98</v>
      </c>
    </row>
    <row r="87">
      <c r="A87" s="129">
        <v>465.0</v>
      </c>
      <c r="B87" s="14" t="s">
        <v>63</v>
      </c>
      <c r="C87" s="14" t="s">
        <v>32</v>
      </c>
      <c r="D87" s="14" t="s">
        <v>290</v>
      </c>
      <c r="E87" s="14" t="s">
        <v>291</v>
      </c>
      <c r="F87" s="15" t="s">
        <v>88</v>
      </c>
      <c r="G87" s="15" t="s">
        <v>59</v>
      </c>
      <c r="H87" s="18" t="s">
        <v>1057</v>
      </c>
      <c r="I87" s="18" t="s">
        <v>1058</v>
      </c>
      <c r="J87" s="129">
        <v>802190.43</v>
      </c>
      <c r="K87" s="129">
        <v>795957.4</v>
      </c>
      <c r="L87" s="129">
        <v>21565.83</v>
      </c>
      <c r="M87" s="129">
        <v>23321.74</v>
      </c>
      <c r="N87" s="129">
        <v>5.0</v>
      </c>
      <c r="O87" s="129">
        <v>6.0</v>
      </c>
      <c r="P87" s="129">
        <v>361.0</v>
      </c>
      <c r="Q87" s="129">
        <v>387.0</v>
      </c>
      <c r="R87" s="129">
        <v>16.0</v>
      </c>
      <c r="S87" s="129">
        <v>40.0</v>
      </c>
      <c r="T87" s="129">
        <v>-16.0</v>
      </c>
      <c r="U87" s="129">
        <v>-6.0</v>
      </c>
      <c r="V87" s="129">
        <v>-60.0</v>
      </c>
      <c r="W87" s="129">
        <v>-7.53</v>
      </c>
      <c r="X87" s="129">
        <v>0.78</v>
      </c>
      <c r="Y87" s="129">
        <v>1.0</v>
      </c>
      <c r="Z87" s="129">
        <v>1.0</v>
      </c>
      <c r="AA87" s="129">
        <v>1.0</v>
      </c>
      <c r="AB87" s="129">
        <v>1.0</v>
      </c>
      <c r="AC87" s="129">
        <v>1.0</v>
      </c>
      <c r="AD87" s="129">
        <v>1.0</v>
      </c>
      <c r="AE87" s="129">
        <v>531.0</v>
      </c>
      <c r="AF87" s="129">
        <v>1.0</v>
      </c>
      <c r="AG87" s="129">
        <v>1.0</v>
      </c>
      <c r="AH87" s="129">
        <v>1.0</v>
      </c>
      <c r="AI87" s="129">
        <v>1.0</v>
      </c>
      <c r="AJ87" s="129">
        <v>1.0</v>
      </c>
      <c r="AK87" s="129">
        <v>1.0</v>
      </c>
      <c r="AL87" s="130">
        <v>45392.87391458333</v>
      </c>
      <c r="AM87" s="131">
        <v>802084.02</v>
      </c>
      <c r="AN87" s="131">
        <v>802612.46</v>
      </c>
    </row>
    <row r="88" hidden="1">
      <c r="A88" s="129">
        <v>477.0</v>
      </c>
      <c r="B88" s="14" t="s">
        <v>414</v>
      </c>
      <c r="C88" s="14" t="s">
        <v>992</v>
      </c>
      <c r="D88" s="14" t="s">
        <v>71</v>
      </c>
      <c r="E88" s="14" t="s">
        <v>1060</v>
      </c>
      <c r="F88" s="15" t="s">
        <v>220</v>
      </c>
      <c r="G88" s="15" t="s">
        <v>59</v>
      </c>
      <c r="H88" s="18" t="s">
        <v>1057</v>
      </c>
      <c r="I88" s="18" t="s">
        <v>1058</v>
      </c>
      <c r="J88" s="129">
        <v>322979.63</v>
      </c>
      <c r="K88" s="129">
        <v>499399.77</v>
      </c>
      <c r="L88" s="129">
        <v>12634.46</v>
      </c>
      <c r="M88" s="129">
        <v>16197.3</v>
      </c>
      <c r="N88" s="129">
        <v>2.0</v>
      </c>
      <c r="O88" s="129">
        <v>3.0</v>
      </c>
      <c r="P88" s="129">
        <v>57.0</v>
      </c>
      <c r="Q88" s="129">
        <v>175.0</v>
      </c>
      <c r="R88" s="129">
        <v>115.0</v>
      </c>
      <c r="S88" s="129">
        <v>99.0</v>
      </c>
      <c r="T88" s="129">
        <v>-33.0</v>
      </c>
      <c r="U88" s="129">
        <v>-67.0</v>
      </c>
      <c r="V88" s="129">
        <v>16.0</v>
      </c>
      <c r="W88" s="129">
        <v>-22.0</v>
      </c>
      <c r="X88" s="129">
        <v>-35.33</v>
      </c>
      <c r="Y88" s="129">
        <v>1.0</v>
      </c>
      <c r="Z88" s="129">
        <v>1.0</v>
      </c>
      <c r="AA88" s="129">
        <v>1.0</v>
      </c>
      <c r="AB88" s="129">
        <v>1.0</v>
      </c>
      <c r="AC88" s="129">
        <v>1.0</v>
      </c>
      <c r="AD88" s="129">
        <v>1.0</v>
      </c>
      <c r="AE88" s="129">
        <v>513.0</v>
      </c>
      <c r="AF88" s="129">
        <v>1.0</v>
      </c>
      <c r="AG88" s="129">
        <v>1.0</v>
      </c>
      <c r="AH88" s="129">
        <v>1.0</v>
      </c>
      <c r="AI88" s="129">
        <v>1.0</v>
      </c>
      <c r="AJ88" s="129">
        <v>1.0</v>
      </c>
      <c r="AK88" s="129">
        <v>1.0</v>
      </c>
      <c r="AL88" s="130">
        <v>45392.87391458333</v>
      </c>
      <c r="AM88" s="131">
        <v>374187.97</v>
      </c>
      <c r="AN88" s="131">
        <v>456432.95</v>
      </c>
    </row>
    <row r="89">
      <c r="A89" s="129">
        <v>482.0</v>
      </c>
      <c r="B89" s="14" t="s">
        <v>42</v>
      </c>
      <c r="C89" s="14" t="s">
        <v>32</v>
      </c>
      <c r="D89" s="14" t="s">
        <v>106</v>
      </c>
      <c r="E89" s="14" t="s">
        <v>107</v>
      </c>
      <c r="F89" s="15" t="s">
        <v>108</v>
      </c>
      <c r="G89" s="15" t="s">
        <v>46</v>
      </c>
      <c r="H89" s="18" t="s">
        <v>1057</v>
      </c>
      <c r="I89" s="18" t="s">
        <v>1058</v>
      </c>
      <c r="J89" s="129">
        <v>1096803.25</v>
      </c>
      <c r="K89" s="129">
        <v>1030460.0</v>
      </c>
      <c r="L89" s="129">
        <v>36392.22</v>
      </c>
      <c r="M89" s="129">
        <v>35249.15</v>
      </c>
      <c r="N89" s="129">
        <v>1.0</v>
      </c>
      <c r="O89" s="129">
        <v>1.0</v>
      </c>
      <c r="P89" s="129">
        <v>549.0</v>
      </c>
      <c r="Q89" s="129">
        <v>494.0</v>
      </c>
      <c r="R89" s="129">
        <v>32.0</v>
      </c>
      <c r="S89" s="129">
        <v>29.0</v>
      </c>
      <c r="T89" s="129">
        <v>0.0</v>
      </c>
      <c r="U89" s="129">
        <v>11.0</v>
      </c>
      <c r="V89" s="129">
        <v>10.0</v>
      </c>
      <c r="W89" s="129">
        <v>3.24</v>
      </c>
      <c r="X89" s="129">
        <v>6.44</v>
      </c>
      <c r="Y89" s="129">
        <v>1.0</v>
      </c>
      <c r="Z89" s="129">
        <v>1.0</v>
      </c>
      <c r="AA89" s="129">
        <v>1.0</v>
      </c>
      <c r="AB89" s="129">
        <v>1.0</v>
      </c>
      <c r="AC89" s="129">
        <v>1.0</v>
      </c>
      <c r="AD89" s="129">
        <v>1.0</v>
      </c>
      <c r="AE89" s="129">
        <v>564.0</v>
      </c>
      <c r="AF89" s="129">
        <v>1.0</v>
      </c>
      <c r="AG89" s="129">
        <v>1.0</v>
      </c>
      <c r="AH89" s="129">
        <v>1.0</v>
      </c>
      <c r="AI89" s="129">
        <v>1.0</v>
      </c>
      <c r="AJ89" s="129">
        <v>1.0</v>
      </c>
      <c r="AK89" s="129">
        <v>1.0</v>
      </c>
      <c r="AL89" s="130">
        <v>45392.87391458333</v>
      </c>
      <c r="AM89" s="131">
        <v>1098825.25</v>
      </c>
      <c r="AN89" s="131">
        <v>1033386.03</v>
      </c>
    </row>
    <row r="90">
      <c r="A90" s="129">
        <v>526.0</v>
      </c>
      <c r="B90" s="14" t="s">
        <v>42</v>
      </c>
      <c r="C90" s="14" t="s">
        <v>32</v>
      </c>
      <c r="D90" s="14" t="s">
        <v>273</v>
      </c>
      <c r="E90" s="14" t="s">
        <v>274</v>
      </c>
      <c r="F90" s="15" t="s">
        <v>70</v>
      </c>
      <c r="G90" s="15" t="s">
        <v>36</v>
      </c>
      <c r="H90" s="18" t="s">
        <v>1057</v>
      </c>
      <c r="I90" s="18" t="s">
        <v>1058</v>
      </c>
      <c r="J90" s="129">
        <v>596705.74</v>
      </c>
      <c r="K90" s="129">
        <v>751393.4</v>
      </c>
      <c r="L90" s="129">
        <v>19199.06</v>
      </c>
      <c r="M90" s="129">
        <v>25051.0</v>
      </c>
      <c r="N90" s="129">
        <v>18.0</v>
      </c>
      <c r="O90" s="129">
        <v>30.0</v>
      </c>
      <c r="P90" s="129">
        <v>369.0</v>
      </c>
      <c r="Q90" s="129">
        <v>401.0</v>
      </c>
      <c r="R90" s="129">
        <v>20.0</v>
      </c>
      <c r="S90" s="129">
        <v>32.0</v>
      </c>
      <c r="T90" s="129">
        <v>-40.0</v>
      </c>
      <c r="U90" s="129">
        <v>-7.0</v>
      </c>
      <c r="V90" s="129">
        <v>-37.0</v>
      </c>
      <c r="W90" s="129">
        <v>-23.36</v>
      </c>
      <c r="X90" s="129">
        <v>-20.59</v>
      </c>
      <c r="Y90" s="129">
        <v>1.0</v>
      </c>
      <c r="Z90" s="129">
        <v>1.0</v>
      </c>
      <c r="AA90" s="129">
        <v>1.0</v>
      </c>
      <c r="AB90" s="129">
        <v>1.0</v>
      </c>
      <c r="AC90" s="129">
        <v>1.0</v>
      </c>
      <c r="AD90" s="129">
        <v>1.0</v>
      </c>
      <c r="AE90" s="129">
        <v>526.0</v>
      </c>
      <c r="AF90" s="129">
        <v>1.0</v>
      </c>
      <c r="AG90" s="129">
        <v>1.0</v>
      </c>
      <c r="AH90" s="129">
        <v>1.0</v>
      </c>
      <c r="AI90" s="129">
        <v>1.0</v>
      </c>
      <c r="AJ90" s="129">
        <v>1.0</v>
      </c>
      <c r="AK90" s="129">
        <v>1.0</v>
      </c>
      <c r="AL90" s="130">
        <v>45392.87391458333</v>
      </c>
      <c r="AM90" s="131">
        <v>596246.74</v>
      </c>
      <c r="AN90" s="131">
        <v>748394.66</v>
      </c>
    </row>
    <row r="91">
      <c r="A91" s="129">
        <v>535.0</v>
      </c>
      <c r="B91" s="14" t="s">
        <v>67</v>
      </c>
      <c r="C91" s="14" t="s">
        <v>32</v>
      </c>
      <c r="D91" s="14" t="s">
        <v>427</v>
      </c>
      <c r="E91" s="14" t="s">
        <v>371</v>
      </c>
      <c r="F91" s="15" t="s">
        <v>228</v>
      </c>
      <c r="G91" s="15" t="s">
        <v>36</v>
      </c>
      <c r="H91" s="18" t="s">
        <v>1057</v>
      </c>
      <c r="I91" s="18" t="s">
        <v>1058</v>
      </c>
      <c r="J91" s="129">
        <v>790793.15</v>
      </c>
      <c r="K91" s="129">
        <v>1005061.2</v>
      </c>
      <c r="L91" s="129">
        <v>22839.94</v>
      </c>
      <c r="M91" s="129">
        <v>30848.21</v>
      </c>
      <c r="N91" s="129">
        <v>14.0</v>
      </c>
      <c r="O91" s="129">
        <v>20.0</v>
      </c>
      <c r="P91" s="129">
        <v>248.0</v>
      </c>
      <c r="Q91" s="129">
        <v>321.0</v>
      </c>
      <c r="R91" s="129">
        <v>24.0</v>
      </c>
      <c r="S91" s="129">
        <v>34.0</v>
      </c>
      <c r="T91" s="129">
        <v>-30.0</v>
      </c>
      <c r="U91" s="129">
        <v>-22.0</v>
      </c>
      <c r="V91" s="129">
        <v>-29.0</v>
      </c>
      <c r="W91" s="129">
        <v>-25.96</v>
      </c>
      <c r="X91" s="129">
        <v>-21.32</v>
      </c>
      <c r="Y91" s="129">
        <v>1.0</v>
      </c>
      <c r="Z91" s="129">
        <v>1.0</v>
      </c>
      <c r="AA91" s="129">
        <v>1.0</v>
      </c>
      <c r="AB91" s="129">
        <v>1.0</v>
      </c>
      <c r="AC91" s="129">
        <v>1.0</v>
      </c>
      <c r="AD91" s="129">
        <v>1.0</v>
      </c>
      <c r="AE91" s="129">
        <v>536.0</v>
      </c>
      <c r="AF91" s="129">
        <v>1.0</v>
      </c>
      <c r="AG91" s="129">
        <v>1.0</v>
      </c>
      <c r="AH91" s="129">
        <v>1.0</v>
      </c>
      <c r="AI91" s="129">
        <v>1.0</v>
      </c>
      <c r="AJ91" s="129">
        <v>1.0</v>
      </c>
      <c r="AK91" s="129">
        <v>1.0</v>
      </c>
      <c r="AL91" s="130">
        <v>45392.87391458333</v>
      </c>
      <c r="AM91" s="131">
        <v>790867.24</v>
      </c>
      <c r="AN91" s="131">
        <v>1004217.91</v>
      </c>
    </row>
    <row r="92">
      <c r="A92" s="129">
        <v>539.0</v>
      </c>
      <c r="B92" s="14" t="s">
        <v>47</v>
      </c>
      <c r="C92" s="14" t="s">
        <v>32</v>
      </c>
      <c r="D92" s="14" t="s">
        <v>226</v>
      </c>
      <c r="E92" s="14" t="s">
        <v>512</v>
      </c>
      <c r="F92" s="15" t="s">
        <v>513</v>
      </c>
      <c r="G92" s="15" t="s">
        <v>59</v>
      </c>
      <c r="H92" s="18" t="s">
        <v>1057</v>
      </c>
      <c r="I92" s="18" t="s">
        <v>1058</v>
      </c>
      <c r="J92" s="129">
        <v>619671.64</v>
      </c>
      <c r="K92" s="129">
        <v>633763.6</v>
      </c>
      <c r="L92" s="129">
        <v>18381.52</v>
      </c>
      <c r="M92" s="129">
        <v>19410.72</v>
      </c>
      <c r="N92" s="129">
        <v>13.0</v>
      </c>
      <c r="O92" s="129">
        <v>39.0</v>
      </c>
      <c r="P92" s="129">
        <v>228.0</v>
      </c>
      <c r="Q92" s="129">
        <v>244.0</v>
      </c>
      <c r="R92" s="129">
        <v>20.0</v>
      </c>
      <c r="S92" s="129">
        <v>28.0</v>
      </c>
      <c r="T92" s="129">
        <v>-66.0</v>
      </c>
      <c r="U92" s="129">
        <v>-6.0</v>
      </c>
      <c r="V92" s="129">
        <v>-28.0</v>
      </c>
      <c r="W92" s="129">
        <v>-5.3</v>
      </c>
      <c r="X92" s="129">
        <v>-2.22</v>
      </c>
      <c r="Y92" s="129">
        <v>1.0</v>
      </c>
      <c r="Z92" s="129">
        <v>1.0</v>
      </c>
      <c r="AA92" s="129">
        <v>1.0</v>
      </c>
      <c r="AB92" s="129">
        <v>1.0</v>
      </c>
      <c r="AC92" s="129">
        <v>1.0</v>
      </c>
      <c r="AD92" s="129">
        <v>1.0</v>
      </c>
      <c r="AE92" s="129">
        <v>523.0</v>
      </c>
      <c r="AF92" s="129">
        <v>1.0</v>
      </c>
      <c r="AG92" s="129">
        <v>1.0</v>
      </c>
      <c r="AH92" s="129">
        <v>1.0</v>
      </c>
      <c r="AI92" s="129">
        <v>1.0</v>
      </c>
      <c r="AJ92" s="129">
        <v>1.0</v>
      </c>
      <c r="AK92" s="129">
        <v>1.0</v>
      </c>
      <c r="AL92" s="130">
        <v>45392.87391458333</v>
      </c>
      <c r="AM92" s="131">
        <v>619671.64</v>
      </c>
      <c r="AN92" s="131">
        <v>633793.0</v>
      </c>
    </row>
    <row r="93">
      <c r="A93" s="129">
        <v>541.0</v>
      </c>
      <c r="B93" s="14" t="s">
        <v>31</v>
      </c>
      <c r="C93" s="14" t="s">
        <v>32</v>
      </c>
      <c r="D93" s="14" t="s">
        <v>516</v>
      </c>
      <c r="E93" s="14" t="s">
        <v>517</v>
      </c>
      <c r="F93" s="15" t="s">
        <v>220</v>
      </c>
      <c r="G93" s="15" t="s">
        <v>59</v>
      </c>
      <c r="H93" s="18" t="s">
        <v>1057</v>
      </c>
      <c r="I93" s="18" t="s">
        <v>1058</v>
      </c>
      <c r="J93" s="129">
        <v>1518495.68</v>
      </c>
      <c r="K93" s="129">
        <v>1473881.2</v>
      </c>
      <c r="L93" s="129">
        <v>54345.45</v>
      </c>
      <c r="M93" s="129">
        <v>56604.25</v>
      </c>
      <c r="N93" s="129">
        <v>20.0</v>
      </c>
      <c r="O93" s="129">
        <v>18.0</v>
      </c>
      <c r="P93" s="129">
        <v>578.0</v>
      </c>
      <c r="Q93" s="129">
        <v>509.0</v>
      </c>
      <c r="R93" s="129">
        <v>37.0</v>
      </c>
      <c r="S93" s="129">
        <v>40.0</v>
      </c>
      <c r="T93" s="129">
        <v>11.0</v>
      </c>
      <c r="U93" s="129">
        <v>13.0</v>
      </c>
      <c r="V93" s="129">
        <v>-7.0</v>
      </c>
      <c r="W93" s="129">
        <v>-3.99</v>
      </c>
      <c r="X93" s="129">
        <v>3.03</v>
      </c>
      <c r="Y93" s="129">
        <v>1.0</v>
      </c>
      <c r="Z93" s="129">
        <v>1.0</v>
      </c>
      <c r="AA93" s="129">
        <v>1.0</v>
      </c>
      <c r="AB93" s="129">
        <v>1.0</v>
      </c>
      <c r="AC93" s="129">
        <v>1.0</v>
      </c>
      <c r="AD93" s="129">
        <v>1.0</v>
      </c>
      <c r="AE93" s="129">
        <v>581.0</v>
      </c>
      <c r="AF93" s="129">
        <v>1.0</v>
      </c>
      <c r="AG93" s="129">
        <v>1.0</v>
      </c>
      <c r="AH93" s="129">
        <v>1.0</v>
      </c>
      <c r="AI93" s="129">
        <v>1.0</v>
      </c>
      <c r="AJ93" s="129">
        <v>1.0</v>
      </c>
      <c r="AK93" s="129">
        <v>1.0</v>
      </c>
      <c r="AL93" s="130">
        <v>45392.87391458333</v>
      </c>
      <c r="AM93" s="131">
        <v>1519275.93</v>
      </c>
      <c r="AN93" s="131">
        <v>1475413.53</v>
      </c>
    </row>
    <row r="94">
      <c r="A94" s="129">
        <v>546.0</v>
      </c>
      <c r="B94" s="14" t="s">
        <v>67</v>
      </c>
      <c r="C94" s="14" t="s">
        <v>32</v>
      </c>
      <c r="D94" s="14" t="s">
        <v>393</v>
      </c>
      <c r="E94" s="14" t="s">
        <v>179</v>
      </c>
      <c r="F94" s="15" t="s">
        <v>228</v>
      </c>
      <c r="G94" s="15" t="s">
        <v>36</v>
      </c>
      <c r="H94" s="18" t="s">
        <v>1057</v>
      </c>
      <c r="I94" s="18" t="s">
        <v>1058</v>
      </c>
      <c r="J94" s="129">
        <v>1239369.97</v>
      </c>
      <c r="K94" s="129">
        <v>1197245.4</v>
      </c>
      <c r="L94" s="129">
        <v>37555.07</v>
      </c>
      <c r="M94" s="129">
        <v>36797.25</v>
      </c>
      <c r="N94" s="129">
        <v>1.0</v>
      </c>
      <c r="O94" s="129">
        <v>1.0</v>
      </c>
      <c r="P94" s="129">
        <v>308.0</v>
      </c>
      <c r="Q94" s="129">
        <v>368.0</v>
      </c>
      <c r="R94" s="129">
        <v>29.0</v>
      </c>
      <c r="S94" s="129">
        <v>51.0</v>
      </c>
      <c r="T94" s="129">
        <v>0.0</v>
      </c>
      <c r="U94" s="129">
        <v>-16.0</v>
      </c>
      <c r="V94" s="129">
        <v>-43.0</v>
      </c>
      <c r="W94" s="129">
        <v>2.06</v>
      </c>
      <c r="X94" s="129">
        <v>3.52</v>
      </c>
      <c r="Y94" s="129">
        <v>1.0</v>
      </c>
      <c r="Z94" s="129">
        <v>1.0</v>
      </c>
      <c r="AA94" s="129">
        <v>1.0</v>
      </c>
      <c r="AB94" s="129">
        <v>1.0</v>
      </c>
      <c r="AC94" s="129">
        <v>1.0</v>
      </c>
      <c r="AD94" s="129">
        <v>1.0</v>
      </c>
      <c r="AE94" s="129">
        <v>566.0</v>
      </c>
      <c r="AF94" s="129">
        <v>1.0</v>
      </c>
      <c r="AG94" s="129">
        <v>1.0</v>
      </c>
      <c r="AH94" s="129">
        <v>1.0</v>
      </c>
      <c r="AI94" s="129">
        <v>1.0</v>
      </c>
      <c r="AJ94" s="129">
        <v>1.0</v>
      </c>
      <c r="AK94" s="129">
        <v>1.0</v>
      </c>
      <c r="AL94" s="130">
        <v>45392.87391458333</v>
      </c>
      <c r="AM94" s="131">
        <v>1239506.22</v>
      </c>
      <c r="AN94" s="131">
        <v>1198653.55</v>
      </c>
    </row>
    <row r="95" hidden="1">
      <c r="A95" s="129">
        <v>552.0</v>
      </c>
      <c r="B95" s="14" t="s">
        <v>414</v>
      </c>
      <c r="C95" s="14" t="s">
        <v>992</v>
      </c>
      <c r="D95" s="14" t="s">
        <v>457</v>
      </c>
      <c r="E95" s="14" t="s">
        <v>1061</v>
      </c>
      <c r="F95" s="15" t="s">
        <v>55</v>
      </c>
      <c r="G95" s="15" t="s">
        <v>36</v>
      </c>
      <c r="H95" s="18" t="s">
        <v>1057</v>
      </c>
      <c r="I95" s="18" t="s">
        <v>1058</v>
      </c>
      <c r="J95" s="129">
        <v>503760.93</v>
      </c>
      <c r="K95" s="129">
        <v>923450.92</v>
      </c>
      <c r="L95" s="129">
        <v>17216.37</v>
      </c>
      <c r="M95" s="129">
        <v>27402.62</v>
      </c>
      <c r="N95" s="129">
        <v>10.0</v>
      </c>
      <c r="O95" s="129">
        <v>9.0</v>
      </c>
      <c r="P95" s="129">
        <v>66.0</v>
      </c>
      <c r="Q95" s="129">
        <v>114.0</v>
      </c>
      <c r="R95" s="129">
        <v>138.0</v>
      </c>
      <c r="S95" s="129">
        <v>172.0</v>
      </c>
      <c r="T95" s="129">
        <v>11.0</v>
      </c>
      <c r="U95" s="129">
        <v>-42.0</v>
      </c>
      <c r="V95" s="129">
        <v>-19.0</v>
      </c>
      <c r="W95" s="129">
        <v>-37.17</v>
      </c>
      <c r="X95" s="129">
        <v>-45.45</v>
      </c>
      <c r="Y95" s="129">
        <v>1.0</v>
      </c>
      <c r="Z95" s="129">
        <v>1.0</v>
      </c>
      <c r="AA95" s="129">
        <v>1.0</v>
      </c>
      <c r="AB95" s="129">
        <v>1.0</v>
      </c>
      <c r="AC95" s="129">
        <v>1.0</v>
      </c>
      <c r="AD95" s="129">
        <v>1.0</v>
      </c>
      <c r="AE95" s="129">
        <v>519.0</v>
      </c>
      <c r="AF95" s="129">
        <v>1.0</v>
      </c>
      <c r="AG95" s="129">
        <v>1.0</v>
      </c>
      <c r="AH95" s="129">
        <v>1.0</v>
      </c>
      <c r="AI95" s="129">
        <v>1.0</v>
      </c>
      <c r="AJ95" s="129">
        <v>1.0</v>
      </c>
      <c r="AK95" s="129">
        <v>1.0</v>
      </c>
      <c r="AL95" s="130">
        <v>45392.87391458333</v>
      </c>
      <c r="AM95" s="131">
        <v>625912.38</v>
      </c>
      <c r="AN95" s="131">
        <v>923679.32</v>
      </c>
    </row>
    <row r="96">
      <c r="A96" s="129">
        <v>557.0</v>
      </c>
      <c r="B96" s="14" t="s">
        <v>122</v>
      </c>
      <c r="C96" s="14" t="s">
        <v>32</v>
      </c>
      <c r="D96" s="14" t="s">
        <v>530</v>
      </c>
      <c r="E96" s="14" t="s">
        <v>531</v>
      </c>
      <c r="F96" s="15" t="s">
        <v>223</v>
      </c>
      <c r="G96" s="15" t="s">
        <v>101</v>
      </c>
      <c r="H96" s="18" t="s">
        <v>1057</v>
      </c>
      <c r="I96" s="18" t="s">
        <v>1058</v>
      </c>
      <c r="J96" s="129">
        <v>912203.94</v>
      </c>
      <c r="K96" s="129">
        <v>1034482.8</v>
      </c>
      <c r="L96" s="129">
        <v>41433.49</v>
      </c>
      <c r="M96" s="129">
        <v>55233.78</v>
      </c>
      <c r="N96" s="129">
        <v>1.0</v>
      </c>
      <c r="O96" s="129">
        <v>2.0</v>
      </c>
      <c r="P96" s="129">
        <v>197.0</v>
      </c>
      <c r="Q96" s="129">
        <v>204.0</v>
      </c>
      <c r="R96" s="129">
        <v>11.0</v>
      </c>
      <c r="S96" s="129">
        <v>13.0</v>
      </c>
      <c r="T96" s="129">
        <v>-50.0</v>
      </c>
      <c r="U96" s="129">
        <v>-3.0</v>
      </c>
      <c r="V96" s="129">
        <v>-15.0</v>
      </c>
      <c r="W96" s="129">
        <v>-24.99</v>
      </c>
      <c r="X96" s="129">
        <v>-11.82</v>
      </c>
      <c r="Y96" s="129">
        <v>1.0</v>
      </c>
      <c r="Z96" s="129">
        <v>1.0</v>
      </c>
      <c r="AA96" s="129">
        <v>1.0</v>
      </c>
      <c r="AB96" s="129">
        <v>1.0</v>
      </c>
      <c r="AC96" s="129">
        <v>1.0</v>
      </c>
      <c r="AD96" s="129">
        <v>1.0</v>
      </c>
      <c r="AE96" s="129">
        <v>572.0</v>
      </c>
      <c r="AF96" s="129">
        <v>1.0</v>
      </c>
      <c r="AG96" s="129">
        <v>1.0</v>
      </c>
      <c r="AH96" s="129">
        <v>1.0</v>
      </c>
      <c r="AI96" s="129">
        <v>1.0</v>
      </c>
      <c r="AJ96" s="129">
        <v>1.0</v>
      </c>
      <c r="AK96" s="129">
        <v>1.0</v>
      </c>
      <c r="AL96" s="130">
        <v>45392.87391458333</v>
      </c>
      <c r="AM96" s="131">
        <v>849355.89</v>
      </c>
      <c r="AN96" s="131">
        <v>980441.71</v>
      </c>
    </row>
    <row r="97">
      <c r="A97" s="129">
        <v>574.0</v>
      </c>
      <c r="B97" s="14" t="s">
        <v>97</v>
      </c>
      <c r="C97" s="14" t="s">
        <v>32</v>
      </c>
      <c r="D97" s="14" t="s">
        <v>415</v>
      </c>
      <c r="E97" s="14" t="s">
        <v>416</v>
      </c>
      <c r="F97" s="15" t="s">
        <v>45</v>
      </c>
      <c r="G97" s="15" t="s">
        <v>46</v>
      </c>
      <c r="H97" s="18" t="s">
        <v>1057</v>
      </c>
      <c r="I97" s="18" t="s">
        <v>1058</v>
      </c>
      <c r="J97" s="129">
        <v>723490.96</v>
      </c>
      <c r="K97" s="129">
        <v>706740.2</v>
      </c>
      <c r="L97" s="129">
        <v>24834.2</v>
      </c>
      <c r="M97" s="129">
        <v>25955.01</v>
      </c>
      <c r="N97" s="129">
        <v>33.0</v>
      </c>
      <c r="O97" s="129">
        <v>29.0</v>
      </c>
      <c r="P97" s="129">
        <v>328.0</v>
      </c>
      <c r="Q97" s="129">
        <v>351.0</v>
      </c>
      <c r="R97" s="129">
        <v>21.0</v>
      </c>
      <c r="S97" s="129">
        <v>23.0</v>
      </c>
      <c r="T97" s="129">
        <v>13.0</v>
      </c>
      <c r="U97" s="129">
        <v>-6.0</v>
      </c>
      <c r="V97" s="129">
        <v>-8.0</v>
      </c>
      <c r="W97" s="129">
        <v>-4.32</v>
      </c>
      <c r="X97" s="129">
        <v>2.37</v>
      </c>
      <c r="Y97" s="129">
        <v>1.0</v>
      </c>
      <c r="Z97" s="129">
        <v>1.0</v>
      </c>
      <c r="AA97" s="129">
        <v>1.0</v>
      </c>
      <c r="AB97" s="129">
        <v>1.0</v>
      </c>
      <c r="AC97" s="129">
        <v>1.0</v>
      </c>
      <c r="AD97" s="129">
        <v>1.0</v>
      </c>
      <c r="AE97" s="129">
        <v>540.0</v>
      </c>
      <c r="AF97" s="129">
        <v>1.0</v>
      </c>
      <c r="AG97" s="129">
        <v>1.0</v>
      </c>
      <c r="AH97" s="129">
        <v>1.0</v>
      </c>
      <c r="AI97" s="129">
        <v>1.0</v>
      </c>
      <c r="AJ97" s="129">
        <v>1.0</v>
      </c>
      <c r="AK97" s="129">
        <v>1.0</v>
      </c>
      <c r="AL97" s="130">
        <v>45392.87391458333</v>
      </c>
      <c r="AM97" s="131">
        <v>725461.7</v>
      </c>
      <c r="AN97" s="131">
        <v>706847.79</v>
      </c>
    </row>
    <row r="98">
      <c r="A98" s="129">
        <v>579.0</v>
      </c>
      <c r="B98" s="14" t="s">
        <v>63</v>
      </c>
      <c r="C98" s="14" t="s">
        <v>32</v>
      </c>
      <c r="D98" s="14" t="s">
        <v>135</v>
      </c>
      <c r="E98" s="14" t="s">
        <v>545</v>
      </c>
      <c r="F98" s="15" t="s">
        <v>73</v>
      </c>
      <c r="G98" s="15" t="s">
        <v>36</v>
      </c>
      <c r="H98" s="18" t="s">
        <v>1057</v>
      </c>
      <c r="I98" s="18" t="s">
        <v>1058</v>
      </c>
      <c r="J98" s="129">
        <v>1409806.15</v>
      </c>
      <c r="K98" s="129">
        <v>1417425.0</v>
      </c>
      <c r="L98" s="129">
        <v>44524.21</v>
      </c>
      <c r="M98" s="129">
        <v>48067.98</v>
      </c>
      <c r="N98" s="129">
        <v>24.0</v>
      </c>
      <c r="O98" s="129">
        <v>28.0</v>
      </c>
      <c r="P98" s="129">
        <v>507.0</v>
      </c>
      <c r="Q98" s="129">
        <v>526.0</v>
      </c>
      <c r="R98" s="129">
        <v>42.0</v>
      </c>
      <c r="S98" s="129">
        <v>37.0</v>
      </c>
      <c r="T98" s="129">
        <v>-14.0</v>
      </c>
      <c r="U98" s="129">
        <v>-3.0</v>
      </c>
      <c r="V98" s="129">
        <v>13.0</v>
      </c>
      <c r="W98" s="129">
        <v>-7.37</v>
      </c>
      <c r="X98" s="129">
        <v>-0.54</v>
      </c>
      <c r="Y98" s="129">
        <v>1.0</v>
      </c>
      <c r="Z98" s="129">
        <v>1.0</v>
      </c>
      <c r="AA98" s="129">
        <v>1.0</v>
      </c>
      <c r="AB98" s="129">
        <v>1.0</v>
      </c>
      <c r="AC98" s="129">
        <v>1.0</v>
      </c>
      <c r="AD98" s="129">
        <v>1.0</v>
      </c>
      <c r="AE98" s="129">
        <v>573.0</v>
      </c>
      <c r="AF98" s="129">
        <v>1.0</v>
      </c>
      <c r="AG98" s="129">
        <v>1.0</v>
      </c>
      <c r="AH98" s="129">
        <v>1.0</v>
      </c>
      <c r="AI98" s="129">
        <v>1.0</v>
      </c>
      <c r="AJ98" s="129">
        <v>1.0</v>
      </c>
      <c r="AK98" s="129">
        <v>1.0</v>
      </c>
      <c r="AL98" s="130">
        <v>45392.87391458333</v>
      </c>
      <c r="AM98" s="131">
        <v>1409549.09</v>
      </c>
      <c r="AN98" s="131">
        <v>1416334.02</v>
      </c>
    </row>
    <row r="99">
      <c r="A99" s="129">
        <v>584.0</v>
      </c>
      <c r="B99" s="14" t="s">
        <v>37</v>
      </c>
      <c r="C99" s="14" t="s">
        <v>32</v>
      </c>
      <c r="D99" s="14" t="s">
        <v>550</v>
      </c>
      <c r="E99" s="14" t="s">
        <v>551</v>
      </c>
      <c r="F99" s="15" t="s">
        <v>40</v>
      </c>
      <c r="G99" s="15" t="s">
        <v>36</v>
      </c>
      <c r="H99" s="18" t="s">
        <v>1057</v>
      </c>
      <c r="I99" s="18" t="s">
        <v>1058</v>
      </c>
      <c r="J99" s="129">
        <v>799664.51</v>
      </c>
      <c r="K99" s="129">
        <v>974554.0</v>
      </c>
      <c r="L99" s="129">
        <v>25946.5</v>
      </c>
      <c r="M99" s="129">
        <v>33319.25</v>
      </c>
      <c r="N99" s="129">
        <v>19.0</v>
      </c>
      <c r="O99" s="129">
        <v>26.0</v>
      </c>
      <c r="P99" s="129">
        <v>390.0</v>
      </c>
      <c r="Q99" s="129">
        <v>444.0</v>
      </c>
      <c r="R99" s="129">
        <v>44.0</v>
      </c>
      <c r="S99" s="129">
        <v>52.0</v>
      </c>
      <c r="T99" s="129">
        <v>-26.0</v>
      </c>
      <c r="U99" s="129">
        <v>-12.0</v>
      </c>
      <c r="V99" s="129">
        <v>-15.0</v>
      </c>
      <c r="W99" s="129">
        <v>-22.13</v>
      </c>
      <c r="X99" s="129">
        <v>-17.95</v>
      </c>
      <c r="Y99" s="129">
        <v>1.0</v>
      </c>
      <c r="Z99" s="129">
        <v>1.0</v>
      </c>
      <c r="AA99" s="129">
        <v>1.0</v>
      </c>
      <c r="AB99" s="129">
        <v>1.0</v>
      </c>
      <c r="AC99" s="129">
        <v>1.0</v>
      </c>
      <c r="AD99" s="129">
        <v>1.0</v>
      </c>
      <c r="AE99" s="129">
        <v>543.0</v>
      </c>
      <c r="AF99" s="129">
        <v>1.0</v>
      </c>
      <c r="AG99" s="129">
        <v>1.0</v>
      </c>
      <c r="AH99" s="129">
        <v>1.0</v>
      </c>
      <c r="AI99" s="129">
        <v>1.0</v>
      </c>
      <c r="AJ99" s="129">
        <v>1.0</v>
      </c>
      <c r="AK99" s="129">
        <v>1.0</v>
      </c>
      <c r="AL99" s="130">
        <v>45392.87391458333</v>
      </c>
      <c r="AM99" s="131">
        <v>799517.14</v>
      </c>
      <c r="AN99" s="131">
        <v>974748.78</v>
      </c>
    </row>
    <row r="100">
      <c r="A100" s="129">
        <v>586.0</v>
      </c>
      <c r="B100" s="14" t="s">
        <v>97</v>
      </c>
      <c r="C100" s="14" t="s">
        <v>32</v>
      </c>
      <c r="D100" s="14" t="s">
        <v>215</v>
      </c>
      <c r="E100" s="14" t="s">
        <v>553</v>
      </c>
      <c r="F100" s="15" t="s">
        <v>243</v>
      </c>
      <c r="G100" s="15" t="s">
        <v>101</v>
      </c>
      <c r="H100" s="18" t="s">
        <v>1057</v>
      </c>
      <c r="I100" s="18" t="s">
        <v>1058</v>
      </c>
      <c r="J100" s="129">
        <v>877254.72</v>
      </c>
      <c r="K100" s="129">
        <v>958922.2</v>
      </c>
      <c r="L100" s="129">
        <v>26100.5</v>
      </c>
      <c r="M100" s="129">
        <v>28816.92</v>
      </c>
      <c r="N100" s="129">
        <v>12.0</v>
      </c>
      <c r="O100" s="129">
        <v>14.0</v>
      </c>
      <c r="P100" s="129">
        <v>300.0</v>
      </c>
      <c r="Q100" s="129">
        <v>311.0</v>
      </c>
      <c r="R100" s="129">
        <v>16.0</v>
      </c>
      <c r="S100" s="129">
        <v>16.0</v>
      </c>
      <c r="T100" s="129">
        <v>-14.0</v>
      </c>
      <c r="U100" s="129">
        <v>-3.0</v>
      </c>
      <c r="V100" s="129">
        <v>0.0</v>
      </c>
      <c r="W100" s="129">
        <v>-9.43</v>
      </c>
      <c r="X100" s="129">
        <v>-8.52</v>
      </c>
      <c r="Y100" s="129">
        <v>1.0</v>
      </c>
      <c r="Z100" s="129">
        <v>1.0</v>
      </c>
      <c r="AA100" s="129">
        <v>1.0</v>
      </c>
      <c r="AB100" s="129">
        <v>1.0</v>
      </c>
      <c r="AC100" s="129">
        <v>1.0</v>
      </c>
      <c r="AD100" s="129">
        <v>1.0</v>
      </c>
      <c r="AE100" s="129">
        <v>544.0</v>
      </c>
      <c r="AF100" s="129">
        <v>1.0</v>
      </c>
      <c r="AG100" s="129">
        <v>1.0</v>
      </c>
      <c r="AH100" s="129">
        <v>1.0</v>
      </c>
      <c r="AI100" s="129">
        <v>1.0</v>
      </c>
      <c r="AJ100" s="129">
        <v>1.0</v>
      </c>
      <c r="AK100" s="129">
        <v>1.0</v>
      </c>
      <c r="AL100" s="130">
        <v>45392.87391458333</v>
      </c>
      <c r="AM100" s="131">
        <v>877262.72</v>
      </c>
      <c r="AN100" s="131">
        <v>958693.57</v>
      </c>
    </row>
    <row r="101">
      <c r="A101" s="129">
        <v>597.0</v>
      </c>
      <c r="B101" s="14" t="s">
        <v>37</v>
      </c>
      <c r="C101" s="14" t="s">
        <v>32</v>
      </c>
      <c r="D101" s="14" t="s">
        <v>561</v>
      </c>
      <c r="E101" s="14" t="s">
        <v>562</v>
      </c>
      <c r="F101" s="15" t="s">
        <v>45</v>
      </c>
      <c r="G101" s="15" t="s">
        <v>46</v>
      </c>
      <c r="H101" s="18" t="s">
        <v>1057</v>
      </c>
      <c r="I101" s="18" t="s">
        <v>1058</v>
      </c>
      <c r="J101" s="129">
        <v>1989736.1</v>
      </c>
      <c r="K101" s="129">
        <v>2362055.0</v>
      </c>
      <c r="L101" s="129">
        <v>62929.32</v>
      </c>
      <c r="M101" s="129">
        <v>82944.5</v>
      </c>
      <c r="N101" s="129">
        <v>25.0</v>
      </c>
      <c r="O101" s="129">
        <v>26.0</v>
      </c>
      <c r="P101" s="129">
        <v>801.0</v>
      </c>
      <c r="Q101" s="129">
        <v>822.0</v>
      </c>
      <c r="R101" s="129">
        <v>51.0</v>
      </c>
      <c r="S101" s="129">
        <v>46.0</v>
      </c>
      <c r="T101" s="129">
        <v>-3.0</v>
      </c>
      <c r="U101" s="129">
        <v>-2.0</v>
      </c>
      <c r="V101" s="129">
        <v>10.0</v>
      </c>
      <c r="W101" s="129">
        <v>-24.13</v>
      </c>
      <c r="X101" s="129">
        <v>-15.76</v>
      </c>
      <c r="Y101" s="129">
        <v>1.0</v>
      </c>
      <c r="Z101" s="129">
        <v>1.0</v>
      </c>
      <c r="AA101" s="129">
        <v>1.0</v>
      </c>
      <c r="AB101" s="129">
        <v>1.0</v>
      </c>
      <c r="AC101" s="129">
        <v>1.0</v>
      </c>
      <c r="AD101" s="129">
        <v>1.0</v>
      </c>
      <c r="AE101" s="129">
        <v>587.0</v>
      </c>
      <c r="AF101" s="129">
        <v>1.0</v>
      </c>
      <c r="AG101" s="129">
        <v>1.0</v>
      </c>
      <c r="AH101" s="129">
        <v>1.0</v>
      </c>
      <c r="AI101" s="129">
        <v>1.0</v>
      </c>
      <c r="AJ101" s="129">
        <v>1.0</v>
      </c>
      <c r="AK101" s="129">
        <v>1.0</v>
      </c>
      <c r="AL101" s="130">
        <v>45392.87391458333</v>
      </c>
      <c r="AM101" s="131">
        <v>1990548.82</v>
      </c>
      <c r="AN101" s="131">
        <v>2361569.92</v>
      </c>
    </row>
    <row r="102">
      <c r="A102" s="129">
        <v>606.0</v>
      </c>
      <c r="B102" s="14" t="s">
        <v>60</v>
      </c>
      <c r="C102" s="14" t="s">
        <v>32</v>
      </c>
      <c r="D102" s="14" t="s">
        <v>567</v>
      </c>
      <c r="E102" s="14" t="s">
        <v>214</v>
      </c>
      <c r="F102" s="15" t="s">
        <v>118</v>
      </c>
      <c r="G102" s="15" t="s">
        <v>59</v>
      </c>
      <c r="H102" s="18" t="s">
        <v>1057</v>
      </c>
      <c r="I102" s="18" t="s">
        <v>1058</v>
      </c>
      <c r="J102" s="129">
        <v>3576633.87</v>
      </c>
      <c r="K102" s="129">
        <v>3681908.8</v>
      </c>
      <c r="L102" s="129">
        <v>95506.2</v>
      </c>
      <c r="M102" s="129">
        <v>100380.8</v>
      </c>
      <c r="N102" s="129">
        <v>138.0</v>
      </c>
      <c r="O102" s="129">
        <v>112.0</v>
      </c>
      <c r="P102" s="129">
        <v>1138.0</v>
      </c>
      <c r="Q102" s="129">
        <v>1181.0</v>
      </c>
      <c r="R102" s="129">
        <v>66.0</v>
      </c>
      <c r="S102" s="129">
        <v>59.0</v>
      </c>
      <c r="T102" s="129">
        <v>23.0</v>
      </c>
      <c r="U102" s="129">
        <v>-3.0</v>
      </c>
      <c r="V102" s="129">
        <v>11.0</v>
      </c>
      <c r="W102" s="129">
        <v>-4.86</v>
      </c>
      <c r="X102" s="129">
        <v>-2.86</v>
      </c>
      <c r="Y102" s="129">
        <v>1.0</v>
      </c>
      <c r="Z102" s="129">
        <v>1.0</v>
      </c>
      <c r="AA102" s="129">
        <v>1.0</v>
      </c>
      <c r="AB102" s="129">
        <v>1.0</v>
      </c>
      <c r="AC102" s="129">
        <v>1.0</v>
      </c>
      <c r="AD102" s="129">
        <v>1.0</v>
      </c>
      <c r="AE102" s="129">
        <v>598.0</v>
      </c>
      <c r="AF102" s="129">
        <v>1.0</v>
      </c>
      <c r="AG102" s="129">
        <v>1.0</v>
      </c>
      <c r="AH102" s="129">
        <v>1.0</v>
      </c>
      <c r="AI102" s="129">
        <v>1.0</v>
      </c>
      <c r="AJ102" s="129">
        <v>1.0</v>
      </c>
      <c r="AK102" s="129">
        <v>1.0</v>
      </c>
      <c r="AL102" s="130">
        <v>45392.87391458333</v>
      </c>
      <c r="AM102" s="131">
        <v>3578168.97</v>
      </c>
      <c r="AN102" s="131">
        <v>3681972.33</v>
      </c>
    </row>
    <row r="103">
      <c r="A103" s="129">
        <v>608.0</v>
      </c>
      <c r="B103" s="14" t="s">
        <v>97</v>
      </c>
      <c r="C103" s="14" t="s">
        <v>32</v>
      </c>
      <c r="D103" s="14" t="s">
        <v>393</v>
      </c>
      <c r="E103" s="14" t="s">
        <v>570</v>
      </c>
      <c r="F103" s="15" t="s">
        <v>451</v>
      </c>
      <c r="G103" s="15" t="s">
        <v>101</v>
      </c>
      <c r="H103" s="18" t="s">
        <v>1057</v>
      </c>
      <c r="I103" s="18" t="s">
        <v>1058</v>
      </c>
      <c r="J103" s="129">
        <v>1354120.58</v>
      </c>
      <c r="K103" s="129">
        <v>1382748.6</v>
      </c>
      <c r="L103" s="129">
        <v>40252.0</v>
      </c>
      <c r="M103" s="129">
        <v>42384.92</v>
      </c>
      <c r="N103" s="129">
        <v>47.0</v>
      </c>
      <c r="O103" s="129">
        <v>110.0</v>
      </c>
      <c r="P103" s="129">
        <v>518.0</v>
      </c>
      <c r="Q103" s="129">
        <v>515.0</v>
      </c>
      <c r="R103" s="129">
        <v>43.0</v>
      </c>
      <c r="S103" s="129">
        <v>46.0</v>
      </c>
      <c r="T103" s="129">
        <v>-57.0</v>
      </c>
      <c r="U103" s="129">
        <v>0.0</v>
      </c>
      <c r="V103" s="129">
        <v>-6.0</v>
      </c>
      <c r="W103" s="129">
        <v>-5.03</v>
      </c>
      <c r="X103" s="129">
        <v>-2.07</v>
      </c>
      <c r="Y103" s="129">
        <v>1.0</v>
      </c>
      <c r="Z103" s="129">
        <v>1.0</v>
      </c>
      <c r="AA103" s="129">
        <v>1.0</v>
      </c>
      <c r="AB103" s="129">
        <v>1.0</v>
      </c>
      <c r="AC103" s="129">
        <v>1.0</v>
      </c>
      <c r="AD103" s="129">
        <v>1.0</v>
      </c>
      <c r="AE103" s="129">
        <v>570.0</v>
      </c>
      <c r="AF103" s="129">
        <v>1.0</v>
      </c>
      <c r="AG103" s="129">
        <v>1.0</v>
      </c>
      <c r="AH103" s="129">
        <v>1.0</v>
      </c>
      <c r="AI103" s="129">
        <v>1.0</v>
      </c>
      <c r="AJ103" s="129">
        <v>1.0</v>
      </c>
      <c r="AK103" s="129">
        <v>1.0</v>
      </c>
      <c r="AL103" s="130">
        <v>45392.87391458333</v>
      </c>
      <c r="AM103" s="131">
        <v>1355021.33</v>
      </c>
      <c r="AN103" s="131">
        <v>1382155.56</v>
      </c>
    </row>
    <row r="104">
      <c r="A104" s="129">
        <v>630.0</v>
      </c>
      <c r="B104" s="14" t="s">
        <v>31</v>
      </c>
      <c r="C104" s="14" t="s">
        <v>32</v>
      </c>
      <c r="D104" s="14" t="s">
        <v>249</v>
      </c>
      <c r="E104" s="14" t="s">
        <v>372</v>
      </c>
      <c r="F104" s="15" t="s">
        <v>586</v>
      </c>
      <c r="G104" s="15" t="s">
        <v>59</v>
      </c>
      <c r="H104" s="18" t="s">
        <v>1057</v>
      </c>
      <c r="I104" s="18" t="s">
        <v>1058</v>
      </c>
      <c r="J104" s="129">
        <v>3212036.9</v>
      </c>
      <c r="K104" s="129">
        <v>3029391.0</v>
      </c>
      <c r="L104" s="129">
        <v>93274.28</v>
      </c>
      <c r="M104" s="129">
        <v>90135.73</v>
      </c>
      <c r="N104" s="129">
        <v>50.0</v>
      </c>
      <c r="O104" s="129">
        <v>39.0</v>
      </c>
      <c r="P104" s="129">
        <v>861.0</v>
      </c>
      <c r="Q104" s="129">
        <v>844.0</v>
      </c>
      <c r="R104" s="129">
        <v>82.0</v>
      </c>
      <c r="S104" s="129">
        <v>77.0</v>
      </c>
      <c r="T104" s="129">
        <v>28.0</v>
      </c>
      <c r="U104" s="129">
        <v>2.0</v>
      </c>
      <c r="V104" s="129">
        <v>6.0</v>
      </c>
      <c r="W104" s="129">
        <v>3.48</v>
      </c>
      <c r="X104" s="129">
        <v>6.03</v>
      </c>
      <c r="Y104" s="129">
        <v>1.0</v>
      </c>
      <c r="Z104" s="129">
        <v>1.0</v>
      </c>
      <c r="AA104" s="129">
        <v>1.0</v>
      </c>
      <c r="AB104" s="129">
        <v>1.0</v>
      </c>
      <c r="AC104" s="129">
        <v>1.0</v>
      </c>
      <c r="AD104" s="129">
        <v>1.0</v>
      </c>
      <c r="AE104" s="129">
        <v>597.0</v>
      </c>
      <c r="AF104" s="129">
        <v>1.0</v>
      </c>
      <c r="AG104" s="129">
        <v>1.0</v>
      </c>
      <c r="AH104" s="129">
        <v>1.0</v>
      </c>
      <c r="AI104" s="129">
        <v>1.0</v>
      </c>
      <c r="AJ104" s="129">
        <v>1.0</v>
      </c>
      <c r="AK104" s="129">
        <v>1.0</v>
      </c>
      <c r="AL104" s="130">
        <v>45392.87391458333</v>
      </c>
      <c r="AM104" s="131">
        <v>3212134.88</v>
      </c>
      <c r="AN104" s="131">
        <v>3027777.08</v>
      </c>
    </row>
    <row r="105">
      <c r="A105" s="129">
        <v>647.0</v>
      </c>
      <c r="B105" s="14" t="s">
        <v>97</v>
      </c>
      <c r="C105" s="14" t="s">
        <v>32</v>
      </c>
      <c r="D105" s="14" t="s">
        <v>249</v>
      </c>
      <c r="E105" s="14" t="s">
        <v>599</v>
      </c>
      <c r="F105" s="15" t="s">
        <v>45</v>
      </c>
      <c r="G105" s="15" t="s">
        <v>46</v>
      </c>
      <c r="H105" s="18" t="s">
        <v>1057</v>
      </c>
      <c r="I105" s="18" t="s">
        <v>1058</v>
      </c>
      <c r="J105" s="129">
        <v>2420588.42</v>
      </c>
      <c r="K105" s="129">
        <v>2308737.8</v>
      </c>
      <c r="L105" s="129">
        <v>90243.12</v>
      </c>
      <c r="M105" s="129">
        <v>90404.75</v>
      </c>
      <c r="N105" s="129">
        <v>11.0</v>
      </c>
      <c r="O105" s="129">
        <v>33.0</v>
      </c>
      <c r="P105" s="129">
        <v>1047.0</v>
      </c>
      <c r="Q105" s="129">
        <v>1051.0</v>
      </c>
      <c r="R105" s="129">
        <v>41.0</v>
      </c>
      <c r="S105" s="129">
        <v>49.0</v>
      </c>
      <c r="T105" s="129">
        <v>-66.0</v>
      </c>
      <c r="U105" s="129">
        <v>0.0</v>
      </c>
      <c r="V105" s="129">
        <v>-16.0</v>
      </c>
      <c r="W105" s="129">
        <v>-0.18</v>
      </c>
      <c r="X105" s="129">
        <v>4.84</v>
      </c>
      <c r="Y105" s="129">
        <v>1.0</v>
      </c>
      <c r="Z105" s="129">
        <v>1.0</v>
      </c>
      <c r="AA105" s="129">
        <v>1.0</v>
      </c>
      <c r="AB105" s="129">
        <v>1.0</v>
      </c>
      <c r="AC105" s="129">
        <v>1.0</v>
      </c>
      <c r="AD105" s="129">
        <v>1.0</v>
      </c>
      <c r="AE105" s="129">
        <v>596.0</v>
      </c>
      <c r="AF105" s="129">
        <v>1.0</v>
      </c>
      <c r="AG105" s="129">
        <v>1.0</v>
      </c>
      <c r="AH105" s="129">
        <v>1.0</v>
      </c>
      <c r="AI105" s="129">
        <v>1.0</v>
      </c>
      <c r="AJ105" s="129">
        <v>1.0</v>
      </c>
      <c r="AK105" s="129">
        <v>1.0</v>
      </c>
      <c r="AL105" s="130">
        <v>45392.87391458333</v>
      </c>
      <c r="AM105" s="131">
        <v>2421136.29</v>
      </c>
      <c r="AN105" s="131">
        <v>2309763.37</v>
      </c>
    </row>
    <row r="106">
      <c r="A106" s="129">
        <v>656.0</v>
      </c>
      <c r="B106" s="14" t="s">
        <v>97</v>
      </c>
      <c r="C106" s="14" t="s">
        <v>32</v>
      </c>
      <c r="D106" s="14" t="s">
        <v>605</v>
      </c>
      <c r="E106" s="14" t="s">
        <v>606</v>
      </c>
      <c r="F106" s="15" t="s">
        <v>209</v>
      </c>
      <c r="G106" s="15" t="s">
        <v>101</v>
      </c>
      <c r="H106" s="18" t="s">
        <v>1057</v>
      </c>
      <c r="I106" s="18" t="s">
        <v>1058</v>
      </c>
      <c r="J106" s="129">
        <v>720939.92</v>
      </c>
      <c r="K106" s="129">
        <v>747755.0</v>
      </c>
      <c r="L106" s="129">
        <v>25098.25</v>
      </c>
      <c r="M106" s="129">
        <v>25295.75</v>
      </c>
      <c r="N106" s="129">
        <v>13.0</v>
      </c>
      <c r="O106" s="129">
        <v>15.0</v>
      </c>
      <c r="P106" s="129">
        <v>246.0</v>
      </c>
      <c r="Q106" s="129">
        <v>255.0</v>
      </c>
      <c r="R106" s="129">
        <v>16.0</v>
      </c>
      <c r="S106" s="129">
        <v>20.0</v>
      </c>
      <c r="T106" s="129">
        <v>-13.0</v>
      </c>
      <c r="U106" s="129">
        <v>-3.0</v>
      </c>
      <c r="V106" s="129">
        <v>-20.0</v>
      </c>
      <c r="W106" s="129">
        <v>-0.78</v>
      </c>
      <c r="X106" s="129">
        <v>-3.59</v>
      </c>
      <c r="Y106" s="129">
        <v>1.0</v>
      </c>
      <c r="Z106" s="129">
        <v>1.0</v>
      </c>
      <c r="AA106" s="129">
        <v>1.0</v>
      </c>
      <c r="AB106" s="129">
        <v>1.0</v>
      </c>
      <c r="AC106" s="129">
        <v>1.0</v>
      </c>
      <c r="AD106" s="129">
        <v>1.0</v>
      </c>
      <c r="AE106" s="129">
        <v>541.0</v>
      </c>
      <c r="AF106" s="129">
        <v>1.0</v>
      </c>
      <c r="AG106" s="129">
        <v>1.0</v>
      </c>
      <c r="AH106" s="129">
        <v>1.0</v>
      </c>
      <c r="AI106" s="129">
        <v>1.0</v>
      </c>
      <c r="AJ106" s="129">
        <v>1.0</v>
      </c>
      <c r="AK106" s="129">
        <v>1.0</v>
      </c>
      <c r="AL106" s="130">
        <v>45392.87391458333</v>
      </c>
      <c r="AM106" s="131">
        <v>722602.92</v>
      </c>
      <c r="AN106" s="131">
        <v>747755.15</v>
      </c>
    </row>
    <row r="107">
      <c r="A107" s="129">
        <v>664.0</v>
      </c>
      <c r="B107" s="14" t="s">
        <v>60</v>
      </c>
      <c r="C107" s="14" t="s">
        <v>32</v>
      </c>
      <c r="D107" s="14" t="s">
        <v>615</v>
      </c>
      <c r="E107" s="14" t="s">
        <v>616</v>
      </c>
      <c r="F107" s="15" t="s">
        <v>220</v>
      </c>
      <c r="G107" s="15" t="s">
        <v>59</v>
      </c>
      <c r="H107" s="18" t="s">
        <v>1057</v>
      </c>
      <c r="I107" s="18" t="s">
        <v>1058</v>
      </c>
      <c r="J107" s="129">
        <v>908834.87</v>
      </c>
      <c r="K107" s="129">
        <v>966956.6</v>
      </c>
      <c r="L107" s="129">
        <v>32320.62</v>
      </c>
      <c r="M107" s="129">
        <v>33642.61</v>
      </c>
      <c r="N107" s="129">
        <v>5.0</v>
      </c>
      <c r="O107" s="129">
        <v>4.0</v>
      </c>
      <c r="P107" s="129">
        <v>363.0</v>
      </c>
      <c r="Q107" s="129">
        <v>325.0</v>
      </c>
      <c r="R107" s="129">
        <v>18.0</v>
      </c>
      <c r="S107" s="129">
        <v>24.0</v>
      </c>
      <c r="T107" s="129">
        <v>25.0</v>
      </c>
      <c r="U107" s="129">
        <v>11.0</v>
      </c>
      <c r="V107" s="129">
        <v>-25.0</v>
      </c>
      <c r="W107" s="129">
        <v>-3.93</v>
      </c>
      <c r="X107" s="129">
        <v>-6.01</v>
      </c>
      <c r="Y107" s="129">
        <v>1.0</v>
      </c>
      <c r="Z107" s="129">
        <v>1.0</v>
      </c>
      <c r="AA107" s="129">
        <v>1.0</v>
      </c>
      <c r="AB107" s="129">
        <v>1.0</v>
      </c>
      <c r="AC107" s="129">
        <v>1.0</v>
      </c>
      <c r="AD107" s="129">
        <v>1.0</v>
      </c>
      <c r="AE107" s="129">
        <v>559.0</v>
      </c>
      <c r="AF107" s="129">
        <v>1.0</v>
      </c>
      <c r="AG107" s="129">
        <v>1.0</v>
      </c>
      <c r="AH107" s="129">
        <v>1.0</v>
      </c>
      <c r="AI107" s="129">
        <v>1.0</v>
      </c>
      <c r="AJ107" s="129">
        <v>1.0</v>
      </c>
      <c r="AK107" s="129">
        <v>1.0</v>
      </c>
      <c r="AL107" s="130">
        <v>45392.87391458333</v>
      </c>
      <c r="AM107" s="131">
        <v>909145.8</v>
      </c>
      <c r="AN107" s="131">
        <v>967131.8</v>
      </c>
    </row>
    <row r="108">
      <c r="A108" s="129">
        <v>668.0</v>
      </c>
      <c r="B108" s="14" t="s">
        <v>31</v>
      </c>
      <c r="C108" s="14" t="s">
        <v>32</v>
      </c>
      <c r="D108" s="14" t="s">
        <v>135</v>
      </c>
      <c r="E108" s="14" t="s">
        <v>136</v>
      </c>
      <c r="F108" s="15" t="s">
        <v>93</v>
      </c>
      <c r="G108" s="15" t="s">
        <v>46</v>
      </c>
      <c r="H108" s="18" t="s">
        <v>1057</v>
      </c>
      <c r="I108" s="18" t="s">
        <v>1058</v>
      </c>
      <c r="J108" s="129">
        <v>831987.58</v>
      </c>
      <c r="K108" s="129">
        <v>815845.0</v>
      </c>
      <c r="L108" s="129">
        <v>31588.69</v>
      </c>
      <c r="M108" s="129">
        <v>35184.75</v>
      </c>
      <c r="N108" s="129">
        <v>21.0</v>
      </c>
      <c r="O108" s="129">
        <v>50.0</v>
      </c>
      <c r="P108" s="129">
        <v>400.0</v>
      </c>
      <c r="Q108" s="129">
        <v>394.0</v>
      </c>
      <c r="R108" s="129">
        <v>20.0</v>
      </c>
      <c r="S108" s="129">
        <v>40.0</v>
      </c>
      <c r="T108" s="129">
        <v>-58.0</v>
      </c>
      <c r="U108" s="129">
        <v>1.0</v>
      </c>
      <c r="V108" s="129">
        <v>-50.0</v>
      </c>
      <c r="W108" s="129">
        <v>-10.22</v>
      </c>
      <c r="X108" s="129">
        <v>1.98</v>
      </c>
      <c r="Y108" s="129">
        <v>1.0</v>
      </c>
      <c r="Z108" s="129">
        <v>1.0</v>
      </c>
      <c r="AA108" s="129">
        <v>1.0</v>
      </c>
      <c r="AB108" s="129">
        <v>1.0</v>
      </c>
      <c r="AC108" s="129">
        <v>1.0</v>
      </c>
      <c r="AD108" s="129">
        <v>1.0</v>
      </c>
      <c r="AE108" s="129">
        <v>557.0</v>
      </c>
      <c r="AF108" s="129">
        <v>1.0</v>
      </c>
      <c r="AG108" s="129">
        <v>1.0</v>
      </c>
      <c r="AH108" s="129">
        <v>1.0</v>
      </c>
      <c r="AI108" s="129">
        <v>1.0</v>
      </c>
      <c r="AJ108" s="129">
        <v>1.0</v>
      </c>
      <c r="AK108" s="129">
        <v>1.0</v>
      </c>
      <c r="AL108" s="130">
        <v>45392.87391458333</v>
      </c>
      <c r="AM108" s="131">
        <v>829795.57</v>
      </c>
      <c r="AN108" s="131">
        <v>815655.72</v>
      </c>
    </row>
    <row r="109">
      <c r="A109" s="129">
        <v>697.0</v>
      </c>
      <c r="B109" s="14" t="s">
        <v>97</v>
      </c>
      <c r="C109" s="14" t="s">
        <v>32</v>
      </c>
      <c r="D109" s="14" t="s">
        <v>635</v>
      </c>
      <c r="E109" s="14" t="s">
        <v>636</v>
      </c>
      <c r="F109" s="15" t="s">
        <v>223</v>
      </c>
      <c r="G109" s="15" t="s">
        <v>101</v>
      </c>
      <c r="H109" s="18" t="s">
        <v>1057</v>
      </c>
      <c r="I109" s="18" t="s">
        <v>1058</v>
      </c>
      <c r="J109" s="129">
        <v>953641.6</v>
      </c>
      <c r="K109" s="129">
        <v>1059077.0</v>
      </c>
      <c r="L109" s="129">
        <v>27579.19</v>
      </c>
      <c r="M109" s="129">
        <v>34057.17</v>
      </c>
      <c r="N109" s="129">
        <v>22.0</v>
      </c>
      <c r="O109" s="129">
        <v>19.0</v>
      </c>
      <c r="P109" s="129">
        <v>301.0</v>
      </c>
      <c r="Q109" s="129">
        <v>360.0</v>
      </c>
      <c r="R109" s="129">
        <v>24.0</v>
      </c>
      <c r="S109" s="129">
        <v>22.0</v>
      </c>
      <c r="T109" s="129">
        <v>15.0</v>
      </c>
      <c r="U109" s="129">
        <v>-16.0</v>
      </c>
      <c r="V109" s="129">
        <v>9.0</v>
      </c>
      <c r="W109" s="129">
        <v>-19.02</v>
      </c>
      <c r="X109" s="129">
        <v>-9.96</v>
      </c>
      <c r="Y109" s="129">
        <v>1.0</v>
      </c>
      <c r="Z109" s="129">
        <v>1.0</v>
      </c>
      <c r="AA109" s="129">
        <v>1.0</v>
      </c>
      <c r="AB109" s="129">
        <v>1.0</v>
      </c>
      <c r="AC109" s="129">
        <v>1.0</v>
      </c>
      <c r="AD109" s="129">
        <v>1.0</v>
      </c>
      <c r="AE109" s="129">
        <v>548.0</v>
      </c>
      <c r="AF109" s="129">
        <v>1.0</v>
      </c>
      <c r="AG109" s="129">
        <v>1.0</v>
      </c>
      <c r="AH109" s="129">
        <v>1.0</v>
      </c>
      <c r="AI109" s="129">
        <v>1.0</v>
      </c>
      <c r="AJ109" s="129">
        <v>1.0</v>
      </c>
      <c r="AK109" s="129">
        <v>1.0</v>
      </c>
      <c r="AL109" s="130">
        <v>45392.87391458333</v>
      </c>
      <c r="AM109" s="131">
        <v>958599.78</v>
      </c>
      <c r="AN109" s="131">
        <v>1060650.0</v>
      </c>
    </row>
    <row r="110">
      <c r="A110" s="129">
        <v>698.0</v>
      </c>
      <c r="B110" s="14" t="s">
        <v>97</v>
      </c>
      <c r="C110" s="14" t="s">
        <v>32</v>
      </c>
      <c r="D110" s="14" t="s">
        <v>150</v>
      </c>
      <c r="E110" s="14" t="s">
        <v>554</v>
      </c>
      <c r="F110" s="15" t="s">
        <v>243</v>
      </c>
      <c r="G110" s="15" t="s">
        <v>101</v>
      </c>
      <c r="H110" s="18" t="s">
        <v>1057</v>
      </c>
      <c r="I110" s="18" t="s">
        <v>1058</v>
      </c>
      <c r="J110" s="129">
        <v>750328.43</v>
      </c>
      <c r="K110" s="129">
        <v>757954.6</v>
      </c>
      <c r="L110" s="129">
        <v>20144.85</v>
      </c>
      <c r="M110" s="129">
        <v>20624.7</v>
      </c>
      <c r="N110" s="129">
        <v>4.0</v>
      </c>
      <c r="O110" s="129">
        <v>6.0</v>
      </c>
      <c r="P110" s="129">
        <v>536.0</v>
      </c>
      <c r="Q110" s="129">
        <v>486.0</v>
      </c>
      <c r="R110" s="129">
        <v>23.0</v>
      </c>
      <c r="S110" s="129">
        <v>34.0</v>
      </c>
      <c r="T110" s="129">
        <v>-33.0</v>
      </c>
      <c r="U110" s="129">
        <v>10.0</v>
      </c>
      <c r="V110" s="129">
        <v>-32.0</v>
      </c>
      <c r="W110" s="129">
        <v>-2.33</v>
      </c>
      <c r="X110" s="129">
        <v>-1.01</v>
      </c>
      <c r="Y110" s="129">
        <v>1.0</v>
      </c>
      <c r="Z110" s="129">
        <v>1.0</v>
      </c>
      <c r="AA110" s="129">
        <v>1.0</v>
      </c>
      <c r="AB110" s="129">
        <v>1.0</v>
      </c>
      <c r="AC110" s="129">
        <v>1.0</v>
      </c>
      <c r="AD110" s="129">
        <v>1.0</v>
      </c>
      <c r="AE110" s="129">
        <v>527.0</v>
      </c>
      <c r="AF110" s="129">
        <v>1.0</v>
      </c>
      <c r="AG110" s="129">
        <v>1.0</v>
      </c>
      <c r="AH110" s="129">
        <v>1.0</v>
      </c>
      <c r="AI110" s="129">
        <v>1.0</v>
      </c>
      <c r="AJ110" s="129">
        <v>1.0</v>
      </c>
      <c r="AK110" s="129">
        <v>1.0</v>
      </c>
      <c r="AL110" s="130">
        <v>45392.87391458333</v>
      </c>
      <c r="AM110" s="131">
        <v>750449.2</v>
      </c>
      <c r="AN110" s="131">
        <v>758954.26</v>
      </c>
    </row>
    <row r="111">
      <c r="A111" s="129">
        <v>714.0</v>
      </c>
      <c r="B111" s="14" t="s">
        <v>97</v>
      </c>
      <c r="C111" s="14" t="s">
        <v>32</v>
      </c>
      <c r="D111" s="14" t="s">
        <v>648</v>
      </c>
      <c r="E111" s="14" t="s">
        <v>649</v>
      </c>
      <c r="F111" s="15" t="s">
        <v>154</v>
      </c>
      <c r="G111" s="15" t="s">
        <v>101</v>
      </c>
      <c r="H111" s="18" t="s">
        <v>1057</v>
      </c>
      <c r="I111" s="18" t="s">
        <v>1058</v>
      </c>
      <c r="J111" s="129">
        <v>855150.42</v>
      </c>
      <c r="K111" s="129">
        <v>849962.6</v>
      </c>
      <c r="L111" s="129">
        <v>25211.0</v>
      </c>
      <c r="M111" s="129">
        <v>26346.79</v>
      </c>
      <c r="N111" s="129">
        <v>15.0</v>
      </c>
      <c r="O111" s="129">
        <v>16.0</v>
      </c>
      <c r="P111" s="129">
        <v>387.0</v>
      </c>
      <c r="Q111" s="129">
        <v>454.0</v>
      </c>
      <c r="R111" s="129">
        <v>26.0</v>
      </c>
      <c r="S111" s="129">
        <v>28.0</v>
      </c>
      <c r="T111" s="129">
        <v>-6.0</v>
      </c>
      <c r="U111" s="129">
        <v>-14.0</v>
      </c>
      <c r="V111" s="129">
        <v>-7.0</v>
      </c>
      <c r="W111" s="129">
        <v>-4.31</v>
      </c>
      <c r="X111" s="129">
        <v>0.61</v>
      </c>
      <c r="Y111" s="129">
        <v>1.0</v>
      </c>
      <c r="Z111" s="129">
        <v>1.0</v>
      </c>
      <c r="AA111" s="129">
        <v>1.0</v>
      </c>
      <c r="AB111" s="129">
        <v>1.0</v>
      </c>
      <c r="AC111" s="129">
        <v>1.0</v>
      </c>
      <c r="AD111" s="129">
        <v>1.0</v>
      </c>
      <c r="AE111" s="129">
        <v>542.0</v>
      </c>
      <c r="AF111" s="129">
        <v>1.0</v>
      </c>
      <c r="AG111" s="129">
        <v>1.0</v>
      </c>
      <c r="AH111" s="129">
        <v>1.0</v>
      </c>
      <c r="AI111" s="129">
        <v>1.0</v>
      </c>
      <c r="AJ111" s="129">
        <v>1.0</v>
      </c>
      <c r="AK111" s="129">
        <v>1.0</v>
      </c>
      <c r="AL111" s="130">
        <v>45392.87391458333</v>
      </c>
      <c r="AM111" s="131">
        <v>855150.42</v>
      </c>
      <c r="AN111" s="131">
        <v>851460.11</v>
      </c>
    </row>
    <row r="112">
      <c r="A112" s="129">
        <v>733.0</v>
      </c>
      <c r="B112" s="14" t="s">
        <v>67</v>
      </c>
      <c r="C112" s="14" t="s">
        <v>32</v>
      </c>
      <c r="D112" s="14" t="s">
        <v>247</v>
      </c>
      <c r="E112" s="14" t="s">
        <v>248</v>
      </c>
      <c r="F112" s="15" t="s">
        <v>665</v>
      </c>
      <c r="G112" s="15" t="s">
        <v>46</v>
      </c>
      <c r="H112" s="18" t="s">
        <v>1057</v>
      </c>
      <c r="I112" s="18" t="s">
        <v>1058</v>
      </c>
      <c r="J112" s="129">
        <v>1576311.45</v>
      </c>
      <c r="K112" s="129">
        <v>1795369.6</v>
      </c>
      <c r="L112" s="129">
        <v>58809.51</v>
      </c>
      <c r="M112" s="129">
        <v>68404.68</v>
      </c>
      <c r="N112" s="129">
        <v>2.0</v>
      </c>
      <c r="O112" s="129">
        <v>3.0</v>
      </c>
      <c r="P112" s="129">
        <v>805.0</v>
      </c>
      <c r="Q112" s="129">
        <v>808.0</v>
      </c>
      <c r="R112" s="129">
        <v>82.0</v>
      </c>
      <c r="S112" s="129">
        <v>91.0</v>
      </c>
      <c r="T112" s="129">
        <v>-33.0</v>
      </c>
      <c r="U112" s="129">
        <v>0.0</v>
      </c>
      <c r="V112" s="129">
        <v>-9.0</v>
      </c>
      <c r="W112" s="129">
        <v>-14.03</v>
      </c>
      <c r="X112" s="129">
        <v>-12.2</v>
      </c>
      <c r="Y112" s="129">
        <v>1.0</v>
      </c>
      <c r="Z112" s="129">
        <v>1.0</v>
      </c>
      <c r="AA112" s="129">
        <v>1.0</v>
      </c>
      <c r="AB112" s="129">
        <v>1.0</v>
      </c>
      <c r="AC112" s="129">
        <v>1.0</v>
      </c>
      <c r="AD112" s="129">
        <v>1.0</v>
      </c>
      <c r="AE112" s="129">
        <v>585.0</v>
      </c>
      <c r="AF112" s="129">
        <v>1.0</v>
      </c>
      <c r="AG112" s="129">
        <v>1.0</v>
      </c>
      <c r="AH112" s="129">
        <v>1.0</v>
      </c>
      <c r="AI112" s="129">
        <v>1.0</v>
      </c>
      <c r="AJ112" s="129">
        <v>1.0</v>
      </c>
      <c r="AK112" s="129">
        <v>1.0</v>
      </c>
      <c r="AL112" s="130">
        <v>45392.87391458333</v>
      </c>
      <c r="AM112" s="131">
        <v>1573887.3</v>
      </c>
      <c r="AN112" s="131">
        <v>1792742.67</v>
      </c>
    </row>
    <row r="113">
      <c r="A113" s="129">
        <v>734.0</v>
      </c>
      <c r="B113" s="14" t="s">
        <v>97</v>
      </c>
      <c r="C113" s="14" t="s">
        <v>32</v>
      </c>
      <c r="D113" s="14" t="s">
        <v>278</v>
      </c>
      <c r="E113" s="14" t="s">
        <v>666</v>
      </c>
      <c r="F113" s="15" t="s">
        <v>100</v>
      </c>
      <c r="G113" s="15" t="s">
        <v>101</v>
      </c>
      <c r="H113" s="18" t="s">
        <v>1057</v>
      </c>
      <c r="I113" s="18" t="s">
        <v>1058</v>
      </c>
      <c r="J113" s="129">
        <v>544615.05</v>
      </c>
      <c r="K113" s="129">
        <v>676650.6</v>
      </c>
      <c r="L113" s="129">
        <v>16626.0</v>
      </c>
      <c r="M113" s="129">
        <v>21948.0</v>
      </c>
      <c r="N113" s="129">
        <v>16.0</v>
      </c>
      <c r="O113" s="129">
        <v>15.0</v>
      </c>
      <c r="P113" s="129">
        <v>163.0</v>
      </c>
      <c r="Q113" s="129">
        <v>230.0</v>
      </c>
      <c r="R113" s="129">
        <v>27.0</v>
      </c>
      <c r="S113" s="129">
        <v>24.0</v>
      </c>
      <c r="T113" s="129">
        <v>6.0</v>
      </c>
      <c r="U113" s="129">
        <v>-29.0</v>
      </c>
      <c r="V113" s="129">
        <v>12.0</v>
      </c>
      <c r="W113" s="129">
        <v>-24.25</v>
      </c>
      <c r="X113" s="129">
        <v>-19.51</v>
      </c>
      <c r="Y113" s="129">
        <v>1.0</v>
      </c>
      <c r="Z113" s="129">
        <v>1.0</v>
      </c>
      <c r="AA113" s="129">
        <v>1.0</v>
      </c>
      <c r="AB113" s="129">
        <v>1.0</v>
      </c>
      <c r="AC113" s="129">
        <v>1.0</v>
      </c>
      <c r="AD113" s="129">
        <v>1.0</v>
      </c>
      <c r="AE113" s="129">
        <v>518.0</v>
      </c>
      <c r="AF113" s="129">
        <v>1.0</v>
      </c>
      <c r="AG113" s="129">
        <v>1.0</v>
      </c>
      <c r="AH113" s="129">
        <v>1.0</v>
      </c>
      <c r="AI113" s="129">
        <v>1.0</v>
      </c>
      <c r="AJ113" s="129">
        <v>1.0</v>
      </c>
      <c r="AK113" s="129">
        <v>1.0</v>
      </c>
      <c r="AL113" s="130">
        <v>45392.87391458333</v>
      </c>
      <c r="AM113" s="131">
        <v>545506.18</v>
      </c>
      <c r="AN113" s="131">
        <v>676894.35</v>
      </c>
    </row>
    <row r="114">
      <c r="A114" s="129">
        <v>748.0</v>
      </c>
      <c r="B114" s="14" t="s">
        <v>42</v>
      </c>
      <c r="C114" s="14" t="s">
        <v>32</v>
      </c>
      <c r="D114" s="14" t="s">
        <v>152</v>
      </c>
      <c r="E114" s="14" t="s">
        <v>408</v>
      </c>
      <c r="F114" s="15" t="s">
        <v>52</v>
      </c>
      <c r="G114" s="15" t="s">
        <v>46</v>
      </c>
      <c r="H114" s="18" t="s">
        <v>1057</v>
      </c>
      <c r="I114" s="18" t="s">
        <v>1058</v>
      </c>
      <c r="J114" s="129">
        <v>1015641.75</v>
      </c>
      <c r="K114" s="129">
        <v>1077513.8</v>
      </c>
      <c r="L114" s="129">
        <v>36377.0</v>
      </c>
      <c r="M114" s="129">
        <v>39969.75</v>
      </c>
      <c r="N114" s="129">
        <v>1.0</v>
      </c>
      <c r="O114" s="129">
        <v>4.0</v>
      </c>
      <c r="P114" s="129">
        <v>308.0</v>
      </c>
      <c r="Q114" s="129">
        <v>311.0</v>
      </c>
      <c r="R114" s="129">
        <v>13.0</v>
      </c>
      <c r="S114" s="129">
        <v>18.0</v>
      </c>
      <c r="T114" s="129">
        <v>-75.0</v>
      </c>
      <c r="U114" s="129">
        <v>0.0</v>
      </c>
      <c r="V114" s="129">
        <v>-27.0</v>
      </c>
      <c r="W114" s="129">
        <v>-8.99</v>
      </c>
      <c r="X114" s="129">
        <v>-5.74</v>
      </c>
      <c r="Y114" s="129">
        <v>1.0</v>
      </c>
      <c r="Z114" s="129">
        <v>1.0</v>
      </c>
      <c r="AA114" s="129">
        <v>1.0</v>
      </c>
      <c r="AB114" s="129">
        <v>1.0</v>
      </c>
      <c r="AC114" s="129">
        <v>1.0</v>
      </c>
      <c r="AD114" s="129">
        <v>1.0</v>
      </c>
      <c r="AE114" s="129">
        <v>563.0</v>
      </c>
      <c r="AF114" s="129">
        <v>1.0</v>
      </c>
      <c r="AG114" s="129">
        <v>1.0</v>
      </c>
      <c r="AH114" s="129">
        <v>1.0</v>
      </c>
      <c r="AI114" s="129">
        <v>1.0</v>
      </c>
      <c r="AJ114" s="129">
        <v>1.0</v>
      </c>
      <c r="AK114" s="129">
        <v>1.0</v>
      </c>
      <c r="AL114" s="130">
        <v>45392.87391458333</v>
      </c>
      <c r="AM114" s="131">
        <v>1015354.75</v>
      </c>
      <c r="AN114" s="131">
        <v>1077456.25</v>
      </c>
    </row>
    <row r="115">
      <c r="A115" s="129">
        <v>755.0</v>
      </c>
      <c r="B115" s="14" t="s">
        <v>42</v>
      </c>
      <c r="C115" s="14" t="s">
        <v>32</v>
      </c>
      <c r="D115" s="14" t="s">
        <v>106</v>
      </c>
      <c r="E115" s="14" t="s">
        <v>107</v>
      </c>
      <c r="F115" s="15" t="s">
        <v>108</v>
      </c>
      <c r="G115" s="15" t="s">
        <v>46</v>
      </c>
      <c r="H115" s="18" t="s">
        <v>1057</v>
      </c>
      <c r="I115" s="18" t="s">
        <v>1058</v>
      </c>
      <c r="J115" s="129">
        <v>1615780.03</v>
      </c>
      <c r="K115" s="129">
        <v>1595133.8</v>
      </c>
      <c r="L115" s="129">
        <v>56905.82</v>
      </c>
      <c r="M115" s="129">
        <v>58570.89</v>
      </c>
      <c r="N115" s="129">
        <v>37.0</v>
      </c>
      <c r="O115" s="129">
        <v>37.0</v>
      </c>
      <c r="P115" s="129">
        <v>626.0</v>
      </c>
      <c r="Q115" s="129">
        <v>632.0</v>
      </c>
      <c r="R115" s="129">
        <v>66.0</v>
      </c>
      <c r="S115" s="129">
        <v>67.0</v>
      </c>
      <c r="T115" s="129">
        <v>0.0</v>
      </c>
      <c r="U115" s="129">
        <v>0.0</v>
      </c>
      <c r="V115" s="129">
        <v>-1.0</v>
      </c>
      <c r="W115" s="129">
        <v>-2.84</v>
      </c>
      <c r="X115" s="129">
        <v>1.29</v>
      </c>
      <c r="Y115" s="129">
        <v>1.0</v>
      </c>
      <c r="Z115" s="129">
        <v>1.0</v>
      </c>
      <c r="AA115" s="129">
        <v>1.0</v>
      </c>
      <c r="AB115" s="129">
        <v>1.0</v>
      </c>
      <c r="AC115" s="129">
        <v>1.0</v>
      </c>
      <c r="AD115" s="129">
        <v>1.0</v>
      </c>
      <c r="AE115" s="129">
        <v>584.0</v>
      </c>
      <c r="AF115" s="129">
        <v>1.0</v>
      </c>
      <c r="AG115" s="129">
        <v>1.0</v>
      </c>
      <c r="AH115" s="129">
        <v>1.0</v>
      </c>
      <c r="AI115" s="129">
        <v>1.0</v>
      </c>
      <c r="AJ115" s="129">
        <v>1.0</v>
      </c>
      <c r="AK115" s="129">
        <v>1.0</v>
      </c>
      <c r="AL115" s="130">
        <v>45392.87391458333</v>
      </c>
      <c r="AM115" s="131">
        <v>1622118.83</v>
      </c>
      <c r="AN115" s="131">
        <v>1595648.76</v>
      </c>
    </row>
    <row r="116">
      <c r="A116" s="129">
        <v>763.0</v>
      </c>
      <c r="B116" s="14" t="s">
        <v>67</v>
      </c>
      <c r="C116" s="14" t="s">
        <v>32</v>
      </c>
      <c r="D116" s="14" t="s">
        <v>276</v>
      </c>
      <c r="E116" s="14" t="s">
        <v>683</v>
      </c>
      <c r="F116" s="15" t="s">
        <v>70</v>
      </c>
      <c r="G116" s="15" t="s">
        <v>36</v>
      </c>
      <c r="H116" s="18" t="s">
        <v>1057</v>
      </c>
      <c r="I116" s="18" t="s">
        <v>1058</v>
      </c>
      <c r="J116" s="129">
        <v>618417.88</v>
      </c>
      <c r="K116" s="129">
        <v>672365.8</v>
      </c>
      <c r="L116" s="129">
        <v>19161.25</v>
      </c>
      <c r="M116" s="129">
        <v>21914.25</v>
      </c>
      <c r="N116" s="129">
        <v>8.0</v>
      </c>
      <c r="O116" s="129">
        <v>10.0</v>
      </c>
      <c r="P116" s="129">
        <v>185.0</v>
      </c>
      <c r="Q116" s="129">
        <v>196.0</v>
      </c>
      <c r="R116" s="129">
        <v>24.0</v>
      </c>
      <c r="S116" s="129">
        <v>22.0</v>
      </c>
      <c r="T116" s="129">
        <v>-20.0</v>
      </c>
      <c r="U116" s="129">
        <v>-5.0</v>
      </c>
      <c r="V116" s="129">
        <v>9.0</v>
      </c>
      <c r="W116" s="129">
        <v>-12.56</v>
      </c>
      <c r="X116" s="129">
        <v>-8.02</v>
      </c>
      <c r="Y116" s="129">
        <v>1.0</v>
      </c>
      <c r="Z116" s="129">
        <v>1.0</v>
      </c>
      <c r="AA116" s="129">
        <v>1.0</v>
      </c>
      <c r="AB116" s="129">
        <v>1.0</v>
      </c>
      <c r="AC116" s="129">
        <v>1.0</v>
      </c>
      <c r="AD116" s="129">
        <v>1.0</v>
      </c>
      <c r="AE116" s="129">
        <v>525.0</v>
      </c>
      <c r="AF116" s="129">
        <v>1.0</v>
      </c>
      <c r="AG116" s="129">
        <v>1.0</v>
      </c>
      <c r="AH116" s="129">
        <v>1.0</v>
      </c>
      <c r="AI116" s="129">
        <v>1.0</v>
      </c>
      <c r="AJ116" s="129">
        <v>1.0</v>
      </c>
      <c r="AK116" s="129">
        <v>1.0</v>
      </c>
      <c r="AL116" s="130">
        <v>45392.87391458333</v>
      </c>
      <c r="AM116" s="131">
        <v>618235.88</v>
      </c>
      <c r="AN116" s="131">
        <v>672228.5</v>
      </c>
    </row>
    <row r="117">
      <c r="A117" s="129">
        <v>798.0</v>
      </c>
      <c r="B117" s="14" t="s">
        <v>37</v>
      </c>
      <c r="C117" s="14" t="s">
        <v>32</v>
      </c>
      <c r="D117" s="14" t="s">
        <v>717</v>
      </c>
      <c r="E117" s="14" t="s">
        <v>718</v>
      </c>
      <c r="F117" s="15" t="s">
        <v>58</v>
      </c>
      <c r="G117" s="15" t="s">
        <v>59</v>
      </c>
      <c r="H117" s="18" t="s">
        <v>1057</v>
      </c>
      <c r="I117" s="18" t="s">
        <v>1058</v>
      </c>
      <c r="J117" s="129">
        <v>542892.58</v>
      </c>
      <c r="K117" s="129">
        <v>537786.8</v>
      </c>
      <c r="L117" s="129">
        <v>15539.42</v>
      </c>
      <c r="M117" s="129">
        <v>17733.7</v>
      </c>
      <c r="N117" s="129">
        <v>17.0</v>
      </c>
      <c r="O117" s="129">
        <v>17.0</v>
      </c>
      <c r="P117" s="129">
        <v>180.0</v>
      </c>
      <c r="Q117" s="129">
        <v>252.0</v>
      </c>
      <c r="R117" s="129">
        <v>7.0</v>
      </c>
      <c r="S117" s="129">
        <v>11.0</v>
      </c>
      <c r="T117" s="129">
        <v>0.0</v>
      </c>
      <c r="U117" s="129">
        <v>-28.0</v>
      </c>
      <c r="V117" s="129">
        <v>-36.0</v>
      </c>
      <c r="W117" s="129">
        <v>-12.37</v>
      </c>
      <c r="X117" s="129">
        <v>0.95</v>
      </c>
      <c r="Y117" s="129">
        <v>1.0</v>
      </c>
      <c r="Z117" s="129">
        <v>1.0</v>
      </c>
      <c r="AA117" s="129">
        <v>1.0</v>
      </c>
      <c r="AB117" s="129">
        <v>1.0</v>
      </c>
      <c r="AC117" s="129">
        <v>1.0</v>
      </c>
      <c r="AD117" s="129">
        <v>1.0</v>
      </c>
      <c r="AE117" s="129">
        <v>515.0</v>
      </c>
      <c r="AF117" s="129">
        <v>1.0</v>
      </c>
      <c r="AG117" s="129">
        <v>1.0</v>
      </c>
      <c r="AH117" s="129">
        <v>1.0</v>
      </c>
      <c r="AI117" s="129">
        <v>1.0</v>
      </c>
      <c r="AJ117" s="129">
        <v>1.0</v>
      </c>
      <c r="AK117" s="129">
        <v>1.0</v>
      </c>
      <c r="AL117" s="130">
        <v>45392.87391458333</v>
      </c>
      <c r="AM117" s="131">
        <v>542892.58</v>
      </c>
      <c r="AN117" s="131">
        <v>537682.66</v>
      </c>
    </row>
    <row r="118">
      <c r="A118" s="129">
        <v>809.0</v>
      </c>
      <c r="B118" s="14" t="s">
        <v>122</v>
      </c>
      <c r="C118" s="14" t="s">
        <v>32</v>
      </c>
      <c r="D118" s="14" t="s">
        <v>728</v>
      </c>
      <c r="E118" s="14" t="s">
        <v>729</v>
      </c>
      <c r="F118" s="15" t="s">
        <v>403</v>
      </c>
      <c r="G118" s="15" t="s">
        <v>46</v>
      </c>
      <c r="H118" s="18" t="s">
        <v>1057</v>
      </c>
      <c r="I118" s="18" t="s">
        <v>1058</v>
      </c>
      <c r="J118" s="129">
        <v>1534598.75</v>
      </c>
      <c r="K118" s="129">
        <v>1757215.6</v>
      </c>
      <c r="L118" s="129">
        <v>76666.67</v>
      </c>
      <c r="M118" s="129">
        <v>91228.72</v>
      </c>
      <c r="N118" s="129">
        <v>9.0</v>
      </c>
      <c r="O118" s="129">
        <v>7.0</v>
      </c>
      <c r="P118" s="129">
        <v>758.0</v>
      </c>
      <c r="Q118" s="129">
        <v>873.0</v>
      </c>
      <c r="R118" s="129">
        <v>27.0</v>
      </c>
      <c r="S118" s="129">
        <v>43.0</v>
      </c>
      <c r="T118" s="129">
        <v>28.0</v>
      </c>
      <c r="U118" s="129">
        <v>-13.0</v>
      </c>
      <c r="V118" s="129">
        <v>-37.0</v>
      </c>
      <c r="W118" s="129">
        <v>-15.96</v>
      </c>
      <c r="X118" s="129">
        <v>-12.67</v>
      </c>
      <c r="Y118" s="129">
        <v>1.0</v>
      </c>
      <c r="Z118" s="129">
        <v>1.0</v>
      </c>
      <c r="AA118" s="129">
        <v>1.0</v>
      </c>
      <c r="AB118" s="129">
        <v>1.0</v>
      </c>
      <c r="AC118" s="129">
        <v>1.0</v>
      </c>
      <c r="AD118" s="129">
        <v>1.0</v>
      </c>
      <c r="AE118" s="129">
        <v>593.0</v>
      </c>
      <c r="AF118" s="129">
        <v>1.0</v>
      </c>
      <c r="AG118" s="129">
        <v>1.0</v>
      </c>
      <c r="AH118" s="129">
        <v>1.0</v>
      </c>
      <c r="AI118" s="129">
        <v>1.0</v>
      </c>
      <c r="AJ118" s="129">
        <v>1.0</v>
      </c>
      <c r="AK118" s="129">
        <v>1.0</v>
      </c>
      <c r="AL118" s="130">
        <v>45392.87391458333</v>
      </c>
      <c r="AM118" s="131">
        <v>1533413.75</v>
      </c>
      <c r="AN118" s="131">
        <v>1757644.3</v>
      </c>
    </row>
    <row r="119" hidden="1">
      <c r="A119" s="129">
        <v>810.0</v>
      </c>
      <c r="B119" s="14" t="s">
        <v>414</v>
      </c>
      <c r="C119" s="14" t="s">
        <v>992</v>
      </c>
      <c r="D119" s="14" t="s">
        <v>1024</v>
      </c>
      <c r="E119" s="14" t="s">
        <v>1025</v>
      </c>
      <c r="F119" s="15" t="s">
        <v>243</v>
      </c>
      <c r="G119" s="15" t="s">
        <v>101</v>
      </c>
      <c r="H119" s="18" t="s">
        <v>1057</v>
      </c>
      <c r="I119" s="18" t="s">
        <v>1058</v>
      </c>
      <c r="J119" s="129">
        <v>469004.89</v>
      </c>
      <c r="K119" s="129">
        <v>667441.64</v>
      </c>
      <c r="L119" s="129">
        <v>15928.85</v>
      </c>
      <c r="M119" s="129">
        <v>17754.41</v>
      </c>
      <c r="N119" s="129">
        <v>4.0</v>
      </c>
      <c r="O119" s="129">
        <v>5.0</v>
      </c>
      <c r="P119" s="129">
        <v>89.0</v>
      </c>
      <c r="Q119" s="129">
        <v>91.0</v>
      </c>
      <c r="R119" s="129">
        <v>128.0</v>
      </c>
      <c r="S119" s="129">
        <v>138.0</v>
      </c>
      <c r="T119" s="129">
        <v>-20.0</v>
      </c>
      <c r="U119" s="129">
        <v>-2.0</v>
      </c>
      <c r="V119" s="129">
        <v>-7.0</v>
      </c>
      <c r="W119" s="129">
        <v>-10.28</v>
      </c>
      <c r="X119" s="129">
        <v>-29.73</v>
      </c>
      <c r="Y119" s="129">
        <v>1.0</v>
      </c>
      <c r="Z119" s="129">
        <v>1.0</v>
      </c>
      <c r="AA119" s="129">
        <v>1.0</v>
      </c>
      <c r="AB119" s="129">
        <v>1.0</v>
      </c>
      <c r="AC119" s="129">
        <v>1.0</v>
      </c>
      <c r="AD119" s="129">
        <v>1.0</v>
      </c>
      <c r="AE119" s="129">
        <v>516.0</v>
      </c>
      <c r="AF119" s="129">
        <v>1.0</v>
      </c>
      <c r="AG119" s="129">
        <v>1.0</v>
      </c>
      <c r="AH119" s="129">
        <v>1.0</v>
      </c>
      <c r="AI119" s="129">
        <v>1.0</v>
      </c>
      <c r="AJ119" s="129">
        <v>1.0</v>
      </c>
      <c r="AK119" s="129">
        <v>1.0</v>
      </c>
      <c r="AL119" s="130">
        <v>45392.87391458333</v>
      </c>
      <c r="AM119" s="131">
        <v>562383.26</v>
      </c>
      <c r="AN119" s="131">
        <v>604159.37</v>
      </c>
    </row>
    <row r="120" hidden="1">
      <c r="A120" s="129">
        <v>813.0</v>
      </c>
      <c r="B120" s="14" t="s">
        <v>1020</v>
      </c>
      <c r="C120" s="14" t="s">
        <v>992</v>
      </c>
      <c r="D120" s="14" t="s">
        <v>555</v>
      </c>
      <c r="E120" s="14" t="s">
        <v>1016</v>
      </c>
      <c r="F120" s="15" t="s">
        <v>76</v>
      </c>
      <c r="G120" s="15" t="s">
        <v>59</v>
      </c>
      <c r="H120" s="18" t="s">
        <v>1057</v>
      </c>
      <c r="I120" s="18" t="s">
        <v>1058</v>
      </c>
      <c r="J120" s="129">
        <v>2065430.57</v>
      </c>
      <c r="K120" s="129">
        <v>2473362.6</v>
      </c>
      <c r="L120" s="129">
        <v>62863.13</v>
      </c>
      <c r="M120" s="129">
        <v>67160.39</v>
      </c>
      <c r="N120" s="129">
        <v>45.0</v>
      </c>
      <c r="O120" s="129">
        <v>46.0</v>
      </c>
      <c r="P120" s="129">
        <v>128.0</v>
      </c>
      <c r="Q120" s="129">
        <v>232.0</v>
      </c>
      <c r="R120" s="129">
        <v>593.0</v>
      </c>
      <c r="S120" s="129">
        <v>613.0</v>
      </c>
      <c r="T120" s="129">
        <v>-2.0</v>
      </c>
      <c r="U120" s="129">
        <v>-44.0</v>
      </c>
      <c r="V120" s="129">
        <v>-3.0</v>
      </c>
      <c r="W120" s="129">
        <v>-6.4</v>
      </c>
      <c r="X120" s="129">
        <v>-16.49</v>
      </c>
      <c r="Y120" s="129">
        <v>1.0</v>
      </c>
      <c r="Z120" s="129">
        <v>1.0</v>
      </c>
      <c r="AA120" s="129">
        <v>1.0</v>
      </c>
      <c r="AB120" s="129">
        <v>1.0</v>
      </c>
      <c r="AC120" s="129">
        <v>1.0</v>
      </c>
      <c r="AD120" s="129">
        <v>1.0</v>
      </c>
      <c r="AE120" s="129">
        <v>586.0</v>
      </c>
      <c r="AF120" s="129">
        <v>1.0</v>
      </c>
      <c r="AG120" s="129">
        <v>1.0</v>
      </c>
      <c r="AH120" s="129">
        <v>1.0</v>
      </c>
      <c r="AI120" s="129">
        <v>1.0</v>
      </c>
      <c r="AJ120" s="129">
        <v>1.0</v>
      </c>
      <c r="AK120" s="129">
        <v>1.0</v>
      </c>
      <c r="AL120" s="130">
        <v>45392.87391458333</v>
      </c>
      <c r="AM120" s="131">
        <v>2360064.06</v>
      </c>
      <c r="AN120" s="131">
        <v>2438848.87</v>
      </c>
    </row>
    <row r="121" hidden="1">
      <c r="A121" s="129">
        <v>816.0</v>
      </c>
      <c r="B121" s="14" t="s">
        <v>414</v>
      </c>
      <c r="C121" s="14" t="s">
        <v>992</v>
      </c>
      <c r="D121" s="14" t="s">
        <v>205</v>
      </c>
      <c r="E121" s="14" t="s">
        <v>1023</v>
      </c>
      <c r="F121" s="15" t="s">
        <v>76</v>
      </c>
      <c r="G121" s="15" t="s">
        <v>59</v>
      </c>
      <c r="H121" s="18" t="s">
        <v>1057</v>
      </c>
      <c r="I121" s="18" t="s">
        <v>1058</v>
      </c>
      <c r="J121" s="129">
        <v>608753.58</v>
      </c>
      <c r="K121" s="129">
        <v>840454.52</v>
      </c>
      <c r="L121" s="129">
        <v>22526.44</v>
      </c>
      <c r="M121" s="129">
        <v>24852.62</v>
      </c>
      <c r="N121" s="129">
        <v>24.0</v>
      </c>
      <c r="O121" s="129">
        <v>22.0</v>
      </c>
      <c r="P121" s="129">
        <v>103.0</v>
      </c>
      <c r="Q121" s="129">
        <v>151.0</v>
      </c>
      <c r="R121" s="129">
        <v>231.0</v>
      </c>
      <c r="S121" s="129">
        <v>220.0</v>
      </c>
      <c r="T121" s="129">
        <v>9.0</v>
      </c>
      <c r="U121" s="129">
        <v>-31.0</v>
      </c>
      <c r="V121" s="129">
        <v>5.0</v>
      </c>
      <c r="W121" s="129">
        <v>-9.36</v>
      </c>
      <c r="X121" s="129">
        <v>-27.57</v>
      </c>
      <c r="Y121" s="129">
        <v>1.0</v>
      </c>
      <c r="Z121" s="129">
        <v>1.0</v>
      </c>
      <c r="AA121" s="129">
        <v>1.0</v>
      </c>
      <c r="AB121" s="129">
        <v>1.0</v>
      </c>
      <c r="AC121" s="129">
        <v>1.0</v>
      </c>
      <c r="AD121" s="129">
        <v>1.0</v>
      </c>
      <c r="AE121" s="129">
        <v>534.0</v>
      </c>
      <c r="AF121" s="129">
        <v>1.0</v>
      </c>
      <c r="AG121" s="129">
        <v>1.0</v>
      </c>
      <c r="AH121" s="129">
        <v>1.0</v>
      </c>
      <c r="AI121" s="129">
        <v>1.0</v>
      </c>
      <c r="AJ121" s="129">
        <v>1.0</v>
      </c>
      <c r="AK121" s="129">
        <v>1.0</v>
      </c>
      <c r="AL121" s="130">
        <v>45392.87391458333</v>
      </c>
      <c r="AM121" s="131">
        <v>817634.9</v>
      </c>
      <c r="AN121" s="131">
        <v>839477.97</v>
      </c>
    </row>
    <row r="122">
      <c r="A122" s="129">
        <v>823.0</v>
      </c>
      <c r="B122" s="14" t="s">
        <v>47</v>
      </c>
      <c r="C122" s="14" t="s">
        <v>32</v>
      </c>
      <c r="D122" s="14" t="s">
        <v>734</v>
      </c>
      <c r="E122" s="14" t="s">
        <v>735</v>
      </c>
      <c r="F122" s="15" t="s">
        <v>220</v>
      </c>
      <c r="G122" s="15" t="s">
        <v>59</v>
      </c>
      <c r="H122" s="18" t="s">
        <v>1057</v>
      </c>
      <c r="I122" s="18" t="s">
        <v>1058</v>
      </c>
      <c r="J122" s="129">
        <v>686259.42</v>
      </c>
      <c r="K122" s="129">
        <v>749156.4</v>
      </c>
      <c r="L122" s="129">
        <v>18387.11</v>
      </c>
      <c r="M122" s="129">
        <v>23443.94</v>
      </c>
      <c r="N122" s="129">
        <v>15.0</v>
      </c>
      <c r="O122" s="129">
        <v>18.0</v>
      </c>
      <c r="P122" s="129">
        <v>216.0</v>
      </c>
      <c r="Q122" s="129">
        <v>215.0</v>
      </c>
      <c r="R122" s="129">
        <v>26.0</v>
      </c>
      <c r="S122" s="129">
        <v>26.0</v>
      </c>
      <c r="T122" s="129">
        <v>-16.0</v>
      </c>
      <c r="U122" s="129">
        <v>0.0</v>
      </c>
      <c r="V122" s="129">
        <v>0.0</v>
      </c>
      <c r="W122" s="129">
        <v>-21.57</v>
      </c>
      <c r="X122" s="129">
        <v>-8.4</v>
      </c>
      <c r="Y122" s="129">
        <v>1.0</v>
      </c>
      <c r="Z122" s="129">
        <v>1.0</v>
      </c>
      <c r="AA122" s="129">
        <v>1.0</v>
      </c>
      <c r="AB122" s="129">
        <v>1.0</v>
      </c>
      <c r="AC122" s="129">
        <v>1.0</v>
      </c>
      <c r="AD122" s="129">
        <v>1.0</v>
      </c>
      <c r="AE122" s="129">
        <v>524.0</v>
      </c>
      <c r="AF122" s="129">
        <v>1.0</v>
      </c>
      <c r="AG122" s="129">
        <v>1.0</v>
      </c>
      <c r="AH122" s="129">
        <v>1.0</v>
      </c>
      <c r="AI122" s="129">
        <v>1.0</v>
      </c>
      <c r="AJ122" s="129">
        <v>1.0</v>
      </c>
      <c r="AK122" s="129">
        <v>1.0</v>
      </c>
      <c r="AL122" s="130">
        <v>45392.87391458333</v>
      </c>
      <c r="AM122" s="131">
        <v>688225.81</v>
      </c>
      <c r="AN122" s="131">
        <v>751374.15</v>
      </c>
    </row>
    <row r="123">
      <c r="A123" s="129">
        <v>831.0</v>
      </c>
      <c r="B123" s="14" t="s">
        <v>60</v>
      </c>
      <c r="C123" s="14" t="s">
        <v>32</v>
      </c>
      <c r="D123" s="14" t="s">
        <v>740</v>
      </c>
      <c r="E123" s="14" t="s">
        <v>741</v>
      </c>
      <c r="F123" s="15" t="s">
        <v>76</v>
      </c>
      <c r="G123" s="15" t="s">
        <v>59</v>
      </c>
      <c r="H123" s="18" t="s">
        <v>1057</v>
      </c>
      <c r="I123" s="18" t="s">
        <v>1058</v>
      </c>
      <c r="J123" s="129">
        <v>1252325.88</v>
      </c>
      <c r="K123" s="129">
        <v>1224585.8</v>
      </c>
      <c r="L123" s="129">
        <v>34788.84</v>
      </c>
      <c r="M123" s="129">
        <v>38506.49</v>
      </c>
      <c r="N123" s="129">
        <v>8.0</v>
      </c>
      <c r="O123" s="129">
        <v>16.0</v>
      </c>
      <c r="P123" s="129">
        <v>396.0</v>
      </c>
      <c r="Q123" s="129">
        <v>456.0</v>
      </c>
      <c r="R123" s="129">
        <v>45.0</v>
      </c>
      <c r="S123" s="129">
        <v>54.0</v>
      </c>
      <c r="T123" s="129">
        <v>-50.0</v>
      </c>
      <c r="U123" s="129">
        <v>-13.0</v>
      </c>
      <c r="V123" s="129">
        <v>-16.0</v>
      </c>
      <c r="W123" s="129">
        <v>-9.65</v>
      </c>
      <c r="X123" s="129">
        <v>2.27</v>
      </c>
      <c r="Y123" s="129">
        <v>1.0</v>
      </c>
      <c r="Z123" s="129">
        <v>1.0</v>
      </c>
      <c r="AA123" s="129">
        <v>1.0</v>
      </c>
      <c r="AB123" s="129">
        <v>1.0</v>
      </c>
      <c r="AC123" s="129">
        <v>1.0</v>
      </c>
      <c r="AD123" s="129">
        <v>1.0</v>
      </c>
      <c r="AE123" s="129">
        <v>560.0</v>
      </c>
      <c r="AF123" s="129">
        <v>1.0</v>
      </c>
      <c r="AG123" s="129">
        <v>1.0</v>
      </c>
      <c r="AH123" s="129">
        <v>1.0</v>
      </c>
      <c r="AI123" s="129">
        <v>1.0</v>
      </c>
      <c r="AJ123" s="129">
        <v>1.0</v>
      </c>
      <c r="AK123" s="129">
        <v>1.0</v>
      </c>
      <c r="AL123" s="130">
        <v>45392.87391458333</v>
      </c>
      <c r="AM123" s="131">
        <v>1252964.88</v>
      </c>
      <c r="AN123" s="131">
        <v>1223995.91</v>
      </c>
    </row>
    <row r="124">
      <c r="A124" s="129">
        <v>833.0</v>
      </c>
      <c r="B124" s="14" t="s">
        <v>37</v>
      </c>
      <c r="C124" s="14" t="s">
        <v>32</v>
      </c>
      <c r="D124" s="14" t="s">
        <v>670</v>
      </c>
      <c r="E124" s="14" t="s">
        <v>671</v>
      </c>
      <c r="F124" s="15" t="s">
        <v>275</v>
      </c>
      <c r="G124" s="15" t="s">
        <v>46</v>
      </c>
      <c r="H124" s="18" t="s">
        <v>1057</v>
      </c>
      <c r="I124" s="18" t="s">
        <v>1058</v>
      </c>
      <c r="J124" s="129">
        <v>925448.43</v>
      </c>
      <c r="K124" s="129">
        <v>1066641.44</v>
      </c>
      <c r="L124" s="129">
        <v>36094.24</v>
      </c>
      <c r="M124" s="129">
        <v>42054.04</v>
      </c>
      <c r="N124" s="129">
        <v>2.0</v>
      </c>
      <c r="O124" s="129">
        <v>18.0</v>
      </c>
      <c r="P124" s="129">
        <v>364.0</v>
      </c>
      <c r="Q124" s="129">
        <v>424.0</v>
      </c>
      <c r="R124" s="129">
        <v>35.0</v>
      </c>
      <c r="S124" s="129">
        <v>50.0</v>
      </c>
      <c r="T124" s="129">
        <v>-88.0</v>
      </c>
      <c r="U124" s="129">
        <v>-14.0</v>
      </c>
      <c r="V124" s="129">
        <v>-30.0</v>
      </c>
      <c r="W124" s="129">
        <v>-14.17</v>
      </c>
      <c r="X124" s="129">
        <v>-13.24</v>
      </c>
      <c r="Y124" s="129">
        <v>1.0</v>
      </c>
      <c r="Z124" s="129">
        <v>1.0</v>
      </c>
      <c r="AA124" s="129">
        <v>1.0</v>
      </c>
      <c r="AB124" s="129">
        <v>1.0</v>
      </c>
      <c r="AC124" s="129">
        <v>1.0</v>
      </c>
      <c r="AD124" s="129">
        <v>1.0</v>
      </c>
      <c r="AE124" s="129">
        <v>562.0</v>
      </c>
      <c r="AF124" s="129">
        <v>1.0</v>
      </c>
      <c r="AG124" s="129">
        <v>1.0</v>
      </c>
      <c r="AH124" s="129">
        <v>1.0</v>
      </c>
      <c r="AI124" s="129">
        <v>1.0</v>
      </c>
      <c r="AJ124" s="129">
        <v>1.0</v>
      </c>
      <c r="AK124" s="129">
        <v>1.0</v>
      </c>
      <c r="AL124" s="130">
        <v>45392.87391458333</v>
      </c>
      <c r="AM124" s="131">
        <v>1000004.67</v>
      </c>
      <c r="AN124" s="131">
        <v>1072093.24</v>
      </c>
    </row>
    <row r="125">
      <c r="A125" s="129">
        <v>3009.0</v>
      </c>
      <c r="B125" s="14" t="s">
        <v>37</v>
      </c>
      <c r="C125" s="14" t="s">
        <v>32</v>
      </c>
      <c r="D125" s="14" t="s">
        <v>784</v>
      </c>
      <c r="E125" s="14" t="s">
        <v>785</v>
      </c>
      <c r="F125" s="15" t="s">
        <v>776</v>
      </c>
      <c r="G125" s="15" t="s">
        <v>772</v>
      </c>
      <c r="H125" s="18" t="s">
        <v>1057</v>
      </c>
      <c r="I125" s="18" t="s">
        <v>1058</v>
      </c>
      <c r="J125" s="129">
        <v>1401941.34</v>
      </c>
      <c r="K125" s="129">
        <v>1447407.0</v>
      </c>
      <c r="L125" s="129">
        <v>55481.49</v>
      </c>
      <c r="M125" s="129">
        <v>61394.44</v>
      </c>
      <c r="N125" s="129">
        <v>3.0</v>
      </c>
      <c r="O125" s="129">
        <v>7.0</v>
      </c>
      <c r="P125" s="129">
        <v>412.0</v>
      </c>
      <c r="Q125" s="129">
        <v>521.0</v>
      </c>
      <c r="R125" s="129">
        <v>109.0</v>
      </c>
      <c r="S125" s="129">
        <v>107.0</v>
      </c>
      <c r="T125" s="129">
        <v>-57.0</v>
      </c>
      <c r="U125" s="129">
        <v>-20.0</v>
      </c>
      <c r="V125" s="129">
        <v>1.0</v>
      </c>
      <c r="W125" s="129">
        <v>-9.63</v>
      </c>
      <c r="X125" s="129">
        <v>-3.14</v>
      </c>
      <c r="Y125" s="129">
        <v>1.0</v>
      </c>
      <c r="Z125" s="129">
        <v>1.0</v>
      </c>
      <c r="AA125" s="129">
        <v>1.0</v>
      </c>
      <c r="AB125" s="129">
        <v>1.0</v>
      </c>
      <c r="AC125" s="129">
        <v>1.0</v>
      </c>
      <c r="AD125" s="129">
        <v>1.0</v>
      </c>
      <c r="AE125" s="129">
        <v>583.0</v>
      </c>
      <c r="AF125" s="129">
        <v>1.0</v>
      </c>
      <c r="AG125" s="129">
        <v>1.0</v>
      </c>
      <c r="AH125" s="129">
        <v>1.0</v>
      </c>
      <c r="AI125" s="129">
        <v>1.0</v>
      </c>
      <c r="AJ125" s="129">
        <v>1.0</v>
      </c>
      <c r="AK125" s="129">
        <v>1.0</v>
      </c>
      <c r="AL125" s="130">
        <v>45392.87391458333</v>
      </c>
      <c r="AM125" s="131">
        <v>2367205.83</v>
      </c>
      <c r="AN125" s="131">
        <v>2477483.44</v>
      </c>
    </row>
    <row r="126">
      <c r="A126" s="128">
        <v>3019.0</v>
      </c>
      <c r="B126" s="11" t="s">
        <v>31</v>
      </c>
      <c r="C126" s="11" t="s">
        <v>32</v>
      </c>
      <c r="D126" s="11" t="s">
        <v>726</v>
      </c>
      <c r="E126" s="14" t="s">
        <v>780</v>
      </c>
      <c r="F126" s="15" t="s">
        <v>776</v>
      </c>
      <c r="G126" s="15" t="s">
        <v>772</v>
      </c>
      <c r="H126" s="18" t="s">
        <v>1057</v>
      </c>
      <c r="I126" s="18" t="s">
        <v>1058</v>
      </c>
      <c r="J126" s="129">
        <v>1502879.39</v>
      </c>
      <c r="K126" s="129">
        <v>1773067.6</v>
      </c>
      <c r="L126" s="129">
        <v>85457.41</v>
      </c>
      <c r="M126" s="129">
        <v>92268.41</v>
      </c>
      <c r="N126" s="129">
        <v>49.0</v>
      </c>
      <c r="O126" s="129">
        <v>62.0</v>
      </c>
      <c r="P126" s="129">
        <v>675.0</v>
      </c>
      <c r="Q126" s="128">
        <v>698.0</v>
      </c>
      <c r="R126" s="128">
        <v>111.0</v>
      </c>
      <c r="S126" s="128">
        <v>104.0</v>
      </c>
      <c r="T126" s="128">
        <v>-20.0</v>
      </c>
      <c r="U126" s="128">
        <v>-3.0</v>
      </c>
      <c r="V126" s="128">
        <v>6.0</v>
      </c>
      <c r="W126" s="128">
        <v>-7.38</v>
      </c>
      <c r="X126" s="128">
        <v>-15.24</v>
      </c>
      <c r="Y126" s="128">
        <v>1.0</v>
      </c>
      <c r="Z126" s="128">
        <v>1.0</v>
      </c>
      <c r="AA126" s="128">
        <v>1.0</v>
      </c>
      <c r="AB126" s="128">
        <v>1.0</v>
      </c>
      <c r="AC126" s="128">
        <v>1.0</v>
      </c>
      <c r="AD126" s="128">
        <v>1.0</v>
      </c>
      <c r="AE126" s="128">
        <v>595.0</v>
      </c>
      <c r="AF126" s="128">
        <v>1.0</v>
      </c>
      <c r="AG126" s="128">
        <v>1.0</v>
      </c>
      <c r="AH126" s="128">
        <v>1.0</v>
      </c>
      <c r="AI126" s="128">
        <v>1.0</v>
      </c>
      <c r="AJ126" s="128">
        <v>1.0</v>
      </c>
      <c r="AK126" s="128">
        <v>1.0</v>
      </c>
      <c r="AL126" s="130">
        <v>45392.87391458333</v>
      </c>
      <c r="AM126" s="131">
        <v>2575723.35</v>
      </c>
      <c r="AN126" s="131">
        <v>3033811.67</v>
      </c>
    </row>
    <row r="127">
      <c r="A127" s="128">
        <v>3022.0</v>
      </c>
      <c r="B127" s="11" t="s">
        <v>31</v>
      </c>
      <c r="C127" s="11" t="s">
        <v>32</v>
      </c>
      <c r="D127" s="11" t="s">
        <v>786</v>
      </c>
      <c r="E127" s="14" t="s">
        <v>787</v>
      </c>
      <c r="F127" s="15" t="s">
        <v>771</v>
      </c>
      <c r="G127" s="15" t="s">
        <v>772</v>
      </c>
      <c r="H127" s="18" t="s">
        <v>1057</v>
      </c>
      <c r="I127" s="18" t="s">
        <v>1058</v>
      </c>
      <c r="J127" s="129">
        <v>1826590.07</v>
      </c>
      <c r="K127" s="129">
        <v>1762370.8</v>
      </c>
      <c r="L127" s="129">
        <v>64471.28</v>
      </c>
      <c r="M127" s="129">
        <v>67689.67</v>
      </c>
      <c r="N127" s="129">
        <v>30.0</v>
      </c>
      <c r="O127" s="129">
        <v>32.0</v>
      </c>
      <c r="P127" s="129">
        <v>630.0</v>
      </c>
      <c r="Q127" s="128">
        <v>599.0</v>
      </c>
      <c r="R127" s="128">
        <v>72.0</v>
      </c>
      <c r="S127" s="128">
        <v>69.0</v>
      </c>
      <c r="T127" s="128">
        <v>-6.0</v>
      </c>
      <c r="U127" s="128">
        <v>5.0</v>
      </c>
      <c r="V127" s="128">
        <v>4.0</v>
      </c>
      <c r="W127" s="128">
        <v>-4.75</v>
      </c>
      <c r="X127" s="128">
        <v>3.64</v>
      </c>
      <c r="Y127" s="128">
        <v>1.0</v>
      </c>
      <c r="Z127" s="128">
        <v>1.0</v>
      </c>
      <c r="AA127" s="128">
        <v>1.0</v>
      </c>
      <c r="AB127" s="128">
        <v>1.0</v>
      </c>
      <c r="AC127" s="128">
        <v>1.0</v>
      </c>
      <c r="AD127" s="128">
        <v>1.0</v>
      </c>
      <c r="AE127" s="128">
        <v>590.0</v>
      </c>
      <c r="AF127" s="128">
        <v>1.0</v>
      </c>
      <c r="AG127" s="128">
        <v>1.0</v>
      </c>
      <c r="AH127" s="128">
        <v>1.0</v>
      </c>
      <c r="AI127" s="128">
        <v>1.0</v>
      </c>
      <c r="AJ127" s="128">
        <v>1.0</v>
      </c>
      <c r="AK127" s="128">
        <v>1.0</v>
      </c>
      <c r="AL127" s="130">
        <v>45392.87391458333</v>
      </c>
      <c r="AM127" s="131">
        <v>3124227.53</v>
      </c>
      <c r="AN127" s="131">
        <v>3117364.53</v>
      </c>
    </row>
    <row r="128">
      <c r="A128" s="128">
        <v>3024.0</v>
      </c>
      <c r="B128" s="11" t="s">
        <v>31</v>
      </c>
      <c r="C128" s="11" t="s">
        <v>32</v>
      </c>
      <c r="D128" s="11" t="s">
        <v>226</v>
      </c>
      <c r="E128" s="14" t="s">
        <v>780</v>
      </c>
      <c r="F128" s="15" t="s">
        <v>776</v>
      </c>
      <c r="G128" s="15" t="s">
        <v>772</v>
      </c>
      <c r="H128" s="18" t="s">
        <v>1057</v>
      </c>
      <c r="I128" s="18" t="s">
        <v>1058</v>
      </c>
      <c r="J128" s="129">
        <v>4340936.26</v>
      </c>
      <c r="K128" s="129">
        <v>5224734.0</v>
      </c>
      <c r="L128" s="129">
        <v>227619.94</v>
      </c>
      <c r="M128" s="129">
        <v>264570.07</v>
      </c>
      <c r="N128" s="129">
        <v>15.0</v>
      </c>
      <c r="O128" s="129">
        <v>15.0</v>
      </c>
      <c r="P128" s="129">
        <v>1529.0</v>
      </c>
      <c r="Q128" s="128">
        <v>1450.0</v>
      </c>
      <c r="R128" s="128">
        <v>256.0</v>
      </c>
      <c r="S128" s="128">
        <v>222.0</v>
      </c>
      <c r="T128" s="128">
        <v>0.0</v>
      </c>
      <c r="U128" s="128">
        <v>5.0</v>
      </c>
      <c r="V128" s="128">
        <v>15.0</v>
      </c>
      <c r="W128" s="128">
        <v>-13.97</v>
      </c>
      <c r="X128" s="128">
        <v>-16.92</v>
      </c>
      <c r="Y128" s="128">
        <v>1.0</v>
      </c>
      <c r="Z128" s="128">
        <v>1.0</v>
      </c>
      <c r="AA128" s="128">
        <v>1.0</v>
      </c>
      <c r="AB128" s="128">
        <v>1.0</v>
      </c>
      <c r="AC128" s="128">
        <v>1.0</v>
      </c>
      <c r="AD128" s="128">
        <v>1.0</v>
      </c>
      <c r="AE128" s="128">
        <v>601.0</v>
      </c>
      <c r="AF128" s="128">
        <v>1.0</v>
      </c>
      <c r="AG128" s="128">
        <v>1.0</v>
      </c>
      <c r="AH128" s="128">
        <v>1.0</v>
      </c>
      <c r="AI128" s="128">
        <v>1.0</v>
      </c>
      <c r="AJ128" s="128">
        <v>1.0</v>
      </c>
      <c r="AK128" s="128">
        <v>1.0</v>
      </c>
      <c r="AL128" s="130">
        <v>45392.87391458333</v>
      </c>
      <c r="AM128" s="131">
        <v>7384872.16</v>
      </c>
      <c r="AN128" s="131">
        <v>8886078.94</v>
      </c>
    </row>
    <row r="129">
      <c r="A129" s="128">
        <v>3044.0</v>
      </c>
      <c r="B129" s="11" t="s">
        <v>31</v>
      </c>
      <c r="C129" s="11" t="s">
        <v>32</v>
      </c>
      <c r="D129" s="11" t="s">
        <v>434</v>
      </c>
      <c r="E129" s="14" t="s">
        <v>791</v>
      </c>
      <c r="F129" s="15" t="s">
        <v>792</v>
      </c>
      <c r="G129" s="15" t="s">
        <v>772</v>
      </c>
      <c r="H129" s="18" t="s">
        <v>1057</v>
      </c>
      <c r="I129" s="18" t="s">
        <v>1058</v>
      </c>
      <c r="J129" s="129">
        <v>432078.08</v>
      </c>
      <c r="K129" s="129">
        <v>585075.4</v>
      </c>
      <c r="L129" s="129">
        <v>24351.3</v>
      </c>
      <c r="M129" s="129">
        <v>31193.25</v>
      </c>
      <c r="N129" s="129">
        <v>1.0</v>
      </c>
      <c r="O129" s="129">
        <v>5.0</v>
      </c>
      <c r="P129" s="129">
        <v>275.0</v>
      </c>
      <c r="Q129" s="128">
        <v>334.0</v>
      </c>
      <c r="R129" s="128">
        <v>17.0</v>
      </c>
      <c r="S129" s="128">
        <v>17.0</v>
      </c>
      <c r="T129" s="128">
        <v>-80.0</v>
      </c>
      <c r="U129" s="128">
        <v>-17.0</v>
      </c>
      <c r="V129" s="128">
        <v>0.0</v>
      </c>
      <c r="W129" s="128">
        <v>-21.93</v>
      </c>
      <c r="X129" s="128">
        <v>-26.15</v>
      </c>
      <c r="Y129" s="128">
        <v>1.0</v>
      </c>
      <c r="Z129" s="128">
        <v>1.0</v>
      </c>
      <c r="AA129" s="128">
        <v>1.0</v>
      </c>
      <c r="AB129" s="128">
        <v>1.0</v>
      </c>
      <c r="AC129" s="128">
        <v>1.0</v>
      </c>
      <c r="AD129" s="128">
        <v>1.0</v>
      </c>
      <c r="AE129" s="128">
        <v>538.0</v>
      </c>
      <c r="AF129" s="128">
        <v>1.0</v>
      </c>
      <c r="AG129" s="128">
        <v>1.0</v>
      </c>
      <c r="AH129" s="128">
        <v>1.0</v>
      </c>
      <c r="AI129" s="128">
        <v>1.0</v>
      </c>
      <c r="AJ129" s="128">
        <v>1.0</v>
      </c>
      <c r="AK129" s="128">
        <v>1.0</v>
      </c>
      <c r="AL129" s="130">
        <v>45392.87391458333</v>
      </c>
      <c r="AM129" s="131">
        <v>769496.35</v>
      </c>
      <c r="AN129" s="131">
        <v>1004178.25</v>
      </c>
    </row>
    <row r="130">
      <c r="A130" s="129">
        <v>104.0</v>
      </c>
      <c r="B130" s="14" t="s">
        <v>47</v>
      </c>
      <c r="C130" s="14" t="s">
        <v>32</v>
      </c>
      <c r="D130" s="14" t="s">
        <v>48</v>
      </c>
      <c r="E130" s="14" t="s">
        <v>49</v>
      </c>
      <c r="F130" s="15" t="s">
        <v>35</v>
      </c>
      <c r="G130" s="15" t="s">
        <v>36</v>
      </c>
      <c r="H130" s="18" t="s">
        <v>1057</v>
      </c>
      <c r="I130" s="18" t="s">
        <v>1058</v>
      </c>
      <c r="J130" s="129">
        <v>947399.55</v>
      </c>
      <c r="K130" s="129">
        <v>961203.8</v>
      </c>
      <c r="L130" s="129">
        <v>28622.46</v>
      </c>
      <c r="M130" s="129">
        <v>30503.08</v>
      </c>
      <c r="N130" s="129">
        <v>14.0</v>
      </c>
      <c r="O130" s="129">
        <v>9.0</v>
      </c>
      <c r="P130" s="129">
        <v>318.0</v>
      </c>
      <c r="Q130" s="129">
        <v>317.0</v>
      </c>
      <c r="R130" s="129">
        <v>19.0</v>
      </c>
      <c r="S130" s="129">
        <v>20.0</v>
      </c>
      <c r="T130" s="129">
        <v>55.0</v>
      </c>
      <c r="U130" s="129">
        <v>0.0</v>
      </c>
      <c r="V130" s="129">
        <v>-5.0</v>
      </c>
      <c r="W130" s="129">
        <v>-6.17</v>
      </c>
      <c r="X130" s="129">
        <v>-1.44</v>
      </c>
      <c r="Y130" s="129">
        <v>2.0</v>
      </c>
      <c r="Z130" s="129">
        <v>1.0</v>
      </c>
      <c r="AA130" s="129">
        <v>1.0</v>
      </c>
      <c r="AB130" s="129">
        <v>1.0</v>
      </c>
      <c r="AC130" s="129">
        <v>1.0</v>
      </c>
      <c r="AD130" s="129">
        <v>1.05</v>
      </c>
      <c r="AE130" s="129">
        <v>504.0</v>
      </c>
      <c r="AF130" s="129">
        <v>2.0</v>
      </c>
      <c r="AG130" s="129">
        <v>1.0</v>
      </c>
      <c r="AH130" s="129">
        <v>1.0</v>
      </c>
      <c r="AI130" s="129">
        <v>1.0</v>
      </c>
      <c r="AJ130" s="129">
        <v>1.0</v>
      </c>
      <c r="AK130" s="129">
        <v>1.0</v>
      </c>
      <c r="AL130" s="130">
        <v>45392.87391458333</v>
      </c>
      <c r="AM130" s="131">
        <v>950098.95</v>
      </c>
      <c r="AN130" s="131">
        <v>960347.67</v>
      </c>
    </row>
    <row r="131">
      <c r="A131" s="129">
        <v>149.0</v>
      </c>
      <c r="B131" s="14" t="s">
        <v>31</v>
      </c>
      <c r="C131" s="14" t="s">
        <v>32</v>
      </c>
      <c r="D131" s="14" t="s">
        <v>135</v>
      </c>
      <c r="E131" s="14" t="s">
        <v>136</v>
      </c>
      <c r="F131" s="15" t="s">
        <v>137</v>
      </c>
      <c r="G131" s="15" t="s">
        <v>36</v>
      </c>
      <c r="H131" s="18" t="s">
        <v>1057</v>
      </c>
      <c r="I131" s="18" t="s">
        <v>1058</v>
      </c>
      <c r="J131" s="129">
        <v>4079246.76</v>
      </c>
      <c r="K131" s="129">
        <v>3916908.05</v>
      </c>
      <c r="L131" s="129">
        <v>143997.5</v>
      </c>
      <c r="M131" s="129">
        <v>146205.25</v>
      </c>
      <c r="N131" s="129">
        <v>96.0</v>
      </c>
      <c r="O131" s="129">
        <v>65.0</v>
      </c>
      <c r="P131" s="129">
        <v>1234.0</v>
      </c>
      <c r="Q131" s="129">
        <v>1270.0</v>
      </c>
      <c r="R131" s="129">
        <v>70.0</v>
      </c>
      <c r="S131" s="129">
        <v>72.0</v>
      </c>
      <c r="T131" s="129">
        <v>47.0</v>
      </c>
      <c r="U131" s="129">
        <v>-2.0</v>
      </c>
      <c r="V131" s="129">
        <v>-2.0</v>
      </c>
      <c r="W131" s="129">
        <v>-1.51</v>
      </c>
      <c r="X131" s="129">
        <v>4.14</v>
      </c>
      <c r="Y131" s="129">
        <v>2.0</v>
      </c>
      <c r="Z131" s="129">
        <v>1.0</v>
      </c>
      <c r="AA131" s="129">
        <v>1.0</v>
      </c>
      <c r="AB131" s="129">
        <v>1.0</v>
      </c>
      <c r="AC131" s="129">
        <v>1.0</v>
      </c>
      <c r="AD131" s="129">
        <v>1.05</v>
      </c>
      <c r="AE131" s="129">
        <v>511.0</v>
      </c>
      <c r="AF131" s="129">
        <v>2.0</v>
      </c>
      <c r="AG131" s="129">
        <v>1.0</v>
      </c>
      <c r="AH131" s="129">
        <v>1.0</v>
      </c>
      <c r="AI131" s="129">
        <v>1.0</v>
      </c>
      <c r="AJ131" s="129">
        <v>1.0</v>
      </c>
      <c r="AK131" s="129">
        <v>1.0</v>
      </c>
      <c r="AL131" s="130">
        <v>45392.87391458333</v>
      </c>
      <c r="AM131" s="131">
        <v>4068553.24</v>
      </c>
      <c r="AN131" s="131">
        <v>3912135.29</v>
      </c>
    </row>
    <row r="132">
      <c r="A132" s="129">
        <v>193.0</v>
      </c>
      <c r="B132" s="14" t="s">
        <v>42</v>
      </c>
      <c r="C132" s="14" t="s">
        <v>32</v>
      </c>
      <c r="D132" s="14" t="s">
        <v>190</v>
      </c>
      <c r="E132" s="14" t="s">
        <v>191</v>
      </c>
      <c r="F132" s="15" t="s">
        <v>108</v>
      </c>
      <c r="G132" s="15" t="s">
        <v>46</v>
      </c>
      <c r="H132" s="18" t="s">
        <v>1057</v>
      </c>
      <c r="I132" s="18" t="s">
        <v>1058</v>
      </c>
      <c r="J132" s="129">
        <v>968716.71</v>
      </c>
      <c r="K132" s="129">
        <v>1375574.6</v>
      </c>
      <c r="L132" s="129">
        <v>29198.85</v>
      </c>
      <c r="M132" s="129">
        <v>40955.81</v>
      </c>
      <c r="N132" s="129">
        <v>17.0</v>
      </c>
      <c r="O132" s="129">
        <v>12.0</v>
      </c>
      <c r="P132" s="129">
        <v>301.0</v>
      </c>
      <c r="Q132" s="129">
        <v>372.0</v>
      </c>
      <c r="R132" s="129">
        <v>39.0</v>
      </c>
      <c r="S132" s="129">
        <v>35.0</v>
      </c>
      <c r="T132" s="129">
        <v>41.0</v>
      </c>
      <c r="U132" s="129">
        <v>-19.0</v>
      </c>
      <c r="V132" s="129">
        <v>11.0</v>
      </c>
      <c r="W132" s="129">
        <v>-28.71</v>
      </c>
      <c r="X132" s="129">
        <v>-29.58</v>
      </c>
      <c r="Y132" s="129">
        <v>2.0</v>
      </c>
      <c r="Z132" s="129">
        <v>1.0</v>
      </c>
      <c r="AA132" s="129">
        <v>1.0</v>
      </c>
      <c r="AB132" s="129">
        <v>1.0</v>
      </c>
      <c r="AC132" s="129">
        <v>1.0</v>
      </c>
      <c r="AD132" s="129">
        <v>1.05</v>
      </c>
      <c r="AE132" s="129">
        <v>505.0</v>
      </c>
      <c r="AF132" s="129">
        <v>2.0</v>
      </c>
      <c r="AG132" s="129">
        <v>1.0</v>
      </c>
      <c r="AH132" s="129">
        <v>1.0</v>
      </c>
      <c r="AI132" s="129">
        <v>1.0</v>
      </c>
      <c r="AJ132" s="129">
        <v>1.0</v>
      </c>
      <c r="AK132" s="129">
        <v>1.0</v>
      </c>
      <c r="AL132" s="130">
        <v>45392.87391458333</v>
      </c>
      <c r="AM132" s="131">
        <v>968940.71</v>
      </c>
      <c r="AN132" s="131">
        <v>1376675.84</v>
      </c>
    </row>
    <row r="133">
      <c r="A133" s="129">
        <v>264.0</v>
      </c>
      <c r="B133" s="14" t="s">
        <v>42</v>
      </c>
      <c r="C133" s="14" t="s">
        <v>32</v>
      </c>
      <c r="D133" s="14" t="s">
        <v>271</v>
      </c>
      <c r="E133" s="14" t="s">
        <v>272</v>
      </c>
      <c r="F133" s="15" t="s">
        <v>270</v>
      </c>
      <c r="G133" s="15" t="s">
        <v>46</v>
      </c>
      <c r="H133" s="18" t="s">
        <v>1057</v>
      </c>
      <c r="I133" s="18" t="s">
        <v>1058</v>
      </c>
      <c r="J133" s="129">
        <v>1907258.89</v>
      </c>
      <c r="K133" s="129">
        <v>2580953.8</v>
      </c>
      <c r="L133" s="129">
        <v>60491.76</v>
      </c>
      <c r="M133" s="129">
        <v>86175.25</v>
      </c>
      <c r="N133" s="129">
        <v>115.0</v>
      </c>
      <c r="O133" s="129">
        <v>85.0</v>
      </c>
      <c r="P133" s="129">
        <v>861.0</v>
      </c>
      <c r="Q133" s="129">
        <v>1027.0</v>
      </c>
      <c r="R133" s="129">
        <v>60.0</v>
      </c>
      <c r="S133" s="129">
        <v>68.0</v>
      </c>
      <c r="T133" s="129">
        <v>35.0</v>
      </c>
      <c r="U133" s="129">
        <v>-16.0</v>
      </c>
      <c r="V133" s="129">
        <v>-11.0</v>
      </c>
      <c r="W133" s="129">
        <v>-29.8</v>
      </c>
      <c r="X133" s="129">
        <v>-26.1</v>
      </c>
      <c r="Y133" s="129">
        <v>2.0</v>
      </c>
      <c r="Z133" s="129">
        <v>1.0</v>
      </c>
      <c r="AA133" s="129">
        <v>1.0</v>
      </c>
      <c r="AB133" s="129">
        <v>1.0</v>
      </c>
      <c r="AC133" s="129">
        <v>1.0</v>
      </c>
      <c r="AD133" s="129">
        <v>1.05</v>
      </c>
      <c r="AE133" s="129">
        <v>509.0</v>
      </c>
      <c r="AF133" s="129">
        <v>2.0</v>
      </c>
      <c r="AG133" s="129">
        <v>1.0</v>
      </c>
      <c r="AH133" s="129">
        <v>1.0</v>
      </c>
      <c r="AI133" s="129">
        <v>1.0</v>
      </c>
      <c r="AJ133" s="129">
        <v>1.0</v>
      </c>
      <c r="AK133" s="129">
        <v>1.0</v>
      </c>
      <c r="AL133" s="130">
        <v>45392.87391458333</v>
      </c>
      <c r="AM133" s="131">
        <v>1922252.77</v>
      </c>
      <c r="AN133" s="131">
        <v>2587963.91</v>
      </c>
    </row>
    <row r="134">
      <c r="A134" s="129">
        <v>419.0</v>
      </c>
      <c r="B134" s="14" t="s">
        <v>47</v>
      </c>
      <c r="C134" s="14" t="s">
        <v>32</v>
      </c>
      <c r="D134" s="14" t="s">
        <v>148</v>
      </c>
      <c r="E134" s="14" t="s">
        <v>419</v>
      </c>
      <c r="F134" s="15" t="s">
        <v>140</v>
      </c>
      <c r="G134" s="15" t="s">
        <v>36</v>
      </c>
      <c r="H134" s="18" t="s">
        <v>1057</v>
      </c>
      <c r="I134" s="18" t="s">
        <v>1058</v>
      </c>
      <c r="J134" s="129">
        <v>1296002.98</v>
      </c>
      <c r="K134" s="129">
        <v>1243547.6</v>
      </c>
      <c r="L134" s="129">
        <v>34993.42</v>
      </c>
      <c r="M134" s="129">
        <v>34903.02</v>
      </c>
      <c r="N134" s="129">
        <v>29.0</v>
      </c>
      <c r="O134" s="129">
        <v>21.0</v>
      </c>
      <c r="P134" s="129">
        <v>418.0</v>
      </c>
      <c r="Q134" s="129">
        <v>470.0</v>
      </c>
      <c r="R134" s="129">
        <v>36.0</v>
      </c>
      <c r="S134" s="129">
        <v>55.0</v>
      </c>
      <c r="T134" s="129">
        <v>38.0</v>
      </c>
      <c r="U134" s="129">
        <v>-11.0</v>
      </c>
      <c r="V134" s="129">
        <v>-34.0</v>
      </c>
      <c r="W134" s="129">
        <v>0.26</v>
      </c>
      <c r="X134" s="129">
        <v>4.22</v>
      </c>
      <c r="Y134" s="129">
        <v>2.0</v>
      </c>
      <c r="Z134" s="129">
        <v>1.0</v>
      </c>
      <c r="AA134" s="129">
        <v>1.0</v>
      </c>
      <c r="AB134" s="129">
        <v>1.0</v>
      </c>
      <c r="AC134" s="129">
        <v>1.0</v>
      </c>
      <c r="AD134" s="129">
        <v>1.05</v>
      </c>
      <c r="AE134" s="129">
        <v>506.0</v>
      </c>
      <c r="AF134" s="129">
        <v>2.0</v>
      </c>
      <c r="AG134" s="129">
        <v>1.0</v>
      </c>
      <c r="AH134" s="129">
        <v>1.0</v>
      </c>
      <c r="AI134" s="129">
        <v>1.0</v>
      </c>
      <c r="AJ134" s="129">
        <v>1.0</v>
      </c>
      <c r="AK134" s="129">
        <v>1.0</v>
      </c>
      <c r="AL134" s="130">
        <v>45392.87391458333</v>
      </c>
      <c r="AM134" s="131">
        <v>1301135.96</v>
      </c>
      <c r="AN134" s="131">
        <v>1243193.7</v>
      </c>
    </row>
    <row r="135">
      <c r="A135" s="129">
        <v>431.0</v>
      </c>
      <c r="B135" s="14" t="s">
        <v>122</v>
      </c>
      <c r="C135" s="14" t="s">
        <v>32</v>
      </c>
      <c r="D135" s="14" t="s">
        <v>428</v>
      </c>
      <c r="E135" s="14" t="s">
        <v>429</v>
      </c>
      <c r="F135" s="15" t="s">
        <v>228</v>
      </c>
      <c r="G135" s="15" t="s">
        <v>36</v>
      </c>
      <c r="H135" s="18" t="s">
        <v>1057</v>
      </c>
      <c r="I135" s="18" t="s">
        <v>1058</v>
      </c>
      <c r="J135" s="129">
        <v>834597.89</v>
      </c>
      <c r="K135" s="129">
        <v>961857.2</v>
      </c>
      <c r="L135" s="129">
        <v>28493.0</v>
      </c>
      <c r="M135" s="129">
        <v>33447.0</v>
      </c>
      <c r="N135" s="129">
        <v>55.0</v>
      </c>
      <c r="O135" s="129">
        <v>35.0</v>
      </c>
      <c r="P135" s="129">
        <v>402.0</v>
      </c>
      <c r="Q135" s="129">
        <v>472.0</v>
      </c>
      <c r="R135" s="129">
        <v>25.0</v>
      </c>
      <c r="S135" s="129">
        <v>25.0</v>
      </c>
      <c r="T135" s="129">
        <v>57.0</v>
      </c>
      <c r="U135" s="129">
        <v>-14.0</v>
      </c>
      <c r="V135" s="129">
        <v>0.0</v>
      </c>
      <c r="W135" s="129">
        <v>-14.81</v>
      </c>
      <c r="X135" s="129">
        <v>-13.23</v>
      </c>
      <c r="Y135" s="129">
        <v>2.0</v>
      </c>
      <c r="Z135" s="129">
        <v>1.0</v>
      </c>
      <c r="AA135" s="129">
        <v>1.0</v>
      </c>
      <c r="AB135" s="129">
        <v>1.0</v>
      </c>
      <c r="AC135" s="129">
        <v>1.0</v>
      </c>
      <c r="AD135" s="129">
        <v>1.05</v>
      </c>
      <c r="AE135" s="129">
        <v>503.0</v>
      </c>
      <c r="AF135" s="129">
        <v>2.0</v>
      </c>
      <c r="AG135" s="129">
        <v>1.0</v>
      </c>
      <c r="AH135" s="129">
        <v>1.0</v>
      </c>
      <c r="AI135" s="129">
        <v>1.0</v>
      </c>
      <c r="AJ135" s="129">
        <v>1.0</v>
      </c>
      <c r="AK135" s="129">
        <v>1.0</v>
      </c>
      <c r="AL135" s="130">
        <v>45392.87391458333</v>
      </c>
      <c r="AM135" s="131">
        <v>834387.89</v>
      </c>
      <c r="AN135" s="131">
        <v>961983.4</v>
      </c>
    </row>
    <row r="136">
      <c r="A136" s="129">
        <v>462.0</v>
      </c>
      <c r="B136" s="14" t="s">
        <v>60</v>
      </c>
      <c r="C136" s="14" t="s">
        <v>32</v>
      </c>
      <c r="D136" s="14" t="s">
        <v>284</v>
      </c>
      <c r="E136" s="14" t="s">
        <v>285</v>
      </c>
      <c r="F136" s="15" t="s">
        <v>88</v>
      </c>
      <c r="G136" s="15" t="s">
        <v>59</v>
      </c>
      <c r="H136" s="18" t="s">
        <v>1057</v>
      </c>
      <c r="I136" s="18" t="s">
        <v>1058</v>
      </c>
      <c r="J136" s="129">
        <v>1442559.86</v>
      </c>
      <c r="K136" s="129">
        <v>1403863.0</v>
      </c>
      <c r="L136" s="129">
        <v>39522.67</v>
      </c>
      <c r="M136" s="129">
        <v>42550.98</v>
      </c>
      <c r="N136" s="129">
        <v>8.0</v>
      </c>
      <c r="O136" s="129">
        <v>6.0</v>
      </c>
      <c r="P136" s="129">
        <v>446.0</v>
      </c>
      <c r="Q136" s="129">
        <v>471.0</v>
      </c>
      <c r="R136" s="129">
        <v>29.0</v>
      </c>
      <c r="S136" s="129">
        <v>34.0</v>
      </c>
      <c r="T136" s="129">
        <v>33.0</v>
      </c>
      <c r="U136" s="129">
        <v>-5.0</v>
      </c>
      <c r="V136" s="129">
        <v>-14.0</v>
      </c>
      <c r="W136" s="129">
        <v>-7.12</v>
      </c>
      <c r="X136" s="129">
        <v>2.76</v>
      </c>
      <c r="Y136" s="129">
        <v>2.0</v>
      </c>
      <c r="Z136" s="129">
        <v>1.0</v>
      </c>
      <c r="AA136" s="129">
        <v>1.0</v>
      </c>
      <c r="AB136" s="129">
        <v>1.0</v>
      </c>
      <c r="AC136" s="129">
        <v>1.0</v>
      </c>
      <c r="AD136" s="129">
        <v>1.05</v>
      </c>
      <c r="AE136" s="129">
        <v>507.0</v>
      </c>
      <c r="AF136" s="129">
        <v>2.0</v>
      </c>
      <c r="AG136" s="129">
        <v>1.0</v>
      </c>
      <c r="AH136" s="129">
        <v>1.0</v>
      </c>
      <c r="AI136" s="129">
        <v>1.0</v>
      </c>
      <c r="AJ136" s="129">
        <v>1.0</v>
      </c>
      <c r="AK136" s="129">
        <v>1.0</v>
      </c>
      <c r="AL136" s="130">
        <v>45392.87391458333</v>
      </c>
      <c r="AM136" s="131">
        <v>1443374.71</v>
      </c>
      <c r="AN136" s="131">
        <v>1424320.0</v>
      </c>
    </row>
    <row r="137" hidden="1">
      <c r="A137" s="129">
        <v>738.0</v>
      </c>
      <c r="B137" s="14" t="s">
        <v>414</v>
      </c>
      <c r="C137" s="14" t="s">
        <v>992</v>
      </c>
      <c r="D137" s="14" t="s">
        <v>457</v>
      </c>
      <c r="E137" s="14" t="s">
        <v>1061</v>
      </c>
      <c r="F137" s="15" t="s">
        <v>55</v>
      </c>
      <c r="G137" s="15" t="s">
        <v>36</v>
      </c>
      <c r="H137" s="18" t="s">
        <v>1057</v>
      </c>
      <c r="I137" s="18" t="s">
        <v>1058</v>
      </c>
      <c r="J137" s="129">
        <v>287906.49</v>
      </c>
      <c r="K137" s="129">
        <v>322513.37</v>
      </c>
      <c r="L137" s="129">
        <v>10128.93</v>
      </c>
      <c r="M137" s="129">
        <v>9834.79</v>
      </c>
      <c r="N137" s="129">
        <v>9.0</v>
      </c>
      <c r="O137" s="129">
        <v>6.0</v>
      </c>
      <c r="P137" s="129">
        <v>72.0</v>
      </c>
      <c r="Q137" s="129">
        <v>67.0</v>
      </c>
      <c r="R137" s="129">
        <v>79.0</v>
      </c>
      <c r="S137" s="129">
        <v>89.0</v>
      </c>
      <c r="T137" s="129">
        <v>50.0</v>
      </c>
      <c r="U137" s="129">
        <v>7.0</v>
      </c>
      <c r="V137" s="129">
        <v>-11.0</v>
      </c>
      <c r="W137" s="129">
        <v>2.99</v>
      </c>
      <c r="X137" s="129">
        <v>-10.73</v>
      </c>
      <c r="Y137" s="129">
        <v>2.0</v>
      </c>
      <c r="Z137" s="129">
        <v>1.0</v>
      </c>
      <c r="AA137" s="129">
        <v>1.0</v>
      </c>
      <c r="AB137" s="129">
        <v>1.0</v>
      </c>
      <c r="AC137" s="129">
        <v>1.0</v>
      </c>
      <c r="AD137" s="129">
        <v>1.05</v>
      </c>
      <c r="AE137" s="129">
        <v>502.0</v>
      </c>
      <c r="AF137" s="129">
        <v>2.0</v>
      </c>
      <c r="AG137" s="129">
        <v>1.0</v>
      </c>
      <c r="AH137" s="129">
        <v>1.0</v>
      </c>
      <c r="AI137" s="129">
        <v>1.0</v>
      </c>
      <c r="AJ137" s="129">
        <v>1.0</v>
      </c>
      <c r="AK137" s="129">
        <v>1.0</v>
      </c>
      <c r="AL137" s="130">
        <v>45392.87391458333</v>
      </c>
      <c r="AM137" s="131">
        <v>353605.07</v>
      </c>
      <c r="AN137" s="131">
        <v>335982.89</v>
      </c>
    </row>
    <row r="138" hidden="1">
      <c r="A138" s="129">
        <v>808.0</v>
      </c>
      <c r="B138" s="14" t="s">
        <v>1020</v>
      </c>
      <c r="C138" s="14" t="s">
        <v>992</v>
      </c>
      <c r="D138" s="14" t="s">
        <v>205</v>
      </c>
      <c r="E138" s="14" t="s">
        <v>1023</v>
      </c>
      <c r="F138" s="15" t="s">
        <v>76</v>
      </c>
      <c r="G138" s="15" t="s">
        <v>59</v>
      </c>
      <c r="H138" s="18" t="s">
        <v>1057</v>
      </c>
      <c r="I138" s="18" t="s">
        <v>1058</v>
      </c>
      <c r="J138" s="129">
        <v>1619436.54</v>
      </c>
      <c r="K138" s="129">
        <v>2009191.4</v>
      </c>
      <c r="L138" s="129">
        <v>52605.84</v>
      </c>
      <c r="M138" s="129">
        <v>58248.37</v>
      </c>
      <c r="N138" s="129">
        <v>18.0</v>
      </c>
      <c r="O138" s="129">
        <v>13.0</v>
      </c>
      <c r="P138" s="129">
        <v>166.0</v>
      </c>
      <c r="Q138" s="129">
        <v>219.0</v>
      </c>
      <c r="R138" s="129">
        <v>254.0</v>
      </c>
      <c r="S138" s="129">
        <v>314.0</v>
      </c>
      <c r="T138" s="129">
        <v>38.0</v>
      </c>
      <c r="U138" s="129">
        <v>-24.0</v>
      </c>
      <c r="V138" s="129">
        <v>-19.0</v>
      </c>
      <c r="W138" s="129">
        <v>-9.69</v>
      </c>
      <c r="X138" s="129">
        <v>-19.4</v>
      </c>
      <c r="Y138" s="129">
        <v>2.0</v>
      </c>
      <c r="Z138" s="129">
        <v>1.0</v>
      </c>
      <c r="AA138" s="129">
        <v>1.0</v>
      </c>
      <c r="AB138" s="129">
        <v>1.0</v>
      </c>
      <c r="AC138" s="129">
        <v>1.0</v>
      </c>
      <c r="AD138" s="129">
        <v>1.05</v>
      </c>
      <c r="AE138" s="129">
        <v>508.0</v>
      </c>
      <c r="AF138" s="129">
        <v>2.0</v>
      </c>
      <c r="AG138" s="129">
        <v>1.0</v>
      </c>
      <c r="AH138" s="129">
        <v>1.0</v>
      </c>
      <c r="AI138" s="129">
        <v>1.0</v>
      </c>
      <c r="AJ138" s="129">
        <v>1.0</v>
      </c>
      <c r="AK138" s="129">
        <v>1.0</v>
      </c>
      <c r="AL138" s="130">
        <v>45392.87391458333</v>
      </c>
      <c r="AM138" s="131">
        <v>1892059.35</v>
      </c>
      <c r="AN138" s="131">
        <v>1963978.26</v>
      </c>
    </row>
    <row r="139">
      <c r="A139" s="128">
        <v>3015.0</v>
      </c>
      <c r="B139" s="11" t="s">
        <v>31</v>
      </c>
      <c r="C139" s="11" t="s">
        <v>32</v>
      </c>
      <c r="D139" s="11" t="s">
        <v>788</v>
      </c>
      <c r="E139" s="14" t="s">
        <v>789</v>
      </c>
      <c r="F139" s="15" t="s">
        <v>776</v>
      </c>
      <c r="G139" s="15" t="s">
        <v>772</v>
      </c>
      <c r="H139" s="18" t="s">
        <v>1057</v>
      </c>
      <c r="I139" s="18" t="s">
        <v>1058</v>
      </c>
      <c r="J139" s="129">
        <v>1692496.0</v>
      </c>
      <c r="K139" s="129">
        <v>1758047.4</v>
      </c>
      <c r="L139" s="129">
        <v>81169.13</v>
      </c>
      <c r="M139" s="129">
        <v>87500.89</v>
      </c>
      <c r="N139" s="129">
        <v>34.0</v>
      </c>
      <c r="O139" s="129">
        <v>22.0</v>
      </c>
      <c r="P139" s="129">
        <v>496.0</v>
      </c>
      <c r="Q139" s="128">
        <v>482.0</v>
      </c>
      <c r="R139" s="128">
        <v>41.0</v>
      </c>
      <c r="S139" s="128">
        <v>37.0</v>
      </c>
      <c r="T139" s="128">
        <v>54.0</v>
      </c>
      <c r="U139" s="128">
        <v>2.0</v>
      </c>
      <c r="V139" s="128">
        <v>10.0</v>
      </c>
      <c r="W139" s="128">
        <v>-7.24</v>
      </c>
      <c r="X139" s="128">
        <v>-3.73</v>
      </c>
      <c r="Y139" s="128">
        <v>2.0</v>
      </c>
      <c r="Z139" s="128">
        <v>1.0</v>
      </c>
      <c r="AA139" s="128">
        <v>1.0</v>
      </c>
      <c r="AB139" s="128">
        <v>1.0</v>
      </c>
      <c r="AC139" s="128">
        <v>1.0</v>
      </c>
      <c r="AD139" s="128">
        <v>1.05</v>
      </c>
      <c r="AE139" s="128">
        <v>510.0</v>
      </c>
      <c r="AF139" s="128">
        <v>2.0</v>
      </c>
      <c r="AG139" s="128">
        <v>1.0</v>
      </c>
      <c r="AH139" s="128">
        <v>1.0</v>
      </c>
      <c r="AI139" s="128">
        <v>1.0</v>
      </c>
      <c r="AJ139" s="128">
        <v>1.0</v>
      </c>
      <c r="AK139" s="128">
        <v>1.0</v>
      </c>
      <c r="AL139" s="130">
        <v>45392.87391458333</v>
      </c>
      <c r="AM139" s="131">
        <v>2918730.25</v>
      </c>
      <c r="AN139" s="131">
        <v>3082623.77</v>
      </c>
    </row>
    <row r="140">
      <c r="A140" s="129">
        <v>334.0</v>
      </c>
      <c r="B140" s="14" t="s">
        <v>97</v>
      </c>
      <c r="C140" s="14" t="s">
        <v>32</v>
      </c>
      <c r="D140" s="14" t="s">
        <v>138</v>
      </c>
      <c r="E140" s="14" t="s">
        <v>244</v>
      </c>
      <c r="F140" s="15" t="s">
        <v>223</v>
      </c>
      <c r="G140" s="15" t="s">
        <v>101</v>
      </c>
      <c r="H140" s="18" t="s">
        <v>1057</v>
      </c>
      <c r="I140" s="18" t="s">
        <v>1058</v>
      </c>
      <c r="J140" s="129">
        <v>1249334.52</v>
      </c>
      <c r="K140" s="129">
        <v>1690276.0</v>
      </c>
      <c r="L140" s="129">
        <v>34903.5</v>
      </c>
      <c r="M140" s="129">
        <v>46930.0</v>
      </c>
      <c r="N140" s="129">
        <v>9.0</v>
      </c>
      <c r="O140" s="129">
        <v>5.0</v>
      </c>
      <c r="P140" s="129">
        <v>713.0</v>
      </c>
      <c r="Q140" s="129">
        <v>705.0</v>
      </c>
      <c r="R140" s="129">
        <v>30.0</v>
      </c>
      <c r="S140" s="129">
        <v>30.0</v>
      </c>
      <c r="T140" s="129">
        <v>80.0</v>
      </c>
      <c r="U140" s="129">
        <v>1.0</v>
      </c>
      <c r="V140" s="129">
        <v>0.0</v>
      </c>
      <c r="W140" s="129">
        <v>-25.63</v>
      </c>
      <c r="X140" s="129">
        <v>-26.09</v>
      </c>
      <c r="Y140" s="129">
        <v>3.0</v>
      </c>
      <c r="Z140" s="129">
        <v>1.0</v>
      </c>
      <c r="AA140" s="129">
        <v>1.0</v>
      </c>
      <c r="AB140" s="129">
        <v>1.0</v>
      </c>
      <c r="AC140" s="129">
        <v>1.0</v>
      </c>
      <c r="AD140" s="129">
        <v>1.1</v>
      </c>
      <c r="AE140" s="129">
        <v>500.0</v>
      </c>
      <c r="AF140" s="129">
        <v>2.0</v>
      </c>
      <c r="AG140" s="129">
        <v>1.0</v>
      </c>
      <c r="AH140" s="129">
        <v>1.0</v>
      </c>
      <c r="AI140" s="129">
        <v>1.0</v>
      </c>
      <c r="AJ140" s="129">
        <v>1.0</v>
      </c>
      <c r="AK140" s="129">
        <v>1.0</v>
      </c>
      <c r="AL140" s="130">
        <v>45392.87391458333</v>
      </c>
      <c r="AM140" s="131">
        <v>1254689.02</v>
      </c>
      <c r="AN140" s="131">
        <v>1678872.96</v>
      </c>
    </row>
    <row r="141">
      <c r="A141" s="129">
        <v>466.0</v>
      </c>
      <c r="B141" s="14" t="s">
        <v>63</v>
      </c>
      <c r="C141" s="14" t="s">
        <v>32</v>
      </c>
      <c r="D141" s="14" t="s">
        <v>138</v>
      </c>
      <c r="E141" s="14" t="s">
        <v>456</v>
      </c>
      <c r="F141" s="15" t="s">
        <v>88</v>
      </c>
      <c r="G141" s="15" t="s">
        <v>59</v>
      </c>
      <c r="H141" s="18" t="s">
        <v>1057</v>
      </c>
      <c r="I141" s="18" t="s">
        <v>1058</v>
      </c>
      <c r="J141" s="129">
        <v>773445.36</v>
      </c>
      <c r="K141" s="129">
        <v>823201.2</v>
      </c>
      <c r="L141" s="129">
        <v>21282.25</v>
      </c>
      <c r="M141" s="129">
        <v>23165.96</v>
      </c>
      <c r="N141" s="129">
        <v>9.0</v>
      </c>
      <c r="O141" s="129">
        <v>5.0</v>
      </c>
      <c r="P141" s="129">
        <v>228.0</v>
      </c>
      <c r="Q141" s="129">
        <v>203.0</v>
      </c>
      <c r="R141" s="129">
        <v>13.0</v>
      </c>
      <c r="S141" s="129">
        <v>11.0</v>
      </c>
      <c r="T141" s="129">
        <v>80.0</v>
      </c>
      <c r="U141" s="129">
        <v>12.0</v>
      </c>
      <c r="V141" s="129">
        <v>18.0</v>
      </c>
      <c r="W141" s="129">
        <v>-8.13</v>
      </c>
      <c r="X141" s="129">
        <v>-6.04</v>
      </c>
      <c r="Y141" s="129">
        <v>3.0</v>
      </c>
      <c r="Z141" s="129">
        <v>1.0</v>
      </c>
      <c r="AA141" s="129">
        <v>1.0</v>
      </c>
      <c r="AB141" s="129">
        <v>1.0</v>
      </c>
      <c r="AC141" s="129">
        <v>1.0</v>
      </c>
      <c r="AD141" s="129">
        <v>1.1</v>
      </c>
      <c r="AE141" s="129">
        <v>496.0</v>
      </c>
      <c r="AF141" s="129">
        <v>2.0</v>
      </c>
      <c r="AG141" s="129">
        <v>1.0</v>
      </c>
      <c r="AH141" s="129">
        <v>1.0</v>
      </c>
      <c r="AI141" s="129">
        <v>1.0</v>
      </c>
      <c r="AJ141" s="129">
        <v>1.0</v>
      </c>
      <c r="AK141" s="129">
        <v>1.0</v>
      </c>
      <c r="AL141" s="130">
        <v>45392.87391458333</v>
      </c>
      <c r="AM141" s="131">
        <v>773666.36</v>
      </c>
      <c r="AN141" s="131">
        <v>822162.16</v>
      </c>
    </row>
    <row r="142">
      <c r="A142" s="129">
        <v>494.0</v>
      </c>
      <c r="B142" s="14" t="s">
        <v>97</v>
      </c>
      <c r="C142" s="14" t="s">
        <v>32</v>
      </c>
      <c r="D142" s="14" t="s">
        <v>44</v>
      </c>
      <c r="E142" s="14" t="s">
        <v>479</v>
      </c>
      <c r="F142" s="15" t="s">
        <v>243</v>
      </c>
      <c r="G142" s="15" t="s">
        <v>101</v>
      </c>
      <c r="H142" s="18" t="s">
        <v>1057</v>
      </c>
      <c r="I142" s="18" t="s">
        <v>1058</v>
      </c>
      <c r="J142" s="129">
        <v>801178.51</v>
      </c>
      <c r="K142" s="129">
        <v>880042.6</v>
      </c>
      <c r="L142" s="129">
        <v>27165.75</v>
      </c>
      <c r="M142" s="129">
        <v>31390.0</v>
      </c>
      <c r="N142" s="129">
        <v>87.0</v>
      </c>
      <c r="O142" s="129">
        <v>51.0</v>
      </c>
      <c r="P142" s="129">
        <v>313.0</v>
      </c>
      <c r="Q142" s="129">
        <v>364.0</v>
      </c>
      <c r="R142" s="129">
        <v>32.0</v>
      </c>
      <c r="S142" s="129">
        <v>30.0</v>
      </c>
      <c r="T142" s="129">
        <v>70.0</v>
      </c>
      <c r="U142" s="129">
        <v>-14.0</v>
      </c>
      <c r="V142" s="129">
        <v>6.0</v>
      </c>
      <c r="W142" s="129">
        <v>-13.46</v>
      </c>
      <c r="X142" s="129">
        <v>-8.96</v>
      </c>
      <c r="Y142" s="129">
        <v>3.0</v>
      </c>
      <c r="Z142" s="129">
        <v>1.0</v>
      </c>
      <c r="AA142" s="129">
        <v>1.0</v>
      </c>
      <c r="AB142" s="129">
        <v>1.0</v>
      </c>
      <c r="AC142" s="129">
        <v>1.0</v>
      </c>
      <c r="AD142" s="129">
        <v>1.1</v>
      </c>
      <c r="AE142" s="129">
        <v>499.0</v>
      </c>
      <c r="AF142" s="129">
        <v>2.0</v>
      </c>
      <c r="AG142" s="129">
        <v>1.0</v>
      </c>
      <c r="AH142" s="129">
        <v>1.0</v>
      </c>
      <c r="AI142" s="129">
        <v>1.0</v>
      </c>
      <c r="AJ142" s="129">
        <v>1.0</v>
      </c>
      <c r="AK142" s="129">
        <v>1.0</v>
      </c>
      <c r="AL142" s="130">
        <v>45392.87391458333</v>
      </c>
      <c r="AM142" s="131">
        <v>801142.57</v>
      </c>
      <c r="AN142" s="131">
        <v>880100.71</v>
      </c>
    </row>
    <row r="143">
      <c r="A143" s="129">
        <v>565.0</v>
      </c>
      <c r="B143" s="14" t="s">
        <v>63</v>
      </c>
      <c r="C143" s="14" t="s">
        <v>32</v>
      </c>
      <c r="D143" s="14" t="s">
        <v>535</v>
      </c>
      <c r="E143" s="14" t="s">
        <v>191</v>
      </c>
      <c r="F143" s="15" t="s">
        <v>40</v>
      </c>
      <c r="G143" s="15" t="s">
        <v>36</v>
      </c>
      <c r="H143" s="18" t="s">
        <v>1057</v>
      </c>
      <c r="I143" s="18" t="s">
        <v>1058</v>
      </c>
      <c r="J143" s="129">
        <v>722568.07</v>
      </c>
      <c r="K143" s="129">
        <v>743247.0</v>
      </c>
      <c r="L143" s="129">
        <v>25803.0</v>
      </c>
      <c r="M143" s="129">
        <v>30348.75</v>
      </c>
      <c r="N143" s="129">
        <v>28.0</v>
      </c>
      <c r="O143" s="129">
        <v>17.0</v>
      </c>
      <c r="P143" s="129">
        <v>227.0</v>
      </c>
      <c r="Q143" s="129">
        <v>261.0</v>
      </c>
      <c r="R143" s="129">
        <v>21.0</v>
      </c>
      <c r="S143" s="129">
        <v>20.0</v>
      </c>
      <c r="T143" s="129">
        <v>64.0</v>
      </c>
      <c r="U143" s="129">
        <v>-13.0</v>
      </c>
      <c r="V143" s="129">
        <v>5.0</v>
      </c>
      <c r="W143" s="129">
        <v>-14.98</v>
      </c>
      <c r="X143" s="129">
        <v>-2.78</v>
      </c>
      <c r="Y143" s="129">
        <v>3.0</v>
      </c>
      <c r="Z143" s="129">
        <v>1.0</v>
      </c>
      <c r="AA143" s="129">
        <v>1.0</v>
      </c>
      <c r="AB143" s="129">
        <v>1.0</v>
      </c>
      <c r="AC143" s="129">
        <v>1.0</v>
      </c>
      <c r="AD143" s="129">
        <v>1.1</v>
      </c>
      <c r="AE143" s="129">
        <v>498.0</v>
      </c>
      <c r="AF143" s="129">
        <v>2.0</v>
      </c>
      <c r="AG143" s="129">
        <v>1.0</v>
      </c>
      <c r="AH143" s="129">
        <v>1.0</v>
      </c>
      <c r="AI143" s="129">
        <v>1.0</v>
      </c>
      <c r="AJ143" s="129">
        <v>1.0</v>
      </c>
      <c r="AK143" s="129">
        <v>1.0</v>
      </c>
      <c r="AL143" s="130">
        <v>45392.87391458333</v>
      </c>
      <c r="AM143" s="131">
        <v>721849.57</v>
      </c>
      <c r="AN143" s="131">
        <v>743258.75</v>
      </c>
    </row>
    <row r="144">
      <c r="A144" s="129">
        <v>587.0</v>
      </c>
      <c r="B144" s="14" t="s">
        <v>67</v>
      </c>
      <c r="C144" s="14" t="s">
        <v>32</v>
      </c>
      <c r="D144" s="14" t="s">
        <v>466</v>
      </c>
      <c r="E144" s="14" t="s">
        <v>467</v>
      </c>
      <c r="F144" s="15" t="s">
        <v>185</v>
      </c>
      <c r="G144" s="15" t="s">
        <v>46</v>
      </c>
      <c r="H144" s="18" t="s">
        <v>1057</v>
      </c>
      <c r="I144" s="18" t="s">
        <v>1058</v>
      </c>
      <c r="J144" s="129">
        <v>749197.11</v>
      </c>
      <c r="K144" s="129">
        <v>915849.0</v>
      </c>
      <c r="L144" s="129">
        <v>22116.0</v>
      </c>
      <c r="M144" s="129">
        <v>27304.75</v>
      </c>
      <c r="N144" s="129">
        <v>13.0</v>
      </c>
      <c r="O144" s="129">
        <v>8.0</v>
      </c>
      <c r="P144" s="129">
        <v>474.0</v>
      </c>
      <c r="Q144" s="129">
        <v>474.0</v>
      </c>
      <c r="R144" s="129">
        <v>24.0</v>
      </c>
      <c r="S144" s="129">
        <v>24.0</v>
      </c>
      <c r="T144" s="129">
        <v>62.0</v>
      </c>
      <c r="U144" s="129">
        <v>0.0</v>
      </c>
      <c r="V144" s="129">
        <v>0.0</v>
      </c>
      <c r="W144" s="129">
        <v>-19.0</v>
      </c>
      <c r="X144" s="129">
        <v>-18.2</v>
      </c>
      <c r="Y144" s="129">
        <v>3.0</v>
      </c>
      <c r="Z144" s="129">
        <v>1.0</v>
      </c>
      <c r="AA144" s="129">
        <v>1.0</v>
      </c>
      <c r="AB144" s="129">
        <v>1.0</v>
      </c>
      <c r="AC144" s="129">
        <v>1.0</v>
      </c>
      <c r="AD144" s="129">
        <v>1.1</v>
      </c>
      <c r="AE144" s="129">
        <v>497.0</v>
      </c>
      <c r="AF144" s="129">
        <v>2.0</v>
      </c>
      <c r="AG144" s="129">
        <v>1.0</v>
      </c>
      <c r="AH144" s="129">
        <v>1.0</v>
      </c>
      <c r="AI144" s="129">
        <v>1.0</v>
      </c>
      <c r="AJ144" s="129">
        <v>1.0</v>
      </c>
      <c r="AK144" s="129">
        <v>1.0</v>
      </c>
      <c r="AL144" s="130">
        <v>45392.87391458333</v>
      </c>
      <c r="AM144" s="131">
        <v>746643.11</v>
      </c>
      <c r="AN144" s="131">
        <v>929204.15</v>
      </c>
    </row>
    <row r="145">
      <c r="A145" s="129">
        <v>691.0</v>
      </c>
      <c r="B145" s="14" t="s">
        <v>122</v>
      </c>
      <c r="C145" s="14" t="s">
        <v>32</v>
      </c>
      <c r="D145" s="14" t="s">
        <v>454</v>
      </c>
      <c r="E145" s="14" t="s">
        <v>455</v>
      </c>
      <c r="F145" s="15" t="s">
        <v>243</v>
      </c>
      <c r="G145" s="15" t="s">
        <v>101</v>
      </c>
      <c r="H145" s="18" t="s">
        <v>1057</v>
      </c>
      <c r="I145" s="18" t="s">
        <v>1058</v>
      </c>
      <c r="J145" s="129">
        <v>430325.18</v>
      </c>
      <c r="K145" s="129">
        <v>418707.4</v>
      </c>
      <c r="L145" s="129">
        <v>14440.5</v>
      </c>
      <c r="M145" s="129">
        <v>14406.83</v>
      </c>
      <c r="N145" s="129">
        <v>11.0</v>
      </c>
      <c r="O145" s="129">
        <v>6.0</v>
      </c>
      <c r="P145" s="129">
        <v>194.0</v>
      </c>
      <c r="Q145" s="129">
        <v>226.0</v>
      </c>
      <c r="R145" s="129">
        <v>13.0</v>
      </c>
      <c r="S145" s="129">
        <v>21.0</v>
      </c>
      <c r="T145" s="129">
        <v>83.0</v>
      </c>
      <c r="U145" s="129">
        <v>-14.0</v>
      </c>
      <c r="V145" s="129">
        <v>-38.0</v>
      </c>
      <c r="W145" s="129">
        <v>0.23</v>
      </c>
      <c r="X145" s="129">
        <v>2.77</v>
      </c>
      <c r="Y145" s="129">
        <v>3.0</v>
      </c>
      <c r="Z145" s="129">
        <v>1.0</v>
      </c>
      <c r="AA145" s="129">
        <v>1.0</v>
      </c>
      <c r="AB145" s="129">
        <v>1.0</v>
      </c>
      <c r="AC145" s="129">
        <v>1.0</v>
      </c>
      <c r="AD145" s="129">
        <v>1.1</v>
      </c>
      <c r="AE145" s="129">
        <v>495.0</v>
      </c>
      <c r="AF145" s="129">
        <v>2.0</v>
      </c>
      <c r="AG145" s="129">
        <v>1.0</v>
      </c>
      <c r="AH145" s="129">
        <v>1.0</v>
      </c>
      <c r="AI145" s="129">
        <v>1.0</v>
      </c>
      <c r="AJ145" s="129">
        <v>1.0</v>
      </c>
      <c r="AK145" s="129">
        <v>1.0</v>
      </c>
      <c r="AL145" s="130">
        <v>45392.87391458333</v>
      </c>
      <c r="AM145" s="131">
        <v>431542.78</v>
      </c>
      <c r="AN145" s="131">
        <v>414886.99</v>
      </c>
    </row>
    <row r="146">
      <c r="A146" s="129">
        <v>722.0</v>
      </c>
      <c r="B146" s="14" t="s">
        <v>42</v>
      </c>
      <c r="C146" s="14" t="s">
        <v>32</v>
      </c>
      <c r="D146" s="14" t="s">
        <v>609</v>
      </c>
      <c r="E146" s="14" t="s">
        <v>658</v>
      </c>
      <c r="F146" s="15" t="s">
        <v>108</v>
      </c>
      <c r="G146" s="15" t="s">
        <v>46</v>
      </c>
      <c r="H146" s="18" t="s">
        <v>1057</v>
      </c>
      <c r="I146" s="18" t="s">
        <v>1058</v>
      </c>
      <c r="J146" s="129">
        <v>1469941.91</v>
      </c>
      <c r="K146" s="129">
        <v>1449642.4</v>
      </c>
      <c r="L146" s="129">
        <v>49479.57</v>
      </c>
      <c r="M146" s="129">
        <v>52154.85</v>
      </c>
      <c r="N146" s="129">
        <v>50.0</v>
      </c>
      <c r="O146" s="129">
        <v>31.0</v>
      </c>
      <c r="P146" s="129">
        <v>475.0</v>
      </c>
      <c r="Q146" s="129">
        <v>473.0</v>
      </c>
      <c r="R146" s="129">
        <v>40.0</v>
      </c>
      <c r="S146" s="129">
        <v>37.0</v>
      </c>
      <c r="T146" s="129">
        <v>61.0</v>
      </c>
      <c r="U146" s="129">
        <v>0.0</v>
      </c>
      <c r="V146" s="129">
        <v>8.0</v>
      </c>
      <c r="W146" s="129">
        <v>-5.13</v>
      </c>
      <c r="X146" s="129">
        <v>1.4</v>
      </c>
      <c r="Y146" s="129">
        <v>3.0</v>
      </c>
      <c r="Z146" s="129">
        <v>1.0</v>
      </c>
      <c r="AA146" s="129">
        <v>1.0</v>
      </c>
      <c r="AB146" s="129">
        <v>1.0</v>
      </c>
      <c r="AC146" s="129">
        <v>1.0</v>
      </c>
      <c r="AD146" s="129">
        <v>1.1</v>
      </c>
      <c r="AE146" s="129">
        <v>501.0</v>
      </c>
      <c r="AF146" s="129">
        <v>2.0</v>
      </c>
      <c r="AG146" s="129">
        <v>1.0</v>
      </c>
      <c r="AH146" s="129">
        <v>1.0</v>
      </c>
      <c r="AI146" s="129">
        <v>1.0</v>
      </c>
      <c r="AJ146" s="129">
        <v>1.0</v>
      </c>
      <c r="AK146" s="129">
        <v>1.0</v>
      </c>
      <c r="AL146" s="130">
        <v>45392.87391458333</v>
      </c>
      <c r="AM146" s="131">
        <v>1470158.91</v>
      </c>
      <c r="AN146" s="131">
        <v>1448700.27</v>
      </c>
    </row>
    <row r="147">
      <c r="A147" s="129">
        <v>134.0</v>
      </c>
      <c r="B147" s="14" t="s">
        <v>47</v>
      </c>
      <c r="C147" s="14" t="s">
        <v>32</v>
      </c>
      <c r="D147" s="14" t="s">
        <v>104</v>
      </c>
      <c r="E147" s="14" t="s">
        <v>105</v>
      </c>
      <c r="F147" s="15" t="s">
        <v>88</v>
      </c>
      <c r="G147" s="15" t="s">
        <v>59</v>
      </c>
      <c r="H147" s="18" t="s">
        <v>1057</v>
      </c>
      <c r="I147" s="18" t="s">
        <v>1058</v>
      </c>
      <c r="J147" s="129">
        <v>3083152.71</v>
      </c>
      <c r="K147" s="129">
        <v>2937472.4</v>
      </c>
      <c r="L147" s="129">
        <v>89790.86</v>
      </c>
      <c r="M147" s="129">
        <v>88403.25</v>
      </c>
      <c r="N147" s="129">
        <v>51.0</v>
      </c>
      <c r="O147" s="14" t="s">
        <v>41</v>
      </c>
      <c r="P147" s="129">
        <v>907.0</v>
      </c>
      <c r="Q147" s="129">
        <v>901.0</v>
      </c>
      <c r="R147" s="129">
        <v>138.0</v>
      </c>
      <c r="S147" s="129">
        <v>113.0</v>
      </c>
      <c r="T147" s="14" t="s">
        <v>41</v>
      </c>
      <c r="U147" s="129">
        <v>0.0</v>
      </c>
      <c r="V147" s="129">
        <v>22.0</v>
      </c>
      <c r="W147" s="129">
        <v>1.57</v>
      </c>
      <c r="X147" s="129">
        <v>4.96</v>
      </c>
      <c r="Y147" s="14" t="s">
        <v>41</v>
      </c>
      <c r="Z147" s="129">
        <v>1.0</v>
      </c>
      <c r="AA147" s="129">
        <v>2.0</v>
      </c>
      <c r="AB147" s="129">
        <v>1.0</v>
      </c>
      <c r="AC147" s="129">
        <v>1.0</v>
      </c>
      <c r="AD147" s="129">
        <v>1.15</v>
      </c>
      <c r="AE147" s="129">
        <v>494.0</v>
      </c>
      <c r="AF147" s="14" t="s">
        <v>41</v>
      </c>
      <c r="AG147" s="129">
        <v>1.0</v>
      </c>
      <c r="AH147" s="129">
        <v>2.0</v>
      </c>
      <c r="AI147" s="129">
        <v>1.0</v>
      </c>
      <c r="AJ147" s="129">
        <v>1.0</v>
      </c>
      <c r="AK147" s="129">
        <v>1.0</v>
      </c>
      <c r="AL147" s="130">
        <v>45392.87391458333</v>
      </c>
      <c r="AM147" s="131">
        <v>3087409.33</v>
      </c>
      <c r="AN147" s="131">
        <v>2936306.42</v>
      </c>
    </row>
    <row r="148" hidden="1">
      <c r="A148" s="129">
        <v>272.0</v>
      </c>
      <c r="B148" s="14" t="s">
        <v>414</v>
      </c>
      <c r="C148" s="14" t="s">
        <v>992</v>
      </c>
      <c r="D148" s="14" t="s">
        <v>1006</v>
      </c>
      <c r="E148" s="14" t="s">
        <v>1007</v>
      </c>
      <c r="F148" s="15" t="s">
        <v>88</v>
      </c>
      <c r="G148" s="15" t="s">
        <v>59</v>
      </c>
      <c r="H148" s="18" t="s">
        <v>1057</v>
      </c>
      <c r="I148" s="18" t="s">
        <v>1058</v>
      </c>
      <c r="J148" s="129">
        <v>765792.76</v>
      </c>
      <c r="K148" s="129">
        <v>845794.4</v>
      </c>
      <c r="L148" s="129">
        <v>21920.06</v>
      </c>
      <c r="M148" s="129">
        <v>21783.23</v>
      </c>
      <c r="N148" s="129">
        <v>12.0</v>
      </c>
      <c r="O148" s="14" t="s">
        <v>41</v>
      </c>
      <c r="P148" s="129">
        <v>79.0</v>
      </c>
      <c r="Q148" s="129">
        <v>93.0</v>
      </c>
      <c r="R148" s="129">
        <v>237.0</v>
      </c>
      <c r="S148" s="129">
        <v>182.0</v>
      </c>
      <c r="T148" s="14" t="s">
        <v>41</v>
      </c>
      <c r="U148" s="129">
        <v>-15.0</v>
      </c>
      <c r="V148" s="129">
        <v>30.0</v>
      </c>
      <c r="W148" s="129">
        <v>0.63</v>
      </c>
      <c r="X148" s="129">
        <v>-9.46</v>
      </c>
      <c r="Y148" s="14" t="s">
        <v>41</v>
      </c>
      <c r="Z148" s="129">
        <v>1.0</v>
      </c>
      <c r="AA148" s="129">
        <v>2.0</v>
      </c>
      <c r="AB148" s="129">
        <v>1.0</v>
      </c>
      <c r="AC148" s="129">
        <v>1.0</v>
      </c>
      <c r="AD148" s="129">
        <v>1.15</v>
      </c>
      <c r="AE148" s="129">
        <v>486.0</v>
      </c>
      <c r="AF148" s="14" t="s">
        <v>41</v>
      </c>
      <c r="AG148" s="129">
        <v>1.0</v>
      </c>
      <c r="AH148" s="129">
        <v>2.0</v>
      </c>
      <c r="AI148" s="129">
        <v>1.0</v>
      </c>
      <c r="AJ148" s="129">
        <v>1.0</v>
      </c>
      <c r="AK148" s="129">
        <v>1.0</v>
      </c>
      <c r="AL148" s="130">
        <v>45392.87391458333</v>
      </c>
      <c r="AM148" s="131">
        <v>912717.98</v>
      </c>
      <c r="AN148" s="131">
        <v>847564.3</v>
      </c>
    </row>
    <row r="149">
      <c r="A149" s="129">
        <v>346.0</v>
      </c>
      <c r="B149" s="14" t="s">
        <v>47</v>
      </c>
      <c r="C149" s="14" t="s">
        <v>32</v>
      </c>
      <c r="D149" s="14" t="s">
        <v>160</v>
      </c>
      <c r="E149" s="14" t="s">
        <v>358</v>
      </c>
      <c r="F149" s="15" t="s">
        <v>88</v>
      </c>
      <c r="G149" s="15" t="s">
        <v>59</v>
      </c>
      <c r="H149" s="18" t="s">
        <v>1057</v>
      </c>
      <c r="I149" s="18" t="s">
        <v>1058</v>
      </c>
      <c r="J149" s="129">
        <v>1639142.36</v>
      </c>
      <c r="K149" s="129">
        <v>1632374.4</v>
      </c>
      <c r="L149" s="129">
        <v>41117.66</v>
      </c>
      <c r="M149" s="129">
        <v>43503.86</v>
      </c>
      <c r="N149" s="14" t="s">
        <v>41</v>
      </c>
      <c r="O149" s="14" t="s">
        <v>41</v>
      </c>
      <c r="P149" s="129">
        <v>443.0</v>
      </c>
      <c r="Q149" s="129">
        <v>409.0</v>
      </c>
      <c r="R149" s="129">
        <v>39.0</v>
      </c>
      <c r="S149" s="129">
        <v>31.0</v>
      </c>
      <c r="T149" s="14" t="s">
        <v>41</v>
      </c>
      <c r="U149" s="129">
        <v>8.0</v>
      </c>
      <c r="V149" s="129">
        <v>25.0</v>
      </c>
      <c r="W149" s="129">
        <v>-5.49</v>
      </c>
      <c r="X149" s="129">
        <v>0.41</v>
      </c>
      <c r="Y149" s="14" t="s">
        <v>41</v>
      </c>
      <c r="Z149" s="129">
        <v>1.0</v>
      </c>
      <c r="AA149" s="129">
        <v>2.0</v>
      </c>
      <c r="AB149" s="129">
        <v>1.0</v>
      </c>
      <c r="AC149" s="129">
        <v>1.0</v>
      </c>
      <c r="AD149" s="129">
        <v>1.15</v>
      </c>
      <c r="AE149" s="129">
        <v>490.0</v>
      </c>
      <c r="AF149" s="14" t="s">
        <v>41</v>
      </c>
      <c r="AG149" s="129">
        <v>1.0</v>
      </c>
      <c r="AH149" s="129">
        <v>2.0</v>
      </c>
      <c r="AI149" s="129">
        <v>1.0</v>
      </c>
      <c r="AJ149" s="129">
        <v>1.0</v>
      </c>
      <c r="AK149" s="129">
        <v>1.0</v>
      </c>
      <c r="AL149" s="130">
        <v>45392.87391458333</v>
      </c>
      <c r="AM149" s="131">
        <v>1640003.07</v>
      </c>
      <c r="AN149" s="131">
        <v>1633383.75</v>
      </c>
    </row>
    <row r="150">
      <c r="A150" s="129">
        <v>435.0</v>
      </c>
      <c r="B150" s="14" t="s">
        <v>31</v>
      </c>
      <c r="C150" s="14" t="s">
        <v>32</v>
      </c>
      <c r="D150" s="14" t="s">
        <v>432</v>
      </c>
      <c r="E150" s="14" t="s">
        <v>433</v>
      </c>
      <c r="F150" s="15" t="s">
        <v>220</v>
      </c>
      <c r="G150" s="15" t="s">
        <v>59</v>
      </c>
      <c r="H150" s="18" t="s">
        <v>1057</v>
      </c>
      <c r="I150" s="18" t="s">
        <v>1058</v>
      </c>
      <c r="J150" s="129">
        <v>1336659.69</v>
      </c>
      <c r="K150" s="129">
        <v>1451934.6</v>
      </c>
      <c r="L150" s="129">
        <v>50721.71</v>
      </c>
      <c r="M150" s="129">
        <v>58653.25</v>
      </c>
      <c r="N150" s="14" t="s">
        <v>41</v>
      </c>
      <c r="O150" s="14" t="s">
        <v>41</v>
      </c>
      <c r="P150" s="129">
        <v>445.0</v>
      </c>
      <c r="Q150" s="129">
        <v>504.0</v>
      </c>
      <c r="R150" s="129">
        <v>48.0</v>
      </c>
      <c r="S150" s="129">
        <v>40.0</v>
      </c>
      <c r="T150" s="14" t="s">
        <v>41</v>
      </c>
      <c r="U150" s="129">
        <v>-11.0</v>
      </c>
      <c r="V150" s="129">
        <v>20.0</v>
      </c>
      <c r="W150" s="129">
        <v>-13.52</v>
      </c>
      <c r="X150" s="129">
        <v>-7.94</v>
      </c>
      <c r="Y150" s="14" t="s">
        <v>41</v>
      </c>
      <c r="Z150" s="129">
        <v>1.0</v>
      </c>
      <c r="AA150" s="129">
        <v>2.0</v>
      </c>
      <c r="AB150" s="129">
        <v>1.0</v>
      </c>
      <c r="AC150" s="129">
        <v>1.0</v>
      </c>
      <c r="AD150" s="129">
        <v>1.15</v>
      </c>
      <c r="AE150" s="129">
        <v>491.0</v>
      </c>
      <c r="AF150" s="14" t="s">
        <v>41</v>
      </c>
      <c r="AG150" s="129">
        <v>1.0</v>
      </c>
      <c r="AH150" s="129">
        <v>2.0</v>
      </c>
      <c r="AI150" s="129">
        <v>1.0</v>
      </c>
      <c r="AJ150" s="129">
        <v>1.0</v>
      </c>
      <c r="AK150" s="129">
        <v>1.0</v>
      </c>
      <c r="AL150" s="130">
        <v>45392.87391458333</v>
      </c>
      <c r="AM150" s="131">
        <v>1336395.69</v>
      </c>
      <c r="AN150" s="131">
        <v>1452669.66</v>
      </c>
    </row>
    <row r="151">
      <c r="A151" s="129">
        <v>503.0</v>
      </c>
      <c r="B151" s="14" t="s">
        <v>47</v>
      </c>
      <c r="C151" s="14" t="s">
        <v>32</v>
      </c>
      <c r="D151" s="14" t="s">
        <v>148</v>
      </c>
      <c r="E151" s="14" t="s">
        <v>419</v>
      </c>
      <c r="F151" s="15" t="s">
        <v>140</v>
      </c>
      <c r="G151" s="15" t="s">
        <v>36</v>
      </c>
      <c r="H151" s="18" t="s">
        <v>1057</v>
      </c>
      <c r="I151" s="18" t="s">
        <v>1058</v>
      </c>
      <c r="J151" s="129">
        <v>570340.94</v>
      </c>
      <c r="K151" s="129">
        <v>559758.2</v>
      </c>
      <c r="L151" s="129">
        <v>14675.73</v>
      </c>
      <c r="M151" s="129">
        <v>15493.81</v>
      </c>
      <c r="N151" s="129">
        <v>64.0</v>
      </c>
      <c r="O151" s="129">
        <v>31.0</v>
      </c>
      <c r="P151" s="129">
        <v>227.0</v>
      </c>
      <c r="Q151" s="129">
        <v>225.0</v>
      </c>
      <c r="R151" s="129">
        <v>29.0</v>
      </c>
      <c r="S151" s="129">
        <v>28.0</v>
      </c>
      <c r="T151" s="129">
        <v>106.0</v>
      </c>
      <c r="U151" s="129">
        <v>0.0</v>
      </c>
      <c r="V151" s="129">
        <v>3.0</v>
      </c>
      <c r="W151" s="129">
        <v>-5.28</v>
      </c>
      <c r="X151" s="129">
        <v>1.89</v>
      </c>
      <c r="Y151" s="129">
        <v>4.0</v>
      </c>
      <c r="Z151" s="129">
        <v>1.0</v>
      </c>
      <c r="AA151" s="129">
        <v>1.0</v>
      </c>
      <c r="AB151" s="129">
        <v>1.0</v>
      </c>
      <c r="AC151" s="129">
        <v>1.0</v>
      </c>
      <c r="AD151" s="129">
        <v>1.15</v>
      </c>
      <c r="AE151" s="129">
        <v>483.0</v>
      </c>
      <c r="AF151" s="129">
        <v>3.0</v>
      </c>
      <c r="AG151" s="129">
        <v>1.0</v>
      </c>
      <c r="AH151" s="129">
        <v>1.0</v>
      </c>
      <c r="AI151" s="129">
        <v>1.0</v>
      </c>
      <c r="AJ151" s="129">
        <v>1.0</v>
      </c>
      <c r="AK151" s="129">
        <v>1.0</v>
      </c>
      <c r="AL151" s="130">
        <v>45392.87391458333</v>
      </c>
      <c r="AM151" s="131">
        <v>570948.94</v>
      </c>
      <c r="AN151" s="131">
        <v>559717.48</v>
      </c>
    </row>
    <row r="152">
      <c r="A152" s="129">
        <v>602.0</v>
      </c>
      <c r="B152" s="14" t="s">
        <v>60</v>
      </c>
      <c r="C152" s="14" t="s">
        <v>32</v>
      </c>
      <c r="D152" s="14" t="s">
        <v>564</v>
      </c>
      <c r="E152" s="14" t="s">
        <v>565</v>
      </c>
      <c r="F152" s="15" t="s">
        <v>81</v>
      </c>
      <c r="G152" s="15" t="s">
        <v>36</v>
      </c>
      <c r="H152" s="18" t="s">
        <v>1057</v>
      </c>
      <c r="I152" s="18" t="s">
        <v>1058</v>
      </c>
      <c r="J152" s="129">
        <v>766099.02</v>
      </c>
      <c r="K152" s="129">
        <v>780970.6</v>
      </c>
      <c r="L152" s="129">
        <v>18186.31</v>
      </c>
      <c r="M152" s="129">
        <v>20481.32</v>
      </c>
      <c r="N152" s="14" t="s">
        <v>41</v>
      </c>
      <c r="O152" s="129">
        <v>6.0</v>
      </c>
      <c r="P152" s="129">
        <v>214.0</v>
      </c>
      <c r="Q152" s="129">
        <v>225.0</v>
      </c>
      <c r="R152" s="129">
        <v>36.0</v>
      </c>
      <c r="S152" s="129">
        <v>27.0</v>
      </c>
      <c r="T152" s="14" t="s">
        <v>41</v>
      </c>
      <c r="U152" s="129">
        <v>-4.0</v>
      </c>
      <c r="V152" s="129">
        <v>33.0</v>
      </c>
      <c r="W152" s="129">
        <v>-11.21</v>
      </c>
      <c r="X152" s="129">
        <v>-1.9</v>
      </c>
      <c r="Y152" s="14" t="s">
        <v>41</v>
      </c>
      <c r="Z152" s="129">
        <v>1.0</v>
      </c>
      <c r="AA152" s="129">
        <v>2.0</v>
      </c>
      <c r="AB152" s="129">
        <v>1.0</v>
      </c>
      <c r="AC152" s="129">
        <v>1.0</v>
      </c>
      <c r="AD152" s="129">
        <v>1.15</v>
      </c>
      <c r="AE152" s="129">
        <v>484.0</v>
      </c>
      <c r="AF152" s="14" t="s">
        <v>41</v>
      </c>
      <c r="AG152" s="129">
        <v>1.0</v>
      </c>
      <c r="AH152" s="129">
        <v>2.0</v>
      </c>
      <c r="AI152" s="129">
        <v>1.0</v>
      </c>
      <c r="AJ152" s="129">
        <v>1.0</v>
      </c>
      <c r="AK152" s="129">
        <v>1.0</v>
      </c>
      <c r="AL152" s="130">
        <v>45392.87391458333</v>
      </c>
      <c r="AM152" s="131">
        <v>766620.27</v>
      </c>
      <c r="AN152" s="131">
        <v>781769.71</v>
      </c>
    </row>
    <row r="153">
      <c r="A153" s="129">
        <v>632.0</v>
      </c>
      <c r="B153" s="14" t="s">
        <v>63</v>
      </c>
      <c r="C153" s="14" t="s">
        <v>32</v>
      </c>
      <c r="D153" s="14" t="s">
        <v>587</v>
      </c>
      <c r="E153" s="14" t="s">
        <v>588</v>
      </c>
      <c r="F153" s="15" t="s">
        <v>88</v>
      </c>
      <c r="G153" s="15" t="s">
        <v>59</v>
      </c>
      <c r="H153" s="18" t="s">
        <v>1057</v>
      </c>
      <c r="I153" s="18" t="s">
        <v>1058</v>
      </c>
      <c r="J153" s="129">
        <v>763194.24</v>
      </c>
      <c r="K153" s="129">
        <v>962812.6</v>
      </c>
      <c r="L153" s="129">
        <v>20940.5</v>
      </c>
      <c r="M153" s="129">
        <v>26421.5</v>
      </c>
      <c r="N153" s="14" t="s">
        <v>41</v>
      </c>
      <c r="O153" s="129">
        <v>1.0</v>
      </c>
      <c r="P153" s="129">
        <v>226.0</v>
      </c>
      <c r="Q153" s="129">
        <v>253.0</v>
      </c>
      <c r="R153" s="129">
        <v>15.0</v>
      </c>
      <c r="S153" s="129">
        <v>12.0</v>
      </c>
      <c r="T153" s="14" t="s">
        <v>41</v>
      </c>
      <c r="U153" s="129">
        <v>-10.0</v>
      </c>
      <c r="V153" s="129">
        <v>25.0</v>
      </c>
      <c r="W153" s="129">
        <v>-20.74</v>
      </c>
      <c r="X153" s="129">
        <v>-20.73</v>
      </c>
      <c r="Y153" s="14" t="s">
        <v>41</v>
      </c>
      <c r="Z153" s="129">
        <v>1.0</v>
      </c>
      <c r="AA153" s="129">
        <v>2.0</v>
      </c>
      <c r="AB153" s="129">
        <v>1.0</v>
      </c>
      <c r="AC153" s="129">
        <v>1.0</v>
      </c>
      <c r="AD153" s="129">
        <v>1.15</v>
      </c>
      <c r="AE153" s="129">
        <v>485.0</v>
      </c>
      <c r="AF153" s="14" t="s">
        <v>41</v>
      </c>
      <c r="AG153" s="129">
        <v>1.0</v>
      </c>
      <c r="AH153" s="129">
        <v>2.0</v>
      </c>
      <c r="AI153" s="129">
        <v>1.0</v>
      </c>
      <c r="AJ153" s="129">
        <v>1.0</v>
      </c>
      <c r="AK153" s="129">
        <v>1.0</v>
      </c>
      <c r="AL153" s="130">
        <v>45392.87391458333</v>
      </c>
      <c r="AM153" s="131">
        <v>761843.74</v>
      </c>
      <c r="AN153" s="131">
        <v>962862.6</v>
      </c>
    </row>
    <row r="154">
      <c r="A154" s="129">
        <v>676.0</v>
      </c>
      <c r="B154" s="14" t="s">
        <v>122</v>
      </c>
      <c r="C154" s="14" t="s">
        <v>32</v>
      </c>
      <c r="D154" s="14" t="s">
        <v>91</v>
      </c>
      <c r="E154" s="14" t="s">
        <v>620</v>
      </c>
      <c r="F154" s="15" t="s">
        <v>143</v>
      </c>
      <c r="G154" s="15" t="s">
        <v>101</v>
      </c>
      <c r="H154" s="18" t="s">
        <v>1057</v>
      </c>
      <c r="I154" s="18" t="s">
        <v>1058</v>
      </c>
      <c r="J154" s="129">
        <v>730856.53</v>
      </c>
      <c r="K154" s="129">
        <v>1204073.0</v>
      </c>
      <c r="L154" s="129">
        <v>31224.75</v>
      </c>
      <c r="M154" s="129">
        <v>48887.5</v>
      </c>
      <c r="N154" s="14" t="s">
        <v>41</v>
      </c>
      <c r="O154" s="14" t="s">
        <v>41</v>
      </c>
      <c r="P154" s="129">
        <v>139.0</v>
      </c>
      <c r="Q154" s="129">
        <v>230.0</v>
      </c>
      <c r="R154" s="129">
        <v>8.0</v>
      </c>
      <c r="S154" s="129">
        <v>6.0</v>
      </c>
      <c r="T154" s="14" t="s">
        <v>41</v>
      </c>
      <c r="U154" s="129">
        <v>-39.0</v>
      </c>
      <c r="V154" s="129">
        <v>33.0</v>
      </c>
      <c r="W154" s="129">
        <v>-36.13</v>
      </c>
      <c r="X154" s="129">
        <v>-39.3</v>
      </c>
      <c r="Y154" s="14" t="s">
        <v>41</v>
      </c>
      <c r="Z154" s="129">
        <v>1.0</v>
      </c>
      <c r="AA154" s="129">
        <v>2.0</v>
      </c>
      <c r="AB154" s="129">
        <v>1.0</v>
      </c>
      <c r="AC154" s="129">
        <v>1.0</v>
      </c>
      <c r="AD154" s="129">
        <v>1.15</v>
      </c>
      <c r="AE154" s="129">
        <v>488.0</v>
      </c>
      <c r="AF154" s="14" t="s">
        <v>41</v>
      </c>
      <c r="AG154" s="129">
        <v>1.0</v>
      </c>
      <c r="AH154" s="129">
        <v>2.0</v>
      </c>
      <c r="AI154" s="129">
        <v>1.0</v>
      </c>
      <c r="AJ154" s="129">
        <v>1.0</v>
      </c>
      <c r="AK154" s="129">
        <v>1.0</v>
      </c>
      <c r="AL154" s="130">
        <v>45392.87391458333</v>
      </c>
      <c r="AM154" s="131">
        <v>755998.35</v>
      </c>
      <c r="AN154" s="131">
        <v>1203210.93</v>
      </c>
    </row>
    <row r="155">
      <c r="A155" s="129">
        <v>759.0</v>
      </c>
      <c r="B155" s="14" t="s">
        <v>42</v>
      </c>
      <c r="C155" s="14" t="s">
        <v>32</v>
      </c>
      <c r="D155" s="14" t="s">
        <v>150</v>
      </c>
      <c r="E155" s="14" t="s">
        <v>225</v>
      </c>
      <c r="F155" s="15" t="s">
        <v>45</v>
      </c>
      <c r="G155" s="15" t="s">
        <v>46</v>
      </c>
      <c r="H155" s="18" t="s">
        <v>1057</v>
      </c>
      <c r="I155" s="18" t="s">
        <v>1058</v>
      </c>
      <c r="J155" s="129">
        <v>846778.97</v>
      </c>
      <c r="K155" s="129">
        <v>835929.8</v>
      </c>
      <c r="L155" s="129">
        <v>31630.0</v>
      </c>
      <c r="M155" s="129">
        <v>33439.13</v>
      </c>
      <c r="N155" s="14" t="s">
        <v>41</v>
      </c>
      <c r="O155" s="129">
        <v>1.0</v>
      </c>
      <c r="P155" s="129">
        <v>350.0</v>
      </c>
      <c r="Q155" s="129">
        <v>360.0</v>
      </c>
      <c r="R155" s="129">
        <v>32.0</v>
      </c>
      <c r="S155" s="129">
        <v>25.0</v>
      </c>
      <c r="T155" s="14" t="s">
        <v>41</v>
      </c>
      <c r="U155" s="129">
        <v>-2.0</v>
      </c>
      <c r="V155" s="129">
        <v>28.0</v>
      </c>
      <c r="W155" s="129">
        <v>-5.41</v>
      </c>
      <c r="X155" s="129">
        <v>1.3</v>
      </c>
      <c r="Y155" s="14" t="s">
        <v>41</v>
      </c>
      <c r="Z155" s="129">
        <v>1.0</v>
      </c>
      <c r="AA155" s="129">
        <v>2.0</v>
      </c>
      <c r="AB155" s="129">
        <v>1.0</v>
      </c>
      <c r="AC155" s="129">
        <v>1.0</v>
      </c>
      <c r="AD155" s="129">
        <v>1.15</v>
      </c>
      <c r="AE155" s="129">
        <v>489.0</v>
      </c>
      <c r="AF155" s="14" t="s">
        <v>41</v>
      </c>
      <c r="AG155" s="129">
        <v>1.0</v>
      </c>
      <c r="AH155" s="129">
        <v>2.0</v>
      </c>
      <c r="AI155" s="129">
        <v>1.0</v>
      </c>
      <c r="AJ155" s="129">
        <v>1.0</v>
      </c>
      <c r="AK155" s="129">
        <v>1.0</v>
      </c>
      <c r="AL155" s="130">
        <v>45392.87391458333</v>
      </c>
      <c r="AM155" s="131">
        <v>847002.97</v>
      </c>
      <c r="AN155" s="131">
        <v>835894.45</v>
      </c>
    </row>
    <row r="156">
      <c r="A156" s="129">
        <v>781.0</v>
      </c>
      <c r="B156" s="14" t="s">
        <v>37</v>
      </c>
      <c r="C156" s="14" t="s">
        <v>32</v>
      </c>
      <c r="D156" s="14" t="s">
        <v>480</v>
      </c>
      <c r="E156" s="14" t="s">
        <v>481</v>
      </c>
      <c r="F156" s="15" t="s">
        <v>220</v>
      </c>
      <c r="G156" s="15" t="s">
        <v>59</v>
      </c>
      <c r="H156" s="18" t="s">
        <v>1057</v>
      </c>
      <c r="I156" s="18" t="s">
        <v>1058</v>
      </c>
      <c r="J156" s="129">
        <v>1324042.15</v>
      </c>
      <c r="K156" s="129">
        <v>1728787.15</v>
      </c>
      <c r="L156" s="129">
        <v>54011.74</v>
      </c>
      <c r="M156" s="129">
        <v>72571.7</v>
      </c>
      <c r="N156" s="14" t="s">
        <v>41</v>
      </c>
      <c r="O156" s="129">
        <v>3.0</v>
      </c>
      <c r="P156" s="129">
        <v>451.0</v>
      </c>
      <c r="Q156" s="129">
        <v>507.0</v>
      </c>
      <c r="R156" s="129">
        <v>60.0</v>
      </c>
      <c r="S156" s="129">
        <v>43.0</v>
      </c>
      <c r="T156" s="14" t="s">
        <v>41</v>
      </c>
      <c r="U156" s="129">
        <v>-11.0</v>
      </c>
      <c r="V156" s="129">
        <v>39.0</v>
      </c>
      <c r="W156" s="129">
        <v>-25.57</v>
      </c>
      <c r="X156" s="129">
        <v>-23.41</v>
      </c>
      <c r="Y156" s="14" t="s">
        <v>41</v>
      </c>
      <c r="Z156" s="129">
        <v>1.0</v>
      </c>
      <c r="AA156" s="129">
        <v>2.0</v>
      </c>
      <c r="AB156" s="129">
        <v>1.0</v>
      </c>
      <c r="AC156" s="129">
        <v>1.0</v>
      </c>
      <c r="AD156" s="129">
        <v>1.15</v>
      </c>
      <c r="AE156" s="129">
        <v>492.0</v>
      </c>
      <c r="AF156" s="14" t="s">
        <v>41</v>
      </c>
      <c r="AG156" s="129">
        <v>1.0</v>
      </c>
      <c r="AH156" s="129">
        <v>2.0</v>
      </c>
      <c r="AI156" s="129">
        <v>1.0</v>
      </c>
      <c r="AJ156" s="129">
        <v>1.0</v>
      </c>
      <c r="AK156" s="129">
        <v>1.0</v>
      </c>
      <c r="AL156" s="130">
        <v>45392.87391458333</v>
      </c>
      <c r="AM156" s="131">
        <v>1326813.3</v>
      </c>
      <c r="AN156" s="131">
        <v>1736383.52</v>
      </c>
    </row>
    <row r="157">
      <c r="A157" s="129">
        <v>812.0</v>
      </c>
      <c r="B157" s="14" t="s">
        <v>42</v>
      </c>
      <c r="C157" s="14" t="s">
        <v>32</v>
      </c>
      <c r="D157" s="14" t="s">
        <v>91</v>
      </c>
      <c r="E157" s="14" t="s">
        <v>74</v>
      </c>
      <c r="F157" s="15" t="s">
        <v>108</v>
      </c>
      <c r="G157" s="15" t="s">
        <v>46</v>
      </c>
      <c r="H157" s="18" t="s">
        <v>1057</v>
      </c>
      <c r="I157" s="18" t="s">
        <v>1058</v>
      </c>
      <c r="J157" s="129">
        <v>322795.68</v>
      </c>
      <c r="K157" s="129">
        <v>454641.0</v>
      </c>
      <c r="L157" s="129">
        <v>11154.5</v>
      </c>
      <c r="M157" s="129">
        <v>16052.33</v>
      </c>
      <c r="N157" s="14" t="s">
        <v>41</v>
      </c>
      <c r="O157" s="129">
        <v>3.0</v>
      </c>
      <c r="P157" s="129">
        <v>126.0</v>
      </c>
      <c r="Q157" s="129">
        <v>184.0</v>
      </c>
      <c r="R157" s="129">
        <v>18.0</v>
      </c>
      <c r="S157" s="129">
        <v>14.0</v>
      </c>
      <c r="T157" s="14" t="s">
        <v>41</v>
      </c>
      <c r="U157" s="129">
        <v>-31.0</v>
      </c>
      <c r="V157" s="129">
        <v>28.0</v>
      </c>
      <c r="W157" s="129">
        <v>-30.51</v>
      </c>
      <c r="X157" s="129">
        <v>-29.0</v>
      </c>
      <c r="Y157" s="14" t="s">
        <v>41</v>
      </c>
      <c r="Z157" s="129">
        <v>1.0</v>
      </c>
      <c r="AA157" s="129">
        <v>2.0</v>
      </c>
      <c r="AB157" s="129">
        <v>1.0</v>
      </c>
      <c r="AC157" s="129">
        <v>1.0</v>
      </c>
      <c r="AD157" s="129">
        <v>1.15</v>
      </c>
      <c r="AE157" s="129">
        <v>482.0</v>
      </c>
      <c r="AF157" s="14" t="s">
        <v>41</v>
      </c>
      <c r="AG157" s="129">
        <v>1.0</v>
      </c>
      <c r="AH157" s="129">
        <v>2.0</v>
      </c>
      <c r="AI157" s="129">
        <v>1.0</v>
      </c>
      <c r="AJ157" s="129">
        <v>1.0</v>
      </c>
      <c r="AK157" s="129">
        <v>1.0</v>
      </c>
      <c r="AL157" s="130">
        <v>45392.87391458333</v>
      </c>
      <c r="AM157" s="131">
        <v>322835.93</v>
      </c>
      <c r="AN157" s="131">
        <v>454557.21</v>
      </c>
    </row>
    <row r="158">
      <c r="A158" s="128">
        <v>3028.0</v>
      </c>
      <c r="B158" s="11" t="s">
        <v>31</v>
      </c>
      <c r="C158" s="11" t="s">
        <v>32</v>
      </c>
      <c r="D158" s="11" t="s">
        <v>203</v>
      </c>
      <c r="E158" s="14" t="s">
        <v>800</v>
      </c>
      <c r="F158" s="15" t="s">
        <v>776</v>
      </c>
      <c r="G158" s="15" t="s">
        <v>772</v>
      </c>
      <c r="H158" s="18" t="s">
        <v>1057</v>
      </c>
      <c r="I158" s="18" t="s">
        <v>1058</v>
      </c>
      <c r="J158" s="129">
        <v>1354725.2</v>
      </c>
      <c r="K158" s="129">
        <v>1585452.2</v>
      </c>
      <c r="L158" s="129">
        <v>61473.58</v>
      </c>
      <c r="M158" s="129">
        <v>76169.35</v>
      </c>
      <c r="N158" s="129">
        <v>46.0</v>
      </c>
      <c r="O158" s="129">
        <v>23.0</v>
      </c>
      <c r="P158" s="129">
        <v>555.0</v>
      </c>
      <c r="Q158" s="128">
        <v>668.0</v>
      </c>
      <c r="R158" s="128">
        <v>69.0</v>
      </c>
      <c r="S158" s="128">
        <v>70.0</v>
      </c>
      <c r="T158" s="128">
        <v>100.0</v>
      </c>
      <c r="U158" s="128">
        <v>-16.0</v>
      </c>
      <c r="V158" s="128">
        <v>-1.0</v>
      </c>
      <c r="W158" s="128">
        <v>-19.29</v>
      </c>
      <c r="X158" s="128">
        <v>-14.55</v>
      </c>
      <c r="Y158" s="128">
        <v>4.0</v>
      </c>
      <c r="Z158" s="128">
        <v>1.0</v>
      </c>
      <c r="AA158" s="128">
        <v>1.0</v>
      </c>
      <c r="AB158" s="128">
        <v>1.0</v>
      </c>
      <c r="AC158" s="128">
        <v>1.0</v>
      </c>
      <c r="AD158" s="128">
        <v>1.15</v>
      </c>
      <c r="AE158" s="128">
        <v>493.0</v>
      </c>
      <c r="AF158" s="128">
        <v>3.0</v>
      </c>
      <c r="AG158" s="128">
        <v>1.0</v>
      </c>
      <c r="AH158" s="128">
        <v>1.0</v>
      </c>
      <c r="AI158" s="128">
        <v>1.0</v>
      </c>
      <c r="AJ158" s="128">
        <v>1.0</v>
      </c>
      <c r="AK158" s="128">
        <v>1.0</v>
      </c>
      <c r="AL158" s="130">
        <v>45392.87391458333</v>
      </c>
      <c r="AM158" s="131">
        <v>2291895.67</v>
      </c>
      <c r="AN158" s="131">
        <v>2761983.62</v>
      </c>
    </row>
    <row r="159">
      <c r="A159" s="128">
        <v>3036.0</v>
      </c>
      <c r="B159" s="11" t="s">
        <v>47</v>
      </c>
      <c r="C159" s="11" t="s">
        <v>32</v>
      </c>
      <c r="D159" s="11" t="s">
        <v>237</v>
      </c>
      <c r="E159" s="14" t="s">
        <v>809</v>
      </c>
      <c r="F159" s="15" t="s">
        <v>776</v>
      </c>
      <c r="G159" s="15" t="s">
        <v>772</v>
      </c>
      <c r="H159" s="18" t="s">
        <v>1057</v>
      </c>
      <c r="I159" s="18" t="s">
        <v>1058</v>
      </c>
      <c r="J159" s="129">
        <v>592735.16</v>
      </c>
      <c r="K159" s="129">
        <v>1005864.6</v>
      </c>
      <c r="L159" s="129">
        <v>27895.5</v>
      </c>
      <c r="M159" s="129">
        <v>50070.5</v>
      </c>
      <c r="N159" s="129">
        <v>2.0</v>
      </c>
      <c r="O159" s="129">
        <v>1.0</v>
      </c>
      <c r="P159" s="128">
        <v>190.0</v>
      </c>
      <c r="Q159" s="128">
        <v>282.0</v>
      </c>
      <c r="R159" s="128">
        <v>11.0</v>
      </c>
      <c r="S159" s="128">
        <v>14.0</v>
      </c>
      <c r="T159" s="128">
        <v>100.0</v>
      </c>
      <c r="U159" s="128">
        <v>-32.0</v>
      </c>
      <c r="V159" s="128">
        <v>-21.0</v>
      </c>
      <c r="W159" s="128">
        <v>-44.29</v>
      </c>
      <c r="X159" s="128">
        <v>-41.07</v>
      </c>
      <c r="Y159" s="128">
        <v>4.0</v>
      </c>
      <c r="Z159" s="128">
        <v>1.0</v>
      </c>
      <c r="AA159" s="128">
        <v>1.0</v>
      </c>
      <c r="AB159" s="128">
        <v>1.0</v>
      </c>
      <c r="AC159" s="128">
        <v>1.0</v>
      </c>
      <c r="AD159" s="128">
        <v>1.15</v>
      </c>
      <c r="AE159" s="128">
        <v>487.0</v>
      </c>
      <c r="AF159" s="128">
        <v>3.0</v>
      </c>
      <c r="AG159" s="128">
        <v>1.0</v>
      </c>
      <c r="AH159" s="128">
        <v>1.0</v>
      </c>
      <c r="AI159" s="128">
        <v>1.0</v>
      </c>
      <c r="AJ159" s="128">
        <v>1.0</v>
      </c>
      <c r="AK159" s="128">
        <v>1.0</v>
      </c>
      <c r="AL159" s="130">
        <v>45392.87391458333</v>
      </c>
      <c r="AM159" s="131">
        <v>1012710.5</v>
      </c>
      <c r="AN159" s="131">
        <v>1735133.81</v>
      </c>
    </row>
    <row r="160" hidden="1">
      <c r="A160" s="129">
        <v>100.0</v>
      </c>
      <c r="B160" s="14" t="s">
        <v>991</v>
      </c>
      <c r="C160" s="14" t="s">
        <v>992</v>
      </c>
      <c r="D160" s="119" t="s">
        <v>427</v>
      </c>
      <c r="E160" s="14" t="s">
        <v>993</v>
      </c>
      <c r="F160" s="15" t="s">
        <v>35</v>
      </c>
      <c r="G160" s="15" t="s">
        <v>36</v>
      </c>
      <c r="H160" s="18" t="s">
        <v>1057</v>
      </c>
      <c r="I160" s="18" t="s">
        <v>1058</v>
      </c>
      <c r="J160" s="129">
        <v>1781545.08</v>
      </c>
      <c r="K160" s="129">
        <v>2124620.59</v>
      </c>
      <c r="L160" s="129">
        <v>63496.02</v>
      </c>
      <c r="M160" s="129">
        <v>65390.26</v>
      </c>
      <c r="N160" s="129">
        <v>27.0</v>
      </c>
      <c r="O160" s="129">
        <v>11.0</v>
      </c>
      <c r="P160" s="129">
        <v>38.0</v>
      </c>
      <c r="Q160" s="129">
        <v>157.0</v>
      </c>
      <c r="R160" s="129">
        <v>573.0</v>
      </c>
      <c r="S160" s="129">
        <v>615.0</v>
      </c>
      <c r="T160" s="129">
        <v>145.0</v>
      </c>
      <c r="U160" s="129">
        <v>-75.0</v>
      </c>
      <c r="V160" s="129">
        <v>-6.0</v>
      </c>
      <c r="W160" s="129">
        <v>-2.9</v>
      </c>
      <c r="X160" s="129">
        <v>-16.15</v>
      </c>
      <c r="Y160" s="129">
        <v>5.0</v>
      </c>
      <c r="Z160" s="129">
        <v>1.0</v>
      </c>
      <c r="AA160" s="129">
        <v>1.0</v>
      </c>
      <c r="AB160" s="129">
        <v>1.0</v>
      </c>
      <c r="AC160" s="129">
        <v>1.0</v>
      </c>
      <c r="AD160" s="129">
        <v>1.2</v>
      </c>
      <c r="AE160" s="129">
        <v>472.0</v>
      </c>
      <c r="AF160" s="129">
        <v>4.0</v>
      </c>
      <c r="AG160" s="129">
        <v>1.0</v>
      </c>
      <c r="AH160" s="129">
        <v>1.0</v>
      </c>
      <c r="AI160" s="129">
        <v>1.0</v>
      </c>
      <c r="AJ160" s="129">
        <v>1.0</v>
      </c>
      <c r="AK160" s="129">
        <v>1.0</v>
      </c>
      <c r="AL160" s="130">
        <v>45392.87391458333</v>
      </c>
      <c r="AM160" s="131">
        <v>2168795.96</v>
      </c>
      <c r="AN160" s="131">
        <v>2110869.98</v>
      </c>
    </row>
    <row r="161">
      <c r="A161" s="129">
        <v>108.0</v>
      </c>
      <c r="B161" s="14" t="s">
        <v>37</v>
      </c>
      <c r="C161" s="14" t="s">
        <v>32</v>
      </c>
      <c r="D161" s="14" t="s">
        <v>53</v>
      </c>
      <c r="E161" s="14" t="s">
        <v>54</v>
      </c>
      <c r="F161" s="15" t="s">
        <v>55</v>
      </c>
      <c r="G161" s="15" t="s">
        <v>36</v>
      </c>
      <c r="H161" s="18" t="s">
        <v>1057</v>
      </c>
      <c r="I161" s="18" t="s">
        <v>1058</v>
      </c>
      <c r="J161" s="129">
        <v>938721.13</v>
      </c>
      <c r="K161" s="129">
        <v>1044867.2</v>
      </c>
      <c r="L161" s="129">
        <v>29053.17</v>
      </c>
      <c r="M161" s="129">
        <v>35139.51</v>
      </c>
      <c r="N161" s="129">
        <v>23.0</v>
      </c>
      <c r="O161" s="129">
        <v>5.0</v>
      </c>
      <c r="P161" s="129">
        <v>376.0</v>
      </c>
      <c r="Q161" s="129">
        <v>405.0</v>
      </c>
      <c r="R161" s="129">
        <v>34.0</v>
      </c>
      <c r="S161" s="129">
        <v>29.0</v>
      </c>
      <c r="T161" s="129">
        <v>360.0</v>
      </c>
      <c r="U161" s="129">
        <v>-7.0</v>
      </c>
      <c r="V161" s="129">
        <v>17.0</v>
      </c>
      <c r="W161" s="129">
        <v>-17.32</v>
      </c>
      <c r="X161" s="129">
        <v>-10.16</v>
      </c>
      <c r="Y161" s="129">
        <v>5.0</v>
      </c>
      <c r="Z161" s="129">
        <v>1.0</v>
      </c>
      <c r="AA161" s="129">
        <v>1.0</v>
      </c>
      <c r="AB161" s="129">
        <v>1.0</v>
      </c>
      <c r="AC161" s="129">
        <v>1.0</v>
      </c>
      <c r="AD161" s="129">
        <v>1.2</v>
      </c>
      <c r="AE161" s="129">
        <v>452.0</v>
      </c>
      <c r="AF161" s="129">
        <v>4.0</v>
      </c>
      <c r="AG161" s="129">
        <v>1.0</v>
      </c>
      <c r="AH161" s="129">
        <v>1.0</v>
      </c>
      <c r="AI161" s="129">
        <v>1.0</v>
      </c>
      <c r="AJ161" s="129">
        <v>1.0</v>
      </c>
      <c r="AK161" s="129">
        <v>1.0</v>
      </c>
      <c r="AL161" s="130">
        <v>45392.87391458333</v>
      </c>
      <c r="AM161" s="131">
        <v>938433.13</v>
      </c>
      <c r="AN161" s="131">
        <v>1044867.04</v>
      </c>
    </row>
    <row r="162">
      <c r="A162" s="129">
        <v>109.0</v>
      </c>
      <c r="B162" s="14" t="s">
        <v>37</v>
      </c>
      <c r="C162" s="14" t="s">
        <v>32</v>
      </c>
      <c r="D162" s="14" t="s">
        <v>996</v>
      </c>
      <c r="E162" s="14" t="s">
        <v>997</v>
      </c>
      <c r="F162" s="15" t="s">
        <v>58</v>
      </c>
      <c r="G162" s="15" t="s">
        <v>59</v>
      </c>
      <c r="H162" s="18" t="s">
        <v>1057</v>
      </c>
      <c r="I162" s="18" t="s">
        <v>1058</v>
      </c>
      <c r="J162" s="129">
        <v>631792.17</v>
      </c>
      <c r="K162" s="129">
        <v>712341.4</v>
      </c>
      <c r="L162" s="129">
        <v>19593.57</v>
      </c>
      <c r="M162" s="129">
        <v>22877.03</v>
      </c>
      <c r="N162" s="129">
        <v>7.0</v>
      </c>
      <c r="O162" s="129">
        <v>6.0</v>
      </c>
      <c r="P162" s="129">
        <v>271.0</v>
      </c>
      <c r="Q162" s="129">
        <v>331.0</v>
      </c>
      <c r="R162" s="129">
        <v>14.0</v>
      </c>
      <c r="S162" s="129">
        <v>11.0</v>
      </c>
      <c r="T162" s="129">
        <v>16.0</v>
      </c>
      <c r="U162" s="129">
        <v>-18.0</v>
      </c>
      <c r="V162" s="129">
        <v>27.0</v>
      </c>
      <c r="W162" s="129">
        <v>-14.35</v>
      </c>
      <c r="X162" s="129">
        <v>-11.31</v>
      </c>
      <c r="Y162" s="129">
        <v>1.0</v>
      </c>
      <c r="Z162" s="129">
        <v>1.0</v>
      </c>
      <c r="AA162" s="129">
        <v>2.0</v>
      </c>
      <c r="AB162" s="129">
        <v>1.0</v>
      </c>
      <c r="AC162" s="129">
        <v>1.0</v>
      </c>
      <c r="AD162" s="129">
        <v>1.2</v>
      </c>
      <c r="AE162" s="129">
        <v>442.0</v>
      </c>
      <c r="AF162" s="129">
        <v>1.0</v>
      </c>
      <c r="AG162" s="129">
        <v>1.0</v>
      </c>
      <c r="AH162" s="129">
        <v>2.0</v>
      </c>
      <c r="AI162" s="129">
        <v>1.0</v>
      </c>
      <c r="AJ162" s="129">
        <v>1.0</v>
      </c>
      <c r="AK162" s="129">
        <v>1.0</v>
      </c>
      <c r="AL162" s="130">
        <v>45392.87391458333</v>
      </c>
      <c r="AM162" s="131">
        <v>626679.58</v>
      </c>
      <c r="AN162" s="131">
        <v>682596.46</v>
      </c>
    </row>
    <row r="163">
      <c r="A163" s="129">
        <v>128.0</v>
      </c>
      <c r="B163" s="14" t="s">
        <v>67</v>
      </c>
      <c r="C163" s="14" t="s">
        <v>32</v>
      </c>
      <c r="D163" s="14" t="s">
        <v>91</v>
      </c>
      <c r="E163" s="14" t="s">
        <v>92</v>
      </c>
      <c r="F163" s="15" t="s">
        <v>93</v>
      </c>
      <c r="G163" s="15" t="s">
        <v>46</v>
      </c>
      <c r="H163" s="18" t="s">
        <v>1057</v>
      </c>
      <c r="I163" s="18" t="s">
        <v>1058</v>
      </c>
      <c r="J163" s="129">
        <v>1274407.78</v>
      </c>
      <c r="K163" s="129">
        <v>1213159.0</v>
      </c>
      <c r="L163" s="129">
        <v>43907.43</v>
      </c>
      <c r="M163" s="129">
        <v>43692.08</v>
      </c>
      <c r="N163" s="129">
        <v>8.0</v>
      </c>
      <c r="O163" s="129">
        <v>15.0</v>
      </c>
      <c r="P163" s="129">
        <v>481.0</v>
      </c>
      <c r="Q163" s="129">
        <v>480.0</v>
      </c>
      <c r="R163" s="129">
        <v>47.0</v>
      </c>
      <c r="S163" s="129">
        <v>36.0</v>
      </c>
      <c r="T163" s="129">
        <v>-46.0</v>
      </c>
      <c r="U163" s="129">
        <v>0.0</v>
      </c>
      <c r="V163" s="129">
        <v>30.0</v>
      </c>
      <c r="W163" s="129">
        <v>0.49</v>
      </c>
      <c r="X163" s="129">
        <v>5.05</v>
      </c>
      <c r="Y163" s="129">
        <v>1.0</v>
      </c>
      <c r="Z163" s="129">
        <v>1.0</v>
      </c>
      <c r="AA163" s="129">
        <v>2.0</v>
      </c>
      <c r="AB163" s="129">
        <v>1.0</v>
      </c>
      <c r="AC163" s="129">
        <v>1.0</v>
      </c>
      <c r="AD163" s="129">
        <v>1.2</v>
      </c>
      <c r="AE163" s="129">
        <v>465.0</v>
      </c>
      <c r="AF163" s="129">
        <v>1.0</v>
      </c>
      <c r="AG163" s="129">
        <v>1.0</v>
      </c>
      <c r="AH163" s="129">
        <v>2.0</v>
      </c>
      <c r="AI163" s="129">
        <v>1.0</v>
      </c>
      <c r="AJ163" s="129">
        <v>1.0</v>
      </c>
      <c r="AK163" s="129">
        <v>1.0</v>
      </c>
      <c r="AL163" s="130">
        <v>45392.87391458333</v>
      </c>
      <c r="AM163" s="131">
        <v>1274797.47</v>
      </c>
      <c r="AN163" s="131">
        <v>1213656.73</v>
      </c>
    </row>
    <row r="164">
      <c r="A164" s="129">
        <v>132.0</v>
      </c>
      <c r="B164" s="14" t="s">
        <v>67</v>
      </c>
      <c r="C164" s="14" t="s">
        <v>32</v>
      </c>
      <c r="D164" s="14" t="s">
        <v>84</v>
      </c>
      <c r="E164" s="14" t="s">
        <v>85</v>
      </c>
      <c r="F164" s="15" t="s">
        <v>70</v>
      </c>
      <c r="G164" s="15" t="s">
        <v>36</v>
      </c>
      <c r="H164" s="18" t="s">
        <v>1057</v>
      </c>
      <c r="I164" s="18" t="s">
        <v>1058</v>
      </c>
      <c r="J164" s="129">
        <v>1295203.5</v>
      </c>
      <c r="K164" s="129">
        <v>1244854.4</v>
      </c>
      <c r="L164" s="129">
        <v>38087.43</v>
      </c>
      <c r="M164" s="129">
        <v>37637.64</v>
      </c>
      <c r="N164" s="129">
        <v>14.0</v>
      </c>
      <c r="O164" s="129">
        <v>12.0</v>
      </c>
      <c r="P164" s="129">
        <v>615.0</v>
      </c>
      <c r="Q164" s="129">
        <v>528.0</v>
      </c>
      <c r="R164" s="129">
        <v>23.0</v>
      </c>
      <c r="S164" s="129">
        <v>17.0</v>
      </c>
      <c r="T164" s="129">
        <v>16.0</v>
      </c>
      <c r="U164" s="129">
        <v>16.0</v>
      </c>
      <c r="V164" s="129">
        <v>35.0</v>
      </c>
      <c r="W164" s="129">
        <v>1.2</v>
      </c>
      <c r="X164" s="129">
        <v>4.04</v>
      </c>
      <c r="Y164" s="129">
        <v>1.0</v>
      </c>
      <c r="Z164" s="129">
        <v>1.0</v>
      </c>
      <c r="AA164" s="129">
        <v>2.0</v>
      </c>
      <c r="AB164" s="129">
        <v>1.0</v>
      </c>
      <c r="AC164" s="129">
        <v>1.0</v>
      </c>
      <c r="AD164" s="129">
        <v>1.2</v>
      </c>
      <c r="AE164" s="129">
        <v>459.0</v>
      </c>
      <c r="AF164" s="129">
        <v>1.0</v>
      </c>
      <c r="AG164" s="129">
        <v>1.0</v>
      </c>
      <c r="AH164" s="129">
        <v>2.0</v>
      </c>
      <c r="AI164" s="129">
        <v>1.0</v>
      </c>
      <c r="AJ164" s="129">
        <v>1.0</v>
      </c>
      <c r="AK164" s="129">
        <v>1.0</v>
      </c>
      <c r="AL164" s="130">
        <v>45392.87391458333</v>
      </c>
      <c r="AM164" s="131">
        <v>1293581.1</v>
      </c>
      <c r="AN164" s="131">
        <v>1244279.5</v>
      </c>
    </row>
    <row r="165">
      <c r="A165" s="129">
        <v>135.0</v>
      </c>
      <c r="B165" s="14" t="s">
        <v>42</v>
      </c>
      <c r="C165" s="14" t="s">
        <v>32</v>
      </c>
      <c r="D165" s="14" t="s">
        <v>106</v>
      </c>
      <c r="E165" s="14" t="s">
        <v>107</v>
      </c>
      <c r="F165" s="15" t="s">
        <v>108</v>
      </c>
      <c r="G165" s="15" t="s">
        <v>46</v>
      </c>
      <c r="H165" s="18" t="s">
        <v>1057</v>
      </c>
      <c r="I165" s="18" t="s">
        <v>1058</v>
      </c>
      <c r="J165" s="129">
        <v>1033038.16</v>
      </c>
      <c r="K165" s="129">
        <v>1028151.6</v>
      </c>
      <c r="L165" s="129">
        <v>33500.2</v>
      </c>
      <c r="M165" s="129">
        <v>35101.8</v>
      </c>
      <c r="N165" s="129">
        <v>4.0</v>
      </c>
      <c r="O165" s="129">
        <v>1.0</v>
      </c>
      <c r="P165" s="129">
        <v>448.0</v>
      </c>
      <c r="Q165" s="129">
        <v>416.0</v>
      </c>
      <c r="R165" s="129">
        <v>20.0</v>
      </c>
      <c r="S165" s="129">
        <v>31.0</v>
      </c>
      <c r="T165" s="129">
        <v>300.0</v>
      </c>
      <c r="U165" s="129">
        <v>7.0</v>
      </c>
      <c r="V165" s="129">
        <v>-35.0</v>
      </c>
      <c r="W165" s="129">
        <v>-4.56</v>
      </c>
      <c r="X165" s="129">
        <v>0.48</v>
      </c>
      <c r="Y165" s="129">
        <v>5.0</v>
      </c>
      <c r="Z165" s="129">
        <v>1.0</v>
      </c>
      <c r="AA165" s="129">
        <v>1.0</v>
      </c>
      <c r="AB165" s="129">
        <v>1.0</v>
      </c>
      <c r="AC165" s="129">
        <v>1.0</v>
      </c>
      <c r="AD165" s="129">
        <v>1.2</v>
      </c>
      <c r="AE165" s="129">
        <v>456.0</v>
      </c>
      <c r="AF165" s="129">
        <v>4.0</v>
      </c>
      <c r="AG165" s="129">
        <v>1.0</v>
      </c>
      <c r="AH165" s="129">
        <v>1.0</v>
      </c>
      <c r="AI165" s="129">
        <v>1.0</v>
      </c>
      <c r="AJ165" s="129">
        <v>1.0</v>
      </c>
      <c r="AK165" s="129">
        <v>1.0</v>
      </c>
      <c r="AL165" s="130">
        <v>45392.87391458333</v>
      </c>
      <c r="AM165" s="131">
        <v>1033301.15</v>
      </c>
      <c r="AN165" s="131">
        <v>1024969.03</v>
      </c>
    </row>
    <row r="166">
      <c r="A166" s="129">
        <v>169.0</v>
      </c>
      <c r="B166" s="14" t="s">
        <v>97</v>
      </c>
      <c r="C166" s="14" t="s">
        <v>32</v>
      </c>
      <c r="D166" s="14" t="s">
        <v>164</v>
      </c>
      <c r="E166" s="14" t="s">
        <v>165</v>
      </c>
      <c r="F166" s="15" t="s">
        <v>166</v>
      </c>
      <c r="G166" s="15" t="s">
        <v>101</v>
      </c>
      <c r="H166" s="18" t="s">
        <v>1057</v>
      </c>
      <c r="I166" s="18" t="s">
        <v>1058</v>
      </c>
      <c r="J166" s="129">
        <v>975932.6</v>
      </c>
      <c r="K166" s="129">
        <v>1207177.8</v>
      </c>
      <c r="L166" s="129">
        <v>29531.15</v>
      </c>
      <c r="M166" s="129">
        <v>37999.84</v>
      </c>
      <c r="N166" s="129">
        <v>59.0</v>
      </c>
      <c r="O166" s="129">
        <v>116.0</v>
      </c>
      <c r="P166" s="129">
        <v>464.0</v>
      </c>
      <c r="Q166" s="129">
        <v>525.0</v>
      </c>
      <c r="R166" s="129">
        <v>35.0</v>
      </c>
      <c r="S166" s="129">
        <v>29.0</v>
      </c>
      <c r="T166" s="129">
        <v>-49.0</v>
      </c>
      <c r="U166" s="129">
        <v>-11.0</v>
      </c>
      <c r="V166" s="129">
        <v>20.0</v>
      </c>
      <c r="W166" s="129">
        <v>-22.29</v>
      </c>
      <c r="X166" s="129">
        <v>-19.16</v>
      </c>
      <c r="Y166" s="129">
        <v>1.0</v>
      </c>
      <c r="Z166" s="129">
        <v>1.0</v>
      </c>
      <c r="AA166" s="129">
        <v>2.0</v>
      </c>
      <c r="AB166" s="129">
        <v>1.0</v>
      </c>
      <c r="AC166" s="129">
        <v>1.0</v>
      </c>
      <c r="AD166" s="129">
        <v>1.2</v>
      </c>
      <c r="AE166" s="129">
        <v>453.0</v>
      </c>
      <c r="AF166" s="129">
        <v>1.0</v>
      </c>
      <c r="AG166" s="129">
        <v>1.0</v>
      </c>
      <c r="AH166" s="129">
        <v>2.0</v>
      </c>
      <c r="AI166" s="129">
        <v>1.0</v>
      </c>
      <c r="AJ166" s="129">
        <v>1.0</v>
      </c>
      <c r="AK166" s="129">
        <v>1.0</v>
      </c>
      <c r="AL166" s="130">
        <v>45392.87391458333</v>
      </c>
      <c r="AM166" s="131">
        <v>976877.52</v>
      </c>
      <c r="AN166" s="131">
        <v>1330329.95</v>
      </c>
    </row>
    <row r="167" hidden="1">
      <c r="A167" s="129">
        <v>176.0</v>
      </c>
      <c r="B167" s="14" t="s">
        <v>414</v>
      </c>
      <c r="C167" s="14" t="s">
        <v>992</v>
      </c>
      <c r="D167" s="14" t="s">
        <v>173</v>
      </c>
      <c r="E167" s="14" t="s">
        <v>174</v>
      </c>
      <c r="F167" s="15" t="s">
        <v>88</v>
      </c>
      <c r="G167" s="15" t="s">
        <v>59</v>
      </c>
      <c r="H167" s="18" t="s">
        <v>1057</v>
      </c>
      <c r="I167" s="18" t="s">
        <v>1058</v>
      </c>
      <c r="J167" s="129">
        <v>402942.62</v>
      </c>
      <c r="K167" s="129">
        <v>705191.44</v>
      </c>
      <c r="L167" s="129">
        <v>11601.94</v>
      </c>
      <c r="M167" s="129">
        <v>17096.42</v>
      </c>
      <c r="N167" s="129">
        <v>5.0</v>
      </c>
      <c r="O167" s="129">
        <v>2.0</v>
      </c>
      <c r="P167" s="129">
        <v>60.0</v>
      </c>
      <c r="Q167" s="129">
        <v>118.0</v>
      </c>
      <c r="R167" s="129">
        <v>92.0</v>
      </c>
      <c r="S167" s="129">
        <v>128.0</v>
      </c>
      <c r="T167" s="129">
        <v>150.0</v>
      </c>
      <c r="U167" s="129">
        <v>-49.0</v>
      </c>
      <c r="V167" s="129">
        <v>-28.0</v>
      </c>
      <c r="W167" s="129">
        <v>-32.14</v>
      </c>
      <c r="X167" s="129">
        <v>-42.86</v>
      </c>
      <c r="Y167" s="129">
        <v>5.0</v>
      </c>
      <c r="Z167" s="129">
        <v>1.0</v>
      </c>
      <c r="AA167" s="129">
        <v>1.0</v>
      </c>
      <c r="AB167" s="129">
        <v>1.0</v>
      </c>
      <c r="AC167" s="129">
        <v>1.0</v>
      </c>
      <c r="AD167" s="129">
        <v>1.2</v>
      </c>
      <c r="AE167" s="129">
        <v>436.0</v>
      </c>
      <c r="AF167" s="129">
        <v>4.0</v>
      </c>
      <c r="AG167" s="129">
        <v>1.0</v>
      </c>
      <c r="AH167" s="129">
        <v>1.0</v>
      </c>
      <c r="AI167" s="129">
        <v>1.0</v>
      </c>
      <c r="AJ167" s="129">
        <v>1.0</v>
      </c>
      <c r="AK167" s="129">
        <v>1.0</v>
      </c>
      <c r="AL167" s="130">
        <v>45392.87391458333</v>
      </c>
      <c r="AM167" s="131">
        <v>503663.09</v>
      </c>
      <c r="AN167" s="131">
        <v>706779.39</v>
      </c>
    </row>
    <row r="168">
      <c r="A168" s="129">
        <v>183.0</v>
      </c>
      <c r="B168" s="14" t="s">
        <v>42</v>
      </c>
      <c r="C168" s="14" t="s">
        <v>32</v>
      </c>
      <c r="D168" s="14" t="s">
        <v>91</v>
      </c>
      <c r="E168" s="14" t="s">
        <v>167</v>
      </c>
      <c r="F168" s="15" t="s">
        <v>108</v>
      </c>
      <c r="G168" s="15" t="s">
        <v>46</v>
      </c>
      <c r="H168" s="18" t="s">
        <v>1057</v>
      </c>
      <c r="I168" s="18" t="s">
        <v>1058</v>
      </c>
      <c r="J168" s="129">
        <v>3329163.61</v>
      </c>
      <c r="K168" s="129">
        <v>3180931.2</v>
      </c>
      <c r="L168" s="129">
        <v>115669.25</v>
      </c>
      <c r="M168" s="129">
        <v>112825.25</v>
      </c>
      <c r="N168" s="129">
        <v>66.0</v>
      </c>
      <c r="O168" s="129">
        <v>122.0</v>
      </c>
      <c r="P168" s="129">
        <v>1102.0</v>
      </c>
      <c r="Q168" s="129">
        <v>1001.0</v>
      </c>
      <c r="R168" s="129">
        <v>105.0</v>
      </c>
      <c r="S168" s="129">
        <v>87.0</v>
      </c>
      <c r="T168" s="129">
        <v>-45.0</v>
      </c>
      <c r="U168" s="129">
        <v>10.0</v>
      </c>
      <c r="V168" s="129">
        <v>20.0</v>
      </c>
      <c r="W168" s="129">
        <v>2.52</v>
      </c>
      <c r="X168" s="129">
        <v>4.66</v>
      </c>
      <c r="Y168" s="129">
        <v>1.0</v>
      </c>
      <c r="Z168" s="129">
        <v>1.0</v>
      </c>
      <c r="AA168" s="129">
        <v>2.0</v>
      </c>
      <c r="AB168" s="129">
        <v>1.0</v>
      </c>
      <c r="AC168" s="129">
        <v>1.0</v>
      </c>
      <c r="AD168" s="129">
        <v>1.2</v>
      </c>
      <c r="AE168" s="129">
        <v>478.0</v>
      </c>
      <c r="AF168" s="129">
        <v>1.0</v>
      </c>
      <c r="AG168" s="129">
        <v>1.0</v>
      </c>
      <c r="AH168" s="129">
        <v>2.0</v>
      </c>
      <c r="AI168" s="129">
        <v>1.0</v>
      </c>
      <c r="AJ168" s="129">
        <v>1.0</v>
      </c>
      <c r="AK168" s="129">
        <v>1.0</v>
      </c>
      <c r="AL168" s="130">
        <v>45392.87391458333</v>
      </c>
      <c r="AM168" s="131">
        <v>3328886.87</v>
      </c>
      <c r="AN168" s="131">
        <v>3179707.07</v>
      </c>
    </row>
    <row r="169" hidden="1">
      <c r="A169" s="129">
        <v>192.0</v>
      </c>
      <c r="B169" s="14" t="s">
        <v>414</v>
      </c>
      <c r="C169" s="14" t="s">
        <v>992</v>
      </c>
      <c r="D169" s="14" t="s">
        <v>71</v>
      </c>
      <c r="E169" s="14" t="s">
        <v>1060</v>
      </c>
      <c r="F169" s="15" t="s">
        <v>220</v>
      </c>
      <c r="G169" s="15" t="s">
        <v>59</v>
      </c>
      <c r="H169" s="18" t="s">
        <v>1057</v>
      </c>
      <c r="I169" s="18" t="s">
        <v>1058</v>
      </c>
      <c r="J169" s="129">
        <v>991227.89</v>
      </c>
      <c r="K169" s="129">
        <v>1595002.64</v>
      </c>
      <c r="L169" s="129">
        <v>39008.19</v>
      </c>
      <c r="M169" s="129">
        <v>52720.19</v>
      </c>
      <c r="N169" s="129">
        <v>16.0</v>
      </c>
      <c r="O169" s="129">
        <v>4.0</v>
      </c>
      <c r="P169" s="129">
        <v>72.0</v>
      </c>
      <c r="Q169" s="129">
        <v>322.0</v>
      </c>
      <c r="R169" s="129">
        <v>244.0</v>
      </c>
      <c r="S169" s="129">
        <v>233.0</v>
      </c>
      <c r="T169" s="129">
        <v>300.0</v>
      </c>
      <c r="U169" s="129">
        <v>-77.0</v>
      </c>
      <c r="V169" s="129">
        <v>4.0</v>
      </c>
      <c r="W169" s="129">
        <v>-26.01</v>
      </c>
      <c r="X169" s="129">
        <v>-37.85</v>
      </c>
      <c r="Y169" s="129">
        <v>5.0</v>
      </c>
      <c r="Z169" s="129">
        <v>1.0</v>
      </c>
      <c r="AA169" s="129">
        <v>1.0</v>
      </c>
      <c r="AB169" s="129">
        <v>1.0</v>
      </c>
      <c r="AC169" s="129">
        <v>1.0</v>
      </c>
      <c r="AD169" s="129">
        <v>1.2</v>
      </c>
      <c r="AE169" s="129">
        <v>462.0</v>
      </c>
      <c r="AF169" s="129">
        <v>4.0</v>
      </c>
      <c r="AG169" s="129">
        <v>1.0</v>
      </c>
      <c r="AH169" s="129">
        <v>1.0</v>
      </c>
      <c r="AI169" s="129">
        <v>1.0</v>
      </c>
      <c r="AJ169" s="129">
        <v>1.0</v>
      </c>
      <c r="AK169" s="129">
        <v>1.0</v>
      </c>
      <c r="AL169" s="130">
        <v>45392.87391458333</v>
      </c>
      <c r="AM169" s="131">
        <v>1161973.74</v>
      </c>
      <c r="AN169" s="131">
        <v>1490885.02</v>
      </c>
    </row>
    <row r="170">
      <c r="A170" s="129">
        <v>200.0</v>
      </c>
      <c r="B170" s="14" t="s">
        <v>122</v>
      </c>
      <c r="C170" s="14" t="s">
        <v>32</v>
      </c>
      <c r="D170" s="14" t="s">
        <v>199</v>
      </c>
      <c r="E170" s="14" t="s">
        <v>200</v>
      </c>
      <c r="F170" s="15" t="s">
        <v>159</v>
      </c>
      <c r="G170" s="15" t="s">
        <v>46</v>
      </c>
      <c r="H170" s="18" t="s">
        <v>1057</v>
      </c>
      <c r="I170" s="18" t="s">
        <v>1058</v>
      </c>
      <c r="J170" s="129">
        <v>569034.05</v>
      </c>
      <c r="K170" s="129">
        <v>506135.8</v>
      </c>
      <c r="L170" s="129">
        <v>23623.25</v>
      </c>
      <c r="M170" s="129">
        <v>23201.28</v>
      </c>
      <c r="N170" s="14" t="s">
        <v>41</v>
      </c>
      <c r="O170" s="14" t="s">
        <v>41</v>
      </c>
      <c r="P170" s="129">
        <v>267.0</v>
      </c>
      <c r="Q170" s="129">
        <v>253.0</v>
      </c>
      <c r="R170" s="129">
        <v>16.0</v>
      </c>
      <c r="S170" s="129">
        <v>23.0</v>
      </c>
      <c r="T170" s="14" t="s">
        <v>41</v>
      </c>
      <c r="U170" s="129">
        <v>5.0</v>
      </c>
      <c r="V170" s="129">
        <v>-30.0</v>
      </c>
      <c r="W170" s="129">
        <v>1.82</v>
      </c>
      <c r="X170" s="129">
        <v>12.43</v>
      </c>
      <c r="Y170" s="14" t="s">
        <v>41</v>
      </c>
      <c r="Z170" s="129">
        <v>1.0</v>
      </c>
      <c r="AA170" s="129">
        <v>1.0</v>
      </c>
      <c r="AB170" s="129">
        <v>1.0</v>
      </c>
      <c r="AC170" s="129">
        <v>2.0</v>
      </c>
      <c r="AD170" s="129">
        <v>1.2</v>
      </c>
      <c r="AE170" s="129">
        <v>446.0</v>
      </c>
      <c r="AF170" s="14" t="s">
        <v>41</v>
      </c>
      <c r="AG170" s="129">
        <v>1.0</v>
      </c>
      <c r="AH170" s="129">
        <v>1.0</v>
      </c>
      <c r="AI170" s="129">
        <v>1.0</v>
      </c>
      <c r="AJ170" s="129">
        <v>2.0</v>
      </c>
      <c r="AK170" s="129">
        <v>1.0</v>
      </c>
      <c r="AL170" s="130">
        <v>45392.87391458333</v>
      </c>
      <c r="AM170" s="131">
        <v>568922.55</v>
      </c>
      <c r="AN170" s="131">
        <v>505948.9</v>
      </c>
    </row>
    <row r="171">
      <c r="A171" s="129">
        <v>205.0</v>
      </c>
      <c r="B171" s="14" t="s">
        <v>63</v>
      </c>
      <c r="C171" s="14" t="s">
        <v>32</v>
      </c>
      <c r="D171" s="14" t="s">
        <v>205</v>
      </c>
      <c r="E171" s="14" t="s">
        <v>206</v>
      </c>
      <c r="F171" s="15" t="s">
        <v>55</v>
      </c>
      <c r="G171" s="15" t="s">
        <v>36</v>
      </c>
      <c r="H171" s="18" t="s">
        <v>1057</v>
      </c>
      <c r="I171" s="18" t="s">
        <v>1058</v>
      </c>
      <c r="J171" s="129">
        <v>3222252.44</v>
      </c>
      <c r="K171" s="129">
        <v>3068318.0</v>
      </c>
      <c r="L171" s="129">
        <v>145197.32</v>
      </c>
      <c r="M171" s="129">
        <v>143556.6</v>
      </c>
      <c r="N171" s="129">
        <v>77.0</v>
      </c>
      <c r="O171" s="129">
        <v>119.0</v>
      </c>
      <c r="P171" s="129">
        <v>885.0</v>
      </c>
      <c r="Q171" s="129">
        <v>931.0</v>
      </c>
      <c r="R171" s="129">
        <v>80.0</v>
      </c>
      <c r="S171" s="129">
        <v>66.0</v>
      </c>
      <c r="T171" s="129">
        <v>-35.0</v>
      </c>
      <c r="U171" s="129">
        <v>-4.0</v>
      </c>
      <c r="V171" s="129">
        <v>21.0</v>
      </c>
      <c r="W171" s="129">
        <v>1.14</v>
      </c>
      <c r="X171" s="129">
        <v>5.02</v>
      </c>
      <c r="Y171" s="129">
        <v>1.0</v>
      </c>
      <c r="Z171" s="129">
        <v>1.0</v>
      </c>
      <c r="AA171" s="129">
        <v>2.0</v>
      </c>
      <c r="AB171" s="129">
        <v>1.0</v>
      </c>
      <c r="AC171" s="129">
        <v>1.0</v>
      </c>
      <c r="AD171" s="129">
        <v>1.2</v>
      </c>
      <c r="AE171" s="129">
        <v>480.0</v>
      </c>
      <c r="AF171" s="129">
        <v>1.0</v>
      </c>
      <c r="AG171" s="129">
        <v>1.0</v>
      </c>
      <c r="AH171" s="129">
        <v>2.0</v>
      </c>
      <c r="AI171" s="129">
        <v>1.0</v>
      </c>
      <c r="AJ171" s="129">
        <v>1.0</v>
      </c>
      <c r="AK171" s="129">
        <v>1.0</v>
      </c>
      <c r="AL171" s="130">
        <v>45392.87391458333</v>
      </c>
      <c r="AM171" s="131">
        <v>3220745.33</v>
      </c>
      <c r="AN171" s="131">
        <v>3075953.41</v>
      </c>
    </row>
    <row r="172">
      <c r="A172" s="129">
        <v>211.0</v>
      </c>
      <c r="B172" s="14" t="s">
        <v>97</v>
      </c>
      <c r="C172" s="14" t="s">
        <v>32</v>
      </c>
      <c r="D172" s="14" t="s">
        <v>197</v>
      </c>
      <c r="E172" s="14" t="s">
        <v>132</v>
      </c>
      <c r="F172" s="15" t="s">
        <v>212</v>
      </c>
      <c r="G172" s="15" t="s">
        <v>101</v>
      </c>
      <c r="H172" s="18" t="s">
        <v>1057</v>
      </c>
      <c r="I172" s="18" t="s">
        <v>1058</v>
      </c>
      <c r="J172" s="129">
        <v>941952.55</v>
      </c>
      <c r="K172" s="129">
        <v>1123106.6</v>
      </c>
      <c r="L172" s="129">
        <v>26725.2</v>
      </c>
      <c r="M172" s="129">
        <v>32949.77</v>
      </c>
      <c r="N172" s="129">
        <v>8.0</v>
      </c>
      <c r="O172" s="129">
        <v>3.0</v>
      </c>
      <c r="P172" s="129">
        <v>464.0</v>
      </c>
      <c r="Q172" s="129">
        <v>488.0</v>
      </c>
      <c r="R172" s="129">
        <v>20.0</v>
      </c>
      <c r="S172" s="129">
        <v>19.0</v>
      </c>
      <c r="T172" s="129">
        <v>166.0</v>
      </c>
      <c r="U172" s="129">
        <v>-4.0</v>
      </c>
      <c r="V172" s="129">
        <v>5.0</v>
      </c>
      <c r="W172" s="129">
        <v>-18.89</v>
      </c>
      <c r="X172" s="129">
        <v>-16.13</v>
      </c>
      <c r="Y172" s="129">
        <v>5.0</v>
      </c>
      <c r="Z172" s="129">
        <v>1.0</v>
      </c>
      <c r="AA172" s="129">
        <v>1.0</v>
      </c>
      <c r="AB172" s="129">
        <v>1.0</v>
      </c>
      <c r="AC172" s="129">
        <v>1.0</v>
      </c>
      <c r="AD172" s="129">
        <v>1.2</v>
      </c>
      <c r="AE172" s="129">
        <v>451.0</v>
      </c>
      <c r="AF172" s="129">
        <v>4.0</v>
      </c>
      <c r="AG172" s="129">
        <v>1.0</v>
      </c>
      <c r="AH172" s="129">
        <v>1.0</v>
      </c>
      <c r="AI172" s="129">
        <v>1.0</v>
      </c>
      <c r="AJ172" s="129">
        <v>1.0</v>
      </c>
      <c r="AK172" s="129">
        <v>1.0</v>
      </c>
      <c r="AL172" s="130">
        <v>45392.87391458333</v>
      </c>
      <c r="AM172" s="131">
        <v>941443.11</v>
      </c>
      <c r="AN172" s="131">
        <v>1152778.67</v>
      </c>
    </row>
    <row r="173">
      <c r="A173" s="129">
        <v>226.0</v>
      </c>
      <c r="B173" s="14" t="s">
        <v>42</v>
      </c>
      <c r="C173" s="14" t="s">
        <v>32</v>
      </c>
      <c r="D173" s="14" t="s">
        <v>150</v>
      </c>
      <c r="E173" s="14" t="s">
        <v>225</v>
      </c>
      <c r="F173" s="15" t="s">
        <v>45</v>
      </c>
      <c r="G173" s="15" t="s">
        <v>46</v>
      </c>
      <c r="H173" s="18" t="s">
        <v>1057</v>
      </c>
      <c r="I173" s="18" t="s">
        <v>1058</v>
      </c>
      <c r="J173" s="129">
        <v>2599892.15</v>
      </c>
      <c r="K173" s="129">
        <v>2604134.8</v>
      </c>
      <c r="L173" s="129">
        <v>91805.75</v>
      </c>
      <c r="M173" s="129">
        <v>93572.0</v>
      </c>
      <c r="N173" s="129">
        <v>107.0</v>
      </c>
      <c r="O173" s="129">
        <v>87.0</v>
      </c>
      <c r="P173" s="129">
        <v>965.0</v>
      </c>
      <c r="Q173" s="129">
        <v>860.0</v>
      </c>
      <c r="R173" s="129">
        <v>117.0</v>
      </c>
      <c r="S173" s="129">
        <v>84.0</v>
      </c>
      <c r="T173" s="129">
        <v>22.0</v>
      </c>
      <c r="U173" s="129">
        <v>12.0</v>
      </c>
      <c r="V173" s="129">
        <v>39.0</v>
      </c>
      <c r="W173" s="129">
        <v>-1.89</v>
      </c>
      <c r="X173" s="129">
        <v>-0.16</v>
      </c>
      <c r="Y173" s="129">
        <v>1.0</v>
      </c>
      <c r="Z173" s="129">
        <v>1.0</v>
      </c>
      <c r="AA173" s="129">
        <v>2.0</v>
      </c>
      <c r="AB173" s="129">
        <v>1.0</v>
      </c>
      <c r="AC173" s="129">
        <v>1.0</v>
      </c>
      <c r="AD173" s="129">
        <v>1.2</v>
      </c>
      <c r="AE173" s="129">
        <v>475.0</v>
      </c>
      <c r="AF173" s="129">
        <v>1.0</v>
      </c>
      <c r="AG173" s="129">
        <v>1.0</v>
      </c>
      <c r="AH173" s="129">
        <v>2.0</v>
      </c>
      <c r="AI173" s="129">
        <v>1.0</v>
      </c>
      <c r="AJ173" s="129">
        <v>1.0</v>
      </c>
      <c r="AK173" s="129">
        <v>1.0</v>
      </c>
      <c r="AL173" s="130">
        <v>45392.87391458333</v>
      </c>
      <c r="AM173" s="131">
        <v>2599800.15</v>
      </c>
      <c r="AN173" s="131">
        <v>2600615.64</v>
      </c>
    </row>
    <row r="174">
      <c r="A174" s="129">
        <v>228.0</v>
      </c>
      <c r="B174" s="14" t="s">
        <v>37</v>
      </c>
      <c r="C174" s="14" t="s">
        <v>32</v>
      </c>
      <c r="D174" s="14" t="s">
        <v>229</v>
      </c>
      <c r="E174" s="14" t="s">
        <v>230</v>
      </c>
      <c r="F174" s="15" t="s">
        <v>159</v>
      </c>
      <c r="G174" s="15" t="s">
        <v>46</v>
      </c>
      <c r="H174" s="18" t="s">
        <v>1057</v>
      </c>
      <c r="I174" s="18" t="s">
        <v>1058</v>
      </c>
      <c r="J174" s="129">
        <v>900848.85</v>
      </c>
      <c r="K174" s="129">
        <v>923747.0</v>
      </c>
      <c r="L174" s="129">
        <v>36813.34</v>
      </c>
      <c r="M174" s="129">
        <v>41810.64</v>
      </c>
      <c r="N174" s="129">
        <v>11.0</v>
      </c>
      <c r="O174" s="129">
        <v>3.0</v>
      </c>
      <c r="P174" s="129">
        <v>375.0</v>
      </c>
      <c r="Q174" s="129">
        <v>426.0</v>
      </c>
      <c r="R174" s="129">
        <v>33.0</v>
      </c>
      <c r="S174" s="129">
        <v>32.0</v>
      </c>
      <c r="T174" s="129">
        <v>266.0</v>
      </c>
      <c r="U174" s="129">
        <v>-11.0</v>
      </c>
      <c r="V174" s="129">
        <v>3.0</v>
      </c>
      <c r="W174" s="129">
        <v>-11.95</v>
      </c>
      <c r="X174" s="129">
        <v>-2.48</v>
      </c>
      <c r="Y174" s="129">
        <v>5.0</v>
      </c>
      <c r="Z174" s="129">
        <v>1.0</v>
      </c>
      <c r="AA174" s="129">
        <v>1.0</v>
      </c>
      <c r="AB174" s="129">
        <v>1.0</v>
      </c>
      <c r="AC174" s="129">
        <v>1.0</v>
      </c>
      <c r="AD174" s="129">
        <v>1.2</v>
      </c>
      <c r="AE174" s="129">
        <v>458.0</v>
      </c>
      <c r="AF174" s="129">
        <v>4.0</v>
      </c>
      <c r="AG174" s="129">
        <v>1.0</v>
      </c>
      <c r="AH174" s="129">
        <v>1.0</v>
      </c>
      <c r="AI174" s="129">
        <v>1.0</v>
      </c>
      <c r="AJ174" s="129">
        <v>1.0</v>
      </c>
      <c r="AK174" s="129">
        <v>1.0</v>
      </c>
      <c r="AL174" s="130">
        <v>45392.87391458333</v>
      </c>
      <c r="AM174" s="131">
        <v>900881.1</v>
      </c>
      <c r="AN174" s="131">
        <v>924013.74</v>
      </c>
    </row>
    <row r="175">
      <c r="A175" s="129">
        <v>240.0</v>
      </c>
      <c r="B175" s="14" t="s">
        <v>42</v>
      </c>
      <c r="C175" s="14" t="s">
        <v>32</v>
      </c>
      <c r="D175" s="14" t="s">
        <v>91</v>
      </c>
      <c r="E175" s="14" t="s">
        <v>240</v>
      </c>
      <c r="F175" s="15" t="s">
        <v>52</v>
      </c>
      <c r="G175" s="15" t="s">
        <v>46</v>
      </c>
      <c r="H175" s="18" t="s">
        <v>1057</v>
      </c>
      <c r="I175" s="18" t="s">
        <v>1058</v>
      </c>
      <c r="J175" s="129">
        <v>412246.01</v>
      </c>
      <c r="K175" s="129">
        <v>383305.4</v>
      </c>
      <c r="L175" s="129">
        <v>14447.24</v>
      </c>
      <c r="M175" s="129">
        <v>13949.02</v>
      </c>
      <c r="N175" s="14" t="s">
        <v>41</v>
      </c>
      <c r="O175" s="14" t="s">
        <v>41</v>
      </c>
      <c r="P175" s="129">
        <v>211.0</v>
      </c>
      <c r="Q175" s="129">
        <v>206.0</v>
      </c>
      <c r="R175" s="129">
        <v>10.0</v>
      </c>
      <c r="S175" s="129">
        <v>24.0</v>
      </c>
      <c r="T175" s="14" t="s">
        <v>41</v>
      </c>
      <c r="U175" s="129">
        <v>2.0</v>
      </c>
      <c r="V175" s="129">
        <v>-58.0</v>
      </c>
      <c r="W175" s="129">
        <v>3.57</v>
      </c>
      <c r="X175" s="129">
        <v>7.55</v>
      </c>
      <c r="Y175" s="14" t="s">
        <v>41</v>
      </c>
      <c r="Z175" s="129">
        <v>1.0</v>
      </c>
      <c r="AA175" s="129">
        <v>1.0</v>
      </c>
      <c r="AB175" s="129">
        <v>1.0</v>
      </c>
      <c r="AC175" s="129">
        <v>2.0</v>
      </c>
      <c r="AD175" s="129">
        <v>1.2</v>
      </c>
      <c r="AE175" s="129">
        <v>438.0</v>
      </c>
      <c r="AF175" s="14" t="s">
        <v>41</v>
      </c>
      <c r="AG175" s="129">
        <v>1.0</v>
      </c>
      <c r="AH175" s="129">
        <v>1.0</v>
      </c>
      <c r="AI175" s="129">
        <v>1.0</v>
      </c>
      <c r="AJ175" s="129">
        <v>2.0</v>
      </c>
      <c r="AK175" s="129">
        <v>1.0</v>
      </c>
      <c r="AL175" s="130">
        <v>45392.87391458333</v>
      </c>
      <c r="AM175" s="131">
        <v>412756.01</v>
      </c>
      <c r="AN175" s="131">
        <v>382983.31</v>
      </c>
    </row>
    <row r="176">
      <c r="A176" s="129">
        <v>248.0</v>
      </c>
      <c r="B176" s="14" t="s">
        <v>31</v>
      </c>
      <c r="C176" s="14" t="s">
        <v>32</v>
      </c>
      <c r="D176" s="14" t="s">
        <v>50</v>
      </c>
      <c r="E176" s="14" t="s">
        <v>51</v>
      </c>
      <c r="F176" s="15" t="s">
        <v>52</v>
      </c>
      <c r="G176" s="15" t="s">
        <v>46</v>
      </c>
      <c r="H176" s="18" t="s">
        <v>1057</v>
      </c>
      <c r="I176" s="18" t="s">
        <v>1058</v>
      </c>
      <c r="J176" s="129">
        <v>487717.18</v>
      </c>
      <c r="K176" s="129">
        <v>549050.0</v>
      </c>
      <c r="L176" s="129">
        <v>17012.25</v>
      </c>
      <c r="M176" s="129">
        <v>35239.9</v>
      </c>
      <c r="N176" s="129">
        <v>23.0</v>
      </c>
      <c r="O176" s="129">
        <v>1.0</v>
      </c>
      <c r="P176" s="129">
        <v>267.0</v>
      </c>
      <c r="Q176" s="129">
        <v>469.0</v>
      </c>
      <c r="R176" s="129">
        <v>29.0</v>
      </c>
      <c r="S176" s="129">
        <v>45.0</v>
      </c>
      <c r="T176" s="129">
        <v>2200.0</v>
      </c>
      <c r="U176" s="129">
        <v>-43.0</v>
      </c>
      <c r="V176" s="129">
        <v>-35.0</v>
      </c>
      <c r="W176" s="129">
        <v>-51.72</v>
      </c>
      <c r="X176" s="129">
        <v>-11.17</v>
      </c>
      <c r="Y176" s="129">
        <v>5.0</v>
      </c>
      <c r="Z176" s="129">
        <v>1.0</v>
      </c>
      <c r="AA176" s="129">
        <v>1.0</v>
      </c>
      <c r="AB176" s="129">
        <v>1.0</v>
      </c>
      <c r="AC176" s="129">
        <v>1.0</v>
      </c>
      <c r="AD176" s="129">
        <v>1.2</v>
      </c>
      <c r="AE176" s="129">
        <v>440.0</v>
      </c>
      <c r="AF176" s="129">
        <v>4.0</v>
      </c>
      <c r="AG176" s="129">
        <v>1.0</v>
      </c>
      <c r="AH176" s="129">
        <v>1.0</v>
      </c>
      <c r="AI176" s="129">
        <v>1.0</v>
      </c>
      <c r="AJ176" s="129">
        <v>1.0</v>
      </c>
      <c r="AK176" s="129">
        <v>1.0</v>
      </c>
      <c r="AL176" s="130">
        <v>45392.87391458333</v>
      </c>
      <c r="AM176" s="131">
        <v>487418.78</v>
      </c>
      <c r="AN176" s="131">
        <v>918810.89</v>
      </c>
    </row>
    <row r="177">
      <c r="A177" s="129">
        <v>339.0</v>
      </c>
      <c r="B177" s="14" t="s">
        <v>63</v>
      </c>
      <c r="C177" s="14" t="s">
        <v>32</v>
      </c>
      <c r="D177" s="14" t="s">
        <v>337</v>
      </c>
      <c r="E177" s="14" t="s">
        <v>348</v>
      </c>
      <c r="F177" s="15" t="s">
        <v>343</v>
      </c>
      <c r="G177" s="15" t="s">
        <v>46</v>
      </c>
      <c r="H177" s="18" t="s">
        <v>1057</v>
      </c>
      <c r="I177" s="18" t="s">
        <v>1058</v>
      </c>
      <c r="J177" s="129">
        <v>2698086.08</v>
      </c>
      <c r="K177" s="129">
        <v>2673821.4</v>
      </c>
      <c r="L177" s="129">
        <v>101166.02</v>
      </c>
      <c r="M177" s="129">
        <v>102217.75</v>
      </c>
      <c r="N177" s="129">
        <v>172.0</v>
      </c>
      <c r="O177" s="129">
        <v>183.0</v>
      </c>
      <c r="P177" s="129">
        <v>985.0</v>
      </c>
      <c r="Q177" s="129">
        <v>944.0</v>
      </c>
      <c r="R177" s="129">
        <v>77.0</v>
      </c>
      <c r="S177" s="129">
        <v>62.0</v>
      </c>
      <c r="T177" s="129">
        <v>-6.0</v>
      </c>
      <c r="U177" s="129">
        <v>4.0</v>
      </c>
      <c r="V177" s="129">
        <v>24.0</v>
      </c>
      <c r="W177" s="129">
        <v>-1.03</v>
      </c>
      <c r="X177" s="129">
        <v>0.91</v>
      </c>
      <c r="Y177" s="129">
        <v>1.0</v>
      </c>
      <c r="Z177" s="129">
        <v>1.0</v>
      </c>
      <c r="AA177" s="129">
        <v>2.0</v>
      </c>
      <c r="AB177" s="129">
        <v>1.0</v>
      </c>
      <c r="AC177" s="129">
        <v>1.0</v>
      </c>
      <c r="AD177" s="129">
        <v>1.2</v>
      </c>
      <c r="AE177" s="129">
        <v>476.0</v>
      </c>
      <c r="AF177" s="129">
        <v>1.0</v>
      </c>
      <c r="AG177" s="129">
        <v>1.0</v>
      </c>
      <c r="AH177" s="129">
        <v>2.0</v>
      </c>
      <c r="AI177" s="129">
        <v>1.0</v>
      </c>
      <c r="AJ177" s="129">
        <v>1.0</v>
      </c>
      <c r="AK177" s="129">
        <v>1.0</v>
      </c>
      <c r="AL177" s="130">
        <v>45392.87391458333</v>
      </c>
      <c r="AM177" s="131">
        <v>2697809.22</v>
      </c>
      <c r="AN177" s="131">
        <v>2674719.9</v>
      </c>
    </row>
    <row r="178">
      <c r="A178" s="129">
        <v>354.0</v>
      </c>
      <c r="B178" s="14" t="s">
        <v>60</v>
      </c>
      <c r="C178" s="14" t="s">
        <v>32</v>
      </c>
      <c r="D178" s="14" t="s">
        <v>249</v>
      </c>
      <c r="E178" s="14" t="s">
        <v>364</v>
      </c>
      <c r="F178" s="15" t="s">
        <v>81</v>
      </c>
      <c r="G178" s="15" t="s">
        <v>36</v>
      </c>
      <c r="H178" s="18" t="s">
        <v>1057</v>
      </c>
      <c r="I178" s="18" t="s">
        <v>1058</v>
      </c>
      <c r="J178" s="129">
        <v>908937.87</v>
      </c>
      <c r="K178" s="129">
        <v>1045591.0</v>
      </c>
      <c r="L178" s="129">
        <v>25216.42</v>
      </c>
      <c r="M178" s="129">
        <v>34606.74</v>
      </c>
      <c r="N178" s="129">
        <v>31.0</v>
      </c>
      <c r="O178" s="129">
        <v>3.0</v>
      </c>
      <c r="P178" s="129">
        <v>318.0</v>
      </c>
      <c r="Q178" s="129">
        <v>357.0</v>
      </c>
      <c r="R178" s="129">
        <v>29.0</v>
      </c>
      <c r="S178" s="129">
        <v>39.0</v>
      </c>
      <c r="T178" s="129">
        <v>933.0</v>
      </c>
      <c r="U178" s="129">
        <v>-10.0</v>
      </c>
      <c r="V178" s="129">
        <v>-25.0</v>
      </c>
      <c r="W178" s="129">
        <v>-27.13</v>
      </c>
      <c r="X178" s="129">
        <v>-13.07</v>
      </c>
      <c r="Y178" s="129">
        <v>5.0</v>
      </c>
      <c r="Z178" s="129">
        <v>1.0</v>
      </c>
      <c r="AA178" s="129">
        <v>1.0</v>
      </c>
      <c r="AB178" s="129">
        <v>1.0</v>
      </c>
      <c r="AC178" s="129">
        <v>1.0</v>
      </c>
      <c r="AD178" s="129">
        <v>1.2</v>
      </c>
      <c r="AE178" s="129">
        <v>449.0</v>
      </c>
      <c r="AF178" s="129">
        <v>4.0</v>
      </c>
      <c r="AG178" s="129">
        <v>1.0</v>
      </c>
      <c r="AH178" s="129">
        <v>1.0</v>
      </c>
      <c r="AI178" s="129">
        <v>1.0</v>
      </c>
      <c r="AJ178" s="129">
        <v>1.0</v>
      </c>
      <c r="AK178" s="129">
        <v>1.0</v>
      </c>
      <c r="AL178" s="130">
        <v>45392.87391458333</v>
      </c>
      <c r="AM178" s="131">
        <v>909412.31</v>
      </c>
      <c r="AN178" s="131">
        <v>1045150.63</v>
      </c>
    </row>
    <row r="179">
      <c r="A179" s="129">
        <v>357.0</v>
      </c>
      <c r="B179" s="14" t="s">
        <v>97</v>
      </c>
      <c r="C179" s="14" t="s">
        <v>32</v>
      </c>
      <c r="D179" s="14" t="s">
        <v>367</v>
      </c>
      <c r="E179" s="14" t="s">
        <v>358</v>
      </c>
      <c r="F179" s="15" t="s">
        <v>209</v>
      </c>
      <c r="G179" s="15" t="s">
        <v>101</v>
      </c>
      <c r="H179" s="18" t="s">
        <v>1057</v>
      </c>
      <c r="I179" s="18" t="s">
        <v>1058</v>
      </c>
      <c r="J179" s="129">
        <v>2563131.19</v>
      </c>
      <c r="K179" s="129">
        <v>2511047.8</v>
      </c>
      <c r="L179" s="129">
        <v>88509.37</v>
      </c>
      <c r="M179" s="129">
        <v>105367.5</v>
      </c>
      <c r="N179" s="129">
        <v>9.0</v>
      </c>
      <c r="O179" s="129">
        <v>9.0</v>
      </c>
      <c r="P179" s="129">
        <v>645.0</v>
      </c>
      <c r="Q179" s="129">
        <v>634.0</v>
      </c>
      <c r="R179" s="129">
        <v>49.0</v>
      </c>
      <c r="S179" s="129">
        <v>36.0</v>
      </c>
      <c r="T179" s="129">
        <v>0.0</v>
      </c>
      <c r="U179" s="129">
        <v>1.0</v>
      </c>
      <c r="V179" s="129">
        <v>36.0</v>
      </c>
      <c r="W179" s="129">
        <v>-16.0</v>
      </c>
      <c r="X179" s="129">
        <v>2.07</v>
      </c>
      <c r="Y179" s="129">
        <v>1.0</v>
      </c>
      <c r="Z179" s="129">
        <v>1.0</v>
      </c>
      <c r="AA179" s="129">
        <v>2.0</v>
      </c>
      <c r="AB179" s="129">
        <v>1.0</v>
      </c>
      <c r="AC179" s="129">
        <v>1.0</v>
      </c>
      <c r="AD179" s="129">
        <v>1.2</v>
      </c>
      <c r="AE179" s="129">
        <v>474.0</v>
      </c>
      <c r="AF179" s="129">
        <v>1.0</v>
      </c>
      <c r="AG179" s="129">
        <v>1.0</v>
      </c>
      <c r="AH179" s="129">
        <v>2.0</v>
      </c>
      <c r="AI179" s="129">
        <v>1.0</v>
      </c>
      <c r="AJ179" s="129">
        <v>1.0</v>
      </c>
      <c r="AK179" s="129">
        <v>1.0</v>
      </c>
      <c r="AL179" s="130">
        <v>45392.87391458333</v>
      </c>
      <c r="AM179" s="131">
        <v>2564751.44</v>
      </c>
      <c r="AN179" s="131">
        <v>2505293.92</v>
      </c>
    </row>
    <row r="180">
      <c r="A180" s="129">
        <v>391.0</v>
      </c>
      <c r="B180" s="14" t="s">
        <v>31</v>
      </c>
      <c r="C180" s="14" t="s">
        <v>32</v>
      </c>
      <c r="D180" s="14" t="s">
        <v>135</v>
      </c>
      <c r="E180" s="14" t="s">
        <v>136</v>
      </c>
      <c r="F180" s="15" t="s">
        <v>137</v>
      </c>
      <c r="G180" s="15" t="s">
        <v>36</v>
      </c>
      <c r="H180" s="18" t="s">
        <v>1057</v>
      </c>
      <c r="I180" s="18" t="s">
        <v>1058</v>
      </c>
      <c r="J180" s="129">
        <v>1250341.5</v>
      </c>
      <c r="K180" s="129">
        <v>1375144.16</v>
      </c>
      <c r="L180" s="129">
        <v>38454.25</v>
      </c>
      <c r="M180" s="129">
        <v>43098.75</v>
      </c>
      <c r="N180" s="129">
        <v>42.0</v>
      </c>
      <c r="O180" s="129">
        <v>72.0</v>
      </c>
      <c r="P180" s="129">
        <v>433.0</v>
      </c>
      <c r="Q180" s="129">
        <v>487.0</v>
      </c>
      <c r="R180" s="129">
        <v>48.0</v>
      </c>
      <c r="S180" s="129">
        <v>38.0</v>
      </c>
      <c r="T180" s="129">
        <v>-41.0</v>
      </c>
      <c r="U180" s="129">
        <v>-11.0</v>
      </c>
      <c r="V180" s="129">
        <v>26.0</v>
      </c>
      <c r="W180" s="129">
        <v>-10.78</v>
      </c>
      <c r="X180" s="129">
        <v>-9.08</v>
      </c>
      <c r="Y180" s="129">
        <v>1.0</v>
      </c>
      <c r="Z180" s="129">
        <v>1.0</v>
      </c>
      <c r="AA180" s="129">
        <v>2.0</v>
      </c>
      <c r="AB180" s="129">
        <v>1.0</v>
      </c>
      <c r="AC180" s="129">
        <v>1.0</v>
      </c>
      <c r="AD180" s="129">
        <v>1.2</v>
      </c>
      <c r="AE180" s="129">
        <v>461.0</v>
      </c>
      <c r="AF180" s="129">
        <v>1.0</v>
      </c>
      <c r="AG180" s="129">
        <v>1.0</v>
      </c>
      <c r="AH180" s="129">
        <v>2.0</v>
      </c>
      <c r="AI180" s="129">
        <v>1.0</v>
      </c>
      <c r="AJ180" s="129">
        <v>1.0</v>
      </c>
      <c r="AK180" s="129">
        <v>1.0</v>
      </c>
      <c r="AL180" s="130">
        <v>45392.87391458333</v>
      </c>
      <c r="AM180" s="131">
        <v>1243744.35</v>
      </c>
      <c r="AN180" s="131">
        <v>1357331.54</v>
      </c>
    </row>
    <row r="181" hidden="1">
      <c r="A181" s="129">
        <v>473.0</v>
      </c>
      <c r="B181" s="14" t="s">
        <v>414</v>
      </c>
      <c r="C181" s="14" t="s">
        <v>992</v>
      </c>
      <c r="D181" s="14" t="s">
        <v>290</v>
      </c>
      <c r="E181" s="14" t="s">
        <v>1019</v>
      </c>
      <c r="F181" s="15" t="s">
        <v>243</v>
      </c>
      <c r="G181" s="15" t="s">
        <v>101</v>
      </c>
      <c r="H181" s="18" t="s">
        <v>1057</v>
      </c>
      <c r="I181" s="18" t="s">
        <v>1058</v>
      </c>
      <c r="J181" s="129">
        <v>652852.65</v>
      </c>
      <c r="K181" s="129">
        <v>1234258.54</v>
      </c>
      <c r="L181" s="129">
        <v>20972.03</v>
      </c>
      <c r="M181" s="129">
        <v>31502.16</v>
      </c>
      <c r="N181" s="129">
        <v>15.0</v>
      </c>
      <c r="O181" s="129">
        <v>5.0</v>
      </c>
      <c r="P181" s="129">
        <v>84.0</v>
      </c>
      <c r="Q181" s="129">
        <v>137.0</v>
      </c>
      <c r="R181" s="129">
        <v>193.0</v>
      </c>
      <c r="S181" s="129">
        <v>285.0</v>
      </c>
      <c r="T181" s="129">
        <v>200.0</v>
      </c>
      <c r="U181" s="129">
        <v>-38.0</v>
      </c>
      <c r="V181" s="129">
        <v>-32.0</v>
      </c>
      <c r="W181" s="129">
        <v>-33.43</v>
      </c>
      <c r="X181" s="129">
        <v>-47.11</v>
      </c>
      <c r="Y181" s="129">
        <v>5.0</v>
      </c>
      <c r="Z181" s="129">
        <v>1.0</v>
      </c>
      <c r="AA181" s="129">
        <v>1.0</v>
      </c>
      <c r="AB181" s="129">
        <v>1.0</v>
      </c>
      <c r="AC181" s="129">
        <v>1.0</v>
      </c>
      <c r="AD181" s="129">
        <v>1.2</v>
      </c>
      <c r="AE181" s="129">
        <v>443.0</v>
      </c>
      <c r="AF181" s="129">
        <v>4.0</v>
      </c>
      <c r="AG181" s="129">
        <v>1.0</v>
      </c>
      <c r="AH181" s="129">
        <v>1.0</v>
      </c>
      <c r="AI181" s="129">
        <v>1.0</v>
      </c>
      <c r="AJ181" s="129">
        <v>1.0</v>
      </c>
      <c r="AK181" s="129">
        <v>1.0</v>
      </c>
      <c r="AL181" s="130">
        <v>45392.87391458333</v>
      </c>
      <c r="AM181" s="131">
        <v>744083.33</v>
      </c>
      <c r="AN181" s="131">
        <v>1078656.96</v>
      </c>
    </row>
    <row r="182">
      <c r="A182" s="129">
        <v>480.0</v>
      </c>
      <c r="B182" s="14" t="s">
        <v>60</v>
      </c>
      <c r="C182" s="14" t="s">
        <v>32</v>
      </c>
      <c r="D182" s="14" t="s">
        <v>439</v>
      </c>
      <c r="E182" s="14" t="s">
        <v>465</v>
      </c>
      <c r="F182" s="15" t="s">
        <v>343</v>
      </c>
      <c r="G182" s="15" t="s">
        <v>46</v>
      </c>
      <c r="H182" s="18" t="s">
        <v>1057</v>
      </c>
      <c r="I182" s="18" t="s">
        <v>1058</v>
      </c>
      <c r="J182" s="129">
        <v>1244239.1</v>
      </c>
      <c r="K182" s="129">
        <v>1108098.8</v>
      </c>
      <c r="L182" s="129">
        <v>46965.43</v>
      </c>
      <c r="M182" s="129">
        <v>46221.3</v>
      </c>
      <c r="N182" s="14" t="s">
        <v>41</v>
      </c>
      <c r="O182" s="14" t="s">
        <v>41</v>
      </c>
      <c r="P182" s="129">
        <v>502.0</v>
      </c>
      <c r="Q182" s="129">
        <v>453.0</v>
      </c>
      <c r="R182" s="129">
        <v>51.0</v>
      </c>
      <c r="S182" s="129">
        <v>50.0</v>
      </c>
      <c r="T182" s="14" t="s">
        <v>41</v>
      </c>
      <c r="U182" s="129">
        <v>10.0</v>
      </c>
      <c r="V182" s="129">
        <v>2.0</v>
      </c>
      <c r="W182" s="129">
        <v>1.61</v>
      </c>
      <c r="X182" s="129">
        <v>12.29</v>
      </c>
      <c r="Y182" s="14" t="s">
        <v>41</v>
      </c>
      <c r="Z182" s="129">
        <v>1.0</v>
      </c>
      <c r="AA182" s="129">
        <v>1.0</v>
      </c>
      <c r="AB182" s="129">
        <v>1.0</v>
      </c>
      <c r="AC182" s="129">
        <v>2.0</v>
      </c>
      <c r="AD182" s="129">
        <v>1.2</v>
      </c>
      <c r="AE182" s="129">
        <v>470.0</v>
      </c>
      <c r="AF182" s="14" t="s">
        <v>41</v>
      </c>
      <c r="AG182" s="129">
        <v>1.0</v>
      </c>
      <c r="AH182" s="129">
        <v>1.0</v>
      </c>
      <c r="AI182" s="129">
        <v>1.0</v>
      </c>
      <c r="AJ182" s="129">
        <v>2.0</v>
      </c>
      <c r="AK182" s="129">
        <v>1.0</v>
      </c>
      <c r="AL182" s="130">
        <v>45392.87391458333</v>
      </c>
      <c r="AM182" s="131">
        <v>1244296.63</v>
      </c>
      <c r="AN182" s="131">
        <v>1108375.17</v>
      </c>
    </row>
    <row r="183">
      <c r="A183" s="129">
        <v>489.0</v>
      </c>
      <c r="B183" s="14" t="s">
        <v>97</v>
      </c>
      <c r="C183" s="14" t="s">
        <v>32</v>
      </c>
      <c r="D183" s="14" t="s">
        <v>171</v>
      </c>
      <c r="E183" s="14" t="s">
        <v>172</v>
      </c>
      <c r="F183" s="15" t="s">
        <v>108</v>
      </c>
      <c r="G183" s="15" t="s">
        <v>46</v>
      </c>
      <c r="H183" s="18" t="s">
        <v>1057</v>
      </c>
      <c r="I183" s="18" t="s">
        <v>1058</v>
      </c>
      <c r="J183" s="129">
        <v>525133.77</v>
      </c>
      <c r="K183" s="129">
        <v>555686.4</v>
      </c>
      <c r="L183" s="129">
        <v>16441.33</v>
      </c>
      <c r="M183" s="129">
        <v>17733.48</v>
      </c>
      <c r="N183" s="129">
        <v>22.0</v>
      </c>
      <c r="O183" s="129">
        <v>23.0</v>
      </c>
      <c r="P183" s="129">
        <v>331.0</v>
      </c>
      <c r="Q183" s="129">
        <v>275.0</v>
      </c>
      <c r="R183" s="129">
        <v>32.0</v>
      </c>
      <c r="S183" s="129">
        <v>26.0</v>
      </c>
      <c r="T183" s="129">
        <v>-4.0</v>
      </c>
      <c r="U183" s="129">
        <v>20.0</v>
      </c>
      <c r="V183" s="129">
        <v>23.0</v>
      </c>
      <c r="W183" s="129">
        <v>-7.29</v>
      </c>
      <c r="X183" s="129">
        <v>-5.5</v>
      </c>
      <c r="Y183" s="129">
        <v>1.0</v>
      </c>
      <c r="Z183" s="129">
        <v>1.0</v>
      </c>
      <c r="AA183" s="129">
        <v>2.0</v>
      </c>
      <c r="AB183" s="129">
        <v>1.0</v>
      </c>
      <c r="AC183" s="129">
        <v>1.0</v>
      </c>
      <c r="AD183" s="129">
        <v>1.2</v>
      </c>
      <c r="AE183" s="129">
        <v>439.0</v>
      </c>
      <c r="AF183" s="129">
        <v>1.0</v>
      </c>
      <c r="AG183" s="129">
        <v>1.0</v>
      </c>
      <c r="AH183" s="129">
        <v>2.0</v>
      </c>
      <c r="AI183" s="129">
        <v>1.0</v>
      </c>
      <c r="AJ183" s="129">
        <v>1.0</v>
      </c>
      <c r="AK183" s="129">
        <v>1.0</v>
      </c>
      <c r="AL183" s="130">
        <v>45392.87391458333</v>
      </c>
      <c r="AM183" s="131">
        <v>524373.71</v>
      </c>
      <c r="AN183" s="131">
        <v>554190.9</v>
      </c>
    </row>
    <row r="184">
      <c r="A184" s="129">
        <v>490.0</v>
      </c>
      <c r="B184" s="14" t="s">
        <v>63</v>
      </c>
      <c r="C184" s="14" t="s">
        <v>32</v>
      </c>
      <c r="D184" s="14" t="s">
        <v>276</v>
      </c>
      <c r="E184" s="14" t="s">
        <v>474</v>
      </c>
      <c r="F184" s="15" t="s">
        <v>66</v>
      </c>
      <c r="G184" s="15" t="s">
        <v>59</v>
      </c>
      <c r="H184" s="18" t="s">
        <v>1057</v>
      </c>
      <c r="I184" s="18" t="s">
        <v>1058</v>
      </c>
      <c r="J184" s="129">
        <v>1430920.56</v>
      </c>
      <c r="K184" s="129">
        <v>1411037.0</v>
      </c>
      <c r="L184" s="129">
        <v>34693.08</v>
      </c>
      <c r="M184" s="129">
        <v>35314.82</v>
      </c>
      <c r="N184" s="129">
        <v>63.0</v>
      </c>
      <c r="O184" s="129">
        <v>65.0</v>
      </c>
      <c r="P184" s="129">
        <v>473.0</v>
      </c>
      <c r="Q184" s="129">
        <v>418.0</v>
      </c>
      <c r="R184" s="129">
        <v>57.0</v>
      </c>
      <c r="S184" s="129">
        <v>45.0</v>
      </c>
      <c r="T184" s="129">
        <v>-3.0</v>
      </c>
      <c r="U184" s="129">
        <v>13.0</v>
      </c>
      <c r="V184" s="129">
        <v>26.0</v>
      </c>
      <c r="W184" s="129">
        <v>-1.76</v>
      </c>
      <c r="X184" s="129">
        <v>1.41</v>
      </c>
      <c r="Y184" s="129">
        <v>1.0</v>
      </c>
      <c r="Z184" s="129">
        <v>1.0</v>
      </c>
      <c r="AA184" s="129">
        <v>2.0</v>
      </c>
      <c r="AB184" s="129">
        <v>1.0</v>
      </c>
      <c r="AC184" s="129">
        <v>1.0</v>
      </c>
      <c r="AD184" s="129">
        <v>1.2</v>
      </c>
      <c r="AE184" s="129">
        <v>457.0</v>
      </c>
      <c r="AF184" s="129">
        <v>1.0</v>
      </c>
      <c r="AG184" s="129">
        <v>1.0</v>
      </c>
      <c r="AH184" s="129">
        <v>2.0</v>
      </c>
      <c r="AI184" s="129">
        <v>1.0</v>
      </c>
      <c r="AJ184" s="129">
        <v>1.0</v>
      </c>
      <c r="AK184" s="129">
        <v>1.0</v>
      </c>
      <c r="AL184" s="130">
        <v>45392.87391458333</v>
      </c>
      <c r="AM184" s="131">
        <v>1431197.05</v>
      </c>
      <c r="AN184" s="131">
        <v>1411659.85</v>
      </c>
    </row>
    <row r="185">
      <c r="A185" s="129">
        <v>547.0</v>
      </c>
      <c r="B185" s="14" t="s">
        <v>97</v>
      </c>
      <c r="C185" s="14" t="s">
        <v>32</v>
      </c>
      <c r="D185" s="14" t="s">
        <v>522</v>
      </c>
      <c r="E185" s="14" t="s">
        <v>523</v>
      </c>
      <c r="F185" s="15" t="s">
        <v>223</v>
      </c>
      <c r="G185" s="15" t="s">
        <v>101</v>
      </c>
      <c r="H185" s="18" t="s">
        <v>1057</v>
      </c>
      <c r="I185" s="18" t="s">
        <v>1058</v>
      </c>
      <c r="J185" s="129">
        <v>4316388.8</v>
      </c>
      <c r="K185" s="129">
        <v>3846881.2</v>
      </c>
      <c r="L185" s="129">
        <v>118004.61</v>
      </c>
      <c r="M185" s="129">
        <v>114540.77</v>
      </c>
      <c r="N185" s="129">
        <v>2.0</v>
      </c>
      <c r="O185" s="14" t="s">
        <v>41</v>
      </c>
      <c r="P185" s="129">
        <v>1379.0</v>
      </c>
      <c r="Q185" s="129">
        <v>1286.0</v>
      </c>
      <c r="R185" s="129">
        <v>113.0</v>
      </c>
      <c r="S185" s="129">
        <v>126.0</v>
      </c>
      <c r="T185" s="14" t="s">
        <v>41</v>
      </c>
      <c r="U185" s="129">
        <v>7.0</v>
      </c>
      <c r="V185" s="129">
        <v>-10.0</v>
      </c>
      <c r="W185" s="129">
        <v>3.02</v>
      </c>
      <c r="X185" s="129">
        <v>12.2</v>
      </c>
      <c r="Y185" s="14" t="s">
        <v>41</v>
      </c>
      <c r="Z185" s="129">
        <v>1.0</v>
      </c>
      <c r="AA185" s="129">
        <v>1.0</v>
      </c>
      <c r="AB185" s="129">
        <v>1.0</v>
      </c>
      <c r="AC185" s="129">
        <v>2.0</v>
      </c>
      <c r="AD185" s="129">
        <v>1.2</v>
      </c>
      <c r="AE185" s="129">
        <v>479.0</v>
      </c>
      <c r="AF185" s="14" t="s">
        <v>41</v>
      </c>
      <c r="AG185" s="129">
        <v>1.0</v>
      </c>
      <c r="AH185" s="129">
        <v>1.0</v>
      </c>
      <c r="AI185" s="129">
        <v>1.0</v>
      </c>
      <c r="AJ185" s="129">
        <v>2.0</v>
      </c>
      <c r="AK185" s="129">
        <v>1.0</v>
      </c>
      <c r="AL185" s="130">
        <v>45392.87391458333</v>
      </c>
      <c r="AM185" s="131">
        <v>4316985.02</v>
      </c>
      <c r="AN185" s="131">
        <v>3843710.95</v>
      </c>
    </row>
    <row r="186">
      <c r="A186" s="129">
        <v>550.0</v>
      </c>
      <c r="B186" s="14" t="s">
        <v>67</v>
      </c>
      <c r="C186" s="14" t="s">
        <v>32</v>
      </c>
      <c r="D186" s="14" t="s">
        <v>155</v>
      </c>
      <c r="E186" s="14" t="s">
        <v>85</v>
      </c>
      <c r="F186" s="15" t="s">
        <v>70</v>
      </c>
      <c r="G186" s="15" t="s">
        <v>36</v>
      </c>
      <c r="H186" s="18" t="s">
        <v>1057</v>
      </c>
      <c r="I186" s="18" t="s">
        <v>1058</v>
      </c>
      <c r="J186" s="129">
        <v>2604665.8</v>
      </c>
      <c r="K186" s="129">
        <v>2514119.6</v>
      </c>
      <c r="L186" s="129">
        <v>78288.43</v>
      </c>
      <c r="M186" s="129">
        <v>81497.75</v>
      </c>
      <c r="N186" s="129">
        <v>37.0</v>
      </c>
      <c r="O186" s="129">
        <v>53.0</v>
      </c>
      <c r="P186" s="129">
        <v>1102.0</v>
      </c>
      <c r="Q186" s="129">
        <v>1117.0</v>
      </c>
      <c r="R186" s="129">
        <v>68.0</v>
      </c>
      <c r="S186" s="129">
        <v>55.0</v>
      </c>
      <c r="T186" s="129">
        <v>-30.0</v>
      </c>
      <c r="U186" s="129">
        <v>-1.0</v>
      </c>
      <c r="V186" s="129">
        <v>23.0</v>
      </c>
      <c r="W186" s="129">
        <v>-3.94</v>
      </c>
      <c r="X186" s="129">
        <v>3.6</v>
      </c>
      <c r="Y186" s="129">
        <v>1.0</v>
      </c>
      <c r="Z186" s="129">
        <v>1.0</v>
      </c>
      <c r="AA186" s="129">
        <v>2.0</v>
      </c>
      <c r="AB186" s="129">
        <v>1.0</v>
      </c>
      <c r="AC186" s="129">
        <v>1.0</v>
      </c>
      <c r="AD186" s="129">
        <v>1.2</v>
      </c>
      <c r="AE186" s="129">
        <v>473.0</v>
      </c>
      <c r="AF186" s="129">
        <v>1.0</v>
      </c>
      <c r="AG186" s="129">
        <v>1.0</v>
      </c>
      <c r="AH186" s="129">
        <v>2.0</v>
      </c>
      <c r="AI186" s="129">
        <v>1.0</v>
      </c>
      <c r="AJ186" s="129">
        <v>1.0</v>
      </c>
      <c r="AK186" s="129">
        <v>1.0</v>
      </c>
      <c r="AL186" s="130">
        <v>45392.87391458333</v>
      </c>
      <c r="AM186" s="131">
        <v>2597995.99</v>
      </c>
      <c r="AN186" s="131">
        <v>2507509.39</v>
      </c>
    </row>
    <row r="187">
      <c r="A187" s="129">
        <v>561.0</v>
      </c>
      <c r="B187" s="14" t="s">
        <v>97</v>
      </c>
      <c r="C187" s="14" t="s">
        <v>32</v>
      </c>
      <c r="D187" s="14" t="s">
        <v>503</v>
      </c>
      <c r="E187" s="14" t="s">
        <v>534</v>
      </c>
      <c r="F187" s="15" t="s">
        <v>100</v>
      </c>
      <c r="G187" s="15" t="s">
        <v>101</v>
      </c>
      <c r="H187" s="18" t="s">
        <v>1057</v>
      </c>
      <c r="I187" s="18" t="s">
        <v>1058</v>
      </c>
      <c r="J187" s="129">
        <v>1604109.34</v>
      </c>
      <c r="K187" s="129">
        <v>1729885.4</v>
      </c>
      <c r="L187" s="129">
        <v>43524.08</v>
      </c>
      <c r="M187" s="129">
        <v>51194.98</v>
      </c>
      <c r="N187" s="129">
        <v>36.0</v>
      </c>
      <c r="O187" s="129">
        <v>34.0</v>
      </c>
      <c r="P187" s="129">
        <v>557.0</v>
      </c>
      <c r="Q187" s="129">
        <v>622.0</v>
      </c>
      <c r="R187" s="129">
        <v>43.0</v>
      </c>
      <c r="S187" s="129">
        <v>35.0</v>
      </c>
      <c r="T187" s="129">
        <v>5.0</v>
      </c>
      <c r="U187" s="129">
        <v>-10.0</v>
      </c>
      <c r="V187" s="129">
        <v>22.0</v>
      </c>
      <c r="W187" s="129">
        <v>-14.98</v>
      </c>
      <c r="X187" s="129">
        <v>-7.27</v>
      </c>
      <c r="Y187" s="129">
        <v>1.0</v>
      </c>
      <c r="Z187" s="129">
        <v>1.0</v>
      </c>
      <c r="AA187" s="129">
        <v>2.0</v>
      </c>
      <c r="AB187" s="129">
        <v>1.0</v>
      </c>
      <c r="AC187" s="129">
        <v>1.0</v>
      </c>
      <c r="AD187" s="129">
        <v>1.2</v>
      </c>
      <c r="AE187" s="129">
        <v>464.0</v>
      </c>
      <c r="AF187" s="129">
        <v>1.0</v>
      </c>
      <c r="AG187" s="129">
        <v>1.0</v>
      </c>
      <c r="AH187" s="129">
        <v>2.0</v>
      </c>
      <c r="AI187" s="129">
        <v>1.0</v>
      </c>
      <c r="AJ187" s="129">
        <v>1.0</v>
      </c>
      <c r="AK187" s="129">
        <v>1.0</v>
      </c>
      <c r="AL187" s="130">
        <v>45392.87391458333</v>
      </c>
      <c r="AM187" s="131">
        <v>1603954.34</v>
      </c>
      <c r="AN187" s="131">
        <v>1728420.9</v>
      </c>
    </row>
    <row r="188">
      <c r="A188" s="129">
        <v>577.0</v>
      </c>
      <c r="B188" s="14" t="s">
        <v>31</v>
      </c>
      <c r="C188" s="14" t="s">
        <v>32</v>
      </c>
      <c r="D188" s="14" t="s">
        <v>373</v>
      </c>
      <c r="E188" s="14" t="s">
        <v>374</v>
      </c>
      <c r="F188" s="15" t="s">
        <v>220</v>
      </c>
      <c r="G188" s="15" t="s">
        <v>59</v>
      </c>
      <c r="H188" s="18" t="s">
        <v>1057</v>
      </c>
      <c r="I188" s="18" t="s">
        <v>1058</v>
      </c>
      <c r="J188" s="129">
        <v>1426571.73</v>
      </c>
      <c r="K188" s="129">
        <v>1413254.0</v>
      </c>
      <c r="L188" s="129">
        <v>44403.19</v>
      </c>
      <c r="M188" s="129">
        <v>47832.51</v>
      </c>
      <c r="N188" s="129">
        <v>36.0</v>
      </c>
      <c r="O188" s="129">
        <v>1.0</v>
      </c>
      <c r="P188" s="129">
        <v>448.0</v>
      </c>
      <c r="Q188" s="129">
        <v>544.0</v>
      </c>
      <c r="R188" s="129">
        <v>35.0</v>
      </c>
      <c r="S188" s="129">
        <v>55.0</v>
      </c>
      <c r="T188" s="129">
        <v>3500.0</v>
      </c>
      <c r="U188" s="129">
        <v>-17.0</v>
      </c>
      <c r="V188" s="129">
        <v>-36.0</v>
      </c>
      <c r="W188" s="129">
        <v>-7.17</v>
      </c>
      <c r="X188" s="129">
        <v>0.94</v>
      </c>
      <c r="Y188" s="129">
        <v>5.0</v>
      </c>
      <c r="Z188" s="129">
        <v>1.0</v>
      </c>
      <c r="AA188" s="129">
        <v>1.0</v>
      </c>
      <c r="AB188" s="129">
        <v>1.0</v>
      </c>
      <c r="AC188" s="129">
        <v>1.0</v>
      </c>
      <c r="AD188" s="129">
        <v>1.2</v>
      </c>
      <c r="AE188" s="129">
        <v>466.0</v>
      </c>
      <c r="AF188" s="129">
        <v>4.0</v>
      </c>
      <c r="AG188" s="129">
        <v>1.0</v>
      </c>
      <c r="AH188" s="129">
        <v>1.0</v>
      </c>
      <c r="AI188" s="129">
        <v>1.0</v>
      </c>
      <c r="AJ188" s="129">
        <v>1.0</v>
      </c>
      <c r="AK188" s="129">
        <v>1.0</v>
      </c>
      <c r="AL188" s="130">
        <v>45392.87391458333</v>
      </c>
      <c r="AM188" s="131">
        <v>1426827.73</v>
      </c>
      <c r="AN188" s="131">
        <v>1414408.96</v>
      </c>
    </row>
    <row r="189">
      <c r="A189" s="129">
        <v>578.0</v>
      </c>
      <c r="B189" s="14" t="s">
        <v>42</v>
      </c>
      <c r="C189" s="14" t="s">
        <v>32</v>
      </c>
      <c r="D189" s="14" t="s">
        <v>138</v>
      </c>
      <c r="E189" s="14" t="s">
        <v>544</v>
      </c>
      <c r="F189" s="15" t="s">
        <v>45</v>
      </c>
      <c r="G189" s="15" t="s">
        <v>46</v>
      </c>
      <c r="H189" s="18" t="s">
        <v>1057</v>
      </c>
      <c r="I189" s="18" t="s">
        <v>1058</v>
      </c>
      <c r="J189" s="129">
        <v>2968184.71</v>
      </c>
      <c r="K189" s="129">
        <v>2903847.4</v>
      </c>
      <c r="L189" s="129">
        <v>109298.98</v>
      </c>
      <c r="M189" s="129">
        <v>114551.5</v>
      </c>
      <c r="N189" s="129">
        <v>9.0</v>
      </c>
      <c r="O189" s="129">
        <v>3.0</v>
      </c>
      <c r="P189" s="129">
        <v>1012.0</v>
      </c>
      <c r="Q189" s="129">
        <v>1022.0</v>
      </c>
      <c r="R189" s="129">
        <v>54.0</v>
      </c>
      <c r="S189" s="129">
        <v>56.0</v>
      </c>
      <c r="T189" s="129">
        <v>200.0</v>
      </c>
      <c r="U189" s="129">
        <v>0.0</v>
      </c>
      <c r="V189" s="129">
        <v>-3.0</v>
      </c>
      <c r="W189" s="129">
        <v>-4.59</v>
      </c>
      <c r="X189" s="129">
        <v>2.22</v>
      </c>
      <c r="Y189" s="129">
        <v>5.0</v>
      </c>
      <c r="Z189" s="129">
        <v>1.0</v>
      </c>
      <c r="AA189" s="129">
        <v>1.0</v>
      </c>
      <c r="AB189" s="129">
        <v>1.0</v>
      </c>
      <c r="AC189" s="129">
        <v>1.0</v>
      </c>
      <c r="AD189" s="129">
        <v>1.2</v>
      </c>
      <c r="AE189" s="129">
        <v>477.0</v>
      </c>
      <c r="AF189" s="129">
        <v>4.0</v>
      </c>
      <c r="AG189" s="129">
        <v>1.0</v>
      </c>
      <c r="AH189" s="129">
        <v>1.0</v>
      </c>
      <c r="AI189" s="129">
        <v>1.0</v>
      </c>
      <c r="AJ189" s="129">
        <v>1.0</v>
      </c>
      <c r="AK189" s="129">
        <v>1.0</v>
      </c>
      <c r="AL189" s="130">
        <v>45392.87391458333</v>
      </c>
      <c r="AM189" s="131">
        <v>2998637.28</v>
      </c>
      <c r="AN189" s="131">
        <v>2916044.2</v>
      </c>
    </row>
    <row r="190">
      <c r="A190" s="129">
        <v>627.0</v>
      </c>
      <c r="B190" s="14" t="s">
        <v>37</v>
      </c>
      <c r="C190" s="14" t="s">
        <v>32</v>
      </c>
      <c r="D190" s="14" t="s">
        <v>585</v>
      </c>
      <c r="E190" s="14" t="s">
        <v>358</v>
      </c>
      <c r="F190" s="15" t="s">
        <v>100</v>
      </c>
      <c r="G190" s="15" t="s">
        <v>101</v>
      </c>
      <c r="H190" s="18" t="s">
        <v>1057</v>
      </c>
      <c r="I190" s="18" t="s">
        <v>1058</v>
      </c>
      <c r="J190" s="129">
        <v>742178.12</v>
      </c>
      <c r="K190" s="129">
        <v>921206.4</v>
      </c>
      <c r="L190" s="129">
        <v>21555.0</v>
      </c>
      <c r="M190" s="129">
        <v>28925.43</v>
      </c>
      <c r="N190" s="129">
        <v>10.0</v>
      </c>
      <c r="O190" s="129">
        <v>12.0</v>
      </c>
      <c r="P190" s="129">
        <v>387.0</v>
      </c>
      <c r="Q190" s="129">
        <v>397.0</v>
      </c>
      <c r="R190" s="129">
        <v>20.0</v>
      </c>
      <c r="S190" s="129">
        <v>16.0</v>
      </c>
      <c r="T190" s="129">
        <v>-16.0</v>
      </c>
      <c r="U190" s="129">
        <v>-2.0</v>
      </c>
      <c r="V190" s="129">
        <v>25.0</v>
      </c>
      <c r="W190" s="129">
        <v>-25.48</v>
      </c>
      <c r="X190" s="129">
        <v>-19.43</v>
      </c>
      <c r="Y190" s="129">
        <v>1.0</v>
      </c>
      <c r="Z190" s="129">
        <v>1.0</v>
      </c>
      <c r="AA190" s="129">
        <v>2.0</v>
      </c>
      <c r="AB190" s="129">
        <v>1.0</v>
      </c>
      <c r="AC190" s="129">
        <v>1.0</v>
      </c>
      <c r="AD190" s="129">
        <v>1.2</v>
      </c>
      <c r="AE190" s="129">
        <v>445.0</v>
      </c>
      <c r="AF190" s="129">
        <v>1.0</v>
      </c>
      <c r="AG190" s="129">
        <v>1.0</v>
      </c>
      <c r="AH190" s="129">
        <v>2.0</v>
      </c>
      <c r="AI190" s="129">
        <v>1.0</v>
      </c>
      <c r="AJ190" s="129">
        <v>1.0</v>
      </c>
      <c r="AK190" s="129">
        <v>1.0</v>
      </c>
      <c r="AL190" s="130">
        <v>45392.87391458333</v>
      </c>
      <c r="AM190" s="131">
        <v>735371.12</v>
      </c>
      <c r="AN190" s="131">
        <v>915118.53</v>
      </c>
    </row>
    <row r="191">
      <c r="A191" s="129">
        <v>655.0</v>
      </c>
      <c r="B191" s="14" t="s">
        <v>67</v>
      </c>
      <c r="C191" s="14" t="s">
        <v>32</v>
      </c>
      <c r="D191" s="14" t="s">
        <v>604</v>
      </c>
      <c r="E191" s="14" t="s">
        <v>488</v>
      </c>
      <c r="F191" s="15" t="s">
        <v>185</v>
      </c>
      <c r="G191" s="15" t="s">
        <v>46</v>
      </c>
      <c r="H191" s="18" t="s">
        <v>1057</v>
      </c>
      <c r="I191" s="18" t="s">
        <v>1058</v>
      </c>
      <c r="J191" s="129">
        <v>1490171.92</v>
      </c>
      <c r="K191" s="129">
        <v>1423303.8</v>
      </c>
      <c r="L191" s="129">
        <v>45362.18</v>
      </c>
      <c r="M191" s="129">
        <v>48424.27</v>
      </c>
      <c r="N191" s="129">
        <v>18.0</v>
      </c>
      <c r="O191" s="129">
        <v>60.0</v>
      </c>
      <c r="P191" s="129">
        <v>817.0</v>
      </c>
      <c r="Q191" s="129">
        <v>701.0</v>
      </c>
      <c r="R191" s="129">
        <v>42.0</v>
      </c>
      <c r="S191" s="129">
        <v>33.0</v>
      </c>
      <c r="T191" s="129">
        <v>-70.0</v>
      </c>
      <c r="U191" s="129">
        <v>16.0</v>
      </c>
      <c r="V191" s="129">
        <v>27.0</v>
      </c>
      <c r="W191" s="129">
        <v>-6.32</v>
      </c>
      <c r="X191" s="129">
        <v>4.7</v>
      </c>
      <c r="Y191" s="129">
        <v>1.0</v>
      </c>
      <c r="Z191" s="129">
        <v>1.0</v>
      </c>
      <c r="AA191" s="129">
        <v>2.0</v>
      </c>
      <c r="AB191" s="129">
        <v>1.0</v>
      </c>
      <c r="AC191" s="129">
        <v>1.0</v>
      </c>
      <c r="AD191" s="129">
        <v>1.2</v>
      </c>
      <c r="AE191" s="129">
        <v>468.0</v>
      </c>
      <c r="AF191" s="129">
        <v>1.0</v>
      </c>
      <c r="AG191" s="129">
        <v>1.0</v>
      </c>
      <c r="AH191" s="129">
        <v>2.0</v>
      </c>
      <c r="AI191" s="129">
        <v>1.0</v>
      </c>
      <c r="AJ191" s="129">
        <v>1.0</v>
      </c>
      <c r="AK191" s="129">
        <v>1.0</v>
      </c>
      <c r="AL191" s="130">
        <v>45392.87391458333</v>
      </c>
      <c r="AM191" s="131">
        <v>1488250.96</v>
      </c>
      <c r="AN191" s="131">
        <v>1425713.49</v>
      </c>
    </row>
    <row r="192">
      <c r="A192" s="129">
        <v>690.0</v>
      </c>
      <c r="B192" s="14" t="s">
        <v>67</v>
      </c>
      <c r="C192" s="14" t="s">
        <v>32</v>
      </c>
      <c r="D192" s="14" t="s">
        <v>629</v>
      </c>
      <c r="E192" s="14" t="s">
        <v>630</v>
      </c>
      <c r="F192" s="15" t="s">
        <v>70</v>
      </c>
      <c r="G192" s="15" t="s">
        <v>36</v>
      </c>
      <c r="H192" s="18" t="s">
        <v>1057</v>
      </c>
      <c r="I192" s="18" t="s">
        <v>1058</v>
      </c>
      <c r="J192" s="129">
        <v>819596.14</v>
      </c>
      <c r="K192" s="129">
        <v>1026923.2</v>
      </c>
      <c r="L192" s="129">
        <v>24966.5</v>
      </c>
      <c r="M192" s="129">
        <v>32931.75</v>
      </c>
      <c r="N192" s="129">
        <v>101.0</v>
      </c>
      <c r="O192" s="129">
        <v>101.0</v>
      </c>
      <c r="P192" s="129">
        <v>313.0</v>
      </c>
      <c r="Q192" s="129">
        <v>406.0</v>
      </c>
      <c r="R192" s="129">
        <v>28.0</v>
      </c>
      <c r="S192" s="129">
        <v>21.0</v>
      </c>
      <c r="T192" s="129">
        <v>0.0</v>
      </c>
      <c r="U192" s="129">
        <v>-22.0</v>
      </c>
      <c r="V192" s="129">
        <v>33.0</v>
      </c>
      <c r="W192" s="129">
        <v>-24.19</v>
      </c>
      <c r="X192" s="129">
        <v>-20.19</v>
      </c>
      <c r="Y192" s="129">
        <v>1.0</v>
      </c>
      <c r="Z192" s="129">
        <v>1.0</v>
      </c>
      <c r="AA192" s="129">
        <v>2.0</v>
      </c>
      <c r="AB192" s="129">
        <v>1.0</v>
      </c>
      <c r="AC192" s="129">
        <v>1.0</v>
      </c>
      <c r="AD192" s="129">
        <v>1.2</v>
      </c>
      <c r="AE192" s="129">
        <v>448.0</v>
      </c>
      <c r="AF192" s="129">
        <v>1.0</v>
      </c>
      <c r="AG192" s="129">
        <v>1.0</v>
      </c>
      <c r="AH192" s="129">
        <v>2.0</v>
      </c>
      <c r="AI192" s="129">
        <v>1.0</v>
      </c>
      <c r="AJ192" s="129">
        <v>1.0</v>
      </c>
      <c r="AK192" s="129">
        <v>1.0</v>
      </c>
      <c r="AL192" s="130">
        <v>45392.87391458333</v>
      </c>
      <c r="AM192" s="131">
        <v>819639.04</v>
      </c>
      <c r="AN192" s="131">
        <v>1027055.94</v>
      </c>
    </row>
    <row r="193">
      <c r="A193" s="129">
        <v>692.0</v>
      </c>
      <c r="B193" s="14" t="s">
        <v>122</v>
      </c>
      <c r="C193" s="14" t="s">
        <v>32</v>
      </c>
      <c r="D193" s="14" t="s">
        <v>631</v>
      </c>
      <c r="E193" s="14" t="s">
        <v>632</v>
      </c>
      <c r="F193" s="15" t="s">
        <v>93</v>
      </c>
      <c r="G193" s="15" t="s">
        <v>46</v>
      </c>
      <c r="H193" s="18" t="s">
        <v>1057</v>
      </c>
      <c r="I193" s="18" t="s">
        <v>1058</v>
      </c>
      <c r="J193" s="129">
        <v>1198391.56</v>
      </c>
      <c r="K193" s="129">
        <v>1322915.4</v>
      </c>
      <c r="L193" s="129">
        <v>42762.73</v>
      </c>
      <c r="M193" s="129">
        <v>49340.62</v>
      </c>
      <c r="N193" s="129">
        <v>14.0</v>
      </c>
      <c r="O193" s="129">
        <v>11.0</v>
      </c>
      <c r="P193" s="129">
        <v>472.0</v>
      </c>
      <c r="Q193" s="129">
        <v>515.0</v>
      </c>
      <c r="R193" s="129">
        <v>32.0</v>
      </c>
      <c r="S193" s="129">
        <v>24.0</v>
      </c>
      <c r="T193" s="129">
        <v>27.0</v>
      </c>
      <c r="U193" s="129">
        <v>-8.0</v>
      </c>
      <c r="V193" s="129">
        <v>33.0</v>
      </c>
      <c r="W193" s="129">
        <v>-13.33</v>
      </c>
      <c r="X193" s="129">
        <v>-9.41</v>
      </c>
      <c r="Y193" s="129">
        <v>1.0</v>
      </c>
      <c r="Z193" s="129">
        <v>1.0</v>
      </c>
      <c r="AA193" s="129">
        <v>2.0</v>
      </c>
      <c r="AB193" s="129">
        <v>1.0</v>
      </c>
      <c r="AC193" s="129">
        <v>1.0</v>
      </c>
      <c r="AD193" s="129">
        <v>1.2</v>
      </c>
      <c r="AE193" s="129">
        <v>463.0</v>
      </c>
      <c r="AF193" s="129">
        <v>1.0</v>
      </c>
      <c r="AG193" s="129">
        <v>1.0</v>
      </c>
      <c r="AH193" s="129">
        <v>2.0</v>
      </c>
      <c r="AI193" s="129">
        <v>1.0</v>
      </c>
      <c r="AJ193" s="129">
        <v>1.0</v>
      </c>
      <c r="AK193" s="129">
        <v>1.0</v>
      </c>
      <c r="AL193" s="130">
        <v>45392.87391458333</v>
      </c>
      <c r="AM193" s="131">
        <v>1199211.08</v>
      </c>
      <c r="AN193" s="131">
        <v>1323169.57</v>
      </c>
    </row>
    <row r="194">
      <c r="A194" s="129">
        <v>716.0</v>
      </c>
      <c r="B194" s="14" t="s">
        <v>42</v>
      </c>
      <c r="C194" s="14" t="s">
        <v>32</v>
      </c>
      <c r="D194" s="14" t="s">
        <v>650</v>
      </c>
      <c r="E194" s="14" t="s">
        <v>651</v>
      </c>
      <c r="F194" s="15" t="s">
        <v>270</v>
      </c>
      <c r="G194" s="15" t="s">
        <v>46</v>
      </c>
      <c r="H194" s="18" t="s">
        <v>1057</v>
      </c>
      <c r="I194" s="18" t="s">
        <v>1058</v>
      </c>
      <c r="J194" s="129">
        <v>1529644.18</v>
      </c>
      <c r="K194" s="129">
        <v>1438640.2</v>
      </c>
      <c r="L194" s="129">
        <v>58569.87</v>
      </c>
      <c r="M194" s="129">
        <v>59281.94</v>
      </c>
      <c r="N194" s="129">
        <v>78.0</v>
      </c>
      <c r="O194" s="129">
        <v>13.0</v>
      </c>
      <c r="P194" s="129">
        <v>610.0</v>
      </c>
      <c r="Q194" s="129">
        <v>583.0</v>
      </c>
      <c r="R194" s="129">
        <v>35.0</v>
      </c>
      <c r="S194" s="129">
        <v>35.0</v>
      </c>
      <c r="T194" s="129">
        <v>500.0</v>
      </c>
      <c r="U194" s="129">
        <v>4.0</v>
      </c>
      <c r="V194" s="129">
        <v>0.0</v>
      </c>
      <c r="W194" s="129">
        <v>-1.2</v>
      </c>
      <c r="X194" s="129">
        <v>6.33</v>
      </c>
      <c r="Y194" s="129">
        <v>5.0</v>
      </c>
      <c r="Z194" s="129">
        <v>1.0</v>
      </c>
      <c r="AA194" s="129">
        <v>1.0</v>
      </c>
      <c r="AB194" s="129">
        <v>1.0</v>
      </c>
      <c r="AC194" s="129">
        <v>1.0</v>
      </c>
      <c r="AD194" s="129">
        <v>1.2</v>
      </c>
      <c r="AE194" s="129">
        <v>471.0</v>
      </c>
      <c r="AF194" s="129">
        <v>4.0</v>
      </c>
      <c r="AG194" s="129">
        <v>1.0</v>
      </c>
      <c r="AH194" s="129">
        <v>1.0</v>
      </c>
      <c r="AI194" s="129">
        <v>1.0</v>
      </c>
      <c r="AJ194" s="129">
        <v>1.0</v>
      </c>
      <c r="AK194" s="129">
        <v>1.0</v>
      </c>
      <c r="AL194" s="130">
        <v>45392.87391458333</v>
      </c>
      <c r="AM194" s="131">
        <v>1529628.86</v>
      </c>
      <c r="AN194" s="131">
        <v>1438474.91</v>
      </c>
    </row>
    <row r="195">
      <c r="A195" s="129">
        <v>720.0</v>
      </c>
      <c r="B195" s="14" t="s">
        <v>97</v>
      </c>
      <c r="C195" s="14" t="s">
        <v>32</v>
      </c>
      <c r="D195" s="14" t="s">
        <v>656</v>
      </c>
      <c r="E195" s="14" t="s">
        <v>657</v>
      </c>
      <c r="F195" s="15" t="s">
        <v>223</v>
      </c>
      <c r="G195" s="15" t="s">
        <v>101</v>
      </c>
      <c r="H195" s="18" t="s">
        <v>1057</v>
      </c>
      <c r="I195" s="18" t="s">
        <v>1058</v>
      </c>
      <c r="J195" s="129">
        <v>974666.57</v>
      </c>
      <c r="K195" s="129">
        <v>1044853.2</v>
      </c>
      <c r="L195" s="129">
        <v>21445.05</v>
      </c>
      <c r="M195" s="129">
        <v>24852.83</v>
      </c>
      <c r="N195" s="129">
        <v>3.0</v>
      </c>
      <c r="O195" s="129">
        <v>3.0</v>
      </c>
      <c r="P195" s="129">
        <v>289.0</v>
      </c>
      <c r="Q195" s="129">
        <v>271.0</v>
      </c>
      <c r="R195" s="129">
        <v>22.0</v>
      </c>
      <c r="S195" s="129">
        <v>16.0</v>
      </c>
      <c r="T195" s="129">
        <v>0.0</v>
      </c>
      <c r="U195" s="129">
        <v>6.0</v>
      </c>
      <c r="V195" s="129">
        <v>37.0</v>
      </c>
      <c r="W195" s="129">
        <v>-13.71</v>
      </c>
      <c r="X195" s="129">
        <v>-6.72</v>
      </c>
      <c r="Y195" s="129">
        <v>1.0</v>
      </c>
      <c r="Z195" s="129">
        <v>1.0</v>
      </c>
      <c r="AA195" s="129">
        <v>2.0</v>
      </c>
      <c r="AB195" s="129">
        <v>1.0</v>
      </c>
      <c r="AC195" s="129">
        <v>1.0</v>
      </c>
      <c r="AD195" s="129">
        <v>1.2</v>
      </c>
      <c r="AE195" s="129">
        <v>444.0</v>
      </c>
      <c r="AF195" s="129">
        <v>1.0</v>
      </c>
      <c r="AG195" s="129">
        <v>1.0</v>
      </c>
      <c r="AH195" s="129">
        <v>2.0</v>
      </c>
      <c r="AI195" s="129">
        <v>1.0</v>
      </c>
      <c r="AJ195" s="129">
        <v>1.0</v>
      </c>
      <c r="AK195" s="129">
        <v>1.0</v>
      </c>
      <c r="AL195" s="130">
        <v>45392.87391458333</v>
      </c>
      <c r="AM195" s="131">
        <v>975519.07</v>
      </c>
      <c r="AN195" s="131">
        <v>1044958.38</v>
      </c>
    </row>
    <row r="196">
      <c r="A196" s="129">
        <v>757.0</v>
      </c>
      <c r="B196" s="14" t="s">
        <v>47</v>
      </c>
      <c r="C196" s="14" t="s">
        <v>32</v>
      </c>
      <c r="D196" s="14" t="s">
        <v>679</v>
      </c>
      <c r="E196" s="14" t="s">
        <v>680</v>
      </c>
      <c r="F196" s="15" t="s">
        <v>220</v>
      </c>
      <c r="G196" s="15" t="s">
        <v>59</v>
      </c>
      <c r="H196" s="18" t="s">
        <v>1057</v>
      </c>
      <c r="I196" s="18" t="s">
        <v>1058</v>
      </c>
      <c r="J196" s="129">
        <v>819696.0</v>
      </c>
      <c r="K196" s="129">
        <v>823234.8</v>
      </c>
      <c r="L196" s="129">
        <v>30885.75</v>
      </c>
      <c r="M196" s="129">
        <v>32388.0</v>
      </c>
      <c r="N196" s="129">
        <v>10.0</v>
      </c>
      <c r="O196" s="129">
        <v>2.0</v>
      </c>
      <c r="P196" s="129">
        <v>329.0</v>
      </c>
      <c r="Q196" s="129">
        <v>339.0</v>
      </c>
      <c r="R196" s="129">
        <v>18.0</v>
      </c>
      <c r="S196" s="129">
        <v>16.0</v>
      </c>
      <c r="T196" s="129">
        <v>400.0</v>
      </c>
      <c r="U196" s="129">
        <v>-2.0</v>
      </c>
      <c r="V196" s="129">
        <v>12.0</v>
      </c>
      <c r="W196" s="129">
        <v>-4.64</v>
      </c>
      <c r="X196" s="129">
        <v>-0.43</v>
      </c>
      <c r="Y196" s="129">
        <v>5.0</v>
      </c>
      <c r="Z196" s="129">
        <v>1.0</v>
      </c>
      <c r="AA196" s="129">
        <v>1.0</v>
      </c>
      <c r="AB196" s="129">
        <v>1.0</v>
      </c>
      <c r="AC196" s="129">
        <v>1.0</v>
      </c>
      <c r="AD196" s="129">
        <v>1.2</v>
      </c>
      <c r="AE196" s="129">
        <v>454.0</v>
      </c>
      <c r="AF196" s="129">
        <v>4.0</v>
      </c>
      <c r="AG196" s="129">
        <v>1.0</v>
      </c>
      <c r="AH196" s="129">
        <v>1.0</v>
      </c>
      <c r="AI196" s="129">
        <v>1.0</v>
      </c>
      <c r="AJ196" s="129">
        <v>1.0</v>
      </c>
      <c r="AK196" s="129">
        <v>1.0</v>
      </c>
      <c r="AL196" s="130">
        <v>45392.87391458333</v>
      </c>
      <c r="AM196" s="131">
        <v>820418.5</v>
      </c>
      <c r="AN196" s="131">
        <v>823338.57</v>
      </c>
    </row>
    <row r="197">
      <c r="A197" s="129">
        <v>767.0</v>
      </c>
      <c r="B197" s="14" t="s">
        <v>63</v>
      </c>
      <c r="C197" s="14" t="s">
        <v>32</v>
      </c>
      <c r="D197" s="14" t="s">
        <v>688</v>
      </c>
      <c r="E197" s="14" t="s">
        <v>689</v>
      </c>
      <c r="F197" s="15" t="s">
        <v>343</v>
      </c>
      <c r="G197" s="15" t="s">
        <v>46</v>
      </c>
      <c r="H197" s="18" t="s">
        <v>1057</v>
      </c>
      <c r="I197" s="18" t="s">
        <v>1058</v>
      </c>
      <c r="J197" s="129">
        <v>641408.35</v>
      </c>
      <c r="K197" s="129">
        <v>576120.8</v>
      </c>
      <c r="L197" s="129">
        <v>25930.88</v>
      </c>
      <c r="M197" s="129">
        <v>25049.04</v>
      </c>
      <c r="N197" s="14" t="s">
        <v>41</v>
      </c>
      <c r="O197" s="14" t="s">
        <v>41</v>
      </c>
      <c r="P197" s="129">
        <v>275.0</v>
      </c>
      <c r="Q197" s="129">
        <v>269.0</v>
      </c>
      <c r="R197" s="129">
        <v>12.0</v>
      </c>
      <c r="S197" s="129">
        <v>27.0</v>
      </c>
      <c r="T197" s="14" t="s">
        <v>41</v>
      </c>
      <c r="U197" s="129">
        <v>2.0</v>
      </c>
      <c r="V197" s="129">
        <v>-55.0</v>
      </c>
      <c r="W197" s="129">
        <v>3.52</v>
      </c>
      <c r="X197" s="129">
        <v>11.33</v>
      </c>
      <c r="Y197" s="14" t="s">
        <v>41</v>
      </c>
      <c r="Z197" s="129">
        <v>1.0</v>
      </c>
      <c r="AA197" s="129">
        <v>1.0</v>
      </c>
      <c r="AB197" s="129">
        <v>1.0</v>
      </c>
      <c r="AC197" s="129">
        <v>2.0</v>
      </c>
      <c r="AD197" s="129">
        <v>1.2</v>
      </c>
      <c r="AE197" s="129">
        <v>450.0</v>
      </c>
      <c r="AF197" s="14" t="s">
        <v>41</v>
      </c>
      <c r="AG197" s="129">
        <v>1.0</v>
      </c>
      <c r="AH197" s="129">
        <v>1.0</v>
      </c>
      <c r="AI197" s="129">
        <v>1.0</v>
      </c>
      <c r="AJ197" s="129">
        <v>2.0</v>
      </c>
      <c r="AK197" s="129">
        <v>1.0</v>
      </c>
      <c r="AL197" s="130">
        <v>45392.87391458333</v>
      </c>
      <c r="AM197" s="131">
        <v>641553.64</v>
      </c>
      <c r="AN197" s="131">
        <v>577284.73</v>
      </c>
    </row>
    <row r="198">
      <c r="A198" s="129">
        <v>778.0</v>
      </c>
      <c r="B198" s="14" t="s">
        <v>60</v>
      </c>
      <c r="C198" s="14" t="s">
        <v>32</v>
      </c>
      <c r="D198" s="14" t="s">
        <v>292</v>
      </c>
      <c r="E198" s="14" t="s">
        <v>701</v>
      </c>
      <c r="F198" s="15" t="s">
        <v>88</v>
      </c>
      <c r="G198" s="15" t="s">
        <v>59</v>
      </c>
      <c r="H198" s="18" t="s">
        <v>1057</v>
      </c>
      <c r="I198" s="18" t="s">
        <v>1058</v>
      </c>
      <c r="J198" s="129">
        <v>1618392.23</v>
      </c>
      <c r="K198" s="129">
        <v>1537919.4</v>
      </c>
      <c r="L198" s="129">
        <v>45176.82</v>
      </c>
      <c r="M198" s="129">
        <v>44984.77</v>
      </c>
      <c r="N198" s="129">
        <v>5.0</v>
      </c>
      <c r="O198" s="129">
        <v>8.0</v>
      </c>
      <c r="P198" s="129">
        <v>551.0</v>
      </c>
      <c r="Q198" s="129">
        <v>541.0</v>
      </c>
      <c r="R198" s="129">
        <v>36.0</v>
      </c>
      <c r="S198" s="129">
        <v>27.0</v>
      </c>
      <c r="T198" s="129">
        <v>-37.0</v>
      </c>
      <c r="U198" s="129">
        <v>1.0</v>
      </c>
      <c r="V198" s="129">
        <v>33.0</v>
      </c>
      <c r="W198" s="129">
        <v>0.43</v>
      </c>
      <c r="X198" s="129">
        <v>5.23</v>
      </c>
      <c r="Y198" s="129">
        <v>1.0</v>
      </c>
      <c r="Z198" s="129">
        <v>1.0</v>
      </c>
      <c r="AA198" s="129">
        <v>2.0</v>
      </c>
      <c r="AB198" s="129">
        <v>1.0</v>
      </c>
      <c r="AC198" s="129">
        <v>1.0</v>
      </c>
      <c r="AD198" s="129">
        <v>1.2</v>
      </c>
      <c r="AE198" s="129">
        <v>467.0</v>
      </c>
      <c r="AF198" s="129">
        <v>1.0</v>
      </c>
      <c r="AG198" s="129">
        <v>1.0</v>
      </c>
      <c r="AH198" s="129">
        <v>2.0</v>
      </c>
      <c r="AI198" s="129">
        <v>1.0</v>
      </c>
      <c r="AJ198" s="129">
        <v>1.0</v>
      </c>
      <c r="AK198" s="129">
        <v>1.0</v>
      </c>
      <c r="AL198" s="130">
        <v>45392.87391458333</v>
      </c>
      <c r="AM198" s="131">
        <v>1618983.71</v>
      </c>
      <c r="AN198" s="131">
        <v>1538505.26</v>
      </c>
    </row>
    <row r="199" hidden="1">
      <c r="A199" s="129">
        <v>782.0</v>
      </c>
      <c r="B199" s="14" t="s">
        <v>991</v>
      </c>
      <c r="C199" s="14" t="s">
        <v>992</v>
      </c>
      <c r="D199" s="14" t="s">
        <v>427</v>
      </c>
      <c r="E199" s="14" t="s">
        <v>993</v>
      </c>
      <c r="F199" s="15" t="s">
        <v>73</v>
      </c>
      <c r="G199" s="15" t="s">
        <v>36</v>
      </c>
      <c r="H199" s="18" t="s">
        <v>1057</v>
      </c>
      <c r="I199" s="18" t="s">
        <v>1058</v>
      </c>
      <c r="J199" s="129">
        <v>456854.8</v>
      </c>
      <c r="K199" s="129">
        <v>596444.81</v>
      </c>
      <c r="L199" s="129">
        <v>17597.28</v>
      </c>
      <c r="M199" s="129">
        <v>20867.98</v>
      </c>
      <c r="N199" s="129">
        <v>17.0</v>
      </c>
      <c r="O199" s="129">
        <v>3.0</v>
      </c>
      <c r="P199" s="129">
        <v>56.0</v>
      </c>
      <c r="Q199" s="129">
        <v>66.0</v>
      </c>
      <c r="R199" s="129">
        <v>172.0</v>
      </c>
      <c r="S199" s="129">
        <v>176.0</v>
      </c>
      <c r="T199" s="129">
        <v>466.0</v>
      </c>
      <c r="U199" s="129">
        <v>-15.0</v>
      </c>
      <c r="V199" s="129">
        <v>-2.0</v>
      </c>
      <c r="W199" s="129">
        <v>-15.67</v>
      </c>
      <c r="X199" s="129">
        <v>-23.4</v>
      </c>
      <c r="Y199" s="129">
        <v>5.0</v>
      </c>
      <c r="Z199" s="129">
        <v>1.0</v>
      </c>
      <c r="AA199" s="129">
        <v>1.0</v>
      </c>
      <c r="AB199" s="129">
        <v>1.0</v>
      </c>
      <c r="AC199" s="129">
        <v>1.0</v>
      </c>
      <c r="AD199" s="129">
        <v>1.2</v>
      </c>
      <c r="AE199" s="129">
        <v>441.0</v>
      </c>
      <c r="AF199" s="129">
        <v>4.0</v>
      </c>
      <c r="AG199" s="129">
        <v>1.0</v>
      </c>
      <c r="AH199" s="129">
        <v>1.0</v>
      </c>
      <c r="AI199" s="129">
        <v>1.0</v>
      </c>
      <c r="AJ199" s="129">
        <v>1.0</v>
      </c>
      <c r="AK199" s="129">
        <v>1.0</v>
      </c>
      <c r="AL199" s="130">
        <v>45392.87391458333</v>
      </c>
      <c r="AM199" s="131">
        <v>556615.5</v>
      </c>
      <c r="AN199" s="131">
        <v>595781.06</v>
      </c>
    </row>
    <row r="200">
      <c r="A200" s="129">
        <v>3005.0</v>
      </c>
      <c r="B200" s="14" t="s">
        <v>47</v>
      </c>
      <c r="C200" s="14" t="s">
        <v>32</v>
      </c>
      <c r="D200" s="14" t="s">
        <v>757</v>
      </c>
      <c r="E200" s="14" t="s">
        <v>777</v>
      </c>
      <c r="F200" s="15" t="s">
        <v>771</v>
      </c>
      <c r="G200" s="15" t="s">
        <v>772</v>
      </c>
      <c r="H200" s="18" t="s">
        <v>1057</v>
      </c>
      <c r="I200" s="18" t="s">
        <v>1058</v>
      </c>
      <c r="J200" s="129">
        <v>828061.03</v>
      </c>
      <c r="K200" s="129">
        <v>1107679.4</v>
      </c>
      <c r="L200" s="129">
        <v>32640.77</v>
      </c>
      <c r="M200" s="129">
        <v>47614.83</v>
      </c>
      <c r="N200" s="129">
        <v>19.0</v>
      </c>
      <c r="O200" s="129">
        <v>28.0</v>
      </c>
      <c r="P200" s="129">
        <v>300.0</v>
      </c>
      <c r="Q200" s="129">
        <v>395.0</v>
      </c>
      <c r="R200" s="129">
        <v>38.0</v>
      </c>
      <c r="S200" s="129">
        <v>31.0</v>
      </c>
      <c r="T200" s="129">
        <v>-32.0</v>
      </c>
      <c r="U200" s="129">
        <v>-24.0</v>
      </c>
      <c r="V200" s="129">
        <v>22.0</v>
      </c>
      <c r="W200" s="129">
        <v>-31.45</v>
      </c>
      <c r="X200" s="129">
        <v>-25.24</v>
      </c>
      <c r="Y200" s="129">
        <v>1.0</v>
      </c>
      <c r="Z200" s="129">
        <v>1.0</v>
      </c>
      <c r="AA200" s="129">
        <v>2.0</v>
      </c>
      <c r="AB200" s="129">
        <v>1.0</v>
      </c>
      <c r="AC200" s="129">
        <v>1.0</v>
      </c>
      <c r="AD200" s="129">
        <v>1.2</v>
      </c>
      <c r="AE200" s="129">
        <v>455.0</v>
      </c>
      <c r="AF200" s="129">
        <v>1.0</v>
      </c>
      <c r="AG200" s="129">
        <v>1.0</v>
      </c>
      <c r="AH200" s="129">
        <v>2.0</v>
      </c>
      <c r="AI200" s="129">
        <v>1.0</v>
      </c>
      <c r="AJ200" s="129">
        <v>1.0</v>
      </c>
      <c r="AK200" s="129">
        <v>1.0</v>
      </c>
      <c r="AL200" s="130">
        <v>45392.87391458333</v>
      </c>
      <c r="AM200" s="131">
        <v>1429336.53</v>
      </c>
      <c r="AN200" s="131">
        <v>1902435.23</v>
      </c>
    </row>
    <row r="201">
      <c r="A201" s="128">
        <v>3016.0</v>
      </c>
      <c r="B201" s="11" t="s">
        <v>31</v>
      </c>
      <c r="C201" s="11" t="s">
        <v>32</v>
      </c>
      <c r="D201" s="11" t="s">
        <v>462</v>
      </c>
      <c r="E201" s="14" t="s">
        <v>790</v>
      </c>
      <c r="F201" s="15" t="s">
        <v>776</v>
      </c>
      <c r="G201" s="15" t="s">
        <v>772</v>
      </c>
      <c r="H201" s="18" t="s">
        <v>1057</v>
      </c>
      <c r="I201" s="18" t="s">
        <v>1058</v>
      </c>
      <c r="J201" s="129">
        <v>5542263.22</v>
      </c>
      <c r="K201" s="129">
        <v>5964215.0</v>
      </c>
      <c r="L201" s="129">
        <v>250704.5</v>
      </c>
      <c r="M201" s="129">
        <v>292047.2</v>
      </c>
      <c r="N201" s="129">
        <v>38.0</v>
      </c>
      <c r="O201" s="129">
        <v>1.0</v>
      </c>
      <c r="P201" s="129">
        <v>1264.0</v>
      </c>
      <c r="Q201" s="128">
        <v>1407.0</v>
      </c>
      <c r="R201" s="128">
        <v>72.0</v>
      </c>
      <c r="S201" s="128">
        <v>72.0</v>
      </c>
      <c r="T201" s="128">
        <v>3700.0</v>
      </c>
      <c r="U201" s="128">
        <v>-10.0</v>
      </c>
      <c r="V201" s="128">
        <v>0.0</v>
      </c>
      <c r="W201" s="128">
        <v>-14.16</v>
      </c>
      <c r="X201" s="128">
        <v>-7.07</v>
      </c>
      <c r="Y201" s="128">
        <v>5.0</v>
      </c>
      <c r="Z201" s="128">
        <v>1.0</v>
      </c>
      <c r="AA201" s="128">
        <v>1.0</v>
      </c>
      <c r="AB201" s="128">
        <v>1.0</v>
      </c>
      <c r="AC201" s="128">
        <v>1.0</v>
      </c>
      <c r="AD201" s="128">
        <v>1.2</v>
      </c>
      <c r="AE201" s="128">
        <v>481.0</v>
      </c>
      <c r="AF201" s="128">
        <v>4.0</v>
      </c>
      <c r="AG201" s="128">
        <v>1.0</v>
      </c>
      <c r="AH201" s="128">
        <v>1.0</v>
      </c>
      <c r="AI201" s="128">
        <v>1.0</v>
      </c>
      <c r="AJ201" s="128">
        <v>1.0</v>
      </c>
      <c r="AK201" s="128">
        <v>1.0</v>
      </c>
      <c r="AL201" s="130">
        <v>45392.87391458333</v>
      </c>
      <c r="AM201" s="131">
        <v>9476118.77</v>
      </c>
      <c r="AN201" s="131">
        <v>1.038042076E7</v>
      </c>
    </row>
    <row r="202">
      <c r="A202" s="128">
        <v>3030.0</v>
      </c>
      <c r="B202" s="11" t="s">
        <v>31</v>
      </c>
      <c r="C202" s="11" t="s">
        <v>32</v>
      </c>
      <c r="D202" s="11" t="s">
        <v>801</v>
      </c>
      <c r="E202" s="14" t="s">
        <v>802</v>
      </c>
      <c r="F202" s="15" t="s">
        <v>776</v>
      </c>
      <c r="G202" s="15" t="s">
        <v>772</v>
      </c>
      <c r="H202" s="18" t="s">
        <v>1057</v>
      </c>
      <c r="I202" s="18" t="s">
        <v>1058</v>
      </c>
      <c r="J202" s="129">
        <v>1113246.92</v>
      </c>
      <c r="K202" s="129">
        <v>1195610.4</v>
      </c>
      <c r="L202" s="129">
        <v>45414.0</v>
      </c>
      <c r="M202" s="129">
        <v>51643.75</v>
      </c>
      <c r="N202" s="129">
        <v>11.0</v>
      </c>
      <c r="O202" s="129">
        <v>5.0</v>
      </c>
      <c r="P202" s="129">
        <v>397.0</v>
      </c>
      <c r="Q202" s="128">
        <v>421.0</v>
      </c>
      <c r="R202" s="128">
        <v>20.0</v>
      </c>
      <c r="S202" s="128">
        <v>29.0</v>
      </c>
      <c r="T202" s="128">
        <v>120.0</v>
      </c>
      <c r="U202" s="128">
        <v>-5.0</v>
      </c>
      <c r="V202" s="128">
        <v>-31.0</v>
      </c>
      <c r="W202" s="128">
        <v>-12.06</v>
      </c>
      <c r="X202" s="128">
        <v>-6.89</v>
      </c>
      <c r="Y202" s="128">
        <v>5.0</v>
      </c>
      <c r="Z202" s="128">
        <v>1.0</v>
      </c>
      <c r="AA202" s="128">
        <v>1.0</v>
      </c>
      <c r="AB202" s="128">
        <v>1.0</v>
      </c>
      <c r="AC202" s="128">
        <v>1.0</v>
      </c>
      <c r="AD202" s="128">
        <v>1.2</v>
      </c>
      <c r="AE202" s="128">
        <v>469.0</v>
      </c>
      <c r="AF202" s="128">
        <v>4.0</v>
      </c>
      <c r="AG202" s="128">
        <v>1.0</v>
      </c>
      <c r="AH202" s="128">
        <v>1.0</v>
      </c>
      <c r="AI202" s="128">
        <v>1.0</v>
      </c>
      <c r="AJ202" s="128">
        <v>1.0</v>
      </c>
      <c r="AK202" s="128">
        <v>1.0</v>
      </c>
      <c r="AL202" s="130">
        <v>45392.87391458333</v>
      </c>
      <c r="AM202" s="131">
        <v>1917601.04</v>
      </c>
      <c r="AN202" s="131">
        <v>2086461.07</v>
      </c>
    </row>
    <row r="203">
      <c r="A203" s="128">
        <v>3034.0</v>
      </c>
      <c r="B203" s="11" t="s">
        <v>47</v>
      </c>
      <c r="C203" s="11" t="s">
        <v>32</v>
      </c>
      <c r="D203" s="11" t="s">
        <v>71</v>
      </c>
      <c r="E203" s="14" t="s">
        <v>808</v>
      </c>
      <c r="F203" s="15" t="s">
        <v>783</v>
      </c>
      <c r="G203" s="15" t="s">
        <v>772</v>
      </c>
      <c r="H203" s="18" t="s">
        <v>1057</v>
      </c>
      <c r="I203" s="18" t="s">
        <v>1058</v>
      </c>
      <c r="J203" s="129">
        <v>626187.62</v>
      </c>
      <c r="K203" s="129">
        <v>708045.8</v>
      </c>
      <c r="L203" s="129">
        <v>38423.94</v>
      </c>
      <c r="M203" s="129">
        <v>43735.5</v>
      </c>
      <c r="N203" s="129">
        <v>29.0</v>
      </c>
      <c r="O203" s="129">
        <v>6.0</v>
      </c>
      <c r="P203" s="128">
        <v>219.0</v>
      </c>
      <c r="Q203" s="128">
        <v>233.0</v>
      </c>
      <c r="R203" s="128">
        <v>36.0</v>
      </c>
      <c r="S203" s="128">
        <v>42.0</v>
      </c>
      <c r="T203" s="128">
        <v>383.0</v>
      </c>
      <c r="U203" s="128">
        <v>-6.0</v>
      </c>
      <c r="V203" s="128">
        <v>-14.0</v>
      </c>
      <c r="W203" s="128">
        <v>-12.14</v>
      </c>
      <c r="X203" s="128">
        <v>-11.56</v>
      </c>
      <c r="Y203" s="128">
        <v>5.0</v>
      </c>
      <c r="Z203" s="128">
        <v>1.0</v>
      </c>
      <c r="AA203" s="128">
        <v>1.0</v>
      </c>
      <c r="AB203" s="128">
        <v>1.0</v>
      </c>
      <c r="AC203" s="128">
        <v>1.0</v>
      </c>
      <c r="AD203" s="128">
        <v>1.2</v>
      </c>
      <c r="AE203" s="128">
        <v>460.0</v>
      </c>
      <c r="AF203" s="128">
        <v>4.0</v>
      </c>
      <c r="AG203" s="128">
        <v>1.0</v>
      </c>
      <c r="AH203" s="128">
        <v>1.0</v>
      </c>
      <c r="AI203" s="128">
        <v>1.0</v>
      </c>
      <c r="AJ203" s="129">
        <v>1.0</v>
      </c>
      <c r="AK203" s="129">
        <v>1.0</v>
      </c>
      <c r="AL203" s="130">
        <v>45392.87391458333</v>
      </c>
      <c r="AM203" s="131">
        <v>1075368.7</v>
      </c>
      <c r="AN203" s="131">
        <v>1239922.27</v>
      </c>
    </row>
    <row r="204">
      <c r="A204" s="128">
        <v>3045.0</v>
      </c>
      <c r="B204" s="11" t="s">
        <v>31</v>
      </c>
      <c r="C204" s="11" t="s">
        <v>32</v>
      </c>
      <c r="D204" s="11" t="s">
        <v>226</v>
      </c>
      <c r="E204" s="14" t="s">
        <v>780</v>
      </c>
      <c r="F204" s="15" t="s">
        <v>776</v>
      </c>
      <c r="G204" s="15" t="s">
        <v>772</v>
      </c>
      <c r="H204" s="18" t="s">
        <v>1057</v>
      </c>
      <c r="I204" s="18" t="s">
        <v>1058</v>
      </c>
      <c r="J204" s="129">
        <v>327280.08</v>
      </c>
      <c r="K204" s="129">
        <v>441651.2</v>
      </c>
      <c r="L204" s="129">
        <v>14107.0</v>
      </c>
      <c r="M204" s="129">
        <v>22206.08</v>
      </c>
      <c r="N204" s="129">
        <v>16.0</v>
      </c>
      <c r="O204" s="129">
        <v>4.0</v>
      </c>
      <c r="P204" s="129">
        <v>149.0</v>
      </c>
      <c r="Q204" s="128">
        <v>96.0</v>
      </c>
      <c r="R204" s="128">
        <v>48.0</v>
      </c>
      <c r="S204" s="128">
        <v>41.0</v>
      </c>
      <c r="T204" s="128">
        <v>300.0</v>
      </c>
      <c r="U204" s="128">
        <v>55.0</v>
      </c>
      <c r="V204" s="128">
        <v>17.0</v>
      </c>
      <c r="W204" s="128">
        <v>-36.47</v>
      </c>
      <c r="X204" s="128">
        <v>-25.9</v>
      </c>
      <c r="Y204" s="128">
        <v>5.0</v>
      </c>
      <c r="Z204" s="128">
        <v>1.0</v>
      </c>
      <c r="AA204" s="128">
        <v>1.0</v>
      </c>
      <c r="AB204" s="128">
        <v>1.0</v>
      </c>
      <c r="AC204" s="128">
        <v>1.0</v>
      </c>
      <c r="AD204" s="128">
        <v>1.2</v>
      </c>
      <c r="AE204" s="128">
        <v>437.0</v>
      </c>
      <c r="AF204" s="128">
        <v>4.0</v>
      </c>
      <c r="AG204" s="128">
        <v>1.0</v>
      </c>
      <c r="AH204" s="128">
        <v>1.0</v>
      </c>
      <c r="AI204" s="128">
        <v>1.0</v>
      </c>
      <c r="AJ204" s="128">
        <v>1.0</v>
      </c>
      <c r="AK204" s="128">
        <v>1.0</v>
      </c>
      <c r="AL204" s="130">
        <v>45392.87391458333</v>
      </c>
      <c r="AM204" s="131">
        <v>548918.1</v>
      </c>
      <c r="AN204" s="131">
        <v>784396.74</v>
      </c>
    </row>
    <row r="205">
      <c r="A205" s="128">
        <v>3051.0</v>
      </c>
      <c r="B205" s="11" t="s">
        <v>31</v>
      </c>
      <c r="C205" s="11" t="s">
        <v>32</v>
      </c>
      <c r="D205" s="11" t="s">
        <v>203</v>
      </c>
      <c r="E205" s="14" t="s">
        <v>800</v>
      </c>
      <c r="F205" s="15" t="s">
        <v>776</v>
      </c>
      <c r="G205" s="15" t="s">
        <v>772</v>
      </c>
      <c r="H205" s="18" t="s">
        <v>1057</v>
      </c>
      <c r="I205" s="18" t="s">
        <v>1058</v>
      </c>
      <c r="J205" s="129">
        <v>575256.64</v>
      </c>
      <c r="K205" s="129">
        <v>610858.0</v>
      </c>
      <c r="L205" s="129">
        <v>24878.71</v>
      </c>
      <c r="M205" s="129">
        <v>28831.83</v>
      </c>
      <c r="N205" s="129">
        <v>38.0</v>
      </c>
      <c r="O205" s="129">
        <v>5.0</v>
      </c>
      <c r="P205" s="129">
        <v>341.0</v>
      </c>
      <c r="Q205" s="128">
        <v>328.0</v>
      </c>
      <c r="R205" s="128">
        <v>36.0</v>
      </c>
      <c r="S205" s="128">
        <v>52.0</v>
      </c>
      <c r="T205" s="128">
        <v>660.0</v>
      </c>
      <c r="U205" s="128">
        <v>3.0</v>
      </c>
      <c r="V205" s="128">
        <v>-30.0</v>
      </c>
      <c r="W205" s="128">
        <v>-13.71</v>
      </c>
      <c r="X205" s="128">
        <v>-5.83</v>
      </c>
      <c r="Y205" s="128">
        <v>5.0</v>
      </c>
      <c r="Z205" s="128">
        <v>1.0</v>
      </c>
      <c r="AA205" s="128">
        <v>1.0</v>
      </c>
      <c r="AB205" s="128">
        <v>1.0</v>
      </c>
      <c r="AC205" s="128">
        <v>1.0</v>
      </c>
      <c r="AD205" s="128">
        <v>1.2</v>
      </c>
      <c r="AE205" s="128">
        <v>447.0</v>
      </c>
      <c r="AF205" s="128">
        <v>4.0</v>
      </c>
      <c r="AG205" s="128">
        <v>1.0</v>
      </c>
      <c r="AH205" s="128">
        <v>1.0</v>
      </c>
      <c r="AI205" s="128">
        <v>1.0</v>
      </c>
      <c r="AJ205" s="128">
        <v>1.0</v>
      </c>
      <c r="AK205" s="128">
        <v>1.0</v>
      </c>
      <c r="AL205" s="130">
        <v>45392.87391458333</v>
      </c>
      <c r="AM205" s="131">
        <v>981539.2</v>
      </c>
      <c r="AN205" s="131">
        <v>1061082.08</v>
      </c>
    </row>
    <row r="206">
      <c r="A206" s="129">
        <v>174.0</v>
      </c>
      <c r="B206" s="14" t="s">
        <v>97</v>
      </c>
      <c r="C206" s="14" t="s">
        <v>32</v>
      </c>
      <c r="D206" s="14" t="s">
        <v>171</v>
      </c>
      <c r="E206" s="14" t="s">
        <v>172</v>
      </c>
      <c r="F206" s="15" t="s">
        <v>108</v>
      </c>
      <c r="G206" s="15" t="s">
        <v>46</v>
      </c>
      <c r="H206" s="18" t="s">
        <v>1057</v>
      </c>
      <c r="I206" s="18" t="s">
        <v>1058</v>
      </c>
      <c r="J206" s="129">
        <v>2453226.11</v>
      </c>
      <c r="K206" s="129">
        <v>2224878.8</v>
      </c>
      <c r="L206" s="129">
        <v>77110.99</v>
      </c>
      <c r="M206" s="129">
        <v>76047.58</v>
      </c>
      <c r="N206" s="129">
        <v>33.0</v>
      </c>
      <c r="O206" s="129">
        <v>57.0</v>
      </c>
      <c r="P206" s="129">
        <v>1074.0</v>
      </c>
      <c r="Q206" s="129">
        <v>934.0</v>
      </c>
      <c r="R206" s="129">
        <v>50.0</v>
      </c>
      <c r="S206" s="129">
        <v>62.0</v>
      </c>
      <c r="T206" s="129">
        <v>-42.0</v>
      </c>
      <c r="U206" s="129">
        <v>14.0</v>
      </c>
      <c r="V206" s="129">
        <v>-19.0</v>
      </c>
      <c r="W206" s="129">
        <v>1.4</v>
      </c>
      <c r="X206" s="129">
        <v>10.26</v>
      </c>
      <c r="Y206" s="129">
        <v>1.0</v>
      </c>
      <c r="Z206" s="129">
        <v>1.0</v>
      </c>
      <c r="AA206" s="129">
        <v>1.0</v>
      </c>
      <c r="AB206" s="129">
        <v>1.0</v>
      </c>
      <c r="AC206" s="129">
        <v>2.0</v>
      </c>
      <c r="AD206" s="129">
        <v>1.25</v>
      </c>
      <c r="AE206" s="129">
        <v>433.0</v>
      </c>
      <c r="AF206" s="129">
        <v>1.0</v>
      </c>
      <c r="AG206" s="129">
        <v>1.0</v>
      </c>
      <c r="AH206" s="129">
        <v>1.0</v>
      </c>
      <c r="AI206" s="129">
        <v>1.0</v>
      </c>
      <c r="AJ206" s="129">
        <v>2.0</v>
      </c>
      <c r="AK206" s="129">
        <v>1.0</v>
      </c>
      <c r="AL206" s="130">
        <v>45392.87391458333</v>
      </c>
      <c r="AM206" s="131">
        <v>2445125.06</v>
      </c>
      <c r="AN206" s="131">
        <v>2226810.71</v>
      </c>
    </row>
    <row r="207">
      <c r="A207" s="129">
        <v>191.0</v>
      </c>
      <c r="B207" s="14" t="s">
        <v>42</v>
      </c>
      <c r="C207" s="14" t="s">
        <v>32</v>
      </c>
      <c r="D207" s="14" t="s">
        <v>188</v>
      </c>
      <c r="E207" s="14" t="s">
        <v>189</v>
      </c>
      <c r="F207" s="15" t="s">
        <v>52</v>
      </c>
      <c r="G207" s="15" t="s">
        <v>46</v>
      </c>
      <c r="H207" s="18" t="s">
        <v>1057</v>
      </c>
      <c r="I207" s="18" t="s">
        <v>1058</v>
      </c>
      <c r="J207" s="129">
        <v>1247826.07</v>
      </c>
      <c r="K207" s="129">
        <v>1119188.2</v>
      </c>
      <c r="L207" s="129">
        <v>54615.14</v>
      </c>
      <c r="M207" s="129">
        <v>52921.64</v>
      </c>
      <c r="N207" s="129">
        <v>29.0</v>
      </c>
      <c r="O207" s="129">
        <v>26.0</v>
      </c>
      <c r="P207" s="129">
        <v>662.0</v>
      </c>
      <c r="Q207" s="129">
        <v>567.0</v>
      </c>
      <c r="R207" s="129">
        <v>51.0</v>
      </c>
      <c r="S207" s="129">
        <v>61.0</v>
      </c>
      <c r="T207" s="129">
        <v>11.0</v>
      </c>
      <c r="U207" s="129">
        <v>16.0</v>
      </c>
      <c r="V207" s="129">
        <v>-16.0</v>
      </c>
      <c r="W207" s="129">
        <v>3.2</v>
      </c>
      <c r="X207" s="129">
        <v>11.49</v>
      </c>
      <c r="Y207" s="129">
        <v>1.0</v>
      </c>
      <c r="Z207" s="129">
        <v>1.0</v>
      </c>
      <c r="AA207" s="129">
        <v>1.0</v>
      </c>
      <c r="AB207" s="129">
        <v>1.0</v>
      </c>
      <c r="AC207" s="129">
        <v>2.0</v>
      </c>
      <c r="AD207" s="129">
        <v>1.25</v>
      </c>
      <c r="AE207" s="129">
        <v>430.0</v>
      </c>
      <c r="AF207" s="129">
        <v>1.0</v>
      </c>
      <c r="AG207" s="129">
        <v>1.0</v>
      </c>
      <c r="AH207" s="129">
        <v>1.0</v>
      </c>
      <c r="AI207" s="129">
        <v>1.0</v>
      </c>
      <c r="AJ207" s="129">
        <v>2.0</v>
      </c>
      <c r="AK207" s="129">
        <v>1.0</v>
      </c>
      <c r="AL207" s="130">
        <v>45392.87391458333</v>
      </c>
      <c r="AM207" s="131">
        <v>1247372.04</v>
      </c>
      <c r="AN207" s="131">
        <v>1120112.55</v>
      </c>
    </row>
    <row r="208">
      <c r="A208" s="129">
        <v>203.0</v>
      </c>
      <c r="B208" s="14" t="s">
        <v>31</v>
      </c>
      <c r="C208" s="14" t="s">
        <v>32</v>
      </c>
      <c r="D208" s="14" t="s">
        <v>135</v>
      </c>
      <c r="E208" s="14" t="s">
        <v>136</v>
      </c>
      <c r="F208" s="15" t="s">
        <v>137</v>
      </c>
      <c r="G208" s="15" t="s">
        <v>36</v>
      </c>
      <c r="H208" s="18" t="s">
        <v>1057</v>
      </c>
      <c r="I208" s="18" t="s">
        <v>1058</v>
      </c>
      <c r="J208" s="129">
        <v>3107204.93</v>
      </c>
      <c r="K208" s="129">
        <v>2867316.69</v>
      </c>
      <c r="L208" s="129">
        <v>96618.5</v>
      </c>
      <c r="M208" s="129">
        <v>93689.17</v>
      </c>
      <c r="N208" s="129">
        <v>82.0</v>
      </c>
      <c r="O208" s="129">
        <v>128.0</v>
      </c>
      <c r="P208" s="129">
        <v>850.0</v>
      </c>
      <c r="Q208" s="129">
        <v>733.0</v>
      </c>
      <c r="R208" s="129">
        <v>79.0</v>
      </c>
      <c r="S208" s="129">
        <v>78.0</v>
      </c>
      <c r="T208" s="129">
        <v>-35.0</v>
      </c>
      <c r="U208" s="129">
        <v>15.0</v>
      </c>
      <c r="V208" s="129">
        <v>1.0</v>
      </c>
      <c r="W208" s="129">
        <v>3.13</v>
      </c>
      <c r="X208" s="129">
        <v>8.37</v>
      </c>
      <c r="Y208" s="129">
        <v>1.0</v>
      </c>
      <c r="Z208" s="129">
        <v>1.0</v>
      </c>
      <c r="AA208" s="129">
        <v>1.0</v>
      </c>
      <c r="AB208" s="129">
        <v>1.0</v>
      </c>
      <c r="AC208" s="129">
        <v>2.0</v>
      </c>
      <c r="AD208" s="129">
        <v>1.25</v>
      </c>
      <c r="AE208" s="129">
        <v>435.0</v>
      </c>
      <c r="AF208" s="129">
        <v>1.0</v>
      </c>
      <c r="AG208" s="129">
        <v>1.0</v>
      </c>
      <c r="AH208" s="129">
        <v>1.0</v>
      </c>
      <c r="AI208" s="129">
        <v>1.0</v>
      </c>
      <c r="AJ208" s="129">
        <v>2.0</v>
      </c>
      <c r="AK208" s="129">
        <v>1.0</v>
      </c>
      <c r="AL208" s="130">
        <v>45392.87391458333</v>
      </c>
      <c r="AM208" s="131">
        <v>3063654.23</v>
      </c>
      <c r="AN208" s="131">
        <v>2857315.93</v>
      </c>
    </row>
    <row r="209">
      <c r="A209" s="129">
        <v>230.0</v>
      </c>
      <c r="B209" s="14" t="s">
        <v>47</v>
      </c>
      <c r="C209" s="14" t="s">
        <v>32</v>
      </c>
      <c r="D209" s="14" t="s">
        <v>150</v>
      </c>
      <c r="E209" s="14" t="s">
        <v>231</v>
      </c>
      <c r="F209" s="15" t="s">
        <v>140</v>
      </c>
      <c r="G209" s="15" t="s">
        <v>36</v>
      </c>
      <c r="H209" s="18" t="s">
        <v>1057</v>
      </c>
      <c r="I209" s="18" t="s">
        <v>1058</v>
      </c>
      <c r="J209" s="129">
        <v>1504717.0</v>
      </c>
      <c r="K209" s="129">
        <v>1398896.2</v>
      </c>
      <c r="L209" s="129">
        <v>35001.69</v>
      </c>
      <c r="M209" s="129">
        <v>35345.0</v>
      </c>
      <c r="N209" s="129">
        <v>49.0</v>
      </c>
      <c r="O209" s="129">
        <v>64.0</v>
      </c>
      <c r="P209" s="129">
        <v>494.0</v>
      </c>
      <c r="Q209" s="129">
        <v>435.0</v>
      </c>
      <c r="R209" s="129">
        <v>28.0</v>
      </c>
      <c r="S209" s="129">
        <v>30.0</v>
      </c>
      <c r="T209" s="129">
        <v>-23.0</v>
      </c>
      <c r="U209" s="129">
        <v>13.0</v>
      </c>
      <c r="V209" s="129">
        <v>-6.0</v>
      </c>
      <c r="W209" s="129">
        <v>-0.97</v>
      </c>
      <c r="X209" s="129">
        <v>7.56</v>
      </c>
      <c r="Y209" s="129">
        <v>1.0</v>
      </c>
      <c r="Z209" s="129">
        <v>1.0</v>
      </c>
      <c r="AA209" s="129">
        <v>1.0</v>
      </c>
      <c r="AB209" s="129">
        <v>1.0</v>
      </c>
      <c r="AC209" s="129">
        <v>2.0</v>
      </c>
      <c r="AD209" s="129">
        <v>1.25</v>
      </c>
      <c r="AE209" s="129">
        <v>426.0</v>
      </c>
      <c r="AF209" s="129">
        <v>1.0</v>
      </c>
      <c r="AG209" s="129">
        <v>1.0</v>
      </c>
      <c r="AH209" s="129">
        <v>1.0</v>
      </c>
      <c r="AI209" s="129">
        <v>1.0</v>
      </c>
      <c r="AJ209" s="129">
        <v>2.0</v>
      </c>
      <c r="AK209" s="129">
        <v>1.0</v>
      </c>
      <c r="AL209" s="130">
        <v>45392.87391458333</v>
      </c>
      <c r="AM209" s="131">
        <v>1504745.0</v>
      </c>
      <c r="AN209" s="131">
        <v>1398566.07</v>
      </c>
    </row>
    <row r="210">
      <c r="A210" s="129">
        <v>289.0</v>
      </c>
      <c r="B210" s="14" t="s">
        <v>37</v>
      </c>
      <c r="C210" s="14" t="s">
        <v>32</v>
      </c>
      <c r="D210" s="14" t="s">
        <v>296</v>
      </c>
      <c r="E210" s="14" t="s">
        <v>297</v>
      </c>
      <c r="F210" s="15" t="s">
        <v>118</v>
      </c>
      <c r="G210" s="15" t="s">
        <v>59</v>
      </c>
      <c r="H210" s="18" t="s">
        <v>1057</v>
      </c>
      <c r="I210" s="18" t="s">
        <v>1058</v>
      </c>
      <c r="J210" s="129">
        <v>1269765.12</v>
      </c>
      <c r="K210" s="129">
        <v>1139784.8</v>
      </c>
      <c r="L210" s="129">
        <v>34441.52</v>
      </c>
      <c r="M210" s="129">
        <v>33733.39</v>
      </c>
      <c r="N210" s="129">
        <v>26.0</v>
      </c>
      <c r="O210" s="129">
        <v>40.0</v>
      </c>
      <c r="P210" s="129">
        <v>819.0</v>
      </c>
      <c r="Q210" s="129">
        <v>778.0</v>
      </c>
      <c r="R210" s="129">
        <v>26.0</v>
      </c>
      <c r="S210" s="129">
        <v>25.0</v>
      </c>
      <c r="T210" s="129">
        <v>-35.0</v>
      </c>
      <c r="U210" s="129">
        <v>5.0</v>
      </c>
      <c r="V210" s="129">
        <v>4.0</v>
      </c>
      <c r="W210" s="129">
        <v>2.1</v>
      </c>
      <c r="X210" s="129">
        <v>11.4</v>
      </c>
      <c r="Y210" s="129">
        <v>1.0</v>
      </c>
      <c r="Z210" s="129">
        <v>1.0</v>
      </c>
      <c r="AA210" s="129">
        <v>1.0</v>
      </c>
      <c r="AB210" s="129">
        <v>1.0</v>
      </c>
      <c r="AC210" s="129">
        <v>2.0</v>
      </c>
      <c r="AD210" s="129">
        <v>1.25</v>
      </c>
      <c r="AE210" s="129">
        <v>425.0</v>
      </c>
      <c r="AF210" s="129">
        <v>1.0</v>
      </c>
      <c r="AG210" s="129">
        <v>1.0</v>
      </c>
      <c r="AH210" s="129">
        <v>1.0</v>
      </c>
      <c r="AI210" s="129">
        <v>1.0</v>
      </c>
      <c r="AJ210" s="129">
        <v>2.0</v>
      </c>
      <c r="AK210" s="129">
        <v>1.0</v>
      </c>
      <c r="AL210" s="130">
        <v>45392.87391458333</v>
      </c>
      <c r="AM210" s="131">
        <v>1269629.94</v>
      </c>
      <c r="AN210" s="131">
        <v>1151193.48</v>
      </c>
    </row>
    <row r="211">
      <c r="A211" s="129">
        <v>307.0</v>
      </c>
      <c r="B211" s="14" t="s">
        <v>97</v>
      </c>
      <c r="C211" s="14" t="s">
        <v>32</v>
      </c>
      <c r="D211" s="14" t="s">
        <v>317</v>
      </c>
      <c r="E211" s="14" t="s">
        <v>318</v>
      </c>
      <c r="F211" s="15" t="s">
        <v>154</v>
      </c>
      <c r="G211" s="15" t="s">
        <v>101</v>
      </c>
      <c r="H211" s="18" t="s">
        <v>1057</v>
      </c>
      <c r="I211" s="18" t="s">
        <v>1058</v>
      </c>
      <c r="J211" s="129">
        <v>1222949.76</v>
      </c>
      <c r="K211" s="129">
        <v>1125803.0</v>
      </c>
      <c r="L211" s="129">
        <v>39126.75</v>
      </c>
      <c r="M211" s="129">
        <v>39050.0</v>
      </c>
      <c r="N211" s="129">
        <v>15.0</v>
      </c>
      <c r="O211" s="129">
        <v>16.0</v>
      </c>
      <c r="P211" s="129">
        <v>443.0</v>
      </c>
      <c r="Q211" s="129">
        <v>424.0</v>
      </c>
      <c r="R211" s="129">
        <v>24.0</v>
      </c>
      <c r="S211" s="129">
        <v>30.0</v>
      </c>
      <c r="T211" s="129">
        <v>-6.0</v>
      </c>
      <c r="U211" s="129">
        <v>4.0</v>
      </c>
      <c r="V211" s="129">
        <v>-20.0</v>
      </c>
      <c r="W211" s="129">
        <v>0.2</v>
      </c>
      <c r="X211" s="129">
        <v>8.63</v>
      </c>
      <c r="Y211" s="129">
        <v>1.0</v>
      </c>
      <c r="Z211" s="129">
        <v>1.0</v>
      </c>
      <c r="AA211" s="129">
        <v>1.0</v>
      </c>
      <c r="AB211" s="129">
        <v>1.0</v>
      </c>
      <c r="AC211" s="129">
        <v>2.0</v>
      </c>
      <c r="AD211" s="129">
        <v>1.25</v>
      </c>
      <c r="AE211" s="129">
        <v>429.0</v>
      </c>
      <c r="AF211" s="129">
        <v>1.0</v>
      </c>
      <c r="AG211" s="129">
        <v>1.0</v>
      </c>
      <c r="AH211" s="129">
        <v>1.0</v>
      </c>
      <c r="AI211" s="129">
        <v>1.0</v>
      </c>
      <c r="AJ211" s="129">
        <v>2.0</v>
      </c>
      <c r="AK211" s="129">
        <v>1.0</v>
      </c>
      <c r="AL211" s="130">
        <v>45392.87391458333</v>
      </c>
      <c r="AM211" s="131">
        <v>1223365.76</v>
      </c>
      <c r="AN211" s="131">
        <v>1125685.26</v>
      </c>
    </row>
    <row r="212">
      <c r="A212" s="129">
        <v>353.0</v>
      </c>
      <c r="B212" s="14" t="s">
        <v>42</v>
      </c>
      <c r="C212" s="14" t="s">
        <v>32</v>
      </c>
      <c r="D212" s="14" t="s">
        <v>89</v>
      </c>
      <c r="E212" s="14" t="s">
        <v>90</v>
      </c>
      <c r="F212" s="15" t="s">
        <v>52</v>
      </c>
      <c r="G212" s="15" t="s">
        <v>46</v>
      </c>
      <c r="H212" s="18" t="s">
        <v>1057</v>
      </c>
      <c r="I212" s="18" t="s">
        <v>1058</v>
      </c>
      <c r="J212" s="129">
        <v>1037743.29</v>
      </c>
      <c r="K212" s="129">
        <v>930147.2</v>
      </c>
      <c r="L212" s="129">
        <v>38715.5</v>
      </c>
      <c r="M212" s="129">
        <v>39816.57</v>
      </c>
      <c r="N212" s="129">
        <v>33.0</v>
      </c>
      <c r="O212" s="129">
        <v>47.0</v>
      </c>
      <c r="P212" s="129">
        <v>554.0</v>
      </c>
      <c r="Q212" s="129">
        <v>539.0</v>
      </c>
      <c r="R212" s="129">
        <v>57.0</v>
      </c>
      <c r="S212" s="129">
        <v>49.0</v>
      </c>
      <c r="T212" s="129">
        <v>-29.0</v>
      </c>
      <c r="U212" s="129">
        <v>2.0</v>
      </c>
      <c r="V212" s="129">
        <v>16.0</v>
      </c>
      <c r="W212" s="129">
        <v>-2.77</v>
      </c>
      <c r="X212" s="129">
        <v>11.57</v>
      </c>
      <c r="Y212" s="129">
        <v>1.0</v>
      </c>
      <c r="Z212" s="129">
        <v>1.0</v>
      </c>
      <c r="AA212" s="129">
        <v>1.0</v>
      </c>
      <c r="AB212" s="129">
        <v>1.0</v>
      </c>
      <c r="AC212" s="129">
        <v>2.0</v>
      </c>
      <c r="AD212" s="129">
        <v>1.25</v>
      </c>
      <c r="AE212" s="129">
        <v>427.0</v>
      </c>
      <c r="AF212" s="129">
        <v>1.0</v>
      </c>
      <c r="AG212" s="129">
        <v>1.0</v>
      </c>
      <c r="AH212" s="129">
        <v>1.0</v>
      </c>
      <c r="AI212" s="129">
        <v>1.0</v>
      </c>
      <c r="AJ212" s="129">
        <v>2.0</v>
      </c>
      <c r="AK212" s="129">
        <v>1.0</v>
      </c>
      <c r="AL212" s="130">
        <v>45392.87391458333</v>
      </c>
      <c r="AM212" s="131">
        <v>1076295.23</v>
      </c>
      <c r="AN212" s="131">
        <v>967960.73</v>
      </c>
    </row>
    <row r="213">
      <c r="A213" s="129">
        <v>377.0</v>
      </c>
      <c r="B213" s="14" t="s">
        <v>63</v>
      </c>
      <c r="C213" s="14" t="s">
        <v>32</v>
      </c>
      <c r="D213" s="14" t="s">
        <v>385</v>
      </c>
      <c r="E213" s="14" t="s">
        <v>386</v>
      </c>
      <c r="F213" s="15" t="s">
        <v>88</v>
      </c>
      <c r="G213" s="15" t="s">
        <v>59</v>
      </c>
      <c r="H213" s="18" t="s">
        <v>1057</v>
      </c>
      <c r="I213" s="18" t="s">
        <v>1058</v>
      </c>
      <c r="J213" s="129">
        <v>586176.43</v>
      </c>
      <c r="K213" s="129">
        <v>528684.2</v>
      </c>
      <c r="L213" s="129">
        <v>18591.87</v>
      </c>
      <c r="M213" s="129">
        <v>17957.95</v>
      </c>
      <c r="N213" s="129">
        <v>14.0</v>
      </c>
      <c r="O213" s="129">
        <v>12.0</v>
      </c>
      <c r="P213" s="129">
        <v>159.0</v>
      </c>
      <c r="Q213" s="129">
        <v>174.0</v>
      </c>
      <c r="R213" s="129">
        <v>23.0</v>
      </c>
      <c r="S213" s="129">
        <v>28.0</v>
      </c>
      <c r="T213" s="129">
        <v>16.0</v>
      </c>
      <c r="U213" s="129">
        <v>-8.0</v>
      </c>
      <c r="V213" s="129">
        <v>-17.0</v>
      </c>
      <c r="W213" s="129">
        <v>3.53</v>
      </c>
      <c r="X213" s="129">
        <v>10.87</v>
      </c>
      <c r="Y213" s="129">
        <v>1.0</v>
      </c>
      <c r="Z213" s="129">
        <v>1.0</v>
      </c>
      <c r="AA213" s="129">
        <v>1.0</v>
      </c>
      <c r="AB213" s="129">
        <v>1.0</v>
      </c>
      <c r="AC213" s="129">
        <v>2.0</v>
      </c>
      <c r="AD213" s="129">
        <v>1.25</v>
      </c>
      <c r="AE213" s="129">
        <v>419.0</v>
      </c>
      <c r="AF213" s="129">
        <v>1.0</v>
      </c>
      <c r="AG213" s="129">
        <v>1.0</v>
      </c>
      <c r="AH213" s="129">
        <v>1.0</v>
      </c>
      <c r="AI213" s="129">
        <v>1.0</v>
      </c>
      <c r="AJ213" s="129">
        <v>2.0</v>
      </c>
      <c r="AK213" s="129">
        <v>1.0</v>
      </c>
      <c r="AL213" s="130">
        <v>45392.87391458333</v>
      </c>
      <c r="AM213" s="131">
        <v>587920.25</v>
      </c>
      <c r="AN213" s="131">
        <v>528683.86</v>
      </c>
    </row>
    <row r="214">
      <c r="A214" s="129">
        <v>392.0</v>
      </c>
      <c r="B214" s="14" t="s">
        <v>47</v>
      </c>
      <c r="C214" s="14" t="s">
        <v>32</v>
      </c>
      <c r="D214" s="14" t="s">
        <v>395</v>
      </c>
      <c r="E214" s="14" t="s">
        <v>396</v>
      </c>
      <c r="F214" s="15" t="s">
        <v>88</v>
      </c>
      <c r="G214" s="15" t="s">
        <v>59</v>
      </c>
      <c r="H214" s="18" t="s">
        <v>1057</v>
      </c>
      <c r="I214" s="18" t="s">
        <v>1058</v>
      </c>
      <c r="J214" s="129">
        <v>988346.32</v>
      </c>
      <c r="K214" s="129">
        <v>920600.0</v>
      </c>
      <c r="L214" s="129">
        <v>22309.72</v>
      </c>
      <c r="M214" s="129">
        <v>21466.4</v>
      </c>
      <c r="N214" s="129">
        <v>12.0</v>
      </c>
      <c r="O214" s="129">
        <v>16.0</v>
      </c>
      <c r="P214" s="129">
        <v>298.0</v>
      </c>
      <c r="Q214" s="129">
        <v>288.0</v>
      </c>
      <c r="R214" s="129">
        <v>24.0</v>
      </c>
      <c r="S214" s="129">
        <v>27.0</v>
      </c>
      <c r="T214" s="129">
        <v>-25.0</v>
      </c>
      <c r="U214" s="129">
        <v>3.0</v>
      </c>
      <c r="V214" s="129">
        <v>-11.0</v>
      </c>
      <c r="W214" s="129">
        <v>3.93</v>
      </c>
      <c r="X214" s="129">
        <v>7.36</v>
      </c>
      <c r="Y214" s="129">
        <v>1.0</v>
      </c>
      <c r="Z214" s="129">
        <v>1.0</v>
      </c>
      <c r="AA214" s="129">
        <v>1.0</v>
      </c>
      <c r="AB214" s="129">
        <v>1.0</v>
      </c>
      <c r="AC214" s="129">
        <v>2.0</v>
      </c>
      <c r="AD214" s="129">
        <v>1.25</v>
      </c>
      <c r="AE214" s="129">
        <v>420.0</v>
      </c>
      <c r="AF214" s="129">
        <v>1.0</v>
      </c>
      <c r="AG214" s="129">
        <v>1.0</v>
      </c>
      <c r="AH214" s="129">
        <v>1.0</v>
      </c>
      <c r="AI214" s="129">
        <v>1.0</v>
      </c>
      <c r="AJ214" s="129">
        <v>2.0</v>
      </c>
      <c r="AK214" s="129">
        <v>1.0</v>
      </c>
      <c r="AL214" s="130">
        <v>45392.87391458333</v>
      </c>
      <c r="AM214" s="131">
        <v>988390.32</v>
      </c>
      <c r="AN214" s="131">
        <v>920624.09</v>
      </c>
    </row>
    <row r="215">
      <c r="A215" s="129">
        <v>396.0</v>
      </c>
      <c r="B215" s="14" t="s">
        <v>67</v>
      </c>
      <c r="C215" s="14" t="s">
        <v>32</v>
      </c>
      <c r="D215" s="14" t="s">
        <v>401</v>
      </c>
      <c r="E215" s="14" t="s">
        <v>402</v>
      </c>
      <c r="F215" s="15" t="s">
        <v>403</v>
      </c>
      <c r="G215" s="15" t="s">
        <v>46</v>
      </c>
      <c r="H215" s="18" t="s">
        <v>1057</v>
      </c>
      <c r="I215" s="18" t="s">
        <v>1058</v>
      </c>
      <c r="J215" s="129">
        <v>1921583.36</v>
      </c>
      <c r="K215" s="129">
        <v>1717546.8</v>
      </c>
      <c r="L215" s="129">
        <v>79776.69</v>
      </c>
      <c r="M215" s="129">
        <v>76746.1</v>
      </c>
      <c r="N215" s="129">
        <v>61.0</v>
      </c>
      <c r="O215" s="129">
        <v>82.0</v>
      </c>
      <c r="P215" s="129">
        <v>721.0</v>
      </c>
      <c r="Q215" s="129">
        <v>772.0</v>
      </c>
      <c r="R215" s="129">
        <v>39.0</v>
      </c>
      <c r="S215" s="129">
        <v>77.0</v>
      </c>
      <c r="T215" s="129">
        <v>-25.0</v>
      </c>
      <c r="U215" s="129">
        <v>-6.0</v>
      </c>
      <c r="V215" s="129">
        <v>-49.0</v>
      </c>
      <c r="W215" s="129">
        <v>3.95</v>
      </c>
      <c r="X215" s="129">
        <v>11.88</v>
      </c>
      <c r="Y215" s="129">
        <v>1.0</v>
      </c>
      <c r="Z215" s="129">
        <v>1.0</v>
      </c>
      <c r="AA215" s="129">
        <v>1.0</v>
      </c>
      <c r="AB215" s="129">
        <v>1.0</v>
      </c>
      <c r="AC215" s="129">
        <v>2.0</v>
      </c>
      <c r="AD215" s="129">
        <v>1.25</v>
      </c>
      <c r="AE215" s="129">
        <v>434.0</v>
      </c>
      <c r="AF215" s="129">
        <v>1.0</v>
      </c>
      <c r="AG215" s="129">
        <v>1.0</v>
      </c>
      <c r="AH215" s="129">
        <v>1.0</v>
      </c>
      <c r="AI215" s="129">
        <v>1.0</v>
      </c>
      <c r="AJ215" s="129">
        <v>2.0</v>
      </c>
      <c r="AK215" s="129">
        <v>1.0</v>
      </c>
      <c r="AL215" s="130">
        <v>45392.87391458333</v>
      </c>
      <c r="AM215" s="131">
        <v>1923459.47</v>
      </c>
      <c r="AN215" s="131">
        <v>1717936.4</v>
      </c>
    </row>
    <row r="216">
      <c r="A216" s="129">
        <v>445.0</v>
      </c>
      <c r="B216" s="14" t="s">
        <v>60</v>
      </c>
      <c r="C216" s="14" t="s">
        <v>32</v>
      </c>
      <c r="D216" s="14" t="s">
        <v>249</v>
      </c>
      <c r="E216" s="14" t="s">
        <v>364</v>
      </c>
      <c r="F216" s="15" t="s">
        <v>81</v>
      </c>
      <c r="G216" s="15" t="s">
        <v>36</v>
      </c>
      <c r="H216" s="18" t="s">
        <v>1057</v>
      </c>
      <c r="I216" s="18" t="s">
        <v>1058</v>
      </c>
      <c r="J216" s="129">
        <v>2521904.76</v>
      </c>
      <c r="K216" s="129">
        <v>2291684.2</v>
      </c>
      <c r="L216" s="129">
        <v>73738.85</v>
      </c>
      <c r="M216" s="129">
        <v>71049.47</v>
      </c>
      <c r="N216" s="129">
        <v>60.0</v>
      </c>
      <c r="O216" s="129">
        <v>73.0</v>
      </c>
      <c r="P216" s="129">
        <v>763.0</v>
      </c>
      <c r="Q216" s="129">
        <v>685.0</v>
      </c>
      <c r="R216" s="129">
        <v>48.0</v>
      </c>
      <c r="S216" s="129">
        <v>46.0</v>
      </c>
      <c r="T216" s="129">
        <v>-17.0</v>
      </c>
      <c r="U216" s="129">
        <v>11.0</v>
      </c>
      <c r="V216" s="129">
        <v>4.0</v>
      </c>
      <c r="W216" s="129">
        <v>3.79</v>
      </c>
      <c r="X216" s="129">
        <v>10.05</v>
      </c>
      <c r="Y216" s="129">
        <v>1.0</v>
      </c>
      <c r="Z216" s="129">
        <v>1.0</v>
      </c>
      <c r="AA216" s="129">
        <v>1.0</v>
      </c>
      <c r="AB216" s="129">
        <v>1.0</v>
      </c>
      <c r="AC216" s="129">
        <v>2.0</v>
      </c>
      <c r="AD216" s="129">
        <v>1.25</v>
      </c>
      <c r="AE216" s="129">
        <v>432.0</v>
      </c>
      <c r="AF216" s="129">
        <v>1.0</v>
      </c>
      <c r="AG216" s="129">
        <v>1.0</v>
      </c>
      <c r="AH216" s="129">
        <v>1.0</v>
      </c>
      <c r="AI216" s="129">
        <v>1.0</v>
      </c>
      <c r="AJ216" s="129">
        <v>2.0</v>
      </c>
      <c r="AK216" s="129">
        <v>1.0</v>
      </c>
      <c r="AL216" s="130">
        <v>45392.87391458333</v>
      </c>
      <c r="AM216" s="131">
        <v>2522941.01</v>
      </c>
      <c r="AN216" s="131">
        <v>2302365.49</v>
      </c>
    </row>
    <row r="217">
      <c r="A217" s="129">
        <v>486.0</v>
      </c>
      <c r="B217" s="14" t="s">
        <v>67</v>
      </c>
      <c r="C217" s="14" t="s">
        <v>32</v>
      </c>
      <c r="D217" s="14" t="s">
        <v>472</v>
      </c>
      <c r="E217" s="14" t="s">
        <v>473</v>
      </c>
      <c r="F217" s="15" t="s">
        <v>403</v>
      </c>
      <c r="G217" s="15" t="s">
        <v>46</v>
      </c>
      <c r="H217" s="18" t="s">
        <v>1057</v>
      </c>
      <c r="I217" s="18" t="s">
        <v>1058</v>
      </c>
      <c r="J217" s="129">
        <v>1700205.41</v>
      </c>
      <c r="K217" s="129">
        <v>1527532.4</v>
      </c>
      <c r="L217" s="129">
        <v>69805.37</v>
      </c>
      <c r="M217" s="129">
        <v>69449.49</v>
      </c>
      <c r="N217" s="129">
        <v>43.0</v>
      </c>
      <c r="O217" s="129">
        <v>49.0</v>
      </c>
      <c r="P217" s="129">
        <v>784.0</v>
      </c>
      <c r="Q217" s="129">
        <v>737.0</v>
      </c>
      <c r="R217" s="129">
        <v>61.0</v>
      </c>
      <c r="S217" s="129">
        <v>55.0</v>
      </c>
      <c r="T217" s="129">
        <v>-12.0</v>
      </c>
      <c r="U217" s="129">
        <v>6.0</v>
      </c>
      <c r="V217" s="129">
        <v>10.0</v>
      </c>
      <c r="W217" s="129">
        <v>0.51</v>
      </c>
      <c r="X217" s="129">
        <v>11.3</v>
      </c>
      <c r="Y217" s="129">
        <v>1.0</v>
      </c>
      <c r="Z217" s="129">
        <v>1.0</v>
      </c>
      <c r="AA217" s="129">
        <v>1.0</v>
      </c>
      <c r="AB217" s="129">
        <v>1.0</v>
      </c>
      <c r="AC217" s="129">
        <v>2.0</v>
      </c>
      <c r="AD217" s="129">
        <v>1.25</v>
      </c>
      <c r="AE217" s="129">
        <v>431.0</v>
      </c>
      <c r="AF217" s="129">
        <v>1.0</v>
      </c>
      <c r="AG217" s="129">
        <v>1.0</v>
      </c>
      <c r="AH217" s="129">
        <v>1.0</v>
      </c>
      <c r="AI217" s="129">
        <v>1.0</v>
      </c>
      <c r="AJ217" s="129">
        <v>2.0</v>
      </c>
      <c r="AK217" s="129">
        <v>1.0</v>
      </c>
      <c r="AL217" s="130">
        <v>45392.87391458333</v>
      </c>
      <c r="AM217" s="131">
        <v>1700454.61</v>
      </c>
      <c r="AN217" s="131">
        <v>1526586.87</v>
      </c>
    </row>
    <row r="218">
      <c r="A218" s="129">
        <v>575.0</v>
      </c>
      <c r="B218" s="14" t="s">
        <v>97</v>
      </c>
      <c r="C218" s="14" t="s">
        <v>32</v>
      </c>
      <c r="D218" s="14" t="s">
        <v>292</v>
      </c>
      <c r="E218" s="14" t="s">
        <v>541</v>
      </c>
      <c r="F218" s="15" t="s">
        <v>223</v>
      </c>
      <c r="G218" s="15" t="s">
        <v>101</v>
      </c>
      <c r="H218" s="18" t="s">
        <v>1057</v>
      </c>
      <c r="I218" s="18" t="s">
        <v>1058</v>
      </c>
      <c r="J218" s="129">
        <v>812374.33</v>
      </c>
      <c r="K218" s="129">
        <v>762231.6</v>
      </c>
      <c r="L218" s="129">
        <v>22808.65</v>
      </c>
      <c r="M218" s="129">
        <v>23435.05</v>
      </c>
      <c r="N218" s="129">
        <v>25.0</v>
      </c>
      <c r="O218" s="129">
        <v>19.0</v>
      </c>
      <c r="P218" s="129">
        <v>315.0</v>
      </c>
      <c r="Q218" s="129">
        <v>361.0</v>
      </c>
      <c r="R218" s="129">
        <v>28.0</v>
      </c>
      <c r="S218" s="129">
        <v>22.0</v>
      </c>
      <c r="T218" s="129">
        <v>31.0</v>
      </c>
      <c r="U218" s="129">
        <v>-12.0</v>
      </c>
      <c r="V218" s="129">
        <v>27.0</v>
      </c>
      <c r="W218" s="129">
        <v>-2.67</v>
      </c>
      <c r="X218" s="129">
        <v>6.58</v>
      </c>
      <c r="Y218" s="129">
        <v>2.0</v>
      </c>
      <c r="Z218" s="129">
        <v>1.0</v>
      </c>
      <c r="AA218" s="129">
        <v>2.0</v>
      </c>
      <c r="AB218" s="129">
        <v>1.0</v>
      </c>
      <c r="AC218" s="129">
        <v>1.0</v>
      </c>
      <c r="AD218" s="129">
        <v>1.25</v>
      </c>
      <c r="AE218" s="129">
        <v>421.0</v>
      </c>
      <c r="AF218" s="129">
        <v>2.0</v>
      </c>
      <c r="AG218" s="129">
        <v>1.0</v>
      </c>
      <c r="AH218" s="129">
        <v>2.0</v>
      </c>
      <c r="AI218" s="129">
        <v>1.0</v>
      </c>
      <c r="AJ218" s="129">
        <v>1.0</v>
      </c>
      <c r="AK218" s="129">
        <v>1.0</v>
      </c>
      <c r="AL218" s="130">
        <v>45392.87391458333</v>
      </c>
      <c r="AM218" s="131">
        <v>812947.33</v>
      </c>
      <c r="AN218" s="131">
        <v>763532.89</v>
      </c>
    </row>
    <row r="219">
      <c r="A219" s="129">
        <v>629.0</v>
      </c>
      <c r="B219" s="14" t="s">
        <v>31</v>
      </c>
      <c r="C219" s="14" t="s">
        <v>32</v>
      </c>
      <c r="D219" s="14" t="s">
        <v>135</v>
      </c>
      <c r="E219" s="14" t="s">
        <v>136</v>
      </c>
      <c r="F219" s="15" t="s">
        <v>275</v>
      </c>
      <c r="G219" s="15" t="s">
        <v>46</v>
      </c>
      <c r="H219" s="18" t="s">
        <v>1057</v>
      </c>
      <c r="I219" s="18" t="s">
        <v>1058</v>
      </c>
      <c r="J219" s="129">
        <v>842723.83</v>
      </c>
      <c r="K219" s="129">
        <v>836410.0</v>
      </c>
      <c r="L219" s="129">
        <v>27200.02</v>
      </c>
      <c r="M219" s="129">
        <v>27262.5</v>
      </c>
      <c r="N219" s="129">
        <v>28.0</v>
      </c>
      <c r="O219" s="129">
        <v>21.0</v>
      </c>
      <c r="P219" s="129">
        <v>360.0</v>
      </c>
      <c r="Q219" s="129">
        <v>308.0</v>
      </c>
      <c r="R219" s="129">
        <v>49.0</v>
      </c>
      <c r="S219" s="129">
        <v>40.0</v>
      </c>
      <c r="T219" s="129">
        <v>33.0</v>
      </c>
      <c r="U219" s="129">
        <v>16.0</v>
      </c>
      <c r="V219" s="129">
        <v>22.0</v>
      </c>
      <c r="W219" s="129">
        <v>-0.23</v>
      </c>
      <c r="X219" s="129">
        <v>0.75</v>
      </c>
      <c r="Y219" s="129">
        <v>2.0</v>
      </c>
      <c r="Z219" s="129">
        <v>1.0</v>
      </c>
      <c r="AA219" s="129">
        <v>2.0</v>
      </c>
      <c r="AB219" s="129">
        <v>1.0</v>
      </c>
      <c r="AC219" s="129">
        <v>1.0</v>
      </c>
      <c r="AD219" s="129">
        <v>1.25</v>
      </c>
      <c r="AE219" s="129">
        <v>422.0</v>
      </c>
      <c r="AF219" s="129">
        <v>2.0</v>
      </c>
      <c r="AG219" s="129">
        <v>1.0</v>
      </c>
      <c r="AH219" s="129">
        <v>2.0</v>
      </c>
      <c r="AI219" s="129">
        <v>1.0</v>
      </c>
      <c r="AJ219" s="129">
        <v>1.0</v>
      </c>
      <c r="AK219" s="129">
        <v>1.0</v>
      </c>
      <c r="AL219" s="130">
        <v>45392.87391458333</v>
      </c>
      <c r="AM219" s="131">
        <v>835946.76</v>
      </c>
      <c r="AN219" s="131">
        <v>829555.08</v>
      </c>
    </row>
    <row r="220">
      <c r="A220" s="129">
        <v>710.0</v>
      </c>
      <c r="B220" s="14" t="s">
        <v>37</v>
      </c>
      <c r="C220" s="14" t="s">
        <v>32</v>
      </c>
      <c r="D220" s="14" t="s">
        <v>296</v>
      </c>
      <c r="E220" s="14" t="s">
        <v>297</v>
      </c>
      <c r="F220" s="15" t="s">
        <v>118</v>
      </c>
      <c r="G220" s="15" t="s">
        <v>59</v>
      </c>
      <c r="H220" s="18" t="s">
        <v>1057</v>
      </c>
      <c r="I220" s="18" t="s">
        <v>1058</v>
      </c>
      <c r="J220" s="129">
        <v>1441525.8</v>
      </c>
      <c r="K220" s="129">
        <v>1344086.6</v>
      </c>
      <c r="L220" s="129">
        <v>32615.0</v>
      </c>
      <c r="M220" s="129">
        <v>34502.45</v>
      </c>
      <c r="N220" s="129">
        <v>20.0</v>
      </c>
      <c r="O220" s="129">
        <v>61.0</v>
      </c>
      <c r="P220" s="129">
        <v>533.0</v>
      </c>
      <c r="Q220" s="129">
        <v>543.0</v>
      </c>
      <c r="R220" s="129">
        <v>38.0</v>
      </c>
      <c r="S220" s="129">
        <v>33.0</v>
      </c>
      <c r="T220" s="129">
        <v>-67.0</v>
      </c>
      <c r="U220" s="129">
        <v>-1.0</v>
      </c>
      <c r="V220" s="129">
        <v>15.0</v>
      </c>
      <c r="W220" s="129">
        <v>-5.47</v>
      </c>
      <c r="X220" s="129">
        <v>7.25</v>
      </c>
      <c r="Y220" s="129">
        <v>1.0</v>
      </c>
      <c r="Z220" s="129">
        <v>1.0</v>
      </c>
      <c r="AA220" s="129">
        <v>1.0</v>
      </c>
      <c r="AB220" s="129">
        <v>1.0</v>
      </c>
      <c r="AC220" s="129">
        <v>2.0</v>
      </c>
      <c r="AD220" s="129">
        <v>1.25</v>
      </c>
      <c r="AE220" s="129">
        <v>424.0</v>
      </c>
      <c r="AF220" s="129">
        <v>1.0</v>
      </c>
      <c r="AG220" s="129">
        <v>1.0</v>
      </c>
      <c r="AH220" s="129">
        <v>1.0</v>
      </c>
      <c r="AI220" s="129">
        <v>1.0</v>
      </c>
      <c r="AJ220" s="129">
        <v>2.0</v>
      </c>
      <c r="AK220" s="129">
        <v>1.0</v>
      </c>
      <c r="AL220" s="130">
        <v>45392.87391458333</v>
      </c>
      <c r="AM220" s="131">
        <v>1442980.48</v>
      </c>
      <c r="AN220" s="131">
        <v>1365177.28</v>
      </c>
    </row>
    <row r="221">
      <c r="A221" s="129">
        <v>777.0</v>
      </c>
      <c r="B221" s="14" t="s">
        <v>97</v>
      </c>
      <c r="C221" s="14" t="s">
        <v>32</v>
      </c>
      <c r="D221" s="14" t="s">
        <v>699</v>
      </c>
      <c r="E221" s="14" t="s">
        <v>700</v>
      </c>
      <c r="F221" s="15" t="s">
        <v>143</v>
      </c>
      <c r="G221" s="15" t="s">
        <v>101</v>
      </c>
      <c r="H221" s="18" t="s">
        <v>1057</v>
      </c>
      <c r="I221" s="18" t="s">
        <v>1058</v>
      </c>
      <c r="J221" s="129">
        <v>1374024.25</v>
      </c>
      <c r="K221" s="129">
        <v>1261099.4</v>
      </c>
      <c r="L221" s="129">
        <v>32534.0</v>
      </c>
      <c r="M221" s="129">
        <v>31436.67</v>
      </c>
      <c r="N221" s="129">
        <v>2.0</v>
      </c>
      <c r="O221" s="129">
        <v>5.0</v>
      </c>
      <c r="P221" s="129">
        <v>396.0</v>
      </c>
      <c r="Q221" s="129">
        <v>335.0</v>
      </c>
      <c r="R221" s="129">
        <v>21.0</v>
      </c>
      <c r="S221" s="129">
        <v>19.0</v>
      </c>
      <c r="T221" s="129">
        <v>-60.0</v>
      </c>
      <c r="U221" s="129">
        <v>18.0</v>
      </c>
      <c r="V221" s="129">
        <v>10.0</v>
      </c>
      <c r="W221" s="129">
        <v>3.49</v>
      </c>
      <c r="X221" s="129">
        <v>8.95</v>
      </c>
      <c r="Y221" s="129">
        <v>1.0</v>
      </c>
      <c r="Z221" s="129">
        <v>1.0</v>
      </c>
      <c r="AA221" s="129">
        <v>1.0</v>
      </c>
      <c r="AB221" s="129">
        <v>1.0</v>
      </c>
      <c r="AC221" s="129">
        <v>2.0</v>
      </c>
      <c r="AD221" s="129">
        <v>1.25</v>
      </c>
      <c r="AE221" s="129">
        <v>423.0</v>
      </c>
      <c r="AF221" s="129">
        <v>1.0</v>
      </c>
      <c r="AG221" s="129">
        <v>1.0</v>
      </c>
      <c r="AH221" s="129">
        <v>1.0</v>
      </c>
      <c r="AI221" s="129">
        <v>1.0</v>
      </c>
      <c r="AJ221" s="129">
        <v>2.0</v>
      </c>
      <c r="AK221" s="129">
        <v>1.0</v>
      </c>
      <c r="AL221" s="130">
        <v>45392.87391458333</v>
      </c>
      <c r="AM221" s="131">
        <v>1373976.75</v>
      </c>
      <c r="AN221" s="131">
        <v>1261952.26</v>
      </c>
    </row>
    <row r="222">
      <c r="A222" s="129">
        <v>817.0</v>
      </c>
      <c r="B222" s="14" t="s">
        <v>37</v>
      </c>
      <c r="C222" s="14" t="s">
        <v>32</v>
      </c>
      <c r="D222" s="14" t="s">
        <v>148</v>
      </c>
      <c r="E222" s="14" t="s">
        <v>731</v>
      </c>
      <c r="F222" s="15" t="s">
        <v>76</v>
      </c>
      <c r="G222" s="15" t="s">
        <v>59</v>
      </c>
      <c r="H222" s="18" t="s">
        <v>1057</v>
      </c>
      <c r="I222" s="18" t="s">
        <v>1058</v>
      </c>
      <c r="J222" s="129">
        <v>1336806.47</v>
      </c>
      <c r="K222" s="129">
        <v>1277405.4</v>
      </c>
      <c r="L222" s="129">
        <v>39066.29</v>
      </c>
      <c r="M222" s="129">
        <v>38676.1</v>
      </c>
      <c r="N222" s="129">
        <v>56.0</v>
      </c>
      <c r="O222" s="129">
        <v>36.0</v>
      </c>
      <c r="P222" s="129">
        <v>585.0</v>
      </c>
      <c r="Q222" s="129">
        <v>550.0</v>
      </c>
      <c r="R222" s="129">
        <v>74.0</v>
      </c>
      <c r="S222" s="129">
        <v>56.0</v>
      </c>
      <c r="T222" s="129">
        <v>55.0</v>
      </c>
      <c r="U222" s="129">
        <v>6.0</v>
      </c>
      <c r="V222" s="129">
        <v>32.0</v>
      </c>
      <c r="W222" s="129">
        <v>1.01</v>
      </c>
      <c r="X222" s="129">
        <v>4.65</v>
      </c>
      <c r="Y222" s="129">
        <v>2.0</v>
      </c>
      <c r="Z222" s="129">
        <v>1.0</v>
      </c>
      <c r="AA222" s="129">
        <v>2.0</v>
      </c>
      <c r="AB222" s="129">
        <v>1.0</v>
      </c>
      <c r="AC222" s="129">
        <v>1.0</v>
      </c>
      <c r="AD222" s="129">
        <v>1.25</v>
      </c>
      <c r="AE222" s="129">
        <v>428.0</v>
      </c>
      <c r="AF222" s="129">
        <v>2.0</v>
      </c>
      <c r="AG222" s="129">
        <v>1.0</v>
      </c>
      <c r="AH222" s="129">
        <v>2.0</v>
      </c>
      <c r="AI222" s="129">
        <v>1.0</v>
      </c>
      <c r="AJ222" s="129">
        <v>1.0</v>
      </c>
      <c r="AK222" s="129">
        <v>1.0</v>
      </c>
      <c r="AL222" s="130">
        <v>45392.87391458333</v>
      </c>
      <c r="AM222" s="131">
        <v>1336182.9</v>
      </c>
      <c r="AN222" s="131">
        <v>1275251.45</v>
      </c>
    </row>
    <row r="223">
      <c r="A223" s="129">
        <v>525.0</v>
      </c>
      <c r="B223" s="14" t="s">
        <v>63</v>
      </c>
      <c r="C223" s="14" t="s">
        <v>32</v>
      </c>
      <c r="D223" s="14" t="s">
        <v>501</v>
      </c>
      <c r="E223" s="14" t="s">
        <v>502</v>
      </c>
      <c r="F223" s="15" t="s">
        <v>343</v>
      </c>
      <c r="G223" s="15" t="s">
        <v>46</v>
      </c>
      <c r="H223" s="18" t="s">
        <v>1057</v>
      </c>
      <c r="I223" s="18" t="s">
        <v>1058</v>
      </c>
      <c r="J223" s="129">
        <v>1604823.2</v>
      </c>
      <c r="K223" s="129">
        <v>1446192.6</v>
      </c>
      <c r="L223" s="129">
        <v>60324.89</v>
      </c>
      <c r="M223" s="129">
        <v>59691.9</v>
      </c>
      <c r="N223" s="129">
        <v>46.0</v>
      </c>
      <c r="O223" s="129">
        <v>31.0</v>
      </c>
      <c r="P223" s="129">
        <v>661.0</v>
      </c>
      <c r="Q223" s="129">
        <v>637.0</v>
      </c>
      <c r="R223" s="129">
        <v>66.0</v>
      </c>
      <c r="S223" s="129">
        <v>59.0</v>
      </c>
      <c r="T223" s="129">
        <v>48.0</v>
      </c>
      <c r="U223" s="129">
        <v>3.0</v>
      </c>
      <c r="V223" s="129">
        <v>11.0</v>
      </c>
      <c r="W223" s="129">
        <v>1.06</v>
      </c>
      <c r="X223" s="129">
        <v>10.97</v>
      </c>
      <c r="Y223" s="129">
        <v>2.0</v>
      </c>
      <c r="Z223" s="129">
        <v>1.0</v>
      </c>
      <c r="AA223" s="129">
        <v>1.0</v>
      </c>
      <c r="AB223" s="129">
        <v>1.0</v>
      </c>
      <c r="AC223" s="129">
        <v>2.0</v>
      </c>
      <c r="AD223" s="129">
        <v>1.3</v>
      </c>
      <c r="AE223" s="129">
        <v>417.0</v>
      </c>
      <c r="AF223" s="129">
        <v>2.0</v>
      </c>
      <c r="AG223" s="129">
        <v>1.0</v>
      </c>
      <c r="AH223" s="129">
        <v>1.0</v>
      </c>
      <c r="AI223" s="129">
        <v>1.0</v>
      </c>
      <c r="AJ223" s="129">
        <v>2.0</v>
      </c>
      <c r="AK223" s="129">
        <v>1.0</v>
      </c>
      <c r="AL223" s="130">
        <v>45392.87391458333</v>
      </c>
      <c r="AM223" s="131">
        <v>1605531.36</v>
      </c>
      <c r="AN223" s="131">
        <v>1446004.96</v>
      </c>
    </row>
    <row r="224">
      <c r="A224" s="129">
        <v>3008.0</v>
      </c>
      <c r="B224" s="14" t="s">
        <v>31</v>
      </c>
      <c r="C224" s="14" t="s">
        <v>32</v>
      </c>
      <c r="D224" s="14" t="s">
        <v>781</v>
      </c>
      <c r="E224" s="14" t="s">
        <v>782</v>
      </c>
      <c r="F224" s="15" t="s">
        <v>783</v>
      </c>
      <c r="G224" s="15" t="s">
        <v>772</v>
      </c>
      <c r="H224" s="18" t="s">
        <v>1057</v>
      </c>
      <c r="I224" s="18" t="s">
        <v>1058</v>
      </c>
      <c r="J224" s="129">
        <v>2786463.89</v>
      </c>
      <c r="K224" s="129">
        <v>2855353.0</v>
      </c>
      <c r="L224" s="129">
        <v>136067.0</v>
      </c>
      <c r="M224" s="129">
        <v>147751.5</v>
      </c>
      <c r="N224" s="129">
        <v>99.0</v>
      </c>
      <c r="O224" s="129">
        <v>57.0</v>
      </c>
      <c r="P224" s="129">
        <v>981.0</v>
      </c>
      <c r="Q224" s="129">
        <v>1080.0</v>
      </c>
      <c r="R224" s="129">
        <v>119.0</v>
      </c>
      <c r="S224" s="129">
        <v>98.0</v>
      </c>
      <c r="T224" s="129">
        <v>73.0</v>
      </c>
      <c r="U224" s="129">
        <v>-9.0</v>
      </c>
      <c r="V224" s="129">
        <v>21.0</v>
      </c>
      <c r="W224" s="129">
        <v>-7.91</v>
      </c>
      <c r="X224" s="129">
        <v>-2.41</v>
      </c>
      <c r="Y224" s="129">
        <v>3.0</v>
      </c>
      <c r="Z224" s="129">
        <v>1.0</v>
      </c>
      <c r="AA224" s="129">
        <v>2.0</v>
      </c>
      <c r="AB224" s="129">
        <v>1.0</v>
      </c>
      <c r="AC224" s="129">
        <v>1.0</v>
      </c>
      <c r="AD224" s="129">
        <v>1.3</v>
      </c>
      <c r="AE224" s="129">
        <v>418.0</v>
      </c>
      <c r="AF224" s="129">
        <v>2.0</v>
      </c>
      <c r="AG224" s="129">
        <v>1.0</v>
      </c>
      <c r="AH224" s="129">
        <v>2.0</v>
      </c>
      <c r="AI224" s="129">
        <v>1.0</v>
      </c>
      <c r="AJ224" s="129">
        <v>1.0</v>
      </c>
      <c r="AK224" s="129">
        <v>1.0</v>
      </c>
      <c r="AL224" s="130">
        <v>45392.87391458333</v>
      </c>
      <c r="AM224" s="131">
        <v>4665922.86</v>
      </c>
      <c r="AN224" s="131">
        <v>4841430.41</v>
      </c>
    </row>
    <row r="225">
      <c r="A225" s="129">
        <v>202.0</v>
      </c>
      <c r="B225" s="14" t="s">
        <v>47</v>
      </c>
      <c r="C225" s="14" t="s">
        <v>32</v>
      </c>
      <c r="D225" s="14" t="s">
        <v>193</v>
      </c>
      <c r="E225" s="14" t="s">
        <v>194</v>
      </c>
      <c r="F225" s="15" t="s">
        <v>76</v>
      </c>
      <c r="G225" s="15" t="s">
        <v>59</v>
      </c>
      <c r="H225" s="18" t="s">
        <v>1057</v>
      </c>
      <c r="I225" s="18" t="s">
        <v>1058</v>
      </c>
      <c r="J225" s="129">
        <v>1610729.5</v>
      </c>
      <c r="K225" s="129">
        <v>1946290.0</v>
      </c>
      <c r="L225" s="129">
        <v>46205.02</v>
      </c>
      <c r="M225" s="129">
        <v>61097.26</v>
      </c>
      <c r="N225" s="129">
        <v>48.0</v>
      </c>
      <c r="O225" s="129">
        <v>25.0</v>
      </c>
      <c r="P225" s="129">
        <v>816.0</v>
      </c>
      <c r="Q225" s="129">
        <v>955.0</v>
      </c>
      <c r="R225" s="129">
        <v>59.0</v>
      </c>
      <c r="S225" s="129">
        <v>44.0</v>
      </c>
      <c r="T225" s="129">
        <v>92.0</v>
      </c>
      <c r="U225" s="129">
        <v>-14.0</v>
      </c>
      <c r="V225" s="129">
        <v>34.0</v>
      </c>
      <c r="W225" s="129">
        <v>-24.37</v>
      </c>
      <c r="X225" s="129">
        <v>-17.24</v>
      </c>
      <c r="Y225" s="129">
        <v>4.0</v>
      </c>
      <c r="Z225" s="129">
        <v>1.0</v>
      </c>
      <c r="AA225" s="129">
        <v>2.0</v>
      </c>
      <c r="AB225" s="129">
        <v>1.0</v>
      </c>
      <c r="AC225" s="129">
        <v>1.0</v>
      </c>
      <c r="AD225" s="129">
        <v>1.35</v>
      </c>
      <c r="AE225" s="129">
        <v>413.0</v>
      </c>
      <c r="AF225" s="129">
        <v>3.0</v>
      </c>
      <c r="AG225" s="129">
        <v>1.0</v>
      </c>
      <c r="AH225" s="129">
        <v>2.0</v>
      </c>
      <c r="AI225" s="129">
        <v>1.0</v>
      </c>
      <c r="AJ225" s="129">
        <v>1.0</v>
      </c>
      <c r="AK225" s="129">
        <v>1.0</v>
      </c>
      <c r="AL225" s="130">
        <v>45392.87391458333</v>
      </c>
      <c r="AM225" s="131">
        <v>1604789.5</v>
      </c>
      <c r="AN225" s="131">
        <v>1906960.18</v>
      </c>
    </row>
    <row r="226">
      <c r="A226" s="129">
        <v>261.0</v>
      </c>
      <c r="B226" s="14" t="s">
        <v>37</v>
      </c>
      <c r="C226" s="14" t="s">
        <v>32</v>
      </c>
      <c r="D226" s="14" t="s">
        <v>266</v>
      </c>
      <c r="E226" s="14" t="s">
        <v>267</v>
      </c>
      <c r="F226" s="15" t="s">
        <v>88</v>
      </c>
      <c r="G226" s="15" t="s">
        <v>59</v>
      </c>
      <c r="H226" s="18" t="s">
        <v>1057</v>
      </c>
      <c r="I226" s="18" t="s">
        <v>1058</v>
      </c>
      <c r="J226" s="129">
        <v>1829364.22</v>
      </c>
      <c r="K226" s="129">
        <v>1654521.6</v>
      </c>
      <c r="L226" s="129">
        <v>50175.39</v>
      </c>
      <c r="M226" s="129">
        <v>50913.8</v>
      </c>
      <c r="N226" s="129">
        <v>31.0</v>
      </c>
      <c r="O226" s="129">
        <v>17.0</v>
      </c>
      <c r="P226" s="129">
        <v>596.0</v>
      </c>
      <c r="Q226" s="129">
        <v>624.0</v>
      </c>
      <c r="R226" s="129">
        <v>48.0</v>
      </c>
      <c r="S226" s="129">
        <v>50.0</v>
      </c>
      <c r="T226" s="129">
        <v>82.0</v>
      </c>
      <c r="U226" s="129">
        <v>-4.0</v>
      </c>
      <c r="V226" s="129">
        <v>-4.0</v>
      </c>
      <c r="W226" s="129">
        <v>-1.45</v>
      </c>
      <c r="X226" s="129">
        <v>10.57</v>
      </c>
      <c r="Y226" s="129">
        <v>3.0</v>
      </c>
      <c r="Z226" s="129">
        <v>1.0</v>
      </c>
      <c r="AA226" s="129">
        <v>1.0</v>
      </c>
      <c r="AB226" s="129">
        <v>1.0</v>
      </c>
      <c r="AC226" s="129">
        <v>2.0</v>
      </c>
      <c r="AD226" s="129">
        <v>1.35</v>
      </c>
      <c r="AE226" s="129">
        <v>415.0</v>
      </c>
      <c r="AF226" s="129">
        <v>2.0</v>
      </c>
      <c r="AG226" s="129">
        <v>1.0</v>
      </c>
      <c r="AH226" s="129">
        <v>1.0</v>
      </c>
      <c r="AI226" s="129">
        <v>1.0</v>
      </c>
      <c r="AJ226" s="129">
        <v>2.0</v>
      </c>
      <c r="AK226" s="129">
        <v>1.0</v>
      </c>
      <c r="AL226" s="130">
        <v>45392.87391458333</v>
      </c>
      <c r="AM226" s="131">
        <v>1829661.47</v>
      </c>
      <c r="AN226" s="131">
        <v>1740743.4</v>
      </c>
    </row>
    <row r="227">
      <c r="A227" s="129">
        <v>290.0</v>
      </c>
      <c r="B227" s="14" t="s">
        <v>47</v>
      </c>
      <c r="C227" s="14" t="s">
        <v>32</v>
      </c>
      <c r="D227" s="14" t="s">
        <v>89</v>
      </c>
      <c r="E227" s="14" t="s">
        <v>298</v>
      </c>
      <c r="F227" s="15" t="s">
        <v>220</v>
      </c>
      <c r="G227" s="15" t="s">
        <v>59</v>
      </c>
      <c r="H227" s="18" t="s">
        <v>1057</v>
      </c>
      <c r="I227" s="18" t="s">
        <v>1058</v>
      </c>
      <c r="J227" s="129">
        <v>944698.74</v>
      </c>
      <c r="K227" s="129">
        <v>1343983.6</v>
      </c>
      <c r="L227" s="129">
        <v>39613.75</v>
      </c>
      <c r="M227" s="129">
        <v>56162.5</v>
      </c>
      <c r="N227" s="14" t="s">
        <v>41</v>
      </c>
      <c r="O227" s="14" t="s">
        <v>41</v>
      </c>
      <c r="P227" s="129">
        <v>378.0</v>
      </c>
      <c r="Q227" s="129">
        <v>467.0</v>
      </c>
      <c r="R227" s="129">
        <v>23.0</v>
      </c>
      <c r="S227" s="129">
        <v>15.0</v>
      </c>
      <c r="T227" s="14" t="s">
        <v>41</v>
      </c>
      <c r="U227" s="129">
        <v>-19.0</v>
      </c>
      <c r="V227" s="129">
        <v>53.0</v>
      </c>
      <c r="W227" s="129">
        <v>-29.47</v>
      </c>
      <c r="X227" s="129">
        <v>-29.71</v>
      </c>
      <c r="Y227" s="14" t="s">
        <v>41</v>
      </c>
      <c r="Z227" s="129">
        <v>1.0</v>
      </c>
      <c r="AA227" s="129">
        <v>3.0</v>
      </c>
      <c r="AB227" s="129">
        <v>1.0</v>
      </c>
      <c r="AC227" s="129">
        <v>1.0</v>
      </c>
      <c r="AD227" s="129">
        <v>1.35</v>
      </c>
      <c r="AE227" s="129">
        <v>411.0</v>
      </c>
      <c r="AF227" s="14" t="s">
        <v>41</v>
      </c>
      <c r="AG227" s="129">
        <v>1.0</v>
      </c>
      <c r="AH227" s="129">
        <v>2.0</v>
      </c>
      <c r="AI227" s="129">
        <v>1.0</v>
      </c>
      <c r="AJ227" s="129">
        <v>1.0</v>
      </c>
      <c r="AK227" s="129">
        <v>1.0</v>
      </c>
      <c r="AL227" s="130">
        <v>45392.87391458333</v>
      </c>
      <c r="AM227" s="131">
        <v>944866.74</v>
      </c>
      <c r="AN227" s="131">
        <v>1344133.37</v>
      </c>
    </row>
    <row r="228">
      <c r="A228" s="129">
        <v>314.0</v>
      </c>
      <c r="B228" s="14" t="s">
        <v>60</v>
      </c>
      <c r="C228" s="14" t="s">
        <v>32</v>
      </c>
      <c r="D228" s="14" t="s">
        <v>173</v>
      </c>
      <c r="E228" s="14" t="s">
        <v>326</v>
      </c>
      <c r="F228" s="15" t="s">
        <v>81</v>
      </c>
      <c r="G228" s="15" t="s">
        <v>36</v>
      </c>
      <c r="H228" s="18" t="s">
        <v>1057</v>
      </c>
      <c r="I228" s="18" t="s">
        <v>1058</v>
      </c>
      <c r="J228" s="129">
        <v>374198.0</v>
      </c>
      <c r="K228" s="129">
        <v>608990.6</v>
      </c>
      <c r="L228" s="129">
        <v>13886.5</v>
      </c>
      <c r="M228" s="129">
        <v>22512.09</v>
      </c>
      <c r="N228" s="14" t="s">
        <v>41</v>
      </c>
      <c r="O228" s="14" t="s">
        <v>41</v>
      </c>
      <c r="P228" s="129">
        <v>208.0</v>
      </c>
      <c r="Q228" s="129">
        <v>263.0</v>
      </c>
      <c r="R228" s="129">
        <v>20.0</v>
      </c>
      <c r="S228" s="129">
        <v>13.0</v>
      </c>
      <c r="T228" s="14" t="s">
        <v>41</v>
      </c>
      <c r="U228" s="129">
        <v>-20.0</v>
      </c>
      <c r="V228" s="129">
        <v>53.0</v>
      </c>
      <c r="W228" s="129">
        <v>-38.32</v>
      </c>
      <c r="X228" s="129">
        <v>-38.55</v>
      </c>
      <c r="Y228" s="14" t="s">
        <v>41</v>
      </c>
      <c r="Z228" s="129">
        <v>1.0</v>
      </c>
      <c r="AA228" s="129">
        <v>3.0</v>
      </c>
      <c r="AB228" s="129">
        <v>1.0</v>
      </c>
      <c r="AC228" s="129">
        <v>1.0</v>
      </c>
      <c r="AD228" s="129">
        <v>1.35</v>
      </c>
      <c r="AE228" s="129">
        <v>407.0</v>
      </c>
      <c r="AF228" s="14" t="s">
        <v>41</v>
      </c>
      <c r="AG228" s="129">
        <v>1.0</v>
      </c>
      <c r="AH228" s="129">
        <v>2.0</v>
      </c>
      <c r="AI228" s="129">
        <v>1.0</v>
      </c>
      <c r="AJ228" s="129">
        <v>1.0</v>
      </c>
      <c r="AK228" s="129">
        <v>1.0</v>
      </c>
      <c r="AL228" s="130">
        <v>45392.87391458333</v>
      </c>
      <c r="AM228" s="131">
        <v>374142.0</v>
      </c>
      <c r="AN228" s="131">
        <v>609564.11</v>
      </c>
    </row>
    <row r="229">
      <c r="A229" s="129">
        <v>333.0</v>
      </c>
      <c r="B229" s="14" t="s">
        <v>42</v>
      </c>
      <c r="C229" s="14" t="s">
        <v>32</v>
      </c>
      <c r="D229" s="14" t="s">
        <v>237</v>
      </c>
      <c r="E229" s="14" t="s">
        <v>345</v>
      </c>
      <c r="F229" s="15" t="s">
        <v>108</v>
      </c>
      <c r="G229" s="15" t="s">
        <v>46</v>
      </c>
      <c r="H229" s="18" t="s">
        <v>1057</v>
      </c>
      <c r="I229" s="18" t="s">
        <v>1058</v>
      </c>
      <c r="J229" s="129">
        <v>1662947.69</v>
      </c>
      <c r="K229" s="129">
        <v>1655128.4</v>
      </c>
      <c r="L229" s="129">
        <v>56545.0</v>
      </c>
      <c r="M229" s="129">
        <v>58784.39</v>
      </c>
      <c r="N229" s="14" t="s">
        <v>41</v>
      </c>
      <c r="O229" s="129">
        <v>5.0</v>
      </c>
      <c r="P229" s="129">
        <v>575.0</v>
      </c>
      <c r="Q229" s="129">
        <v>569.0</v>
      </c>
      <c r="R229" s="129">
        <v>53.0</v>
      </c>
      <c r="S229" s="129">
        <v>35.0</v>
      </c>
      <c r="T229" s="14" t="s">
        <v>41</v>
      </c>
      <c r="U229" s="129">
        <v>1.0</v>
      </c>
      <c r="V229" s="129">
        <v>51.0</v>
      </c>
      <c r="W229" s="129">
        <v>-3.81</v>
      </c>
      <c r="X229" s="129">
        <v>0.47</v>
      </c>
      <c r="Y229" s="14" t="s">
        <v>41</v>
      </c>
      <c r="Z229" s="129">
        <v>1.0</v>
      </c>
      <c r="AA229" s="129">
        <v>3.0</v>
      </c>
      <c r="AB229" s="129">
        <v>1.0</v>
      </c>
      <c r="AC229" s="129">
        <v>1.0</v>
      </c>
      <c r="AD229" s="129">
        <v>1.35</v>
      </c>
      <c r="AE229" s="129">
        <v>416.0</v>
      </c>
      <c r="AF229" s="14" t="s">
        <v>41</v>
      </c>
      <c r="AG229" s="129">
        <v>1.0</v>
      </c>
      <c r="AH229" s="129">
        <v>2.0</v>
      </c>
      <c r="AI229" s="129">
        <v>1.0</v>
      </c>
      <c r="AJ229" s="129">
        <v>1.0</v>
      </c>
      <c r="AK229" s="129">
        <v>1.0</v>
      </c>
      <c r="AL229" s="130">
        <v>45392.87391458333</v>
      </c>
      <c r="AM229" s="131">
        <v>1662027.44</v>
      </c>
      <c r="AN229" s="131">
        <v>1656308.9</v>
      </c>
    </row>
    <row r="230">
      <c r="A230" s="129">
        <v>428.0</v>
      </c>
      <c r="B230" s="14" t="s">
        <v>122</v>
      </c>
      <c r="C230" s="14" t="s">
        <v>32</v>
      </c>
      <c r="D230" s="14" t="s">
        <v>268</v>
      </c>
      <c r="E230" s="14" t="s">
        <v>426</v>
      </c>
      <c r="F230" s="15" t="s">
        <v>93</v>
      </c>
      <c r="G230" s="15" t="s">
        <v>46</v>
      </c>
      <c r="H230" s="18" t="s">
        <v>1057</v>
      </c>
      <c r="I230" s="18" t="s">
        <v>1058</v>
      </c>
      <c r="J230" s="129">
        <v>474922.79</v>
      </c>
      <c r="K230" s="129">
        <v>517045.4</v>
      </c>
      <c r="L230" s="129">
        <v>16591.83</v>
      </c>
      <c r="M230" s="129">
        <v>19309.75</v>
      </c>
      <c r="N230" s="14" t="s">
        <v>41</v>
      </c>
      <c r="O230" s="129">
        <v>4.0</v>
      </c>
      <c r="P230" s="129">
        <v>220.0</v>
      </c>
      <c r="Q230" s="129">
        <v>217.0</v>
      </c>
      <c r="R230" s="129">
        <v>26.0</v>
      </c>
      <c r="S230" s="129">
        <v>18.0</v>
      </c>
      <c r="T230" s="14" t="s">
        <v>41</v>
      </c>
      <c r="U230" s="129">
        <v>1.0</v>
      </c>
      <c r="V230" s="129">
        <v>44.0</v>
      </c>
      <c r="W230" s="129">
        <v>-14.08</v>
      </c>
      <c r="X230" s="129">
        <v>-8.15</v>
      </c>
      <c r="Y230" s="14" t="s">
        <v>41</v>
      </c>
      <c r="Z230" s="129">
        <v>1.0</v>
      </c>
      <c r="AA230" s="129">
        <v>3.0</v>
      </c>
      <c r="AB230" s="129">
        <v>1.0</v>
      </c>
      <c r="AC230" s="129">
        <v>1.0</v>
      </c>
      <c r="AD230" s="129">
        <v>1.35</v>
      </c>
      <c r="AE230" s="129">
        <v>408.0</v>
      </c>
      <c r="AF230" s="14" t="s">
        <v>41</v>
      </c>
      <c r="AG230" s="129">
        <v>1.0</v>
      </c>
      <c r="AH230" s="129">
        <v>2.0</v>
      </c>
      <c r="AI230" s="129">
        <v>1.0</v>
      </c>
      <c r="AJ230" s="129">
        <v>1.0</v>
      </c>
      <c r="AK230" s="129">
        <v>1.0</v>
      </c>
      <c r="AL230" s="130">
        <v>45392.87391458333</v>
      </c>
      <c r="AM230" s="131">
        <v>474686.81</v>
      </c>
      <c r="AN230" s="131">
        <v>517046.99</v>
      </c>
    </row>
    <row r="231">
      <c r="A231" s="129">
        <v>618.0</v>
      </c>
      <c r="B231" s="14" t="s">
        <v>37</v>
      </c>
      <c r="C231" s="14" t="s">
        <v>32</v>
      </c>
      <c r="D231" s="14" t="s">
        <v>273</v>
      </c>
      <c r="E231" s="14" t="s">
        <v>578</v>
      </c>
      <c r="F231" s="15" t="s">
        <v>88</v>
      </c>
      <c r="G231" s="15" t="s">
        <v>59</v>
      </c>
      <c r="H231" s="18" t="s">
        <v>1057</v>
      </c>
      <c r="I231" s="18" t="s">
        <v>1058</v>
      </c>
      <c r="J231" s="129">
        <v>1297233.27</v>
      </c>
      <c r="K231" s="129">
        <v>1402813.4</v>
      </c>
      <c r="L231" s="129">
        <v>39945.77</v>
      </c>
      <c r="M231" s="129">
        <v>47427.25</v>
      </c>
      <c r="N231" s="14" t="s">
        <v>41</v>
      </c>
      <c r="O231" s="14" t="s">
        <v>41</v>
      </c>
      <c r="P231" s="129">
        <v>408.0</v>
      </c>
      <c r="Q231" s="129">
        <v>428.0</v>
      </c>
      <c r="R231" s="129">
        <v>29.0</v>
      </c>
      <c r="S231" s="129">
        <v>19.0</v>
      </c>
      <c r="T231" s="14" t="s">
        <v>41</v>
      </c>
      <c r="U231" s="129">
        <v>-4.0</v>
      </c>
      <c r="V231" s="129">
        <v>52.0</v>
      </c>
      <c r="W231" s="129">
        <v>-15.77</v>
      </c>
      <c r="X231" s="129">
        <v>-7.53</v>
      </c>
      <c r="Y231" s="14" t="s">
        <v>41</v>
      </c>
      <c r="Z231" s="129">
        <v>1.0</v>
      </c>
      <c r="AA231" s="129">
        <v>3.0</v>
      </c>
      <c r="AB231" s="129">
        <v>1.0</v>
      </c>
      <c r="AC231" s="129">
        <v>1.0</v>
      </c>
      <c r="AD231" s="129">
        <v>1.35</v>
      </c>
      <c r="AE231" s="129">
        <v>412.0</v>
      </c>
      <c r="AF231" s="14" t="s">
        <v>41</v>
      </c>
      <c r="AG231" s="129">
        <v>1.0</v>
      </c>
      <c r="AH231" s="129">
        <v>2.0</v>
      </c>
      <c r="AI231" s="129">
        <v>1.0</v>
      </c>
      <c r="AJ231" s="129">
        <v>1.0</v>
      </c>
      <c r="AK231" s="129">
        <v>1.0</v>
      </c>
      <c r="AL231" s="130">
        <v>45392.87391458333</v>
      </c>
      <c r="AM231" s="131">
        <v>1297836.27</v>
      </c>
      <c r="AN231" s="131">
        <v>1403101.34</v>
      </c>
    </row>
    <row r="232">
      <c r="A232" s="129">
        <v>637.0</v>
      </c>
      <c r="B232" s="14" t="s">
        <v>63</v>
      </c>
      <c r="C232" s="14" t="s">
        <v>32</v>
      </c>
      <c r="D232" s="14" t="s">
        <v>593</v>
      </c>
      <c r="E232" s="14" t="s">
        <v>594</v>
      </c>
      <c r="F232" s="15" t="s">
        <v>595</v>
      </c>
      <c r="G232" s="15" t="s">
        <v>59</v>
      </c>
      <c r="H232" s="18" t="s">
        <v>1057</v>
      </c>
      <c r="I232" s="18" t="s">
        <v>1058</v>
      </c>
      <c r="J232" s="129">
        <v>1748226.69</v>
      </c>
      <c r="K232" s="129">
        <v>1557077.0</v>
      </c>
      <c r="L232" s="129">
        <v>46371.5</v>
      </c>
      <c r="M232" s="129">
        <v>44631.7</v>
      </c>
      <c r="N232" s="129">
        <v>29.0</v>
      </c>
      <c r="O232" s="129">
        <v>17.0</v>
      </c>
      <c r="P232" s="129">
        <v>472.0</v>
      </c>
      <c r="Q232" s="129">
        <v>472.0</v>
      </c>
      <c r="R232" s="129">
        <v>45.0</v>
      </c>
      <c r="S232" s="129">
        <v>41.0</v>
      </c>
      <c r="T232" s="129">
        <v>70.0</v>
      </c>
      <c r="U232" s="129">
        <v>0.0</v>
      </c>
      <c r="V232" s="129">
        <v>9.0</v>
      </c>
      <c r="W232" s="129">
        <v>3.9</v>
      </c>
      <c r="X232" s="129">
        <v>12.28</v>
      </c>
      <c r="Y232" s="129">
        <v>3.0</v>
      </c>
      <c r="Z232" s="129">
        <v>1.0</v>
      </c>
      <c r="AA232" s="129">
        <v>1.0</v>
      </c>
      <c r="AB232" s="129">
        <v>1.0</v>
      </c>
      <c r="AC232" s="129">
        <v>2.0</v>
      </c>
      <c r="AD232" s="129">
        <v>1.35</v>
      </c>
      <c r="AE232" s="129">
        <v>414.0</v>
      </c>
      <c r="AF232" s="129">
        <v>2.0</v>
      </c>
      <c r="AG232" s="129">
        <v>1.0</v>
      </c>
      <c r="AH232" s="129">
        <v>1.0</v>
      </c>
      <c r="AI232" s="129">
        <v>1.0</v>
      </c>
      <c r="AJ232" s="129">
        <v>2.0</v>
      </c>
      <c r="AK232" s="129">
        <v>1.0</v>
      </c>
      <c r="AL232" s="130">
        <v>45392.87391458333</v>
      </c>
      <c r="AM232" s="131">
        <v>1749555.55</v>
      </c>
      <c r="AN232" s="131">
        <v>1557012.8</v>
      </c>
    </row>
    <row r="233">
      <c r="A233" s="129">
        <v>651.0</v>
      </c>
      <c r="B233" s="14" t="s">
        <v>122</v>
      </c>
      <c r="C233" s="14" t="s">
        <v>32</v>
      </c>
      <c r="D233" s="14" t="s">
        <v>415</v>
      </c>
      <c r="E233" s="14" t="s">
        <v>537</v>
      </c>
      <c r="F233" s="15" t="s">
        <v>209</v>
      </c>
      <c r="G233" s="15" t="s">
        <v>101</v>
      </c>
      <c r="H233" s="18" t="s">
        <v>1057</v>
      </c>
      <c r="I233" s="18" t="s">
        <v>1058</v>
      </c>
      <c r="J233" s="129">
        <v>274744.17</v>
      </c>
      <c r="K233" s="129">
        <v>494142.6</v>
      </c>
      <c r="L233" s="129">
        <v>16609.49</v>
      </c>
      <c r="M233" s="129">
        <v>36724.25</v>
      </c>
      <c r="N233" s="14" t="s">
        <v>41</v>
      </c>
      <c r="O233" s="14" t="s">
        <v>41</v>
      </c>
      <c r="P233" s="129">
        <v>143.0</v>
      </c>
      <c r="Q233" s="129">
        <v>127.0</v>
      </c>
      <c r="R233" s="129">
        <v>7.0</v>
      </c>
      <c r="S233" s="129">
        <v>5.0</v>
      </c>
      <c r="T233" s="14" t="s">
        <v>41</v>
      </c>
      <c r="U233" s="129">
        <v>12.0</v>
      </c>
      <c r="V233" s="129">
        <v>40.0</v>
      </c>
      <c r="W233" s="129">
        <v>-54.77</v>
      </c>
      <c r="X233" s="129">
        <v>-44.4</v>
      </c>
      <c r="Y233" s="14" t="s">
        <v>41</v>
      </c>
      <c r="Z233" s="129">
        <v>1.0</v>
      </c>
      <c r="AA233" s="129">
        <v>3.0</v>
      </c>
      <c r="AB233" s="129">
        <v>1.0</v>
      </c>
      <c r="AC233" s="129">
        <v>1.0</v>
      </c>
      <c r="AD233" s="129">
        <v>1.35</v>
      </c>
      <c r="AE233" s="129">
        <v>409.0</v>
      </c>
      <c r="AF233" s="14" t="s">
        <v>41</v>
      </c>
      <c r="AG233" s="129">
        <v>1.0</v>
      </c>
      <c r="AH233" s="129">
        <v>2.0</v>
      </c>
      <c r="AI233" s="129">
        <v>1.0</v>
      </c>
      <c r="AJ233" s="129">
        <v>1.0</v>
      </c>
      <c r="AK233" s="129">
        <v>1.0</v>
      </c>
      <c r="AL233" s="130">
        <v>45392.87391458333</v>
      </c>
      <c r="AM233" s="131">
        <v>275568.17</v>
      </c>
      <c r="AN233" s="131">
        <v>494206.31</v>
      </c>
    </row>
    <row r="234">
      <c r="A234" s="129">
        <v>673.0</v>
      </c>
      <c r="B234" s="14" t="s">
        <v>122</v>
      </c>
      <c r="C234" s="14" t="s">
        <v>32</v>
      </c>
      <c r="D234" s="14" t="s">
        <v>510</v>
      </c>
      <c r="E234" s="14" t="s">
        <v>619</v>
      </c>
      <c r="F234" s="15" t="s">
        <v>143</v>
      </c>
      <c r="G234" s="15" t="s">
        <v>101</v>
      </c>
      <c r="H234" s="18" t="s">
        <v>1057</v>
      </c>
      <c r="I234" s="18" t="s">
        <v>1058</v>
      </c>
      <c r="J234" s="129">
        <v>962136.69</v>
      </c>
      <c r="K234" s="129">
        <v>975436.0</v>
      </c>
      <c r="L234" s="129">
        <v>25697.75</v>
      </c>
      <c r="M234" s="129">
        <v>29619.91</v>
      </c>
      <c r="N234" s="129">
        <v>1.0</v>
      </c>
      <c r="O234" s="14" t="s">
        <v>41</v>
      </c>
      <c r="P234" s="129">
        <v>322.0</v>
      </c>
      <c r="Q234" s="129">
        <v>342.0</v>
      </c>
      <c r="R234" s="129">
        <v>13.0</v>
      </c>
      <c r="S234" s="129">
        <v>9.0</v>
      </c>
      <c r="T234" s="14" t="s">
        <v>41</v>
      </c>
      <c r="U234" s="129">
        <v>-5.0</v>
      </c>
      <c r="V234" s="129">
        <v>44.0</v>
      </c>
      <c r="W234" s="129">
        <v>-13.24</v>
      </c>
      <c r="X234" s="129">
        <v>-1.36</v>
      </c>
      <c r="Y234" s="14" t="s">
        <v>41</v>
      </c>
      <c r="Z234" s="129">
        <v>1.0</v>
      </c>
      <c r="AA234" s="129">
        <v>3.0</v>
      </c>
      <c r="AB234" s="129">
        <v>1.0</v>
      </c>
      <c r="AC234" s="129">
        <v>1.0</v>
      </c>
      <c r="AD234" s="129">
        <v>1.35</v>
      </c>
      <c r="AE234" s="129">
        <v>410.0</v>
      </c>
      <c r="AF234" s="14" t="s">
        <v>41</v>
      </c>
      <c r="AG234" s="129">
        <v>1.0</v>
      </c>
      <c r="AH234" s="129">
        <v>2.0</v>
      </c>
      <c r="AI234" s="129">
        <v>1.0</v>
      </c>
      <c r="AJ234" s="129">
        <v>1.0</v>
      </c>
      <c r="AK234" s="129">
        <v>1.0</v>
      </c>
      <c r="AL234" s="130">
        <v>45392.87391458333</v>
      </c>
      <c r="AM234" s="131">
        <v>963612.69</v>
      </c>
      <c r="AN234" s="131">
        <v>974787.64</v>
      </c>
    </row>
    <row r="235">
      <c r="A235" s="129">
        <v>803.0</v>
      </c>
      <c r="B235" s="14" t="s">
        <v>37</v>
      </c>
      <c r="C235" s="14" t="s">
        <v>32</v>
      </c>
      <c r="D235" s="14" t="s">
        <v>472</v>
      </c>
      <c r="E235" s="14" t="s">
        <v>721</v>
      </c>
      <c r="F235" s="15" t="s">
        <v>88</v>
      </c>
      <c r="G235" s="15" t="s">
        <v>59</v>
      </c>
      <c r="H235" s="18" t="s">
        <v>1057</v>
      </c>
      <c r="I235" s="18" t="s">
        <v>1058</v>
      </c>
      <c r="J235" s="129">
        <v>271270.97</v>
      </c>
      <c r="K235" s="129">
        <v>285896.0</v>
      </c>
      <c r="L235" s="129">
        <v>8748.14</v>
      </c>
      <c r="M235" s="129">
        <v>9914.38</v>
      </c>
      <c r="N235" s="129">
        <v>5.0</v>
      </c>
      <c r="O235" s="14" t="s">
        <v>41</v>
      </c>
      <c r="P235" s="129">
        <v>117.0</v>
      </c>
      <c r="Q235" s="129">
        <v>132.0</v>
      </c>
      <c r="R235" s="129">
        <v>15.0</v>
      </c>
      <c r="S235" s="129">
        <v>10.0</v>
      </c>
      <c r="T235" s="14" t="s">
        <v>41</v>
      </c>
      <c r="U235" s="129">
        <v>-11.0</v>
      </c>
      <c r="V235" s="129">
        <v>50.0</v>
      </c>
      <c r="W235" s="129">
        <v>-11.76</v>
      </c>
      <c r="X235" s="129">
        <v>-5.12</v>
      </c>
      <c r="Y235" s="14" t="s">
        <v>41</v>
      </c>
      <c r="Z235" s="129">
        <v>1.0</v>
      </c>
      <c r="AA235" s="129">
        <v>3.0</v>
      </c>
      <c r="AB235" s="129">
        <v>1.0</v>
      </c>
      <c r="AC235" s="129">
        <v>1.0</v>
      </c>
      <c r="AD235" s="129">
        <v>1.35</v>
      </c>
      <c r="AE235" s="129">
        <v>406.0</v>
      </c>
      <c r="AF235" s="14" t="s">
        <v>41</v>
      </c>
      <c r="AG235" s="129">
        <v>1.0</v>
      </c>
      <c r="AH235" s="129">
        <v>2.0</v>
      </c>
      <c r="AI235" s="129">
        <v>1.0</v>
      </c>
      <c r="AJ235" s="129">
        <v>1.0</v>
      </c>
      <c r="AK235" s="129">
        <v>1.0</v>
      </c>
      <c r="AL235" s="130">
        <v>45392.87391458333</v>
      </c>
      <c r="AM235" s="131">
        <v>270892.97</v>
      </c>
      <c r="AN235" s="131">
        <v>286201.79</v>
      </c>
    </row>
    <row r="236">
      <c r="A236" s="129">
        <v>110.0</v>
      </c>
      <c r="B236" s="14" t="s">
        <v>60</v>
      </c>
      <c r="C236" s="14" t="s">
        <v>32</v>
      </c>
      <c r="D236" s="14" t="s">
        <v>61</v>
      </c>
      <c r="E236" s="14" t="s">
        <v>62</v>
      </c>
      <c r="F236" s="15" t="s">
        <v>35</v>
      </c>
      <c r="G236" s="15" t="s">
        <v>36</v>
      </c>
      <c r="H236" s="18" t="s">
        <v>1057</v>
      </c>
      <c r="I236" s="18" t="s">
        <v>1058</v>
      </c>
      <c r="J236" s="129">
        <v>598191.38</v>
      </c>
      <c r="K236" s="129">
        <v>610606.0</v>
      </c>
      <c r="L236" s="129">
        <v>18081.25</v>
      </c>
      <c r="M236" s="129">
        <v>19656.38</v>
      </c>
      <c r="N236" s="129">
        <v>2.0</v>
      </c>
      <c r="O236" s="129">
        <v>10.0</v>
      </c>
      <c r="P236" s="129">
        <v>291.0</v>
      </c>
      <c r="Q236" s="129">
        <v>248.0</v>
      </c>
      <c r="R236" s="129">
        <v>41.0</v>
      </c>
      <c r="S236" s="129">
        <v>27.0</v>
      </c>
      <c r="T236" s="129">
        <v>-80.0</v>
      </c>
      <c r="U236" s="129">
        <v>17.0</v>
      </c>
      <c r="V236" s="129">
        <v>51.0</v>
      </c>
      <c r="W236" s="129">
        <v>-8.01</v>
      </c>
      <c r="X236" s="129">
        <v>-2.03</v>
      </c>
      <c r="Y236" s="129">
        <v>1.0</v>
      </c>
      <c r="Z236" s="129">
        <v>1.0</v>
      </c>
      <c r="AA236" s="129">
        <v>3.0</v>
      </c>
      <c r="AB236" s="129">
        <v>1.0</v>
      </c>
      <c r="AC236" s="129">
        <v>1.0</v>
      </c>
      <c r="AD236" s="129">
        <v>1.4</v>
      </c>
      <c r="AE236" s="129">
        <v>390.0</v>
      </c>
      <c r="AF236" s="129">
        <v>1.0</v>
      </c>
      <c r="AG236" s="129">
        <v>1.0</v>
      </c>
      <c r="AH236" s="129">
        <v>2.0</v>
      </c>
      <c r="AI236" s="129">
        <v>1.0</v>
      </c>
      <c r="AJ236" s="129">
        <v>1.0</v>
      </c>
      <c r="AK236" s="129">
        <v>1.0</v>
      </c>
      <c r="AL236" s="130">
        <v>45392.87391458333</v>
      </c>
      <c r="AM236" s="131">
        <v>596875.38</v>
      </c>
      <c r="AN236" s="131">
        <v>603224.5</v>
      </c>
    </row>
    <row r="237">
      <c r="A237" s="129">
        <v>301.0</v>
      </c>
      <c r="B237" s="14" t="s">
        <v>60</v>
      </c>
      <c r="C237" s="14" t="s">
        <v>32</v>
      </c>
      <c r="D237" s="14" t="s">
        <v>138</v>
      </c>
      <c r="E237" s="14" t="s">
        <v>311</v>
      </c>
      <c r="F237" s="15" t="s">
        <v>88</v>
      </c>
      <c r="G237" s="15" t="s">
        <v>59</v>
      </c>
      <c r="H237" s="18" t="s">
        <v>1057</v>
      </c>
      <c r="I237" s="18" t="s">
        <v>1058</v>
      </c>
      <c r="J237" s="129">
        <v>1281880.84</v>
      </c>
      <c r="K237" s="129">
        <v>1265626.6</v>
      </c>
      <c r="L237" s="129">
        <v>37115.63</v>
      </c>
      <c r="M237" s="129">
        <v>34508.68</v>
      </c>
      <c r="N237" s="129">
        <v>12.0</v>
      </c>
      <c r="O237" s="129">
        <v>16.0</v>
      </c>
      <c r="P237" s="129">
        <v>436.0</v>
      </c>
      <c r="Q237" s="129">
        <v>442.0</v>
      </c>
      <c r="R237" s="129">
        <v>35.0</v>
      </c>
      <c r="S237" s="129">
        <v>44.0</v>
      </c>
      <c r="T237" s="129">
        <v>-25.0</v>
      </c>
      <c r="U237" s="129">
        <v>-1.0</v>
      </c>
      <c r="V237" s="129">
        <v>-20.0</v>
      </c>
      <c r="W237" s="129">
        <v>7.55</v>
      </c>
      <c r="X237" s="129">
        <v>1.28</v>
      </c>
      <c r="Y237" s="129">
        <v>1.0</v>
      </c>
      <c r="Z237" s="129">
        <v>1.0</v>
      </c>
      <c r="AA237" s="129">
        <v>1.0</v>
      </c>
      <c r="AB237" s="129">
        <v>2.0</v>
      </c>
      <c r="AC237" s="129">
        <v>1.0</v>
      </c>
      <c r="AD237" s="129">
        <v>1.4</v>
      </c>
      <c r="AE237" s="129">
        <v>400.0</v>
      </c>
      <c r="AF237" s="129">
        <v>1.0</v>
      </c>
      <c r="AG237" s="129">
        <v>1.0</v>
      </c>
      <c r="AH237" s="129">
        <v>1.0</v>
      </c>
      <c r="AI237" s="129">
        <v>1.0</v>
      </c>
      <c r="AJ237" s="129">
        <v>1.0</v>
      </c>
      <c r="AK237" s="129">
        <v>1.0</v>
      </c>
      <c r="AL237" s="130">
        <v>45392.87391458333</v>
      </c>
      <c r="AM237" s="131">
        <v>1281978.51</v>
      </c>
      <c r="AN237" s="131">
        <v>1264964.68</v>
      </c>
    </row>
    <row r="238">
      <c r="A238" s="129">
        <v>355.0</v>
      </c>
      <c r="B238" s="14" t="s">
        <v>63</v>
      </c>
      <c r="C238" s="14" t="s">
        <v>32</v>
      </c>
      <c r="D238" s="14" t="s">
        <v>50</v>
      </c>
      <c r="E238" s="14" t="s">
        <v>365</v>
      </c>
      <c r="F238" s="15" t="s">
        <v>366</v>
      </c>
      <c r="G238" s="15" t="s">
        <v>46</v>
      </c>
      <c r="H238" s="18" t="s">
        <v>1057</v>
      </c>
      <c r="I238" s="18" t="s">
        <v>1058</v>
      </c>
      <c r="J238" s="129">
        <v>2219315.08</v>
      </c>
      <c r="K238" s="129">
        <v>2061994.6</v>
      </c>
      <c r="L238" s="129">
        <v>88059.29</v>
      </c>
      <c r="M238" s="129">
        <v>94679.58</v>
      </c>
      <c r="N238" s="129">
        <v>176.0</v>
      </c>
      <c r="O238" s="14" t="s">
        <v>41</v>
      </c>
      <c r="P238" s="129">
        <v>902.0</v>
      </c>
      <c r="Q238" s="129">
        <v>994.0</v>
      </c>
      <c r="R238" s="129">
        <v>104.0</v>
      </c>
      <c r="S238" s="129">
        <v>86.0</v>
      </c>
      <c r="T238" s="14" t="s">
        <v>41</v>
      </c>
      <c r="U238" s="129">
        <v>-9.0</v>
      </c>
      <c r="V238" s="129">
        <v>20.0</v>
      </c>
      <c r="W238" s="129">
        <v>-6.99</v>
      </c>
      <c r="X238" s="129">
        <v>7.63</v>
      </c>
      <c r="Y238" s="14" t="s">
        <v>41</v>
      </c>
      <c r="Z238" s="129">
        <v>1.0</v>
      </c>
      <c r="AA238" s="129">
        <v>2.0</v>
      </c>
      <c r="AB238" s="129">
        <v>1.0</v>
      </c>
      <c r="AC238" s="129">
        <v>2.0</v>
      </c>
      <c r="AD238" s="129">
        <v>1.4</v>
      </c>
      <c r="AE238" s="129">
        <v>404.0</v>
      </c>
      <c r="AF238" s="14" t="s">
        <v>41</v>
      </c>
      <c r="AG238" s="129">
        <v>1.0</v>
      </c>
      <c r="AH238" s="129">
        <v>2.0</v>
      </c>
      <c r="AI238" s="129">
        <v>1.0</v>
      </c>
      <c r="AJ238" s="129">
        <v>2.0</v>
      </c>
      <c r="AK238" s="129">
        <v>1.0</v>
      </c>
      <c r="AL238" s="130">
        <v>45392.87391458333</v>
      </c>
      <c r="AM238" s="131">
        <v>2219949.1</v>
      </c>
      <c r="AN238" s="131">
        <v>2061218.38</v>
      </c>
    </row>
    <row r="239">
      <c r="A239" s="129">
        <v>423.0</v>
      </c>
      <c r="B239" s="14" t="s">
        <v>67</v>
      </c>
      <c r="C239" s="14" t="s">
        <v>32</v>
      </c>
      <c r="D239" s="14" t="s">
        <v>210</v>
      </c>
      <c r="E239" s="14" t="s">
        <v>211</v>
      </c>
      <c r="F239" s="15" t="s">
        <v>70</v>
      </c>
      <c r="G239" s="15" t="s">
        <v>36</v>
      </c>
      <c r="H239" s="18" t="s">
        <v>1057</v>
      </c>
      <c r="I239" s="18" t="s">
        <v>1058</v>
      </c>
      <c r="J239" s="129">
        <v>791597.25</v>
      </c>
      <c r="K239" s="129">
        <v>726888.6</v>
      </c>
      <c r="L239" s="129">
        <v>29482.8</v>
      </c>
      <c r="M239" s="129">
        <v>29657.85</v>
      </c>
      <c r="N239" s="129">
        <v>11.0</v>
      </c>
      <c r="O239" s="14" t="s">
        <v>41</v>
      </c>
      <c r="P239" s="129">
        <v>340.0</v>
      </c>
      <c r="Q239" s="129">
        <v>305.0</v>
      </c>
      <c r="R239" s="129">
        <v>21.0</v>
      </c>
      <c r="S239" s="129">
        <v>17.0</v>
      </c>
      <c r="T239" s="14" t="s">
        <v>41</v>
      </c>
      <c r="U239" s="129">
        <v>11.0</v>
      </c>
      <c r="V239" s="129">
        <v>23.0</v>
      </c>
      <c r="W239" s="129">
        <v>-0.59</v>
      </c>
      <c r="X239" s="129">
        <v>8.9</v>
      </c>
      <c r="Y239" s="14" t="s">
        <v>41</v>
      </c>
      <c r="Z239" s="129">
        <v>1.0</v>
      </c>
      <c r="AA239" s="129">
        <v>2.0</v>
      </c>
      <c r="AB239" s="129">
        <v>1.0</v>
      </c>
      <c r="AC239" s="129">
        <v>2.0</v>
      </c>
      <c r="AD239" s="129">
        <v>1.4</v>
      </c>
      <c r="AE239" s="129">
        <v>398.0</v>
      </c>
      <c r="AF239" s="14" t="s">
        <v>41</v>
      </c>
      <c r="AG239" s="129">
        <v>1.0</v>
      </c>
      <c r="AH239" s="129">
        <v>2.0</v>
      </c>
      <c r="AI239" s="129">
        <v>1.0</v>
      </c>
      <c r="AJ239" s="129">
        <v>2.0</v>
      </c>
      <c r="AK239" s="129">
        <v>1.0</v>
      </c>
      <c r="AL239" s="130">
        <v>45392.87391458333</v>
      </c>
      <c r="AM239" s="131">
        <v>806000.5</v>
      </c>
      <c r="AN239" s="131">
        <v>766445.6</v>
      </c>
    </row>
    <row r="240">
      <c r="A240" s="129">
        <v>448.0</v>
      </c>
      <c r="B240" s="14" t="s">
        <v>122</v>
      </c>
      <c r="C240" s="14" t="s">
        <v>32</v>
      </c>
      <c r="D240" s="14" t="s">
        <v>444</v>
      </c>
      <c r="E240" s="14" t="s">
        <v>445</v>
      </c>
      <c r="F240" s="15" t="s">
        <v>185</v>
      </c>
      <c r="G240" s="15" t="s">
        <v>46</v>
      </c>
      <c r="H240" s="18" t="s">
        <v>1057</v>
      </c>
      <c r="I240" s="18" t="s">
        <v>1058</v>
      </c>
      <c r="J240" s="129">
        <v>790415.77</v>
      </c>
      <c r="K240" s="129">
        <v>931213.0</v>
      </c>
      <c r="L240" s="129">
        <v>22248.25</v>
      </c>
      <c r="M240" s="129">
        <v>27134.72</v>
      </c>
      <c r="N240" s="129">
        <v>19.0</v>
      </c>
      <c r="O240" s="129">
        <v>5.0</v>
      </c>
      <c r="P240" s="129">
        <v>281.0</v>
      </c>
      <c r="Q240" s="129">
        <v>297.0</v>
      </c>
      <c r="R240" s="129">
        <v>31.0</v>
      </c>
      <c r="S240" s="129">
        <v>25.0</v>
      </c>
      <c r="T240" s="129">
        <v>280.0</v>
      </c>
      <c r="U240" s="129">
        <v>-5.0</v>
      </c>
      <c r="V240" s="129">
        <v>24.0</v>
      </c>
      <c r="W240" s="129">
        <v>-18.01</v>
      </c>
      <c r="X240" s="129">
        <v>-15.12</v>
      </c>
      <c r="Y240" s="129">
        <v>5.0</v>
      </c>
      <c r="Z240" s="129">
        <v>1.0</v>
      </c>
      <c r="AA240" s="129">
        <v>2.0</v>
      </c>
      <c r="AB240" s="129">
        <v>1.0</v>
      </c>
      <c r="AC240" s="129">
        <v>1.0</v>
      </c>
      <c r="AD240" s="129">
        <v>1.4</v>
      </c>
      <c r="AE240" s="129">
        <v>393.0</v>
      </c>
      <c r="AF240" s="129">
        <v>4.0</v>
      </c>
      <c r="AG240" s="129">
        <v>1.0</v>
      </c>
      <c r="AH240" s="129">
        <v>2.0</v>
      </c>
      <c r="AI240" s="129">
        <v>1.0</v>
      </c>
      <c r="AJ240" s="129">
        <v>1.0</v>
      </c>
      <c r="AK240" s="129">
        <v>1.0</v>
      </c>
      <c r="AL240" s="130">
        <v>45392.87391458333</v>
      </c>
      <c r="AM240" s="131">
        <v>790576.77</v>
      </c>
      <c r="AN240" s="131">
        <v>931836.45</v>
      </c>
    </row>
    <row r="241">
      <c r="A241" s="129">
        <v>478.0</v>
      </c>
      <c r="B241" s="14" t="s">
        <v>63</v>
      </c>
      <c r="C241" s="14" t="s">
        <v>32</v>
      </c>
      <c r="D241" s="14" t="s">
        <v>129</v>
      </c>
      <c r="E241" s="14" t="s">
        <v>195</v>
      </c>
      <c r="F241" s="15" t="s">
        <v>366</v>
      </c>
      <c r="G241" s="15" t="s">
        <v>46</v>
      </c>
      <c r="H241" s="18" t="s">
        <v>1057</v>
      </c>
      <c r="I241" s="18" t="s">
        <v>1058</v>
      </c>
      <c r="J241" s="129">
        <v>1047937.61</v>
      </c>
      <c r="K241" s="129">
        <v>1098204.0</v>
      </c>
      <c r="L241" s="129">
        <v>45242.0</v>
      </c>
      <c r="M241" s="129">
        <v>48347.03</v>
      </c>
      <c r="N241" s="129">
        <v>60.0</v>
      </c>
      <c r="O241" s="129">
        <v>23.0</v>
      </c>
      <c r="P241" s="129">
        <v>467.0</v>
      </c>
      <c r="Q241" s="129">
        <v>432.0</v>
      </c>
      <c r="R241" s="129">
        <v>46.0</v>
      </c>
      <c r="S241" s="129">
        <v>33.0</v>
      </c>
      <c r="T241" s="129">
        <v>160.0</v>
      </c>
      <c r="U241" s="129">
        <v>8.0</v>
      </c>
      <c r="V241" s="129">
        <v>39.0</v>
      </c>
      <c r="W241" s="129">
        <v>-6.42</v>
      </c>
      <c r="X241" s="129">
        <v>-4.58</v>
      </c>
      <c r="Y241" s="129">
        <v>5.0</v>
      </c>
      <c r="Z241" s="129">
        <v>1.0</v>
      </c>
      <c r="AA241" s="129">
        <v>2.0</v>
      </c>
      <c r="AB241" s="129">
        <v>1.0</v>
      </c>
      <c r="AC241" s="129">
        <v>1.0</v>
      </c>
      <c r="AD241" s="129">
        <v>1.4</v>
      </c>
      <c r="AE241" s="129">
        <v>402.0</v>
      </c>
      <c r="AF241" s="129">
        <v>4.0</v>
      </c>
      <c r="AG241" s="129">
        <v>1.0</v>
      </c>
      <c r="AH241" s="129">
        <v>2.0</v>
      </c>
      <c r="AI241" s="129">
        <v>1.0</v>
      </c>
      <c r="AJ241" s="129">
        <v>1.0</v>
      </c>
      <c r="AK241" s="129">
        <v>1.0</v>
      </c>
      <c r="AL241" s="130">
        <v>45392.87391458333</v>
      </c>
      <c r="AM241" s="131">
        <v>1048466.95</v>
      </c>
      <c r="AN241" s="131">
        <v>1098560.23</v>
      </c>
    </row>
    <row r="242">
      <c r="A242" s="129">
        <v>479.0</v>
      </c>
      <c r="B242" s="14" t="s">
        <v>60</v>
      </c>
      <c r="C242" s="14" t="s">
        <v>32</v>
      </c>
      <c r="D242" s="14" t="s">
        <v>226</v>
      </c>
      <c r="E242" s="14" t="s">
        <v>464</v>
      </c>
      <c r="F242" s="15" t="s">
        <v>88</v>
      </c>
      <c r="G242" s="15" t="s">
        <v>59</v>
      </c>
      <c r="H242" s="18" t="s">
        <v>1057</v>
      </c>
      <c r="I242" s="18" t="s">
        <v>1058</v>
      </c>
      <c r="J242" s="129">
        <v>4509417.4</v>
      </c>
      <c r="K242" s="129">
        <v>4517137.6</v>
      </c>
      <c r="L242" s="129">
        <v>122834.22</v>
      </c>
      <c r="M242" s="129">
        <v>124030.04</v>
      </c>
      <c r="N242" s="129">
        <v>108.0</v>
      </c>
      <c r="O242" s="129">
        <v>106.0</v>
      </c>
      <c r="P242" s="129">
        <v>1246.0</v>
      </c>
      <c r="Q242" s="129">
        <v>1121.0</v>
      </c>
      <c r="R242" s="129">
        <v>62.0</v>
      </c>
      <c r="S242" s="129">
        <v>43.0</v>
      </c>
      <c r="T242" s="129">
        <v>1.0</v>
      </c>
      <c r="U242" s="129">
        <v>11.0</v>
      </c>
      <c r="V242" s="129">
        <v>44.0</v>
      </c>
      <c r="W242" s="129">
        <v>-0.96</v>
      </c>
      <c r="X242" s="129">
        <v>-0.17</v>
      </c>
      <c r="Y242" s="129">
        <v>1.0</v>
      </c>
      <c r="Z242" s="129">
        <v>1.0</v>
      </c>
      <c r="AA242" s="129">
        <v>3.0</v>
      </c>
      <c r="AB242" s="129">
        <v>1.0</v>
      </c>
      <c r="AC242" s="129">
        <v>1.0</v>
      </c>
      <c r="AD242" s="129">
        <v>1.4</v>
      </c>
      <c r="AE242" s="129">
        <v>405.0</v>
      </c>
      <c r="AF242" s="129">
        <v>1.0</v>
      </c>
      <c r="AG242" s="129">
        <v>1.0</v>
      </c>
      <c r="AH242" s="129">
        <v>2.0</v>
      </c>
      <c r="AI242" s="129">
        <v>1.0</v>
      </c>
      <c r="AJ242" s="129">
        <v>1.0</v>
      </c>
      <c r="AK242" s="129">
        <v>1.0</v>
      </c>
      <c r="AL242" s="130">
        <v>45392.87391458333</v>
      </c>
      <c r="AM242" s="131">
        <v>4514757.05</v>
      </c>
      <c r="AN242" s="131">
        <v>4453360.13</v>
      </c>
    </row>
    <row r="243">
      <c r="A243" s="129">
        <v>484.0</v>
      </c>
      <c r="B243" s="14" t="s">
        <v>67</v>
      </c>
      <c r="C243" s="14" t="s">
        <v>32</v>
      </c>
      <c r="D243" s="14" t="s">
        <v>470</v>
      </c>
      <c r="E243" s="14" t="s">
        <v>471</v>
      </c>
      <c r="F243" s="15" t="s">
        <v>70</v>
      </c>
      <c r="G243" s="15" t="s">
        <v>36</v>
      </c>
      <c r="H243" s="18" t="s">
        <v>1057</v>
      </c>
      <c r="I243" s="18" t="s">
        <v>1058</v>
      </c>
      <c r="J243" s="129">
        <v>877128.12</v>
      </c>
      <c r="K243" s="129">
        <v>888027.0</v>
      </c>
      <c r="L243" s="129">
        <v>26479.33</v>
      </c>
      <c r="M243" s="129">
        <v>28298.67</v>
      </c>
      <c r="N243" s="129">
        <v>1.0</v>
      </c>
      <c r="O243" s="129">
        <v>3.0</v>
      </c>
      <c r="P243" s="129">
        <v>272.0</v>
      </c>
      <c r="Q243" s="129">
        <v>291.0</v>
      </c>
      <c r="R243" s="129">
        <v>23.0</v>
      </c>
      <c r="S243" s="129">
        <v>15.0</v>
      </c>
      <c r="T243" s="129">
        <v>-66.0</v>
      </c>
      <c r="U243" s="129">
        <v>-6.0</v>
      </c>
      <c r="V243" s="129">
        <v>53.0</v>
      </c>
      <c r="W243" s="129">
        <v>-6.43</v>
      </c>
      <c r="X243" s="129">
        <v>-1.23</v>
      </c>
      <c r="Y243" s="129">
        <v>1.0</v>
      </c>
      <c r="Z243" s="129">
        <v>1.0</v>
      </c>
      <c r="AA243" s="129">
        <v>3.0</v>
      </c>
      <c r="AB243" s="129">
        <v>1.0</v>
      </c>
      <c r="AC243" s="129">
        <v>1.0</v>
      </c>
      <c r="AD243" s="129">
        <v>1.4</v>
      </c>
      <c r="AE243" s="129">
        <v>395.0</v>
      </c>
      <c r="AF243" s="129">
        <v>1.0</v>
      </c>
      <c r="AG243" s="129">
        <v>1.0</v>
      </c>
      <c r="AH243" s="129">
        <v>2.0</v>
      </c>
      <c r="AI243" s="129">
        <v>1.0</v>
      </c>
      <c r="AJ243" s="129">
        <v>1.0</v>
      </c>
      <c r="AK243" s="129">
        <v>1.0</v>
      </c>
      <c r="AL243" s="130">
        <v>45392.87391458333</v>
      </c>
      <c r="AM243" s="131">
        <v>877171.6</v>
      </c>
      <c r="AN243" s="131">
        <v>888211.34</v>
      </c>
    </row>
    <row r="244">
      <c r="A244" s="129">
        <v>509.0</v>
      </c>
      <c r="B244" s="14" t="s">
        <v>122</v>
      </c>
      <c r="C244" s="14" t="s">
        <v>32</v>
      </c>
      <c r="D244" s="14" t="s">
        <v>150</v>
      </c>
      <c r="E244" s="14" t="s">
        <v>314</v>
      </c>
      <c r="F244" s="15" t="s">
        <v>45</v>
      </c>
      <c r="G244" s="15" t="s">
        <v>46</v>
      </c>
      <c r="H244" s="18" t="s">
        <v>1057</v>
      </c>
      <c r="I244" s="18" t="s">
        <v>1058</v>
      </c>
      <c r="J244" s="129">
        <v>553460.87</v>
      </c>
      <c r="K244" s="129">
        <v>582711.0</v>
      </c>
      <c r="L244" s="129">
        <v>20645.5</v>
      </c>
      <c r="M244" s="129">
        <v>19491.38</v>
      </c>
      <c r="N244" s="129">
        <v>4.0</v>
      </c>
      <c r="O244" s="129">
        <v>7.0</v>
      </c>
      <c r="P244" s="129">
        <v>305.0</v>
      </c>
      <c r="Q244" s="129">
        <v>342.0</v>
      </c>
      <c r="R244" s="129">
        <v>12.0</v>
      </c>
      <c r="S244" s="129">
        <v>15.0</v>
      </c>
      <c r="T244" s="129">
        <v>-42.0</v>
      </c>
      <c r="U244" s="129">
        <v>-10.0</v>
      </c>
      <c r="V244" s="129">
        <v>-20.0</v>
      </c>
      <c r="W244" s="129">
        <v>5.92</v>
      </c>
      <c r="X244" s="129">
        <v>-5.02</v>
      </c>
      <c r="Y244" s="129">
        <v>1.0</v>
      </c>
      <c r="Z244" s="129">
        <v>1.0</v>
      </c>
      <c r="AA244" s="129">
        <v>1.0</v>
      </c>
      <c r="AB244" s="129">
        <v>2.0</v>
      </c>
      <c r="AC244" s="129">
        <v>1.0</v>
      </c>
      <c r="AD244" s="129">
        <v>1.4</v>
      </c>
      <c r="AE244" s="129">
        <v>392.0</v>
      </c>
      <c r="AF244" s="129">
        <v>1.0</v>
      </c>
      <c r="AG244" s="129">
        <v>1.0</v>
      </c>
      <c r="AH244" s="129">
        <v>1.0</v>
      </c>
      <c r="AI244" s="129">
        <v>1.0</v>
      </c>
      <c r="AJ244" s="129">
        <v>1.0</v>
      </c>
      <c r="AK244" s="129">
        <v>1.0</v>
      </c>
      <c r="AL244" s="130">
        <v>45392.87391458333</v>
      </c>
      <c r="AM244" s="131">
        <v>553780.22</v>
      </c>
      <c r="AN244" s="131">
        <v>548223.84</v>
      </c>
    </row>
    <row r="245">
      <c r="A245" s="129">
        <v>545.0</v>
      </c>
      <c r="B245" s="14" t="s">
        <v>47</v>
      </c>
      <c r="C245" s="14" t="s">
        <v>32</v>
      </c>
      <c r="D245" s="14" t="s">
        <v>520</v>
      </c>
      <c r="E245" s="14" t="s">
        <v>521</v>
      </c>
      <c r="F245" s="15" t="s">
        <v>55</v>
      </c>
      <c r="G245" s="15" t="s">
        <v>36</v>
      </c>
      <c r="H245" s="18" t="s">
        <v>1057</v>
      </c>
      <c r="I245" s="18" t="s">
        <v>1058</v>
      </c>
      <c r="J245" s="129">
        <v>1214528.88</v>
      </c>
      <c r="K245" s="129">
        <v>1310938.2</v>
      </c>
      <c r="L245" s="129">
        <v>39034.75</v>
      </c>
      <c r="M245" s="129">
        <v>45323.25</v>
      </c>
      <c r="N245" s="129">
        <v>50.0</v>
      </c>
      <c r="O245" s="129">
        <v>44.0</v>
      </c>
      <c r="P245" s="129">
        <v>579.0</v>
      </c>
      <c r="Q245" s="129">
        <v>559.0</v>
      </c>
      <c r="R245" s="129">
        <v>55.0</v>
      </c>
      <c r="S245" s="129">
        <v>39.0</v>
      </c>
      <c r="T245" s="129">
        <v>13.0</v>
      </c>
      <c r="U245" s="129">
        <v>3.0</v>
      </c>
      <c r="V245" s="129">
        <v>41.0</v>
      </c>
      <c r="W245" s="129">
        <v>-13.87</v>
      </c>
      <c r="X245" s="129">
        <v>-7.35</v>
      </c>
      <c r="Y245" s="129">
        <v>1.0</v>
      </c>
      <c r="Z245" s="129">
        <v>1.0</v>
      </c>
      <c r="AA245" s="129">
        <v>3.0</v>
      </c>
      <c r="AB245" s="129">
        <v>1.0</v>
      </c>
      <c r="AC245" s="129">
        <v>1.0</v>
      </c>
      <c r="AD245" s="129">
        <v>1.4</v>
      </c>
      <c r="AE245" s="129">
        <v>401.0</v>
      </c>
      <c r="AF245" s="129">
        <v>1.0</v>
      </c>
      <c r="AG245" s="129">
        <v>1.0</v>
      </c>
      <c r="AH245" s="129">
        <v>2.0</v>
      </c>
      <c r="AI245" s="129">
        <v>1.0</v>
      </c>
      <c r="AJ245" s="129">
        <v>1.0</v>
      </c>
      <c r="AK245" s="129">
        <v>1.0</v>
      </c>
      <c r="AL245" s="130">
        <v>45392.87391458333</v>
      </c>
      <c r="AM245" s="131">
        <v>1217964.35</v>
      </c>
      <c r="AN245" s="131">
        <v>1310760.29</v>
      </c>
    </row>
    <row r="246">
      <c r="A246" s="129">
        <v>628.0</v>
      </c>
      <c r="B246" s="14" t="s">
        <v>97</v>
      </c>
      <c r="C246" s="14" t="s">
        <v>32</v>
      </c>
      <c r="D246" s="14" t="s">
        <v>150</v>
      </c>
      <c r="E246" s="14" t="s">
        <v>151</v>
      </c>
      <c r="F246" s="15" t="s">
        <v>45</v>
      </c>
      <c r="G246" s="15" t="s">
        <v>46</v>
      </c>
      <c r="H246" s="18" t="s">
        <v>1057</v>
      </c>
      <c r="I246" s="18" t="s">
        <v>1058</v>
      </c>
      <c r="J246" s="129">
        <v>1382862.52</v>
      </c>
      <c r="K246" s="129">
        <v>1598457.8</v>
      </c>
      <c r="L246" s="129">
        <v>49481.17</v>
      </c>
      <c r="M246" s="129">
        <v>56391.4</v>
      </c>
      <c r="N246" s="129">
        <v>15.0</v>
      </c>
      <c r="O246" s="129">
        <v>2.0</v>
      </c>
      <c r="P246" s="129">
        <v>504.0</v>
      </c>
      <c r="Q246" s="129">
        <v>563.0</v>
      </c>
      <c r="R246" s="129">
        <v>40.0</v>
      </c>
      <c r="S246" s="129">
        <v>33.0</v>
      </c>
      <c r="T246" s="129">
        <v>650.0</v>
      </c>
      <c r="U246" s="129">
        <v>-10.0</v>
      </c>
      <c r="V246" s="129">
        <v>21.0</v>
      </c>
      <c r="W246" s="129">
        <v>-12.25</v>
      </c>
      <c r="X246" s="129">
        <v>-13.49</v>
      </c>
      <c r="Y246" s="129">
        <v>5.0</v>
      </c>
      <c r="Z246" s="129">
        <v>1.0</v>
      </c>
      <c r="AA246" s="129">
        <v>2.0</v>
      </c>
      <c r="AB246" s="129">
        <v>1.0</v>
      </c>
      <c r="AC246" s="129">
        <v>1.0</v>
      </c>
      <c r="AD246" s="129">
        <v>1.4</v>
      </c>
      <c r="AE246" s="129">
        <v>403.0</v>
      </c>
      <c r="AF246" s="129">
        <v>4.0</v>
      </c>
      <c r="AG246" s="129">
        <v>1.0</v>
      </c>
      <c r="AH246" s="129">
        <v>2.0</v>
      </c>
      <c r="AI246" s="129">
        <v>1.0</v>
      </c>
      <c r="AJ246" s="129">
        <v>1.0</v>
      </c>
      <c r="AK246" s="129">
        <v>1.0</v>
      </c>
      <c r="AL246" s="130">
        <v>45392.87391458333</v>
      </c>
      <c r="AM246" s="131">
        <v>1383594.26</v>
      </c>
      <c r="AN246" s="131">
        <v>1597637.33</v>
      </c>
    </row>
    <row r="247">
      <c r="A247" s="129">
        <v>688.0</v>
      </c>
      <c r="B247" s="14" t="s">
        <v>97</v>
      </c>
      <c r="C247" s="14" t="s">
        <v>32</v>
      </c>
      <c r="D247" s="14" t="s">
        <v>625</v>
      </c>
      <c r="E247" s="14" t="s">
        <v>626</v>
      </c>
      <c r="F247" s="15" t="s">
        <v>243</v>
      </c>
      <c r="G247" s="15" t="s">
        <v>101</v>
      </c>
      <c r="H247" s="18" t="s">
        <v>1057</v>
      </c>
      <c r="I247" s="18" t="s">
        <v>1058</v>
      </c>
      <c r="J247" s="129">
        <v>992668.14</v>
      </c>
      <c r="K247" s="129">
        <v>933656.4</v>
      </c>
      <c r="L247" s="129">
        <v>28683.04</v>
      </c>
      <c r="M247" s="129">
        <v>27442.96</v>
      </c>
      <c r="N247" s="129">
        <v>1.0</v>
      </c>
      <c r="O247" s="129">
        <v>2.0</v>
      </c>
      <c r="P247" s="129">
        <v>344.0</v>
      </c>
      <c r="Q247" s="129">
        <v>352.0</v>
      </c>
      <c r="R247" s="129">
        <v>30.0</v>
      </c>
      <c r="S247" s="129">
        <v>42.0</v>
      </c>
      <c r="T247" s="129">
        <v>-50.0</v>
      </c>
      <c r="U247" s="129">
        <v>-2.0</v>
      </c>
      <c r="V247" s="129">
        <v>-28.0</v>
      </c>
      <c r="W247" s="129">
        <v>4.52</v>
      </c>
      <c r="X247" s="129">
        <v>6.32</v>
      </c>
      <c r="Y247" s="129">
        <v>1.0</v>
      </c>
      <c r="Z247" s="129">
        <v>1.0</v>
      </c>
      <c r="AA247" s="129">
        <v>1.0</v>
      </c>
      <c r="AB247" s="129">
        <v>2.0</v>
      </c>
      <c r="AC247" s="129">
        <v>1.0</v>
      </c>
      <c r="AD247" s="129">
        <v>1.4</v>
      </c>
      <c r="AE247" s="129">
        <v>397.0</v>
      </c>
      <c r="AF247" s="129">
        <v>1.0</v>
      </c>
      <c r="AG247" s="129">
        <v>1.0</v>
      </c>
      <c r="AH247" s="129">
        <v>1.0</v>
      </c>
      <c r="AI247" s="129">
        <v>1.0</v>
      </c>
      <c r="AJ247" s="129">
        <v>1.0</v>
      </c>
      <c r="AK247" s="129">
        <v>1.0</v>
      </c>
      <c r="AL247" s="130">
        <v>45392.87391458333</v>
      </c>
      <c r="AM247" s="131">
        <v>993186.26</v>
      </c>
      <c r="AN247" s="131">
        <v>937601.34</v>
      </c>
    </row>
    <row r="248">
      <c r="A248" s="129">
        <v>704.0</v>
      </c>
      <c r="B248" s="14" t="s">
        <v>97</v>
      </c>
      <c r="C248" s="14" t="s">
        <v>32</v>
      </c>
      <c r="D248" s="14" t="s">
        <v>637</v>
      </c>
      <c r="E248" s="14" t="s">
        <v>638</v>
      </c>
      <c r="F248" s="15" t="s">
        <v>143</v>
      </c>
      <c r="G248" s="15" t="s">
        <v>101</v>
      </c>
      <c r="H248" s="18" t="s">
        <v>1057</v>
      </c>
      <c r="I248" s="18" t="s">
        <v>1058</v>
      </c>
      <c r="J248" s="129">
        <v>1295860.38</v>
      </c>
      <c r="K248" s="129">
        <v>1537438.8</v>
      </c>
      <c r="L248" s="129">
        <v>33505.25</v>
      </c>
      <c r="M248" s="129">
        <v>43310.0</v>
      </c>
      <c r="N248" s="129">
        <v>13.0</v>
      </c>
      <c r="O248" s="129">
        <v>20.0</v>
      </c>
      <c r="P248" s="129">
        <v>504.0</v>
      </c>
      <c r="Q248" s="129">
        <v>512.0</v>
      </c>
      <c r="R248" s="129">
        <v>19.0</v>
      </c>
      <c r="S248" s="129">
        <v>13.0</v>
      </c>
      <c r="T248" s="129">
        <v>-35.0</v>
      </c>
      <c r="U248" s="129">
        <v>-1.0</v>
      </c>
      <c r="V248" s="129">
        <v>46.0</v>
      </c>
      <c r="W248" s="129">
        <v>-22.64</v>
      </c>
      <c r="X248" s="129">
        <v>-15.71</v>
      </c>
      <c r="Y248" s="129">
        <v>1.0</v>
      </c>
      <c r="Z248" s="129">
        <v>1.0</v>
      </c>
      <c r="AA248" s="129">
        <v>3.0</v>
      </c>
      <c r="AB248" s="129">
        <v>1.0</v>
      </c>
      <c r="AC248" s="129">
        <v>1.0</v>
      </c>
      <c r="AD248" s="129">
        <v>1.4</v>
      </c>
      <c r="AE248" s="129">
        <v>399.0</v>
      </c>
      <c r="AF248" s="129">
        <v>1.0</v>
      </c>
      <c r="AG248" s="129">
        <v>1.0</v>
      </c>
      <c r="AH248" s="129">
        <v>2.0</v>
      </c>
      <c r="AI248" s="129">
        <v>1.0</v>
      </c>
      <c r="AJ248" s="129">
        <v>1.0</v>
      </c>
      <c r="AK248" s="129">
        <v>1.0</v>
      </c>
      <c r="AL248" s="130">
        <v>45392.87391458333</v>
      </c>
      <c r="AM248" s="131">
        <v>1296192.88</v>
      </c>
      <c r="AN248" s="131">
        <v>1538088.39</v>
      </c>
    </row>
    <row r="249">
      <c r="A249" s="129">
        <v>708.0</v>
      </c>
      <c r="B249" s="14" t="s">
        <v>42</v>
      </c>
      <c r="C249" s="14" t="s">
        <v>32</v>
      </c>
      <c r="D249" s="14" t="s">
        <v>393</v>
      </c>
      <c r="E249" s="14" t="s">
        <v>394</v>
      </c>
      <c r="F249" s="15" t="s">
        <v>121</v>
      </c>
      <c r="G249" s="15" t="s">
        <v>36</v>
      </c>
      <c r="H249" s="18" t="s">
        <v>1057</v>
      </c>
      <c r="I249" s="18" t="s">
        <v>1058</v>
      </c>
      <c r="J249" s="129">
        <v>490497.38</v>
      </c>
      <c r="K249" s="129">
        <v>483742.2</v>
      </c>
      <c r="L249" s="129">
        <v>15126.0</v>
      </c>
      <c r="M249" s="129">
        <v>15884.0</v>
      </c>
      <c r="N249" s="129">
        <v>18.0</v>
      </c>
      <c r="O249" s="129">
        <v>2.0</v>
      </c>
      <c r="P249" s="129">
        <v>194.0</v>
      </c>
      <c r="Q249" s="129">
        <v>179.0</v>
      </c>
      <c r="R249" s="129">
        <v>13.0</v>
      </c>
      <c r="S249" s="129">
        <v>10.0</v>
      </c>
      <c r="T249" s="129">
        <v>800.0</v>
      </c>
      <c r="U249" s="129">
        <v>8.0</v>
      </c>
      <c r="V249" s="129">
        <v>30.0</v>
      </c>
      <c r="W249" s="129">
        <v>-4.77</v>
      </c>
      <c r="X249" s="129">
        <v>1.4</v>
      </c>
      <c r="Y249" s="129">
        <v>5.0</v>
      </c>
      <c r="Z249" s="129">
        <v>1.0</v>
      </c>
      <c r="AA249" s="129">
        <v>2.0</v>
      </c>
      <c r="AB249" s="129">
        <v>1.0</v>
      </c>
      <c r="AC249" s="129">
        <v>1.0</v>
      </c>
      <c r="AD249" s="129">
        <v>1.4</v>
      </c>
      <c r="AE249" s="129">
        <v>389.0</v>
      </c>
      <c r="AF249" s="129">
        <v>4.0</v>
      </c>
      <c r="AG249" s="129">
        <v>1.0</v>
      </c>
      <c r="AH249" s="129">
        <v>2.0</v>
      </c>
      <c r="AI249" s="129">
        <v>1.0</v>
      </c>
      <c r="AJ249" s="129">
        <v>1.0</v>
      </c>
      <c r="AK249" s="129">
        <v>1.0</v>
      </c>
      <c r="AL249" s="130">
        <v>45392.87391458333</v>
      </c>
      <c r="AM249" s="131">
        <v>490257.38</v>
      </c>
      <c r="AN249" s="131">
        <v>483741.88</v>
      </c>
    </row>
    <row r="250">
      <c r="A250" s="129">
        <v>727.0</v>
      </c>
      <c r="B250" s="14" t="s">
        <v>60</v>
      </c>
      <c r="C250" s="14" t="s">
        <v>32</v>
      </c>
      <c r="D250" s="14" t="s">
        <v>129</v>
      </c>
      <c r="E250" s="14" t="s">
        <v>130</v>
      </c>
      <c r="F250" s="15" t="s">
        <v>660</v>
      </c>
      <c r="G250" s="15" t="s">
        <v>59</v>
      </c>
      <c r="H250" s="18" t="s">
        <v>1057</v>
      </c>
      <c r="I250" s="18" t="s">
        <v>1058</v>
      </c>
      <c r="J250" s="129">
        <v>686437.68</v>
      </c>
      <c r="K250" s="129">
        <v>861783.8</v>
      </c>
      <c r="L250" s="129">
        <v>18813.65</v>
      </c>
      <c r="M250" s="129">
        <v>23217.02</v>
      </c>
      <c r="N250" s="129">
        <v>26.0</v>
      </c>
      <c r="O250" s="129">
        <v>9.0</v>
      </c>
      <c r="P250" s="129">
        <v>310.0</v>
      </c>
      <c r="Q250" s="129">
        <v>287.0</v>
      </c>
      <c r="R250" s="129">
        <v>40.0</v>
      </c>
      <c r="S250" s="129">
        <v>29.0</v>
      </c>
      <c r="T250" s="129">
        <v>188.0</v>
      </c>
      <c r="U250" s="129">
        <v>8.0</v>
      </c>
      <c r="V250" s="129">
        <v>37.0</v>
      </c>
      <c r="W250" s="129">
        <v>-18.97</v>
      </c>
      <c r="X250" s="129">
        <v>-20.35</v>
      </c>
      <c r="Y250" s="129">
        <v>5.0</v>
      </c>
      <c r="Z250" s="129">
        <v>1.0</v>
      </c>
      <c r="AA250" s="129">
        <v>2.0</v>
      </c>
      <c r="AB250" s="129">
        <v>1.0</v>
      </c>
      <c r="AC250" s="129">
        <v>1.0</v>
      </c>
      <c r="AD250" s="129">
        <v>1.4</v>
      </c>
      <c r="AE250" s="129">
        <v>391.0</v>
      </c>
      <c r="AF250" s="129">
        <v>4.0</v>
      </c>
      <c r="AG250" s="129">
        <v>1.0</v>
      </c>
      <c r="AH250" s="129">
        <v>2.0</v>
      </c>
      <c r="AI250" s="129">
        <v>1.0</v>
      </c>
      <c r="AJ250" s="129">
        <v>1.0</v>
      </c>
      <c r="AK250" s="129">
        <v>1.0</v>
      </c>
      <c r="AL250" s="130">
        <v>45392.87391458333</v>
      </c>
      <c r="AM250" s="131">
        <v>748032.79</v>
      </c>
      <c r="AN250" s="131">
        <v>861729.12</v>
      </c>
    </row>
    <row r="251">
      <c r="A251" s="129">
        <v>780.0</v>
      </c>
      <c r="B251" s="14" t="s">
        <v>31</v>
      </c>
      <c r="C251" s="14" t="s">
        <v>32</v>
      </c>
      <c r="D251" s="14" t="s">
        <v>135</v>
      </c>
      <c r="E251" s="14" t="s">
        <v>136</v>
      </c>
      <c r="F251" s="15" t="s">
        <v>159</v>
      </c>
      <c r="G251" s="15" t="s">
        <v>46</v>
      </c>
      <c r="H251" s="18" t="s">
        <v>1057</v>
      </c>
      <c r="I251" s="18" t="s">
        <v>1058</v>
      </c>
      <c r="J251" s="129">
        <v>536733.78</v>
      </c>
      <c r="K251" s="129">
        <v>511952.6</v>
      </c>
      <c r="L251" s="129">
        <v>22326.25</v>
      </c>
      <c r="M251" s="129">
        <v>22708.4</v>
      </c>
      <c r="N251" s="129">
        <v>28.0</v>
      </c>
      <c r="O251" s="129">
        <v>22.0</v>
      </c>
      <c r="P251" s="129">
        <v>228.0</v>
      </c>
      <c r="Q251" s="129">
        <v>266.0</v>
      </c>
      <c r="R251" s="129">
        <v>39.0</v>
      </c>
      <c r="S251" s="129">
        <v>25.0</v>
      </c>
      <c r="T251" s="129">
        <v>27.0</v>
      </c>
      <c r="U251" s="129">
        <v>-14.0</v>
      </c>
      <c r="V251" s="129">
        <v>56.0</v>
      </c>
      <c r="W251" s="129">
        <v>-1.68</v>
      </c>
      <c r="X251" s="129">
        <v>4.84</v>
      </c>
      <c r="Y251" s="129">
        <v>1.0</v>
      </c>
      <c r="Z251" s="129">
        <v>1.0</v>
      </c>
      <c r="AA251" s="129">
        <v>3.0</v>
      </c>
      <c r="AB251" s="129">
        <v>1.0</v>
      </c>
      <c r="AC251" s="129">
        <v>1.0</v>
      </c>
      <c r="AD251" s="129">
        <v>1.4</v>
      </c>
      <c r="AE251" s="129">
        <v>394.0</v>
      </c>
      <c r="AF251" s="129">
        <v>1.0</v>
      </c>
      <c r="AG251" s="129">
        <v>1.0</v>
      </c>
      <c r="AH251" s="129">
        <v>2.0</v>
      </c>
      <c r="AI251" s="129">
        <v>1.0</v>
      </c>
      <c r="AJ251" s="129">
        <v>1.0</v>
      </c>
      <c r="AK251" s="129">
        <v>1.0</v>
      </c>
      <c r="AL251" s="130">
        <v>45392.87391458333</v>
      </c>
      <c r="AM251" s="131">
        <v>532191.13</v>
      </c>
      <c r="AN251" s="131">
        <v>512234.42</v>
      </c>
    </row>
    <row r="252">
      <c r="A252" s="129">
        <v>797.0</v>
      </c>
      <c r="B252" s="14" t="s">
        <v>60</v>
      </c>
      <c r="C252" s="14" t="s">
        <v>32</v>
      </c>
      <c r="D252" s="14" t="s">
        <v>715</v>
      </c>
      <c r="E252" s="14" t="s">
        <v>716</v>
      </c>
      <c r="F252" s="15" t="s">
        <v>660</v>
      </c>
      <c r="G252" s="15" t="s">
        <v>59</v>
      </c>
      <c r="H252" s="18" t="s">
        <v>1057</v>
      </c>
      <c r="I252" s="18" t="s">
        <v>1058</v>
      </c>
      <c r="J252" s="129">
        <v>547278.43</v>
      </c>
      <c r="K252" s="129">
        <v>628076.4</v>
      </c>
      <c r="L252" s="129">
        <v>12664.75</v>
      </c>
      <c r="M252" s="129">
        <v>14482.0</v>
      </c>
      <c r="N252" s="129">
        <v>1.0</v>
      </c>
      <c r="O252" s="129">
        <v>2.0</v>
      </c>
      <c r="P252" s="129">
        <v>181.0</v>
      </c>
      <c r="Q252" s="129">
        <v>169.0</v>
      </c>
      <c r="R252" s="129">
        <v>17.0</v>
      </c>
      <c r="S252" s="129">
        <v>12.0</v>
      </c>
      <c r="T252" s="129">
        <v>-50.0</v>
      </c>
      <c r="U252" s="129">
        <v>7.0</v>
      </c>
      <c r="V252" s="129">
        <v>41.0</v>
      </c>
      <c r="W252" s="129">
        <v>-12.55</v>
      </c>
      <c r="X252" s="129">
        <v>-12.86</v>
      </c>
      <c r="Y252" s="129">
        <v>1.0</v>
      </c>
      <c r="Z252" s="129">
        <v>1.0</v>
      </c>
      <c r="AA252" s="129">
        <v>3.0</v>
      </c>
      <c r="AB252" s="129">
        <v>1.0</v>
      </c>
      <c r="AC252" s="129">
        <v>1.0</v>
      </c>
      <c r="AD252" s="129">
        <v>1.4</v>
      </c>
      <c r="AE252" s="129">
        <v>388.0</v>
      </c>
      <c r="AF252" s="129">
        <v>1.0</v>
      </c>
      <c r="AG252" s="129">
        <v>1.0</v>
      </c>
      <c r="AH252" s="129">
        <v>2.0</v>
      </c>
      <c r="AI252" s="129">
        <v>1.0</v>
      </c>
      <c r="AJ252" s="129">
        <v>1.0</v>
      </c>
      <c r="AK252" s="129">
        <v>1.0</v>
      </c>
      <c r="AL252" s="130">
        <v>45392.87391458333</v>
      </c>
      <c r="AM252" s="131">
        <v>547278.43</v>
      </c>
      <c r="AN252" s="131">
        <v>628160.55</v>
      </c>
    </row>
    <row r="253">
      <c r="A253" s="129">
        <v>830.0</v>
      </c>
      <c r="B253" s="14" t="s">
        <v>31</v>
      </c>
      <c r="C253" s="14" t="s">
        <v>32</v>
      </c>
      <c r="D253" s="14" t="s">
        <v>448</v>
      </c>
      <c r="E253" s="14" t="s">
        <v>739</v>
      </c>
      <c r="F253" s="15" t="s">
        <v>76</v>
      </c>
      <c r="G253" s="15" t="s">
        <v>59</v>
      </c>
      <c r="H253" s="18" t="s">
        <v>1057</v>
      </c>
      <c r="I253" s="18" t="s">
        <v>1058</v>
      </c>
      <c r="J253" s="129">
        <v>1006493.99</v>
      </c>
      <c r="K253" s="129">
        <v>897147.4</v>
      </c>
      <c r="L253" s="129">
        <v>27783.88</v>
      </c>
      <c r="M253" s="129">
        <v>26853.6</v>
      </c>
      <c r="N253" s="129">
        <v>12.0</v>
      </c>
      <c r="O253" s="14" t="s">
        <v>41</v>
      </c>
      <c r="P253" s="129">
        <v>364.0</v>
      </c>
      <c r="Q253" s="129">
        <v>361.0</v>
      </c>
      <c r="R253" s="129">
        <v>47.0</v>
      </c>
      <c r="S253" s="129">
        <v>39.0</v>
      </c>
      <c r="T253" s="14" t="s">
        <v>41</v>
      </c>
      <c r="U253" s="129">
        <v>0.0</v>
      </c>
      <c r="V253" s="129">
        <v>20.0</v>
      </c>
      <c r="W253" s="129">
        <v>3.46</v>
      </c>
      <c r="X253" s="129">
        <v>12.19</v>
      </c>
      <c r="Y253" s="14" t="s">
        <v>41</v>
      </c>
      <c r="Z253" s="129">
        <v>1.0</v>
      </c>
      <c r="AA253" s="129">
        <v>2.0</v>
      </c>
      <c r="AB253" s="129">
        <v>1.0</v>
      </c>
      <c r="AC253" s="129">
        <v>2.0</v>
      </c>
      <c r="AD253" s="129">
        <v>1.4</v>
      </c>
      <c r="AE253" s="129">
        <v>396.0</v>
      </c>
      <c r="AF253" s="14" t="s">
        <v>41</v>
      </c>
      <c r="AG253" s="129">
        <v>1.0</v>
      </c>
      <c r="AH253" s="129">
        <v>2.0</v>
      </c>
      <c r="AI253" s="129">
        <v>1.0</v>
      </c>
      <c r="AJ253" s="129">
        <v>2.0</v>
      </c>
      <c r="AK253" s="129">
        <v>1.0</v>
      </c>
      <c r="AL253" s="130">
        <v>45392.87391458333</v>
      </c>
      <c r="AM253" s="131">
        <v>1006508.99</v>
      </c>
      <c r="AN253" s="131">
        <v>897011.91</v>
      </c>
    </row>
    <row r="254">
      <c r="A254" s="129">
        <v>173.0</v>
      </c>
      <c r="B254" s="14" t="s">
        <v>47</v>
      </c>
      <c r="C254" s="14" t="s">
        <v>32</v>
      </c>
      <c r="D254" s="14" t="s">
        <v>168</v>
      </c>
      <c r="E254" s="14" t="s">
        <v>169</v>
      </c>
      <c r="F254" s="15" t="s">
        <v>170</v>
      </c>
      <c r="G254" s="15" t="s">
        <v>59</v>
      </c>
      <c r="H254" s="18" t="s">
        <v>1057</v>
      </c>
      <c r="I254" s="18" t="s">
        <v>1058</v>
      </c>
      <c r="J254" s="129">
        <v>1313425.67</v>
      </c>
      <c r="K254" s="129">
        <v>1215261.2</v>
      </c>
      <c r="L254" s="129">
        <v>42073.56</v>
      </c>
      <c r="M254" s="129">
        <v>42676.0</v>
      </c>
      <c r="N254" s="129">
        <v>31.0</v>
      </c>
      <c r="O254" s="129">
        <v>12.0</v>
      </c>
      <c r="P254" s="129">
        <v>409.0</v>
      </c>
      <c r="Q254" s="129">
        <v>424.0</v>
      </c>
      <c r="R254" s="129">
        <v>34.0</v>
      </c>
      <c r="S254" s="129">
        <v>49.0</v>
      </c>
      <c r="T254" s="129">
        <v>158.0</v>
      </c>
      <c r="U254" s="129">
        <v>-3.0</v>
      </c>
      <c r="V254" s="129">
        <v>-30.0</v>
      </c>
      <c r="W254" s="129">
        <v>-1.41</v>
      </c>
      <c r="X254" s="129">
        <v>8.08</v>
      </c>
      <c r="Y254" s="129">
        <v>5.0</v>
      </c>
      <c r="Z254" s="129">
        <v>1.0</v>
      </c>
      <c r="AA254" s="129">
        <v>1.0</v>
      </c>
      <c r="AB254" s="129">
        <v>1.0</v>
      </c>
      <c r="AC254" s="129">
        <v>2.0</v>
      </c>
      <c r="AD254" s="129">
        <v>1.45</v>
      </c>
      <c r="AE254" s="129">
        <v>385.0</v>
      </c>
      <c r="AF254" s="129">
        <v>4.0</v>
      </c>
      <c r="AG254" s="129">
        <v>1.0</v>
      </c>
      <c r="AH254" s="129">
        <v>1.0</v>
      </c>
      <c r="AI254" s="129">
        <v>1.0</v>
      </c>
      <c r="AJ254" s="129">
        <v>2.0</v>
      </c>
      <c r="AK254" s="129">
        <v>1.0</v>
      </c>
      <c r="AL254" s="130">
        <v>45392.87391458333</v>
      </c>
      <c r="AM254" s="131">
        <v>1314150.86</v>
      </c>
      <c r="AN254" s="131">
        <v>1214888.01</v>
      </c>
    </row>
    <row r="255">
      <c r="A255" s="129">
        <v>201.0</v>
      </c>
      <c r="B255" s="14" t="s">
        <v>42</v>
      </c>
      <c r="C255" s="14" t="s">
        <v>32</v>
      </c>
      <c r="D255" s="14" t="s">
        <v>201</v>
      </c>
      <c r="E255" s="14" t="s">
        <v>202</v>
      </c>
      <c r="F255" s="15" t="s">
        <v>108</v>
      </c>
      <c r="G255" s="15" t="s">
        <v>46</v>
      </c>
      <c r="H255" s="18" t="s">
        <v>1057</v>
      </c>
      <c r="I255" s="18" t="s">
        <v>1058</v>
      </c>
      <c r="J255" s="129">
        <v>1429817.2</v>
      </c>
      <c r="K255" s="129">
        <v>1258394.8</v>
      </c>
      <c r="L255" s="129">
        <v>43216.5</v>
      </c>
      <c r="M255" s="129">
        <v>42997.58</v>
      </c>
      <c r="N255" s="14" t="s">
        <v>41</v>
      </c>
      <c r="O255" s="14" t="s">
        <v>41</v>
      </c>
      <c r="P255" s="129">
        <v>509.0</v>
      </c>
      <c r="Q255" s="129">
        <v>568.0</v>
      </c>
      <c r="R255" s="129">
        <v>20.0</v>
      </c>
      <c r="S255" s="129">
        <v>33.0</v>
      </c>
      <c r="T255" s="14" t="s">
        <v>41</v>
      </c>
      <c r="U255" s="129">
        <v>-10.0</v>
      </c>
      <c r="V255" s="129">
        <v>-39.0</v>
      </c>
      <c r="W255" s="129">
        <v>0.51</v>
      </c>
      <c r="X255" s="129">
        <v>13.62</v>
      </c>
      <c r="Y255" s="14" t="s">
        <v>41</v>
      </c>
      <c r="Z255" s="129">
        <v>1.0</v>
      </c>
      <c r="AA255" s="129">
        <v>1.0</v>
      </c>
      <c r="AB255" s="129">
        <v>1.0</v>
      </c>
      <c r="AC255" s="129">
        <v>3.0</v>
      </c>
      <c r="AD255" s="129">
        <v>1.45</v>
      </c>
      <c r="AE255" s="129">
        <v>386.0</v>
      </c>
      <c r="AF255" s="14" t="s">
        <v>41</v>
      </c>
      <c r="AG255" s="129">
        <v>1.0</v>
      </c>
      <c r="AH255" s="129">
        <v>1.0</v>
      </c>
      <c r="AI255" s="129">
        <v>1.0</v>
      </c>
      <c r="AJ255" s="129">
        <v>2.0</v>
      </c>
      <c r="AK255" s="129">
        <v>1.0</v>
      </c>
      <c r="AL255" s="130">
        <v>45392.87391458333</v>
      </c>
      <c r="AM255" s="131">
        <v>1430256.31</v>
      </c>
      <c r="AN255" s="131">
        <v>1308127.03</v>
      </c>
    </row>
    <row r="256">
      <c r="A256" s="129">
        <v>250.0</v>
      </c>
      <c r="B256" s="14" t="s">
        <v>67</v>
      </c>
      <c r="C256" s="14" t="s">
        <v>32</v>
      </c>
      <c r="D256" s="14" t="s">
        <v>249</v>
      </c>
      <c r="E256" s="14" t="s">
        <v>250</v>
      </c>
      <c r="F256" s="15" t="s">
        <v>159</v>
      </c>
      <c r="G256" s="15" t="s">
        <v>46</v>
      </c>
      <c r="H256" s="18" t="s">
        <v>1057</v>
      </c>
      <c r="I256" s="18" t="s">
        <v>1058</v>
      </c>
      <c r="J256" s="129">
        <v>3919101.01</v>
      </c>
      <c r="K256" s="129">
        <v>3629510.2</v>
      </c>
      <c r="L256" s="129">
        <v>147616.15</v>
      </c>
      <c r="M256" s="129">
        <v>149734.6</v>
      </c>
      <c r="N256" s="129">
        <v>153.0</v>
      </c>
      <c r="O256" s="129">
        <v>130.0</v>
      </c>
      <c r="P256" s="129">
        <v>1409.0</v>
      </c>
      <c r="Q256" s="129">
        <v>1258.0</v>
      </c>
      <c r="R256" s="129">
        <v>139.0</v>
      </c>
      <c r="S256" s="129">
        <v>101.0</v>
      </c>
      <c r="T256" s="129">
        <v>17.0</v>
      </c>
      <c r="U256" s="129">
        <v>12.0</v>
      </c>
      <c r="V256" s="129">
        <v>37.0</v>
      </c>
      <c r="W256" s="129">
        <v>-1.41</v>
      </c>
      <c r="X256" s="129">
        <v>7.98</v>
      </c>
      <c r="Y256" s="129">
        <v>1.0</v>
      </c>
      <c r="Z256" s="129">
        <v>1.0</v>
      </c>
      <c r="AA256" s="129">
        <v>2.0</v>
      </c>
      <c r="AB256" s="129">
        <v>1.0</v>
      </c>
      <c r="AC256" s="129">
        <v>2.0</v>
      </c>
      <c r="AD256" s="129">
        <v>1.45</v>
      </c>
      <c r="AE256" s="129">
        <v>387.0</v>
      </c>
      <c r="AF256" s="129">
        <v>1.0</v>
      </c>
      <c r="AG256" s="129">
        <v>1.0</v>
      </c>
      <c r="AH256" s="129">
        <v>2.0</v>
      </c>
      <c r="AI256" s="129">
        <v>1.0</v>
      </c>
      <c r="AJ256" s="129">
        <v>2.0</v>
      </c>
      <c r="AK256" s="129">
        <v>1.0</v>
      </c>
      <c r="AL256" s="130">
        <v>45392.87391458333</v>
      </c>
      <c r="AM256" s="131">
        <v>3917963.01</v>
      </c>
      <c r="AN256" s="131">
        <v>3627700.58</v>
      </c>
    </row>
    <row r="257">
      <c r="A257" s="129">
        <v>267.0</v>
      </c>
      <c r="B257" s="14" t="s">
        <v>42</v>
      </c>
      <c r="C257" s="14" t="s">
        <v>32</v>
      </c>
      <c r="D257" s="14" t="s">
        <v>203</v>
      </c>
      <c r="E257" s="14" t="s">
        <v>204</v>
      </c>
      <c r="F257" s="15" t="s">
        <v>108</v>
      </c>
      <c r="G257" s="15" t="s">
        <v>46</v>
      </c>
      <c r="H257" s="18" t="s">
        <v>1057</v>
      </c>
      <c r="I257" s="18" t="s">
        <v>1058</v>
      </c>
      <c r="J257" s="129">
        <v>1105267.6</v>
      </c>
      <c r="K257" s="129">
        <v>978897.6</v>
      </c>
      <c r="L257" s="129">
        <v>39228.17</v>
      </c>
      <c r="M257" s="129">
        <v>38113.92</v>
      </c>
      <c r="N257" s="129">
        <v>16.0</v>
      </c>
      <c r="O257" s="129">
        <v>17.0</v>
      </c>
      <c r="P257" s="129">
        <v>674.0</v>
      </c>
      <c r="Q257" s="129">
        <v>667.0</v>
      </c>
      <c r="R257" s="129">
        <v>50.0</v>
      </c>
      <c r="S257" s="129">
        <v>40.0</v>
      </c>
      <c r="T257" s="129">
        <v>-5.0</v>
      </c>
      <c r="U257" s="129">
        <v>1.0</v>
      </c>
      <c r="V257" s="129">
        <v>25.0</v>
      </c>
      <c r="W257" s="129">
        <v>2.92</v>
      </c>
      <c r="X257" s="129">
        <v>12.91</v>
      </c>
      <c r="Y257" s="129">
        <v>1.0</v>
      </c>
      <c r="Z257" s="129">
        <v>1.0</v>
      </c>
      <c r="AA257" s="129">
        <v>2.0</v>
      </c>
      <c r="AB257" s="129">
        <v>1.0</v>
      </c>
      <c r="AC257" s="129">
        <v>2.0</v>
      </c>
      <c r="AD257" s="129">
        <v>1.45</v>
      </c>
      <c r="AE257" s="129">
        <v>383.0</v>
      </c>
      <c r="AF257" s="129">
        <v>1.0</v>
      </c>
      <c r="AG257" s="129">
        <v>1.0</v>
      </c>
      <c r="AH257" s="129">
        <v>2.0</v>
      </c>
      <c r="AI257" s="129">
        <v>1.0</v>
      </c>
      <c r="AJ257" s="129">
        <v>2.0</v>
      </c>
      <c r="AK257" s="129">
        <v>1.0</v>
      </c>
      <c r="AL257" s="130">
        <v>45392.87391458333</v>
      </c>
      <c r="AM257" s="131">
        <v>1111760.54</v>
      </c>
      <c r="AN257" s="131">
        <v>969473.17</v>
      </c>
    </row>
    <row r="258">
      <c r="A258" s="129">
        <v>358.0</v>
      </c>
      <c r="B258" s="14" t="s">
        <v>60</v>
      </c>
      <c r="C258" s="14" t="s">
        <v>32</v>
      </c>
      <c r="D258" s="14" t="s">
        <v>91</v>
      </c>
      <c r="E258" s="14" t="s">
        <v>368</v>
      </c>
      <c r="F258" s="15" t="s">
        <v>88</v>
      </c>
      <c r="G258" s="15" t="s">
        <v>59</v>
      </c>
      <c r="H258" s="18" t="s">
        <v>1057</v>
      </c>
      <c r="I258" s="18" t="s">
        <v>1058</v>
      </c>
      <c r="J258" s="129">
        <v>1343253.8</v>
      </c>
      <c r="K258" s="129">
        <v>1240348.2</v>
      </c>
      <c r="L258" s="129">
        <v>32786.97</v>
      </c>
      <c r="M258" s="129">
        <v>35333.89</v>
      </c>
      <c r="N258" s="129">
        <v>9.0</v>
      </c>
      <c r="O258" s="129">
        <v>1.0</v>
      </c>
      <c r="P258" s="129">
        <v>372.0</v>
      </c>
      <c r="Q258" s="129">
        <v>348.0</v>
      </c>
      <c r="R258" s="129">
        <v>31.0</v>
      </c>
      <c r="S258" s="129">
        <v>33.0</v>
      </c>
      <c r="T258" s="129">
        <v>800.0</v>
      </c>
      <c r="U258" s="129">
        <v>6.0</v>
      </c>
      <c r="V258" s="129">
        <v>-6.0</v>
      </c>
      <c r="W258" s="129">
        <v>-7.21</v>
      </c>
      <c r="X258" s="129">
        <v>8.3</v>
      </c>
      <c r="Y258" s="129">
        <v>5.0</v>
      </c>
      <c r="Z258" s="129">
        <v>1.0</v>
      </c>
      <c r="AA258" s="129">
        <v>1.0</v>
      </c>
      <c r="AB258" s="129">
        <v>1.0</v>
      </c>
      <c r="AC258" s="129">
        <v>2.0</v>
      </c>
      <c r="AD258" s="129">
        <v>1.45</v>
      </c>
      <c r="AE258" s="129">
        <v>380.0</v>
      </c>
      <c r="AF258" s="129">
        <v>4.0</v>
      </c>
      <c r="AG258" s="129">
        <v>1.0</v>
      </c>
      <c r="AH258" s="129">
        <v>1.0</v>
      </c>
      <c r="AI258" s="129">
        <v>1.0</v>
      </c>
      <c r="AJ258" s="129">
        <v>2.0</v>
      </c>
      <c r="AK258" s="129">
        <v>1.0</v>
      </c>
      <c r="AL258" s="130">
        <v>45392.87391458333</v>
      </c>
      <c r="AM258" s="131">
        <v>1346940.37</v>
      </c>
      <c r="AN258" s="131">
        <v>1240971.55</v>
      </c>
    </row>
    <row r="259">
      <c r="A259" s="129">
        <v>453.0</v>
      </c>
      <c r="B259" s="14" t="s">
        <v>97</v>
      </c>
      <c r="C259" s="14" t="s">
        <v>32</v>
      </c>
      <c r="D259" s="14" t="s">
        <v>337</v>
      </c>
      <c r="E259" s="14" t="s">
        <v>450</v>
      </c>
      <c r="F259" s="15" t="s">
        <v>451</v>
      </c>
      <c r="G259" s="15" t="s">
        <v>101</v>
      </c>
      <c r="H259" s="18" t="s">
        <v>1057</v>
      </c>
      <c r="I259" s="18" t="s">
        <v>1058</v>
      </c>
      <c r="J259" s="129">
        <v>908439.51</v>
      </c>
      <c r="K259" s="129">
        <v>807823.0</v>
      </c>
      <c r="L259" s="129">
        <v>23123.5</v>
      </c>
      <c r="M259" s="129">
        <v>23034.0</v>
      </c>
      <c r="N259" s="129">
        <v>5.0</v>
      </c>
      <c r="O259" s="129">
        <v>8.0</v>
      </c>
      <c r="P259" s="129">
        <v>282.0</v>
      </c>
      <c r="Q259" s="129">
        <v>249.0</v>
      </c>
      <c r="R259" s="129">
        <v>14.0</v>
      </c>
      <c r="S259" s="129">
        <v>11.0</v>
      </c>
      <c r="T259" s="129">
        <v>-37.0</v>
      </c>
      <c r="U259" s="129">
        <v>13.0</v>
      </c>
      <c r="V259" s="129">
        <v>27.0</v>
      </c>
      <c r="W259" s="129">
        <v>0.39</v>
      </c>
      <c r="X259" s="129">
        <v>12.46</v>
      </c>
      <c r="Y259" s="129">
        <v>1.0</v>
      </c>
      <c r="Z259" s="129">
        <v>1.0</v>
      </c>
      <c r="AA259" s="129">
        <v>2.0</v>
      </c>
      <c r="AB259" s="129">
        <v>1.0</v>
      </c>
      <c r="AC259" s="129">
        <v>2.0</v>
      </c>
      <c r="AD259" s="129">
        <v>1.45</v>
      </c>
      <c r="AE259" s="129">
        <v>377.0</v>
      </c>
      <c r="AF259" s="129">
        <v>1.0</v>
      </c>
      <c r="AG259" s="129">
        <v>1.0</v>
      </c>
      <c r="AH259" s="129">
        <v>2.0</v>
      </c>
      <c r="AI259" s="129">
        <v>1.0</v>
      </c>
      <c r="AJ259" s="129">
        <v>2.0</v>
      </c>
      <c r="AK259" s="129">
        <v>1.0</v>
      </c>
      <c r="AL259" s="130">
        <v>45392.87391458333</v>
      </c>
      <c r="AM259" s="131">
        <v>905098.01</v>
      </c>
      <c r="AN259" s="131">
        <v>796049.14</v>
      </c>
    </row>
    <row r="260">
      <c r="A260" s="129">
        <v>590.0</v>
      </c>
      <c r="B260" s="14" t="s">
        <v>97</v>
      </c>
      <c r="C260" s="14" t="s">
        <v>32</v>
      </c>
      <c r="D260" s="14" t="s">
        <v>555</v>
      </c>
      <c r="E260" s="14" t="s">
        <v>556</v>
      </c>
      <c r="F260" s="15" t="s">
        <v>143</v>
      </c>
      <c r="G260" s="15" t="s">
        <v>101</v>
      </c>
      <c r="H260" s="18" t="s">
        <v>1057</v>
      </c>
      <c r="I260" s="18" t="s">
        <v>1058</v>
      </c>
      <c r="J260" s="129">
        <v>1261314.76</v>
      </c>
      <c r="K260" s="129">
        <v>1274241.8</v>
      </c>
      <c r="L260" s="129">
        <v>36304.17</v>
      </c>
      <c r="M260" s="129">
        <v>37678.0</v>
      </c>
      <c r="N260" s="129">
        <v>86.0</v>
      </c>
      <c r="O260" s="129">
        <v>59.0</v>
      </c>
      <c r="P260" s="129">
        <v>555.0</v>
      </c>
      <c r="Q260" s="129">
        <v>522.0</v>
      </c>
      <c r="R260" s="129">
        <v>73.0</v>
      </c>
      <c r="S260" s="129">
        <v>51.0</v>
      </c>
      <c r="T260" s="129">
        <v>45.0</v>
      </c>
      <c r="U260" s="129">
        <v>6.0</v>
      </c>
      <c r="V260" s="129">
        <v>43.0</v>
      </c>
      <c r="W260" s="129">
        <v>-3.65</v>
      </c>
      <c r="X260" s="129">
        <v>-1.01</v>
      </c>
      <c r="Y260" s="129">
        <v>2.0</v>
      </c>
      <c r="Z260" s="129">
        <v>1.0</v>
      </c>
      <c r="AA260" s="129">
        <v>3.0</v>
      </c>
      <c r="AB260" s="129">
        <v>1.0</v>
      </c>
      <c r="AC260" s="129">
        <v>1.0</v>
      </c>
      <c r="AD260" s="129">
        <v>1.45</v>
      </c>
      <c r="AE260" s="129">
        <v>381.0</v>
      </c>
      <c r="AF260" s="129">
        <v>2.0</v>
      </c>
      <c r="AG260" s="129">
        <v>1.0</v>
      </c>
      <c r="AH260" s="129">
        <v>2.0</v>
      </c>
      <c r="AI260" s="129">
        <v>1.0</v>
      </c>
      <c r="AJ260" s="129">
        <v>1.0</v>
      </c>
      <c r="AK260" s="129">
        <v>1.0</v>
      </c>
      <c r="AL260" s="130">
        <v>45392.87391458333</v>
      </c>
      <c r="AM260" s="131">
        <v>1261586.76</v>
      </c>
      <c r="AN260" s="131">
        <v>1273656.38</v>
      </c>
    </row>
    <row r="261">
      <c r="A261" s="129">
        <v>739.0</v>
      </c>
      <c r="B261" s="14" t="s">
        <v>42</v>
      </c>
      <c r="C261" s="14" t="s">
        <v>32</v>
      </c>
      <c r="D261" s="14" t="s">
        <v>237</v>
      </c>
      <c r="E261" s="14" t="s">
        <v>669</v>
      </c>
      <c r="F261" s="15" t="s">
        <v>108</v>
      </c>
      <c r="G261" s="15" t="s">
        <v>46</v>
      </c>
      <c r="H261" s="18" t="s">
        <v>1057</v>
      </c>
      <c r="I261" s="18" t="s">
        <v>1058</v>
      </c>
      <c r="J261" s="129">
        <v>1099806.75</v>
      </c>
      <c r="K261" s="129">
        <v>1004022.6</v>
      </c>
      <c r="L261" s="129">
        <v>37175.17</v>
      </c>
      <c r="M261" s="129">
        <v>36523.66</v>
      </c>
      <c r="N261" s="129">
        <v>10.0</v>
      </c>
      <c r="O261" s="129">
        <v>3.0</v>
      </c>
      <c r="P261" s="129">
        <v>359.0</v>
      </c>
      <c r="Q261" s="129">
        <v>366.0</v>
      </c>
      <c r="R261" s="129">
        <v>31.0</v>
      </c>
      <c r="S261" s="129">
        <v>30.0</v>
      </c>
      <c r="T261" s="129">
        <v>233.0</v>
      </c>
      <c r="U261" s="129">
        <v>-1.0</v>
      </c>
      <c r="V261" s="129">
        <v>3.0</v>
      </c>
      <c r="W261" s="129">
        <v>1.78</v>
      </c>
      <c r="X261" s="129">
        <v>9.54</v>
      </c>
      <c r="Y261" s="129">
        <v>5.0</v>
      </c>
      <c r="Z261" s="129">
        <v>1.0</v>
      </c>
      <c r="AA261" s="129">
        <v>1.0</v>
      </c>
      <c r="AB261" s="129">
        <v>1.0</v>
      </c>
      <c r="AC261" s="129">
        <v>2.0</v>
      </c>
      <c r="AD261" s="129">
        <v>1.45</v>
      </c>
      <c r="AE261" s="129">
        <v>382.0</v>
      </c>
      <c r="AF261" s="129">
        <v>4.0</v>
      </c>
      <c r="AG261" s="129">
        <v>1.0</v>
      </c>
      <c r="AH261" s="129">
        <v>1.0</v>
      </c>
      <c r="AI261" s="129">
        <v>1.0</v>
      </c>
      <c r="AJ261" s="129">
        <v>2.0</v>
      </c>
      <c r="AK261" s="129">
        <v>1.0</v>
      </c>
      <c r="AL261" s="130">
        <v>45392.87391458333</v>
      </c>
      <c r="AM261" s="131">
        <v>1100574.0</v>
      </c>
      <c r="AN261" s="131">
        <v>1003993.19</v>
      </c>
    </row>
    <row r="262">
      <c r="A262" s="129">
        <v>749.0</v>
      </c>
      <c r="B262" s="14" t="s">
        <v>47</v>
      </c>
      <c r="C262" s="14" t="s">
        <v>32</v>
      </c>
      <c r="D262" s="14" t="s">
        <v>559</v>
      </c>
      <c r="E262" s="14" t="s">
        <v>560</v>
      </c>
      <c r="F262" s="15" t="s">
        <v>170</v>
      </c>
      <c r="G262" s="15" t="s">
        <v>59</v>
      </c>
      <c r="H262" s="18" t="s">
        <v>1057</v>
      </c>
      <c r="I262" s="18" t="s">
        <v>1058</v>
      </c>
      <c r="J262" s="129">
        <v>656922.19</v>
      </c>
      <c r="K262" s="129">
        <v>578125.0</v>
      </c>
      <c r="L262" s="129">
        <v>18086.48</v>
      </c>
      <c r="M262" s="129">
        <v>17602.1</v>
      </c>
      <c r="N262" s="14" t="s">
        <v>41</v>
      </c>
      <c r="O262" s="129">
        <v>1.0</v>
      </c>
      <c r="P262" s="129">
        <v>178.0</v>
      </c>
      <c r="Q262" s="129">
        <v>188.0</v>
      </c>
      <c r="R262" s="129">
        <v>9.0</v>
      </c>
      <c r="S262" s="129">
        <v>9.0</v>
      </c>
      <c r="T262" s="14" t="s">
        <v>41</v>
      </c>
      <c r="U262" s="129">
        <v>-5.0</v>
      </c>
      <c r="V262" s="129">
        <v>0.0</v>
      </c>
      <c r="W262" s="129">
        <v>2.75</v>
      </c>
      <c r="X262" s="129">
        <v>13.63</v>
      </c>
      <c r="Y262" s="14" t="s">
        <v>41</v>
      </c>
      <c r="Z262" s="129">
        <v>1.0</v>
      </c>
      <c r="AA262" s="129">
        <v>1.0</v>
      </c>
      <c r="AB262" s="129">
        <v>1.0</v>
      </c>
      <c r="AC262" s="129">
        <v>3.0</v>
      </c>
      <c r="AD262" s="129">
        <v>1.45</v>
      </c>
      <c r="AE262" s="129">
        <v>376.0</v>
      </c>
      <c r="AF262" s="14" t="s">
        <v>41</v>
      </c>
      <c r="AG262" s="129">
        <v>1.0</v>
      </c>
      <c r="AH262" s="129">
        <v>1.0</v>
      </c>
      <c r="AI262" s="129">
        <v>1.0</v>
      </c>
      <c r="AJ262" s="129">
        <v>2.0</v>
      </c>
      <c r="AK262" s="129">
        <v>1.0</v>
      </c>
      <c r="AL262" s="130">
        <v>45392.87391458333</v>
      </c>
      <c r="AM262" s="131">
        <v>658293.44</v>
      </c>
      <c r="AN262" s="131">
        <v>578035.34</v>
      </c>
    </row>
    <row r="263">
      <c r="A263" s="129">
        <v>788.0</v>
      </c>
      <c r="B263" s="14" t="s">
        <v>37</v>
      </c>
      <c r="C263" s="14" t="s">
        <v>32</v>
      </c>
      <c r="D263" s="14" t="s">
        <v>705</v>
      </c>
      <c r="E263" s="14" t="s">
        <v>706</v>
      </c>
      <c r="F263" s="15" t="s">
        <v>52</v>
      </c>
      <c r="G263" s="15" t="s">
        <v>46</v>
      </c>
      <c r="H263" s="18" t="s">
        <v>1057</v>
      </c>
      <c r="I263" s="18" t="s">
        <v>1058</v>
      </c>
      <c r="J263" s="129">
        <v>716413.63</v>
      </c>
      <c r="K263" s="129">
        <v>662461.6</v>
      </c>
      <c r="L263" s="129">
        <v>28650.49</v>
      </c>
      <c r="M263" s="129">
        <v>29608.0</v>
      </c>
      <c r="N263" s="129">
        <v>9.0</v>
      </c>
      <c r="O263" s="129">
        <v>8.0</v>
      </c>
      <c r="P263" s="129">
        <v>433.0</v>
      </c>
      <c r="Q263" s="129">
        <v>342.0</v>
      </c>
      <c r="R263" s="129">
        <v>25.0</v>
      </c>
      <c r="S263" s="129">
        <v>19.0</v>
      </c>
      <c r="T263" s="129">
        <v>12.0</v>
      </c>
      <c r="U263" s="129">
        <v>26.0</v>
      </c>
      <c r="V263" s="129">
        <v>31.0</v>
      </c>
      <c r="W263" s="129">
        <v>-3.23</v>
      </c>
      <c r="X263" s="129">
        <v>8.14</v>
      </c>
      <c r="Y263" s="129">
        <v>1.0</v>
      </c>
      <c r="Z263" s="129">
        <v>1.0</v>
      </c>
      <c r="AA263" s="129">
        <v>2.0</v>
      </c>
      <c r="AB263" s="129">
        <v>1.0</v>
      </c>
      <c r="AC263" s="129">
        <v>2.0</v>
      </c>
      <c r="AD263" s="129">
        <v>1.45</v>
      </c>
      <c r="AE263" s="129">
        <v>378.0</v>
      </c>
      <c r="AF263" s="129">
        <v>1.0</v>
      </c>
      <c r="AG263" s="129">
        <v>1.0</v>
      </c>
      <c r="AH263" s="129">
        <v>2.0</v>
      </c>
      <c r="AI263" s="129">
        <v>1.0</v>
      </c>
      <c r="AJ263" s="129">
        <v>2.0</v>
      </c>
      <c r="AK263" s="129">
        <v>1.0</v>
      </c>
      <c r="AL263" s="130">
        <v>45392.87391458333</v>
      </c>
      <c r="AM263" s="131">
        <v>716074.25</v>
      </c>
      <c r="AN263" s="131">
        <v>663276.74</v>
      </c>
    </row>
    <row r="264">
      <c r="A264" s="129">
        <v>822.0</v>
      </c>
      <c r="B264" s="14" t="s">
        <v>60</v>
      </c>
      <c r="C264" s="14" t="s">
        <v>32</v>
      </c>
      <c r="D264" s="14" t="s">
        <v>733</v>
      </c>
      <c r="E264" s="14" t="s">
        <v>461</v>
      </c>
      <c r="F264" s="15" t="s">
        <v>96</v>
      </c>
      <c r="G264" s="15" t="s">
        <v>59</v>
      </c>
      <c r="H264" s="18" t="s">
        <v>1057</v>
      </c>
      <c r="I264" s="18" t="s">
        <v>1058</v>
      </c>
      <c r="J264" s="129">
        <v>1562873.16</v>
      </c>
      <c r="K264" s="129">
        <v>1434610.0</v>
      </c>
      <c r="L264" s="129">
        <v>40509.47</v>
      </c>
      <c r="M264" s="129">
        <v>41183.66</v>
      </c>
      <c r="N264" s="129">
        <v>21.0</v>
      </c>
      <c r="O264" s="129">
        <v>6.0</v>
      </c>
      <c r="P264" s="129">
        <v>496.0</v>
      </c>
      <c r="Q264" s="129">
        <v>491.0</v>
      </c>
      <c r="R264" s="129">
        <v>51.0</v>
      </c>
      <c r="S264" s="129">
        <v>44.0</v>
      </c>
      <c r="T264" s="129">
        <v>250.0</v>
      </c>
      <c r="U264" s="129">
        <v>1.0</v>
      </c>
      <c r="V264" s="129">
        <v>15.0</v>
      </c>
      <c r="W264" s="129">
        <v>-1.64</v>
      </c>
      <c r="X264" s="129">
        <v>8.94</v>
      </c>
      <c r="Y264" s="129">
        <v>5.0</v>
      </c>
      <c r="Z264" s="129">
        <v>1.0</v>
      </c>
      <c r="AA264" s="129">
        <v>1.0</v>
      </c>
      <c r="AB264" s="129">
        <v>1.0</v>
      </c>
      <c r="AC264" s="129">
        <v>2.0</v>
      </c>
      <c r="AD264" s="129">
        <v>1.45</v>
      </c>
      <c r="AE264" s="129">
        <v>384.0</v>
      </c>
      <c r="AF264" s="129">
        <v>4.0</v>
      </c>
      <c r="AG264" s="129">
        <v>1.0</v>
      </c>
      <c r="AH264" s="129">
        <v>1.0</v>
      </c>
      <c r="AI264" s="129">
        <v>1.0</v>
      </c>
      <c r="AJ264" s="129">
        <v>2.0</v>
      </c>
      <c r="AK264" s="129">
        <v>1.0</v>
      </c>
      <c r="AL264" s="130">
        <v>45392.87391458333</v>
      </c>
      <c r="AM264" s="131">
        <v>1565648.61</v>
      </c>
      <c r="AN264" s="131">
        <v>1433207.91</v>
      </c>
    </row>
    <row r="265">
      <c r="A265" s="128">
        <v>3055.0</v>
      </c>
      <c r="B265" s="11" t="s">
        <v>31</v>
      </c>
      <c r="C265" s="11" t="s">
        <v>32</v>
      </c>
      <c r="D265" s="11" t="s">
        <v>415</v>
      </c>
      <c r="E265" s="14" t="s">
        <v>796</v>
      </c>
      <c r="F265" s="15" t="s">
        <v>797</v>
      </c>
      <c r="G265" s="15" t="s">
        <v>772</v>
      </c>
      <c r="H265" s="18" t="s">
        <v>1057</v>
      </c>
      <c r="I265" s="18" t="s">
        <v>1058</v>
      </c>
      <c r="J265" s="129">
        <v>838840.48</v>
      </c>
      <c r="K265" s="129">
        <v>728751.6</v>
      </c>
      <c r="L265" s="129">
        <v>32014.75</v>
      </c>
      <c r="M265" s="129">
        <v>31781.67</v>
      </c>
      <c r="N265" s="129">
        <v>3.0</v>
      </c>
      <c r="O265" s="14" t="s">
        <v>41</v>
      </c>
      <c r="P265" s="129">
        <v>602.0</v>
      </c>
      <c r="Q265" s="128">
        <v>467.0</v>
      </c>
      <c r="R265" s="128">
        <v>27.0</v>
      </c>
      <c r="S265" s="128">
        <v>36.0</v>
      </c>
      <c r="T265" s="11" t="s">
        <v>41</v>
      </c>
      <c r="U265" s="128">
        <v>28.0</v>
      </c>
      <c r="V265" s="128">
        <v>-25.0</v>
      </c>
      <c r="W265" s="128">
        <v>0.73</v>
      </c>
      <c r="X265" s="128">
        <v>15.11</v>
      </c>
      <c r="Y265" s="11" t="s">
        <v>41</v>
      </c>
      <c r="Z265" s="128">
        <v>1.0</v>
      </c>
      <c r="AA265" s="128">
        <v>1.0</v>
      </c>
      <c r="AB265" s="128">
        <v>1.0</v>
      </c>
      <c r="AC265" s="128">
        <v>3.0</v>
      </c>
      <c r="AD265" s="128">
        <v>1.45</v>
      </c>
      <c r="AE265" s="128">
        <v>379.0</v>
      </c>
      <c r="AF265" s="11" t="s">
        <v>41</v>
      </c>
      <c r="AG265" s="128">
        <v>1.0</v>
      </c>
      <c r="AH265" s="128">
        <v>1.0</v>
      </c>
      <c r="AI265" s="128">
        <v>1.0</v>
      </c>
      <c r="AJ265" s="128">
        <v>2.0</v>
      </c>
      <c r="AK265" s="128">
        <v>1.0</v>
      </c>
      <c r="AL265" s="130">
        <v>45392.87391458333</v>
      </c>
      <c r="AM265" s="131">
        <v>1250036.7</v>
      </c>
      <c r="AN265" s="131">
        <v>1203448.13</v>
      </c>
    </row>
    <row r="266">
      <c r="A266" s="129">
        <v>454.0</v>
      </c>
      <c r="B266" s="14" t="s">
        <v>42</v>
      </c>
      <c r="C266" s="14" t="s">
        <v>32</v>
      </c>
      <c r="D266" s="14" t="s">
        <v>323</v>
      </c>
      <c r="E266" s="14" t="s">
        <v>324</v>
      </c>
      <c r="F266" s="15" t="s">
        <v>45</v>
      </c>
      <c r="G266" s="15" t="s">
        <v>46</v>
      </c>
      <c r="H266" s="18" t="s">
        <v>1057</v>
      </c>
      <c r="I266" s="18" t="s">
        <v>1058</v>
      </c>
      <c r="J266" s="129">
        <v>605346.25</v>
      </c>
      <c r="K266" s="129">
        <v>581689.8</v>
      </c>
      <c r="L266" s="129">
        <v>25828.65</v>
      </c>
      <c r="M266" s="129">
        <v>24436.23</v>
      </c>
      <c r="N266" s="129">
        <v>14.0</v>
      </c>
      <c r="O266" s="129">
        <v>8.0</v>
      </c>
      <c r="P266" s="129">
        <v>375.0</v>
      </c>
      <c r="Q266" s="129">
        <v>342.0</v>
      </c>
      <c r="R266" s="129">
        <v>13.0</v>
      </c>
      <c r="S266" s="129">
        <v>19.0</v>
      </c>
      <c r="T266" s="129">
        <v>75.0</v>
      </c>
      <c r="U266" s="129">
        <v>9.0</v>
      </c>
      <c r="V266" s="129">
        <v>-31.0</v>
      </c>
      <c r="W266" s="129">
        <v>5.7</v>
      </c>
      <c r="X266" s="129">
        <v>4.07</v>
      </c>
      <c r="Y266" s="129">
        <v>3.0</v>
      </c>
      <c r="Z266" s="129">
        <v>1.0</v>
      </c>
      <c r="AA266" s="129">
        <v>1.0</v>
      </c>
      <c r="AB266" s="129">
        <v>2.0</v>
      </c>
      <c r="AC266" s="129">
        <v>1.0</v>
      </c>
      <c r="AD266" s="129">
        <v>1.5</v>
      </c>
      <c r="AE266" s="129">
        <v>373.0</v>
      </c>
      <c r="AF266" s="129">
        <v>2.0</v>
      </c>
      <c r="AG266" s="129">
        <v>1.0</v>
      </c>
      <c r="AH266" s="129">
        <v>1.0</v>
      </c>
      <c r="AI266" s="129">
        <v>1.0</v>
      </c>
      <c r="AJ266" s="129">
        <v>1.0</v>
      </c>
      <c r="AK266" s="129">
        <v>1.0</v>
      </c>
      <c r="AL266" s="130">
        <v>45392.87391458333</v>
      </c>
      <c r="AM266" s="131">
        <v>741972.43</v>
      </c>
      <c r="AN266" s="131">
        <v>647157.65</v>
      </c>
    </row>
    <row r="267">
      <c r="A267" s="129">
        <v>474.0</v>
      </c>
      <c r="B267" s="14" t="s">
        <v>63</v>
      </c>
      <c r="C267" s="14" t="s">
        <v>32</v>
      </c>
      <c r="D267" s="14" t="s">
        <v>91</v>
      </c>
      <c r="E267" s="14" t="s">
        <v>224</v>
      </c>
      <c r="F267" s="15" t="s">
        <v>88</v>
      </c>
      <c r="G267" s="15" t="s">
        <v>59</v>
      </c>
      <c r="H267" s="18" t="s">
        <v>1057</v>
      </c>
      <c r="I267" s="18" t="s">
        <v>1058</v>
      </c>
      <c r="J267" s="129">
        <v>1394865.71</v>
      </c>
      <c r="K267" s="129">
        <v>1416141.8</v>
      </c>
      <c r="L267" s="129">
        <v>32060.0</v>
      </c>
      <c r="M267" s="129">
        <v>34424.0</v>
      </c>
      <c r="N267" s="129">
        <v>17.0</v>
      </c>
      <c r="O267" s="129">
        <v>9.0</v>
      </c>
      <c r="P267" s="129">
        <v>417.0</v>
      </c>
      <c r="Q267" s="129">
        <v>370.0</v>
      </c>
      <c r="R267" s="129">
        <v>20.0</v>
      </c>
      <c r="S267" s="129">
        <v>14.0</v>
      </c>
      <c r="T267" s="129">
        <v>88.0</v>
      </c>
      <c r="U267" s="129">
        <v>12.0</v>
      </c>
      <c r="V267" s="129">
        <v>42.0</v>
      </c>
      <c r="W267" s="129">
        <v>-6.87</v>
      </c>
      <c r="X267" s="129">
        <v>-1.5</v>
      </c>
      <c r="Y267" s="129">
        <v>3.0</v>
      </c>
      <c r="Z267" s="129">
        <v>1.0</v>
      </c>
      <c r="AA267" s="129">
        <v>3.0</v>
      </c>
      <c r="AB267" s="129">
        <v>1.0</v>
      </c>
      <c r="AC267" s="129">
        <v>1.0</v>
      </c>
      <c r="AD267" s="129">
        <v>1.5</v>
      </c>
      <c r="AE267" s="129">
        <v>374.0</v>
      </c>
      <c r="AF267" s="129">
        <v>2.0</v>
      </c>
      <c r="AG267" s="129">
        <v>1.0</v>
      </c>
      <c r="AH267" s="129">
        <v>2.0</v>
      </c>
      <c r="AI267" s="129">
        <v>1.0</v>
      </c>
      <c r="AJ267" s="129">
        <v>1.0</v>
      </c>
      <c r="AK267" s="129">
        <v>1.0</v>
      </c>
      <c r="AL267" s="130">
        <v>45392.87391458333</v>
      </c>
      <c r="AM267" s="131">
        <v>1405773.79</v>
      </c>
      <c r="AN267" s="131">
        <v>1457288.56</v>
      </c>
    </row>
    <row r="268">
      <c r="A268" s="129">
        <v>649.0</v>
      </c>
      <c r="B268" s="14" t="s">
        <v>60</v>
      </c>
      <c r="C268" s="14" t="s">
        <v>32</v>
      </c>
      <c r="D268" s="14" t="s">
        <v>61</v>
      </c>
      <c r="E268" s="14" t="s">
        <v>601</v>
      </c>
      <c r="F268" s="15" t="s">
        <v>220</v>
      </c>
      <c r="G268" s="15" t="s">
        <v>59</v>
      </c>
      <c r="H268" s="18" t="s">
        <v>1057</v>
      </c>
      <c r="I268" s="18" t="s">
        <v>1058</v>
      </c>
      <c r="J268" s="129">
        <v>1446295.9</v>
      </c>
      <c r="K268" s="129">
        <v>1242425.0</v>
      </c>
      <c r="L268" s="129">
        <v>42995.69</v>
      </c>
      <c r="M268" s="129">
        <v>46084.21</v>
      </c>
      <c r="N268" s="129">
        <v>43.0</v>
      </c>
      <c r="O268" s="129">
        <v>48.0</v>
      </c>
      <c r="P268" s="129">
        <v>545.0</v>
      </c>
      <c r="Q268" s="129">
        <v>541.0</v>
      </c>
      <c r="R268" s="129">
        <v>41.0</v>
      </c>
      <c r="S268" s="129">
        <v>46.0</v>
      </c>
      <c r="T268" s="129">
        <v>-10.0</v>
      </c>
      <c r="U268" s="129">
        <v>0.0</v>
      </c>
      <c r="V268" s="129">
        <v>-10.0</v>
      </c>
      <c r="W268" s="129">
        <v>-6.7</v>
      </c>
      <c r="X268" s="129">
        <v>16.41</v>
      </c>
      <c r="Y268" s="129">
        <v>1.0</v>
      </c>
      <c r="Z268" s="129">
        <v>1.0</v>
      </c>
      <c r="AA268" s="129">
        <v>1.0</v>
      </c>
      <c r="AB268" s="129">
        <v>1.0</v>
      </c>
      <c r="AC268" s="129">
        <v>3.0</v>
      </c>
      <c r="AD268" s="129">
        <v>1.5</v>
      </c>
      <c r="AE268" s="129">
        <v>375.0</v>
      </c>
      <c r="AF268" s="129">
        <v>1.0</v>
      </c>
      <c r="AG268" s="129">
        <v>1.0</v>
      </c>
      <c r="AH268" s="129">
        <v>1.0</v>
      </c>
      <c r="AI268" s="129">
        <v>1.0</v>
      </c>
      <c r="AJ268" s="129">
        <v>2.0</v>
      </c>
      <c r="AK268" s="129">
        <v>1.0</v>
      </c>
      <c r="AL268" s="130">
        <v>45392.87391458333</v>
      </c>
      <c r="AM268" s="131">
        <v>1446476.01</v>
      </c>
      <c r="AN268" s="131">
        <v>1246645.89</v>
      </c>
    </row>
    <row r="269">
      <c r="A269" s="129">
        <v>141.0</v>
      </c>
      <c r="B269" s="14" t="s">
        <v>67</v>
      </c>
      <c r="C269" s="14" t="s">
        <v>32</v>
      </c>
      <c r="D269" s="14" t="s">
        <v>119</v>
      </c>
      <c r="E269" s="14" t="s">
        <v>120</v>
      </c>
      <c r="F269" s="15" t="s">
        <v>121</v>
      </c>
      <c r="G269" s="15" t="s">
        <v>36</v>
      </c>
      <c r="H269" s="18" t="s">
        <v>1057</v>
      </c>
      <c r="I269" s="18" t="s">
        <v>1058</v>
      </c>
      <c r="J269" s="129">
        <v>1278290.4</v>
      </c>
      <c r="K269" s="129">
        <v>1069956.6</v>
      </c>
      <c r="L269" s="129">
        <v>38316.75</v>
      </c>
      <c r="M269" s="129">
        <v>42573.75</v>
      </c>
      <c r="N269" s="129">
        <v>19.0</v>
      </c>
      <c r="O269" s="129">
        <v>14.0</v>
      </c>
      <c r="P269" s="129">
        <v>475.0</v>
      </c>
      <c r="Q269" s="129">
        <v>513.0</v>
      </c>
      <c r="R269" s="129">
        <v>26.0</v>
      </c>
      <c r="S269" s="129">
        <v>24.0</v>
      </c>
      <c r="T269" s="129">
        <v>35.0</v>
      </c>
      <c r="U269" s="129">
        <v>-7.0</v>
      </c>
      <c r="V269" s="129">
        <v>8.0</v>
      </c>
      <c r="W269" s="129">
        <v>-10.0</v>
      </c>
      <c r="X269" s="129">
        <v>19.47</v>
      </c>
      <c r="Y269" s="129">
        <v>2.0</v>
      </c>
      <c r="Z269" s="129">
        <v>1.0</v>
      </c>
      <c r="AA269" s="129">
        <v>1.0</v>
      </c>
      <c r="AB269" s="129">
        <v>1.0</v>
      </c>
      <c r="AC269" s="129">
        <v>3.0</v>
      </c>
      <c r="AD269" s="129">
        <v>1.55</v>
      </c>
      <c r="AE269" s="129">
        <v>370.0</v>
      </c>
      <c r="AF269" s="129">
        <v>2.0</v>
      </c>
      <c r="AG269" s="129">
        <v>1.0</v>
      </c>
      <c r="AH269" s="129">
        <v>1.0</v>
      </c>
      <c r="AI269" s="129">
        <v>1.0</v>
      </c>
      <c r="AJ269" s="129">
        <v>2.0</v>
      </c>
      <c r="AK269" s="129">
        <v>1.0</v>
      </c>
      <c r="AL269" s="130">
        <v>45392.87391458333</v>
      </c>
      <c r="AM269" s="131">
        <v>1280968.84</v>
      </c>
      <c r="AN269" s="131">
        <v>1070187.38</v>
      </c>
    </row>
    <row r="270">
      <c r="A270" s="129">
        <v>156.0</v>
      </c>
      <c r="B270" s="14" t="s">
        <v>47</v>
      </c>
      <c r="C270" s="14" t="s">
        <v>32</v>
      </c>
      <c r="D270" s="14" t="s">
        <v>146</v>
      </c>
      <c r="E270" s="14" t="s">
        <v>147</v>
      </c>
      <c r="F270" s="15" t="s">
        <v>88</v>
      </c>
      <c r="G270" s="15" t="s">
        <v>59</v>
      </c>
      <c r="H270" s="18" t="s">
        <v>1057</v>
      </c>
      <c r="I270" s="18" t="s">
        <v>1058</v>
      </c>
      <c r="J270" s="129">
        <v>794238.0</v>
      </c>
      <c r="K270" s="129">
        <v>1119822.0</v>
      </c>
      <c r="L270" s="129">
        <v>24490.17</v>
      </c>
      <c r="M270" s="129">
        <v>32436.97</v>
      </c>
      <c r="N270" s="129">
        <v>23.0</v>
      </c>
      <c r="O270" s="14" t="s">
        <v>41</v>
      </c>
      <c r="P270" s="129">
        <v>252.0</v>
      </c>
      <c r="Q270" s="129">
        <v>370.0</v>
      </c>
      <c r="R270" s="129">
        <v>34.0</v>
      </c>
      <c r="S270" s="129">
        <v>20.0</v>
      </c>
      <c r="T270" s="14" t="s">
        <v>41</v>
      </c>
      <c r="U270" s="129">
        <v>-31.0</v>
      </c>
      <c r="V270" s="129">
        <v>70.0</v>
      </c>
      <c r="W270" s="129">
        <v>-24.5</v>
      </c>
      <c r="X270" s="129">
        <v>-29.07</v>
      </c>
      <c r="Y270" s="14" t="s">
        <v>41</v>
      </c>
      <c r="Z270" s="129">
        <v>1.0</v>
      </c>
      <c r="AA270" s="129">
        <v>4.0</v>
      </c>
      <c r="AB270" s="129">
        <v>1.0</v>
      </c>
      <c r="AC270" s="129">
        <v>1.0</v>
      </c>
      <c r="AD270" s="129">
        <v>1.55</v>
      </c>
      <c r="AE270" s="129">
        <v>368.0</v>
      </c>
      <c r="AF270" s="14" t="s">
        <v>41</v>
      </c>
      <c r="AG270" s="129">
        <v>1.0</v>
      </c>
      <c r="AH270" s="129">
        <v>3.0</v>
      </c>
      <c r="AI270" s="129">
        <v>1.0</v>
      </c>
      <c r="AJ270" s="129">
        <v>1.0</v>
      </c>
      <c r="AK270" s="129">
        <v>1.0</v>
      </c>
      <c r="AL270" s="130">
        <v>45392.87391458333</v>
      </c>
      <c r="AM270" s="131">
        <v>794586.27</v>
      </c>
      <c r="AN270" s="131">
        <v>1119657.58</v>
      </c>
    </row>
    <row r="271">
      <c r="A271" s="129">
        <v>281.0</v>
      </c>
      <c r="B271" s="14" t="s">
        <v>60</v>
      </c>
      <c r="C271" s="14" t="s">
        <v>32</v>
      </c>
      <c r="D271" s="14" t="s">
        <v>129</v>
      </c>
      <c r="E271" s="14" t="s">
        <v>130</v>
      </c>
      <c r="F271" s="15" t="s">
        <v>88</v>
      </c>
      <c r="G271" s="15" t="s">
        <v>59</v>
      </c>
      <c r="H271" s="18" t="s">
        <v>1057</v>
      </c>
      <c r="I271" s="18" t="s">
        <v>1058</v>
      </c>
      <c r="J271" s="129">
        <v>571121.51</v>
      </c>
      <c r="K271" s="129">
        <v>629235.2</v>
      </c>
      <c r="L271" s="129">
        <v>15736.49</v>
      </c>
      <c r="M271" s="129">
        <v>17499.19</v>
      </c>
      <c r="N271" s="129">
        <v>15.0</v>
      </c>
      <c r="O271" s="129">
        <v>7.0</v>
      </c>
      <c r="P271" s="129">
        <v>328.0</v>
      </c>
      <c r="Q271" s="129">
        <v>348.0</v>
      </c>
      <c r="R271" s="129">
        <v>48.0</v>
      </c>
      <c r="S271" s="129">
        <v>33.0</v>
      </c>
      <c r="T271" s="129">
        <v>114.0</v>
      </c>
      <c r="U271" s="129">
        <v>-5.0</v>
      </c>
      <c r="V271" s="129">
        <v>45.0</v>
      </c>
      <c r="W271" s="129">
        <v>-10.07</v>
      </c>
      <c r="X271" s="129">
        <v>-9.24</v>
      </c>
      <c r="Y271" s="129">
        <v>4.0</v>
      </c>
      <c r="Z271" s="129">
        <v>1.0</v>
      </c>
      <c r="AA271" s="129">
        <v>3.0</v>
      </c>
      <c r="AB271" s="129">
        <v>1.0</v>
      </c>
      <c r="AC271" s="129">
        <v>1.0</v>
      </c>
      <c r="AD271" s="129">
        <v>1.55</v>
      </c>
      <c r="AE271" s="129">
        <v>365.0</v>
      </c>
      <c r="AF271" s="129">
        <v>3.0</v>
      </c>
      <c r="AG271" s="129">
        <v>1.0</v>
      </c>
      <c r="AH271" s="129">
        <v>2.0</v>
      </c>
      <c r="AI271" s="129">
        <v>1.0</v>
      </c>
      <c r="AJ271" s="129">
        <v>1.0</v>
      </c>
      <c r="AK271" s="129">
        <v>1.0</v>
      </c>
      <c r="AL271" s="130">
        <v>45392.87391458333</v>
      </c>
      <c r="AM271" s="131">
        <v>571110.53</v>
      </c>
      <c r="AN271" s="131">
        <v>629464.16</v>
      </c>
    </row>
    <row r="272">
      <c r="A272" s="129">
        <v>532.0</v>
      </c>
      <c r="B272" s="14" t="s">
        <v>122</v>
      </c>
      <c r="C272" s="14" t="s">
        <v>32</v>
      </c>
      <c r="D272" s="14" t="s">
        <v>505</v>
      </c>
      <c r="E272" s="14" t="s">
        <v>506</v>
      </c>
      <c r="F272" s="15" t="s">
        <v>185</v>
      </c>
      <c r="G272" s="15" t="s">
        <v>46</v>
      </c>
      <c r="H272" s="18" t="s">
        <v>1057</v>
      </c>
      <c r="I272" s="18" t="s">
        <v>1058</v>
      </c>
      <c r="J272" s="129">
        <v>1334225.75</v>
      </c>
      <c r="K272" s="129">
        <v>1547349.8</v>
      </c>
      <c r="L272" s="129">
        <v>40574.25</v>
      </c>
      <c r="M272" s="129">
        <v>54600.34</v>
      </c>
      <c r="N272" s="129">
        <v>2.0</v>
      </c>
      <c r="O272" s="14" t="s">
        <v>41</v>
      </c>
      <c r="P272" s="129">
        <v>456.0</v>
      </c>
      <c r="Q272" s="129">
        <v>547.0</v>
      </c>
      <c r="R272" s="129">
        <v>31.0</v>
      </c>
      <c r="S272" s="129">
        <v>18.0</v>
      </c>
      <c r="T272" s="14" t="s">
        <v>41</v>
      </c>
      <c r="U272" s="129">
        <v>-16.0</v>
      </c>
      <c r="V272" s="129">
        <v>72.0</v>
      </c>
      <c r="W272" s="129">
        <v>-25.69</v>
      </c>
      <c r="X272" s="129">
        <v>-13.77</v>
      </c>
      <c r="Y272" s="14" t="s">
        <v>41</v>
      </c>
      <c r="Z272" s="129">
        <v>1.0</v>
      </c>
      <c r="AA272" s="129">
        <v>4.0</v>
      </c>
      <c r="AB272" s="129">
        <v>1.0</v>
      </c>
      <c r="AC272" s="129">
        <v>1.0</v>
      </c>
      <c r="AD272" s="129">
        <v>1.55</v>
      </c>
      <c r="AE272" s="129">
        <v>371.0</v>
      </c>
      <c r="AF272" s="14" t="s">
        <v>41</v>
      </c>
      <c r="AG272" s="129">
        <v>1.0</v>
      </c>
      <c r="AH272" s="129">
        <v>3.0</v>
      </c>
      <c r="AI272" s="129">
        <v>1.0</v>
      </c>
      <c r="AJ272" s="129">
        <v>1.0</v>
      </c>
      <c r="AK272" s="129">
        <v>1.0</v>
      </c>
      <c r="AL272" s="130">
        <v>45392.87391458333</v>
      </c>
      <c r="AM272" s="131">
        <v>1334516.0</v>
      </c>
      <c r="AN272" s="131">
        <v>1548249.98</v>
      </c>
    </row>
    <row r="273">
      <c r="A273" s="129">
        <v>570.0</v>
      </c>
      <c r="B273" s="14" t="s">
        <v>67</v>
      </c>
      <c r="C273" s="14" t="s">
        <v>32</v>
      </c>
      <c r="D273" s="14" t="s">
        <v>104</v>
      </c>
      <c r="E273" s="14" t="s">
        <v>538</v>
      </c>
      <c r="F273" s="15" t="s">
        <v>93</v>
      </c>
      <c r="G273" s="15" t="s">
        <v>46</v>
      </c>
      <c r="H273" s="18" t="s">
        <v>1057</v>
      </c>
      <c r="I273" s="18" t="s">
        <v>1058</v>
      </c>
      <c r="J273" s="129">
        <v>1586796.48</v>
      </c>
      <c r="K273" s="129">
        <v>1436713.8</v>
      </c>
      <c r="L273" s="129">
        <v>62635.26</v>
      </c>
      <c r="M273" s="129">
        <v>61096.48</v>
      </c>
      <c r="N273" s="129">
        <v>15.0</v>
      </c>
      <c r="O273" s="129">
        <v>8.0</v>
      </c>
      <c r="P273" s="129">
        <v>748.0</v>
      </c>
      <c r="Q273" s="129">
        <v>777.0</v>
      </c>
      <c r="R273" s="129">
        <v>47.0</v>
      </c>
      <c r="S273" s="129">
        <v>36.0</v>
      </c>
      <c r="T273" s="129">
        <v>87.0</v>
      </c>
      <c r="U273" s="129">
        <v>-3.0</v>
      </c>
      <c r="V273" s="129">
        <v>30.0</v>
      </c>
      <c r="W273" s="129">
        <v>2.52</v>
      </c>
      <c r="X273" s="129">
        <v>10.45</v>
      </c>
      <c r="Y273" s="129">
        <v>3.0</v>
      </c>
      <c r="Z273" s="129">
        <v>1.0</v>
      </c>
      <c r="AA273" s="129">
        <v>2.0</v>
      </c>
      <c r="AB273" s="129">
        <v>1.0</v>
      </c>
      <c r="AC273" s="129">
        <v>2.0</v>
      </c>
      <c r="AD273" s="129">
        <v>1.55</v>
      </c>
      <c r="AE273" s="129">
        <v>372.0</v>
      </c>
      <c r="AF273" s="129">
        <v>2.0</v>
      </c>
      <c r="AG273" s="129">
        <v>1.0</v>
      </c>
      <c r="AH273" s="129">
        <v>2.0</v>
      </c>
      <c r="AI273" s="129">
        <v>1.0</v>
      </c>
      <c r="AJ273" s="129">
        <v>2.0</v>
      </c>
      <c r="AK273" s="129">
        <v>1.0</v>
      </c>
      <c r="AL273" s="130">
        <v>45392.87391458333</v>
      </c>
      <c r="AM273" s="131">
        <v>1587335.92</v>
      </c>
      <c r="AN273" s="131">
        <v>1436676.6</v>
      </c>
    </row>
    <row r="274">
      <c r="A274" s="129">
        <v>696.0</v>
      </c>
      <c r="B274" s="14" t="s">
        <v>122</v>
      </c>
      <c r="C274" s="14" t="s">
        <v>32</v>
      </c>
      <c r="D274" s="14" t="s">
        <v>546</v>
      </c>
      <c r="E274" s="14" t="s">
        <v>634</v>
      </c>
      <c r="F274" s="15" t="s">
        <v>243</v>
      </c>
      <c r="G274" s="15" t="s">
        <v>101</v>
      </c>
      <c r="H274" s="18" t="s">
        <v>1057</v>
      </c>
      <c r="I274" s="18" t="s">
        <v>1058</v>
      </c>
      <c r="J274" s="129">
        <v>627499.47</v>
      </c>
      <c r="K274" s="129">
        <v>669733.2</v>
      </c>
      <c r="L274" s="129">
        <v>22590.25</v>
      </c>
      <c r="M274" s="129">
        <v>24136.42</v>
      </c>
      <c r="N274" s="129">
        <v>33.0</v>
      </c>
      <c r="O274" s="129">
        <v>17.0</v>
      </c>
      <c r="P274" s="129">
        <v>338.0</v>
      </c>
      <c r="Q274" s="129">
        <v>318.0</v>
      </c>
      <c r="R274" s="129">
        <v>57.0</v>
      </c>
      <c r="S274" s="129">
        <v>38.0</v>
      </c>
      <c r="T274" s="129">
        <v>94.0</v>
      </c>
      <c r="U274" s="129">
        <v>6.0</v>
      </c>
      <c r="V274" s="129">
        <v>50.0</v>
      </c>
      <c r="W274" s="129">
        <v>-6.41</v>
      </c>
      <c r="X274" s="129">
        <v>-6.31</v>
      </c>
      <c r="Y274" s="129">
        <v>4.0</v>
      </c>
      <c r="Z274" s="129">
        <v>1.0</v>
      </c>
      <c r="AA274" s="129">
        <v>3.0</v>
      </c>
      <c r="AB274" s="129">
        <v>1.0</v>
      </c>
      <c r="AC274" s="129">
        <v>1.0</v>
      </c>
      <c r="AD274" s="129">
        <v>1.55</v>
      </c>
      <c r="AE274" s="129">
        <v>367.0</v>
      </c>
      <c r="AF274" s="129">
        <v>3.0</v>
      </c>
      <c r="AG274" s="129">
        <v>1.0</v>
      </c>
      <c r="AH274" s="129">
        <v>2.0</v>
      </c>
      <c r="AI274" s="129">
        <v>1.0</v>
      </c>
      <c r="AJ274" s="129">
        <v>1.0</v>
      </c>
      <c r="AK274" s="129">
        <v>1.0</v>
      </c>
      <c r="AL274" s="130">
        <v>45392.87391458333</v>
      </c>
      <c r="AM274" s="131">
        <v>631798.33</v>
      </c>
      <c r="AN274" s="131">
        <v>670124.66</v>
      </c>
    </row>
    <row r="275">
      <c r="A275" s="129">
        <v>792.0</v>
      </c>
      <c r="B275" s="14" t="s">
        <v>67</v>
      </c>
      <c r="C275" s="14" t="s">
        <v>32</v>
      </c>
      <c r="D275" s="14" t="s">
        <v>711</v>
      </c>
      <c r="E275" s="14" t="s">
        <v>712</v>
      </c>
      <c r="F275" s="15" t="s">
        <v>70</v>
      </c>
      <c r="G275" s="15" t="s">
        <v>36</v>
      </c>
      <c r="H275" s="18" t="s">
        <v>1057</v>
      </c>
      <c r="I275" s="18" t="s">
        <v>1058</v>
      </c>
      <c r="J275" s="129">
        <v>1180824.64</v>
      </c>
      <c r="K275" s="129">
        <v>1198037.6</v>
      </c>
      <c r="L275" s="129">
        <v>37831.29</v>
      </c>
      <c r="M275" s="129">
        <v>40123.32</v>
      </c>
      <c r="N275" s="129">
        <v>1.0</v>
      </c>
      <c r="O275" s="14" t="s">
        <v>41</v>
      </c>
      <c r="P275" s="129">
        <v>457.0</v>
      </c>
      <c r="Q275" s="129">
        <v>417.0</v>
      </c>
      <c r="R275" s="129">
        <v>30.0</v>
      </c>
      <c r="S275" s="129">
        <v>17.0</v>
      </c>
      <c r="T275" s="14" t="s">
        <v>41</v>
      </c>
      <c r="U275" s="129">
        <v>9.0</v>
      </c>
      <c r="V275" s="129">
        <v>76.0</v>
      </c>
      <c r="W275" s="129">
        <v>-5.71</v>
      </c>
      <c r="X275" s="129">
        <v>-1.44</v>
      </c>
      <c r="Y275" s="14" t="s">
        <v>41</v>
      </c>
      <c r="Z275" s="129">
        <v>1.0</v>
      </c>
      <c r="AA275" s="129">
        <v>4.0</v>
      </c>
      <c r="AB275" s="129">
        <v>1.0</v>
      </c>
      <c r="AC275" s="129">
        <v>1.0</v>
      </c>
      <c r="AD275" s="129">
        <v>1.55</v>
      </c>
      <c r="AE275" s="129">
        <v>369.0</v>
      </c>
      <c r="AF275" s="14" t="s">
        <v>41</v>
      </c>
      <c r="AG275" s="129">
        <v>1.0</v>
      </c>
      <c r="AH275" s="129">
        <v>3.0</v>
      </c>
      <c r="AI275" s="129">
        <v>1.0</v>
      </c>
      <c r="AJ275" s="129">
        <v>1.0</v>
      </c>
      <c r="AK275" s="129">
        <v>1.0</v>
      </c>
      <c r="AL275" s="130">
        <v>45392.87391458333</v>
      </c>
      <c r="AM275" s="131">
        <v>1179145.89</v>
      </c>
      <c r="AN275" s="131">
        <v>1198037.46</v>
      </c>
    </row>
    <row r="276">
      <c r="A276" s="129">
        <v>853.0</v>
      </c>
      <c r="B276" s="14" t="s">
        <v>63</v>
      </c>
      <c r="C276" s="14" t="s">
        <v>32</v>
      </c>
      <c r="D276" s="14" t="s">
        <v>50</v>
      </c>
      <c r="E276" s="14" t="s">
        <v>365</v>
      </c>
      <c r="F276" s="15" t="s">
        <v>366</v>
      </c>
      <c r="G276" s="15" t="s">
        <v>46</v>
      </c>
      <c r="H276" s="18" t="s">
        <v>1057</v>
      </c>
      <c r="I276" s="18" t="s">
        <v>1058</v>
      </c>
      <c r="J276" s="129">
        <v>642354.8</v>
      </c>
      <c r="K276" s="129">
        <v>626699.2</v>
      </c>
      <c r="L276" s="129">
        <v>20528.11</v>
      </c>
      <c r="M276" s="129">
        <v>19703.0</v>
      </c>
      <c r="N276" s="129">
        <v>18.0</v>
      </c>
      <c r="O276" s="14" t="s">
        <v>41</v>
      </c>
      <c r="P276" s="129">
        <v>331.0</v>
      </c>
      <c r="Q276" s="129">
        <v>352.0</v>
      </c>
      <c r="R276" s="129">
        <v>24.0</v>
      </c>
      <c r="S276" s="129">
        <v>20.0</v>
      </c>
      <c r="T276" s="14" t="s">
        <v>41</v>
      </c>
      <c r="U276" s="129">
        <v>-5.0</v>
      </c>
      <c r="V276" s="129">
        <v>20.0</v>
      </c>
      <c r="W276" s="129">
        <v>4.19</v>
      </c>
      <c r="X276" s="129">
        <v>2.5</v>
      </c>
      <c r="Y276" s="14" t="s">
        <v>41</v>
      </c>
      <c r="Z276" s="129">
        <v>1.0</v>
      </c>
      <c r="AA276" s="129">
        <v>2.0</v>
      </c>
      <c r="AB276" s="129">
        <v>2.0</v>
      </c>
      <c r="AC276" s="129">
        <v>1.0</v>
      </c>
      <c r="AD276" s="129">
        <v>1.55</v>
      </c>
      <c r="AE276" s="129">
        <v>366.0</v>
      </c>
      <c r="AF276" s="14" t="s">
        <v>41</v>
      </c>
      <c r="AG276" s="129">
        <v>1.0</v>
      </c>
      <c r="AH276" s="129">
        <v>2.0</v>
      </c>
      <c r="AI276" s="129">
        <v>1.0</v>
      </c>
      <c r="AJ276" s="129">
        <v>1.0</v>
      </c>
      <c r="AK276" s="129">
        <v>1.0</v>
      </c>
      <c r="AL276" s="130">
        <v>45392.87391458333</v>
      </c>
      <c r="AM276" s="131">
        <v>635818.26</v>
      </c>
      <c r="AN276" s="131">
        <v>592412.71</v>
      </c>
    </row>
    <row r="277">
      <c r="A277" s="129">
        <v>126.0</v>
      </c>
      <c r="B277" s="14" t="s">
        <v>63</v>
      </c>
      <c r="C277" s="14" t="s">
        <v>32</v>
      </c>
      <c r="D277" s="14" t="s">
        <v>86</v>
      </c>
      <c r="E277" s="14" t="s">
        <v>87</v>
      </c>
      <c r="F277" s="15" t="s">
        <v>88</v>
      </c>
      <c r="G277" s="15" t="s">
        <v>59</v>
      </c>
      <c r="H277" s="18" t="s">
        <v>1057</v>
      </c>
      <c r="I277" s="18" t="s">
        <v>1058</v>
      </c>
      <c r="J277" s="129">
        <v>1303263.81</v>
      </c>
      <c r="K277" s="129">
        <v>1301645.4</v>
      </c>
      <c r="L277" s="129">
        <v>35639.16</v>
      </c>
      <c r="M277" s="129">
        <v>41018.95</v>
      </c>
      <c r="N277" s="129">
        <v>12.0</v>
      </c>
      <c r="O277" s="129">
        <v>14.0</v>
      </c>
      <c r="P277" s="129">
        <v>456.0</v>
      </c>
      <c r="Q277" s="129">
        <v>458.0</v>
      </c>
      <c r="R277" s="129">
        <v>39.0</v>
      </c>
      <c r="S277" s="129">
        <v>24.0</v>
      </c>
      <c r="T277" s="129">
        <v>-14.0</v>
      </c>
      <c r="U277" s="129">
        <v>0.0</v>
      </c>
      <c r="V277" s="129">
        <v>62.0</v>
      </c>
      <c r="W277" s="129">
        <v>-13.12</v>
      </c>
      <c r="X277" s="129">
        <v>0.12</v>
      </c>
      <c r="Y277" s="129">
        <v>1.0</v>
      </c>
      <c r="Z277" s="129">
        <v>1.0</v>
      </c>
      <c r="AA277" s="129">
        <v>4.0</v>
      </c>
      <c r="AB277" s="129">
        <v>1.0</v>
      </c>
      <c r="AC277" s="129">
        <v>1.0</v>
      </c>
      <c r="AD277" s="129">
        <v>1.6</v>
      </c>
      <c r="AE277" s="129">
        <v>362.0</v>
      </c>
      <c r="AF277" s="129">
        <v>1.0</v>
      </c>
      <c r="AG277" s="129">
        <v>1.0</v>
      </c>
      <c r="AH277" s="129">
        <v>3.0</v>
      </c>
      <c r="AI277" s="129">
        <v>1.0</v>
      </c>
      <c r="AJ277" s="129">
        <v>1.0</v>
      </c>
      <c r="AK277" s="129">
        <v>1.0</v>
      </c>
      <c r="AL277" s="130">
        <v>45392.87391458333</v>
      </c>
      <c r="AM277" s="131">
        <v>1302796.22</v>
      </c>
      <c r="AN277" s="131">
        <v>1301019.36</v>
      </c>
    </row>
    <row r="278">
      <c r="A278" s="129">
        <v>188.0</v>
      </c>
      <c r="B278" s="14" t="s">
        <v>42</v>
      </c>
      <c r="C278" s="14" t="s">
        <v>32</v>
      </c>
      <c r="D278" s="14" t="s">
        <v>91</v>
      </c>
      <c r="E278" s="14" t="s">
        <v>167</v>
      </c>
      <c r="F278" s="15" t="s">
        <v>52</v>
      </c>
      <c r="G278" s="15" t="s">
        <v>46</v>
      </c>
      <c r="H278" s="18" t="s">
        <v>1057</v>
      </c>
      <c r="I278" s="18" t="s">
        <v>1058</v>
      </c>
      <c r="J278" s="129">
        <v>763957.83</v>
      </c>
      <c r="K278" s="129">
        <v>823729.4</v>
      </c>
      <c r="L278" s="129">
        <v>25228.25</v>
      </c>
      <c r="M278" s="129">
        <v>29003.66</v>
      </c>
      <c r="N278" s="129">
        <v>73.0</v>
      </c>
      <c r="O278" s="129">
        <v>15.0</v>
      </c>
      <c r="P278" s="129">
        <v>325.0</v>
      </c>
      <c r="Q278" s="129">
        <v>406.0</v>
      </c>
      <c r="R278" s="129">
        <v>67.0</v>
      </c>
      <c r="S278" s="129">
        <v>43.0</v>
      </c>
      <c r="T278" s="129">
        <v>386.0</v>
      </c>
      <c r="U278" s="129">
        <v>-19.0</v>
      </c>
      <c r="V278" s="129">
        <v>55.0</v>
      </c>
      <c r="W278" s="129">
        <v>-13.02</v>
      </c>
      <c r="X278" s="129">
        <v>-7.26</v>
      </c>
      <c r="Y278" s="129">
        <v>5.0</v>
      </c>
      <c r="Z278" s="129">
        <v>1.0</v>
      </c>
      <c r="AA278" s="129">
        <v>3.0</v>
      </c>
      <c r="AB278" s="129">
        <v>1.0</v>
      </c>
      <c r="AC278" s="129">
        <v>1.0</v>
      </c>
      <c r="AD278" s="129">
        <v>1.6</v>
      </c>
      <c r="AE278" s="129">
        <v>356.0</v>
      </c>
      <c r="AF278" s="129">
        <v>4.0</v>
      </c>
      <c r="AG278" s="129">
        <v>1.0</v>
      </c>
      <c r="AH278" s="129">
        <v>2.0</v>
      </c>
      <c r="AI278" s="129">
        <v>1.0</v>
      </c>
      <c r="AJ278" s="129">
        <v>1.0</v>
      </c>
      <c r="AK278" s="129">
        <v>1.0</v>
      </c>
      <c r="AL278" s="130">
        <v>45392.87391458333</v>
      </c>
      <c r="AM278" s="131">
        <v>759055.08</v>
      </c>
      <c r="AN278" s="131">
        <v>823091.57</v>
      </c>
    </row>
    <row r="279">
      <c r="A279" s="129">
        <v>237.0</v>
      </c>
      <c r="B279" s="14" t="s">
        <v>31</v>
      </c>
      <c r="C279" s="14" t="s">
        <v>32</v>
      </c>
      <c r="D279" s="14" t="s">
        <v>135</v>
      </c>
      <c r="E279" s="14" t="s">
        <v>136</v>
      </c>
      <c r="F279" s="15" t="s">
        <v>93</v>
      </c>
      <c r="G279" s="15" t="s">
        <v>46</v>
      </c>
      <c r="H279" s="18" t="s">
        <v>1057</v>
      </c>
      <c r="I279" s="18" t="s">
        <v>1058</v>
      </c>
      <c r="J279" s="129">
        <v>1383622.56</v>
      </c>
      <c r="K279" s="129">
        <v>1541625.6</v>
      </c>
      <c r="L279" s="129">
        <v>44844.75</v>
      </c>
      <c r="M279" s="129">
        <v>49165.0</v>
      </c>
      <c r="N279" s="129">
        <v>26.0</v>
      </c>
      <c r="O279" s="129">
        <v>36.0</v>
      </c>
      <c r="P279" s="129">
        <v>459.0</v>
      </c>
      <c r="Q279" s="129">
        <v>433.0</v>
      </c>
      <c r="R279" s="129">
        <v>39.0</v>
      </c>
      <c r="S279" s="129">
        <v>22.0</v>
      </c>
      <c r="T279" s="129">
        <v>-27.0</v>
      </c>
      <c r="U279" s="129">
        <v>6.0</v>
      </c>
      <c r="V279" s="129">
        <v>77.0</v>
      </c>
      <c r="W279" s="129">
        <v>-8.79</v>
      </c>
      <c r="X279" s="129">
        <v>-10.25</v>
      </c>
      <c r="Y279" s="129">
        <v>1.0</v>
      </c>
      <c r="Z279" s="129">
        <v>1.0</v>
      </c>
      <c r="AA279" s="129">
        <v>4.0</v>
      </c>
      <c r="AB279" s="129">
        <v>1.0</v>
      </c>
      <c r="AC279" s="129">
        <v>1.0</v>
      </c>
      <c r="AD279" s="129">
        <v>1.6</v>
      </c>
      <c r="AE279" s="129">
        <v>363.0</v>
      </c>
      <c r="AF279" s="129">
        <v>1.0</v>
      </c>
      <c r="AG279" s="129">
        <v>1.0</v>
      </c>
      <c r="AH279" s="129">
        <v>3.0</v>
      </c>
      <c r="AI279" s="129">
        <v>1.0</v>
      </c>
      <c r="AJ279" s="129">
        <v>1.0</v>
      </c>
      <c r="AK279" s="129">
        <v>1.0</v>
      </c>
      <c r="AL279" s="130">
        <v>45392.87391458333</v>
      </c>
      <c r="AM279" s="131">
        <v>1380239.45</v>
      </c>
      <c r="AN279" s="131">
        <v>1541152.66</v>
      </c>
    </row>
    <row r="280">
      <c r="A280" s="129">
        <v>258.0</v>
      </c>
      <c r="B280" s="14" t="s">
        <v>67</v>
      </c>
      <c r="C280" s="14" t="s">
        <v>32</v>
      </c>
      <c r="D280" s="14" t="s">
        <v>61</v>
      </c>
      <c r="E280" s="14" t="s">
        <v>261</v>
      </c>
      <c r="F280" s="15" t="s">
        <v>70</v>
      </c>
      <c r="G280" s="15" t="s">
        <v>36</v>
      </c>
      <c r="H280" s="18" t="s">
        <v>1057</v>
      </c>
      <c r="I280" s="18" t="s">
        <v>1058</v>
      </c>
      <c r="J280" s="129">
        <v>709337.47</v>
      </c>
      <c r="K280" s="129">
        <v>734056.4</v>
      </c>
      <c r="L280" s="129">
        <v>22262.25</v>
      </c>
      <c r="M280" s="129">
        <v>24553.45</v>
      </c>
      <c r="N280" s="129">
        <v>31.0</v>
      </c>
      <c r="O280" s="129">
        <v>27.0</v>
      </c>
      <c r="P280" s="129">
        <v>435.0</v>
      </c>
      <c r="Q280" s="129">
        <v>393.0</v>
      </c>
      <c r="R280" s="129">
        <v>37.0</v>
      </c>
      <c r="S280" s="129">
        <v>22.0</v>
      </c>
      <c r="T280" s="129">
        <v>14.0</v>
      </c>
      <c r="U280" s="129">
        <v>10.0</v>
      </c>
      <c r="V280" s="129">
        <v>68.0</v>
      </c>
      <c r="W280" s="129">
        <v>-9.33</v>
      </c>
      <c r="X280" s="129">
        <v>-3.37</v>
      </c>
      <c r="Y280" s="129">
        <v>1.0</v>
      </c>
      <c r="Z280" s="129">
        <v>1.0</v>
      </c>
      <c r="AA280" s="129">
        <v>4.0</v>
      </c>
      <c r="AB280" s="129">
        <v>1.0</v>
      </c>
      <c r="AC280" s="129">
        <v>1.0</v>
      </c>
      <c r="AD280" s="129">
        <v>1.6</v>
      </c>
      <c r="AE280" s="129">
        <v>354.0</v>
      </c>
      <c r="AF280" s="129">
        <v>1.0</v>
      </c>
      <c r="AG280" s="129">
        <v>1.0</v>
      </c>
      <c r="AH280" s="129">
        <v>3.0</v>
      </c>
      <c r="AI280" s="129">
        <v>1.0</v>
      </c>
      <c r="AJ280" s="129">
        <v>1.0</v>
      </c>
      <c r="AK280" s="129">
        <v>1.0</v>
      </c>
      <c r="AL280" s="130">
        <v>45392.87391458333</v>
      </c>
      <c r="AM280" s="131">
        <v>709041.47</v>
      </c>
      <c r="AN280" s="131">
        <v>734451.75</v>
      </c>
    </row>
    <row r="281">
      <c r="A281" s="129">
        <v>292.0</v>
      </c>
      <c r="B281" s="14" t="s">
        <v>63</v>
      </c>
      <c r="C281" s="14" t="s">
        <v>32</v>
      </c>
      <c r="D281" s="14" t="s">
        <v>300</v>
      </c>
      <c r="E281" s="14" t="s">
        <v>301</v>
      </c>
      <c r="F281" s="15" t="s">
        <v>66</v>
      </c>
      <c r="G281" s="15" t="s">
        <v>59</v>
      </c>
      <c r="H281" s="18" t="s">
        <v>1057</v>
      </c>
      <c r="I281" s="18" t="s">
        <v>1058</v>
      </c>
      <c r="J281" s="129">
        <v>1014909.52</v>
      </c>
      <c r="K281" s="129">
        <v>1246725.8</v>
      </c>
      <c r="L281" s="129">
        <v>27276.15</v>
      </c>
      <c r="M281" s="129">
        <v>36305.29</v>
      </c>
      <c r="N281" s="129">
        <v>20.0</v>
      </c>
      <c r="O281" s="129">
        <v>18.0</v>
      </c>
      <c r="P281" s="129">
        <v>502.0</v>
      </c>
      <c r="Q281" s="129">
        <v>477.0</v>
      </c>
      <c r="R281" s="129">
        <v>30.0</v>
      </c>
      <c r="S281" s="129">
        <v>17.0</v>
      </c>
      <c r="T281" s="129">
        <v>11.0</v>
      </c>
      <c r="U281" s="129">
        <v>5.0</v>
      </c>
      <c r="V281" s="129">
        <v>76.0</v>
      </c>
      <c r="W281" s="129">
        <v>-24.87</v>
      </c>
      <c r="X281" s="129">
        <v>-18.59</v>
      </c>
      <c r="Y281" s="129">
        <v>1.0</v>
      </c>
      <c r="Z281" s="129">
        <v>1.0</v>
      </c>
      <c r="AA281" s="129">
        <v>4.0</v>
      </c>
      <c r="AB281" s="129">
        <v>1.0</v>
      </c>
      <c r="AC281" s="129">
        <v>1.0</v>
      </c>
      <c r="AD281" s="129">
        <v>1.6</v>
      </c>
      <c r="AE281" s="129">
        <v>358.0</v>
      </c>
      <c r="AF281" s="129">
        <v>1.0</v>
      </c>
      <c r="AG281" s="129">
        <v>1.0</v>
      </c>
      <c r="AH281" s="129">
        <v>3.0</v>
      </c>
      <c r="AI281" s="129">
        <v>1.0</v>
      </c>
      <c r="AJ281" s="129">
        <v>1.0</v>
      </c>
      <c r="AK281" s="129">
        <v>1.0</v>
      </c>
      <c r="AL281" s="130">
        <v>45392.87391458333</v>
      </c>
      <c r="AM281" s="131">
        <v>1001910.38</v>
      </c>
      <c r="AN281" s="131">
        <v>1222245.95</v>
      </c>
    </row>
    <row r="282">
      <c r="A282" s="129">
        <v>403.0</v>
      </c>
      <c r="B282" s="14" t="s">
        <v>97</v>
      </c>
      <c r="C282" s="14" t="s">
        <v>32</v>
      </c>
      <c r="D282" s="14" t="s">
        <v>409</v>
      </c>
      <c r="E282" s="14" t="s">
        <v>410</v>
      </c>
      <c r="F282" s="15" t="s">
        <v>209</v>
      </c>
      <c r="G282" s="15" t="s">
        <v>101</v>
      </c>
      <c r="H282" s="18" t="s">
        <v>1057</v>
      </c>
      <c r="I282" s="18" t="s">
        <v>1058</v>
      </c>
      <c r="J282" s="129">
        <v>920573.43</v>
      </c>
      <c r="K282" s="129">
        <v>819643.4</v>
      </c>
      <c r="L282" s="129">
        <v>26425.62</v>
      </c>
      <c r="M282" s="129">
        <v>25188.55</v>
      </c>
      <c r="N282" s="129">
        <v>4.0</v>
      </c>
      <c r="O282" s="14" t="s">
        <v>41</v>
      </c>
      <c r="P282" s="129">
        <v>349.0</v>
      </c>
      <c r="Q282" s="129">
        <v>317.0</v>
      </c>
      <c r="R282" s="129">
        <v>24.0</v>
      </c>
      <c r="S282" s="129">
        <v>37.0</v>
      </c>
      <c r="T282" s="14" t="s">
        <v>41</v>
      </c>
      <c r="U282" s="129">
        <v>10.0</v>
      </c>
      <c r="V282" s="129">
        <v>-35.0</v>
      </c>
      <c r="W282" s="129">
        <v>4.91</v>
      </c>
      <c r="X282" s="129">
        <v>12.31</v>
      </c>
      <c r="Y282" s="14" t="s">
        <v>41</v>
      </c>
      <c r="Z282" s="129">
        <v>1.0</v>
      </c>
      <c r="AA282" s="129">
        <v>1.0</v>
      </c>
      <c r="AB282" s="129">
        <v>2.0</v>
      </c>
      <c r="AC282" s="129">
        <v>2.0</v>
      </c>
      <c r="AD282" s="129">
        <v>1.6</v>
      </c>
      <c r="AE282" s="129">
        <v>357.0</v>
      </c>
      <c r="AF282" s="14" t="s">
        <v>41</v>
      </c>
      <c r="AG282" s="129">
        <v>1.0</v>
      </c>
      <c r="AH282" s="129">
        <v>1.0</v>
      </c>
      <c r="AI282" s="129">
        <v>1.0</v>
      </c>
      <c r="AJ282" s="129">
        <v>2.0</v>
      </c>
      <c r="AK282" s="129">
        <v>1.0</v>
      </c>
      <c r="AL282" s="130">
        <v>45392.87391458333</v>
      </c>
      <c r="AM282" s="131">
        <v>920565.43</v>
      </c>
      <c r="AN282" s="131">
        <v>822891.33</v>
      </c>
    </row>
    <row r="283">
      <c r="A283" s="129">
        <v>417.0</v>
      </c>
      <c r="B283" s="14" t="s">
        <v>47</v>
      </c>
      <c r="C283" s="14" t="s">
        <v>32</v>
      </c>
      <c r="D283" s="14" t="s">
        <v>393</v>
      </c>
      <c r="E283" s="14" t="s">
        <v>418</v>
      </c>
      <c r="F283" s="15" t="s">
        <v>88</v>
      </c>
      <c r="G283" s="15" t="s">
        <v>59</v>
      </c>
      <c r="H283" s="18" t="s">
        <v>1057</v>
      </c>
      <c r="I283" s="18" t="s">
        <v>1058</v>
      </c>
      <c r="J283" s="129">
        <v>501291.53</v>
      </c>
      <c r="K283" s="129">
        <v>519130.0</v>
      </c>
      <c r="L283" s="129">
        <v>16103.25</v>
      </c>
      <c r="M283" s="129">
        <v>16294.99</v>
      </c>
      <c r="N283" s="129">
        <v>4.0</v>
      </c>
      <c r="O283" s="129">
        <v>108.0</v>
      </c>
      <c r="P283" s="129">
        <v>179.0</v>
      </c>
      <c r="Q283" s="129">
        <v>174.0</v>
      </c>
      <c r="R283" s="129">
        <v>12.0</v>
      </c>
      <c r="S283" s="129">
        <v>7.0</v>
      </c>
      <c r="T283" s="129">
        <v>-96.0</v>
      </c>
      <c r="U283" s="129">
        <v>2.0</v>
      </c>
      <c r="V283" s="129">
        <v>71.0</v>
      </c>
      <c r="W283" s="129">
        <v>-1.18</v>
      </c>
      <c r="X283" s="129">
        <v>-3.44</v>
      </c>
      <c r="Y283" s="129">
        <v>1.0</v>
      </c>
      <c r="Z283" s="129">
        <v>1.0</v>
      </c>
      <c r="AA283" s="129">
        <v>4.0</v>
      </c>
      <c r="AB283" s="129">
        <v>1.0</v>
      </c>
      <c r="AC283" s="129">
        <v>1.0</v>
      </c>
      <c r="AD283" s="129">
        <v>1.6</v>
      </c>
      <c r="AE283" s="129">
        <v>353.0</v>
      </c>
      <c r="AF283" s="129">
        <v>1.0</v>
      </c>
      <c r="AG283" s="129">
        <v>1.0</v>
      </c>
      <c r="AH283" s="129">
        <v>3.0</v>
      </c>
      <c r="AI283" s="129">
        <v>1.0</v>
      </c>
      <c r="AJ283" s="129">
        <v>1.0</v>
      </c>
      <c r="AK283" s="129">
        <v>1.0</v>
      </c>
      <c r="AL283" s="130">
        <v>45392.87391458333</v>
      </c>
      <c r="AM283" s="131">
        <v>573455.75</v>
      </c>
      <c r="AN283" s="131">
        <v>577064.15</v>
      </c>
    </row>
    <row r="284">
      <c r="A284" s="129">
        <v>507.0</v>
      </c>
      <c r="B284" s="14" t="s">
        <v>67</v>
      </c>
      <c r="C284" s="14" t="s">
        <v>32</v>
      </c>
      <c r="D284" s="14" t="s">
        <v>487</v>
      </c>
      <c r="E284" s="14" t="s">
        <v>488</v>
      </c>
      <c r="F284" s="15" t="s">
        <v>185</v>
      </c>
      <c r="G284" s="15" t="s">
        <v>46</v>
      </c>
      <c r="H284" s="18" t="s">
        <v>1057</v>
      </c>
      <c r="I284" s="18" t="s">
        <v>1058</v>
      </c>
      <c r="J284" s="129">
        <v>1956121.34</v>
      </c>
      <c r="K284" s="129">
        <v>1841745.6</v>
      </c>
      <c r="L284" s="129">
        <v>54137.28</v>
      </c>
      <c r="M284" s="129">
        <v>51586.69</v>
      </c>
      <c r="N284" s="129">
        <v>16.0</v>
      </c>
      <c r="O284" s="129">
        <v>48.0</v>
      </c>
      <c r="P284" s="129">
        <v>692.0</v>
      </c>
      <c r="Q284" s="129">
        <v>488.0</v>
      </c>
      <c r="R284" s="129">
        <v>44.0</v>
      </c>
      <c r="S284" s="129">
        <v>34.0</v>
      </c>
      <c r="T284" s="129">
        <v>-66.0</v>
      </c>
      <c r="U284" s="129">
        <v>41.0</v>
      </c>
      <c r="V284" s="129">
        <v>29.0</v>
      </c>
      <c r="W284" s="129">
        <v>4.94</v>
      </c>
      <c r="X284" s="129">
        <v>6.21</v>
      </c>
      <c r="Y284" s="129">
        <v>1.0</v>
      </c>
      <c r="Z284" s="129">
        <v>1.0</v>
      </c>
      <c r="AA284" s="129">
        <v>2.0</v>
      </c>
      <c r="AB284" s="129">
        <v>2.0</v>
      </c>
      <c r="AC284" s="129">
        <v>1.0</v>
      </c>
      <c r="AD284" s="129">
        <v>1.6</v>
      </c>
      <c r="AE284" s="129">
        <v>364.0</v>
      </c>
      <c r="AF284" s="129">
        <v>1.0</v>
      </c>
      <c r="AG284" s="129">
        <v>1.0</v>
      </c>
      <c r="AH284" s="129">
        <v>2.0</v>
      </c>
      <c r="AI284" s="129">
        <v>1.0</v>
      </c>
      <c r="AJ284" s="129">
        <v>1.0</v>
      </c>
      <c r="AK284" s="129">
        <v>1.0</v>
      </c>
      <c r="AL284" s="130">
        <v>45392.87391458333</v>
      </c>
      <c r="AM284" s="131">
        <v>1952617.34</v>
      </c>
      <c r="AN284" s="131">
        <v>1829030.01</v>
      </c>
    </row>
    <row r="285">
      <c r="A285" s="129">
        <v>573.0</v>
      </c>
      <c r="B285" s="14" t="s">
        <v>63</v>
      </c>
      <c r="C285" s="14" t="s">
        <v>32</v>
      </c>
      <c r="D285" s="14" t="s">
        <v>539</v>
      </c>
      <c r="E285" s="14" t="s">
        <v>540</v>
      </c>
      <c r="F285" s="15" t="s">
        <v>35</v>
      </c>
      <c r="G285" s="15" t="s">
        <v>36</v>
      </c>
      <c r="H285" s="18" t="s">
        <v>1057</v>
      </c>
      <c r="I285" s="18" t="s">
        <v>1058</v>
      </c>
      <c r="J285" s="129">
        <v>917949.8</v>
      </c>
      <c r="K285" s="129">
        <v>913978.0</v>
      </c>
      <c r="L285" s="129">
        <v>27887.71</v>
      </c>
      <c r="M285" s="129">
        <v>30171.01</v>
      </c>
      <c r="N285" s="129">
        <v>18.0</v>
      </c>
      <c r="O285" s="129">
        <v>17.0</v>
      </c>
      <c r="P285" s="129">
        <v>336.0</v>
      </c>
      <c r="Q285" s="129">
        <v>363.0</v>
      </c>
      <c r="R285" s="129">
        <v>34.0</v>
      </c>
      <c r="S285" s="129">
        <v>19.0</v>
      </c>
      <c r="T285" s="129">
        <v>5.0</v>
      </c>
      <c r="U285" s="129">
        <v>-7.0</v>
      </c>
      <c r="V285" s="129">
        <v>78.0</v>
      </c>
      <c r="W285" s="129">
        <v>-7.57</v>
      </c>
      <c r="X285" s="129">
        <v>0.43</v>
      </c>
      <c r="Y285" s="129">
        <v>1.0</v>
      </c>
      <c r="Z285" s="129">
        <v>1.0</v>
      </c>
      <c r="AA285" s="129">
        <v>4.0</v>
      </c>
      <c r="AB285" s="129">
        <v>1.0</v>
      </c>
      <c r="AC285" s="129">
        <v>1.0</v>
      </c>
      <c r="AD285" s="129">
        <v>1.6</v>
      </c>
      <c r="AE285" s="129">
        <v>360.0</v>
      </c>
      <c r="AF285" s="129">
        <v>1.0</v>
      </c>
      <c r="AG285" s="129">
        <v>1.0</v>
      </c>
      <c r="AH285" s="129">
        <v>3.0</v>
      </c>
      <c r="AI285" s="129">
        <v>1.0</v>
      </c>
      <c r="AJ285" s="129">
        <v>1.0</v>
      </c>
      <c r="AK285" s="129">
        <v>1.0</v>
      </c>
      <c r="AL285" s="130">
        <v>45392.87391458333</v>
      </c>
      <c r="AM285" s="131">
        <v>922831.84</v>
      </c>
      <c r="AN285" s="131">
        <v>914136.1</v>
      </c>
    </row>
    <row r="286">
      <c r="A286" s="129">
        <v>790.0</v>
      </c>
      <c r="B286" s="14" t="s">
        <v>47</v>
      </c>
      <c r="C286" s="14" t="s">
        <v>32</v>
      </c>
      <c r="D286" s="14" t="s">
        <v>644</v>
      </c>
      <c r="E286" s="14" t="s">
        <v>709</v>
      </c>
      <c r="F286" s="15" t="s">
        <v>425</v>
      </c>
      <c r="G286" s="15" t="s">
        <v>36</v>
      </c>
      <c r="H286" s="18" t="s">
        <v>1057</v>
      </c>
      <c r="I286" s="18" t="s">
        <v>1058</v>
      </c>
      <c r="J286" s="129">
        <v>902208.03</v>
      </c>
      <c r="K286" s="129">
        <v>828833.0</v>
      </c>
      <c r="L286" s="129">
        <v>24601.46</v>
      </c>
      <c r="M286" s="129">
        <v>25265.98</v>
      </c>
      <c r="N286" s="129">
        <v>32.0</v>
      </c>
      <c r="O286" s="129">
        <v>16.0</v>
      </c>
      <c r="P286" s="129">
        <v>258.0</v>
      </c>
      <c r="Q286" s="129">
        <v>302.0</v>
      </c>
      <c r="R286" s="129">
        <v>22.0</v>
      </c>
      <c r="S286" s="129">
        <v>18.0</v>
      </c>
      <c r="T286" s="129">
        <v>100.0</v>
      </c>
      <c r="U286" s="129">
        <v>-14.0</v>
      </c>
      <c r="V286" s="129">
        <v>22.0</v>
      </c>
      <c r="W286" s="129">
        <v>-2.63</v>
      </c>
      <c r="X286" s="129">
        <v>8.85</v>
      </c>
      <c r="Y286" s="129">
        <v>4.0</v>
      </c>
      <c r="Z286" s="129">
        <v>1.0</v>
      </c>
      <c r="AA286" s="129">
        <v>2.0</v>
      </c>
      <c r="AB286" s="129">
        <v>1.0</v>
      </c>
      <c r="AC286" s="129">
        <v>2.0</v>
      </c>
      <c r="AD286" s="129">
        <v>1.6</v>
      </c>
      <c r="AE286" s="129">
        <v>355.0</v>
      </c>
      <c r="AF286" s="129">
        <v>3.0</v>
      </c>
      <c r="AG286" s="129">
        <v>1.0</v>
      </c>
      <c r="AH286" s="129">
        <v>2.0</v>
      </c>
      <c r="AI286" s="129">
        <v>1.0</v>
      </c>
      <c r="AJ286" s="129">
        <v>2.0</v>
      </c>
      <c r="AK286" s="129">
        <v>1.0</v>
      </c>
      <c r="AL286" s="130">
        <v>45392.87391458333</v>
      </c>
      <c r="AM286" s="131">
        <v>902660.43</v>
      </c>
      <c r="AN286" s="131">
        <v>844201.0</v>
      </c>
    </row>
    <row r="287" hidden="1">
      <c r="A287" s="129">
        <v>818.0</v>
      </c>
      <c r="B287" s="14" t="s">
        <v>1020</v>
      </c>
      <c r="C287" s="14" t="s">
        <v>992</v>
      </c>
      <c r="D287" s="14" t="s">
        <v>205</v>
      </c>
      <c r="E287" s="14" t="s">
        <v>1023</v>
      </c>
      <c r="F287" s="15" t="s">
        <v>76</v>
      </c>
      <c r="G287" s="15" t="s">
        <v>59</v>
      </c>
      <c r="H287" s="18" t="s">
        <v>1057</v>
      </c>
      <c r="I287" s="18" t="s">
        <v>1058</v>
      </c>
      <c r="J287" s="129">
        <v>1136127.73</v>
      </c>
      <c r="K287" s="129">
        <v>1216812.0</v>
      </c>
      <c r="L287" s="129">
        <v>34949.83</v>
      </c>
      <c r="M287" s="129">
        <v>32455.61</v>
      </c>
      <c r="N287" s="129">
        <v>39.0</v>
      </c>
      <c r="O287" s="129">
        <v>10.0</v>
      </c>
      <c r="P287" s="129">
        <v>110.0</v>
      </c>
      <c r="Q287" s="129">
        <v>174.0</v>
      </c>
      <c r="R287" s="129">
        <v>306.0</v>
      </c>
      <c r="S287" s="129">
        <v>328.0</v>
      </c>
      <c r="T287" s="129">
        <v>290.0</v>
      </c>
      <c r="U287" s="129">
        <v>-36.0</v>
      </c>
      <c r="V287" s="129">
        <v>-6.0</v>
      </c>
      <c r="W287" s="129">
        <v>7.69</v>
      </c>
      <c r="X287" s="129">
        <v>-6.63</v>
      </c>
      <c r="Y287" s="129">
        <v>5.0</v>
      </c>
      <c r="Z287" s="129">
        <v>1.0</v>
      </c>
      <c r="AA287" s="129">
        <v>1.0</v>
      </c>
      <c r="AB287" s="129">
        <v>2.0</v>
      </c>
      <c r="AC287" s="129">
        <v>1.0</v>
      </c>
      <c r="AD287" s="129">
        <v>1.6</v>
      </c>
      <c r="AE287" s="129">
        <v>361.0</v>
      </c>
      <c r="AF287" s="129">
        <v>4.0</v>
      </c>
      <c r="AG287" s="129">
        <v>1.0</v>
      </c>
      <c r="AH287" s="129">
        <v>1.0</v>
      </c>
      <c r="AI287" s="129">
        <v>1.0</v>
      </c>
      <c r="AJ287" s="129">
        <v>1.0</v>
      </c>
      <c r="AK287" s="129">
        <v>1.0</v>
      </c>
      <c r="AL287" s="130">
        <v>45392.87391458333</v>
      </c>
      <c r="AM287" s="131">
        <v>1318241.16</v>
      </c>
      <c r="AN287" s="131">
        <v>1131672.96</v>
      </c>
    </row>
    <row r="288">
      <c r="A288" s="128">
        <v>3012.0</v>
      </c>
      <c r="B288" s="11" t="s">
        <v>37</v>
      </c>
      <c r="C288" s="11" t="s">
        <v>32</v>
      </c>
      <c r="D288" s="11" t="s">
        <v>786</v>
      </c>
      <c r="E288" s="14" t="s">
        <v>787</v>
      </c>
      <c r="F288" s="15" t="s">
        <v>771</v>
      </c>
      <c r="G288" s="15" t="s">
        <v>772</v>
      </c>
      <c r="H288" s="18" t="s">
        <v>1057</v>
      </c>
      <c r="I288" s="18" t="s">
        <v>1058</v>
      </c>
      <c r="J288" s="129">
        <v>386451.76</v>
      </c>
      <c r="K288" s="129">
        <v>348557.6</v>
      </c>
      <c r="L288" s="129">
        <v>14229.55</v>
      </c>
      <c r="M288" s="129">
        <v>13423.7</v>
      </c>
      <c r="N288" s="129">
        <v>16.0</v>
      </c>
      <c r="O288" s="14" t="s">
        <v>41</v>
      </c>
      <c r="P288" s="129">
        <v>185.0</v>
      </c>
      <c r="Q288" s="128">
        <v>156.0</v>
      </c>
      <c r="R288" s="128">
        <v>20.0</v>
      </c>
      <c r="S288" s="128">
        <v>21.0</v>
      </c>
      <c r="T288" s="11" t="s">
        <v>41</v>
      </c>
      <c r="U288" s="128">
        <v>18.0</v>
      </c>
      <c r="V288" s="128">
        <v>-4.0</v>
      </c>
      <c r="W288" s="128">
        <v>6.0</v>
      </c>
      <c r="X288" s="128">
        <v>10.87</v>
      </c>
      <c r="Y288" s="11" t="s">
        <v>41</v>
      </c>
      <c r="Z288" s="128">
        <v>1.0</v>
      </c>
      <c r="AA288" s="128">
        <v>1.0</v>
      </c>
      <c r="AB288" s="128">
        <v>2.0</v>
      </c>
      <c r="AC288" s="128">
        <v>2.0</v>
      </c>
      <c r="AD288" s="128">
        <v>1.6</v>
      </c>
      <c r="AE288" s="128">
        <v>352.0</v>
      </c>
      <c r="AF288" s="11" t="s">
        <v>41</v>
      </c>
      <c r="AG288" s="128">
        <v>1.0</v>
      </c>
      <c r="AH288" s="128">
        <v>1.0</v>
      </c>
      <c r="AI288" s="128">
        <v>1.0</v>
      </c>
      <c r="AJ288" s="128">
        <v>2.0</v>
      </c>
      <c r="AK288" s="128">
        <v>1.0</v>
      </c>
      <c r="AL288" s="130">
        <v>45392.87391458333</v>
      </c>
      <c r="AM288" s="131">
        <v>647458.74</v>
      </c>
      <c r="AN288" s="131">
        <v>586194.81</v>
      </c>
    </row>
    <row r="289">
      <c r="A289" s="128">
        <v>3033.0</v>
      </c>
      <c r="B289" s="11" t="s">
        <v>47</v>
      </c>
      <c r="C289" s="14" t="s">
        <v>32</v>
      </c>
      <c r="D289" s="11" t="s">
        <v>806</v>
      </c>
      <c r="E289" s="14" t="s">
        <v>807</v>
      </c>
      <c r="F289" s="15" t="s">
        <v>776</v>
      </c>
      <c r="G289" s="15" t="s">
        <v>772</v>
      </c>
      <c r="H289" s="18" t="s">
        <v>1057</v>
      </c>
      <c r="I289" s="18" t="s">
        <v>1058</v>
      </c>
      <c r="J289" s="129">
        <v>612538.26</v>
      </c>
      <c r="K289" s="129">
        <v>615074.45</v>
      </c>
      <c r="L289" s="129">
        <v>27815.5</v>
      </c>
      <c r="M289" s="129">
        <v>31055.0</v>
      </c>
      <c r="N289" s="129">
        <v>35.0</v>
      </c>
      <c r="O289" s="129">
        <v>7.0</v>
      </c>
      <c r="P289" s="129">
        <v>229.0</v>
      </c>
      <c r="Q289" s="128">
        <v>250.0</v>
      </c>
      <c r="R289" s="128">
        <v>40.0</v>
      </c>
      <c r="S289" s="128">
        <v>28.0</v>
      </c>
      <c r="T289" s="128">
        <v>400.0</v>
      </c>
      <c r="U289" s="128">
        <v>-8.0</v>
      </c>
      <c r="V289" s="128">
        <v>42.0</v>
      </c>
      <c r="W289" s="128">
        <v>-10.43</v>
      </c>
      <c r="X289" s="128">
        <v>-0.41</v>
      </c>
      <c r="Y289" s="128">
        <v>5.0</v>
      </c>
      <c r="Z289" s="128">
        <v>1.0</v>
      </c>
      <c r="AA289" s="128">
        <v>3.0</v>
      </c>
      <c r="AB289" s="128">
        <v>1.0</v>
      </c>
      <c r="AC289" s="128">
        <v>1.0</v>
      </c>
      <c r="AD289" s="128">
        <v>1.6</v>
      </c>
      <c r="AE289" s="128">
        <v>359.0</v>
      </c>
      <c r="AF289" s="128">
        <v>4.0</v>
      </c>
      <c r="AG289" s="128">
        <v>1.0</v>
      </c>
      <c r="AH289" s="128">
        <v>2.0</v>
      </c>
      <c r="AI289" s="128">
        <v>1.0</v>
      </c>
      <c r="AJ289" s="128">
        <v>1.0</v>
      </c>
      <c r="AK289" s="128">
        <v>1.0</v>
      </c>
      <c r="AL289" s="130">
        <v>45392.87391458333</v>
      </c>
      <c r="AM289" s="131">
        <v>1038477.18</v>
      </c>
      <c r="AN289" s="131">
        <v>1083232.17</v>
      </c>
    </row>
    <row r="290">
      <c r="A290" s="129">
        <v>115.0</v>
      </c>
      <c r="B290" s="14" t="s">
        <v>31</v>
      </c>
      <c r="C290" s="14" t="s">
        <v>32</v>
      </c>
      <c r="D290" s="14" t="s">
        <v>74</v>
      </c>
      <c r="E290" s="14" t="s">
        <v>75</v>
      </c>
      <c r="F290" s="15" t="s">
        <v>76</v>
      </c>
      <c r="G290" s="15" t="s">
        <v>59</v>
      </c>
      <c r="H290" s="18" t="s">
        <v>1057</v>
      </c>
      <c r="I290" s="18" t="s">
        <v>1058</v>
      </c>
      <c r="J290" s="129">
        <v>2308629.53</v>
      </c>
      <c r="K290" s="129">
        <v>2571181.4</v>
      </c>
      <c r="L290" s="129">
        <v>68384.98</v>
      </c>
      <c r="M290" s="129">
        <v>78007.69</v>
      </c>
      <c r="N290" s="129">
        <v>54.0</v>
      </c>
      <c r="O290" s="129">
        <v>34.0</v>
      </c>
      <c r="P290" s="129">
        <v>827.0</v>
      </c>
      <c r="Q290" s="129">
        <v>847.0</v>
      </c>
      <c r="R290" s="129">
        <v>98.0</v>
      </c>
      <c r="S290" s="129">
        <v>59.0</v>
      </c>
      <c r="T290" s="129">
        <v>58.0</v>
      </c>
      <c r="U290" s="129">
        <v>-2.0</v>
      </c>
      <c r="V290" s="129">
        <v>66.0</v>
      </c>
      <c r="W290" s="129">
        <v>-12.34</v>
      </c>
      <c r="X290" s="129">
        <v>-10.21</v>
      </c>
      <c r="Y290" s="129">
        <v>2.0</v>
      </c>
      <c r="Z290" s="129">
        <v>1.0</v>
      </c>
      <c r="AA290" s="129">
        <v>4.0</v>
      </c>
      <c r="AB290" s="129">
        <v>1.0</v>
      </c>
      <c r="AC290" s="129">
        <v>1.0</v>
      </c>
      <c r="AD290" s="129">
        <v>1.65</v>
      </c>
      <c r="AE290" s="129">
        <v>351.0</v>
      </c>
      <c r="AF290" s="129">
        <v>2.0</v>
      </c>
      <c r="AG290" s="129">
        <v>1.0</v>
      </c>
      <c r="AH290" s="129">
        <v>3.0</v>
      </c>
      <c r="AI290" s="129">
        <v>1.0</v>
      </c>
      <c r="AJ290" s="129">
        <v>1.0</v>
      </c>
      <c r="AK290" s="129">
        <v>1.0</v>
      </c>
      <c r="AL290" s="130">
        <v>45392.87391458333</v>
      </c>
      <c r="AM290" s="131">
        <v>2305597.53</v>
      </c>
      <c r="AN290" s="131">
        <v>2566884.03</v>
      </c>
    </row>
    <row r="291">
      <c r="A291" s="129">
        <v>394.0</v>
      </c>
      <c r="B291" s="14" t="s">
        <v>42</v>
      </c>
      <c r="C291" s="14" t="s">
        <v>32</v>
      </c>
      <c r="D291" s="14" t="s">
        <v>203</v>
      </c>
      <c r="E291" s="14" t="s">
        <v>204</v>
      </c>
      <c r="F291" s="15" t="s">
        <v>108</v>
      </c>
      <c r="G291" s="15" t="s">
        <v>46</v>
      </c>
      <c r="H291" s="18" t="s">
        <v>1057</v>
      </c>
      <c r="I291" s="18" t="s">
        <v>1058</v>
      </c>
      <c r="J291" s="129">
        <v>1268485.8</v>
      </c>
      <c r="K291" s="129">
        <v>1138479.8</v>
      </c>
      <c r="L291" s="129">
        <v>46607.0</v>
      </c>
      <c r="M291" s="129">
        <v>46259.5</v>
      </c>
      <c r="N291" s="129">
        <v>17.0</v>
      </c>
      <c r="O291" s="129">
        <v>29.0</v>
      </c>
      <c r="P291" s="129">
        <v>837.0</v>
      </c>
      <c r="Q291" s="129">
        <v>797.0</v>
      </c>
      <c r="R291" s="129">
        <v>45.0</v>
      </c>
      <c r="S291" s="129">
        <v>32.0</v>
      </c>
      <c r="T291" s="129">
        <v>-41.0</v>
      </c>
      <c r="U291" s="129">
        <v>5.0</v>
      </c>
      <c r="V291" s="129">
        <v>40.0</v>
      </c>
      <c r="W291" s="129">
        <v>0.75</v>
      </c>
      <c r="X291" s="129">
        <v>11.42</v>
      </c>
      <c r="Y291" s="129">
        <v>1.0</v>
      </c>
      <c r="Z291" s="129">
        <v>1.0</v>
      </c>
      <c r="AA291" s="129">
        <v>3.0</v>
      </c>
      <c r="AB291" s="129">
        <v>1.0</v>
      </c>
      <c r="AC291" s="129">
        <v>2.0</v>
      </c>
      <c r="AD291" s="129">
        <v>1.65</v>
      </c>
      <c r="AE291" s="129">
        <v>347.0</v>
      </c>
      <c r="AF291" s="129">
        <v>1.0</v>
      </c>
      <c r="AG291" s="129">
        <v>1.0</v>
      </c>
      <c r="AH291" s="129">
        <v>2.0</v>
      </c>
      <c r="AI291" s="129">
        <v>1.0</v>
      </c>
      <c r="AJ291" s="129">
        <v>2.0</v>
      </c>
      <c r="AK291" s="129">
        <v>1.0</v>
      </c>
      <c r="AL291" s="130">
        <v>45392.87391458333</v>
      </c>
      <c r="AM291" s="131">
        <v>1270277.91</v>
      </c>
      <c r="AN291" s="131">
        <v>1166322.4</v>
      </c>
    </row>
    <row r="292">
      <c r="A292" s="129">
        <v>401.0</v>
      </c>
      <c r="B292" s="14" t="s">
        <v>42</v>
      </c>
      <c r="C292" s="14" t="s">
        <v>32</v>
      </c>
      <c r="D292" s="14" t="s">
        <v>205</v>
      </c>
      <c r="E292" s="14" t="s">
        <v>408</v>
      </c>
      <c r="F292" s="15" t="s">
        <v>270</v>
      </c>
      <c r="G292" s="15" t="s">
        <v>46</v>
      </c>
      <c r="H292" s="18" t="s">
        <v>1057</v>
      </c>
      <c r="I292" s="18" t="s">
        <v>1058</v>
      </c>
      <c r="J292" s="129">
        <v>1959265.45</v>
      </c>
      <c r="K292" s="129">
        <v>1754795.4</v>
      </c>
      <c r="L292" s="129">
        <v>66230.3</v>
      </c>
      <c r="M292" s="129">
        <v>61493.6</v>
      </c>
      <c r="N292" s="129">
        <v>31.0</v>
      </c>
      <c r="O292" s="129">
        <v>38.0</v>
      </c>
      <c r="P292" s="129">
        <v>827.0</v>
      </c>
      <c r="Q292" s="129">
        <v>815.0</v>
      </c>
      <c r="R292" s="129">
        <v>73.0</v>
      </c>
      <c r="S292" s="129">
        <v>76.0</v>
      </c>
      <c r="T292" s="129">
        <v>-18.0</v>
      </c>
      <c r="U292" s="129">
        <v>1.0</v>
      </c>
      <c r="V292" s="129">
        <v>-3.0</v>
      </c>
      <c r="W292" s="129">
        <v>7.7</v>
      </c>
      <c r="X292" s="129">
        <v>11.65</v>
      </c>
      <c r="Y292" s="129">
        <v>1.0</v>
      </c>
      <c r="Z292" s="129">
        <v>1.0</v>
      </c>
      <c r="AA292" s="129">
        <v>1.0</v>
      </c>
      <c r="AB292" s="129">
        <v>2.0</v>
      </c>
      <c r="AC292" s="129">
        <v>2.0</v>
      </c>
      <c r="AD292" s="129">
        <v>1.65</v>
      </c>
      <c r="AE292" s="129">
        <v>350.0</v>
      </c>
      <c r="AF292" s="129">
        <v>1.0</v>
      </c>
      <c r="AG292" s="129">
        <v>1.0</v>
      </c>
      <c r="AH292" s="129">
        <v>1.0</v>
      </c>
      <c r="AI292" s="129">
        <v>1.0</v>
      </c>
      <c r="AJ292" s="129">
        <v>2.0</v>
      </c>
      <c r="AK292" s="129">
        <v>1.0</v>
      </c>
      <c r="AL292" s="130">
        <v>45392.87391458333</v>
      </c>
      <c r="AM292" s="131">
        <v>1962095.5</v>
      </c>
      <c r="AN292" s="131">
        <v>1754575.27</v>
      </c>
    </row>
    <row r="293">
      <c r="A293" s="129">
        <v>540.0</v>
      </c>
      <c r="B293" s="14" t="s">
        <v>63</v>
      </c>
      <c r="C293" s="14" t="s">
        <v>32</v>
      </c>
      <c r="D293" s="14" t="s">
        <v>514</v>
      </c>
      <c r="E293" s="14" t="s">
        <v>515</v>
      </c>
      <c r="F293" s="15" t="s">
        <v>73</v>
      </c>
      <c r="G293" s="15" t="s">
        <v>36</v>
      </c>
      <c r="H293" s="18" t="s">
        <v>1057</v>
      </c>
      <c r="I293" s="18" t="s">
        <v>1058</v>
      </c>
      <c r="J293" s="129">
        <v>1393869.33</v>
      </c>
      <c r="K293" s="129">
        <v>1260438.4</v>
      </c>
      <c r="L293" s="129">
        <v>43856.25</v>
      </c>
      <c r="M293" s="129">
        <v>41585.0</v>
      </c>
      <c r="N293" s="129">
        <v>33.0</v>
      </c>
      <c r="O293" s="129">
        <v>40.0</v>
      </c>
      <c r="P293" s="129">
        <v>535.0</v>
      </c>
      <c r="Q293" s="129">
        <v>488.0</v>
      </c>
      <c r="R293" s="129">
        <v>45.0</v>
      </c>
      <c r="S293" s="129">
        <v>41.0</v>
      </c>
      <c r="T293" s="129">
        <v>-17.0</v>
      </c>
      <c r="U293" s="129">
        <v>9.0</v>
      </c>
      <c r="V293" s="129">
        <v>9.0</v>
      </c>
      <c r="W293" s="129">
        <v>5.46</v>
      </c>
      <c r="X293" s="129">
        <v>10.59</v>
      </c>
      <c r="Y293" s="129">
        <v>1.0</v>
      </c>
      <c r="Z293" s="129">
        <v>1.0</v>
      </c>
      <c r="AA293" s="129">
        <v>1.0</v>
      </c>
      <c r="AB293" s="129">
        <v>2.0</v>
      </c>
      <c r="AC293" s="129">
        <v>2.0</v>
      </c>
      <c r="AD293" s="129">
        <v>1.65</v>
      </c>
      <c r="AE293" s="129">
        <v>346.0</v>
      </c>
      <c r="AF293" s="129">
        <v>1.0</v>
      </c>
      <c r="AG293" s="129">
        <v>1.0</v>
      </c>
      <c r="AH293" s="129">
        <v>1.0</v>
      </c>
      <c r="AI293" s="129">
        <v>1.0</v>
      </c>
      <c r="AJ293" s="129">
        <v>2.0</v>
      </c>
      <c r="AK293" s="129">
        <v>1.0</v>
      </c>
      <c r="AL293" s="130">
        <v>45392.87391458333</v>
      </c>
      <c r="AM293" s="131">
        <v>1393912.33</v>
      </c>
      <c r="AN293" s="131">
        <v>1260624.28</v>
      </c>
    </row>
    <row r="294">
      <c r="A294" s="129">
        <v>640.0</v>
      </c>
      <c r="B294" s="14" t="s">
        <v>97</v>
      </c>
      <c r="C294" s="14" t="s">
        <v>32</v>
      </c>
      <c r="D294" s="14" t="s">
        <v>409</v>
      </c>
      <c r="E294" s="14" t="s">
        <v>410</v>
      </c>
      <c r="F294" s="15" t="s">
        <v>209</v>
      </c>
      <c r="G294" s="15" t="s">
        <v>101</v>
      </c>
      <c r="H294" s="18" t="s">
        <v>1057</v>
      </c>
      <c r="I294" s="18" t="s">
        <v>1058</v>
      </c>
      <c r="J294" s="129">
        <v>922640.75</v>
      </c>
      <c r="K294" s="129">
        <v>812790.0</v>
      </c>
      <c r="L294" s="129">
        <v>26542.65</v>
      </c>
      <c r="M294" s="129">
        <v>25809.51</v>
      </c>
      <c r="N294" s="129">
        <v>1.0</v>
      </c>
      <c r="O294" s="14" t="s">
        <v>41</v>
      </c>
      <c r="P294" s="129">
        <v>303.0</v>
      </c>
      <c r="Q294" s="129">
        <v>341.0</v>
      </c>
      <c r="R294" s="129">
        <v>12.0</v>
      </c>
      <c r="S294" s="129">
        <v>10.0</v>
      </c>
      <c r="T294" s="14" t="s">
        <v>41</v>
      </c>
      <c r="U294" s="129">
        <v>-11.0</v>
      </c>
      <c r="V294" s="129">
        <v>20.0</v>
      </c>
      <c r="W294" s="129">
        <v>2.84</v>
      </c>
      <c r="X294" s="129">
        <v>13.52</v>
      </c>
      <c r="Y294" s="14" t="s">
        <v>41</v>
      </c>
      <c r="Z294" s="129">
        <v>1.0</v>
      </c>
      <c r="AA294" s="129">
        <v>2.0</v>
      </c>
      <c r="AB294" s="129">
        <v>1.0</v>
      </c>
      <c r="AC294" s="129">
        <v>3.0</v>
      </c>
      <c r="AD294" s="129">
        <v>1.65</v>
      </c>
      <c r="AE294" s="129">
        <v>344.0</v>
      </c>
      <c r="AF294" s="14" t="s">
        <v>41</v>
      </c>
      <c r="AG294" s="129">
        <v>1.0</v>
      </c>
      <c r="AH294" s="129">
        <v>2.0</v>
      </c>
      <c r="AI294" s="129">
        <v>1.0</v>
      </c>
      <c r="AJ294" s="129">
        <v>2.0</v>
      </c>
      <c r="AK294" s="129">
        <v>1.0</v>
      </c>
      <c r="AL294" s="130">
        <v>45392.87391458333</v>
      </c>
      <c r="AM294" s="131">
        <v>922484.75</v>
      </c>
      <c r="AN294" s="131">
        <v>809326.76</v>
      </c>
    </row>
    <row r="295">
      <c r="A295" s="129">
        <v>730.0</v>
      </c>
      <c r="B295" s="14" t="s">
        <v>97</v>
      </c>
      <c r="C295" s="14" t="s">
        <v>32</v>
      </c>
      <c r="D295" s="14" t="s">
        <v>50</v>
      </c>
      <c r="E295" s="14" t="s">
        <v>662</v>
      </c>
      <c r="F295" s="15" t="s">
        <v>243</v>
      </c>
      <c r="G295" s="15" t="s">
        <v>101</v>
      </c>
      <c r="H295" s="18" t="s">
        <v>1057</v>
      </c>
      <c r="I295" s="18" t="s">
        <v>1058</v>
      </c>
      <c r="J295" s="129">
        <v>1329481.41</v>
      </c>
      <c r="K295" s="129">
        <v>1225675.4</v>
      </c>
      <c r="L295" s="129">
        <v>38717.43</v>
      </c>
      <c r="M295" s="129">
        <v>36958.98</v>
      </c>
      <c r="N295" s="129">
        <v>3.0</v>
      </c>
      <c r="O295" s="129">
        <v>12.0</v>
      </c>
      <c r="P295" s="129">
        <v>388.0</v>
      </c>
      <c r="Q295" s="129">
        <v>380.0</v>
      </c>
      <c r="R295" s="129">
        <v>57.0</v>
      </c>
      <c r="S295" s="129">
        <v>51.0</v>
      </c>
      <c r="T295" s="129">
        <v>-75.0</v>
      </c>
      <c r="U295" s="129">
        <v>2.0</v>
      </c>
      <c r="V295" s="129">
        <v>11.0</v>
      </c>
      <c r="W295" s="129">
        <v>4.76</v>
      </c>
      <c r="X295" s="129">
        <v>8.47</v>
      </c>
      <c r="Y295" s="129">
        <v>1.0</v>
      </c>
      <c r="Z295" s="129">
        <v>1.0</v>
      </c>
      <c r="AA295" s="129">
        <v>1.0</v>
      </c>
      <c r="AB295" s="129">
        <v>2.0</v>
      </c>
      <c r="AC295" s="129">
        <v>2.0</v>
      </c>
      <c r="AD295" s="129">
        <v>1.65</v>
      </c>
      <c r="AE295" s="129">
        <v>345.0</v>
      </c>
      <c r="AF295" s="129">
        <v>1.0</v>
      </c>
      <c r="AG295" s="129">
        <v>1.0</v>
      </c>
      <c r="AH295" s="129">
        <v>1.0</v>
      </c>
      <c r="AI295" s="129">
        <v>1.0</v>
      </c>
      <c r="AJ295" s="129">
        <v>2.0</v>
      </c>
      <c r="AK295" s="129">
        <v>1.0</v>
      </c>
      <c r="AL295" s="130">
        <v>45392.87391458333</v>
      </c>
      <c r="AM295" s="131">
        <v>1333266.33</v>
      </c>
      <c r="AN295" s="131">
        <v>1225236.01</v>
      </c>
    </row>
    <row r="296">
      <c r="A296" s="129">
        <v>756.0</v>
      </c>
      <c r="B296" s="14" t="s">
        <v>63</v>
      </c>
      <c r="C296" s="14" t="s">
        <v>32</v>
      </c>
      <c r="D296" s="14" t="s">
        <v>446</v>
      </c>
      <c r="E296" s="14" t="s">
        <v>678</v>
      </c>
      <c r="F296" s="15" t="s">
        <v>73</v>
      </c>
      <c r="G296" s="15" t="s">
        <v>36</v>
      </c>
      <c r="H296" s="18" t="s">
        <v>1057</v>
      </c>
      <c r="I296" s="18" t="s">
        <v>1058</v>
      </c>
      <c r="J296" s="129">
        <v>1395799.82</v>
      </c>
      <c r="K296" s="129">
        <v>1250302.6</v>
      </c>
      <c r="L296" s="129">
        <v>50955.88</v>
      </c>
      <c r="M296" s="129">
        <v>47742.24</v>
      </c>
      <c r="N296" s="129">
        <v>78.0</v>
      </c>
      <c r="O296" s="129">
        <v>112.0</v>
      </c>
      <c r="P296" s="129">
        <v>517.0</v>
      </c>
      <c r="Q296" s="129">
        <v>492.0</v>
      </c>
      <c r="R296" s="129">
        <v>47.0</v>
      </c>
      <c r="S296" s="129">
        <v>49.0</v>
      </c>
      <c r="T296" s="129">
        <v>-30.0</v>
      </c>
      <c r="U296" s="129">
        <v>5.0</v>
      </c>
      <c r="V296" s="129">
        <v>-4.0</v>
      </c>
      <c r="W296" s="129">
        <v>6.73</v>
      </c>
      <c r="X296" s="129">
        <v>11.64</v>
      </c>
      <c r="Y296" s="129">
        <v>1.0</v>
      </c>
      <c r="Z296" s="129">
        <v>1.0</v>
      </c>
      <c r="AA296" s="129">
        <v>1.0</v>
      </c>
      <c r="AB296" s="129">
        <v>2.0</v>
      </c>
      <c r="AC296" s="129">
        <v>2.0</v>
      </c>
      <c r="AD296" s="129">
        <v>1.65</v>
      </c>
      <c r="AE296" s="129">
        <v>348.0</v>
      </c>
      <c r="AF296" s="129">
        <v>1.0</v>
      </c>
      <c r="AG296" s="129">
        <v>1.0</v>
      </c>
      <c r="AH296" s="129">
        <v>1.0</v>
      </c>
      <c r="AI296" s="129">
        <v>1.0</v>
      </c>
      <c r="AJ296" s="129">
        <v>2.0</v>
      </c>
      <c r="AK296" s="129">
        <v>1.0</v>
      </c>
      <c r="AL296" s="130">
        <v>45392.87391458333</v>
      </c>
      <c r="AM296" s="131">
        <v>1396065.82</v>
      </c>
      <c r="AN296" s="131">
        <v>1250470.64</v>
      </c>
    </row>
    <row r="297">
      <c r="A297" s="129">
        <v>802.0</v>
      </c>
      <c r="B297" s="14" t="s">
        <v>122</v>
      </c>
      <c r="C297" s="14" t="s">
        <v>32</v>
      </c>
      <c r="D297" s="14" t="s">
        <v>129</v>
      </c>
      <c r="E297" s="14" t="s">
        <v>720</v>
      </c>
      <c r="F297" s="15" t="s">
        <v>121</v>
      </c>
      <c r="G297" s="15" t="s">
        <v>36</v>
      </c>
      <c r="H297" s="18" t="s">
        <v>1057</v>
      </c>
      <c r="I297" s="18" t="s">
        <v>1058</v>
      </c>
      <c r="J297" s="129">
        <v>761837.89</v>
      </c>
      <c r="K297" s="129">
        <v>676683.4</v>
      </c>
      <c r="L297" s="129">
        <v>23233.21</v>
      </c>
      <c r="M297" s="129">
        <v>22774.27</v>
      </c>
      <c r="N297" s="129">
        <v>41.0</v>
      </c>
      <c r="O297" s="129">
        <v>15.0</v>
      </c>
      <c r="P297" s="129">
        <v>237.0</v>
      </c>
      <c r="Q297" s="129">
        <v>207.0</v>
      </c>
      <c r="R297" s="129">
        <v>37.0</v>
      </c>
      <c r="S297" s="129">
        <v>30.0</v>
      </c>
      <c r="T297" s="129">
        <v>173.0</v>
      </c>
      <c r="U297" s="129">
        <v>14.0</v>
      </c>
      <c r="V297" s="129">
        <v>23.0</v>
      </c>
      <c r="W297" s="129">
        <v>2.02</v>
      </c>
      <c r="X297" s="129">
        <v>12.58</v>
      </c>
      <c r="Y297" s="129">
        <v>5.0</v>
      </c>
      <c r="Z297" s="129">
        <v>1.0</v>
      </c>
      <c r="AA297" s="129">
        <v>2.0</v>
      </c>
      <c r="AB297" s="129">
        <v>1.0</v>
      </c>
      <c r="AC297" s="129">
        <v>2.0</v>
      </c>
      <c r="AD297" s="129">
        <v>1.65</v>
      </c>
      <c r="AE297" s="129">
        <v>343.0</v>
      </c>
      <c r="AF297" s="129">
        <v>4.0</v>
      </c>
      <c r="AG297" s="129">
        <v>1.0</v>
      </c>
      <c r="AH297" s="129">
        <v>2.0</v>
      </c>
      <c r="AI297" s="129">
        <v>1.0</v>
      </c>
      <c r="AJ297" s="129">
        <v>2.0</v>
      </c>
      <c r="AK297" s="129">
        <v>1.0</v>
      </c>
      <c r="AL297" s="130">
        <v>45392.87391458333</v>
      </c>
      <c r="AM297" s="131">
        <v>761982.65</v>
      </c>
      <c r="AN297" s="131">
        <v>676496.31</v>
      </c>
    </row>
    <row r="298">
      <c r="A298" s="128">
        <v>3021.0</v>
      </c>
      <c r="B298" s="11" t="s">
        <v>31</v>
      </c>
      <c r="C298" s="11" t="s">
        <v>32</v>
      </c>
      <c r="D298" s="11" t="s">
        <v>434</v>
      </c>
      <c r="E298" s="14" t="s">
        <v>791</v>
      </c>
      <c r="F298" s="15" t="s">
        <v>792</v>
      </c>
      <c r="G298" s="15" t="s">
        <v>772</v>
      </c>
      <c r="H298" s="18" t="s">
        <v>1057</v>
      </c>
      <c r="I298" s="18" t="s">
        <v>1058</v>
      </c>
      <c r="J298" s="129">
        <v>1168643.38</v>
      </c>
      <c r="K298" s="129">
        <v>1090838.4</v>
      </c>
      <c r="L298" s="129">
        <v>64158.8</v>
      </c>
      <c r="M298" s="129">
        <v>60774.75</v>
      </c>
      <c r="N298" s="129">
        <v>4.0</v>
      </c>
      <c r="O298" s="129">
        <v>8.0</v>
      </c>
      <c r="P298" s="129">
        <v>522.0</v>
      </c>
      <c r="Q298" s="128">
        <v>495.0</v>
      </c>
      <c r="R298" s="128">
        <v>25.0</v>
      </c>
      <c r="S298" s="128">
        <v>29.0</v>
      </c>
      <c r="T298" s="128">
        <v>-50.0</v>
      </c>
      <c r="U298" s="128">
        <v>5.0</v>
      </c>
      <c r="V298" s="128">
        <v>-13.0</v>
      </c>
      <c r="W298" s="128">
        <v>5.57</v>
      </c>
      <c r="X298" s="128">
        <v>7.13</v>
      </c>
      <c r="Y298" s="128">
        <v>1.0</v>
      </c>
      <c r="Z298" s="128">
        <v>1.0</v>
      </c>
      <c r="AA298" s="128">
        <v>1.0</v>
      </c>
      <c r="AB298" s="128">
        <v>2.0</v>
      </c>
      <c r="AC298" s="128">
        <v>2.0</v>
      </c>
      <c r="AD298" s="128">
        <v>1.65</v>
      </c>
      <c r="AE298" s="128">
        <v>349.0</v>
      </c>
      <c r="AF298" s="128">
        <v>1.0</v>
      </c>
      <c r="AG298" s="128">
        <v>1.0</v>
      </c>
      <c r="AH298" s="128">
        <v>1.0</v>
      </c>
      <c r="AI298" s="128">
        <v>1.0</v>
      </c>
      <c r="AJ298" s="128">
        <v>2.0</v>
      </c>
      <c r="AK298" s="128">
        <v>1.0</v>
      </c>
      <c r="AL298" s="130">
        <v>45392.87391458333</v>
      </c>
      <c r="AM298" s="131">
        <v>2118727.16</v>
      </c>
      <c r="AN298" s="131">
        <v>1915518.89</v>
      </c>
    </row>
    <row r="299">
      <c r="A299" s="129">
        <v>308.0</v>
      </c>
      <c r="B299" s="14" t="s">
        <v>67</v>
      </c>
      <c r="C299" s="14" t="s">
        <v>32</v>
      </c>
      <c r="D299" s="14" t="s">
        <v>319</v>
      </c>
      <c r="E299" s="14" t="s">
        <v>320</v>
      </c>
      <c r="F299" s="15" t="s">
        <v>70</v>
      </c>
      <c r="G299" s="15" t="s">
        <v>36</v>
      </c>
      <c r="H299" s="18" t="s">
        <v>1057</v>
      </c>
      <c r="I299" s="18" t="s">
        <v>1058</v>
      </c>
      <c r="J299" s="129">
        <v>723583.83</v>
      </c>
      <c r="K299" s="129">
        <v>656968.0</v>
      </c>
      <c r="L299" s="129">
        <v>22738.5</v>
      </c>
      <c r="M299" s="129">
        <v>21351.53</v>
      </c>
      <c r="N299" s="129">
        <v>29.0</v>
      </c>
      <c r="O299" s="129">
        <v>21.0</v>
      </c>
      <c r="P299" s="129">
        <v>347.0</v>
      </c>
      <c r="Q299" s="129">
        <v>280.0</v>
      </c>
      <c r="R299" s="129">
        <v>21.0</v>
      </c>
      <c r="S299" s="129">
        <v>19.0</v>
      </c>
      <c r="T299" s="129">
        <v>38.0</v>
      </c>
      <c r="U299" s="129">
        <v>23.0</v>
      </c>
      <c r="V299" s="129">
        <v>10.0</v>
      </c>
      <c r="W299" s="129">
        <v>6.5</v>
      </c>
      <c r="X299" s="129">
        <v>10.14</v>
      </c>
      <c r="Y299" s="129">
        <v>2.0</v>
      </c>
      <c r="Z299" s="129">
        <v>1.0</v>
      </c>
      <c r="AA299" s="129">
        <v>1.0</v>
      </c>
      <c r="AB299" s="129">
        <v>2.0</v>
      </c>
      <c r="AC299" s="129">
        <v>2.0</v>
      </c>
      <c r="AD299" s="129">
        <v>1.7</v>
      </c>
      <c r="AE299" s="129">
        <v>339.0</v>
      </c>
      <c r="AF299" s="129">
        <v>2.0</v>
      </c>
      <c r="AG299" s="129">
        <v>1.0</v>
      </c>
      <c r="AH299" s="129">
        <v>1.0</v>
      </c>
      <c r="AI299" s="129">
        <v>1.0</v>
      </c>
      <c r="AJ299" s="129">
        <v>2.0</v>
      </c>
      <c r="AK299" s="129">
        <v>1.0</v>
      </c>
      <c r="AL299" s="130">
        <v>45392.87391458333</v>
      </c>
      <c r="AM299" s="131">
        <v>723583.83</v>
      </c>
      <c r="AN299" s="131">
        <v>656735.74</v>
      </c>
    </row>
    <row r="300">
      <c r="A300" s="129">
        <v>325.0</v>
      </c>
      <c r="B300" s="14" t="s">
        <v>97</v>
      </c>
      <c r="C300" s="14" t="s">
        <v>32</v>
      </c>
      <c r="D300" s="14" t="s">
        <v>339</v>
      </c>
      <c r="E300" s="14" t="s">
        <v>340</v>
      </c>
      <c r="F300" s="15" t="s">
        <v>209</v>
      </c>
      <c r="G300" s="15" t="s">
        <v>101</v>
      </c>
      <c r="H300" s="18" t="s">
        <v>1057</v>
      </c>
      <c r="I300" s="18" t="s">
        <v>1058</v>
      </c>
      <c r="J300" s="129">
        <v>1270957.26</v>
      </c>
      <c r="K300" s="129">
        <v>1275517.4</v>
      </c>
      <c r="L300" s="129">
        <v>39559.0</v>
      </c>
      <c r="M300" s="129">
        <v>39196.0</v>
      </c>
      <c r="N300" s="129">
        <v>5.0</v>
      </c>
      <c r="O300" s="129">
        <v>3.0</v>
      </c>
      <c r="P300" s="129">
        <v>338.0</v>
      </c>
      <c r="Q300" s="129">
        <v>306.0</v>
      </c>
      <c r="R300" s="129">
        <v>24.0</v>
      </c>
      <c r="S300" s="129">
        <v>15.0</v>
      </c>
      <c r="T300" s="129">
        <v>66.0</v>
      </c>
      <c r="U300" s="129">
        <v>10.0</v>
      </c>
      <c r="V300" s="129">
        <v>60.0</v>
      </c>
      <c r="W300" s="129">
        <v>0.93</v>
      </c>
      <c r="X300" s="129">
        <v>-0.36</v>
      </c>
      <c r="Y300" s="129">
        <v>3.0</v>
      </c>
      <c r="Z300" s="129">
        <v>1.0</v>
      </c>
      <c r="AA300" s="129">
        <v>4.0</v>
      </c>
      <c r="AB300" s="129">
        <v>1.0</v>
      </c>
      <c r="AC300" s="129">
        <v>1.0</v>
      </c>
      <c r="AD300" s="129">
        <v>1.7</v>
      </c>
      <c r="AE300" s="129">
        <v>341.0</v>
      </c>
      <c r="AF300" s="129">
        <v>2.0</v>
      </c>
      <c r="AG300" s="129">
        <v>1.0</v>
      </c>
      <c r="AH300" s="129">
        <v>3.0</v>
      </c>
      <c r="AI300" s="129">
        <v>1.0</v>
      </c>
      <c r="AJ300" s="129">
        <v>1.0</v>
      </c>
      <c r="AK300" s="129">
        <v>1.0</v>
      </c>
      <c r="AL300" s="130">
        <v>45392.87391458333</v>
      </c>
      <c r="AM300" s="131">
        <v>1270957.26</v>
      </c>
      <c r="AN300" s="131">
        <v>1275517.25</v>
      </c>
    </row>
    <row r="301">
      <c r="A301" s="129">
        <v>680.0</v>
      </c>
      <c r="B301" s="14" t="s">
        <v>42</v>
      </c>
      <c r="C301" s="14" t="s">
        <v>32</v>
      </c>
      <c r="D301" s="14" t="s">
        <v>150</v>
      </c>
      <c r="E301" s="14" t="s">
        <v>621</v>
      </c>
      <c r="F301" s="15" t="s">
        <v>108</v>
      </c>
      <c r="G301" s="15" t="s">
        <v>46</v>
      </c>
      <c r="H301" s="18" t="s">
        <v>1057</v>
      </c>
      <c r="I301" s="18" t="s">
        <v>1058</v>
      </c>
      <c r="J301" s="129">
        <v>978729.27</v>
      </c>
      <c r="K301" s="129">
        <v>1232967.4</v>
      </c>
      <c r="L301" s="129">
        <v>33089.53</v>
      </c>
      <c r="M301" s="129">
        <v>43613.85</v>
      </c>
      <c r="N301" s="129">
        <v>20.0</v>
      </c>
      <c r="O301" s="129">
        <v>12.0</v>
      </c>
      <c r="P301" s="129">
        <v>357.0</v>
      </c>
      <c r="Q301" s="129">
        <v>396.0</v>
      </c>
      <c r="R301" s="129">
        <v>46.0</v>
      </c>
      <c r="S301" s="129">
        <v>28.0</v>
      </c>
      <c r="T301" s="129">
        <v>66.0</v>
      </c>
      <c r="U301" s="129">
        <v>-9.0</v>
      </c>
      <c r="V301" s="129">
        <v>64.0</v>
      </c>
      <c r="W301" s="129">
        <v>-24.13</v>
      </c>
      <c r="X301" s="129">
        <v>-20.62</v>
      </c>
      <c r="Y301" s="129">
        <v>3.0</v>
      </c>
      <c r="Z301" s="129">
        <v>1.0</v>
      </c>
      <c r="AA301" s="129">
        <v>4.0</v>
      </c>
      <c r="AB301" s="129">
        <v>1.0</v>
      </c>
      <c r="AC301" s="129">
        <v>1.0</v>
      </c>
      <c r="AD301" s="129">
        <v>1.7</v>
      </c>
      <c r="AE301" s="129">
        <v>340.0</v>
      </c>
      <c r="AF301" s="129">
        <v>2.0</v>
      </c>
      <c r="AG301" s="129">
        <v>1.0</v>
      </c>
      <c r="AH301" s="129">
        <v>3.0</v>
      </c>
      <c r="AI301" s="129">
        <v>1.0</v>
      </c>
      <c r="AJ301" s="129">
        <v>1.0</v>
      </c>
      <c r="AK301" s="129">
        <v>1.0</v>
      </c>
      <c r="AL301" s="130">
        <v>45392.87391458333</v>
      </c>
      <c r="AM301" s="131">
        <v>978482.77</v>
      </c>
      <c r="AN301" s="131">
        <v>1233836.9</v>
      </c>
    </row>
    <row r="302">
      <c r="A302" s="128">
        <v>3039.0</v>
      </c>
      <c r="B302" s="11" t="s">
        <v>31</v>
      </c>
      <c r="C302" s="11" t="s">
        <v>32</v>
      </c>
      <c r="D302" s="11" t="s">
        <v>811</v>
      </c>
      <c r="E302" s="14" t="s">
        <v>812</v>
      </c>
      <c r="F302" s="15" t="s">
        <v>771</v>
      </c>
      <c r="G302" s="15" t="s">
        <v>772</v>
      </c>
      <c r="H302" s="18" t="s">
        <v>1057</v>
      </c>
      <c r="I302" s="18" t="s">
        <v>1058</v>
      </c>
      <c r="J302" s="129">
        <v>1944713.3</v>
      </c>
      <c r="K302" s="129">
        <v>1811309.4</v>
      </c>
      <c r="L302" s="129">
        <v>79357.46</v>
      </c>
      <c r="M302" s="129">
        <v>78397.39</v>
      </c>
      <c r="N302" s="129">
        <v>49.0</v>
      </c>
      <c r="O302" s="129">
        <v>31.0</v>
      </c>
      <c r="P302" s="129">
        <v>651.0</v>
      </c>
      <c r="Q302" s="128">
        <v>519.0</v>
      </c>
      <c r="R302" s="128">
        <v>73.0</v>
      </c>
      <c r="S302" s="128">
        <v>51.0</v>
      </c>
      <c r="T302" s="128">
        <v>58.0</v>
      </c>
      <c r="U302" s="128">
        <v>25.0</v>
      </c>
      <c r="V302" s="128">
        <v>43.0</v>
      </c>
      <c r="W302" s="128">
        <v>1.22</v>
      </c>
      <c r="X302" s="128">
        <v>7.37</v>
      </c>
      <c r="Y302" s="128">
        <v>2.0</v>
      </c>
      <c r="Z302" s="128">
        <v>1.0</v>
      </c>
      <c r="AA302" s="128">
        <v>3.0</v>
      </c>
      <c r="AB302" s="128">
        <v>1.0</v>
      </c>
      <c r="AC302" s="128">
        <v>2.0</v>
      </c>
      <c r="AD302" s="128">
        <v>1.7</v>
      </c>
      <c r="AE302" s="128">
        <v>342.0</v>
      </c>
      <c r="AF302" s="128">
        <v>2.0</v>
      </c>
      <c r="AG302" s="128">
        <v>1.0</v>
      </c>
      <c r="AH302" s="128">
        <v>2.0</v>
      </c>
      <c r="AI302" s="128">
        <v>1.0</v>
      </c>
      <c r="AJ302" s="128">
        <v>2.0</v>
      </c>
      <c r="AK302" s="128">
        <v>1.0</v>
      </c>
      <c r="AL302" s="130">
        <v>45392.87391458333</v>
      </c>
      <c r="AM302" s="131">
        <v>3354963.57</v>
      </c>
      <c r="AN302" s="131">
        <v>3186918.5</v>
      </c>
    </row>
    <row r="303">
      <c r="A303" s="129">
        <v>182.0</v>
      </c>
      <c r="B303" s="14" t="s">
        <v>47</v>
      </c>
      <c r="C303" s="14" t="s">
        <v>32</v>
      </c>
      <c r="D303" s="14" t="s">
        <v>180</v>
      </c>
      <c r="E303" s="14" t="s">
        <v>181</v>
      </c>
      <c r="F303" s="15" t="s">
        <v>88</v>
      </c>
      <c r="G303" s="15" t="s">
        <v>59</v>
      </c>
      <c r="H303" s="18" t="s">
        <v>1057</v>
      </c>
      <c r="I303" s="18" t="s">
        <v>1058</v>
      </c>
      <c r="J303" s="129">
        <v>441852.22</v>
      </c>
      <c r="K303" s="129">
        <v>571872.2</v>
      </c>
      <c r="L303" s="129">
        <v>12133.31</v>
      </c>
      <c r="M303" s="129">
        <v>15923.32</v>
      </c>
      <c r="N303" s="14" t="s">
        <v>41</v>
      </c>
      <c r="O303" s="14" t="s">
        <v>41</v>
      </c>
      <c r="P303" s="129">
        <v>158.0</v>
      </c>
      <c r="Q303" s="129">
        <v>184.0</v>
      </c>
      <c r="R303" s="129">
        <v>22.0</v>
      </c>
      <c r="S303" s="129">
        <v>12.0</v>
      </c>
      <c r="T303" s="14" t="s">
        <v>41</v>
      </c>
      <c r="U303" s="129">
        <v>-14.0</v>
      </c>
      <c r="V303" s="129">
        <v>83.0</v>
      </c>
      <c r="W303" s="129">
        <v>-23.8</v>
      </c>
      <c r="X303" s="129">
        <v>-22.74</v>
      </c>
      <c r="Y303" s="14" t="s">
        <v>41</v>
      </c>
      <c r="Z303" s="129">
        <v>1.0</v>
      </c>
      <c r="AA303" s="129">
        <v>5.0</v>
      </c>
      <c r="AB303" s="129">
        <v>1.0</v>
      </c>
      <c r="AC303" s="129">
        <v>1.0</v>
      </c>
      <c r="AD303" s="129">
        <v>1.75</v>
      </c>
      <c r="AE303" s="129">
        <v>322.0</v>
      </c>
      <c r="AF303" s="14" t="s">
        <v>41</v>
      </c>
      <c r="AG303" s="129">
        <v>1.0</v>
      </c>
      <c r="AH303" s="129">
        <v>4.0</v>
      </c>
      <c r="AI303" s="129">
        <v>1.0</v>
      </c>
      <c r="AJ303" s="129">
        <v>1.0</v>
      </c>
      <c r="AK303" s="129">
        <v>1.0</v>
      </c>
      <c r="AL303" s="130">
        <v>45392.87391458333</v>
      </c>
      <c r="AM303" s="131">
        <v>441270.47</v>
      </c>
      <c r="AN303" s="131">
        <v>571899.9</v>
      </c>
    </row>
    <row r="304">
      <c r="A304" s="129">
        <v>227.0</v>
      </c>
      <c r="B304" s="14" t="s">
        <v>67</v>
      </c>
      <c r="C304" s="14" t="s">
        <v>32</v>
      </c>
      <c r="D304" s="14" t="s">
        <v>226</v>
      </c>
      <c r="E304" s="14" t="s">
        <v>227</v>
      </c>
      <c r="F304" s="15" t="s">
        <v>228</v>
      </c>
      <c r="G304" s="15" t="s">
        <v>36</v>
      </c>
      <c r="H304" s="18" t="s">
        <v>1057</v>
      </c>
      <c r="I304" s="18" t="s">
        <v>1058</v>
      </c>
      <c r="J304" s="129">
        <v>1188088.49</v>
      </c>
      <c r="K304" s="129">
        <v>1355180.4</v>
      </c>
      <c r="L304" s="129">
        <v>31499.25</v>
      </c>
      <c r="M304" s="129">
        <v>35174.5</v>
      </c>
      <c r="N304" s="129">
        <v>6.0</v>
      </c>
      <c r="O304" s="129">
        <v>3.0</v>
      </c>
      <c r="P304" s="129">
        <v>325.0</v>
      </c>
      <c r="Q304" s="129">
        <v>280.0</v>
      </c>
      <c r="R304" s="129">
        <v>10.0</v>
      </c>
      <c r="S304" s="129">
        <v>6.0</v>
      </c>
      <c r="T304" s="129">
        <v>100.0</v>
      </c>
      <c r="U304" s="129">
        <v>16.0</v>
      </c>
      <c r="V304" s="129">
        <v>66.0</v>
      </c>
      <c r="W304" s="129">
        <v>-10.45</v>
      </c>
      <c r="X304" s="129">
        <v>-12.33</v>
      </c>
      <c r="Y304" s="129">
        <v>4.0</v>
      </c>
      <c r="Z304" s="129">
        <v>1.0</v>
      </c>
      <c r="AA304" s="129">
        <v>4.0</v>
      </c>
      <c r="AB304" s="129">
        <v>1.0</v>
      </c>
      <c r="AC304" s="129">
        <v>1.0</v>
      </c>
      <c r="AD304" s="129">
        <v>1.75</v>
      </c>
      <c r="AE304" s="129">
        <v>331.0</v>
      </c>
      <c r="AF304" s="129">
        <v>3.0</v>
      </c>
      <c r="AG304" s="129">
        <v>1.0</v>
      </c>
      <c r="AH304" s="129">
        <v>3.0</v>
      </c>
      <c r="AI304" s="129">
        <v>1.0</v>
      </c>
      <c r="AJ304" s="129">
        <v>1.0</v>
      </c>
      <c r="AK304" s="129">
        <v>1.0</v>
      </c>
      <c r="AL304" s="130">
        <v>45392.87391458333</v>
      </c>
      <c r="AM304" s="131">
        <v>1188148.49</v>
      </c>
      <c r="AN304" s="131">
        <v>1354499.97</v>
      </c>
    </row>
    <row r="305" hidden="1">
      <c r="A305" s="129">
        <v>273.0</v>
      </c>
      <c r="B305" s="14" t="s">
        <v>414</v>
      </c>
      <c r="C305" s="14" t="s">
        <v>992</v>
      </c>
      <c r="D305" s="14" t="s">
        <v>1006</v>
      </c>
      <c r="E305" s="14" t="s">
        <v>1007</v>
      </c>
      <c r="F305" s="15" t="s">
        <v>88</v>
      </c>
      <c r="G305" s="15" t="s">
        <v>59</v>
      </c>
      <c r="H305" s="18" t="s">
        <v>1057</v>
      </c>
      <c r="I305" s="18" t="s">
        <v>1058</v>
      </c>
      <c r="J305" s="129">
        <v>275607.32</v>
      </c>
      <c r="K305" s="129">
        <v>316669.07</v>
      </c>
      <c r="L305" s="129">
        <v>8647.2</v>
      </c>
      <c r="M305" s="129">
        <v>7875.57</v>
      </c>
      <c r="N305" s="129">
        <v>1.0</v>
      </c>
      <c r="O305" s="14" t="s">
        <v>41</v>
      </c>
      <c r="P305" s="129">
        <v>42.0</v>
      </c>
      <c r="Q305" s="129">
        <v>66.0</v>
      </c>
      <c r="R305" s="129">
        <v>112.0</v>
      </c>
      <c r="S305" s="129">
        <v>132.0</v>
      </c>
      <c r="T305" s="14" t="s">
        <v>41</v>
      </c>
      <c r="U305" s="129">
        <v>-36.0</v>
      </c>
      <c r="V305" s="129">
        <v>-15.0</v>
      </c>
      <c r="W305" s="129">
        <v>9.8</v>
      </c>
      <c r="X305" s="129">
        <v>-12.97</v>
      </c>
      <c r="Y305" s="14" t="s">
        <v>41</v>
      </c>
      <c r="Z305" s="129">
        <v>1.0</v>
      </c>
      <c r="AA305" s="129">
        <v>1.0</v>
      </c>
      <c r="AB305" s="129">
        <v>3.0</v>
      </c>
      <c r="AC305" s="129">
        <v>1.0</v>
      </c>
      <c r="AD305" s="129">
        <v>1.75</v>
      </c>
      <c r="AE305" s="129">
        <v>321.0</v>
      </c>
      <c r="AF305" s="14" t="s">
        <v>41</v>
      </c>
      <c r="AG305" s="129">
        <v>1.0</v>
      </c>
      <c r="AH305" s="129">
        <v>1.0</v>
      </c>
      <c r="AI305" s="129">
        <v>2.0</v>
      </c>
      <c r="AJ305" s="129">
        <v>1.0</v>
      </c>
      <c r="AK305" s="129">
        <v>1.0</v>
      </c>
      <c r="AL305" s="130">
        <v>45392.87391458333</v>
      </c>
      <c r="AM305" s="131">
        <v>358912.9</v>
      </c>
      <c r="AN305" s="131">
        <v>315022.17</v>
      </c>
    </row>
    <row r="306" hidden="1">
      <c r="A306" s="129">
        <v>297.0</v>
      </c>
      <c r="B306" s="14" t="s">
        <v>47</v>
      </c>
      <c r="C306" s="14" t="s">
        <v>992</v>
      </c>
      <c r="D306" s="14" t="s">
        <v>91</v>
      </c>
      <c r="E306" s="14" t="s">
        <v>1015</v>
      </c>
      <c r="F306" s="15" t="s">
        <v>220</v>
      </c>
      <c r="G306" s="15" t="s">
        <v>59</v>
      </c>
      <c r="H306" s="18" t="s">
        <v>1057</v>
      </c>
      <c r="I306" s="18" t="s">
        <v>1058</v>
      </c>
      <c r="J306" s="129">
        <v>1152152.58</v>
      </c>
      <c r="K306" s="129">
        <v>1708904.6</v>
      </c>
      <c r="L306" s="129">
        <v>39107.48</v>
      </c>
      <c r="M306" s="129">
        <v>57192.03</v>
      </c>
      <c r="N306" s="129">
        <v>8.0</v>
      </c>
      <c r="O306" s="14" t="s">
        <v>41</v>
      </c>
      <c r="P306" s="129">
        <v>101.0</v>
      </c>
      <c r="Q306" s="129">
        <v>458.0</v>
      </c>
      <c r="R306" s="129">
        <v>316.0</v>
      </c>
      <c r="S306" s="129">
        <v>50.0</v>
      </c>
      <c r="T306" s="14" t="s">
        <v>41</v>
      </c>
      <c r="U306" s="129">
        <v>-77.0</v>
      </c>
      <c r="V306" s="129">
        <v>532.0</v>
      </c>
      <c r="W306" s="129">
        <v>-31.62</v>
      </c>
      <c r="X306" s="129">
        <v>-32.58</v>
      </c>
      <c r="Y306" s="14" t="s">
        <v>41</v>
      </c>
      <c r="Z306" s="129">
        <v>1.0</v>
      </c>
      <c r="AA306" s="129">
        <v>5.0</v>
      </c>
      <c r="AB306" s="129">
        <v>1.0</v>
      </c>
      <c r="AC306" s="129">
        <v>1.0</v>
      </c>
      <c r="AD306" s="129">
        <v>1.75</v>
      </c>
      <c r="AE306" s="129">
        <v>334.0</v>
      </c>
      <c r="AF306" s="14" t="s">
        <v>41</v>
      </c>
      <c r="AG306" s="129">
        <v>1.0</v>
      </c>
      <c r="AH306" s="129">
        <v>4.0</v>
      </c>
      <c r="AI306" s="129">
        <v>1.0</v>
      </c>
      <c r="AJ306" s="129">
        <v>1.0</v>
      </c>
      <c r="AK306" s="129">
        <v>1.0</v>
      </c>
      <c r="AL306" s="130">
        <v>45392.87391458333</v>
      </c>
      <c r="AM306" s="131">
        <v>1300724.53</v>
      </c>
      <c r="AN306" s="131">
        <v>1708166.36</v>
      </c>
    </row>
    <row r="307" hidden="1">
      <c r="A307" s="129">
        <v>318.0</v>
      </c>
      <c r="B307" s="14" t="s">
        <v>1011</v>
      </c>
      <c r="C307" s="14" t="s">
        <v>992</v>
      </c>
      <c r="D307" s="14" t="s">
        <v>555</v>
      </c>
      <c r="E307" s="14" t="s">
        <v>1016</v>
      </c>
      <c r="F307" s="15" t="s">
        <v>76</v>
      </c>
      <c r="G307" s="15" t="s">
        <v>59</v>
      </c>
      <c r="H307" s="18" t="s">
        <v>1057</v>
      </c>
      <c r="I307" s="18" t="s">
        <v>1058</v>
      </c>
      <c r="J307" s="129">
        <v>376189.72</v>
      </c>
      <c r="K307" s="129">
        <v>500463.0</v>
      </c>
      <c r="L307" s="129">
        <v>12251.43</v>
      </c>
      <c r="M307" s="129">
        <v>14984.75</v>
      </c>
      <c r="N307" s="14" t="s">
        <v>41</v>
      </c>
      <c r="O307" s="129">
        <v>4.0</v>
      </c>
      <c r="P307" s="129">
        <v>29.0</v>
      </c>
      <c r="Q307" s="129">
        <v>213.0</v>
      </c>
      <c r="R307" s="129">
        <v>165.0</v>
      </c>
      <c r="S307" s="129">
        <v>14.0</v>
      </c>
      <c r="T307" s="14" t="s">
        <v>41</v>
      </c>
      <c r="U307" s="129">
        <v>-86.0</v>
      </c>
      <c r="V307" s="129">
        <v>1078.0</v>
      </c>
      <c r="W307" s="129">
        <v>-18.24</v>
      </c>
      <c r="X307" s="129">
        <v>-24.83</v>
      </c>
      <c r="Y307" s="14" t="s">
        <v>41</v>
      </c>
      <c r="Z307" s="129">
        <v>1.0</v>
      </c>
      <c r="AA307" s="129">
        <v>5.0</v>
      </c>
      <c r="AB307" s="129">
        <v>1.0</v>
      </c>
      <c r="AC307" s="129">
        <v>1.0</v>
      </c>
      <c r="AD307" s="129">
        <v>1.75</v>
      </c>
      <c r="AE307" s="129">
        <v>323.0</v>
      </c>
      <c r="AF307" s="14" t="s">
        <v>41</v>
      </c>
      <c r="AG307" s="129">
        <v>1.0</v>
      </c>
      <c r="AH307" s="129">
        <v>4.0</v>
      </c>
      <c r="AI307" s="129">
        <v>1.0</v>
      </c>
      <c r="AJ307" s="129">
        <v>1.0</v>
      </c>
      <c r="AK307" s="129">
        <v>1.0</v>
      </c>
      <c r="AL307" s="130">
        <v>45392.87391458333</v>
      </c>
      <c r="AM307" s="131">
        <v>441221.87</v>
      </c>
      <c r="AN307" s="131">
        <v>500252.0</v>
      </c>
    </row>
    <row r="308">
      <c r="A308" s="129">
        <v>320.0</v>
      </c>
      <c r="B308" s="14" t="s">
        <v>60</v>
      </c>
      <c r="C308" s="14" t="s">
        <v>32</v>
      </c>
      <c r="D308" s="14" t="s">
        <v>331</v>
      </c>
      <c r="E308" s="14" t="s">
        <v>332</v>
      </c>
      <c r="F308" s="15" t="s">
        <v>88</v>
      </c>
      <c r="G308" s="15" t="s">
        <v>59</v>
      </c>
      <c r="H308" s="18" t="s">
        <v>1057</v>
      </c>
      <c r="I308" s="18" t="s">
        <v>1058</v>
      </c>
      <c r="J308" s="129">
        <v>1111150.41</v>
      </c>
      <c r="K308" s="129">
        <v>985457.6</v>
      </c>
      <c r="L308" s="129">
        <v>29794.4</v>
      </c>
      <c r="M308" s="129">
        <v>28086.76</v>
      </c>
      <c r="N308" s="129">
        <v>33.0</v>
      </c>
      <c r="O308" s="129">
        <v>19.0</v>
      </c>
      <c r="P308" s="129">
        <v>403.0</v>
      </c>
      <c r="Q308" s="129">
        <v>343.0</v>
      </c>
      <c r="R308" s="129">
        <v>40.0</v>
      </c>
      <c r="S308" s="129">
        <v>37.0</v>
      </c>
      <c r="T308" s="129">
        <v>73.0</v>
      </c>
      <c r="U308" s="129">
        <v>17.0</v>
      </c>
      <c r="V308" s="129">
        <v>8.0</v>
      </c>
      <c r="W308" s="129">
        <v>6.08</v>
      </c>
      <c r="X308" s="129">
        <v>12.75</v>
      </c>
      <c r="Y308" s="129">
        <v>3.0</v>
      </c>
      <c r="Z308" s="129">
        <v>1.0</v>
      </c>
      <c r="AA308" s="129">
        <v>1.0</v>
      </c>
      <c r="AB308" s="129">
        <v>2.0</v>
      </c>
      <c r="AC308" s="129">
        <v>2.0</v>
      </c>
      <c r="AD308" s="129">
        <v>1.75</v>
      </c>
      <c r="AE308" s="129">
        <v>330.0</v>
      </c>
      <c r="AF308" s="129">
        <v>2.0</v>
      </c>
      <c r="AG308" s="129">
        <v>1.0</v>
      </c>
      <c r="AH308" s="129">
        <v>1.0</v>
      </c>
      <c r="AI308" s="129">
        <v>1.0</v>
      </c>
      <c r="AJ308" s="129">
        <v>2.0</v>
      </c>
      <c r="AK308" s="129">
        <v>1.0</v>
      </c>
      <c r="AL308" s="130">
        <v>45392.87391458333</v>
      </c>
      <c r="AM308" s="131">
        <v>1111382.73</v>
      </c>
      <c r="AN308" s="131">
        <v>989538.55</v>
      </c>
    </row>
    <row r="309">
      <c r="A309" s="129">
        <v>342.0</v>
      </c>
      <c r="B309" s="14" t="s">
        <v>97</v>
      </c>
      <c r="C309" s="14" t="s">
        <v>32</v>
      </c>
      <c r="D309" s="14" t="s">
        <v>135</v>
      </c>
      <c r="E309" s="14" t="s">
        <v>353</v>
      </c>
      <c r="F309" s="15" t="s">
        <v>243</v>
      </c>
      <c r="G309" s="15" t="s">
        <v>101</v>
      </c>
      <c r="H309" s="18" t="s">
        <v>1057</v>
      </c>
      <c r="I309" s="18" t="s">
        <v>1058</v>
      </c>
      <c r="J309" s="129">
        <v>715846.61</v>
      </c>
      <c r="K309" s="129">
        <v>807437.8</v>
      </c>
      <c r="L309" s="129">
        <v>25920.69</v>
      </c>
      <c r="M309" s="129">
        <v>29087.87</v>
      </c>
      <c r="N309" s="14" t="s">
        <v>41</v>
      </c>
      <c r="O309" s="14" t="s">
        <v>41</v>
      </c>
      <c r="P309" s="129">
        <v>295.0</v>
      </c>
      <c r="Q309" s="129">
        <v>327.0</v>
      </c>
      <c r="R309" s="129">
        <v>31.0</v>
      </c>
      <c r="S309" s="129">
        <v>15.0</v>
      </c>
      <c r="T309" s="14" t="s">
        <v>41</v>
      </c>
      <c r="U309" s="129">
        <v>-9.0</v>
      </c>
      <c r="V309" s="129">
        <v>106.0</v>
      </c>
      <c r="W309" s="129">
        <v>-10.89</v>
      </c>
      <c r="X309" s="129">
        <v>-11.34</v>
      </c>
      <c r="Y309" s="14" t="s">
        <v>41</v>
      </c>
      <c r="Z309" s="129">
        <v>1.0</v>
      </c>
      <c r="AA309" s="129">
        <v>5.0</v>
      </c>
      <c r="AB309" s="129">
        <v>1.0</v>
      </c>
      <c r="AC309" s="129">
        <v>1.0</v>
      </c>
      <c r="AD309" s="129">
        <v>1.75</v>
      </c>
      <c r="AE309" s="129">
        <v>328.0</v>
      </c>
      <c r="AF309" s="14" t="s">
        <v>41</v>
      </c>
      <c r="AG309" s="129">
        <v>1.0</v>
      </c>
      <c r="AH309" s="129">
        <v>4.0</v>
      </c>
      <c r="AI309" s="129">
        <v>1.0</v>
      </c>
      <c r="AJ309" s="129">
        <v>1.0</v>
      </c>
      <c r="AK309" s="129">
        <v>1.0</v>
      </c>
      <c r="AL309" s="130">
        <v>45392.87391458333</v>
      </c>
      <c r="AM309" s="131">
        <v>724116.11</v>
      </c>
      <c r="AN309" s="131">
        <v>808013.82</v>
      </c>
    </row>
    <row r="310">
      <c r="A310" s="129">
        <v>452.0</v>
      </c>
      <c r="B310" s="14" t="s">
        <v>37</v>
      </c>
      <c r="C310" s="14" t="s">
        <v>32</v>
      </c>
      <c r="D310" s="14" t="s">
        <v>448</v>
      </c>
      <c r="E310" s="14" t="s">
        <v>449</v>
      </c>
      <c r="F310" s="15" t="s">
        <v>88</v>
      </c>
      <c r="G310" s="15" t="s">
        <v>59</v>
      </c>
      <c r="H310" s="18" t="s">
        <v>1057</v>
      </c>
      <c r="I310" s="18" t="s">
        <v>1058</v>
      </c>
      <c r="J310" s="129">
        <v>1172330.43</v>
      </c>
      <c r="K310" s="129">
        <v>1182236.4</v>
      </c>
      <c r="L310" s="129">
        <v>29327.3</v>
      </c>
      <c r="M310" s="129">
        <v>26799.62</v>
      </c>
      <c r="N310" s="14" t="s">
        <v>41</v>
      </c>
      <c r="O310" s="14" t="s">
        <v>41</v>
      </c>
      <c r="P310" s="129">
        <v>237.0</v>
      </c>
      <c r="Q310" s="129">
        <v>237.0</v>
      </c>
      <c r="R310" s="129">
        <v>7.0</v>
      </c>
      <c r="S310" s="129">
        <v>9.0</v>
      </c>
      <c r="T310" s="14" t="s">
        <v>41</v>
      </c>
      <c r="U310" s="129">
        <v>0.0</v>
      </c>
      <c r="V310" s="129">
        <v>-22.0</v>
      </c>
      <c r="W310" s="129">
        <v>9.43</v>
      </c>
      <c r="X310" s="129">
        <v>-0.84</v>
      </c>
      <c r="Y310" s="14" t="s">
        <v>41</v>
      </c>
      <c r="Z310" s="129">
        <v>1.0</v>
      </c>
      <c r="AA310" s="129">
        <v>1.0</v>
      </c>
      <c r="AB310" s="129">
        <v>3.0</v>
      </c>
      <c r="AC310" s="129">
        <v>1.0</v>
      </c>
      <c r="AD310" s="129">
        <v>1.75</v>
      </c>
      <c r="AE310" s="129">
        <v>329.0</v>
      </c>
      <c r="AF310" s="14" t="s">
        <v>41</v>
      </c>
      <c r="AG310" s="129">
        <v>1.0</v>
      </c>
      <c r="AH310" s="129">
        <v>1.0</v>
      </c>
      <c r="AI310" s="129">
        <v>2.0</v>
      </c>
      <c r="AJ310" s="129">
        <v>1.0</v>
      </c>
      <c r="AK310" s="129">
        <v>1.0</v>
      </c>
      <c r="AL310" s="130">
        <v>45392.87391458333</v>
      </c>
      <c r="AM310" s="131">
        <v>1172081.15</v>
      </c>
      <c r="AN310" s="131">
        <v>1183792.82</v>
      </c>
    </row>
    <row r="311">
      <c r="A311" s="129">
        <v>455.0</v>
      </c>
      <c r="B311" s="14" t="s">
        <v>42</v>
      </c>
      <c r="C311" s="14" t="s">
        <v>32</v>
      </c>
      <c r="D311" s="14" t="s">
        <v>452</v>
      </c>
      <c r="E311" s="14" t="s">
        <v>453</v>
      </c>
      <c r="F311" s="15" t="s">
        <v>45</v>
      </c>
      <c r="G311" s="15" t="s">
        <v>46</v>
      </c>
      <c r="H311" s="18" t="s">
        <v>1057</v>
      </c>
      <c r="I311" s="18" t="s">
        <v>1058</v>
      </c>
      <c r="J311" s="129">
        <v>1672004.73</v>
      </c>
      <c r="K311" s="129">
        <v>1324183.6</v>
      </c>
      <c r="L311" s="129">
        <v>56181.11</v>
      </c>
      <c r="M311" s="129">
        <v>55006.95</v>
      </c>
      <c r="N311" s="129">
        <v>7.0</v>
      </c>
      <c r="O311" s="129">
        <v>38.0</v>
      </c>
      <c r="P311" s="129">
        <v>564.0</v>
      </c>
      <c r="Q311" s="129">
        <v>525.0</v>
      </c>
      <c r="R311" s="129">
        <v>33.0</v>
      </c>
      <c r="S311" s="129">
        <v>49.0</v>
      </c>
      <c r="T311" s="129">
        <v>-81.0</v>
      </c>
      <c r="U311" s="129">
        <v>7.0</v>
      </c>
      <c r="V311" s="129">
        <v>-32.0</v>
      </c>
      <c r="W311" s="129">
        <v>2.13</v>
      </c>
      <c r="X311" s="129">
        <v>26.27</v>
      </c>
      <c r="Y311" s="129">
        <v>1.0</v>
      </c>
      <c r="Z311" s="129">
        <v>1.0</v>
      </c>
      <c r="AA311" s="129">
        <v>1.0</v>
      </c>
      <c r="AB311" s="129">
        <v>1.0</v>
      </c>
      <c r="AC311" s="129">
        <v>4.0</v>
      </c>
      <c r="AD311" s="129">
        <v>1.75</v>
      </c>
      <c r="AE311" s="129">
        <v>336.0</v>
      </c>
      <c r="AF311" s="129">
        <v>1.0</v>
      </c>
      <c r="AG311" s="129">
        <v>1.0</v>
      </c>
      <c r="AH311" s="129">
        <v>1.0</v>
      </c>
      <c r="AI311" s="129">
        <v>1.0</v>
      </c>
      <c r="AJ311" s="129">
        <v>3.0</v>
      </c>
      <c r="AK311" s="129">
        <v>1.0</v>
      </c>
      <c r="AL311" s="130">
        <v>45392.87391458333</v>
      </c>
      <c r="AM311" s="131">
        <v>1677870.38</v>
      </c>
      <c r="AN311" s="131">
        <v>1507585.95</v>
      </c>
    </row>
    <row r="312">
      <c r="A312" s="129">
        <v>529.0</v>
      </c>
      <c r="B312" s="14" t="s">
        <v>63</v>
      </c>
      <c r="C312" s="14" t="s">
        <v>32</v>
      </c>
      <c r="D312" s="14" t="s">
        <v>503</v>
      </c>
      <c r="E312" s="14" t="s">
        <v>504</v>
      </c>
      <c r="F312" s="15" t="s">
        <v>366</v>
      </c>
      <c r="G312" s="15" t="s">
        <v>46</v>
      </c>
      <c r="H312" s="18" t="s">
        <v>1057</v>
      </c>
      <c r="I312" s="18" t="s">
        <v>1058</v>
      </c>
      <c r="J312" s="129">
        <v>1680512.58</v>
      </c>
      <c r="K312" s="129">
        <v>1871126.0</v>
      </c>
      <c r="L312" s="129">
        <v>61028.33</v>
      </c>
      <c r="M312" s="129">
        <v>68843.66</v>
      </c>
      <c r="N312" s="129">
        <v>135.0</v>
      </c>
      <c r="O312" s="14" t="s">
        <v>41</v>
      </c>
      <c r="P312" s="129">
        <v>628.0</v>
      </c>
      <c r="Q312" s="129">
        <v>608.0</v>
      </c>
      <c r="R312" s="129">
        <v>72.0</v>
      </c>
      <c r="S312" s="129">
        <v>33.0</v>
      </c>
      <c r="T312" s="14" t="s">
        <v>41</v>
      </c>
      <c r="U312" s="129">
        <v>3.0</v>
      </c>
      <c r="V312" s="129">
        <v>118.0</v>
      </c>
      <c r="W312" s="129">
        <v>-11.35</v>
      </c>
      <c r="X312" s="129">
        <v>-10.19</v>
      </c>
      <c r="Y312" s="14" t="s">
        <v>41</v>
      </c>
      <c r="Z312" s="129">
        <v>1.0</v>
      </c>
      <c r="AA312" s="129">
        <v>5.0</v>
      </c>
      <c r="AB312" s="129">
        <v>1.0</v>
      </c>
      <c r="AC312" s="129">
        <v>1.0</v>
      </c>
      <c r="AD312" s="129">
        <v>1.75</v>
      </c>
      <c r="AE312" s="129">
        <v>337.0</v>
      </c>
      <c r="AF312" s="14" t="s">
        <v>41</v>
      </c>
      <c r="AG312" s="129">
        <v>1.0</v>
      </c>
      <c r="AH312" s="129">
        <v>4.0</v>
      </c>
      <c r="AI312" s="129">
        <v>1.0</v>
      </c>
      <c r="AJ312" s="129">
        <v>1.0</v>
      </c>
      <c r="AK312" s="129">
        <v>1.0</v>
      </c>
      <c r="AL312" s="130">
        <v>45392.87391458333</v>
      </c>
      <c r="AM312" s="131">
        <v>1680288.71</v>
      </c>
      <c r="AN312" s="131">
        <v>1871790.96</v>
      </c>
    </row>
    <row r="313">
      <c r="A313" s="129">
        <v>566.0</v>
      </c>
      <c r="B313" s="14" t="s">
        <v>60</v>
      </c>
      <c r="C313" s="14" t="s">
        <v>32</v>
      </c>
      <c r="D313" s="14" t="s">
        <v>536</v>
      </c>
      <c r="E313" s="14" t="s">
        <v>239</v>
      </c>
      <c r="F313" s="15" t="s">
        <v>58</v>
      </c>
      <c r="G313" s="15" t="s">
        <v>59</v>
      </c>
      <c r="H313" s="18" t="s">
        <v>1057</v>
      </c>
      <c r="I313" s="18" t="s">
        <v>1058</v>
      </c>
      <c r="J313" s="129">
        <v>526467.13</v>
      </c>
      <c r="K313" s="129">
        <v>618090.2</v>
      </c>
      <c r="L313" s="129">
        <v>17025.5</v>
      </c>
      <c r="M313" s="129">
        <v>21270.0</v>
      </c>
      <c r="N313" s="14" t="s">
        <v>41</v>
      </c>
      <c r="O313" s="129">
        <v>2.0</v>
      </c>
      <c r="P313" s="129">
        <v>207.0</v>
      </c>
      <c r="Q313" s="129">
        <v>239.0</v>
      </c>
      <c r="R313" s="129">
        <v>8.0</v>
      </c>
      <c r="S313" s="129">
        <v>3.0</v>
      </c>
      <c r="T313" s="14" t="s">
        <v>41</v>
      </c>
      <c r="U313" s="129">
        <v>-13.0</v>
      </c>
      <c r="V313" s="129">
        <v>166.0</v>
      </c>
      <c r="W313" s="129">
        <v>-19.96</v>
      </c>
      <c r="X313" s="129">
        <v>-14.82</v>
      </c>
      <c r="Y313" s="14" t="s">
        <v>41</v>
      </c>
      <c r="Z313" s="129">
        <v>1.0</v>
      </c>
      <c r="AA313" s="129">
        <v>5.0</v>
      </c>
      <c r="AB313" s="129">
        <v>1.0</v>
      </c>
      <c r="AC313" s="129">
        <v>1.0</v>
      </c>
      <c r="AD313" s="129">
        <v>1.75</v>
      </c>
      <c r="AE313" s="129">
        <v>325.0</v>
      </c>
      <c r="AF313" s="14" t="s">
        <v>41</v>
      </c>
      <c r="AG313" s="129">
        <v>1.0</v>
      </c>
      <c r="AH313" s="129">
        <v>4.0</v>
      </c>
      <c r="AI313" s="129">
        <v>1.0</v>
      </c>
      <c r="AJ313" s="129">
        <v>1.0</v>
      </c>
      <c r="AK313" s="129">
        <v>1.0</v>
      </c>
      <c r="AL313" s="130">
        <v>45392.87391458333</v>
      </c>
      <c r="AM313" s="131">
        <v>526347.13</v>
      </c>
      <c r="AN313" s="131">
        <v>618339.5</v>
      </c>
    </row>
    <row r="314">
      <c r="A314" s="129">
        <v>596.0</v>
      </c>
      <c r="B314" s="14" t="s">
        <v>97</v>
      </c>
      <c r="C314" s="14" t="s">
        <v>32</v>
      </c>
      <c r="D314" s="14" t="s">
        <v>249</v>
      </c>
      <c r="E314" s="14" t="s">
        <v>563</v>
      </c>
      <c r="F314" s="15" t="s">
        <v>209</v>
      </c>
      <c r="G314" s="15" t="s">
        <v>101</v>
      </c>
      <c r="H314" s="18" t="s">
        <v>1057</v>
      </c>
      <c r="I314" s="18" t="s">
        <v>1058</v>
      </c>
      <c r="J314" s="129">
        <v>2022758.94</v>
      </c>
      <c r="K314" s="129">
        <v>1955827.2</v>
      </c>
      <c r="L314" s="129">
        <v>75200.39</v>
      </c>
      <c r="M314" s="129">
        <v>77167.98</v>
      </c>
      <c r="N314" s="129">
        <v>6.0</v>
      </c>
      <c r="O314" s="14" t="s">
        <v>41</v>
      </c>
      <c r="P314" s="129">
        <v>476.0</v>
      </c>
      <c r="Q314" s="129">
        <v>412.0</v>
      </c>
      <c r="R314" s="129">
        <v>59.0</v>
      </c>
      <c r="S314" s="129">
        <v>24.0</v>
      </c>
      <c r="T314" s="14" t="s">
        <v>41</v>
      </c>
      <c r="U314" s="129">
        <v>15.0</v>
      </c>
      <c r="V314" s="129">
        <v>145.0</v>
      </c>
      <c r="W314" s="129">
        <v>-2.55</v>
      </c>
      <c r="X314" s="129">
        <v>3.42</v>
      </c>
      <c r="Y314" s="14" t="s">
        <v>41</v>
      </c>
      <c r="Z314" s="129">
        <v>1.0</v>
      </c>
      <c r="AA314" s="129">
        <v>5.0</v>
      </c>
      <c r="AB314" s="129">
        <v>1.0</v>
      </c>
      <c r="AC314" s="129">
        <v>1.0</v>
      </c>
      <c r="AD314" s="129">
        <v>1.75</v>
      </c>
      <c r="AE314" s="129">
        <v>338.0</v>
      </c>
      <c r="AF314" s="14" t="s">
        <v>41</v>
      </c>
      <c r="AG314" s="129">
        <v>1.0</v>
      </c>
      <c r="AH314" s="129">
        <v>4.0</v>
      </c>
      <c r="AI314" s="129">
        <v>1.0</v>
      </c>
      <c r="AJ314" s="129">
        <v>1.0</v>
      </c>
      <c r="AK314" s="129">
        <v>1.0</v>
      </c>
      <c r="AL314" s="130">
        <v>45392.87391458333</v>
      </c>
      <c r="AM314" s="131">
        <v>2022713.94</v>
      </c>
      <c r="AN314" s="131">
        <v>1956958.69</v>
      </c>
    </row>
    <row r="315">
      <c r="A315" s="129">
        <v>643.0</v>
      </c>
      <c r="B315" s="14" t="s">
        <v>122</v>
      </c>
      <c r="C315" s="14" t="s">
        <v>32</v>
      </c>
      <c r="D315" s="14" t="s">
        <v>264</v>
      </c>
      <c r="E315" s="14" t="s">
        <v>597</v>
      </c>
      <c r="F315" s="15" t="s">
        <v>159</v>
      </c>
      <c r="G315" s="15" t="s">
        <v>46</v>
      </c>
      <c r="H315" s="18" t="s">
        <v>1057</v>
      </c>
      <c r="I315" s="18" t="s">
        <v>1058</v>
      </c>
      <c r="J315" s="129">
        <v>504264.56</v>
      </c>
      <c r="K315" s="129">
        <v>604450.2</v>
      </c>
      <c r="L315" s="129">
        <v>22658.5</v>
      </c>
      <c r="M315" s="129">
        <v>29412.5</v>
      </c>
      <c r="N315" s="14" t="s">
        <v>41</v>
      </c>
      <c r="O315" s="14" t="s">
        <v>41</v>
      </c>
      <c r="P315" s="129">
        <v>223.0</v>
      </c>
      <c r="Q315" s="129">
        <v>248.0</v>
      </c>
      <c r="R315" s="129">
        <v>11.0</v>
      </c>
      <c r="S315" s="129">
        <v>5.0</v>
      </c>
      <c r="T315" s="14" t="s">
        <v>41</v>
      </c>
      <c r="U315" s="129">
        <v>-10.0</v>
      </c>
      <c r="V315" s="129">
        <v>120.0</v>
      </c>
      <c r="W315" s="129">
        <v>-22.96</v>
      </c>
      <c r="X315" s="129">
        <v>-16.57</v>
      </c>
      <c r="Y315" s="14" t="s">
        <v>41</v>
      </c>
      <c r="Z315" s="129">
        <v>1.0</v>
      </c>
      <c r="AA315" s="129">
        <v>5.0</v>
      </c>
      <c r="AB315" s="129">
        <v>1.0</v>
      </c>
      <c r="AC315" s="129">
        <v>1.0</v>
      </c>
      <c r="AD315" s="129">
        <v>1.75</v>
      </c>
      <c r="AE315" s="129">
        <v>327.0</v>
      </c>
      <c r="AF315" s="14" t="s">
        <v>41</v>
      </c>
      <c r="AG315" s="129">
        <v>1.0</v>
      </c>
      <c r="AH315" s="129">
        <v>4.0</v>
      </c>
      <c r="AI315" s="129">
        <v>1.0</v>
      </c>
      <c r="AJ315" s="129">
        <v>1.0</v>
      </c>
      <c r="AK315" s="129">
        <v>1.0</v>
      </c>
      <c r="AL315" s="130">
        <v>45392.87391458333</v>
      </c>
      <c r="AM315" s="131">
        <v>504093.06</v>
      </c>
      <c r="AN315" s="131">
        <v>604192.76</v>
      </c>
    </row>
    <row r="316">
      <c r="A316" s="129">
        <v>758.0</v>
      </c>
      <c r="B316" s="14" t="s">
        <v>60</v>
      </c>
      <c r="C316" s="14" t="s">
        <v>32</v>
      </c>
      <c r="D316" s="14" t="s">
        <v>681</v>
      </c>
      <c r="E316" s="14" t="s">
        <v>682</v>
      </c>
      <c r="F316" s="15" t="s">
        <v>220</v>
      </c>
      <c r="G316" s="15" t="s">
        <v>59</v>
      </c>
      <c r="H316" s="18" t="s">
        <v>1057</v>
      </c>
      <c r="I316" s="18" t="s">
        <v>1058</v>
      </c>
      <c r="J316" s="129">
        <v>1414482.15</v>
      </c>
      <c r="K316" s="129">
        <v>1114173.0</v>
      </c>
      <c r="L316" s="129">
        <v>35094.55</v>
      </c>
      <c r="M316" s="129">
        <v>33944.92</v>
      </c>
      <c r="N316" s="129">
        <v>41.0</v>
      </c>
      <c r="O316" s="129">
        <v>35.0</v>
      </c>
      <c r="P316" s="129">
        <v>312.0</v>
      </c>
      <c r="Q316" s="129">
        <v>272.0</v>
      </c>
      <c r="R316" s="129">
        <v>41.0</v>
      </c>
      <c r="S316" s="129">
        <v>36.0</v>
      </c>
      <c r="T316" s="129">
        <v>17.0</v>
      </c>
      <c r="U316" s="129">
        <v>14.0</v>
      </c>
      <c r="V316" s="129">
        <v>13.0</v>
      </c>
      <c r="W316" s="129">
        <v>3.39</v>
      </c>
      <c r="X316" s="129">
        <v>26.95</v>
      </c>
      <c r="Y316" s="129">
        <v>1.0</v>
      </c>
      <c r="Z316" s="129">
        <v>1.0</v>
      </c>
      <c r="AA316" s="129">
        <v>1.0</v>
      </c>
      <c r="AB316" s="129">
        <v>1.0</v>
      </c>
      <c r="AC316" s="129">
        <v>4.0</v>
      </c>
      <c r="AD316" s="129">
        <v>1.75</v>
      </c>
      <c r="AE316" s="129">
        <v>332.0</v>
      </c>
      <c r="AF316" s="129">
        <v>1.0</v>
      </c>
      <c r="AG316" s="129">
        <v>1.0</v>
      </c>
      <c r="AH316" s="129">
        <v>1.0</v>
      </c>
      <c r="AI316" s="129">
        <v>1.0</v>
      </c>
      <c r="AJ316" s="129">
        <v>3.0</v>
      </c>
      <c r="AK316" s="129">
        <v>1.0</v>
      </c>
      <c r="AL316" s="130">
        <v>45392.87391458333</v>
      </c>
      <c r="AM316" s="131">
        <v>1414574.53</v>
      </c>
      <c r="AN316" s="131">
        <v>1113850.4</v>
      </c>
    </row>
    <row r="317" hidden="1">
      <c r="A317" s="129">
        <v>821.0</v>
      </c>
      <c r="B317" s="14" t="s">
        <v>1020</v>
      </c>
      <c r="C317" s="14" t="s">
        <v>992</v>
      </c>
      <c r="D317" s="14" t="s">
        <v>393</v>
      </c>
      <c r="E317" s="14" t="s">
        <v>418</v>
      </c>
      <c r="F317" s="15" t="s">
        <v>88</v>
      </c>
      <c r="G317" s="15" t="s">
        <v>59</v>
      </c>
      <c r="H317" s="18" t="s">
        <v>1057</v>
      </c>
      <c r="I317" s="18" t="s">
        <v>1058</v>
      </c>
      <c r="J317" s="129">
        <v>131061.33</v>
      </c>
      <c r="K317" s="129">
        <v>293960.6</v>
      </c>
      <c r="L317" s="129">
        <v>4367.56</v>
      </c>
      <c r="M317" s="129">
        <v>8276.42</v>
      </c>
      <c r="N317" s="14" t="s">
        <v>41</v>
      </c>
      <c r="O317" s="129">
        <v>11.0</v>
      </c>
      <c r="P317" s="129">
        <v>41.0</v>
      </c>
      <c r="Q317" s="129">
        <v>110.0</v>
      </c>
      <c r="R317" s="129">
        <v>78.0</v>
      </c>
      <c r="S317" s="129">
        <v>14.0</v>
      </c>
      <c r="T317" s="14" t="s">
        <v>41</v>
      </c>
      <c r="U317" s="129">
        <v>-62.0</v>
      </c>
      <c r="V317" s="129">
        <v>457.0</v>
      </c>
      <c r="W317" s="129">
        <v>-47.23</v>
      </c>
      <c r="X317" s="129">
        <v>-55.42</v>
      </c>
      <c r="Y317" s="14" t="s">
        <v>41</v>
      </c>
      <c r="Z317" s="129">
        <v>1.0</v>
      </c>
      <c r="AA317" s="129">
        <v>5.0</v>
      </c>
      <c r="AB317" s="129">
        <v>1.0</v>
      </c>
      <c r="AC317" s="129">
        <v>1.0</v>
      </c>
      <c r="AD317" s="129">
        <v>1.75</v>
      </c>
      <c r="AE317" s="129">
        <v>320.0</v>
      </c>
      <c r="AF317" s="14" t="s">
        <v>41</v>
      </c>
      <c r="AG317" s="129">
        <v>1.0</v>
      </c>
      <c r="AH317" s="129">
        <v>4.0</v>
      </c>
      <c r="AI317" s="129">
        <v>1.0</v>
      </c>
      <c r="AJ317" s="129">
        <v>1.0</v>
      </c>
      <c r="AK317" s="129">
        <v>1.0</v>
      </c>
      <c r="AL317" s="130">
        <v>45392.87391458333</v>
      </c>
      <c r="AM317" s="131">
        <v>160206.87</v>
      </c>
      <c r="AN317" s="131">
        <v>293960.35</v>
      </c>
    </row>
    <row r="318">
      <c r="A318" s="129">
        <v>835.0</v>
      </c>
      <c r="B318" s="14" t="s">
        <v>97</v>
      </c>
      <c r="C318" s="14" t="s">
        <v>32</v>
      </c>
      <c r="D318" s="14" t="s">
        <v>249</v>
      </c>
      <c r="E318" s="14" t="s">
        <v>599</v>
      </c>
      <c r="F318" s="15" t="s">
        <v>45</v>
      </c>
      <c r="G318" s="15" t="s">
        <v>46</v>
      </c>
      <c r="H318" s="18" t="s">
        <v>1057</v>
      </c>
      <c r="I318" s="18" t="s">
        <v>1058</v>
      </c>
      <c r="J318" s="129">
        <v>483368.29</v>
      </c>
      <c r="K318" s="129">
        <v>435413.8</v>
      </c>
      <c r="L318" s="129">
        <v>17023.65</v>
      </c>
      <c r="M318" s="129">
        <v>16054.75</v>
      </c>
      <c r="N318" s="129">
        <v>13.0</v>
      </c>
      <c r="O318" s="129">
        <v>8.0</v>
      </c>
      <c r="P318" s="129">
        <v>285.0</v>
      </c>
      <c r="Q318" s="129">
        <v>233.0</v>
      </c>
      <c r="R318" s="129">
        <v>21.0</v>
      </c>
      <c r="S318" s="129">
        <v>19.0</v>
      </c>
      <c r="T318" s="129">
        <v>62.0</v>
      </c>
      <c r="U318" s="129">
        <v>22.0</v>
      </c>
      <c r="V318" s="129">
        <v>10.0</v>
      </c>
      <c r="W318" s="129">
        <v>6.03</v>
      </c>
      <c r="X318" s="129">
        <v>11.01</v>
      </c>
      <c r="Y318" s="129">
        <v>3.0</v>
      </c>
      <c r="Z318" s="129">
        <v>1.0</v>
      </c>
      <c r="AA318" s="129">
        <v>1.0</v>
      </c>
      <c r="AB318" s="129">
        <v>2.0</v>
      </c>
      <c r="AC318" s="129">
        <v>2.0</v>
      </c>
      <c r="AD318" s="129">
        <v>1.75</v>
      </c>
      <c r="AE318" s="129">
        <v>324.0</v>
      </c>
      <c r="AF318" s="129">
        <v>2.0</v>
      </c>
      <c r="AG318" s="129">
        <v>1.0</v>
      </c>
      <c r="AH318" s="129">
        <v>1.0</v>
      </c>
      <c r="AI318" s="129">
        <v>1.0</v>
      </c>
      <c r="AJ318" s="129">
        <v>2.0</v>
      </c>
      <c r="AK318" s="129">
        <v>1.0</v>
      </c>
      <c r="AL318" s="130">
        <v>45392.87391458333</v>
      </c>
      <c r="AM318" s="131">
        <v>483451.59</v>
      </c>
      <c r="AN318" s="131">
        <v>435543.48</v>
      </c>
    </row>
    <row r="319">
      <c r="A319" s="129">
        <v>3002.0</v>
      </c>
      <c r="B319" s="14" t="s">
        <v>37</v>
      </c>
      <c r="C319" s="14" t="s">
        <v>32</v>
      </c>
      <c r="D319" s="14" t="s">
        <v>769</v>
      </c>
      <c r="E319" s="14" t="s">
        <v>770</v>
      </c>
      <c r="F319" s="15" t="s">
        <v>771</v>
      </c>
      <c r="G319" s="15" t="s">
        <v>772</v>
      </c>
      <c r="H319" s="18" t="s">
        <v>1057</v>
      </c>
      <c r="I319" s="18" t="s">
        <v>1058</v>
      </c>
      <c r="J319" s="129">
        <v>413780.51</v>
      </c>
      <c r="K319" s="129">
        <v>400481.0</v>
      </c>
      <c r="L319" s="129">
        <v>17759.0</v>
      </c>
      <c r="M319" s="129">
        <v>17294.5</v>
      </c>
      <c r="N319" s="129">
        <v>1.0</v>
      </c>
      <c r="O319" s="14" t="s">
        <v>41</v>
      </c>
      <c r="P319" s="129">
        <v>207.0</v>
      </c>
      <c r="Q319" s="129">
        <v>193.0</v>
      </c>
      <c r="R319" s="129">
        <v>23.0</v>
      </c>
      <c r="S319" s="129">
        <v>9.0</v>
      </c>
      <c r="T319" s="14" t="s">
        <v>41</v>
      </c>
      <c r="U319" s="129">
        <v>7.0</v>
      </c>
      <c r="V319" s="129">
        <v>155.0</v>
      </c>
      <c r="W319" s="129">
        <v>2.69</v>
      </c>
      <c r="X319" s="129">
        <v>3.32</v>
      </c>
      <c r="Y319" s="14" t="s">
        <v>41</v>
      </c>
      <c r="Z319" s="129">
        <v>1.0</v>
      </c>
      <c r="AA319" s="129">
        <v>5.0</v>
      </c>
      <c r="AB319" s="129">
        <v>1.0</v>
      </c>
      <c r="AC319" s="129">
        <v>1.0</v>
      </c>
      <c r="AD319" s="129">
        <v>1.75</v>
      </c>
      <c r="AE319" s="129">
        <v>326.0</v>
      </c>
      <c r="AF319" s="14" t="s">
        <v>41</v>
      </c>
      <c r="AG319" s="129">
        <v>1.0</v>
      </c>
      <c r="AH319" s="129">
        <v>4.0</v>
      </c>
      <c r="AI319" s="129">
        <v>1.0</v>
      </c>
      <c r="AJ319" s="129">
        <v>1.0</v>
      </c>
      <c r="AK319" s="129">
        <v>1.0</v>
      </c>
      <c r="AL319" s="130">
        <v>45392.87391458333</v>
      </c>
      <c r="AM319" s="131">
        <v>705289.71</v>
      </c>
      <c r="AN319" s="131">
        <v>689556.16</v>
      </c>
    </row>
    <row r="320">
      <c r="A320" s="128">
        <v>3040.0</v>
      </c>
      <c r="B320" s="11" t="s">
        <v>37</v>
      </c>
      <c r="C320" s="11" t="s">
        <v>32</v>
      </c>
      <c r="D320" s="11" t="s">
        <v>44</v>
      </c>
      <c r="E320" s="14" t="s">
        <v>813</v>
      </c>
      <c r="F320" s="15" t="s">
        <v>797</v>
      </c>
      <c r="G320" s="15" t="s">
        <v>772</v>
      </c>
      <c r="H320" s="18" t="s">
        <v>1057</v>
      </c>
      <c r="I320" s="18" t="s">
        <v>1058</v>
      </c>
      <c r="J320" s="129">
        <v>795360.76</v>
      </c>
      <c r="K320" s="129">
        <v>799562.8</v>
      </c>
      <c r="L320" s="129">
        <v>36959.45</v>
      </c>
      <c r="M320" s="129">
        <v>38321.71</v>
      </c>
      <c r="N320" s="129">
        <v>3.0</v>
      </c>
      <c r="O320" s="14" t="s">
        <v>41</v>
      </c>
      <c r="P320" s="129">
        <v>311.0</v>
      </c>
      <c r="Q320" s="128">
        <v>240.0</v>
      </c>
      <c r="R320" s="128">
        <v>39.0</v>
      </c>
      <c r="S320" s="128">
        <v>18.0</v>
      </c>
      <c r="T320" s="11" t="s">
        <v>41</v>
      </c>
      <c r="U320" s="128">
        <v>29.0</v>
      </c>
      <c r="V320" s="128">
        <v>116.0</v>
      </c>
      <c r="W320" s="128">
        <v>-3.55</v>
      </c>
      <c r="X320" s="128">
        <v>-0.53</v>
      </c>
      <c r="Y320" s="11" t="s">
        <v>41</v>
      </c>
      <c r="Z320" s="128">
        <v>1.0</v>
      </c>
      <c r="AA320" s="128">
        <v>5.0</v>
      </c>
      <c r="AB320" s="128">
        <v>1.0</v>
      </c>
      <c r="AC320" s="128">
        <v>1.0</v>
      </c>
      <c r="AD320" s="128">
        <v>1.75</v>
      </c>
      <c r="AE320" s="128">
        <v>333.0</v>
      </c>
      <c r="AF320" s="11" t="s">
        <v>41</v>
      </c>
      <c r="AG320" s="128">
        <v>1.0</v>
      </c>
      <c r="AH320" s="128">
        <v>4.0</v>
      </c>
      <c r="AI320" s="128">
        <v>1.0</v>
      </c>
      <c r="AJ320" s="128">
        <v>1.0</v>
      </c>
      <c r="AK320" s="128">
        <v>1.0</v>
      </c>
      <c r="AL320" s="130">
        <v>45392.87391458333</v>
      </c>
      <c r="AM320" s="131">
        <v>1348630.39</v>
      </c>
      <c r="AN320" s="131">
        <v>1385367.0</v>
      </c>
    </row>
    <row r="321">
      <c r="A321" s="128">
        <v>3043.0</v>
      </c>
      <c r="B321" s="11" t="s">
        <v>47</v>
      </c>
      <c r="C321" s="11" t="s">
        <v>32</v>
      </c>
      <c r="D321" s="11" t="s">
        <v>816</v>
      </c>
      <c r="E321" s="14" t="s">
        <v>817</v>
      </c>
      <c r="F321" s="15" t="s">
        <v>776</v>
      </c>
      <c r="G321" s="15" t="s">
        <v>772</v>
      </c>
      <c r="H321" s="18" t="s">
        <v>1057</v>
      </c>
      <c r="I321" s="18" t="s">
        <v>1058</v>
      </c>
      <c r="J321" s="129">
        <v>905785.25</v>
      </c>
      <c r="K321" s="129">
        <v>875853.8</v>
      </c>
      <c r="L321" s="129">
        <v>45362.47</v>
      </c>
      <c r="M321" s="129">
        <v>43041.0</v>
      </c>
      <c r="N321" s="14" t="s">
        <v>41</v>
      </c>
      <c r="O321" s="14" t="s">
        <v>41</v>
      </c>
      <c r="P321" s="129">
        <v>248.0</v>
      </c>
      <c r="Q321" s="128">
        <v>249.0</v>
      </c>
      <c r="R321" s="128">
        <v>22.0</v>
      </c>
      <c r="S321" s="128">
        <v>15.0</v>
      </c>
      <c r="T321" s="11" t="s">
        <v>41</v>
      </c>
      <c r="U321" s="128">
        <v>0.0</v>
      </c>
      <c r="V321" s="128">
        <v>46.0</v>
      </c>
      <c r="W321" s="128">
        <v>5.39</v>
      </c>
      <c r="X321" s="128">
        <v>3.42</v>
      </c>
      <c r="Y321" s="11" t="s">
        <v>41</v>
      </c>
      <c r="Z321" s="128">
        <v>1.0</v>
      </c>
      <c r="AA321" s="128">
        <v>3.0</v>
      </c>
      <c r="AB321" s="128">
        <v>2.0</v>
      </c>
      <c r="AC321" s="128">
        <v>1.0</v>
      </c>
      <c r="AD321" s="128">
        <v>1.75</v>
      </c>
      <c r="AE321" s="128">
        <v>335.0</v>
      </c>
      <c r="AF321" s="11" t="s">
        <v>41</v>
      </c>
      <c r="AG321" s="128">
        <v>1.0</v>
      </c>
      <c r="AH321" s="128">
        <v>2.0</v>
      </c>
      <c r="AI321" s="128">
        <v>1.0</v>
      </c>
      <c r="AJ321" s="128">
        <v>1.0</v>
      </c>
      <c r="AK321" s="128">
        <v>1.0</v>
      </c>
      <c r="AL321" s="130">
        <v>45392.87391458333</v>
      </c>
      <c r="AM321" s="131">
        <v>1542456.27</v>
      </c>
      <c r="AN321" s="131">
        <v>1507165.21</v>
      </c>
    </row>
    <row r="322">
      <c r="A322" s="129">
        <v>212.0</v>
      </c>
      <c r="B322" s="14" t="s">
        <v>60</v>
      </c>
      <c r="C322" s="14" t="s">
        <v>32</v>
      </c>
      <c r="D322" s="14" t="s">
        <v>213</v>
      </c>
      <c r="E322" s="14" t="s">
        <v>214</v>
      </c>
      <c r="F322" s="15" t="s">
        <v>118</v>
      </c>
      <c r="G322" s="15" t="s">
        <v>59</v>
      </c>
      <c r="H322" s="18" t="s">
        <v>1057</v>
      </c>
      <c r="I322" s="18" t="s">
        <v>1058</v>
      </c>
      <c r="J322" s="129">
        <v>2246566.34</v>
      </c>
      <c r="K322" s="129">
        <v>2102321.2</v>
      </c>
      <c r="L322" s="129">
        <v>56460.8</v>
      </c>
      <c r="M322" s="129">
        <v>53348.0</v>
      </c>
      <c r="N322" s="129">
        <v>91.0</v>
      </c>
      <c r="O322" s="129">
        <v>15.0</v>
      </c>
      <c r="P322" s="129">
        <v>653.0</v>
      </c>
      <c r="Q322" s="129">
        <v>567.0</v>
      </c>
      <c r="R322" s="129">
        <v>81.0</v>
      </c>
      <c r="S322" s="129">
        <v>62.0</v>
      </c>
      <c r="T322" s="129">
        <v>506.0</v>
      </c>
      <c r="U322" s="129">
        <v>15.0</v>
      </c>
      <c r="V322" s="129">
        <v>30.0</v>
      </c>
      <c r="W322" s="129">
        <v>5.83</v>
      </c>
      <c r="X322" s="129">
        <v>6.86</v>
      </c>
      <c r="Y322" s="129">
        <v>5.0</v>
      </c>
      <c r="Z322" s="129">
        <v>1.0</v>
      </c>
      <c r="AA322" s="129">
        <v>2.0</v>
      </c>
      <c r="AB322" s="129">
        <v>2.0</v>
      </c>
      <c r="AC322" s="129">
        <v>1.0</v>
      </c>
      <c r="AD322" s="129">
        <v>1.8</v>
      </c>
      <c r="AE322" s="129">
        <v>315.0</v>
      </c>
      <c r="AF322" s="129">
        <v>4.0</v>
      </c>
      <c r="AG322" s="129">
        <v>1.0</v>
      </c>
      <c r="AH322" s="129">
        <v>2.0</v>
      </c>
      <c r="AI322" s="129">
        <v>1.0</v>
      </c>
      <c r="AJ322" s="129">
        <v>1.0</v>
      </c>
      <c r="AK322" s="129">
        <v>1.0</v>
      </c>
      <c r="AL322" s="130">
        <v>45392.87391458333</v>
      </c>
      <c r="AM322" s="131">
        <v>2247085.34</v>
      </c>
      <c r="AN322" s="131">
        <v>2101851.98</v>
      </c>
    </row>
    <row r="323">
      <c r="A323" s="129">
        <v>257.0</v>
      </c>
      <c r="B323" s="14" t="s">
        <v>67</v>
      </c>
      <c r="C323" s="14" t="s">
        <v>32</v>
      </c>
      <c r="D323" s="14" t="s">
        <v>259</v>
      </c>
      <c r="E323" s="14" t="s">
        <v>260</v>
      </c>
      <c r="F323" s="15" t="s">
        <v>70</v>
      </c>
      <c r="G323" s="15" t="s">
        <v>36</v>
      </c>
      <c r="H323" s="18" t="s">
        <v>1057</v>
      </c>
      <c r="I323" s="18" t="s">
        <v>1058</v>
      </c>
      <c r="J323" s="129">
        <v>861544.89</v>
      </c>
      <c r="K323" s="129">
        <v>933976.6</v>
      </c>
      <c r="L323" s="129">
        <v>29546.24</v>
      </c>
      <c r="M323" s="129">
        <v>34085.27</v>
      </c>
      <c r="N323" s="129">
        <v>48.0</v>
      </c>
      <c r="O323" s="129">
        <v>62.0</v>
      </c>
      <c r="P323" s="129">
        <v>582.0</v>
      </c>
      <c r="Q323" s="129">
        <v>470.0</v>
      </c>
      <c r="R323" s="129">
        <v>44.0</v>
      </c>
      <c r="S323" s="129">
        <v>23.0</v>
      </c>
      <c r="T323" s="129">
        <v>-22.0</v>
      </c>
      <c r="U323" s="129">
        <v>23.0</v>
      </c>
      <c r="V323" s="129">
        <v>91.0</v>
      </c>
      <c r="W323" s="129">
        <v>-13.32</v>
      </c>
      <c r="X323" s="129">
        <v>-7.76</v>
      </c>
      <c r="Y323" s="129">
        <v>1.0</v>
      </c>
      <c r="Z323" s="129">
        <v>1.0</v>
      </c>
      <c r="AA323" s="129">
        <v>5.0</v>
      </c>
      <c r="AB323" s="129">
        <v>1.0</v>
      </c>
      <c r="AC323" s="129">
        <v>1.0</v>
      </c>
      <c r="AD323" s="129">
        <v>1.8</v>
      </c>
      <c r="AE323" s="129">
        <v>301.0</v>
      </c>
      <c r="AF323" s="129">
        <v>1.0</v>
      </c>
      <c r="AG323" s="129">
        <v>1.0</v>
      </c>
      <c r="AH323" s="129">
        <v>4.0</v>
      </c>
      <c r="AI323" s="129">
        <v>1.0</v>
      </c>
      <c r="AJ323" s="129">
        <v>1.0</v>
      </c>
      <c r="AK323" s="129">
        <v>1.0</v>
      </c>
      <c r="AL323" s="130">
        <v>45392.87391458333</v>
      </c>
      <c r="AM323" s="131">
        <v>861623.39</v>
      </c>
      <c r="AN323" s="131">
        <v>935058.07</v>
      </c>
    </row>
    <row r="324" hidden="1">
      <c r="A324" s="129">
        <v>263.0</v>
      </c>
      <c r="B324" s="14" t="s">
        <v>1011</v>
      </c>
      <c r="C324" s="14" t="s">
        <v>992</v>
      </c>
      <c r="D324" s="14" t="s">
        <v>1012</v>
      </c>
      <c r="E324" s="14" t="s">
        <v>1013</v>
      </c>
      <c r="F324" s="15" t="s">
        <v>220</v>
      </c>
      <c r="G324" s="15" t="s">
        <v>59</v>
      </c>
      <c r="H324" s="18" t="s">
        <v>1057</v>
      </c>
      <c r="I324" s="18" t="s">
        <v>1058</v>
      </c>
      <c r="J324" s="129">
        <v>684080.93</v>
      </c>
      <c r="K324" s="129">
        <v>746061.0</v>
      </c>
      <c r="L324" s="129">
        <v>24823.73</v>
      </c>
      <c r="M324" s="129">
        <v>24486.58</v>
      </c>
      <c r="N324" s="129">
        <v>2.0</v>
      </c>
      <c r="O324" s="129">
        <v>9.0</v>
      </c>
      <c r="P324" s="129">
        <v>68.0</v>
      </c>
      <c r="Q324" s="129">
        <v>214.0</v>
      </c>
      <c r="R324" s="129">
        <v>143.0</v>
      </c>
      <c r="S324" s="129">
        <v>17.0</v>
      </c>
      <c r="T324" s="129">
        <v>-77.0</v>
      </c>
      <c r="U324" s="129">
        <v>-68.0</v>
      </c>
      <c r="V324" s="129">
        <v>741.0</v>
      </c>
      <c r="W324" s="129">
        <v>1.38</v>
      </c>
      <c r="X324" s="129">
        <v>-8.31</v>
      </c>
      <c r="Y324" s="129">
        <v>1.0</v>
      </c>
      <c r="Z324" s="129">
        <v>1.0</v>
      </c>
      <c r="AA324" s="129">
        <v>5.0</v>
      </c>
      <c r="AB324" s="129">
        <v>1.0</v>
      </c>
      <c r="AC324" s="129">
        <v>1.0</v>
      </c>
      <c r="AD324" s="129">
        <v>1.8</v>
      </c>
      <c r="AE324" s="129">
        <v>299.0</v>
      </c>
      <c r="AF324" s="129">
        <v>1.0</v>
      </c>
      <c r="AG324" s="129">
        <v>1.0</v>
      </c>
      <c r="AH324" s="129">
        <v>4.0</v>
      </c>
      <c r="AI324" s="129">
        <v>1.0</v>
      </c>
      <c r="AJ324" s="129">
        <v>1.0</v>
      </c>
      <c r="AK324" s="129">
        <v>1.0</v>
      </c>
      <c r="AL324" s="130">
        <v>45392.87391458333</v>
      </c>
      <c r="AM324" s="131">
        <v>811230.4</v>
      </c>
      <c r="AN324" s="131">
        <v>746450.61</v>
      </c>
    </row>
    <row r="325" hidden="1">
      <c r="A325" s="129">
        <v>265.0</v>
      </c>
      <c r="B325" s="14" t="s">
        <v>414</v>
      </c>
      <c r="C325" s="14" t="s">
        <v>992</v>
      </c>
      <c r="D325" s="14" t="s">
        <v>203</v>
      </c>
      <c r="E325" s="14" t="s">
        <v>1003</v>
      </c>
      <c r="F325" s="15" t="s">
        <v>243</v>
      </c>
      <c r="G325" s="15" t="s">
        <v>101</v>
      </c>
      <c r="H325" s="18" t="s">
        <v>1057</v>
      </c>
      <c r="I325" s="18" t="s">
        <v>1058</v>
      </c>
      <c r="J325" s="129">
        <v>1143118.73</v>
      </c>
      <c r="K325" s="129">
        <v>1451262.6</v>
      </c>
      <c r="L325" s="129">
        <v>37753.13</v>
      </c>
      <c r="M325" s="129">
        <v>45443.16</v>
      </c>
      <c r="N325" s="129">
        <v>10.0</v>
      </c>
      <c r="O325" s="129">
        <v>22.0</v>
      </c>
      <c r="P325" s="129">
        <v>75.0</v>
      </c>
      <c r="Q325" s="129">
        <v>392.0</v>
      </c>
      <c r="R325" s="129">
        <v>245.0</v>
      </c>
      <c r="S325" s="129">
        <v>25.0</v>
      </c>
      <c r="T325" s="129">
        <v>-54.0</v>
      </c>
      <c r="U325" s="129">
        <v>-80.0</v>
      </c>
      <c r="V325" s="129">
        <v>880.0</v>
      </c>
      <c r="W325" s="129">
        <v>-16.92</v>
      </c>
      <c r="X325" s="129">
        <v>-21.23</v>
      </c>
      <c r="Y325" s="129">
        <v>1.0</v>
      </c>
      <c r="Z325" s="129">
        <v>1.0</v>
      </c>
      <c r="AA325" s="129">
        <v>5.0</v>
      </c>
      <c r="AB325" s="129">
        <v>1.0</v>
      </c>
      <c r="AC325" s="129">
        <v>1.0</v>
      </c>
      <c r="AD325" s="129">
        <v>1.8</v>
      </c>
      <c r="AE325" s="129">
        <v>310.0</v>
      </c>
      <c r="AF325" s="129">
        <v>1.0</v>
      </c>
      <c r="AG325" s="129">
        <v>1.0</v>
      </c>
      <c r="AH325" s="129">
        <v>4.0</v>
      </c>
      <c r="AI325" s="129">
        <v>1.0</v>
      </c>
      <c r="AJ325" s="129">
        <v>1.0</v>
      </c>
      <c r="AK325" s="129">
        <v>1.0</v>
      </c>
      <c r="AL325" s="130">
        <v>45392.87391458333</v>
      </c>
      <c r="AM325" s="131">
        <v>1348117.43</v>
      </c>
      <c r="AN325" s="131">
        <v>1453033.02</v>
      </c>
    </row>
    <row r="326">
      <c r="A326" s="129">
        <v>282.0</v>
      </c>
      <c r="B326" s="14" t="s">
        <v>60</v>
      </c>
      <c r="C326" s="14" t="s">
        <v>32</v>
      </c>
      <c r="D326" s="14" t="s">
        <v>284</v>
      </c>
      <c r="E326" s="14" t="s">
        <v>285</v>
      </c>
      <c r="F326" s="15" t="s">
        <v>88</v>
      </c>
      <c r="G326" s="15" t="s">
        <v>59</v>
      </c>
      <c r="H326" s="18" t="s">
        <v>1057</v>
      </c>
      <c r="I326" s="18" t="s">
        <v>1058</v>
      </c>
      <c r="J326" s="129">
        <v>1236096.12</v>
      </c>
      <c r="K326" s="129">
        <v>1163804.0</v>
      </c>
      <c r="L326" s="129">
        <v>33605.41</v>
      </c>
      <c r="M326" s="129">
        <v>37730.68</v>
      </c>
      <c r="N326" s="129">
        <v>13.0</v>
      </c>
      <c r="O326" s="129">
        <v>28.0</v>
      </c>
      <c r="P326" s="129">
        <v>403.0</v>
      </c>
      <c r="Q326" s="129">
        <v>351.0</v>
      </c>
      <c r="R326" s="129">
        <v>41.0</v>
      </c>
      <c r="S326" s="129">
        <v>17.0</v>
      </c>
      <c r="T326" s="129">
        <v>-53.0</v>
      </c>
      <c r="U326" s="129">
        <v>14.0</v>
      </c>
      <c r="V326" s="129">
        <v>141.0</v>
      </c>
      <c r="W326" s="129">
        <v>-10.93</v>
      </c>
      <c r="X326" s="129">
        <v>6.21</v>
      </c>
      <c r="Y326" s="129">
        <v>1.0</v>
      </c>
      <c r="Z326" s="129">
        <v>1.0</v>
      </c>
      <c r="AA326" s="129">
        <v>5.0</v>
      </c>
      <c r="AB326" s="129">
        <v>1.0</v>
      </c>
      <c r="AC326" s="129">
        <v>1.0</v>
      </c>
      <c r="AD326" s="129">
        <v>1.8</v>
      </c>
      <c r="AE326" s="129">
        <v>305.0</v>
      </c>
      <c r="AF326" s="129">
        <v>1.0</v>
      </c>
      <c r="AG326" s="129">
        <v>1.0</v>
      </c>
      <c r="AH326" s="129">
        <v>4.0</v>
      </c>
      <c r="AI326" s="129">
        <v>1.0</v>
      </c>
      <c r="AJ326" s="129">
        <v>1.0</v>
      </c>
      <c r="AK326" s="129">
        <v>1.0</v>
      </c>
      <c r="AL326" s="130">
        <v>45392.87391458333</v>
      </c>
      <c r="AM326" s="131">
        <v>1236242.12</v>
      </c>
      <c r="AN326" s="131">
        <v>1163939.58</v>
      </c>
    </row>
    <row r="327" hidden="1">
      <c r="A327" s="129">
        <v>329.0</v>
      </c>
      <c r="B327" s="14" t="s">
        <v>414</v>
      </c>
      <c r="C327" s="14" t="s">
        <v>992</v>
      </c>
      <c r="D327" s="14" t="s">
        <v>203</v>
      </c>
      <c r="E327" s="14" t="s">
        <v>1003</v>
      </c>
      <c r="F327" s="15" t="s">
        <v>243</v>
      </c>
      <c r="G327" s="15" t="s">
        <v>101</v>
      </c>
      <c r="H327" s="18" t="s">
        <v>1057</v>
      </c>
      <c r="I327" s="18" t="s">
        <v>1058</v>
      </c>
      <c r="J327" s="129">
        <v>908674.88</v>
      </c>
      <c r="K327" s="129">
        <v>1199848.0</v>
      </c>
      <c r="L327" s="129">
        <v>31186.48</v>
      </c>
      <c r="M327" s="129">
        <v>39768.75</v>
      </c>
      <c r="N327" s="129">
        <v>12.0</v>
      </c>
      <c r="O327" s="129">
        <v>15.0</v>
      </c>
      <c r="P327" s="129">
        <v>83.0</v>
      </c>
      <c r="Q327" s="129">
        <v>384.0</v>
      </c>
      <c r="R327" s="129">
        <v>236.0</v>
      </c>
      <c r="S327" s="129">
        <v>22.0</v>
      </c>
      <c r="T327" s="129">
        <v>-20.0</v>
      </c>
      <c r="U327" s="129">
        <v>-78.0</v>
      </c>
      <c r="V327" s="129">
        <v>972.0</v>
      </c>
      <c r="W327" s="129">
        <v>-21.58</v>
      </c>
      <c r="X327" s="129">
        <v>-24.27</v>
      </c>
      <c r="Y327" s="129">
        <v>1.0</v>
      </c>
      <c r="Z327" s="129">
        <v>1.0</v>
      </c>
      <c r="AA327" s="129">
        <v>5.0</v>
      </c>
      <c r="AB327" s="129">
        <v>1.0</v>
      </c>
      <c r="AC327" s="129">
        <v>1.0</v>
      </c>
      <c r="AD327" s="129">
        <v>1.8</v>
      </c>
      <c r="AE327" s="129">
        <v>303.0</v>
      </c>
      <c r="AF327" s="129">
        <v>1.0</v>
      </c>
      <c r="AG327" s="129">
        <v>1.0</v>
      </c>
      <c r="AH327" s="129">
        <v>4.0</v>
      </c>
      <c r="AI327" s="129">
        <v>1.0</v>
      </c>
      <c r="AJ327" s="129">
        <v>1.0</v>
      </c>
      <c r="AK327" s="129">
        <v>1.0</v>
      </c>
      <c r="AL327" s="130">
        <v>45392.87391458333</v>
      </c>
      <c r="AM327" s="131">
        <v>1084769.91</v>
      </c>
      <c r="AN327" s="131">
        <v>1200181.79</v>
      </c>
    </row>
    <row r="328">
      <c r="A328" s="129">
        <v>375.0</v>
      </c>
      <c r="B328" s="14" t="s">
        <v>63</v>
      </c>
      <c r="C328" s="14" t="s">
        <v>32</v>
      </c>
      <c r="D328" s="14" t="s">
        <v>50</v>
      </c>
      <c r="E328" s="14" t="s">
        <v>365</v>
      </c>
      <c r="F328" s="15" t="s">
        <v>366</v>
      </c>
      <c r="G328" s="15" t="s">
        <v>46</v>
      </c>
      <c r="H328" s="18" t="s">
        <v>1057</v>
      </c>
      <c r="I328" s="18" t="s">
        <v>1058</v>
      </c>
      <c r="J328" s="129">
        <v>845149.61</v>
      </c>
      <c r="K328" s="129">
        <v>862064.4</v>
      </c>
      <c r="L328" s="129">
        <v>29633.06</v>
      </c>
      <c r="M328" s="129">
        <v>30981.64</v>
      </c>
      <c r="N328" s="129">
        <v>29.0</v>
      </c>
      <c r="O328" s="129">
        <v>2.0</v>
      </c>
      <c r="P328" s="129">
        <v>500.0</v>
      </c>
      <c r="Q328" s="129">
        <v>499.0</v>
      </c>
      <c r="R328" s="129">
        <v>29.0</v>
      </c>
      <c r="S328" s="129">
        <v>18.0</v>
      </c>
      <c r="T328" s="129">
        <v>1350.0</v>
      </c>
      <c r="U328" s="129">
        <v>0.0</v>
      </c>
      <c r="V328" s="129">
        <v>61.0</v>
      </c>
      <c r="W328" s="129">
        <v>-4.35</v>
      </c>
      <c r="X328" s="129">
        <v>-1.96</v>
      </c>
      <c r="Y328" s="129">
        <v>5.0</v>
      </c>
      <c r="Z328" s="129">
        <v>1.0</v>
      </c>
      <c r="AA328" s="129">
        <v>4.0</v>
      </c>
      <c r="AB328" s="129">
        <v>1.0</v>
      </c>
      <c r="AC328" s="129">
        <v>1.0</v>
      </c>
      <c r="AD328" s="129">
        <v>1.8</v>
      </c>
      <c r="AE328" s="129">
        <v>302.0</v>
      </c>
      <c r="AF328" s="129">
        <v>4.0</v>
      </c>
      <c r="AG328" s="129">
        <v>1.0</v>
      </c>
      <c r="AH328" s="129">
        <v>3.0</v>
      </c>
      <c r="AI328" s="129">
        <v>1.0</v>
      </c>
      <c r="AJ328" s="129">
        <v>1.0</v>
      </c>
      <c r="AK328" s="129">
        <v>1.0</v>
      </c>
      <c r="AL328" s="130">
        <v>45392.87391458333</v>
      </c>
      <c r="AM328" s="131">
        <v>812397.7</v>
      </c>
      <c r="AN328" s="131">
        <v>896232.94</v>
      </c>
    </row>
    <row r="329">
      <c r="A329" s="129">
        <v>408.0</v>
      </c>
      <c r="B329" s="14" t="s">
        <v>67</v>
      </c>
      <c r="C329" s="14" t="s">
        <v>32</v>
      </c>
      <c r="D329" s="14" t="s">
        <v>412</v>
      </c>
      <c r="E329" s="14" t="s">
        <v>413</v>
      </c>
      <c r="F329" s="15" t="s">
        <v>228</v>
      </c>
      <c r="G329" s="15" t="s">
        <v>36</v>
      </c>
      <c r="H329" s="18" t="s">
        <v>1057</v>
      </c>
      <c r="I329" s="18" t="s">
        <v>1058</v>
      </c>
      <c r="J329" s="129">
        <v>1306325.49</v>
      </c>
      <c r="K329" s="129">
        <v>1344917.8</v>
      </c>
      <c r="L329" s="129">
        <v>41742.04</v>
      </c>
      <c r="M329" s="129">
        <v>44602.27</v>
      </c>
      <c r="N329" s="129">
        <v>51.0</v>
      </c>
      <c r="O329" s="129">
        <v>17.0</v>
      </c>
      <c r="P329" s="129">
        <v>380.0</v>
      </c>
      <c r="Q329" s="129">
        <v>404.0</v>
      </c>
      <c r="R329" s="129">
        <v>36.0</v>
      </c>
      <c r="S329" s="129">
        <v>21.0</v>
      </c>
      <c r="T329" s="129">
        <v>200.0</v>
      </c>
      <c r="U329" s="129">
        <v>-5.0</v>
      </c>
      <c r="V329" s="129">
        <v>71.0</v>
      </c>
      <c r="W329" s="129">
        <v>-6.41</v>
      </c>
      <c r="X329" s="129">
        <v>-2.87</v>
      </c>
      <c r="Y329" s="129">
        <v>5.0</v>
      </c>
      <c r="Z329" s="129">
        <v>1.0</v>
      </c>
      <c r="AA329" s="129">
        <v>4.0</v>
      </c>
      <c r="AB329" s="129">
        <v>1.0</v>
      </c>
      <c r="AC329" s="129">
        <v>1.0</v>
      </c>
      <c r="AD329" s="129">
        <v>1.8</v>
      </c>
      <c r="AE329" s="129">
        <v>313.0</v>
      </c>
      <c r="AF329" s="129">
        <v>4.0</v>
      </c>
      <c r="AG329" s="129">
        <v>1.0</v>
      </c>
      <c r="AH329" s="129">
        <v>3.0</v>
      </c>
      <c r="AI329" s="129">
        <v>1.0</v>
      </c>
      <c r="AJ329" s="129">
        <v>1.0</v>
      </c>
      <c r="AK329" s="129">
        <v>1.0</v>
      </c>
      <c r="AL329" s="130">
        <v>45392.87391458333</v>
      </c>
      <c r="AM329" s="131">
        <v>1306770.24</v>
      </c>
      <c r="AN329" s="131">
        <v>1345984.39</v>
      </c>
    </row>
    <row r="330">
      <c r="A330" s="129">
        <v>430.0</v>
      </c>
      <c r="B330" s="14" t="s">
        <v>67</v>
      </c>
      <c r="C330" s="14" t="s">
        <v>32</v>
      </c>
      <c r="D330" s="14" t="s">
        <v>427</v>
      </c>
      <c r="E330" s="14" t="s">
        <v>371</v>
      </c>
      <c r="F330" s="15" t="s">
        <v>228</v>
      </c>
      <c r="G330" s="15" t="s">
        <v>36</v>
      </c>
      <c r="H330" s="18" t="s">
        <v>1057</v>
      </c>
      <c r="I330" s="18" t="s">
        <v>1058</v>
      </c>
      <c r="J330" s="129">
        <v>1812986.9</v>
      </c>
      <c r="K330" s="129">
        <v>2003612.6</v>
      </c>
      <c r="L330" s="129">
        <v>98382.74</v>
      </c>
      <c r="M330" s="129">
        <v>89600.88</v>
      </c>
      <c r="N330" s="129">
        <v>133.0</v>
      </c>
      <c r="O330" s="129">
        <v>209.0</v>
      </c>
      <c r="P330" s="129">
        <v>738.0</v>
      </c>
      <c r="Q330" s="129">
        <v>805.0</v>
      </c>
      <c r="R330" s="129">
        <v>105.0</v>
      </c>
      <c r="S330" s="129">
        <v>155.0</v>
      </c>
      <c r="T330" s="129">
        <v>-36.0</v>
      </c>
      <c r="U330" s="129">
        <v>-8.0</v>
      </c>
      <c r="V330" s="129">
        <v>-32.0</v>
      </c>
      <c r="W330" s="129">
        <v>9.8</v>
      </c>
      <c r="X330" s="129">
        <v>-9.51</v>
      </c>
      <c r="Y330" s="129">
        <v>1.0</v>
      </c>
      <c r="Z330" s="129">
        <v>1.0</v>
      </c>
      <c r="AA330" s="129">
        <v>1.0</v>
      </c>
      <c r="AB330" s="129">
        <v>3.0</v>
      </c>
      <c r="AC330" s="129">
        <v>1.0</v>
      </c>
      <c r="AD330" s="129">
        <v>1.8</v>
      </c>
      <c r="AE330" s="129">
        <v>318.0</v>
      </c>
      <c r="AF330" s="129">
        <v>1.0</v>
      </c>
      <c r="AG330" s="129">
        <v>1.0</v>
      </c>
      <c r="AH330" s="129">
        <v>1.0</v>
      </c>
      <c r="AI330" s="129">
        <v>2.0</v>
      </c>
      <c r="AJ330" s="129">
        <v>1.0</v>
      </c>
      <c r="AK330" s="129">
        <v>1.0</v>
      </c>
      <c r="AL330" s="130">
        <v>45392.87391458333</v>
      </c>
      <c r="AM330" s="131">
        <v>1813121.65</v>
      </c>
      <c r="AN330" s="131">
        <v>2002443.88</v>
      </c>
    </row>
    <row r="331">
      <c r="A331" s="129">
        <v>471.0</v>
      </c>
      <c r="B331" s="14" t="s">
        <v>37</v>
      </c>
      <c r="C331" s="14" t="s">
        <v>32</v>
      </c>
      <c r="D331" s="14" t="s">
        <v>379</v>
      </c>
      <c r="E331" s="14" t="s">
        <v>380</v>
      </c>
      <c r="F331" s="15" t="s">
        <v>55</v>
      </c>
      <c r="G331" s="15" t="s">
        <v>36</v>
      </c>
      <c r="H331" s="18" t="s">
        <v>1057</v>
      </c>
      <c r="I331" s="18" t="s">
        <v>1058</v>
      </c>
      <c r="J331" s="129">
        <v>1104510.57</v>
      </c>
      <c r="K331" s="129">
        <v>1111419.8</v>
      </c>
      <c r="L331" s="129">
        <v>36053.98</v>
      </c>
      <c r="M331" s="129">
        <v>37153.01</v>
      </c>
      <c r="N331" s="129">
        <v>35.0</v>
      </c>
      <c r="O331" s="129">
        <v>35.0</v>
      </c>
      <c r="P331" s="129">
        <v>432.0</v>
      </c>
      <c r="Q331" s="129">
        <v>386.0</v>
      </c>
      <c r="R331" s="129">
        <v>122.0</v>
      </c>
      <c r="S331" s="129">
        <v>31.0</v>
      </c>
      <c r="T331" s="129">
        <v>0.0</v>
      </c>
      <c r="U331" s="129">
        <v>11.0</v>
      </c>
      <c r="V331" s="129">
        <v>293.0</v>
      </c>
      <c r="W331" s="129">
        <v>-2.96</v>
      </c>
      <c r="X331" s="129">
        <v>-0.62</v>
      </c>
      <c r="Y331" s="129">
        <v>1.0</v>
      </c>
      <c r="Z331" s="129">
        <v>1.0</v>
      </c>
      <c r="AA331" s="129">
        <v>5.0</v>
      </c>
      <c r="AB331" s="129">
        <v>1.0</v>
      </c>
      <c r="AC331" s="129">
        <v>1.0</v>
      </c>
      <c r="AD331" s="129">
        <v>1.8</v>
      </c>
      <c r="AE331" s="129">
        <v>308.0</v>
      </c>
      <c r="AF331" s="129">
        <v>1.0</v>
      </c>
      <c r="AG331" s="129">
        <v>1.0</v>
      </c>
      <c r="AH331" s="129">
        <v>4.0</v>
      </c>
      <c r="AI331" s="129">
        <v>1.0</v>
      </c>
      <c r="AJ331" s="129">
        <v>1.0</v>
      </c>
      <c r="AK331" s="129">
        <v>1.0</v>
      </c>
      <c r="AL331" s="130">
        <v>45392.87391458333</v>
      </c>
      <c r="AM331" s="131">
        <v>1204057.15</v>
      </c>
      <c r="AN331" s="131">
        <v>1110553.11</v>
      </c>
    </row>
    <row r="332">
      <c r="A332" s="129">
        <v>519.0</v>
      </c>
      <c r="B332" s="14" t="s">
        <v>37</v>
      </c>
      <c r="C332" s="14" t="s">
        <v>32</v>
      </c>
      <c r="D332" s="14" t="s">
        <v>495</v>
      </c>
      <c r="E332" s="14" t="s">
        <v>496</v>
      </c>
      <c r="F332" s="15" t="s">
        <v>497</v>
      </c>
      <c r="G332" s="15" t="s">
        <v>36</v>
      </c>
      <c r="H332" s="18" t="s">
        <v>1057</v>
      </c>
      <c r="I332" s="18" t="s">
        <v>1058</v>
      </c>
      <c r="J332" s="129">
        <v>996109.74</v>
      </c>
      <c r="K332" s="129">
        <v>1023274.8</v>
      </c>
      <c r="L332" s="129">
        <v>28530.19</v>
      </c>
      <c r="M332" s="129">
        <v>32417.22</v>
      </c>
      <c r="N332" s="129">
        <v>4.0</v>
      </c>
      <c r="O332" s="129">
        <v>5.0</v>
      </c>
      <c r="P332" s="129">
        <v>346.0</v>
      </c>
      <c r="Q332" s="129">
        <v>359.0</v>
      </c>
      <c r="R332" s="129">
        <v>23.0</v>
      </c>
      <c r="S332" s="129">
        <v>11.0</v>
      </c>
      <c r="T332" s="129">
        <v>-20.0</v>
      </c>
      <c r="U332" s="129">
        <v>-3.0</v>
      </c>
      <c r="V332" s="129">
        <v>109.0</v>
      </c>
      <c r="W332" s="129">
        <v>-11.99</v>
      </c>
      <c r="X332" s="129">
        <v>-2.65</v>
      </c>
      <c r="Y332" s="129">
        <v>1.0</v>
      </c>
      <c r="Z332" s="129">
        <v>1.0</v>
      </c>
      <c r="AA332" s="129">
        <v>5.0</v>
      </c>
      <c r="AB332" s="129">
        <v>1.0</v>
      </c>
      <c r="AC332" s="129">
        <v>1.0</v>
      </c>
      <c r="AD332" s="129">
        <v>1.8</v>
      </c>
      <c r="AE332" s="129">
        <v>300.0</v>
      </c>
      <c r="AF332" s="129">
        <v>1.0</v>
      </c>
      <c r="AG332" s="129">
        <v>1.0</v>
      </c>
      <c r="AH332" s="129">
        <v>4.0</v>
      </c>
      <c r="AI332" s="129">
        <v>1.0</v>
      </c>
      <c r="AJ332" s="129">
        <v>1.0</v>
      </c>
      <c r="AK332" s="129">
        <v>1.0</v>
      </c>
      <c r="AL332" s="130">
        <v>45392.87391458333</v>
      </c>
      <c r="AM332" s="131">
        <v>996207.74</v>
      </c>
      <c r="AN332" s="131">
        <v>1024251.75</v>
      </c>
    </row>
    <row r="333" hidden="1">
      <c r="A333" s="129">
        <v>567.0</v>
      </c>
      <c r="B333" s="14" t="s">
        <v>414</v>
      </c>
      <c r="C333" s="14" t="s">
        <v>992</v>
      </c>
      <c r="D333" s="14" t="s">
        <v>203</v>
      </c>
      <c r="E333" s="14" t="s">
        <v>1003</v>
      </c>
      <c r="F333" s="15" t="s">
        <v>243</v>
      </c>
      <c r="G333" s="15" t="s">
        <v>101</v>
      </c>
      <c r="H333" s="18" t="s">
        <v>1057</v>
      </c>
      <c r="I333" s="18" t="s">
        <v>1058</v>
      </c>
      <c r="J333" s="129">
        <v>1861486.91</v>
      </c>
      <c r="K333" s="129">
        <v>2063802.2</v>
      </c>
      <c r="L333" s="129">
        <v>63364.5</v>
      </c>
      <c r="M333" s="129">
        <v>69509.75</v>
      </c>
      <c r="N333" s="129">
        <v>6.0</v>
      </c>
      <c r="O333" s="129">
        <v>15.0</v>
      </c>
      <c r="P333" s="129">
        <v>88.0</v>
      </c>
      <c r="Q333" s="129">
        <v>650.0</v>
      </c>
      <c r="R333" s="129">
        <v>327.0</v>
      </c>
      <c r="S333" s="129">
        <v>16.0</v>
      </c>
      <c r="T333" s="129">
        <v>-60.0</v>
      </c>
      <c r="U333" s="129">
        <v>-86.0</v>
      </c>
      <c r="V333" s="129">
        <v>1943.0</v>
      </c>
      <c r="W333" s="129">
        <v>-8.84</v>
      </c>
      <c r="X333" s="129">
        <v>-9.8</v>
      </c>
      <c r="Y333" s="129">
        <v>1.0</v>
      </c>
      <c r="Z333" s="129">
        <v>1.0</v>
      </c>
      <c r="AA333" s="129">
        <v>5.0</v>
      </c>
      <c r="AB333" s="129">
        <v>1.0</v>
      </c>
      <c r="AC333" s="129">
        <v>1.0</v>
      </c>
      <c r="AD333" s="129">
        <v>1.8</v>
      </c>
      <c r="AE333" s="129">
        <v>316.0</v>
      </c>
      <c r="AF333" s="129">
        <v>1.0</v>
      </c>
      <c r="AG333" s="129">
        <v>1.0</v>
      </c>
      <c r="AH333" s="129">
        <v>4.0</v>
      </c>
      <c r="AI333" s="129">
        <v>1.0</v>
      </c>
      <c r="AJ333" s="129">
        <v>1.0</v>
      </c>
      <c r="AK333" s="129">
        <v>1.0</v>
      </c>
      <c r="AL333" s="130">
        <v>45392.87391458333</v>
      </c>
      <c r="AM333" s="131">
        <v>2211059.97</v>
      </c>
      <c r="AN333" s="131">
        <v>2064390.54</v>
      </c>
    </row>
    <row r="334">
      <c r="A334" s="129">
        <v>614.0</v>
      </c>
      <c r="B334" s="14" t="s">
        <v>67</v>
      </c>
      <c r="C334" s="14" t="s">
        <v>32</v>
      </c>
      <c r="D334" s="14" t="s">
        <v>576</v>
      </c>
      <c r="E334" s="14" t="s">
        <v>577</v>
      </c>
      <c r="F334" s="15" t="s">
        <v>185</v>
      </c>
      <c r="G334" s="15" t="s">
        <v>46</v>
      </c>
      <c r="H334" s="18" t="s">
        <v>1057</v>
      </c>
      <c r="I334" s="18" t="s">
        <v>1058</v>
      </c>
      <c r="J334" s="129">
        <v>1200081.91</v>
      </c>
      <c r="K334" s="129">
        <v>1388454.4</v>
      </c>
      <c r="L334" s="129">
        <v>34081.91</v>
      </c>
      <c r="M334" s="129">
        <v>42608.11</v>
      </c>
      <c r="N334" s="129">
        <v>6.0</v>
      </c>
      <c r="O334" s="129">
        <v>17.0</v>
      </c>
      <c r="P334" s="129">
        <v>452.0</v>
      </c>
      <c r="Q334" s="129">
        <v>469.0</v>
      </c>
      <c r="R334" s="129">
        <v>31.0</v>
      </c>
      <c r="S334" s="129">
        <v>17.0</v>
      </c>
      <c r="T334" s="129">
        <v>-64.0</v>
      </c>
      <c r="U334" s="129">
        <v>-3.0</v>
      </c>
      <c r="V334" s="129">
        <v>82.0</v>
      </c>
      <c r="W334" s="129">
        <v>-20.01</v>
      </c>
      <c r="X334" s="129">
        <v>-13.57</v>
      </c>
      <c r="Y334" s="129">
        <v>1.0</v>
      </c>
      <c r="Z334" s="129">
        <v>1.0</v>
      </c>
      <c r="AA334" s="129">
        <v>5.0</v>
      </c>
      <c r="AB334" s="129">
        <v>1.0</v>
      </c>
      <c r="AC334" s="129">
        <v>1.0</v>
      </c>
      <c r="AD334" s="129">
        <v>1.8</v>
      </c>
      <c r="AE334" s="129">
        <v>306.0</v>
      </c>
      <c r="AF334" s="129">
        <v>1.0</v>
      </c>
      <c r="AG334" s="129">
        <v>1.0</v>
      </c>
      <c r="AH334" s="129">
        <v>4.0</v>
      </c>
      <c r="AI334" s="129">
        <v>1.0</v>
      </c>
      <c r="AJ334" s="129">
        <v>1.0</v>
      </c>
      <c r="AK334" s="129">
        <v>1.0</v>
      </c>
      <c r="AL334" s="130">
        <v>45392.87391458333</v>
      </c>
      <c r="AM334" s="131">
        <v>1195407.66</v>
      </c>
      <c r="AN334" s="131">
        <v>1386228.52</v>
      </c>
    </row>
    <row r="335">
      <c r="A335" s="129">
        <v>661.0</v>
      </c>
      <c r="B335" s="14" t="s">
        <v>31</v>
      </c>
      <c r="C335" s="14" t="s">
        <v>32</v>
      </c>
      <c r="D335" s="14" t="s">
        <v>611</v>
      </c>
      <c r="E335" s="14" t="s">
        <v>612</v>
      </c>
      <c r="F335" s="15" t="s">
        <v>366</v>
      </c>
      <c r="G335" s="15" t="s">
        <v>46</v>
      </c>
      <c r="H335" s="18" t="s">
        <v>1057</v>
      </c>
      <c r="I335" s="18" t="s">
        <v>1058</v>
      </c>
      <c r="J335" s="129">
        <v>1783792.77</v>
      </c>
      <c r="K335" s="129">
        <v>2041031.0</v>
      </c>
      <c r="L335" s="129">
        <v>69512.92</v>
      </c>
      <c r="M335" s="129">
        <v>78508.75</v>
      </c>
      <c r="N335" s="129">
        <v>132.0</v>
      </c>
      <c r="O335" s="129">
        <v>39.0</v>
      </c>
      <c r="P335" s="129">
        <v>625.0</v>
      </c>
      <c r="Q335" s="129">
        <v>631.0</v>
      </c>
      <c r="R335" s="129">
        <v>103.0</v>
      </c>
      <c r="S335" s="129">
        <v>62.0</v>
      </c>
      <c r="T335" s="129">
        <v>238.0</v>
      </c>
      <c r="U335" s="129">
        <v>0.0</v>
      </c>
      <c r="V335" s="129">
        <v>66.0</v>
      </c>
      <c r="W335" s="129">
        <v>-11.46</v>
      </c>
      <c r="X335" s="129">
        <v>-12.6</v>
      </c>
      <c r="Y335" s="129">
        <v>5.0</v>
      </c>
      <c r="Z335" s="129">
        <v>1.0</v>
      </c>
      <c r="AA335" s="129">
        <v>4.0</v>
      </c>
      <c r="AB335" s="129">
        <v>1.0</v>
      </c>
      <c r="AC335" s="129">
        <v>1.0</v>
      </c>
      <c r="AD335" s="129">
        <v>1.8</v>
      </c>
      <c r="AE335" s="129">
        <v>317.0</v>
      </c>
      <c r="AF335" s="129">
        <v>4.0</v>
      </c>
      <c r="AG335" s="129">
        <v>1.0</v>
      </c>
      <c r="AH335" s="129">
        <v>3.0</v>
      </c>
      <c r="AI335" s="129">
        <v>1.0</v>
      </c>
      <c r="AJ335" s="129">
        <v>1.0</v>
      </c>
      <c r="AK335" s="129">
        <v>1.0</v>
      </c>
      <c r="AL335" s="130">
        <v>45392.87391458333</v>
      </c>
      <c r="AM335" s="131">
        <v>1784267.02</v>
      </c>
      <c r="AN335" s="131">
        <v>2047026.0</v>
      </c>
    </row>
    <row r="336">
      <c r="A336" s="129">
        <v>689.0</v>
      </c>
      <c r="B336" s="14" t="s">
        <v>67</v>
      </c>
      <c r="C336" s="14" t="s">
        <v>32</v>
      </c>
      <c r="D336" s="14" t="s">
        <v>627</v>
      </c>
      <c r="E336" s="14" t="s">
        <v>628</v>
      </c>
      <c r="F336" s="15" t="s">
        <v>159</v>
      </c>
      <c r="G336" s="15" t="s">
        <v>46</v>
      </c>
      <c r="H336" s="18" t="s">
        <v>1057</v>
      </c>
      <c r="I336" s="18" t="s">
        <v>1058</v>
      </c>
      <c r="J336" s="129">
        <v>814966.52</v>
      </c>
      <c r="K336" s="129">
        <v>871331.4</v>
      </c>
      <c r="L336" s="129">
        <v>34245.33</v>
      </c>
      <c r="M336" s="129">
        <v>41383.0</v>
      </c>
      <c r="N336" s="129">
        <v>6.0</v>
      </c>
      <c r="O336" s="129">
        <v>46.0</v>
      </c>
      <c r="P336" s="129">
        <v>381.0</v>
      </c>
      <c r="Q336" s="129">
        <v>454.0</v>
      </c>
      <c r="R336" s="129">
        <v>26.0</v>
      </c>
      <c r="S336" s="129">
        <v>11.0</v>
      </c>
      <c r="T336" s="129">
        <v>-86.0</v>
      </c>
      <c r="U336" s="129">
        <v>-16.0</v>
      </c>
      <c r="V336" s="129">
        <v>136.0</v>
      </c>
      <c r="W336" s="129">
        <v>-17.25</v>
      </c>
      <c r="X336" s="129">
        <v>-6.47</v>
      </c>
      <c r="Y336" s="129">
        <v>1.0</v>
      </c>
      <c r="Z336" s="129">
        <v>1.0</v>
      </c>
      <c r="AA336" s="129">
        <v>5.0</v>
      </c>
      <c r="AB336" s="129">
        <v>1.0</v>
      </c>
      <c r="AC336" s="129">
        <v>1.0</v>
      </c>
      <c r="AD336" s="129">
        <v>1.8</v>
      </c>
      <c r="AE336" s="129">
        <v>307.0</v>
      </c>
      <c r="AF336" s="129">
        <v>1.0</v>
      </c>
      <c r="AG336" s="129">
        <v>1.0</v>
      </c>
      <c r="AH336" s="129">
        <v>4.0</v>
      </c>
      <c r="AI336" s="129">
        <v>1.0</v>
      </c>
      <c r="AJ336" s="129">
        <v>1.0</v>
      </c>
      <c r="AK336" s="129">
        <v>1.0</v>
      </c>
      <c r="AL336" s="130">
        <v>45392.87391458333</v>
      </c>
      <c r="AM336" s="131">
        <v>815098.52</v>
      </c>
      <c r="AN336" s="131">
        <v>871426.52</v>
      </c>
    </row>
    <row r="337" hidden="1">
      <c r="A337" s="129">
        <v>700.0</v>
      </c>
      <c r="B337" s="14" t="s">
        <v>1001</v>
      </c>
      <c r="C337" s="14" t="s">
        <v>992</v>
      </c>
      <c r="D337" s="14" t="s">
        <v>135</v>
      </c>
      <c r="E337" s="14" t="s">
        <v>494</v>
      </c>
      <c r="F337" s="15" t="s">
        <v>243</v>
      </c>
      <c r="G337" s="15" t="s">
        <v>101</v>
      </c>
      <c r="H337" s="18" t="s">
        <v>1057</v>
      </c>
      <c r="I337" s="18" t="s">
        <v>1058</v>
      </c>
      <c r="J337" s="129">
        <v>358930.83</v>
      </c>
      <c r="K337" s="129">
        <v>438430.2</v>
      </c>
      <c r="L337" s="129">
        <v>12412.33</v>
      </c>
      <c r="M337" s="129">
        <v>14467.33</v>
      </c>
      <c r="N337" s="129">
        <v>5.0</v>
      </c>
      <c r="O337" s="129">
        <v>9.0</v>
      </c>
      <c r="P337" s="129">
        <v>86.0</v>
      </c>
      <c r="Q337" s="129">
        <v>233.0</v>
      </c>
      <c r="R337" s="129">
        <v>136.0</v>
      </c>
      <c r="S337" s="129">
        <v>17.0</v>
      </c>
      <c r="T337" s="129">
        <v>-44.0</v>
      </c>
      <c r="U337" s="129">
        <v>-63.0</v>
      </c>
      <c r="V337" s="129">
        <v>700.0</v>
      </c>
      <c r="W337" s="129">
        <v>-14.2</v>
      </c>
      <c r="X337" s="129">
        <v>-18.13</v>
      </c>
      <c r="Y337" s="129">
        <v>1.0</v>
      </c>
      <c r="Z337" s="129">
        <v>1.0</v>
      </c>
      <c r="AA337" s="129">
        <v>5.0</v>
      </c>
      <c r="AB337" s="129">
        <v>1.0</v>
      </c>
      <c r="AC337" s="129">
        <v>1.0</v>
      </c>
      <c r="AD337" s="129">
        <v>1.8</v>
      </c>
      <c r="AE337" s="129">
        <v>298.0</v>
      </c>
      <c r="AF337" s="129">
        <v>1.0</v>
      </c>
      <c r="AG337" s="129">
        <v>1.0</v>
      </c>
      <c r="AH337" s="129">
        <v>4.0</v>
      </c>
      <c r="AI337" s="129">
        <v>1.0</v>
      </c>
      <c r="AJ337" s="129">
        <v>1.0</v>
      </c>
      <c r="AK337" s="129">
        <v>1.0</v>
      </c>
      <c r="AL337" s="130">
        <v>45392.87391458333</v>
      </c>
      <c r="AM337" s="131">
        <v>416184.99</v>
      </c>
      <c r="AN337" s="131">
        <v>438388.36</v>
      </c>
    </row>
    <row r="338">
      <c r="A338" s="129">
        <v>713.0</v>
      </c>
      <c r="B338" s="14" t="s">
        <v>37</v>
      </c>
      <c r="C338" s="14" t="s">
        <v>32</v>
      </c>
      <c r="D338" s="14" t="s">
        <v>646</v>
      </c>
      <c r="E338" s="14" t="s">
        <v>647</v>
      </c>
      <c r="F338" s="15" t="s">
        <v>154</v>
      </c>
      <c r="G338" s="15" t="s">
        <v>101</v>
      </c>
      <c r="H338" s="18" t="s">
        <v>1057</v>
      </c>
      <c r="I338" s="18" t="s">
        <v>1058</v>
      </c>
      <c r="J338" s="129">
        <v>1277398.98</v>
      </c>
      <c r="K338" s="129">
        <v>1296364.6</v>
      </c>
      <c r="L338" s="129">
        <v>37222.79</v>
      </c>
      <c r="M338" s="129">
        <v>40121.62</v>
      </c>
      <c r="N338" s="129">
        <v>31.0</v>
      </c>
      <c r="O338" s="129">
        <v>43.0</v>
      </c>
      <c r="P338" s="129">
        <v>441.0</v>
      </c>
      <c r="Q338" s="129">
        <v>417.0</v>
      </c>
      <c r="R338" s="129">
        <v>43.0</v>
      </c>
      <c r="S338" s="129">
        <v>20.0</v>
      </c>
      <c r="T338" s="129">
        <v>-27.0</v>
      </c>
      <c r="U338" s="129">
        <v>5.0</v>
      </c>
      <c r="V338" s="129">
        <v>115.0</v>
      </c>
      <c r="W338" s="129">
        <v>-7.23</v>
      </c>
      <c r="X338" s="129">
        <v>-1.46</v>
      </c>
      <c r="Y338" s="129">
        <v>1.0</v>
      </c>
      <c r="Z338" s="129">
        <v>1.0</v>
      </c>
      <c r="AA338" s="129">
        <v>5.0</v>
      </c>
      <c r="AB338" s="129">
        <v>1.0</v>
      </c>
      <c r="AC338" s="129">
        <v>1.0</v>
      </c>
      <c r="AD338" s="129">
        <v>1.8</v>
      </c>
      <c r="AE338" s="129">
        <v>309.0</v>
      </c>
      <c r="AF338" s="129">
        <v>1.0</v>
      </c>
      <c r="AG338" s="129">
        <v>1.0</v>
      </c>
      <c r="AH338" s="129">
        <v>4.0</v>
      </c>
      <c r="AI338" s="129">
        <v>1.0</v>
      </c>
      <c r="AJ338" s="129">
        <v>1.0</v>
      </c>
      <c r="AK338" s="129">
        <v>1.0</v>
      </c>
      <c r="AL338" s="130">
        <v>45392.87391458333</v>
      </c>
      <c r="AM338" s="131">
        <v>1277120.73</v>
      </c>
      <c r="AN338" s="131">
        <v>1296329.48</v>
      </c>
    </row>
    <row r="339">
      <c r="A339" s="129">
        <v>850.0</v>
      </c>
      <c r="B339" s="14" t="s">
        <v>31</v>
      </c>
      <c r="C339" s="14" t="s">
        <v>32</v>
      </c>
      <c r="D339" s="14" t="s">
        <v>135</v>
      </c>
      <c r="E339" s="14" t="s">
        <v>136</v>
      </c>
      <c r="F339" s="15" t="s">
        <v>137</v>
      </c>
      <c r="G339" s="15" t="s">
        <v>36</v>
      </c>
      <c r="H339" s="18" t="s">
        <v>1057</v>
      </c>
      <c r="I339" s="18" t="s">
        <v>1058</v>
      </c>
      <c r="J339" s="129">
        <v>328217.96</v>
      </c>
      <c r="K339" s="129">
        <v>412194.59</v>
      </c>
      <c r="L339" s="129">
        <v>10444.25</v>
      </c>
      <c r="M339" s="129">
        <v>10167.5</v>
      </c>
      <c r="N339" s="129">
        <v>3.0</v>
      </c>
      <c r="O339" s="129">
        <v>8.0</v>
      </c>
      <c r="P339" s="129">
        <v>156.0</v>
      </c>
      <c r="Q339" s="129">
        <v>142.0</v>
      </c>
      <c r="R339" s="129">
        <v>18.0</v>
      </c>
      <c r="S339" s="129">
        <v>8.0</v>
      </c>
      <c r="T339" s="129">
        <v>-62.0</v>
      </c>
      <c r="U339" s="129">
        <v>9.0</v>
      </c>
      <c r="V339" s="129">
        <v>125.0</v>
      </c>
      <c r="W339" s="129">
        <v>2.72</v>
      </c>
      <c r="X339" s="129">
        <v>-20.37</v>
      </c>
      <c r="Y339" s="129">
        <v>1.0</v>
      </c>
      <c r="Z339" s="129">
        <v>1.0</v>
      </c>
      <c r="AA339" s="129">
        <v>5.0</v>
      </c>
      <c r="AB339" s="129">
        <v>1.0</v>
      </c>
      <c r="AC339" s="129">
        <v>1.0</v>
      </c>
      <c r="AD339" s="129">
        <v>1.8</v>
      </c>
      <c r="AE339" s="129">
        <v>297.0</v>
      </c>
      <c r="AF339" s="129">
        <v>1.0</v>
      </c>
      <c r="AG339" s="129">
        <v>1.0</v>
      </c>
      <c r="AH339" s="129">
        <v>4.0</v>
      </c>
      <c r="AI339" s="129">
        <v>1.0</v>
      </c>
      <c r="AJ339" s="129">
        <v>1.0</v>
      </c>
      <c r="AK339" s="129">
        <v>1.0</v>
      </c>
      <c r="AL339" s="130">
        <v>45392.87391458333</v>
      </c>
      <c r="AM339" s="131">
        <v>326745.21</v>
      </c>
      <c r="AN339" s="131">
        <v>290326.35</v>
      </c>
    </row>
    <row r="340">
      <c r="A340" s="129">
        <v>3003.0</v>
      </c>
      <c r="B340" s="14" t="s">
        <v>31</v>
      </c>
      <c r="C340" s="14" t="s">
        <v>32</v>
      </c>
      <c r="D340" s="14" t="s">
        <v>475</v>
      </c>
      <c r="E340" s="14" t="s">
        <v>773</v>
      </c>
      <c r="F340" s="15" t="s">
        <v>771</v>
      </c>
      <c r="G340" s="15" t="s">
        <v>772</v>
      </c>
      <c r="H340" s="18" t="s">
        <v>1057</v>
      </c>
      <c r="I340" s="18" t="s">
        <v>1058</v>
      </c>
      <c r="J340" s="129">
        <v>958848.26</v>
      </c>
      <c r="K340" s="129">
        <v>831456.0</v>
      </c>
      <c r="L340" s="129">
        <v>39105.75</v>
      </c>
      <c r="M340" s="129">
        <v>37636.08</v>
      </c>
      <c r="N340" s="129">
        <v>13.0</v>
      </c>
      <c r="O340" s="129">
        <v>7.0</v>
      </c>
      <c r="P340" s="129">
        <v>276.0</v>
      </c>
      <c r="Q340" s="129">
        <v>280.0</v>
      </c>
      <c r="R340" s="129">
        <v>23.0</v>
      </c>
      <c r="S340" s="129">
        <v>19.0</v>
      </c>
      <c r="T340" s="129">
        <v>85.0</v>
      </c>
      <c r="U340" s="129">
        <v>-1.0</v>
      </c>
      <c r="V340" s="129">
        <v>21.0</v>
      </c>
      <c r="W340" s="129">
        <v>3.9</v>
      </c>
      <c r="X340" s="129">
        <v>15.32</v>
      </c>
      <c r="Y340" s="129">
        <v>3.0</v>
      </c>
      <c r="Z340" s="129">
        <v>1.0</v>
      </c>
      <c r="AA340" s="129">
        <v>2.0</v>
      </c>
      <c r="AB340" s="129">
        <v>1.0</v>
      </c>
      <c r="AC340" s="129">
        <v>3.0</v>
      </c>
      <c r="AD340" s="129">
        <v>1.8</v>
      </c>
      <c r="AE340" s="129">
        <v>311.0</v>
      </c>
      <c r="AF340" s="129">
        <v>2.0</v>
      </c>
      <c r="AG340" s="129">
        <v>1.0</v>
      </c>
      <c r="AH340" s="129">
        <v>2.0</v>
      </c>
      <c r="AI340" s="129">
        <v>1.0</v>
      </c>
      <c r="AJ340" s="129">
        <v>2.0</v>
      </c>
      <c r="AK340" s="129">
        <v>1.0</v>
      </c>
      <c r="AL340" s="130">
        <v>45392.87391458333</v>
      </c>
      <c r="AM340" s="131">
        <v>1648503.52</v>
      </c>
      <c r="AN340" s="131">
        <v>1447851.64</v>
      </c>
    </row>
    <row r="341">
      <c r="A341" s="129">
        <v>3006.0</v>
      </c>
      <c r="B341" s="14" t="s">
        <v>31</v>
      </c>
      <c r="C341" s="14" t="s">
        <v>32</v>
      </c>
      <c r="D341" s="14" t="s">
        <v>778</v>
      </c>
      <c r="E341" s="14" t="s">
        <v>779</v>
      </c>
      <c r="F341" s="15" t="s">
        <v>776</v>
      </c>
      <c r="G341" s="15" t="s">
        <v>772</v>
      </c>
      <c r="H341" s="18" t="s">
        <v>1057</v>
      </c>
      <c r="I341" s="18" t="s">
        <v>1058</v>
      </c>
      <c r="J341" s="129">
        <v>2602537.34</v>
      </c>
      <c r="K341" s="129">
        <v>2566291.8</v>
      </c>
      <c r="L341" s="129">
        <v>133440.33</v>
      </c>
      <c r="M341" s="129">
        <v>127053.33</v>
      </c>
      <c r="N341" s="129">
        <v>29.0</v>
      </c>
      <c r="O341" s="129">
        <v>23.0</v>
      </c>
      <c r="P341" s="129">
        <v>809.0</v>
      </c>
      <c r="Q341" s="129">
        <v>732.0</v>
      </c>
      <c r="R341" s="129">
        <v>143.0</v>
      </c>
      <c r="S341" s="129">
        <v>98.0</v>
      </c>
      <c r="T341" s="129">
        <v>26.0</v>
      </c>
      <c r="U341" s="129">
        <v>10.0</v>
      </c>
      <c r="V341" s="129">
        <v>45.0</v>
      </c>
      <c r="W341" s="129">
        <v>5.03</v>
      </c>
      <c r="X341" s="129">
        <v>1.41</v>
      </c>
      <c r="Y341" s="129">
        <v>1.0</v>
      </c>
      <c r="Z341" s="129">
        <v>1.0</v>
      </c>
      <c r="AA341" s="129">
        <v>3.0</v>
      </c>
      <c r="AB341" s="129">
        <v>2.0</v>
      </c>
      <c r="AC341" s="129">
        <v>1.0</v>
      </c>
      <c r="AD341" s="129">
        <v>1.8</v>
      </c>
      <c r="AE341" s="129">
        <v>319.0</v>
      </c>
      <c r="AF341" s="129">
        <v>1.0</v>
      </c>
      <c r="AG341" s="129">
        <v>1.0</v>
      </c>
      <c r="AH341" s="129">
        <v>2.0</v>
      </c>
      <c r="AI341" s="129">
        <v>1.0</v>
      </c>
      <c r="AJ341" s="129">
        <v>1.0</v>
      </c>
      <c r="AK341" s="129">
        <v>1.0</v>
      </c>
      <c r="AL341" s="130">
        <v>45392.87391458333</v>
      </c>
      <c r="AM341" s="131">
        <v>4406240.36</v>
      </c>
      <c r="AN341" s="131">
        <v>4411539.18</v>
      </c>
    </row>
    <row r="342">
      <c r="A342" s="129">
        <v>3010.0</v>
      </c>
      <c r="B342" s="14" t="s">
        <v>31</v>
      </c>
      <c r="C342" s="14" t="s">
        <v>32</v>
      </c>
      <c r="D342" s="14" t="s">
        <v>226</v>
      </c>
      <c r="E342" s="14" t="s">
        <v>780</v>
      </c>
      <c r="F342" s="15" t="s">
        <v>776</v>
      </c>
      <c r="G342" s="15" t="s">
        <v>772</v>
      </c>
      <c r="H342" s="18" t="s">
        <v>1057</v>
      </c>
      <c r="I342" s="18" t="s">
        <v>1058</v>
      </c>
      <c r="J342" s="129">
        <v>923208.34</v>
      </c>
      <c r="K342" s="129">
        <v>1304149.0</v>
      </c>
      <c r="L342" s="129">
        <v>39908.81</v>
      </c>
      <c r="M342" s="129">
        <v>63049.31</v>
      </c>
      <c r="N342" s="129">
        <v>23.0</v>
      </c>
      <c r="O342" s="129">
        <v>18.0</v>
      </c>
      <c r="P342" s="129">
        <v>411.0</v>
      </c>
      <c r="Q342" s="129">
        <v>521.0</v>
      </c>
      <c r="R342" s="129">
        <v>50.0</v>
      </c>
      <c r="S342" s="129">
        <v>26.0</v>
      </c>
      <c r="T342" s="129">
        <v>27.0</v>
      </c>
      <c r="U342" s="129">
        <v>-21.0</v>
      </c>
      <c r="V342" s="129">
        <v>92.0</v>
      </c>
      <c r="W342" s="129">
        <v>-36.7</v>
      </c>
      <c r="X342" s="129">
        <v>-29.21</v>
      </c>
      <c r="Y342" s="129">
        <v>1.0</v>
      </c>
      <c r="Z342" s="129">
        <v>1.0</v>
      </c>
      <c r="AA342" s="129">
        <v>5.0</v>
      </c>
      <c r="AB342" s="129">
        <v>1.0</v>
      </c>
      <c r="AC342" s="129">
        <v>1.0</v>
      </c>
      <c r="AD342" s="129">
        <v>1.8</v>
      </c>
      <c r="AE342" s="129">
        <v>312.0</v>
      </c>
      <c r="AF342" s="129">
        <v>1.0</v>
      </c>
      <c r="AG342" s="129">
        <v>1.0</v>
      </c>
      <c r="AH342" s="129">
        <v>4.0</v>
      </c>
      <c r="AI342" s="129">
        <v>1.0</v>
      </c>
      <c r="AJ342" s="129">
        <v>1.0</v>
      </c>
      <c r="AK342" s="129">
        <v>1.0</v>
      </c>
      <c r="AL342" s="130">
        <v>45392.87391458333</v>
      </c>
      <c r="AM342" s="131">
        <v>1592965.69</v>
      </c>
      <c r="AN342" s="131">
        <v>2222160.94</v>
      </c>
    </row>
    <row r="343">
      <c r="A343" s="128">
        <v>3037.0</v>
      </c>
      <c r="B343" s="11" t="s">
        <v>31</v>
      </c>
      <c r="C343" s="11" t="s">
        <v>32</v>
      </c>
      <c r="D343" s="11" t="s">
        <v>810</v>
      </c>
      <c r="E343" s="14" t="s">
        <v>358</v>
      </c>
      <c r="F343" s="15" t="s">
        <v>771</v>
      </c>
      <c r="G343" s="15" t="s">
        <v>772</v>
      </c>
      <c r="H343" s="18" t="s">
        <v>1057</v>
      </c>
      <c r="I343" s="18" t="s">
        <v>1058</v>
      </c>
      <c r="J343" s="129">
        <v>1265535.37</v>
      </c>
      <c r="K343" s="129">
        <v>1299837.4</v>
      </c>
      <c r="L343" s="129">
        <v>54363.04</v>
      </c>
      <c r="M343" s="129">
        <v>59678.9</v>
      </c>
      <c r="N343" s="129">
        <v>14.0</v>
      </c>
      <c r="O343" s="129">
        <v>2.0</v>
      </c>
      <c r="P343" s="128">
        <v>397.0</v>
      </c>
      <c r="Q343" s="128">
        <v>395.0</v>
      </c>
      <c r="R343" s="128">
        <v>63.0</v>
      </c>
      <c r="S343" s="128">
        <v>39.0</v>
      </c>
      <c r="T343" s="128">
        <v>600.0</v>
      </c>
      <c r="U343" s="128">
        <v>0.0</v>
      </c>
      <c r="V343" s="128">
        <v>61.0</v>
      </c>
      <c r="W343" s="128">
        <v>-8.91</v>
      </c>
      <c r="X343" s="128">
        <v>-2.64</v>
      </c>
      <c r="Y343" s="128">
        <v>5.0</v>
      </c>
      <c r="Z343" s="128">
        <v>1.0</v>
      </c>
      <c r="AA343" s="128">
        <v>4.0</v>
      </c>
      <c r="AB343" s="128">
        <v>1.0</v>
      </c>
      <c r="AC343" s="128">
        <v>1.0</v>
      </c>
      <c r="AD343" s="128">
        <v>1.8</v>
      </c>
      <c r="AE343" s="128">
        <v>314.0</v>
      </c>
      <c r="AF343" s="128">
        <v>4.0</v>
      </c>
      <c r="AG343" s="128">
        <v>1.0</v>
      </c>
      <c r="AH343" s="128">
        <v>3.0</v>
      </c>
      <c r="AI343" s="128">
        <v>1.0</v>
      </c>
      <c r="AJ343" s="128">
        <v>1.0</v>
      </c>
      <c r="AK343" s="128">
        <v>1.0</v>
      </c>
      <c r="AL343" s="130">
        <v>45392.87391458333</v>
      </c>
      <c r="AM343" s="131">
        <v>2174321.53</v>
      </c>
      <c r="AN343" s="131">
        <v>2252718.2</v>
      </c>
    </row>
    <row r="344">
      <c r="A344" s="128">
        <v>3042.0</v>
      </c>
      <c r="B344" s="11" t="s">
        <v>31</v>
      </c>
      <c r="C344" s="11" t="s">
        <v>32</v>
      </c>
      <c r="D344" s="11" t="s">
        <v>814</v>
      </c>
      <c r="E344" s="14" t="s">
        <v>815</v>
      </c>
      <c r="F344" s="15" t="s">
        <v>771</v>
      </c>
      <c r="G344" s="15" t="s">
        <v>772</v>
      </c>
      <c r="H344" s="18" t="s">
        <v>1057</v>
      </c>
      <c r="I344" s="18" t="s">
        <v>1058</v>
      </c>
      <c r="J344" s="129">
        <v>786213.5</v>
      </c>
      <c r="K344" s="129">
        <v>751036.4</v>
      </c>
      <c r="L344" s="129">
        <v>32589.75</v>
      </c>
      <c r="M344" s="129">
        <v>33397.79</v>
      </c>
      <c r="N344" s="129">
        <v>13.0</v>
      </c>
      <c r="O344" s="129">
        <v>15.0</v>
      </c>
      <c r="P344" s="129">
        <v>204.0</v>
      </c>
      <c r="Q344" s="128">
        <v>206.0</v>
      </c>
      <c r="R344" s="128">
        <v>25.0</v>
      </c>
      <c r="S344" s="128">
        <v>12.0</v>
      </c>
      <c r="T344" s="128">
        <v>-13.0</v>
      </c>
      <c r="U344" s="128">
        <v>0.0</v>
      </c>
      <c r="V344" s="128">
        <v>108.0</v>
      </c>
      <c r="W344" s="128">
        <v>-2.42</v>
      </c>
      <c r="X344" s="128">
        <v>4.68</v>
      </c>
      <c r="Y344" s="128">
        <v>1.0</v>
      </c>
      <c r="Z344" s="128">
        <v>1.0</v>
      </c>
      <c r="AA344" s="128">
        <v>5.0</v>
      </c>
      <c r="AB344" s="128">
        <v>1.0</v>
      </c>
      <c r="AC344" s="128">
        <v>1.0</v>
      </c>
      <c r="AD344" s="128">
        <v>1.8</v>
      </c>
      <c r="AE344" s="128">
        <v>304.0</v>
      </c>
      <c r="AF344" s="128">
        <v>1.0</v>
      </c>
      <c r="AG344" s="128">
        <v>1.0</v>
      </c>
      <c r="AH344" s="128">
        <v>4.0</v>
      </c>
      <c r="AI344" s="128">
        <v>1.0</v>
      </c>
      <c r="AJ344" s="128">
        <v>1.0</v>
      </c>
      <c r="AK344" s="128">
        <v>1.0</v>
      </c>
      <c r="AL344" s="130">
        <v>45392.87391458333</v>
      </c>
      <c r="AM344" s="131">
        <v>1341807.0</v>
      </c>
      <c r="AN344" s="131">
        <v>1313837.0</v>
      </c>
    </row>
    <row r="345">
      <c r="A345" s="129">
        <v>101.0</v>
      </c>
      <c r="B345" s="14" t="s">
        <v>31</v>
      </c>
      <c r="C345" s="14" t="s">
        <v>32</v>
      </c>
      <c r="D345" s="14" t="s">
        <v>33</v>
      </c>
      <c r="E345" s="14" t="s">
        <v>34</v>
      </c>
      <c r="F345" s="15" t="s">
        <v>35</v>
      </c>
      <c r="G345" s="15" t="s">
        <v>36</v>
      </c>
      <c r="H345" s="18" t="s">
        <v>1057</v>
      </c>
      <c r="I345" s="18" t="s">
        <v>1058</v>
      </c>
      <c r="J345" s="129">
        <v>2289532.84</v>
      </c>
      <c r="K345" s="129">
        <v>2056001.8</v>
      </c>
      <c r="L345" s="129">
        <v>63188.92</v>
      </c>
      <c r="M345" s="129">
        <v>58910.22</v>
      </c>
      <c r="N345" s="129">
        <v>38.0</v>
      </c>
      <c r="O345" s="129">
        <v>73.0</v>
      </c>
      <c r="P345" s="129">
        <v>781.0</v>
      </c>
      <c r="Q345" s="129">
        <v>721.0</v>
      </c>
      <c r="R345" s="129">
        <v>71.0</v>
      </c>
      <c r="S345" s="129">
        <v>51.0</v>
      </c>
      <c r="T345" s="129">
        <v>-47.0</v>
      </c>
      <c r="U345" s="129">
        <v>8.0</v>
      </c>
      <c r="V345" s="129">
        <v>39.0</v>
      </c>
      <c r="W345" s="129">
        <v>7.26</v>
      </c>
      <c r="X345" s="129">
        <v>11.36</v>
      </c>
      <c r="Y345" s="129">
        <v>1.0</v>
      </c>
      <c r="Z345" s="129">
        <v>1.0</v>
      </c>
      <c r="AA345" s="129">
        <v>2.0</v>
      </c>
      <c r="AB345" s="129">
        <v>2.0</v>
      </c>
      <c r="AC345" s="129">
        <v>2.0</v>
      </c>
      <c r="AD345" s="129">
        <v>1.85</v>
      </c>
      <c r="AE345" s="129">
        <v>294.0</v>
      </c>
      <c r="AF345" s="129">
        <v>1.0</v>
      </c>
      <c r="AG345" s="129">
        <v>1.0</v>
      </c>
      <c r="AH345" s="129">
        <v>2.0</v>
      </c>
      <c r="AI345" s="129">
        <v>1.0</v>
      </c>
      <c r="AJ345" s="129">
        <v>2.0</v>
      </c>
      <c r="AK345" s="129">
        <v>2.0</v>
      </c>
      <c r="AL345" s="130">
        <v>45392.87391458333</v>
      </c>
      <c r="AM345" s="131">
        <v>2283789.84</v>
      </c>
      <c r="AN345" s="131">
        <v>2052177.29</v>
      </c>
    </row>
    <row r="346">
      <c r="A346" s="129">
        <v>138.0</v>
      </c>
      <c r="B346" s="14" t="s">
        <v>47</v>
      </c>
      <c r="C346" s="14" t="s">
        <v>32</v>
      </c>
      <c r="D346" s="14" t="s">
        <v>113</v>
      </c>
      <c r="E346" s="14" t="s">
        <v>114</v>
      </c>
      <c r="F346" s="15" t="s">
        <v>115</v>
      </c>
      <c r="G346" s="15" t="s">
        <v>59</v>
      </c>
      <c r="H346" s="18" t="s">
        <v>1057</v>
      </c>
      <c r="I346" s="18" t="s">
        <v>1058</v>
      </c>
      <c r="J346" s="129">
        <v>1673112.1</v>
      </c>
      <c r="K346" s="129">
        <v>1451163.2</v>
      </c>
      <c r="L346" s="129">
        <v>60446.99</v>
      </c>
      <c r="M346" s="129">
        <v>56253.44</v>
      </c>
      <c r="N346" s="14" t="s">
        <v>41</v>
      </c>
      <c r="O346" s="14" t="s">
        <v>41</v>
      </c>
      <c r="P346" s="129">
        <v>601.0</v>
      </c>
      <c r="Q346" s="129">
        <v>587.0</v>
      </c>
      <c r="R346" s="129">
        <v>32.0</v>
      </c>
      <c r="S346" s="129">
        <v>32.0</v>
      </c>
      <c r="T346" s="14" t="s">
        <v>41</v>
      </c>
      <c r="U346" s="129">
        <v>2.0</v>
      </c>
      <c r="V346" s="129">
        <v>0.0</v>
      </c>
      <c r="W346" s="129">
        <v>7.45</v>
      </c>
      <c r="X346" s="129">
        <v>15.29</v>
      </c>
      <c r="Y346" s="14" t="s">
        <v>41</v>
      </c>
      <c r="Z346" s="129">
        <v>1.0</v>
      </c>
      <c r="AA346" s="129">
        <v>1.0</v>
      </c>
      <c r="AB346" s="129">
        <v>2.0</v>
      </c>
      <c r="AC346" s="129">
        <v>3.0</v>
      </c>
      <c r="AD346" s="129">
        <v>1.85</v>
      </c>
      <c r="AE346" s="129">
        <v>293.0</v>
      </c>
      <c r="AF346" s="14" t="s">
        <v>41</v>
      </c>
      <c r="AG346" s="129">
        <v>1.0</v>
      </c>
      <c r="AH346" s="129">
        <v>1.0</v>
      </c>
      <c r="AI346" s="129">
        <v>1.0</v>
      </c>
      <c r="AJ346" s="129">
        <v>2.0</v>
      </c>
      <c r="AK346" s="129">
        <v>2.0</v>
      </c>
      <c r="AL346" s="130">
        <v>45392.87391458333</v>
      </c>
      <c r="AM346" s="131">
        <v>1672652.05</v>
      </c>
      <c r="AN346" s="131">
        <v>1451134.08</v>
      </c>
    </row>
    <row r="347">
      <c r="A347" s="129">
        <v>196.0</v>
      </c>
      <c r="B347" s="14" t="s">
        <v>63</v>
      </c>
      <c r="C347" s="14" t="s">
        <v>32</v>
      </c>
      <c r="D347" s="14" t="s">
        <v>129</v>
      </c>
      <c r="E347" s="14" t="s">
        <v>195</v>
      </c>
      <c r="F347" s="15" t="s">
        <v>196</v>
      </c>
      <c r="G347" s="15" t="s">
        <v>59</v>
      </c>
      <c r="H347" s="18" t="s">
        <v>1057</v>
      </c>
      <c r="I347" s="18" t="s">
        <v>1058</v>
      </c>
      <c r="J347" s="129">
        <v>406914.82</v>
      </c>
      <c r="K347" s="129">
        <v>471836.6</v>
      </c>
      <c r="L347" s="129">
        <v>11869.26</v>
      </c>
      <c r="M347" s="129">
        <v>17251.51</v>
      </c>
      <c r="N347" s="129">
        <v>13.0</v>
      </c>
      <c r="O347" s="129">
        <v>10.0</v>
      </c>
      <c r="P347" s="129">
        <v>267.0</v>
      </c>
      <c r="Q347" s="129">
        <v>189.0</v>
      </c>
      <c r="R347" s="129">
        <v>34.0</v>
      </c>
      <c r="S347" s="129">
        <v>18.0</v>
      </c>
      <c r="T347" s="129">
        <v>30.0</v>
      </c>
      <c r="U347" s="129">
        <v>41.0</v>
      </c>
      <c r="V347" s="129">
        <v>88.0</v>
      </c>
      <c r="W347" s="129">
        <v>-31.2</v>
      </c>
      <c r="X347" s="129">
        <v>-13.76</v>
      </c>
      <c r="Y347" s="129">
        <v>2.0</v>
      </c>
      <c r="Z347" s="129">
        <v>1.0</v>
      </c>
      <c r="AA347" s="129">
        <v>5.0</v>
      </c>
      <c r="AB347" s="129">
        <v>1.0</v>
      </c>
      <c r="AC347" s="129">
        <v>1.0</v>
      </c>
      <c r="AD347" s="129">
        <v>1.85</v>
      </c>
      <c r="AE347" s="129">
        <v>286.0</v>
      </c>
      <c r="AF347" s="129">
        <v>2.0</v>
      </c>
      <c r="AG347" s="129">
        <v>1.0</v>
      </c>
      <c r="AH347" s="129">
        <v>4.0</v>
      </c>
      <c r="AI347" s="129">
        <v>1.0</v>
      </c>
      <c r="AJ347" s="129">
        <v>1.0</v>
      </c>
      <c r="AK347" s="129">
        <v>2.0</v>
      </c>
      <c r="AL347" s="130">
        <v>45392.87391458333</v>
      </c>
      <c r="AM347" s="131">
        <v>381592.65</v>
      </c>
      <c r="AN347" s="131">
        <v>463691.96</v>
      </c>
    </row>
    <row r="348">
      <c r="A348" s="129">
        <v>270.0</v>
      </c>
      <c r="B348" s="14" t="s">
        <v>67</v>
      </c>
      <c r="C348" s="14" t="s">
        <v>32</v>
      </c>
      <c r="D348" s="14" t="s">
        <v>276</v>
      </c>
      <c r="E348" s="14" t="s">
        <v>277</v>
      </c>
      <c r="F348" s="15" t="s">
        <v>93</v>
      </c>
      <c r="G348" s="15" t="s">
        <v>46</v>
      </c>
      <c r="H348" s="18" t="s">
        <v>1057</v>
      </c>
      <c r="I348" s="18" t="s">
        <v>1058</v>
      </c>
      <c r="J348" s="129">
        <v>2314173.43</v>
      </c>
      <c r="K348" s="129">
        <v>1922320.0</v>
      </c>
      <c r="L348" s="129">
        <v>67377.5</v>
      </c>
      <c r="M348" s="129">
        <v>66117.75</v>
      </c>
      <c r="N348" s="129">
        <v>77.0</v>
      </c>
      <c r="O348" s="129">
        <v>40.0</v>
      </c>
      <c r="P348" s="129">
        <v>570.0</v>
      </c>
      <c r="Q348" s="129">
        <v>539.0</v>
      </c>
      <c r="R348" s="129">
        <v>96.0</v>
      </c>
      <c r="S348" s="129">
        <v>72.0</v>
      </c>
      <c r="T348" s="129">
        <v>92.0</v>
      </c>
      <c r="U348" s="129">
        <v>5.0</v>
      </c>
      <c r="V348" s="129">
        <v>33.0</v>
      </c>
      <c r="W348" s="129">
        <v>1.91</v>
      </c>
      <c r="X348" s="129">
        <v>20.38</v>
      </c>
      <c r="Y348" s="129">
        <v>4.0</v>
      </c>
      <c r="Z348" s="129">
        <v>1.0</v>
      </c>
      <c r="AA348" s="129">
        <v>2.0</v>
      </c>
      <c r="AB348" s="129">
        <v>1.0</v>
      </c>
      <c r="AC348" s="129">
        <v>3.0</v>
      </c>
      <c r="AD348" s="129">
        <v>1.85</v>
      </c>
      <c r="AE348" s="129">
        <v>295.0</v>
      </c>
      <c r="AF348" s="129">
        <v>3.0</v>
      </c>
      <c r="AG348" s="129">
        <v>1.0</v>
      </c>
      <c r="AH348" s="129">
        <v>2.0</v>
      </c>
      <c r="AI348" s="129">
        <v>1.0</v>
      </c>
      <c r="AJ348" s="129">
        <v>2.0</v>
      </c>
      <c r="AK348" s="129">
        <v>2.0</v>
      </c>
      <c r="AL348" s="130">
        <v>45392.87391458333</v>
      </c>
      <c r="AM348" s="131">
        <v>2314573.58</v>
      </c>
      <c r="AN348" s="131">
        <v>1920277.45</v>
      </c>
    </row>
    <row r="349">
      <c r="A349" s="129">
        <v>287.0</v>
      </c>
      <c r="B349" s="14" t="s">
        <v>67</v>
      </c>
      <c r="C349" s="14" t="s">
        <v>32</v>
      </c>
      <c r="D349" s="14" t="s">
        <v>292</v>
      </c>
      <c r="E349" s="14" t="s">
        <v>293</v>
      </c>
      <c r="F349" s="15" t="s">
        <v>275</v>
      </c>
      <c r="G349" s="15" t="s">
        <v>46</v>
      </c>
      <c r="H349" s="18" t="s">
        <v>1057</v>
      </c>
      <c r="I349" s="18" t="s">
        <v>1058</v>
      </c>
      <c r="J349" s="129">
        <v>1182882.49</v>
      </c>
      <c r="K349" s="129">
        <v>1098649.4</v>
      </c>
      <c r="L349" s="129">
        <v>37602.0</v>
      </c>
      <c r="M349" s="129">
        <v>36291.52</v>
      </c>
      <c r="N349" s="129">
        <v>72.0</v>
      </c>
      <c r="O349" s="129">
        <v>70.0</v>
      </c>
      <c r="P349" s="129">
        <v>448.0</v>
      </c>
      <c r="Q349" s="129">
        <v>394.0</v>
      </c>
      <c r="R349" s="129">
        <v>66.0</v>
      </c>
      <c r="S349" s="129">
        <v>38.0</v>
      </c>
      <c r="T349" s="129">
        <v>2.0</v>
      </c>
      <c r="U349" s="129">
        <v>13.0</v>
      </c>
      <c r="V349" s="129">
        <v>73.0</v>
      </c>
      <c r="W349" s="129">
        <v>3.61</v>
      </c>
      <c r="X349" s="129">
        <v>7.67</v>
      </c>
      <c r="Y349" s="129">
        <v>1.0</v>
      </c>
      <c r="Z349" s="129">
        <v>1.0</v>
      </c>
      <c r="AA349" s="129">
        <v>4.0</v>
      </c>
      <c r="AB349" s="129">
        <v>1.0</v>
      </c>
      <c r="AC349" s="129">
        <v>2.0</v>
      </c>
      <c r="AD349" s="129">
        <v>1.85</v>
      </c>
      <c r="AE349" s="129">
        <v>292.0</v>
      </c>
      <c r="AF349" s="129">
        <v>1.0</v>
      </c>
      <c r="AG349" s="129">
        <v>1.0</v>
      </c>
      <c r="AH349" s="129">
        <v>3.0</v>
      </c>
      <c r="AI349" s="129">
        <v>1.0</v>
      </c>
      <c r="AJ349" s="129">
        <v>2.0</v>
      </c>
      <c r="AK349" s="129">
        <v>2.0</v>
      </c>
      <c r="AL349" s="130">
        <v>45392.87391458333</v>
      </c>
      <c r="AM349" s="131">
        <v>1183447.99</v>
      </c>
      <c r="AN349" s="131">
        <v>1098117.68</v>
      </c>
    </row>
    <row r="350">
      <c r="A350" s="129">
        <v>588.0</v>
      </c>
      <c r="B350" s="14" t="s">
        <v>122</v>
      </c>
      <c r="C350" s="14" t="s">
        <v>32</v>
      </c>
      <c r="D350" s="14" t="s">
        <v>292</v>
      </c>
      <c r="E350" s="14" t="s">
        <v>354</v>
      </c>
      <c r="F350" s="15" t="s">
        <v>121</v>
      </c>
      <c r="G350" s="15" t="s">
        <v>36</v>
      </c>
      <c r="H350" s="18" t="s">
        <v>1057</v>
      </c>
      <c r="I350" s="18" t="s">
        <v>1058</v>
      </c>
      <c r="J350" s="129">
        <v>1075019.75</v>
      </c>
      <c r="K350" s="129">
        <v>957229.2</v>
      </c>
      <c r="L350" s="129">
        <v>32068.11</v>
      </c>
      <c r="M350" s="129">
        <v>30759.75</v>
      </c>
      <c r="N350" s="129">
        <v>39.0</v>
      </c>
      <c r="O350" s="129">
        <v>10.0</v>
      </c>
      <c r="P350" s="129">
        <v>504.0</v>
      </c>
      <c r="Q350" s="129">
        <v>417.0</v>
      </c>
      <c r="R350" s="129">
        <v>36.0</v>
      </c>
      <c r="S350" s="129">
        <v>35.0</v>
      </c>
      <c r="T350" s="129">
        <v>290.0</v>
      </c>
      <c r="U350" s="129">
        <v>20.0</v>
      </c>
      <c r="V350" s="129">
        <v>2.0</v>
      </c>
      <c r="W350" s="129">
        <v>4.25</v>
      </c>
      <c r="X350" s="129">
        <v>12.31</v>
      </c>
      <c r="Y350" s="129">
        <v>5.0</v>
      </c>
      <c r="Z350" s="129">
        <v>1.0</v>
      </c>
      <c r="AA350" s="129">
        <v>1.0</v>
      </c>
      <c r="AB350" s="129">
        <v>2.0</v>
      </c>
      <c r="AC350" s="129">
        <v>2.0</v>
      </c>
      <c r="AD350" s="129">
        <v>1.85</v>
      </c>
      <c r="AE350" s="129">
        <v>290.0</v>
      </c>
      <c r="AF350" s="129">
        <v>4.0</v>
      </c>
      <c r="AG350" s="129">
        <v>1.0</v>
      </c>
      <c r="AH350" s="129">
        <v>1.0</v>
      </c>
      <c r="AI350" s="129">
        <v>1.0</v>
      </c>
      <c r="AJ350" s="129">
        <v>2.0</v>
      </c>
      <c r="AK350" s="129">
        <v>2.0</v>
      </c>
      <c r="AL350" s="130">
        <v>45392.87391458333</v>
      </c>
      <c r="AM350" s="131">
        <v>1077891.66</v>
      </c>
      <c r="AN350" s="131">
        <v>962086.05</v>
      </c>
    </row>
    <row r="351">
      <c r="A351" s="129">
        <v>607.0</v>
      </c>
      <c r="B351" s="14" t="s">
        <v>60</v>
      </c>
      <c r="C351" s="14" t="s">
        <v>32</v>
      </c>
      <c r="D351" s="14" t="s">
        <v>568</v>
      </c>
      <c r="E351" s="14" t="s">
        <v>569</v>
      </c>
      <c r="F351" s="15" t="s">
        <v>220</v>
      </c>
      <c r="G351" s="15" t="s">
        <v>59</v>
      </c>
      <c r="H351" s="18" t="s">
        <v>1057</v>
      </c>
      <c r="I351" s="18" t="s">
        <v>1058</v>
      </c>
      <c r="J351" s="129">
        <v>1238959.21</v>
      </c>
      <c r="K351" s="129">
        <v>1044025.6</v>
      </c>
      <c r="L351" s="129">
        <v>31624.82</v>
      </c>
      <c r="M351" s="129">
        <v>32885.05</v>
      </c>
      <c r="N351" s="129">
        <v>15.0</v>
      </c>
      <c r="O351" s="14" t="s">
        <v>41</v>
      </c>
      <c r="P351" s="129">
        <v>399.0</v>
      </c>
      <c r="Q351" s="129">
        <v>326.0</v>
      </c>
      <c r="R351" s="129">
        <v>52.0</v>
      </c>
      <c r="S351" s="129">
        <v>37.0</v>
      </c>
      <c r="T351" s="14" t="s">
        <v>41</v>
      </c>
      <c r="U351" s="129">
        <v>22.0</v>
      </c>
      <c r="V351" s="129">
        <v>40.0</v>
      </c>
      <c r="W351" s="129">
        <v>-3.83</v>
      </c>
      <c r="X351" s="129">
        <v>18.67</v>
      </c>
      <c r="Y351" s="14" t="s">
        <v>41</v>
      </c>
      <c r="Z351" s="129">
        <v>1.0</v>
      </c>
      <c r="AA351" s="129">
        <v>3.0</v>
      </c>
      <c r="AB351" s="129">
        <v>1.0</v>
      </c>
      <c r="AC351" s="129">
        <v>3.0</v>
      </c>
      <c r="AD351" s="129">
        <v>1.85</v>
      </c>
      <c r="AE351" s="129">
        <v>289.0</v>
      </c>
      <c r="AF351" s="14" t="s">
        <v>41</v>
      </c>
      <c r="AG351" s="129">
        <v>1.0</v>
      </c>
      <c r="AH351" s="129">
        <v>2.0</v>
      </c>
      <c r="AI351" s="129">
        <v>1.0</v>
      </c>
      <c r="AJ351" s="129">
        <v>2.0</v>
      </c>
      <c r="AK351" s="129">
        <v>2.0</v>
      </c>
      <c r="AL351" s="130">
        <v>45392.87391458333</v>
      </c>
      <c r="AM351" s="131">
        <v>1239349.71</v>
      </c>
      <c r="AN351" s="131">
        <v>1043896.34</v>
      </c>
    </row>
    <row r="352">
      <c r="A352" s="129">
        <v>636.0</v>
      </c>
      <c r="B352" s="14" t="s">
        <v>67</v>
      </c>
      <c r="C352" s="14" t="s">
        <v>32</v>
      </c>
      <c r="D352" s="14" t="s">
        <v>591</v>
      </c>
      <c r="E352" s="14" t="s">
        <v>592</v>
      </c>
      <c r="F352" s="15" t="s">
        <v>70</v>
      </c>
      <c r="G352" s="15" t="s">
        <v>36</v>
      </c>
      <c r="H352" s="18" t="s">
        <v>1057</v>
      </c>
      <c r="I352" s="18" t="s">
        <v>1058</v>
      </c>
      <c r="J352" s="129">
        <v>618538.96</v>
      </c>
      <c r="K352" s="129">
        <v>521855.4</v>
      </c>
      <c r="L352" s="129">
        <v>19452.0</v>
      </c>
      <c r="M352" s="129">
        <v>18579.59</v>
      </c>
      <c r="N352" s="14" t="s">
        <v>41</v>
      </c>
      <c r="O352" s="14" t="s">
        <v>41</v>
      </c>
      <c r="P352" s="129">
        <v>241.0</v>
      </c>
      <c r="Q352" s="129">
        <v>270.0</v>
      </c>
      <c r="R352" s="129">
        <v>24.0</v>
      </c>
      <c r="S352" s="129">
        <v>40.0</v>
      </c>
      <c r="T352" s="14" t="s">
        <v>41</v>
      </c>
      <c r="U352" s="129">
        <v>-10.0</v>
      </c>
      <c r="V352" s="129">
        <v>-40.0</v>
      </c>
      <c r="W352" s="129">
        <v>4.7</v>
      </c>
      <c r="X352" s="129">
        <v>18.53</v>
      </c>
      <c r="Y352" s="14" t="s">
        <v>41</v>
      </c>
      <c r="Z352" s="129">
        <v>1.0</v>
      </c>
      <c r="AA352" s="129">
        <v>1.0</v>
      </c>
      <c r="AB352" s="129">
        <v>2.0</v>
      </c>
      <c r="AC352" s="129">
        <v>3.0</v>
      </c>
      <c r="AD352" s="129">
        <v>1.85</v>
      </c>
      <c r="AE352" s="129">
        <v>288.0</v>
      </c>
      <c r="AF352" s="14" t="s">
        <v>41</v>
      </c>
      <c r="AG352" s="129">
        <v>1.0</v>
      </c>
      <c r="AH352" s="129">
        <v>1.0</v>
      </c>
      <c r="AI352" s="129">
        <v>1.0</v>
      </c>
      <c r="AJ352" s="129">
        <v>2.0</v>
      </c>
      <c r="AK352" s="129">
        <v>2.0</v>
      </c>
      <c r="AL352" s="130">
        <v>45392.87391458333</v>
      </c>
      <c r="AM352" s="131">
        <v>618538.96</v>
      </c>
      <c r="AN352" s="131">
        <v>521855.6</v>
      </c>
    </row>
    <row r="353">
      <c r="A353" s="129">
        <v>650.0</v>
      </c>
      <c r="B353" s="14" t="s">
        <v>47</v>
      </c>
      <c r="C353" s="14" t="s">
        <v>32</v>
      </c>
      <c r="D353" s="14" t="s">
        <v>602</v>
      </c>
      <c r="E353" s="14" t="s">
        <v>603</v>
      </c>
      <c r="F353" s="15" t="s">
        <v>96</v>
      </c>
      <c r="G353" s="15" t="s">
        <v>59</v>
      </c>
      <c r="H353" s="18" t="s">
        <v>1057</v>
      </c>
      <c r="I353" s="18" t="s">
        <v>1058</v>
      </c>
      <c r="J353" s="129">
        <v>1464105.65</v>
      </c>
      <c r="K353" s="129">
        <v>1333366.8</v>
      </c>
      <c r="L353" s="129">
        <v>35641.82</v>
      </c>
      <c r="M353" s="129">
        <v>33316.83</v>
      </c>
      <c r="N353" s="129">
        <v>50.0</v>
      </c>
      <c r="O353" s="129">
        <v>4.0</v>
      </c>
      <c r="P353" s="129">
        <v>400.0</v>
      </c>
      <c r="Q353" s="129">
        <v>402.0</v>
      </c>
      <c r="R353" s="129">
        <v>51.0</v>
      </c>
      <c r="S353" s="129">
        <v>47.0</v>
      </c>
      <c r="T353" s="129">
        <v>1150.0</v>
      </c>
      <c r="U353" s="129">
        <v>0.0</v>
      </c>
      <c r="V353" s="129">
        <v>8.0</v>
      </c>
      <c r="W353" s="129">
        <v>6.98</v>
      </c>
      <c r="X353" s="129">
        <v>9.81</v>
      </c>
      <c r="Y353" s="129">
        <v>5.0</v>
      </c>
      <c r="Z353" s="129">
        <v>1.0</v>
      </c>
      <c r="AA353" s="129">
        <v>1.0</v>
      </c>
      <c r="AB353" s="129">
        <v>2.0</v>
      </c>
      <c r="AC353" s="129">
        <v>2.0</v>
      </c>
      <c r="AD353" s="129">
        <v>1.85</v>
      </c>
      <c r="AE353" s="129">
        <v>291.0</v>
      </c>
      <c r="AF353" s="129">
        <v>4.0</v>
      </c>
      <c r="AG353" s="129">
        <v>1.0</v>
      </c>
      <c r="AH353" s="129">
        <v>1.0</v>
      </c>
      <c r="AI353" s="129">
        <v>1.0</v>
      </c>
      <c r="AJ353" s="129">
        <v>2.0</v>
      </c>
      <c r="AK353" s="129">
        <v>2.0</v>
      </c>
      <c r="AL353" s="130">
        <v>45392.87391458333</v>
      </c>
      <c r="AM353" s="131">
        <v>1465195.97</v>
      </c>
      <c r="AN353" s="131">
        <v>1332616.63</v>
      </c>
    </row>
    <row r="354">
      <c r="A354" s="129">
        <v>740.0</v>
      </c>
      <c r="B354" s="14" t="s">
        <v>37</v>
      </c>
      <c r="C354" s="14" t="s">
        <v>32</v>
      </c>
      <c r="D354" s="14" t="s">
        <v>670</v>
      </c>
      <c r="E354" s="14" t="s">
        <v>671</v>
      </c>
      <c r="F354" s="15" t="s">
        <v>275</v>
      </c>
      <c r="G354" s="15" t="s">
        <v>46</v>
      </c>
      <c r="H354" s="18" t="s">
        <v>1057</v>
      </c>
      <c r="I354" s="18" t="s">
        <v>1058</v>
      </c>
      <c r="J354" s="129">
        <v>3026696.16</v>
      </c>
      <c r="K354" s="129">
        <v>2751722.36</v>
      </c>
      <c r="L354" s="129">
        <v>124372.68</v>
      </c>
      <c r="M354" s="129">
        <v>116440.7</v>
      </c>
      <c r="N354" s="129">
        <v>45.0</v>
      </c>
      <c r="O354" s="129">
        <v>40.0</v>
      </c>
      <c r="P354" s="129">
        <v>1106.0</v>
      </c>
      <c r="Q354" s="129">
        <v>970.0</v>
      </c>
      <c r="R354" s="129">
        <v>96.0</v>
      </c>
      <c r="S354" s="129">
        <v>78.0</v>
      </c>
      <c r="T354" s="129">
        <v>12.0</v>
      </c>
      <c r="U354" s="129">
        <v>14.0</v>
      </c>
      <c r="V354" s="129">
        <v>23.0</v>
      </c>
      <c r="W354" s="129">
        <v>6.81</v>
      </c>
      <c r="X354" s="129">
        <v>9.99</v>
      </c>
      <c r="Y354" s="129">
        <v>1.0</v>
      </c>
      <c r="Z354" s="129">
        <v>1.0</v>
      </c>
      <c r="AA354" s="129">
        <v>2.0</v>
      </c>
      <c r="AB354" s="129">
        <v>2.0</v>
      </c>
      <c r="AC354" s="129">
        <v>2.0</v>
      </c>
      <c r="AD354" s="129">
        <v>1.85</v>
      </c>
      <c r="AE354" s="129">
        <v>296.0</v>
      </c>
      <c r="AF354" s="129">
        <v>1.0</v>
      </c>
      <c r="AG354" s="129">
        <v>1.0</v>
      </c>
      <c r="AH354" s="129">
        <v>2.0</v>
      </c>
      <c r="AI354" s="129">
        <v>1.0</v>
      </c>
      <c r="AJ354" s="129">
        <v>2.0</v>
      </c>
      <c r="AK354" s="129">
        <v>2.0</v>
      </c>
      <c r="AL354" s="130">
        <v>45392.87391458333</v>
      </c>
      <c r="AM354" s="131">
        <v>3955499.59</v>
      </c>
      <c r="AN354" s="131">
        <v>3554343.59</v>
      </c>
    </row>
    <row r="355">
      <c r="A355" s="129">
        <v>766.0</v>
      </c>
      <c r="B355" s="14" t="s">
        <v>97</v>
      </c>
      <c r="C355" s="14" t="s">
        <v>32</v>
      </c>
      <c r="D355" s="14" t="s">
        <v>448</v>
      </c>
      <c r="E355" s="14" t="s">
        <v>687</v>
      </c>
      <c r="F355" s="15" t="s">
        <v>223</v>
      </c>
      <c r="G355" s="15" t="s">
        <v>101</v>
      </c>
      <c r="H355" s="18" t="s">
        <v>1057</v>
      </c>
      <c r="I355" s="18" t="s">
        <v>1058</v>
      </c>
      <c r="J355" s="129">
        <v>434860.13</v>
      </c>
      <c r="K355" s="129">
        <v>377084.2</v>
      </c>
      <c r="L355" s="129">
        <v>12551.75</v>
      </c>
      <c r="M355" s="129">
        <v>11952.25</v>
      </c>
      <c r="N355" s="14" t="s">
        <v>41</v>
      </c>
      <c r="O355" s="14" t="s">
        <v>41</v>
      </c>
      <c r="P355" s="129">
        <v>183.0</v>
      </c>
      <c r="Q355" s="129">
        <v>160.0</v>
      </c>
      <c r="R355" s="129">
        <v>15.0</v>
      </c>
      <c r="S355" s="129">
        <v>14.0</v>
      </c>
      <c r="T355" s="14" t="s">
        <v>41</v>
      </c>
      <c r="U355" s="129">
        <v>14.0</v>
      </c>
      <c r="V355" s="129">
        <v>7.0</v>
      </c>
      <c r="W355" s="129">
        <v>5.02</v>
      </c>
      <c r="X355" s="129">
        <v>15.32</v>
      </c>
      <c r="Y355" s="14" t="s">
        <v>41</v>
      </c>
      <c r="Z355" s="129">
        <v>1.0</v>
      </c>
      <c r="AA355" s="129">
        <v>1.0</v>
      </c>
      <c r="AB355" s="129">
        <v>2.0</v>
      </c>
      <c r="AC355" s="129">
        <v>3.0</v>
      </c>
      <c r="AD355" s="129">
        <v>1.85</v>
      </c>
      <c r="AE355" s="129">
        <v>287.0</v>
      </c>
      <c r="AF355" s="14" t="s">
        <v>41</v>
      </c>
      <c r="AG355" s="129">
        <v>1.0</v>
      </c>
      <c r="AH355" s="129">
        <v>1.0</v>
      </c>
      <c r="AI355" s="129">
        <v>1.0</v>
      </c>
      <c r="AJ355" s="129">
        <v>2.0</v>
      </c>
      <c r="AK355" s="129">
        <v>2.0</v>
      </c>
      <c r="AL355" s="130">
        <v>45392.87391458333</v>
      </c>
      <c r="AM355" s="131">
        <v>434590.63</v>
      </c>
      <c r="AN355" s="131">
        <v>377188.05</v>
      </c>
    </row>
    <row r="356">
      <c r="A356" s="129">
        <v>209.0</v>
      </c>
      <c r="B356" s="14" t="s">
        <v>67</v>
      </c>
      <c r="C356" s="14" t="s">
        <v>32</v>
      </c>
      <c r="D356" s="14" t="s">
        <v>157</v>
      </c>
      <c r="E356" s="14" t="s">
        <v>158</v>
      </c>
      <c r="F356" s="15" t="s">
        <v>159</v>
      </c>
      <c r="G356" s="15" t="s">
        <v>46</v>
      </c>
      <c r="H356" s="18" t="s">
        <v>1057</v>
      </c>
      <c r="I356" s="18" t="s">
        <v>1058</v>
      </c>
      <c r="J356" s="129">
        <v>1350902.55</v>
      </c>
      <c r="K356" s="129">
        <v>1150558.0</v>
      </c>
      <c r="L356" s="129">
        <v>48115.52</v>
      </c>
      <c r="M356" s="129">
        <v>45734.24</v>
      </c>
      <c r="N356" s="129">
        <v>13.0</v>
      </c>
      <c r="O356" s="129">
        <v>14.0</v>
      </c>
      <c r="P356" s="129">
        <v>529.0</v>
      </c>
      <c r="Q356" s="129">
        <v>576.0</v>
      </c>
      <c r="R356" s="129">
        <v>9.0</v>
      </c>
      <c r="S356" s="129">
        <v>16.0</v>
      </c>
      <c r="T356" s="129">
        <v>-7.0</v>
      </c>
      <c r="U356" s="129">
        <v>-8.0</v>
      </c>
      <c r="V356" s="129">
        <v>-43.0</v>
      </c>
      <c r="W356" s="129">
        <v>5.21</v>
      </c>
      <c r="X356" s="129">
        <v>17.41</v>
      </c>
      <c r="Y356" s="129">
        <v>1.0</v>
      </c>
      <c r="Z356" s="129">
        <v>1.0</v>
      </c>
      <c r="AA356" s="129">
        <v>1.0</v>
      </c>
      <c r="AB356" s="129">
        <v>2.0</v>
      </c>
      <c r="AC356" s="129">
        <v>3.0</v>
      </c>
      <c r="AD356" s="129">
        <v>1.9</v>
      </c>
      <c r="AE356" s="129">
        <v>281.0</v>
      </c>
      <c r="AF356" s="129">
        <v>1.0</v>
      </c>
      <c r="AG356" s="129">
        <v>1.0</v>
      </c>
      <c r="AH356" s="129">
        <v>1.0</v>
      </c>
      <c r="AI356" s="129">
        <v>1.0</v>
      </c>
      <c r="AJ356" s="129">
        <v>2.0</v>
      </c>
      <c r="AK356" s="129">
        <v>2.0</v>
      </c>
      <c r="AL356" s="130">
        <v>45392.87391458333</v>
      </c>
      <c r="AM356" s="131">
        <v>1351669.95</v>
      </c>
      <c r="AN356" s="131">
        <v>1179954.94</v>
      </c>
    </row>
    <row r="357">
      <c r="A357" s="129">
        <v>232.0</v>
      </c>
      <c r="B357" s="14" t="s">
        <v>31</v>
      </c>
      <c r="C357" s="14" t="s">
        <v>32</v>
      </c>
      <c r="D357" s="14" t="s">
        <v>232</v>
      </c>
      <c r="E357" s="14" t="s">
        <v>233</v>
      </c>
      <c r="F357" s="15" t="s">
        <v>220</v>
      </c>
      <c r="G357" s="15" t="s">
        <v>59</v>
      </c>
      <c r="H357" s="18" t="s">
        <v>1057</v>
      </c>
      <c r="I357" s="18" t="s">
        <v>1058</v>
      </c>
      <c r="J357" s="129">
        <v>1561858.92</v>
      </c>
      <c r="K357" s="129">
        <v>1378091.6</v>
      </c>
      <c r="L357" s="129">
        <v>52106.6</v>
      </c>
      <c r="M357" s="129">
        <v>48584.92</v>
      </c>
      <c r="N357" s="129">
        <v>37.0</v>
      </c>
      <c r="O357" s="129">
        <v>51.0</v>
      </c>
      <c r="P357" s="129">
        <v>653.0</v>
      </c>
      <c r="Q357" s="129">
        <v>571.0</v>
      </c>
      <c r="R357" s="129">
        <v>58.0</v>
      </c>
      <c r="S357" s="129">
        <v>63.0</v>
      </c>
      <c r="T357" s="129">
        <v>-27.0</v>
      </c>
      <c r="U357" s="129">
        <v>14.0</v>
      </c>
      <c r="V357" s="129">
        <v>-7.0</v>
      </c>
      <c r="W357" s="129">
        <v>7.25</v>
      </c>
      <c r="X357" s="129">
        <v>13.33</v>
      </c>
      <c r="Y357" s="129">
        <v>1.0</v>
      </c>
      <c r="Z357" s="129">
        <v>1.0</v>
      </c>
      <c r="AA357" s="129">
        <v>1.0</v>
      </c>
      <c r="AB357" s="129">
        <v>2.0</v>
      </c>
      <c r="AC357" s="129">
        <v>3.0</v>
      </c>
      <c r="AD357" s="129">
        <v>1.9</v>
      </c>
      <c r="AE357" s="129">
        <v>283.0</v>
      </c>
      <c r="AF357" s="129">
        <v>1.0</v>
      </c>
      <c r="AG357" s="129">
        <v>1.0</v>
      </c>
      <c r="AH357" s="129">
        <v>1.0</v>
      </c>
      <c r="AI357" s="129">
        <v>1.0</v>
      </c>
      <c r="AJ357" s="129">
        <v>2.0</v>
      </c>
      <c r="AK357" s="129">
        <v>2.0</v>
      </c>
      <c r="AL357" s="130">
        <v>45392.87391458333</v>
      </c>
      <c r="AM357" s="131">
        <v>1562475.92</v>
      </c>
      <c r="AN357" s="131">
        <v>1378847.25</v>
      </c>
    </row>
    <row r="358">
      <c r="A358" s="129">
        <v>316.0</v>
      </c>
      <c r="B358" s="14" t="s">
        <v>97</v>
      </c>
      <c r="C358" s="14" t="s">
        <v>32</v>
      </c>
      <c r="D358" s="14" t="s">
        <v>329</v>
      </c>
      <c r="E358" s="14" t="s">
        <v>330</v>
      </c>
      <c r="F358" s="15" t="s">
        <v>100</v>
      </c>
      <c r="G358" s="15" t="s">
        <v>101</v>
      </c>
      <c r="H358" s="18" t="s">
        <v>1057</v>
      </c>
      <c r="I358" s="18" t="s">
        <v>1058</v>
      </c>
      <c r="J358" s="129">
        <v>739169.52</v>
      </c>
      <c r="K358" s="129">
        <v>769879.8</v>
      </c>
      <c r="L358" s="129">
        <v>22085.0</v>
      </c>
      <c r="M358" s="129">
        <v>24386.75</v>
      </c>
      <c r="N358" s="129">
        <v>17.0</v>
      </c>
      <c r="O358" s="129">
        <v>10.0</v>
      </c>
      <c r="P358" s="129">
        <v>322.0</v>
      </c>
      <c r="Q358" s="129">
        <v>324.0</v>
      </c>
      <c r="R358" s="129">
        <v>31.0</v>
      </c>
      <c r="S358" s="129">
        <v>17.0</v>
      </c>
      <c r="T358" s="129">
        <v>70.0</v>
      </c>
      <c r="U358" s="129">
        <v>0.0</v>
      </c>
      <c r="V358" s="129">
        <v>82.0</v>
      </c>
      <c r="W358" s="129">
        <v>-9.44</v>
      </c>
      <c r="X358" s="129">
        <v>-3.99</v>
      </c>
      <c r="Y358" s="129">
        <v>3.0</v>
      </c>
      <c r="Z358" s="129">
        <v>1.0</v>
      </c>
      <c r="AA358" s="129">
        <v>5.0</v>
      </c>
      <c r="AB358" s="129">
        <v>1.0</v>
      </c>
      <c r="AC358" s="129">
        <v>1.0</v>
      </c>
      <c r="AD358" s="129">
        <v>1.9</v>
      </c>
      <c r="AE358" s="129">
        <v>280.0</v>
      </c>
      <c r="AF358" s="129">
        <v>2.0</v>
      </c>
      <c r="AG358" s="129">
        <v>1.0</v>
      </c>
      <c r="AH358" s="129">
        <v>4.0</v>
      </c>
      <c r="AI358" s="129">
        <v>1.0</v>
      </c>
      <c r="AJ358" s="129">
        <v>1.0</v>
      </c>
      <c r="AK358" s="129">
        <v>2.0</v>
      </c>
      <c r="AL358" s="130">
        <v>45392.87391458333</v>
      </c>
      <c r="AM358" s="131">
        <v>738863.52</v>
      </c>
      <c r="AN358" s="131">
        <v>770336.63</v>
      </c>
    </row>
    <row r="359">
      <c r="A359" s="129">
        <v>434.0</v>
      </c>
      <c r="B359" s="14" t="s">
        <v>31</v>
      </c>
      <c r="C359" s="14" t="s">
        <v>32</v>
      </c>
      <c r="D359" s="14" t="s">
        <v>135</v>
      </c>
      <c r="E359" s="14" t="s">
        <v>136</v>
      </c>
      <c r="F359" s="15" t="s">
        <v>275</v>
      </c>
      <c r="G359" s="15" t="s">
        <v>46</v>
      </c>
      <c r="H359" s="18" t="s">
        <v>1057</v>
      </c>
      <c r="I359" s="18" t="s">
        <v>1058</v>
      </c>
      <c r="J359" s="129">
        <v>1328062.99</v>
      </c>
      <c r="K359" s="129">
        <v>1609279.8</v>
      </c>
      <c r="L359" s="129">
        <v>49807.75</v>
      </c>
      <c r="M359" s="129">
        <v>67434.72</v>
      </c>
      <c r="N359" s="129">
        <v>99.0</v>
      </c>
      <c r="O359" s="129">
        <v>61.0</v>
      </c>
      <c r="P359" s="129">
        <v>541.0</v>
      </c>
      <c r="Q359" s="129">
        <v>614.0</v>
      </c>
      <c r="R359" s="129">
        <v>61.0</v>
      </c>
      <c r="S359" s="129">
        <v>25.0</v>
      </c>
      <c r="T359" s="129">
        <v>62.0</v>
      </c>
      <c r="U359" s="129">
        <v>-11.0</v>
      </c>
      <c r="V359" s="129">
        <v>144.0</v>
      </c>
      <c r="W359" s="129">
        <v>-26.14</v>
      </c>
      <c r="X359" s="129">
        <v>-17.47</v>
      </c>
      <c r="Y359" s="129">
        <v>3.0</v>
      </c>
      <c r="Z359" s="129">
        <v>1.0</v>
      </c>
      <c r="AA359" s="129">
        <v>5.0</v>
      </c>
      <c r="AB359" s="129">
        <v>1.0</v>
      </c>
      <c r="AC359" s="129">
        <v>1.0</v>
      </c>
      <c r="AD359" s="129">
        <v>1.9</v>
      </c>
      <c r="AE359" s="129">
        <v>282.0</v>
      </c>
      <c r="AF359" s="129">
        <v>2.0</v>
      </c>
      <c r="AG359" s="129">
        <v>1.0</v>
      </c>
      <c r="AH359" s="129">
        <v>4.0</v>
      </c>
      <c r="AI359" s="129">
        <v>1.0</v>
      </c>
      <c r="AJ359" s="129">
        <v>1.0</v>
      </c>
      <c r="AK359" s="129">
        <v>2.0</v>
      </c>
      <c r="AL359" s="130">
        <v>45392.87391458333</v>
      </c>
      <c r="AM359" s="131">
        <v>1322129.42</v>
      </c>
      <c r="AN359" s="131">
        <v>1608298.35</v>
      </c>
    </row>
    <row r="360">
      <c r="A360" s="129">
        <v>510.0</v>
      </c>
      <c r="B360" s="14" t="s">
        <v>31</v>
      </c>
      <c r="C360" s="14" t="s">
        <v>32</v>
      </c>
      <c r="D360" s="14" t="s">
        <v>490</v>
      </c>
      <c r="E360" s="14" t="s">
        <v>491</v>
      </c>
      <c r="F360" s="15" t="s">
        <v>220</v>
      </c>
      <c r="G360" s="15" t="s">
        <v>59</v>
      </c>
      <c r="H360" s="18" t="s">
        <v>1057</v>
      </c>
      <c r="I360" s="18" t="s">
        <v>1058</v>
      </c>
      <c r="J360" s="129">
        <v>1861810.03</v>
      </c>
      <c r="K360" s="129">
        <v>1602571.0</v>
      </c>
      <c r="L360" s="129">
        <v>67891.5</v>
      </c>
      <c r="M360" s="129">
        <v>63900.54</v>
      </c>
      <c r="N360" s="129">
        <v>14.0</v>
      </c>
      <c r="O360" s="129">
        <v>25.0</v>
      </c>
      <c r="P360" s="129">
        <v>796.0</v>
      </c>
      <c r="Q360" s="129">
        <v>707.0</v>
      </c>
      <c r="R360" s="129">
        <v>35.0</v>
      </c>
      <c r="S360" s="129">
        <v>42.0</v>
      </c>
      <c r="T360" s="129">
        <v>-44.0</v>
      </c>
      <c r="U360" s="129">
        <v>12.0</v>
      </c>
      <c r="V360" s="129">
        <v>-16.0</v>
      </c>
      <c r="W360" s="129">
        <v>6.25</v>
      </c>
      <c r="X360" s="129">
        <v>16.18</v>
      </c>
      <c r="Y360" s="129">
        <v>1.0</v>
      </c>
      <c r="Z360" s="129">
        <v>1.0</v>
      </c>
      <c r="AA360" s="129">
        <v>1.0</v>
      </c>
      <c r="AB360" s="129">
        <v>2.0</v>
      </c>
      <c r="AC360" s="129">
        <v>3.0</v>
      </c>
      <c r="AD360" s="129">
        <v>1.9</v>
      </c>
      <c r="AE360" s="129">
        <v>285.0</v>
      </c>
      <c r="AF360" s="129">
        <v>1.0</v>
      </c>
      <c r="AG360" s="129">
        <v>1.0</v>
      </c>
      <c r="AH360" s="129">
        <v>1.0</v>
      </c>
      <c r="AI360" s="129">
        <v>1.0</v>
      </c>
      <c r="AJ360" s="129">
        <v>2.0</v>
      </c>
      <c r="AK360" s="129">
        <v>2.0</v>
      </c>
      <c r="AL360" s="130">
        <v>45392.87391458333</v>
      </c>
      <c r="AM360" s="131">
        <v>1862914.45</v>
      </c>
      <c r="AN360" s="131">
        <v>1603947.69</v>
      </c>
    </row>
    <row r="361">
      <c r="A361" s="129">
        <v>645.0</v>
      </c>
      <c r="B361" s="14" t="s">
        <v>42</v>
      </c>
      <c r="C361" s="14" t="s">
        <v>32</v>
      </c>
      <c r="D361" s="14" t="s">
        <v>371</v>
      </c>
      <c r="E361" s="14" t="s">
        <v>598</v>
      </c>
      <c r="F361" s="15" t="s">
        <v>45</v>
      </c>
      <c r="G361" s="15" t="s">
        <v>46</v>
      </c>
      <c r="H361" s="18" t="s">
        <v>1057</v>
      </c>
      <c r="I361" s="18" t="s">
        <v>1058</v>
      </c>
      <c r="J361" s="129">
        <v>1552793.54</v>
      </c>
      <c r="K361" s="129">
        <v>1341908.4</v>
      </c>
      <c r="L361" s="129">
        <v>54244.0</v>
      </c>
      <c r="M361" s="129">
        <v>51423.25</v>
      </c>
      <c r="N361" s="129">
        <v>8.0</v>
      </c>
      <c r="O361" s="129">
        <v>9.0</v>
      </c>
      <c r="P361" s="129">
        <v>624.0</v>
      </c>
      <c r="Q361" s="129">
        <v>590.0</v>
      </c>
      <c r="R361" s="129">
        <v>47.0</v>
      </c>
      <c r="S361" s="129">
        <v>63.0</v>
      </c>
      <c r="T361" s="129">
        <v>-11.0</v>
      </c>
      <c r="U361" s="129">
        <v>5.0</v>
      </c>
      <c r="V361" s="129">
        <v>-25.0</v>
      </c>
      <c r="W361" s="129">
        <v>5.49</v>
      </c>
      <c r="X361" s="129">
        <v>15.72</v>
      </c>
      <c r="Y361" s="129">
        <v>1.0</v>
      </c>
      <c r="Z361" s="129">
        <v>1.0</v>
      </c>
      <c r="AA361" s="129">
        <v>1.0</v>
      </c>
      <c r="AB361" s="129">
        <v>2.0</v>
      </c>
      <c r="AC361" s="129">
        <v>3.0</v>
      </c>
      <c r="AD361" s="129">
        <v>1.9</v>
      </c>
      <c r="AE361" s="129">
        <v>284.0</v>
      </c>
      <c r="AF361" s="129">
        <v>1.0</v>
      </c>
      <c r="AG361" s="129">
        <v>1.0</v>
      </c>
      <c r="AH361" s="129">
        <v>1.0</v>
      </c>
      <c r="AI361" s="129">
        <v>1.0</v>
      </c>
      <c r="AJ361" s="129">
        <v>2.0</v>
      </c>
      <c r="AK361" s="129">
        <v>2.0</v>
      </c>
      <c r="AL361" s="130">
        <v>45392.87391458333</v>
      </c>
      <c r="AM361" s="131">
        <v>1552489.17</v>
      </c>
      <c r="AN361" s="131">
        <v>1341736.93</v>
      </c>
    </row>
    <row r="362">
      <c r="A362" s="129">
        <v>350.0</v>
      </c>
      <c r="B362" s="14" t="s">
        <v>47</v>
      </c>
      <c r="C362" s="14" t="s">
        <v>32</v>
      </c>
      <c r="D362" s="14" t="s">
        <v>361</v>
      </c>
      <c r="E362" s="14" t="s">
        <v>362</v>
      </c>
      <c r="F362" s="15" t="s">
        <v>35</v>
      </c>
      <c r="G362" s="15" t="s">
        <v>36</v>
      </c>
      <c r="H362" s="18" t="s">
        <v>1057</v>
      </c>
      <c r="I362" s="18" t="s">
        <v>1058</v>
      </c>
      <c r="J362" s="129">
        <v>533601.57</v>
      </c>
      <c r="K362" s="129">
        <v>525409.4</v>
      </c>
      <c r="L362" s="129">
        <v>14873.67</v>
      </c>
      <c r="M362" s="129">
        <v>13136.68</v>
      </c>
      <c r="N362" s="14" t="s">
        <v>41</v>
      </c>
      <c r="O362" s="129">
        <v>1.0</v>
      </c>
      <c r="P362" s="129">
        <v>255.0</v>
      </c>
      <c r="Q362" s="129">
        <v>227.0</v>
      </c>
      <c r="R362" s="129">
        <v>21.0</v>
      </c>
      <c r="S362" s="129">
        <v>17.0</v>
      </c>
      <c r="T362" s="14" t="s">
        <v>41</v>
      </c>
      <c r="U362" s="129">
        <v>12.0</v>
      </c>
      <c r="V362" s="129">
        <v>23.0</v>
      </c>
      <c r="W362" s="129">
        <v>13.22</v>
      </c>
      <c r="X362" s="129">
        <v>1.56</v>
      </c>
      <c r="Y362" s="14" t="s">
        <v>41</v>
      </c>
      <c r="Z362" s="129">
        <v>1.0</v>
      </c>
      <c r="AA362" s="129">
        <v>2.0</v>
      </c>
      <c r="AB362" s="129">
        <v>3.0</v>
      </c>
      <c r="AC362" s="129">
        <v>1.0</v>
      </c>
      <c r="AD362" s="129">
        <v>1.95</v>
      </c>
      <c r="AE362" s="129">
        <v>275.0</v>
      </c>
      <c r="AF362" s="14" t="s">
        <v>41</v>
      </c>
      <c r="AG362" s="129">
        <v>1.0</v>
      </c>
      <c r="AH362" s="129">
        <v>2.0</v>
      </c>
      <c r="AI362" s="129">
        <v>2.0</v>
      </c>
      <c r="AJ362" s="129">
        <v>1.0</v>
      </c>
      <c r="AK362" s="129">
        <v>2.0</v>
      </c>
      <c r="AL362" s="130">
        <v>45392.87391458333</v>
      </c>
      <c r="AM362" s="131">
        <v>533523.33</v>
      </c>
      <c r="AN362" s="131">
        <v>525239.14</v>
      </c>
    </row>
    <row r="363">
      <c r="A363" s="129">
        <v>443.0</v>
      </c>
      <c r="B363" s="14" t="s">
        <v>97</v>
      </c>
      <c r="C363" s="14" t="s">
        <v>32</v>
      </c>
      <c r="D363" s="14" t="s">
        <v>443</v>
      </c>
      <c r="E363" s="14" t="s">
        <v>263</v>
      </c>
      <c r="F363" s="15" t="s">
        <v>243</v>
      </c>
      <c r="G363" s="15" t="s">
        <v>101</v>
      </c>
      <c r="H363" s="18" t="s">
        <v>1057</v>
      </c>
      <c r="I363" s="18" t="s">
        <v>1058</v>
      </c>
      <c r="J363" s="129">
        <v>1546643.31</v>
      </c>
      <c r="K363" s="129">
        <v>1238150.8</v>
      </c>
      <c r="L363" s="129">
        <v>45930.07</v>
      </c>
      <c r="M363" s="129">
        <v>49850.62</v>
      </c>
      <c r="N363" s="129">
        <v>50.0</v>
      </c>
      <c r="O363" s="129">
        <v>48.0</v>
      </c>
      <c r="P363" s="129">
        <v>600.0</v>
      </c>
      <c r="Q363" s="129">
        <v>664.0</v>
      </c>
      <c r="R363" s="129">
        <v>42.0</v>
      </c>
      <c r="S363" s="129">
        <v>33.0</v>
      </c>
      <c r="T363" s="129">
        <v>4.0</v>
      </c>
      <c r="U363" s="129">
        <v>-9.0</v>
      </c>
      <c r="V363" s="129">
        <v>27.0</v>
      </c>
      <c r="W363" s="129">
        <v>-7.86</v>
      </c>
      <c r="X363" s="129">
        <v>24.92</v>
      </c>
      <c r="Y363" s="129">
        <v>1.0</v>
      </c>
      <c r="Z363" s="129">
        <v>1.0</v>
      </c>
      <c r="AA363" s="129">
        <v>2.0</v>
      </c>
      <c r="AB363" s="129">
        <v>1.0</v>
      </c>
      <c r="AC363" s="129">
        <v>4.0</v>
      </c>
      <c r="AD363" s="129">
        <v>1.95</v>
      </c>
      <c r="AE363" s="129">
        <v>278.0</v>
      </c>
      <c r="AF363" s="129">
        <v>1.0</v>
      </c>
      <c r="AG363" s="129">
        <v>1.0</v>
      </c>
      <c r="AH363" s="129">
        <v>2.0</v>
      </c>
      <c r="AI363" s="129">
        <v>1.0</v>
      </c>
      <c r="AJ363" s="129">
        <v>3.0</v>
      </c>
      <c r="AK363" s="129">
        <v>2.0</v>
      </c>
      <c r="AL363" s="130">
        <v>45392.87391458333</v>
      </c>
      <c r="AM363" s="131">
        <v>1546755.43</v>
      </c>
      <c r="AN363" s="131">
        <v>1440679.08</v>
      </c>
    </row>
    <row r="364">
      <c r="A364" s="129">
        <v>500.0</v>
      </c>
      <c r="B364" s="14" t="s">
        <v>31</v>
      </c>
      <c r="C364" s="14" t="s">
        <v>32</v>
      </c>
      <c r="D364" s="14" t="s">
        <v>150</v>
      </c>
      <c r="E364" s="14" t="s">
        <v>483</v>
      </c>
      <c r="F364" s="15" t="s">
        <v>140</v>
      </c>
      <c r="G364" s="15" t="s">
        <v>36</v>
      </c>
      <c r="H364" s="18" t="s">
        <v>1057</v>
      </c>
      <c r="I364" s="18" t="s">
        <v>1058</v>
      </c>
      <c r="J364" s="129">
        <v>1724072.93</v>
      </c>
      <c r="K364" s="129">
        <v>1227055.8</v>
      </c>
      <c r="L364" s="129">
        <v>45861.82</v>
      </c>
      <c r="M364" s="129">
        <v>46421.66</v>
      </c>
      <c r="N364" s="129">
        <v>53.0</v>
      </c>
      <c r="O364" s="14" t="s">
        <v>41</v>
      </c>
      <c r="P364" s="129">
        <v>773.0</v>
      </c>
      <c r="Q364" s="129">
        <v>752.0</v>
      </c>
      <c r="R364" s="129">
        <v>69.0</v>
      </c>
      <c r="S364" s="129">
        <v>61.0</v>
      </c>
      <c r="T364" s="14" t="s">
        <v>41</v>
      </c>
      <c r="U364" s="129">
        <v>2.0</v>
      </c>
      <c r="V364" s="129">
        <v>13.0</v>
      </c>
      <c r="W364" s="129">
        <v>-1.21</v>
      </c>
      <c r="X364" s="129">
        <v>40.5</v>
      </c>
      <c r="Y364" s="14" t="s">
        <v>41</v>
      </c>
      <c r="Z364" s="129">
        <v>1.0</v>
      </c>
      <c r="AA364" s="129">
        <v>1.0</v>
      </c>
      <c r="AB364" s="129">
        <v>1.0</v>
      </c>
      <c r="AC364" s="129">
        <v>5.0</v>
      </c>
      <c r="AD364" s="129">
        <v>1.95</v>
      </c>
      <c r="AE364" s="129">
        <v>277.0</v>
      </c>
      <c r="AF364" s="14" t="s">
        <v>41</v>
      </c>
      <c r="AG364" s="129">
        <v>1.0</v>
      </c>
      <c r="AH364" s="129">
        <v>1.0</v>
      </c>
      <c r="AI364" s="129">
        <v>1.0</v>
      </c>
      <c r="AJ364" s="129">
        <v>4.0</v>
      </c>
      <c r="AK364" s="129">
        <v>2.0</v>
      </c>
      <c r="AL364" s="130">
        <v>45392.87391458333</v>
      </c>
      <c r="AM364" s="131">
        <v>1725007.93</v>
      </c>
      <c r="AN364" s="131">
        <v>1541963.92</v>
      </c>
    </row>
    <row r="365">
      <c r="A365" s="129">
        <v>726.0</v>
      </c>
      <c r="B365" s="14" t="s">
        <v>60</v>
      </c>
      <c r="C365" s="14" t="s">
        <v>32</v>
      </c>
      <c r="D365" s="14" t="s">
        <v>292</v>
      </c>
      <c r="E365" s="14" t="s">
        <v>659</v>
      </c>
      <c r="F365" s="15" t="s">
        <v>220</v>
      </c>
      <c r="G365" s="15" t="s">
        <v>59</v>
      </c>
      <c r="H365" s="18" t="s">
        <v>1057</v>
      </c>
      <c r="I365" s="18" t="s">
        <v>1058</v>
      </c>
      <c r="J365" s="129">
        <v>1928663.74</v>
      </c>
      <c r="K365" s="129">
        <v>1477945.6</v>
      </c>
      <c r="L365" s="129">
        <v>34571.81</v>
      </c>
      <c r="M365" s="129">
        <v>34195.77</v>
      </c>
      <c r="N365" s="129">
        <v>2.0</v>
      </c>
      <c r="O365" s="14" t="s">
        <v>41</v>
      </c>
      <c r="P365" s="129">
        <v>323.0</v>
      </c>
      <c r="Q365" s="129">
        <v>316.0</v>
      </c>
      <c r="R365" s="129">
        <v>13.0</v>
      </c>
      <c r="S365" s="129">
        <v>34.0</v>
      </c>
      <c r="T365" s="14" t="s">
        <v>41</v>
      </c>
      <c r="U365" s="129">
        <v>2.0</v>
      </c>
      <c r="V365" s="129">
        <v>-61.0</v>
      </c>
      <c r="W365" s="129">
        <v>1.1</v>
      </c>
      <c r="X365" s="129">
        <v>30.5</v>
      </c>
      <c r="Y365" s="14" t="s">
        <v>41</v>
      </c>
      <c r="Z365" s="129">
        <v>1.0</v>
      </c>
      <c r="AA365" s="129">
        <v>1.0</v>
      </c>
      <c r="AB365" s="129">
        <v>1.0</v>
      </c>
      <c r="AC365" s="129">
        <v>5.0</v>
      </c>
      <c r="AD365" s="129">
        <v>1.95</v>
      </c>
      <c r="AE365" s="129">
        <v>276.0</v>
      </c>
      <c r="AF365" s="14" t="s">
        <v>41</v>
      </c>
      <c r="AG365" s="129">
        <v>1.0</v>
      </c>
      <c r="AH365" s="129">
        <v>1.0</v>
      </c>
      <c r="AI365" s="129">
        <v>1.0</v>
      </c>
      <c r="AJ365" s="129">
        <v>4.0</v>
      </c>
      <c r="AK365" s="129">
        <v>2.0</v>
      </c>
      <c r="AL365" s="130">
        <v>45392.87391458333</v>
      </c>
      <c r="AM365" s="131">
        <v>1928663.74</v>
      </c>
      <c r="AN365" s="131">
        <v>1478090.67</v>
      </c>
    </row>
    <row r="366">
      <c r="A366" s="129">
        <v>807.0</v>
      </c>
      <c r="B366" s="14" t="s">
        <v>63</v>
      </c>
      <c r="C366" s="14" t="s">
        <v>32</v>
      </c>
      <c r="D366" s="14" t="s">
        <v>726</v>
      </c>
      <c r="E366" s="14" t="s">
        <v>727</v>
      </c>
      <c r="F366" s="15" t="s">
        <v>73</v>
      </c>
      <c r="G366" s="15" t="s">
        <v>36</v>
      </c>
      <c r="H366" s="18" t="s">
        <v>1057</v>
      </c>
      <c r="I366" s="18" t="s">
        <v>1058</v>
      </c>
      <c r="J366" s="129">
        <v>1183168.41</v>
      </c>
      <c r="K366" s="129">
        <v>1109046.0</v>
      </c>
      <c r="L366" s="129">
        <v>50575.21</v>
      </c>
      <c r="M366" s="129">
        <v>44768.93</v>
      </c>
      <c r="N366" s="129">
        <v>20.0</v>
      </c>
      <c r="O366" s="14" t="s">
        <v>41</v>
      </c>
      <c r="P366" s="129">
        <v>553.0</v>
      </c>
      <c r="Q366" s="129">
        <v>531.0</v>
      </c>
      <c r="R366" s="129">
        <v>37.0</v>
      </c>
      <c r="S366" s="129">
        <v>27.0</v>
      </c>
      <c r="T366" s="14" t="s">
        <v>41</v>
      </c>
      <c r="U366" s="129">
        <v>4.0</v>
      </c>
      <c r="V366" s="129">
        <v>37.0</v>
      </c>
      <c r="W366" s="129">
        <v>12.97</v>
      </c>
      <c r="X366" s="129">
        <v>6.68</v>
      </c>
      <c r="Y366" s="14" t="s">
        <v>41</v>
      </c>
      <c r="Z366" s="129">
        <v>1.0</v>
      </c>
      <c r="AA366" s="129">
        <v>2.0</v>
      </c>
      <c r="AB366" s="129">
        <v>3.0</v>
      </c>
      <c r="AC366" s="129">
        <v>1.0</v>
      </c>
      <c r="AD366" s="129">
        <v>1.95</v>
      </c>
      <c r="AE366" s="129">
        <v>279.0</v>
      </c>
      <c r="AF366" s="14" t="s">
        <v>41</v>
      </c>
      <c r="AG366" s="129">
        <v>1.0</v>
      </c>
      <c r="AH366" s="129">
        <v>2.0</v>
      </c>
      <c r="AI366" s="129">
        <v>2.0</v>
      </c>
      <c r="AJ366" s="129">
        <v>1.0</v>
      </c>
      <c r="AK366" s="129">
        <v>2.0</v>
      </c>
      <c r="AL366" s="130">
        <v>45392.87391458333</v>
      </c>
      <c r="AM366" s="131">
        <v>1183447.53</v>
      </c>
      <c r="AN366" s="131">
        <v>1108485.4</v>
      </c>
    </row>
    <row r="367">
      <c r="A367" s="129">
        <v>843.0</v>
      </c>
      <c r="B367" s="14" t="s">
        <v>97</v>
      </c>
      <c r="C367" s="14" t="s">
        <v>32</v>
      </c>
      <c r="D367" s="14" t="s">
        <v>711</v>
      </c>
      <c r="E367" s="14" t="s">
        <v>746</v>
      </c>
      <c r="F367" s="15" t="s">
        <v>223</v>
      </c>
      <c r="G367" s="15" t="s">
        <v>101</v>
      </c>
      <c r="H367" s="18" t="s">
        <v>1057</v>
      </c>
      <c r="I367" s="18" t="s">
        <v>1058</v>
      </c>
      <c r="J367" s="129">
        <v>269559.35</v>
      </c>
      <c r="K367" s="129">
        <v>257900.2</v>
      </c>
      <c r="L367" s="129">
        <v>8936.25</v>
      </c>
      <c r="M367" s="129">
        <v>8250.75</v>
      </c>
      <c r="N367" s="14" t="s">
        <v>41</v>
      </c>
      <c r="O367" s="14" t="s">
        <v>41</v>
      </c>
      <c r="P367" s="129">
        <v>154.0</v>
      </c>
      <c r="Q367" s="129">
        <v>144.0</v>
      </c>
      <c r="R367" s="129">
        <v>25.0</v>
      </c>
      <c r="S367" s="129">
        <v>19.0</v>
      </c>
      <c r="T367" s="14" t="s">
        <v>41</v>
      </c>
      <c r="U367" s="129">
        <v>6.0</v>
      </c>
      <c r="V367" s="129">
        <v>31.0</v>
      </c>
      <c r="W367" s="129">
        <v>8.31</v>
      </c>
      <c r="X367" s="129">
        <v>4.52</v>
      </c>
      <c r="Y367" s="14" t="s">
        <v>41</v>
      </c>
      <c r="Z367" s="129">
        <v>1.0</v>
      </c>
      <c r="AA367" s="129">
        <v>2.0</v>
      </c>
      <c r="AB367" s="129">
        <v>3.0</v>
      </c>
      <c r="AC367" s="129">
        <v>1.0</v>
      </c>
      <c r="AD367" s="129">
        <v>1.95</v>
      </c>
      <c r="AE367" s="129">
        <v>274.0</v>
      </c>
      <c r="AF367" s="14" t="s">
        <v>41</v>
      </c>
      <c r="AG367" s="129">
        <v>1.0</v>
      </c>
      <c r="AH367" s="129">
        <v>2.0</v>
      </c>
      <c r="AI367" s="129">
        <v>2.0</v>
      </c>
      <c r="AJ367" s="129">
        <v>1.0</v>
      </c>
      <c r="AK367" s="129">
        <v>2.0</v>
      </c>
      <c r="AL367" s="130">
        <v>45392.87391458333</v>
      </c>
      <c r="AM367" s="131">
        <v>280400.72</v>
      </c>
      <c r="AN367" s="131">
        <v>265304.73</v>
      </c>
    </row>
    <row r="368">
      <c r="A368" s="129">
        <v>139.0</v>
      </c>
      <c r="B368" s="14" t="s">
        <v>63</v>
      </c>
      <c r="C368" s="14" t="s">
        <v>32</v>
      </c>
      <c r="D368" s="14" t="s">
        <v>116</v>
      </c>
      <c r="E368" s="14" t="s">
        <v>117</v>
      </c>
      <c r="F368" s="15" t="s">
        <v>118</v>
      </c>
      <c r="G368" s="15" t="s">
        <v>59</v>
      </c>
      <c r="H368" s="18" t="s">
        <v>1057</v>
      </c>
      <c r="I368" s="18" t="s">
        <v>1058</v>
      </c>
      <c r="J368" s="129">
        <v>833362.29</v>
      </c>
      <c r="K368" s="129">
        <v>816768.6</v>
      </c>
      <c r="L368" s="129">
        <v>22155.27</v>
      </c>
      <c r="M368" s="129">
        <v>24305.66</v>
      </c>
      <c r="N368" s="129">
        <v>4.0</v>
      </c>
      <c r="O368" s="129">
        <v>1.0</v>
      </c>
      <c r="P368" s="129">
        <v>245.0</v>
      </c>
      <c r="Q368" s="129">
        <v>241.0</v>
      </c>
      <c r="R368" s="129">
        <v>31.0</v>
      </c>
      <c r="S368" s="129">
        <v>11.0</v>
      </c>
      <c r="T368" s="129">
        <v>300.0</v>
      </c>
      <c r="U368" s="129">
        <v>1.0</v>
      </c>
      <c r="V368" s="129">
        <v>181.0</v>
      </c>
      <c r="W368" s="129">
        <v>-8.85</v>
      </c>
      <c r="X368" s="129">
        <v>2.03</v>
      </c>
      <c r="Y368" s="129">
        <v>5.0</v>
      </c>
      <c r="Z368" s="129">
        <v>1.0</v>
      </c>
      <c r="AA368" s="129">
        <v>5.0</v>
      </c>
      <c r="AB368" s="129">
        <v>1.0</v>
      </c>
      <c r="AC368" s="129">
        <v>1.0</v>
      </c>
      <c r="AD368" s="129">
        <v>2.0</v>
      </c>
      <c r="AE368" s="129">
        <v>269.0</v>
      </c>
      <c r="AF368" s="129">
        <v>4.0</v>
      </c>
      <c r="AG368" s="129">
        <v>1.0</v>
      </c>
      <c r="AH368" s="129">
        <v>4.0</v>
      </c>
      <c r="AI368" s="129">
        <v>1.0</v>
      </c>
      <c r="AJ368" s="129">
        <v>1.0</v>
      </c>
      <c r="AK368" s="129">
        <v>2.0</v>
      </c>
      <c r="AL368" s="130">
        <v>45392.87391458333</v>
      </c>
      <c r="AM368" s="131">
        <v>833482.69</v>
      </c>
      <c r="AN368" s="131">
        <v>816937.55</v>
      </c>
    </row>
    <row r="369">
      <c r="A369" s="129">
        <v>295.0</v>
      </c>
      <c r="B369" s="14" t="s">
        <v>97</v>
      </c>
      <c r="C369" s="14" t="s">
        <v>32</v>
      </c>
      <c r="D369" s="14" t="s">
        <v>164</v>
      </c>
      <c r="E369" s="14" t="s">
        <v>165</v>
      </c>
      <c r="F369" s="15" t="s">
        <v>166</v>
      </c>
      <c r="G369" s="15" t="s">
        <v>101</v>
      </c>
      <c r="H369" s="18" t="s">
        <v>1057</v>
      </c>
      <c r="I369" s="18" t="s">
        <v>1058</v>
      </c>
      <c r="J369" s="129">
        <v>987950.4</v>
      </c>
      <c r="K369" s="129">
        <v>715686.0</v>
      </c>
      <c r="L369" s="129">
        <v>25917.0</v>
      </c>
      <c r="M369" s="129">
        <v>27200.3</v>
      </c>
      <c r="N369" s="129">
        <v>35.0</v>
      </c>
      <c r="O369" s="129">
        <v>45.0</v>
      </c>
      <c r="P369" s="129">
        <v>450.0</v>
      </c>
      <c r="Q369" s="129">
        <v>433.0</v>
      </c>
      <c r="R369" s="129">
        <v>21.0</v>
      </c>
      <c r="S369" s="129">
        <v>26.0</v>
      </c>
      <c r="T369" s="129">
        <v>-22.0</v>
      </c>
      <c r="U369" s="129">
        <v>3.0</v>
      </c>
      <c r="V369" s="129">
        <v>-19.0</v>
      </c>
      <c r="W369" s="129">
        <v>-4.72</v>
      </c>
      <c r="X369" s="129">
        <v>38.04</v>
      </c>
      <c r="Y369" s="129">
        <v>1.0</v>
      </c>
      <c r="Z369" s="129">
        <v>1.0</v>
      </c>
      <c r="AA369" s="129">
        <v>1.0</v>
      </c>
      <c r="AB369" s="129">
        <v>1.0</v>
      </c>
      <c r="AC369" s="129">
        <v>5.0</v>
      </c>
      <c r="AD369" s="129">
        <v>2.0</v>
      </c>
      <c r="AE369" s="129">
        <v>270.0</v>
      </c>
      <c r="AF369" s="129">
        <v>1.0</v>
      </c>
      <c r="AG369" s="129">
        <v>1.0</v>
      </c>
      <c r="AH369" s="129">
        <v>1.0</v>
      </c>
      <c r="AI369" s="129">
        <v>1.0</v>
      </c>
      <c r="AJ369" s="129">
        <v>4.0</v>
      </c>
      <c r="AK369" s="129">
        <v>2.0</v>
      </c>
      <c r="AL369" s="130">
        <v>45392.87391458333</v>
      </c>
      <c r="AM369" s="131">
        <v>992758.89</v>
      </c>
      <c r="AN369" s="131">
        <v>953310.28</v>
      </c>
    </row>
    <row r="370">
      <c r="A370" s="129">
        <v>296.0</v>
      </c>
      <c r="B370" s="14" t="s">
        <v>67</v>
      </c>
      <c r="C370" s="14" t="s">
        <v>32</v>
      </c>
      <c r="D370" s="14" t="s">
        <v>303</v>
      </c>
      <c r="E370" s="14" t="s">
        <v>304</v>
      </c>
      <c r="F370" s="15" t="s">
        <v>121</v>
      </c>
      <c r="G370" s="15" t="s">
        <v>36</v>
      </c>
      <c r="H370" s="18" t="s">
        <v>1057</v>
      </c>
      <c r="I370" s="18" t="s">
        <v>1058</v>
      </c>
      <c r="J370" s="129">
        <v>995181.94</v>
      </c>
      <c r="K370" s="129">
        <v>1098245.4</v>
      </c>
      <c r="L370" s="129">
        <v>30928.22</v>
      </c>
      <c r="M370" s="129">
        <v>35720.38</v>
      </c>
      <c r="N370" s="129">
        <v>68.0</v>
      </c>
      <c r="O370" s="129">
        <v>5.0</v>
      </c>
      <c r="P370" s="129">
        <v>332.0</v>
      </c>
      <c r="Q370" s="129">
        <v>387.0</v>
      </c>
      <c r="R370" s="129">
        <v>48.0</v>
      </c>
      <c r="S370" s="129">
        <v>22.0</v>
      </c>
      <c r="T370" s="129">
        <v>1260.0</v>
      </c>
      <c r="U370" s="129">
        <v>-14.0</v>
      </c>
      <c r="V370" s="129">
        <v>118.0</v>
      </c>
      <c r="W370" s="129">
        <v>-13.42</v>
      </c>
      <c r="X370" s="129">
        <v>-9.38</v>
      </c>
      <c r="Y370" s="129">
        <v>5.0</v>
      </c>
      <c r="Z370" s="129">
        <v>1.0</v>
      </c>
      <c r="AA370" s="129">
        <v>5.0</v>
      </c>
      <c r="AB370" s="129">
        <v>1.0</v>
      </c>
      <c r="AC370" s="129">
        <v>1.0</v>
      </c>
      <c r="AD370" s="129">
        <v>2.0</v>
      </c>
      <c r="AE370" s="129">
        <v>271.0</v>
      </c>
      <c r="AF370" s="129">
        <v>4.0</v>
      </c>
      <c r="AG370" s="129">
        <v>1.0</v>
      </c>
      <c r="AH370" s="129">
        <v>4.0</v>
      </c>
      <c r="AI370" s="129">
        <v>1.0</v>
      </c>
      <c r="AJ370" s="129">
        <v>1.0</v>
      </c>
      <c r="AK370" s="129">
        <v>2.0</v>
      </c>
      <c r="AL370" s="130">
        <v>45392.87391458333</v>
      </c>
      <c r="AM370" s="131">
        <v>995366.26</v>
      </c>
      <c r="AN370" s="131">
        <v>1099839.97</v>
      </c>
    </row>
    <row r="371">
      <c r="A371" s="129">
        <v>424.0</v>
      </c>
      <c r="B371" s="14" t="s">
        <v>97</v>
      </c>
      <c r="C371" s="14" t="s">
        <v>32</v>
      </c>
      <c r="D371" s="14" t="s">
        <v>422</v>
      </c>
      <c r="E371" s="14" t="s">
        <v>423</v>
      </c>
      <c r="F371" s="15" t="s">
        <v>223</v>
      </c>
      <c r="G371" s="15" t="s">
        <v>101</v>
      </c>
      <c r="H371" s="18" t="s">
        <v>1057</v>
      </c>
      <c r="I371" s="18" t="s">
        <v>1058</v>
      </c>
      <c r="J371" s="129">
        <v>1165809.86</v>
      </c>
      <c r="K371" s="129">
        <v>1141441.4</v>
      </c>
      <c r="L371" s="129">
        <v>31650.75</v>
      </c>
      <c r="M371" s="129">
        <v>31957.25</v>
      </c>
      <c r="N371" s="129">
        <v>6.0</v>
      </c>
      <c r="O371" s="129">
        <v>1.0</v>
      </c>
      <c r="P371" s="129">
        <v>396.0</v>
      </c>
      <c r="Q371" s="129">
        <v>376.0</v>
      </c>
      <c r="R371" s="129">
        <v>32.0</v>
      </c>
      <c r="S371" s="129">
        <v>13.0</v>
      </c>
      <c r="T371" s="129">
        <v>500.0</v>
      </c>
      <c r="U371" s="129">
        <v>5.0</v>
      </c>
      <c r="V371" s="129">
        <v>146.0</v>
      </c>
      <c r="W371" s="129">
        <v>-0.96</v>
      </c>
      <c r="X371" s="129">
        <v>2.13</v>
      </c>
      <c r="Y371" s="129">
        <v>5.0</v>
      </c>
      <c r="Z371" s="129">
        <v>1.0</v>
      </c>
      <c r="AA371" s="129">
        <v>5.0</v>
      </c>
      <c r="AB371" s="129">
        <v>1.0</v>
      </c>
      <c r="AC371" s="129">
        <v>1.0</v>
      </c>
      <c r="AD371" s="129">
        <v>2.0</v>
      </c>
      <c r="AE371" s="129">
        <v>272.0</v>
      </c>
      <c r="AF371" s="129">
        <v>4.0</v>
      </c>
      <c r="AG371" s="129">
        <v>1.0</v>
      </c>
      <c r="AH371" s="129">
        <v>4.0</v>
      </c>
      <c r="AI371" s="129">
        <v>1.0</v>
      </c>
      <c r="AJ371" s="129">
        <v>1.0</v>
      </c>
      <c r="AK371" s="129">
        <v>2.0</v>
      </c>
      <c r="AL371" s="130">
        <v>45392.87391458333</v>
      </c>
      <c r="AM371" s="131">
        <v>1166397.86</v>
      </c>
      <c r="AN371" s="131">
        <v>1141456.75</v>
      </c>
    </row>
    <row r="372">
      <c r="A372" s="129">
        <v>437.0</v>
      </c>
      <c r="B372" s="14" t="s">
        <v>97</v>
      </c>
      <c r="C372" s="14" t="s">
        <v>32</v>
      </c>
      <c r="D372" s="14" t="s">
        <v>435</v>
      </c>
      <c r="E372" s="14" t="s">
        <v>436</v>
      </c>
      <c r="F372" s="15" t="s">
        <v>243</v>
      </c>
      <c r="G372" s="15" t="s">
        <v>101</v>
      </c>
      <c r="H372" s="18" t="s">
        <v>1057</v>
      </c>
      <c r="I372" s="18" t="s">
        <v>1058</v>
      </c>
      <c r="J372" s="129">
        <v>1524063.55</v>
      </c>
      <c r="K372" s="129">
        <v>1319362.4</v>
      </c>
      <c r="L372" s="129">
        <v>45061.74</v>
      </c>
      <c r="M372" s="129">
        <v>42990.61</v>
      </c>
      <c r="N372" s="129">
        <v>18.0</v>
      </c>
      <c r="O372" s="129">
        <v>10.0</v>
      </c>
      <c r="P372" s="129">
        <v>554.0</v>
      </c>
      <c r="Q372" s="129">
        <v>515.0</v>
      </c>
      <c r="R372" s="129">
        <v>28.0</v>
      </c>
      <c r="S372" s="129">
        <v>27.0</v>
      </c>
      <c r="T372" s="129">
        <v>80.0</v>
      </c>
      <c r="U372" s="129">
        <v>7.0</v>
      </c>
      <c r="V372" s="129">
        <v>3.0</v>
      </c>
      <c r="W372" s="129">
        <v>4.82</v>
      </c>
      <c r="X372" s="129">
        <v>15.52</v>
      </c>
      <c r="Y372" s="129">
        <v>3.0</v>
      </c>
      <c r="Z372" s="129">
        <v>1.0</v>
      </c>
      <c r="AA372" s="129">
        <v>1.0</v>
      </c>
      <c r="AB372" s="129">
        <v>2.0</v>
      </c>
      <c r="AC372" s="129">
        <v>3.0</v>
      </c>
      <c r="AD372" s="129">
        <v>2.0</v>
      </c>
      <c r="AE372" s="129">
        <v>273.0</v>
      </c>
      <c r="AF372" s="129">
        <v>2.0</v>
      </c>
      <c r="AG372" s="129">
        <v>1.0</v>
      </c>
      <c r="AH372" s="129">
        <v>1.0</v>
      </c>
      <c r="AI372" s="129">
        <v>1.0</v>
      </c>
      <c r="AJ372" s="129">
        <v>2.0</v>
      </c>
      <c r="AK372" s="129">
        <v>2.0</v>
      </c>
      <c r="AL372" s="130">
        <v>45392.87391458333</v>
      </c>
      <c r="AM372" s="131">
        <v>1534866.32</v>
      </c>
      <c r="AN372" s="131">
        <v>1345192.12</v>
      </c>
    </row>
    <row r="373">
      <c r="A373" s="129">
        <v>548.0</v>
      </c>
      <c r="B373" s="14" t="s">
        <v>60</v>
      </c>
      <c r="C373" s="14" t="s">
        <v>32</v>
      </c>
      <c r="D373" s="14" t="s">
        <v>125</v>
      </c>
      <c r="E373" s="14" t="s">
        <v>524</v>
      </c>
      <c r="F373" s="15" t="s">
        <v>140</v>
      </c>
      <c r="G373" s="15" t="s">
        <v>36</v>
      </c>
      <c r="H373" s="18" t="s">
        <v>1057</v>
      </c>
      <c r="I373" s="18" t="s">
        <v>1058</v>
      </c>
      <c r="J373" s="129">
        <v>697159.21</v>
      </c>
      <c r="K373" s="129">
        <v>655219.2</v>
      </c>
      <c r="L373" s="129">
        <v>17003.1</v>
      </c>
      <c r="M373" s="129">
        <v>15868.25</v>
      </c>
      <c r="N373" s="129">
        <v>13.0</v>
      </c>
      <c r="O373" s="129">
        <v>15.0</v>
      </c>
      <c r="P373" s="129">
        <v>224.0</v>
      </c>
      <c r="Q373" s="129">
        <v>198.0</v>
      </c>
      <c r="R373" s="129">
        <v>13.0</v>
      </c>
      <c r="S373" s="129">
        <v>8.0</v>
      </c>
      <c r="T373" s="129">
        <v>-13.0</v>
      </c>
      <c r="U373" s="129">
        <v>13.0</v>
      </c>
      <c r="V373" s="129">
        <v>62.0</v>
      </c>
      <c r="W373" s="129">
        <v>7.15</v>
      </c>
      <c r="X373" s="129">
        <v>6.4</v>
      </c>
      <c r="Y373" s="129">
        <v>1.0</v>
      </c>
      <c r="Z373" s="129">
        <v>1.0</v>
      </c>
      <c r="AA373" s="129">
        <v>4.0</v>
      </c>
      <c r="AB373" s="129">
        <v>2.0</v>
      </c>
      <c r="AC373" s="129">
        <v>1.0</v>
      </c>
      <c r="AD373" s="129">
        <v>2.0</v>
      </c>
      <c r="AE373" s="129">
        <v>268.0</v>
      </c>
      <c r="AF373" s="129">
        <v>1.0</v>
      </c>
      <c r="AG373" s="129">
        <v>1.0</v>
      </c>
      <c r="AH373" s="129">
        <v>3.0</v>
      </c>
      <c r="AI373" s="129">
        <v>1.0</v>
      </c>
      <c r="AJ373" s="129">
        <v>1.0</v>
      </c>
      <c r="AK373" s="129">
        <v>2.0</v>
      </c>
      <c r="AL373" s="130">
        <v>45392.87391458333</v>
      </c>
      <c r="AM373" s="131">
        <v>657376.38</v>
      </c>
      <c r="AN373" s="131">
        <v>608746.75</v>
      </c>
    </row>
    <row r="374">
      <c r="A374" s="129">
        <v>694.0</v>
      </c>
      <c r="B374" s="14" t="s">
        <v>122</v>
      </c>
      <c r="C374" s="14" t="s">
        <v>32</v>
      </c>
      <c r="D374" s="14" t="s">
        <v>477</v>
      </c>
      <c r="E374" s="14" t="s">
        <v>478</v>
      </c>
      <c r="F374" s="15" t="s">
        <v>177</v>
      </c>
      <c r="G374" s="15" t="s">
        <v>101</v>
      </c>
      <c r="H374" s="18" t="s">
        <v>1057</v>
      </c>
      <c r="I374" s="18" t="s">
        <v>1058</v>
      </c>
      <c r="J374" s="129">
        <v>330749.82</v>
      </c>
      <c r="K374" s="129">
        <v>667844.4</v>
      </c>
      <c r="L374" s="129">
        <v>10647.51</v>
      </c>
      <c r="M374" s="129">
        <v>20014.24</v>
      </c>
      <c r="N374" s="129">
        <v>7.0</v>
      </c>
      <c r="O374" s="129">
        <v>1.0</v>
      </c>
      <c r="P374" s="129">
        <v>211.0</v>
      </c>
      <c r="Q374" s="129">
        <v>312.0</v>
      </c>
      <c r="R374" s="129">
        <v>10.0</v>
      </c>
      <c r="S374" s="129">
        <v>5.0</v>
      </c>
      <c r="T374" s="129">
        <v>600.0</v>
      </c>
      <c r="U374" s="129">
        <v>-32.0</v>
      </c>
      <c r="V374" s="129">
        <v>100.0</v>
      </c>
      <c r="W374" s="129">
        <v>-46.8</v>
      </c>
      <c r="X374" s="129">
        <v>-50.48</v>
      </c>
      <c r="Y374" s="129">
        <v>5.0</v>
      </c>
      <c r="Z374" s="129">
        <v>1.0</v>
      </c>
      <c r="AA374" s="129">
        <v>5.0</v>
      </c>
      <c r="AB374" s="129">
        <v>1.0</v>
      </c>
      <c r="AC374" s="129">
        <v>1.0</v>
      </c>
      <c r="AD374" s="129">
        <v>2.0</v>
      </c>
      <c r="AE374" s="129">
        <v>267.0</v>
      </c>
      <c r="AF374" s="129">
        <v>4.0</v>
      </c>
      <c r="AG374" s="129">
        <v>1.0</v>
      </c>
      <c r="AH374" s="129">
        <v>4.0</v>
      </c>
      <c r="AI374" s="129">
        <v>1.0</v>
      </c>
      <c r="AJ374" s="129">
        <v>1.0</v>
      </c>
      <c r="AK374" s="129">
        <v>2.0</v>
      </c>
      <c r="AL374" s="130">
        <v>45392.87391458333</v>
      </c>
      <c r="AM374" s="131">
        <v>330589.82</v>
      </c>
      <c r="AN374" s="131">
        <v>650034.37</v>
      </c>
    </row>
    <row r="375">
      <c r="A375" s="129">
        <v>370.0</v>
      </c>
      <c r="B375" s="14" t="s">
        <v>37</v>
      </c>
      <c r="C375" s="14" t="s">
        <v>32</v>
      </c>
      <c r="D375" s="14" t="s">
        <v>379</v>
      </c>
      <c r="E375" s="14" t="s">
        <v>380</v>
      </c>
      <c r="F375" s="15" t="s">
        <v>55</v>
      </c>
      <c r="G375" s="15" t="s">
        <v>36</v>
      </c>
      <c r="H375" s="18" t="s">
        <v>1057</v>
      </c>
      <c r="I375" s="18" t="s">
        <v>1058</v>
      </c>
      <c r="J375" s="129">
        <v>1201888.99</v>
      </c>
      <c r="K375" s="129">
        <v>1098315.4</v>
      </c>
      <c r="L375" s="129">
        <v>39500.92</v>
      </c>
      <c r="M375" s="129">
        <v>38747.87</v>
      </c>
      <c r="N375" s="129">
        <v>25.0</v>
      </c>
      <c r="O375" s="129">
        <v>23.0</v>
      </c>
      <c r="P375" s="129">
        <v>473.0</v>
      </c>
      <c r="Q375" s="129">
        <v>353.0</v>
      </c>
      <c r="R375" s="129">
        <v>112.0</v>
      </c>
      <c r="S375" s="129">
        <v>37.0</v>
      </c>
      <c r="T375" s="129">
        <v>8.0</v>
      </c>
      <c r="U375" s="129">
        <v>33.0</v>
      </c>
      <c r="V375" s="129">
        <v>202.0</v>
      </c>
      <c r="W375" s="129">
        <v>1.94</v>
      </c>
      <c r="X375" s="129">
        <v>9.43</v>
      </c>
      <c r="Y375" s="129">
        <v>1.0</v>
      </c>
      <c r="Z375" s="129">
        <v>1.0</v>
      </c>
      <c r="AA375" s="129">
        <v>5.0</v>
      </c>
      <c r="AB375" s="129">
        <v>1.0</v>
      </c>
      <c r="AC375" s="129">
        <v>2.0</v>
      </c>
      <c r="AD375" s="129">
        <v>2.05</v>
      </c>
      <c r="AE375" s="129">
        <v>265.0</v>
      </c>
      <c r="AF375" s="129">
        <v>1.0</v>
      </c>
      <c r="AG375" s="129">
        <v>1.0</v>
      </c>
      <c r="AH375" s="129">
        <v>4.0</v>
      </c>
      <c r="AI375" s="129">
        <v>1.0</v>
      </c>
      <c r="AJ375" s="129">
        <v>2.0</v>
      </c>
      <c r="AK375" s="129">
        <v>2.0</v>
      </c>
      <c r="AL375" s="130">
        <v>45392.87391458333</v>
      </c>
      <c r="AM375" s="131">
        <v>1325295.73</v>
      </c>
      <c r="AN375" s="131">
        <v>1098290.59</v>
      </c>
    </row>
    <row r="376">
      <c r="A376" s="129">
        <v>521.0</v>
      </c>
      <c r="B376" s="14" t="s">
        <v>63</v>
      </c>
      <c r="C376" s="14" t="s">
        <v>32</v>
      </c>
      <c r="D376" s="14" t="s">
        <v>498</v>
      </c>
      <c r="E376" s="14" t="s">
        <v>499</v>
      </c>
      <c r="F376" s="15" t="s">
        <v>88</v>
      </c>
      <c r="G376" s="15" t="s">
        <v>59</v>
      </c>
      <c r="H376" s="18" t="s">
        <v>1057</v>
      </c>
      <c r="I376" s="18" t="s">
        <v>1058</v>
      </c>
      <c r="J376" s="129">
        <v>850661.02</v>
      </c>
      <c r="K376" s="129">
        <v>717369.4</v>
      </c>
      <c r="L376" s="129">
        <v>15928.0</v>
      </c>
      <c r="M376" s="129">
        <v>15122.83</v>
      </c>
      <c r="N376" s="14" t="s">
        <v>41</v>
      </c>
      <c r="O376" s="14" t="s">
        <v>41</v>
      </c>
      <c r="P376" s="129">
        <v>138.0</v>
      </c>
      <c r="Q376" s="129">
        <v>159.0</v>
      </c>
      <c r="R376" s="129">
        <v>23.0</v>
      </c>
      <c r="S376" s="129">
        <v>19.0</v>
      </c>
      <c r="T376" s="14" t="s">
        <v>41</v>
      </c>
      <c r="U376" s="129">
        <v>-13.0</v>
      </c>
      <c r="V376" s="129">
        <v>21.0</v>
      </c>
      <c r="W376" s="129">
        <v>5.32</v>
      </c>
      <c r="X376" s="129">
        <v>18.58</v>
      </c>
      <c r="Y376" s="14" t="s">
        <v>41</v>
      </c>
      <c r="Z376" s="129">
        <v>1.0</v>
      </c>
      <c r="AA376" s="129">
        <v>2.0</v>
      </c>
      <c r="AB376" s="129">
        <v>2.0</v>
      </c>
      <c r="AC376" s="129">
        <v>3.0</v>
      </c>
      <c r="AD376" s="129">
        <v>2.05</v>
      </c>
      <c r="AE376" s="129">
        <v>262.0</v>
      </c>
      <c r="AF376" s="14" t="s">
        <v>41</v>
      </c>
      <c r="AG376" s="129">
        <v>1.0</v>
      </c>
      <c r="AH376" s="129">
        <v>2.0</v>
      </c>
      <c r="AI376" s="129">
        <v>1.0</v>
      </c>
      <c r="AJ376" s="129">
        <v>2.0</v>
      </c>
      <c r="AK376" s="129">
        <v>2.0</v>
      </c>
      <c r="AL376" s="130">
        <v>45392.87391458333</v>
      </c>
      <c r="AM376" s="131">
        <v>850347.52</v>
      </c>
      <c r="AN376" s="131">
        <v>718666.13</v>
      </c>
    </row>
    <row r="377">
      <c r="A377" s="129">
        <v>533.0</v>
      </c>
      <c r="B377" s="14" t="s">
        <v>42</v>
      </c>
      <c r="C377" s="14" t="s">
        <v>32</v>
      </c>
      <c r="D377" s="14" t="s">
        <v>337</v>
      </c>
      <c r="E377" s="14" t="s">
        <v>507</v>
      </c>
      <c r="F377" s="15" t="s">
        <v>108</v>
      </c>
      <c r="G377" s="15" t="s">
        <v>46</v>
      </c>
      <c r="H377" s="18" t="s">
        <v>1057</v>
      </c>
      <c r="I377" s="18" t="s">
        <v>1058</v>
      </c>
      <c r="J377" s="129">
        <v>1288732.28</v>
      </c>
      <c r="K377" s="129">
        <v>1181423.0</v>
      </c>
      <c r="L377" s="129">
        <v>40621.17</v>
      </c>
      <c r="M377" s="129">
        <v>38572.41</v>
      </c>
      <c r="N377" s="129">
        <v>43.0</v>
      </c>
      <c r="O377" s="129">
        <v>10.0</v>
      </c>
      <c r="P377" s="129">
        <v>483.0</v>
      </c>
      <c r="Q377" s="129">
        <v>484.0</v>
      </c>
      <c r="R377" s="129">
        <v>42.0</v>
      </c>
      <c r="S377" s="129">
        <v>33.0</v>
      </c>
      <c r="T377" s="129">
        <v>330.0</v>
      </c>
      <c r="U377" s="129">
        <v>0.0</v>
      </c>
      <c r="V377" s="129">
        <v>27.0</v>
      </c>
      <c r="W377" s="129">
        <v>5.31</v>
      </c>
      <c r="X377" s="129">
        <v>9.08</v>
      </c>
      <c r="Y377" s="129">
        <v>5.0</v>
      </c>
      <c r="Z377" s="129">
        <v>1.0</v>
      </c>
      <c r="AA377" s="129">
        <v>2.0</v>
      </c>
      <c r="AB377" s="129">
        <v>2.0</v>
      </c>
      <c r="AC377" s="129">
        <v>2.0</v>
      </c>
      <c r="AD377" s="129">
        <v>2.05</v>
      </c>
      <c r="AE377" s="129">
        <v>266.0</v>
      </c>
      <c r="AF377" s="129">
        <v>4.0</v>
      </c>
      <c r="AG377" s="129">
        <v>1.0</v>
      </c>
      <c r="AH377" s="129">
        <v>2.0</v>
      </c>
      <c r="AI377" s="129">
        <v>1.0</v>
      </c>
      <c r="AJ377" s="129">
        <v>2.0</v>
      </c>
      <c r="AK377" s="129">
        <v>2.0</v>
      </c>
      <c r="AL377" s="130">
        <v>45392.87391458333</v>
      </c>
      <c r="AM377" s="131">
        <v>1292762.28</v>
      </c>
      <c r="AN377" s="131">
        <v>1181765.19</v>
      </c>
    </row>
    <row r="378">
      <c r="A378" s="129">
        <v>576.0</v>
      </c>
      <c r="B378" s="14" t="s">
        <v>97</v>
      </c>
      <c r="C378" s="14" t="s">
        <v>32</v>
      </c>
      <c r="D378" s="14" t="s">
        <v>542</v>
      </c>
      <c r="E378" s="14" t="s">
        <v>543</v>
      </c>
      <c r="F378" s="15" t="s">
        <v>243</v>
      </c>
      <c r="G378" s="15" t="s">
        <v>101</v>
      </c>
      <c r="H378" s="18" t="s">
        <v>1057</v>
      </c>
      <c r="I378" s="18" t="s">
        <v>1058</v>
      </c>
      <c r="J378" s="129">
        <v>912754.1</v>
      </c>
      <c r="K378" s="129">
        <v>775465.0</v>
      </c>
      <c r="L378" s="129">
        <v>28314.97</v>
      </c>
      <c r="M378" s="129">
        <v>26814.23</v>
      </c>
      <c r="N378" s="129">
        <v>46.0</v>
      </c>
      <c r="O378" s="129">
        <v>23.0</v>
      </c>
      <c r="P378" s="129">
        <v>333.0</v>
      </c>
      <c r="Q378" s="129">
        <v>329.0</v>
      </c>
      <c r="R378" s="129">
        <v>37.0</v>
      </c>
      <c r="S378" s="129">
        <v>33.0</v>
      </c>
      <c r="T378" s="129">
        <v>100.0</v>
      </c>
      <c r="U378" s="129">
        <v>1.0</v>
      </c>
      <c r="V378" s="129">
        <v>12.0</v>
      </c>
      <c r="W378" s="129">
        <v>5.6</v>
      </c>
      <c r="X378" s="129">
        <v>17.7</v>
      </c>
      <c r="Y378" s="129">
        <v>4.0</v>
      </c>
      <c r="Z378" s="129">
        <v>1.0</v>
      </c>
      <c r="AA378" s="129">
        <v>1.0</v>
      </c>
      <c r="AB378" s="129">
        <v>2.0</v>
      </c>
      <c r="AC378" s="129">
        <v>3.0</v>
      </c>
      <c r="AD378" s="129">
        <v>2.05</v>
      </c>
      <c r="AE378" s="129">
        <v>264.0</v>
      </c>
      <c r="AF378" s="129">
        <v>3.0</v>
      </c>
      <c r="AG378" s="129">
        <v>1.0</v>
      </c>
      <c r="AH378" s="129">
        <v>1.0</v>
      </c>
      <c r="AI378" s="129">
        <v>1.0</v>
      </c>
      <c r="AJ378" s="129">
        <v>2.0</v>
      </c>
      <c r="AK378" s="129">
        <v>2.0</v>
      </c>
      <c r="AL378" s="130">
        <v>45392.87391458333</v>
      </c>
      <c r="AM378" s="131">
        <v>913730.6</v>
      </c>
      <c r="AN378" s="131">
        <v>775587.59</v>
      </c>
    </row>
    <row r="379">
      <c r="A379" s="129">
        <v>626.0</v>
      </c>
      <c r="B379" s="14" t="s">
        <v>67</v>
      </c>
      <c r="C379" s="14" t="s">
        <v>32</v>
      </c>
      <c r="D379" s="14" t="s">
        <v>583</v>
      </c>
      <c r="E379" s="14" t="s">
        <v>584</v>
      </c>
      <c r="F379" s="15" t="s">
        <v>228</v>
      </c>
      <c r="G379" s="15" t="s">
        <v>36</v>
      </c>
      <c r="H379" s="18" t="s">
        <v>1057</v>
      </c>
      <c r="I379" s="18" t="s">
        <v>1058</v>
      </c>
      <c r="J379" s="129">
        <v>530454.33</v>
      </c>
      <c r="K379" s="129">
        <v>473321.0</v>
      </c>
      <c r="L379" s="129">
        <v>18891.75</v>
      </c>
      <c r="M379" s="129">
        <v>17803.78</v>
      </c>
      <c r="N379" s="129">
        <v>38.0</v>
      </c>
      <c r="O379" s="129">
        <v>5.0</v>
      </c>
      <c r="P379" s="129">
        <v>267.0</v>
      </c>
      <c r="Q379" s="129">
        <v>248.0</v>
      </c>
      <c r="R379" s="129">
        <v>40.0</v>
      </c>
      <c r="S379" s="129">
        <v>31.0</v>
      </c>
      <c r="T379" s="129">
        <v>660.0</v>
      </c>
      <c r="U379" s="129">
        <v>7.0</v>
      </c>
      <c r="V379" s="129">
        <v>29.0</v>
      </c>
      <c r="W379" s="129">
        <v>6.11</v>
      </c>
      <c r="X379" s="129">
        <v>12.07</v>
      </c>
      <c r="Y379" s="129">
        <v>5.0</v>
      </c>
      <c r="Z379" s="129">
        <v>1.0</v>
      </c>
      <c r="AA379" s="129">
        <v>2.0</v>
      </c>
      <c r="AB379" s="129">
        <v>2.0</v>
      </c>
      <c r="AC379" s="129">
        <v>2.0</v>
      </c>
      <c r="AD379" s="129">
        <v>2.05</v>
      </c>
      <c r="AE379" s="129">
        <v>263.0</v>
      </c>
      <c r="AF379" s="129">
        <v>4.0</v>
      </c>
      <c r="AG379" s="129">
        <v>1.0</v>
      </c>
      <c r="AH379" s="129">
        <v>2.0</v>
      </c>
      <c r="AI379" s="129">
        <v>1.0</v>
      </c>
      <c r="AJ379" s="129">
        <v>2.0</v>
      </c>
      <c r="AK379" s="129">
        <v>2.0</v>
      </c>
      <c r="AL379" s="130">
        <v>45392.87391458333</v>
      </c>
      <c r="AM379" s="131">
        <v>532805.03</v>
      </c>
      <c r="AN379" s="131">
        <v>472157.68</v>
      </c>
    </row>
    <row r="380">
      <c r="A380" s="129">
        <v>133.0</v>
      </c>
      <c r="B380" s="14" t="s">
        <v>37</v>
      </c>
      <c r="C380" s="14" t="s">
        <v>32</v>
      </c>
      <c r="D380" s="14" t="s">
        <v>102</v>
      </c>
      <c r="E380" s="14" t="s">
        <v>103</v>
      </c>
      <c r="F380" s="15" t="s">
        <v>96</v>
      </c>
      <c r="G380" s="15" t="s">
        <v>59</v>
      </c>
      <c r="H380" s="18" t="s">
        <v>1057</v>
      </c>
      <c r="I380" s="18" t="s">
        <v>1058</v>
      </c>
      <c r="J380" s="129">
        <v>678383.42</v>
      </c>
      <c r="K380" s="129">
        <v>563327.4</v>
      </c>
      <c r="L380" s="129">
        <v>13600.45</v>
      </c>
      <c r="M380" s="129">
        <v>12671.81</v>
      </c>
      <c r="N380" s="129">
        <v>5.0</v>
      </c>
      <c r="O380" s="129">
        <v>2.0</v>
      </c>
      <c r="P380" s="129">
        <v>240.0</v>
      </c>
      <c r="Q380" s="129">
        <v>211.0</v>
      </c>
      <c r="R380" s="129">
        <v>14.0</v>
      </c>
      <c r="S380" s="129">
        <v>21.0</v>
      </c>
      <c r="T380" s="129">
        <v>150.0</v>
      </c>
      <c r="U380" s="129">
        <v>13.0</v>
      </c>
      <c r="V380" s="129">
        <v>-33.0</v>
      </c>
      <c r="W380" s="129">
        <v>7.33</v>
      </c>
      <c r="X380" s="129">
        <v>20.42</v>
      </c>
      <c r="Y380" s="129">
        <v>5.0</v>
      </c>
      <c r="Z380" s="129">
        <v>1.0</v>
      </c>
      <c r="AA380" s="129">
        <v>1.0</v>
      </c>
      <c r="AB380" s="129">
        <v>2.0</v>
      </c>
      <c r="AC380" s="129">
        <v>3.0</v>
      </c>
      <c r="AD380" s="129">
        <v>2.1</v>
      </c>
      <c r="AE380" s="129">
        <v>254.0</v>
      </c>
      <c r="AF380" s="129">
        <v>4.0</v>
      </c>
      <c r="AG380" s="129">
        <v>1.0</v>
      </c>
      <c r="AH380" s="129">
        <v>1.0</v>
      </c>
      <c r="AI380" s="129">
        <v>1.0</v>
      </c>
      <c r="AJ380" s="129">
        <v>2.0</v>
      </c>
      <c r="AK380" s="129">
        <v>2.0</v>
      </c>
      <c r="AL380" s="130">
        <v>45392.87391458333</v>
      </c>
      <c r="AM380" s="131">
        <v>680269.4</v>
      </c>
      <c r="AN380" s="131">
        <v>568854.37</v>
      </c>
    </row>
    <row r="381">
      <c r="A381" s="129">
        <v>390.0</v>
      </c>
      <c r="B381" s="14" t="s">
        <v>42</v>
      </c>
      <c r="C381" s="14" t="s">
        <v>32</v>
      </c>
      <c r="D381" s="14" t="s">
        <v>393</v>
      </c>
      <c r="E381" s="14" t="s">
        <v>394</v>
      </c>
      <c r="F381" s="15" t="s">
        <v>121</v>
      </c>
      <c r="G381" s="15" t="s">
        <v>36</v>
      </c>
      <c r="H381" s="18" t="s">
        <v>1057</v>
      </c>
      <c r="I381" s="18" t="s">
        <v>1058</v>
      </c>
      <c r="J381" s="129">
        <v>1488275.89</v>
      </c>
      <c r="K381" s="129">
        <v>1241588.8</v>
      </c>
      <c r="L381" s="129">
        <v>48029.5</v>
      </c>
      <c r="M381" s="129">
        <v>45452.75</v>
      </c>
      <c r="N381" s="129">
        <v>12.0</v>
      </c>
      <c r="O381" s="129">
        <v>4.0</v>
      </c>
      <c r="P381" s="129">
        <v>531.0</v>
      </c>
      <c r="Q381" s="129">
        <v>506.0</v>
      </c>
      <c r="R381" s="129">
        <v>15.0</v>
      </c>
      <c r="S381" s="129">
        <v>13.0</v>
      </c>
      <c r="T381" s="129">
        <v>200.0</v>
      </c>
      <c r="U381" s="129">
        <v>4.0</v>
      </c>
      <c r="V381" s="129">
        <v>15.0</v>
      </c>
      <c r="W381" s="129">
        <v>5.67</v>
      </c>
      <c r="X381" s="129">
        <v>19.87</v>
      </c>
      <c r="Y381" s="129">
        <v>5.0</v>
      </c>
      <c r="Z381" s="129">
        <v>1.0</v>
      </c>
      <c r="AA381" s="129">
        <v>1.0</v>
      </c>
      <c r="AB381" s="129">
        <v>2.0</v>
      </c>
      <c r="AC381" s="129">
        <v>3.0</v>
      </c>
      <c r="AD381" s="129">
        <v>2.1</v>
      </c>
      <c r="AE381" s="129">
        <v>261.0</v>
      </c>
      <c r="AF381" s="129">
        <v>4.0</v>
      </c>
      <c r="AG381" s="129">
        <v>1.0</v>
      </c>
      <c r="AH381" s="129">
        <v>1.0</v>
      </c>
      <c r="AI381" s="129">
        <v>1.0</v>
      </c>
      <c r="AJ381" s="129">
        <v>2.0</v>
      </c>
      <c r="AK381" s="129">
        <v>2.0</v>
      </c>
      <c r="AL381" s="130">
        <v>45392.87391458333</v>
      </c>
      <c r="AM381" s="131">
        <v>1488079.26</v>
      </c>
      <c r="AN381" s="131">
        <v>1241588.74</v>
      </c>
    </row>
    <row r="382">
      <c r="A382" s="129">
        <v>422.0</v>
      </c>
      <c r="B382" s="14" t="s">
        <v>60</v>
      </c>
      <c r="C382" s="14" t="s">
        <v>32</v>
      </c>
      <c r="D382" s="14" t="s">
        <v>417</v>
      </c>
      <c r="E382" s="14" t="s">
        <v>380</v>
      </c>
      <c r="F382" s="15" t="s">
        <v>81</v>
      </c>
      <c r="G382" s="15" t="s">
        <v>36</v>
      </c>
      <c r="H382" s="18" t="s">
        <v>1057</v>
      </c>
      <c r="I382" s="18" t="s">
        <v>1058</v>
      </c>
      <c r="J382" s="129">
        <v>860232.96</v>
      </c>
      <c r="K382" s="129">
        <v>759195.2</v>
      </c>
      <c r="L382" s="129">
        <v>23756.36</v>
      </c>
      <c r="M382" s="129">
        <v>22553.89</v>
      </c>
      <c r="N382" s="129">
        <v>25.0</v>
      </c>
      <c r="O382" s="129">
        <v>23.0</v>
      </c>
      <c r="P382" s="129">
        <v>467.0</v>
      </c>
      <c r="Q382" s="129">
        <v>461.0</v>
      </c>
      <c r="R382" s="129">
        <v>36.0</v>
      </c>
      <c r="S382" s="129">
        <v>26.0</v>
      </c>
      <c r="T382" s="129">
        <v>8.0</v>
      </c>
      <c r="U382" s="129">
        <v>1.0</v>
      </c>
      <c r="V382" s="129">
        <v>38.0</v>
      </c>
      <c r="W382" s="129">
        <v>5.33</v>
      </c>
      <c r="X382" s="129">
        <v>13.31</v>
      </c>
      <c r="Y382" s="129">
        <v>1.0</v>
      </c>
      <c r="Z382" s="129">
        <v>1.0</v>
      </c>
      <c r="AA382" s="129">
        <v>2.0</v>
      </c>
      <c r="AB382" s="129">
        <v>2.0</v>
      </c>
      <c r="AC382" s="129">
        <v>3.0</v>
      </c>
      <c r="AD382" s="129">
        <v>2.1</v>
      </c>
      <c r="AE382" s="129">
        <v>257.0</v>
      </c>
      <c r="AF382" s="129">
        <v>1.0</v>
      </c>
      <c r="AG382" s="129">
        <v>1.0</v>
      </c>
      <c r="AH382" s="129">
        <v>2.0</v>
      </c>
      <c r="AI382" s="129">
        <v>1.0</v>
      </c>
      <c r="AJ382" s="129">
        <v>2.0</v>
      </c>
      <c r="AK382" s="129">
        <v>2.0</v>
      </c>
      <c r="AL382" s="130">
        <v>45392.87391458333</v>
      </c>
      <c r="AM382" s="131">
        <v>859440.96</v>
      </c>
      <c r="AN382" s="131">
        <v>760779.38</v>
      </c>
    </row>
    <row r="383">
      <c r="A383" s="129">
        <v>493.0</v>
      </c>
      <c r="B383" s="14" t="s">
        <v>97</v>
      </c>
      <c r="C383" s="14" t="s">
        <v>32</v>
      </c>
      <c r="D383" s="14" t="s">
        <v>309</v>
      </c>
      <c r="E383" s="14" t="s">
        <v>310</v>
      </c>
      <c r="F383" s="15" t="s">
        <v>143</v>
      </c>
      <c r="G383" s="15" t="s">
        <v>101</v>
      </c>
      <c r="H383" s="18" t="s">
        <v>1057</v>
      </c>
      <c r="I383" s="18" t="s">
        <v>1058</v>
      </c>
      <c r="J383" s="129">
        <v>710396.69</v>
      </c>
      <c r="K383" s="129">
        <v>652623.0</v>
      </c>
      <c r="L383" s="129">
        <v>16589.74</v>
      </c>
      <c r="M383" s="129">
        <v>16901.5</v>
      </c>
      <c r="N383" s="129">
        <v>17.0</v>
      </c>
      <c r="O383" s="129">
        <v>13.0</v>
      </c>
      <c r="P383" s="129">
        <v>328.0</v>
      </c>
      <c r="Q383" s="129">
        <v>308.0</v>
      </c>
      <c r="R383" s="129">
        <v>18.0</v>
      </c>
      <c r="S383" s="129">
        <v>9.0</v>
      </c>
      <c r="T383" s="129">
        <v>30.0</v>
      </c>
      <c r="U383" s="129">
        <v>6.0</v>
      </c>
      <c r="V383" s="129">
        <v>100.0</v>
      </c>
      <c r="W383" s="129">
        <v>-1.84</v>
      </c>
      <c r="X383" s="129">
        <v>8.85</v>
      </c>
      <c r="Y383" s="129">
        <v>2.0</v>
      </c>
      <c r="Z383" s="129">
        <v>1.0</v>
      </c>
      <c r="AA383" s="129">
        <v>5.0</v>
      </c>
      <c r="AB383" s="129">
        <v>1.0</v>
      </c>
      <c r="AC383" s="129">
        <v>2.0</v>
      </c>
      <c r="AD383" s="129">
        <v>2.1</v>
      </c>
      <c r="AE383" s="129">
        <v>255.0</v>
      </c>
      <c r="AF383" s="129">
        <v>2.0</v>
      </c>
      <c r="AG383" s="129">
        <v>1.0</v>
      </c>
      <c r="AH383" s="129">
        <v>4.0</v>
      </c>
      <c r="AI383" s="129">
        <v>1.0</v>
      </c>
      <c r="AJ383" s="129">
        <v>2.0</v>
      </c>
      <c r="AK383" s="129">
        <v>2.0</v>
      </c>
      <c r="AL383" s="130">
        <v>45392.87391458333</v>
      </c>
      <c r="AM383" s="131">
        <v>711869.69</v>
      </c>
      <c r="AN383" s="131">
        <v>668116.72</v>
      </c>
    </row>
    <row r="384">
      <c r="A384" s="129">
        <v>622.0</v>
      </c>
      <c r="B384" s="14" t="s">
        <v>67</v>
      </c>
      <c r="C384" s="14" t="s">
        <v>32</v>
      </c>
      <c r="D384" s="14" t="s">
        <v>579</v>
      </c>
      <c r="E384" s="14" t="s">
        <v>580</v>
      </c>
      <c r="F384" s="15" t="s">
        <v>228</v>
      </c>
      <c r="G384" s="15" t="s">
        <v>36</v>
      </c>
      <c r="H384" s="18" t="s">
        <v>1057</v>
      </c>
      <c r="I384" s="18" t="s">
        <v>1058</v>
      </c>
      <c r="J384" s="129">
        <v>800414.18</v>
      </c>
      <c r="K384" s="129">
        <v>697807.4</v>
      </c>
      <c r="L384" s="129">
        <v>28747.45</v>
      </c>
      <c r="M384" s="129">
        <v>27103.0</v>
      </c>
      <c r="N384" s="129">
        <v>5.0</v>
      </c>
      <c r="O384" s="129">
        <v>23.0</v>
      </c>
      <c r="P384" s="129">
        <v>408.0</v>
      </c>
      <c r="Q384" s="129">
        <v>374.0</v>
      </c>
      <c r="R384" s="129">
        <v>36.0</v>
      </c>
      <c r="S384" s="129">
        <v>26.0</v>
      </c>
      <c r="T384" s="129">
        <v>-78.0</v>
      </c>
      <c r="U384" s="129">
        <v>9.0</v>
      </c>
      <c r="V384" s="129">
        <v>38.0</v>
      </c>
      <c r="W384" s="129">
        <v>6.07</v>
      </c>
      <c r="X384" s="129">
        <v>14.7</v>
      </c>
      <c r="Y384" s="129">
        <v>1.0</v>
      </c>
      <c r="Z384" s="129">
        <v>1.0</v>
      </c>
      <c r="AA384" s="129">
        <v>2.0</v>
      </c>
      <c r="AB384" s="129">
        <v>2.0</v>
      </c>
      <c r="AC384" s="129">
        <v>3.0</v>
      </c>
      <c r="AD384" s="129">
        <v>2.1</v>
      </c>
      <c r="AE384" s="129">
        <v>259.0</v>
      </c>
      <c r="AF384" s="129">
        <v>1.0</v>
      </c>
      <c r="AG384" s="129">
        <v>1.0</v>
      </c>
      <c r="AH384" s="129">
        <v>2.0</v>
      </c>
      <c r="AI384" s="129">
        <v>1.0</v>
      </c>
      <c r="AJ384" s="129">
        <v>2.0</v>
      </c>
      <c r="AK384" s="129">
        <v>2.0</v>
      </c>
      <c r="AL384" s="130">
        <v>45392.87391458333</v>
      </c>
      <c r="AM384" s="131">
        <v>804663.64</v>
      </c>
      <c r="AN384" s="131">
        <v>694021.18</v>
      </c>
    </row>
    <row r="385">
      <c r="A385" s="129">
        <v>625.0</v>
      </c>
      <c r="B385" s="14" t="s">
        <v>67</v>
      </c>
      <c r="C385" s="14" t="s">
        <v>32</v>
      </c>
      <c r="D385" s="14" t="s">
        <v>582</v>
      </c>
      <c r="E385" s="14" t="s">
        <v>242</v>
      </c>
      <c r="F385" s="15" t="s">
        <v>70</v>
      </c>
      <c r="G385" s="15" t="s">
        <v>36</v>
      </c>
      <c r="H385" s="18" t="s">
        <v>1057</v>
      </c>
      <c r="I385" s="18" t="s">
        <v>1058</v>
      </c>
      <c r="J385" s="129">
        <v>769681.21</v>
      </c>
      <c r="K385" s="129">
        <v>632251.4</v>
      </c>
      <c r="L385" s="129">
        <v>23533.1</v>
      </c>
      <c r="M385" s="129">
        <v>22533.54</v>
      </c>
      <c r="N385" s="129">
        <v>6.0</v>
      </c>
      <c r="O385" s="129">
        <v>2.0</v>
      </c>
      <c r="P385" s="129">
        <v>284.0</v>
      </c>
      <c r="Q385" s="129">
        <v>259.0</v>
      </c>
      <c r="R385" s="129">
        <v>33.0</v>
      </c>
      <c r="S385" s="129">
        <v>28.0</v>
      </c>
      <c r="T385" s="129">
        <v>200.0</v>
      </c>
      <c r="U385" s="129">
        <v>9.0</v>
      </c>
      <c r="V385" s="129">
        <v>17.0</v>
      </c>
      <c r="W385" s="129">
        <v>4.44</v>
      </c>
      <c r="X385" s="129">
        <v>21.74</v>
      </c>
      <c r="Y385" s="129">
        <v>5.0</v>
      </c>
      <c r="Z385" s="129">
        <v>1.0</v>
      </c>
      <c r="AA385" s="129">
        <v>1.0</v>
      </c>
      <c r="AB385" s="129">
        <v>2.0</v>
      </c>
      <c r="AC385" s="129">
        <v>3.0</v>
      </c>
      <c r="AD385" s="129">
        <v>2.1</v>
      </c>
      <c r="AE385" s="129">
        <v>256.0</v>
      </c>
      <c r="AF385" s="129">
        <v>4.0</v>
      </c>
      <c r="AG385" s="129">
        <v>1.0</v>
      </c>
      <c r="AH385" s="129">
        <v>1.0</v>
      </c>
      <c r="AI385" s="129">
        <v>1.0</v>
      </c>
      <c r="AJ385" s="129">
        <v>2.0</v>
      </c>
      <c r="AK385" s="129">
        <v>2.0</v>
      </c>
      <c r="AL385" s="130">
        <v>45392.87391458333</v>
      </c>
      <c r="AM385" s="131">
        <v>770497.97</v>
      </c>
      <c r="AN385" s="131">
        <v>632437.86</v>
      </c>
    </row>
    <row r="386">
      <c r="A386" s="129">
        <v>750.0</v>
      </c>
      <c r="B386" s="14" t="s">
        <v>42</v>
      </c>
      <c r="C386" s="14" t="s">
        <v>32</v>
      </c>
      <c r="D386" s="14" t="s">
        <v>393</v>
      </c>
      <c r="E386" s="14" t="s">
        <v>394</v>
      </c>
      <c r="F386" s="15" t="s">
        <v>121</v>
      </c>
      <c r="G386" s="15" t="s">
        <v>36</v>
      </c>
      <c r="H386" s="18" t="s">
        <v>1057</v>
      </c>
      <c r="I386" s="18" t="s">
        <v>1058</v>
      </c>
      <c r="J386" s="129">
        <v>956004.75</v>
      </c>
      <c r="K386" s="129">
        <v>824521.4</v>
      </c>
      <c r="L386" s="129">
        <v>29744.92</v>
      </c>
      <c r="M386" s="129">
        <v>30917.4</v>
      </c>
      <c r="N386" s="129">
        <v>26.0</v>
      </c>
      <c r="O386" s="129">
        <v>2.0</v>
      </c>
      <c r="P386" s="129">
        <v>314.0</v>
      </c>
      <c r="Q386" s="129">
        <v>309.0</v>
      </c>
      <c r="R386" s="129">
        <v>44.0</v>
      </c>
      <c r="S386" s="129">
        <v>29.0</v>
      </c>
      <c r="T386" s="129">
        <v>1200.0</v>
      </c>
      <c r="U386" s="129">
        <v>1.0</v>
      </c>
      <c r="V386" s="129">
        <v>51.0</v>
      </c>
      <c r="W386" s="129">
        <v>-3.79</v>
      </c>
      <c r="X386" s="129">
        <v>15.95</v>
      </c>
      <c r="Y386" s="129">
        <v>5.0</v>
      </c>
      <c r="Z386" s="129">
        <v>1.0</v>
      </c>
      <c r="AA386" s="129">
        <v>3.0</v>
      </c>
      <c r="AB386" s="129">
        <v>1.0</v>
      </c>
      <c r="AC386" s="129">
        <v>3.0</v>
      </c>
      <c r="AD386" s="129">
        <v>2.1</v>
      </c>
      <c r="AE386" s="129">
        <v>260.0</v>
      </c>
      <c r="AF386" s="129">
        <v>4.0</v>
      </c>
      <c r="AG386" s="129">
        <v>1.0</v>
      </c>
      <c r="AH386" s="129">
        <v>2.0</v>
      </c>
      <c r="AI386" s="129">
        <v>1.0</v>
      </c>
      <c r="AJ386" s="129">
        <v>2.0</v>
      </c>
      <c r="AK386" s="129">
        <v>2.0</v>
      </c>
      <c r="AL386" s="130">
        <v>45392.87391458333</v>
      </c>
      <c r="AM386" s="131">
        <v>955973.71</v>
      </c>
      <c r="AN386" s="131">
        <v>824521.0</v>
      </c>
    </row>
    <row r="387">
      <c r="A387" s="129">
        <v>774.0</v>
      </c>
      <c r="B387" s="14" t="s">
        <v>122</v>
      </c>
      <c r="C387" s="14" t="s">
        <v>32</v>
      </c>
      <c r="D387" s="14" t="s">
        <v>696</v>
      </c>
      <c r="E387" s="14" t="s">
        <v>697</v>
      </c>
      <c r="F387" s="15" t="s">
        <v>108</v>
      </c>
      <c r="G387" s="15" t="s">
        <v>46</v>
      </c>
      <c r="H387" s="18" t="s">
        <v>1057</v>
      </c>
      <c r="I387" s="18" t="s">
        <v>1058</v>
      </c>
      <c r="J387" s="129">
        <v>748514.61</v>
      </c>
      <c r="K387" s="129">
        <v>618098.8</v>
      </c>
      <c r="L387" s="129">
        <v>24627.16</v>
      </c>
      <c r="M387" s="129">
        <v>22917.57</v>
      </c>
      <c r="N387" s="129">
        <v>6.0</v>
      </c>
      <c r="O387" s="129">
        <v>10.0</v>
      </c>
      <c r="P387" s="129">
        <v>346.0</v>
      </c>
      <c r="Q387" s="129">
        <v>316.0</v>
      </c>
      <c r="R387" s="129">
        <v>46.0</v>
      </c>
      <c r="S387" s="129">
        <v>35.0</v>
      </c>
      <c r="T387" s="129">
        <v>-40.0</v>
      </c>
      <c r="U387" s="129">
        <v>9.0</v>
      </c>
      <c r="V387" s="129">
        <v>31.0</v>
      </c>
      <c r="W387" s="129">
        <v>7.46</v>
      </c>
      <c r="X387" s="129">
        <v>21.1</v>
      </c>
      <c r="Y387" s="129">
        <v>1.0</v>
      </c>
      <c r="Z387" s="129">
        <v>1.0</v>
      </c>
      <c r="AA387" s="129">
        <v>2.0</v>
      </c>
      <c r="AB387" s="129">
        <v>2.0</v>
      </c>
      <c r="AC387" s="129">
        <v>3.0</v>
      </c>
      <c r="AD387" s="129">
        <v>2.1</v>
      </c>
      <c r="AE387" s="129">
        <v>258.0</v>
      </c>
      <c r="AF387" s="129">
        <v>1.0</v>
      </c>
      <c r="AG387" s="129">
        <v>1.0</v>
      </c>
      <c r="AH387" s="129">
        <v>2.0</v>
      </c>
      <c r="AI387" s="129">
        <v>1.0</v>
      </c>
      <c r="AJ387" s="129">
        <v>2.0</v>
      </c>
      <c r="AK387" s="129">
        <v>2.0</v>
      </c>
      <c r="AL387" s="130">
        <v>45392.87391458333</v>
      </c>
      <c r="AM387" s="131">
        <v>748924.61</v>
      </c>
      <c r="AN387" s="131">
        <v>618260.89</v>
      </c>
    </row>
    <row r="388">
      <c r="A388" s="129">
        <v>136.0</v>
      </c>
      <c r="B388" s="14" t="s">
        <v>63</v>
      </c>
      <c r="C388" s="14" t="s">
        <v>32</v>
      </c>
      <c r="D388" s="14" t="s">
        <v>109</v>
      </c>
      <c r="E388" s="14" t="s">
        <v>110</v>
      </c>
      <c r="F388" s="15" t="s">
        <v>88</v>
      </c>
      <c r="G388" s="15" t="s">
        <v>59</v>
      </c>
      <c r="H388" s="18" t="s">
        <v>1057</v>
      </c>
      <c r="I388" s="18" t="s">
        <v>1058</v>
      </c>
      <c r="J388" s="129">
        <v>843570.94</v>
      </c>
      <c r="K388" s="129">
        <v>802435.6</v>
      </c>
      <c r="L388" s="129">
        <v>20198.68</v>
      </c>
      <c r="M388" s="129">
        <v>19195.84</v>
      </c>
      <c r="N388" s="14" t="s">
        <v>41</v>
      </c>
      <c r="O388" s="129">
        <v>1.0</v>
      </c>
      <c r="P388" s="129">
        <v>314.0</v>
      </c>
      <c r="Q388" s="129">
        <v>245.0</v>
      </c>
      <c r="R388" s="129">
        <v>39.0</v>
      </c>
      <c r="S388" s="129">
        <v>21.0</v>
      </c>
      <c r="T388" s="14" t="s">
        <v>41</v>
      </c>
      <c r="U388" s="129">
        <v>28.0</v>
      </c>
      <c r="V388" s="129">
        <v>85.0</v>
      </c>
      <c r="W388" s="129">
        <v>5.22</v>
      </c>
      <c r="X388" s="129">
        <v>5.13</v>
      </c>
      <c r="Y388" s="14" t="s">
        <v>41</v>
      </c>
      <c r="Z388" s="129">
        <v>1.0</v>
      </c>
      <c r="AA388" s="129">
        <v>5.0</v>
      </c>
      <c r="AB388" s="129">
        <v>2.0</v>
      </c>
      <c r="AC388" s="129">
        <v>1.0</v>
      </c>
      <c r="AD388" s="129">
        <v>2.15</v>
      </c>
      <c r="AE388" s="129">
        <v>251.0</v>
      </c>
      <c r="AF388" s="14" t="s">
        <v>41</v>
      </c>
      <c r="AG388" s="129">
        <v>1.0</v>
      </c>
      <c r="AH388" s="129">
        <v>4.0</v>
      </c>
      <c r="AI388" s="129">
        <v>1.0</v>
      </c>
      <c r="AJ388" s="129">
        <v>1.0</v>
      </c>
      <c r="AK388" s="129">
        <v>2.0</v>
      </c>
      <c r="AL388" s="130">
        <v>45392.87391458333</v>
      </c>
      <c r="AM388" s="131">
        <v>820768.34</v>
      </c>
      <c r="AN388" s="131">
        <v>790934.74</v>
      </c>
    </row>
    <row r="389">
      <c r="A389" s="129">
        <v>310.0</v>
      </c>
      <c r="B389" s="14" t="s">
        <v>42</v>
      </c>
      <c r="C389" s="14" t="s">
        <v>32</v>
      </c>
      <c r="D389" s="14" t="s">
        <v>321</v>
      </c>
      <c r="E389" s="14" t="s">
        <v>322</v>
      </c>
      <c r="F389" s="15" t="s">
        <v>243</v>
      </c>
      <c r="G389" s="15" t="s">
        <v>101</v>
      </c>
      <c r="H389" s="18" t="s">
        <v>1057</v>
      </c>
      <c r="I389" s="18" t="s">
        <v>1058</v>
      </c>
      <c r="J389" s="129">
        <v>2316528.08</v>
      </c>
      <c r="K389" s="129">
        <v>1875876.8</v>
      </c>
      <c r="L389" s="129">
        <v>63459.33</v>
      </c>
      <c r="M389" s="129">
        <v>60679.75</v>
      </c>
      <c r="N389" s="129">
        <v>26.0</v>
      </c>
      <c r="O389" s="129">
        <v>60.0</v>
      </c>
      <c r="P389" s="129">
        <v>759.0</v>
      </c>
      <c r="Q389" s="129">
        <v>675.0</v>
      </c>
      <c r="R389" s="129">
        <v>46.0</v>
      </c>
      <c r="S389" s="129">
        <v>48.0</v>
      </c>
      <c r="T389" s="129">
        <v>-56.0</v>
      </c>
      <c r="U389" s="129">
        <v>12.0</v>
      </c>
      <c r="V389" s="129">
        <v>-4.0</v>
      </c>
      <c r="W389" s="129">
        <v>4.58</v>
      </c>
      <c r="X389" s="129">
        <v>23.49</v>
      </c>
      <c r="Y389" s="129">
        <v>1.0</v>
      </c>
      <c r="Z389" s="129">
        <v>1.0</v>
      </c>
      <c r="AA389" s="129">
        <v>1.0</v>
      </c>
      <c r="AB389" s="129">
        <v>2.0</v>
      </c>
      <c r="AC389" s="129">
        <v>4.0</v>
      </c>
      <c r="AD389" s="129">
        <v>2.15</v>
      </c>
      <c r="AE389" s="129">
        <v>253.0</v>
      </c>
      <c r="AF389" s="129">
        <v>1.0</v>
      </c>
      <c r="AG389" s="129">
        <v>1.0</v>
      </c>
      <c r="AH389" s="129">
        <v>1.0</v>
      </c>
      <c r="AI389" s="129">
        <v>1.0</v>
      </c>
      <c r="AJ389" s="129">
        <v>3.0</v>
      </c>
      <c r="AK389" s="129">
        <v>2.0</v>
      </c>
      <c r="AL389" s="130">
        <v>45392.87391458333</v>
      </c>
      <c r="AM389" s="131">
        <v>2315579.58</v>
      </c>
      <c r="AN389" s="131">
        <v>1876066.37</v>
      </c>
    </row>
    <row r="390">
      <c r="A390" s="129">
        <v>461.0</v>
      </c>
      <c r="B390" s="14" t="s">
        <v>42</v>
      </c>
      <c r="C390" s="14" t="s">
        <v>32</v>
      </c>
      <c r="D390" s="14" t="s">
        <v>393</v>
      </c>
      <c r="E390" s="14" t="s">
        <v>394</v>
      </c>
      <c r="F390" s="15" t="s">
        <v>121</v>
      </c>
      <c r="G390" s="15" t="s">
        <v>36</v>
      </c>
      <c r="H390" s="18" t="s">
        <v>1057</v>
      </c>
      <c r="I390" s="18" t="s">
        <v>1058</v>
      </c>
      <c r="J390" s="129">
        <v>1163090.66</v>
      </c>
      <c r="K390" s="129">
        <v>934281.0</v>
      </c>
      <c r="L390" s="129">
        <v>36785.25</v>
      </c>
      <c r="M390" s="129">
        <v>34587.25</v>
      </c>
      <c r="N390" s="129">
        <v>27.0</v>
      </c>
      <c r="O390" s="129">
        <v>42.0</v>
      </c>
      <c r="P390" s="129">
        <v>373.0</v>
      </c>
      <c r="Q390" s="129">
        <v>370.0</v>
      </c>
      <c r="R390" s="129">
        <v>17.0</v>
      </c>
      <c r="S390" s="129">
        <v>27.0</v>
      </c>
      <c r="T390" s="129">
        <v>-35.0</v>
      </c>
      <c r="U390" s="129">
        <v>0.0</v>
      </c>
      <c r="V390" s="129">
        <v>-37.0</v>
      </c>
      <c r="W390" s="129">
        <v>6.35</v>
      </c>
      <c r="X390" s="129">
        <v>24.49</v>
      </c>
      <c r="Y390" s="129">
        <v>1.0</v>
      </c>
      <c r="Z390" s="129">
        <v>1.0</v>
      </c>
      <c r="AA390" s="129">
        <v>1.0</v>
      </c>
      <c r="AB390" s="129">
        <v>2.0</v>
      </c>
      <c r="AC390" s="129">
        <v>4.0</v>
      </c>
      <c r="AD390" s="129">
        <v>2.15</v>
      </c>
      <c r="AE390" s="129">
        <v>252.0</v>
      </c>
      <c r="AF390" s="129">
        <v>1.0</v>
      </c>
      <c r="AG390" s="129">
        <v>1.0</v>
      </c>
      <c r="AH390" s="129">
        <v>1.0</v>
      </c>
      <c r="AI390" s="129">
        <v>1.0</v>
      </c>
      <c r="AJ390" s="129">
        <v>3.0</v>
      </c>
      <c r="AK390" s="129">
        <v>2.0</v>
      </c>
      <c r="AL390" s="130">
        <v>45392.87391458333</v>
      </c>
      <c r="AM390" s="131">
        <v>1163248.22</v>
      </c>
      <c r="AN390" s="131">
        <v>934280.82</v>
      </c>
    </row>
    <row r="391">
      <c r="A391" s="129">
        <v>376.0</v>
      </c>
      <c r="B391" s="14" t="s">
        <v>67</v>
      </c>
      <c r="C391" s="14" t="s">
        <v>32</v>
      </c>
      <c r="D391" s="14" t="s">
        <v>71</v>
      </c>
      <c r="E391" s="14" t="s">
        <v>384</v>
      </c>
      <c r="F391" s="15" t="s">
        <v>185</v>
      </c>
      <c r="G391" s="15" t="s">
        <v>46</v>
      </c>
      <c r="H391" s="18" t="s">
        <v>1057</v>
      </c>
      <c r="I391" s="18" t="s">
        <v>1058</v>
      </c>
      <c r="J391" s="129">
        <v>1428300.67</v>
      </c>
      <c r="K391" s="129">
        <v>1419527.0</v>
      </c>
      <c r="L391" s="129">
        <v>42122.39</v>
      </c>
      <c r="M391" s="129">
        <v>39655.66</v>
      </c>
      <c r="N391" s="129">
        <v>68.0</v>
      </c>
      <c r="O391" s="129">
        <v>60.0</v>
      </c>
      <c r="P391" s="129">
        <v>433.0</v>
      </c>
      <c r="Q391" s="129">
        <v>389.0</v>
      </c>
      <c r="R391" s="129">
        <v>56.0</v>
      </c>
      <c r="S391" s="129">
        <v>19.0</v>
      </c>
      <c r="T391" s="129">
        <v>13.0</v>
      </c>
      <c r="U391" s="129">
        <v>11.0</v>
      </c>
      <c r="V391" s="129">
        <v>194.0</v>
      </c>
      <c r="W391" s="129">
        <v>6.22</v>
      </c>
      <c r="X391" s="129">
        <v>0.62</v>
      </c>
      <c r="Y391" s="129">
        <v>1.0</v>
      </c>
      <c r="Z391" s="129">
        <v>1.0</v>
      </c>
      <c r="AA391" s="129">
        <v>5.0</v>
      </c>
      <c r="AB391" s="129">
        <v>2.0</v>
      </c>
      <c r="AC391" s="129">
        <v>1.0</v>
      </c>
      <c r="AD391" s="129">
        <v>2.2</v>
      </c>
      <c r="AE391" s="129">
        <v>250.0</v>
      </c>
      <c r="AF391" s="129">
        <v>1.0</v>
      </c>
      <c r="AG391" s="129">
        <v>1.0</v>
      </c>
      <c r="AH391" s="129">
        <v>4.0</v>
      </c>
      <c r="AI391" s="129">
        <v>1.0</v>
      </c>
      <c r="AJ391" s="129">
        <v>1.0</v>
      </c>
      <c r="AK391" s="129">
        <v>2.0</v>
      </c>
      <c r="AL391" s="130">
        <v>45392.87391458333</v>
      </c>
      <c r="AM391" s="131">
        <v>1428898.92</v>
      </c>
      <c r="AN391" s="131">
        <v>1419501.26</v>
      </c>
    </row>
    <row r="392">
      <c r="A392" s="129">
        <v>130.0</v>
      </c>
      <c r="B392" s="14" t="s">
        <v>37</v>
      </c>
      <c r="C392" s="14" t="s">
        <v>32</v>
      </c>
      <c r="D392" s="14" t="s">
        <v>94</v>
      </c>
      <c r="E392" s="14" t="s">
        <v>95</v>
      </c>
      <c r="F392" s="15" t="s">
        <v>96</v>
      </c>
      <c r="G392" s="15" t="s">
        <v>59</v>
      </c>
      <c r="H392" s="18" t="s">
        <v>1057</v>
      </c>
      <c r="I392" s="18" t="s">
        <v>1058</v>
      </c>
      <c r="J392" s="129">
        <v>1218279.56</v>
      </c>
      <c r="K392" s="129">
        <v>1123493.6</v>
      </c>
      <c r="L392" s="129">
        <v>30789.75</v>
      </c>
      <c r="M392" s="129">
        <v>27322.5</v>
      </c>
      <c r="N392" s="129">
        <v>16.0</v>
      </c>
      <c r="O392" s="129">
        <v>2.0</v>
      </c>
      <c r="P392" s="129">
        <v>325.0</v>
      </c>
      <c r="Q392" s="129">
        <v>367.0</v>
      </c>
      <c r="R392" s="129">
        <v>30.0</v>
      </c>
      <c r="S392" s="129">
        <v>31.0</v>
      </c>
      <c r="T392" s="129">
        <v>700.0</v>
      </c>
      <c r="U392" s="129">
        <v>-11.0</v>
      </c>
      <c r="V392" s="129">
        <v>-3.0</v>
      </c>
      <c r="W392" s="129">
        <v>12.69</v>
      </c>
      <c r="X392" s="129">
        <v>8.44</v>
      </c>
      <c r="Y392" s="129">
        <v>5.0</v>
      </c>
      <c r="Z392" s="129">
        <v>1.0</v>
      </c>
      <c r="AA392" s="129">
        <v>1.0</v>
      </c>
      <c r="AB392" s="129">
        <v>3.0</v>
      </c>
      <c r="AC392" s="129">
        <v>2.0</v>
      </c>
      <c r="AD392" s="129">
        <v>2.25</v>
      </c>
      <c r="AE392" s="129">
        <v>245.0</v>
      </c>
      <c r="AF392" s="129">
        <v>4.0</v>
      </c>
      <c r="AG392" s="129">
        <v>1.0</v>
      </c>
      <c r="AH392" s="129">
        <v>1.0</v>
      </c>
      <c r="AI392" s="129">
        <v>2.0</v>
      </c>
      <c r="AJ392" s="129">
        <v>2.0</v>
      </c>
      <c r="AK392" s="129">
        <v>2.0</v>
      </c>
      <c r="AL392" s="130">
        <v>45392.87391458333</v>
      </c>
      <c r="AM392" s="131">
        <v>1213827.56</v>
      </c>
      <c r="AN392" s="131">
        <v>1116688.01</v>
      </c>
    </row>
    <row r="393">
      <c r="A393" s="129">
        <v>160.0</v>
      </c>
      <c r="B393" s="14" t="s">
        <v>97</v>
      </c>
      <c r="C393" s="14" t="s">
        <v>32</v>
      </c>
      <c r="D393" s="14" t="s">
        <v>152</v>
      </c>
      <c r="E393" s="14" t="s">
        <v>153</v>
      </c>
      <c r="F393" s="15" t="s">
        <v>154</v>
      </c>
      <c r="G393" s="15" t="s">
        <v>101</v>
      </c>
      <c r="H393" s="18" t="s">
        <v>1057</v>
      </c>
      <c r="I393" s="18" t="s">
        <v>1058</v>
      </c>
      <c r="J393" s="129">
        <v>1549727.84</v>
      </c>
      <c r="K393" s="129">
        <v>1291101.4</v>
      </c>
      <c r="L393" s="129">
        <v>70391.08</v>
      </c>
      <c r="M393" s="129">
        <v>63379.0</v>
      </c>
      <c r="N393" s="129">
        <v>1.0</v>
      </c>
      <c r="O393" s="14" t="s">
        <v>41</v>
      </c>
      <c r="P393" s="129">
        <v>385.0</v>
      </c>
      <c r="Q393" s="129">
        <v>344.0</v>
      </c>
      <c r="R393" s="129">
        <v>10.0</v>
      </c>
      <c r="S393" s="129">
        <v>15.0</v>
      </c>
      <c r="T393" s="14" t="s">
        <v>41</v>
      </c>
      <c r="U393" s="129">
        <v>11.0</v>
      </c>
      <c r="V393" s="129">
        <v>-33.0</v>
      </c>
      <c r="W393" s="129">
        <v>11.06</v>
      </c>
      <c r="X393" s="129">
        <v>20.03</v>
      </c>
      <c r="Y393" s="14" t="s">
        <v>41</v>
      </c>
      <c r="Z393" s="129">
        <v>1.0</v>
      </c>
      <c r="AA393" s="129">
        <v>1.0</v>
      </c>
      <c r="AB393" s="129">
        <v>3.0</v>
      </c>
      <c r="AC393" s="129">
        <v>3.0</v>
      </c>
      <c r="AD393" s="129">
        <v>2.25</v>
      </c>
      <c r="AE393" s="129">
        <v>249.0</v>
      </c>
      <c r="AF393" s="14" t="s">
        <v>41</v>
      </c>
      <c r="AG393" s="129">
        <v>1.0</v>
      </c>
      <c r="AH393" s="129">
        <v>1.0</v>
      </c>
      <c r="AI393" s="129">
        <v>2.0</v>
      </c>
      <c r="AJ393" s="129">
        <v>2.0</v>
      </c>
      <c r="AK393" s="129">
        <v>2.0</v>
      </c>
      <c r="AL393" s="130">
        <v>45392.87391458333</v>
      </c>
      <c r="AM393" s="131">
        <v>1550232.34</v>
      </c>
      <c r="AN393" s="131">
        <v>1291181.71</v>
      </c>
    </row>
    <row r="394">
      <c r="A394" s="129">
        <v>439.0</v>
      </c>
      <c r="B394" s="14" t="s">
        <v>42</v>
      </c>
      <c r="C394" s="14" t="s">
        <v>32</v>
      </c>
      <c r="D394" s="14" t="s">
        <v>439</v>
      </c>
      <c r="E394" s="14" t="s">
        <v>440</v>
      </c>
      <c r="F394" s="15" t="s">
        <v>45</v>
      </c>
      <c r="G394" s="15" t="s">
        <v>46</v>
      </c>
      <c r="H394" s="18" t="s">
        <v>1057</v>
      </c>
      <c r="I394" s="18" t="s">
        <v>1058</v>
      </c>
      <c r="J394" s="129">
        <v>1363721.14</v>
      </c>
      <c r="K394" s="129">
        <v>1123869.0</v>
      </c>
      <c r="L394" s="129">
        <v>47128.56</v>
      </c>
      <c r="M394" s="129">
        <v>41806.64</v>
      </c>
      <c r="N394" s="14" t="s">
        <v>41</v>
      </c>
      <c r="O394" s="14" t="s">
        <v>41</v>
      </c>
      <c r="P394" s="129">
        <v>567.0</v>
      </c>
      <c r="Q394" s="129">
        <v>545.0</v>
      </c>
      <c r="R394" s="129">
        <v>37.0</v>
      </c>
      <c r="S394" s="129">
        <v>48.0</v>
      </c>
      <c r="T394" s="14" t="s">
        <v>41</v>
      </c>
      <c r="U394" s="129">
        <v>4.0</v>
      </c>
      <c r="V394" s="129">
        <v>-22.0</v>
      </c>
      <c r="W394" s="129">
        <v>12.73</v>
      </c>
      <c r="X394" s="129">
        <v>21.34</v>
      </c>
      <c r="Y394" s="14" t="s">
        <v>41</v>
      </c>
      <c r="Z394" s="129">
        <v>1.0</v>
      </c>
      <c r="AA394" s="129">
        <v>1.0</v>
      </c>
      <c r="AB394" s="129">
        <v>3.0</v>
      </c>
      <c r="AC394" s="129">
        <v>3.0</v>
      </c>
      <c r="AD394" s="129">
        <v>2.25</v>
      </c>
      <c r="AE394" s="129">
        <v>247.0</v>
      </c>
      <c r="AF394" s="14" t="s">
        <v>41</v>
      </c>
      <c r="AG394" s="129">
        <v>1.0</v>
      </c>
      <c r="AH394" s="129">
        <v>1.0</v>
      </c>
      <c r="AI394" s="129">
        <v>2.0</v>
      </c>
      <c r="AJ394" s="129">
        <v>2.0</v>
      </c>
      <c r="AK394" s="129">
        <v>2.0</v>
      </c>
      <c r="AL394" s="130">
        <v>45392.87391458333</v>
      </c>
      <c r="AM394" s="131">
        <v>1362989.39</v>
      </c>
      <c r="AN394" s="131">
        <v>1123842.22</v>
      </c>
    </row>
    <row r="395">
      <c r="A395" s="129">
        <v>583.0</v>
      </c>
      <c r="B395" s="14" t="s">
        <v>63</v>
      </c>
      <c r="C395" s="14" t="s">
        <v>32</v>
      </c>
      <c r="D395" s="14" t="s">
        <v>129</v>
      </c>
      <c r="E395" s="14" t="s">
        <v>195</v>
      </c>
      <c r="F395" s="15" t="s">
        <v>196</v>
      </c>
      <c r="G395" s="15" t="s">
        <v>59</v>
      </c>
      <c r="H395" s="18" t="s">
        <v>1057</v>
      </c>
      <c r="I395" s="18" t="s">
        <v>1058</v>
      </c>
      <c r="J395" s="129">
        <v>301652.5</v>
      </c>
      <c r="K395" s="129">
        <v>274569.4</v>
      </c>
      <c r="L395" s="129">
        <v>7127.78</v>
      </c>
      <c r="M395" s="129">
        <v>7042.0</v>
      </c>
      <c r="N395" s="129">
        <v>11.0</v>
      </c>
      <c r="O395" s="129">
        <v>5.0</v>
      </c>
      <c r="P395" s="129">
        <v>179.0</v>
      </c>
      <c r="Q395" s="129">
        <v>138.0</v>
      </c>
      <c r="R395" s="129">
        <v>27.0</v>
      </c>
      <c r="S395" s="129">
        <v>12.0</v>
      </c>
      <c r="T395" s="129">
        <v>120.0</v>
      </c>
      <c r="U395" s="129">
        <v>29.0</v>
      </c>
      <c r="V395" s="129">
        <v>125.0</v>
      </c>
      <c r="W395" s="129">
        <v>1.22</v>
      </c>
      <c r="X395" s="129">
        <v>9.86</v>
      </c>
      <c r="Y395" s="129">
        <v>5.0</v>
      </c>
      <c r="Z395" s="129">
        <v>1.0</v>
      </c>
      <c r="AA395" s="129">
        <v>5.0</v>
      </c>
      <c r="AB395" s="129">
        <v>1.0</v>
      </c>
      <c r="AC395" s="129">
        <v>2.0</v>
      </c>
      <c r="AD395" s="129">
        <v>2.25</v>
      </c>
      <c r="AE395" s="129">
        <v>244.0</v>
      </c>
      <c r="AF395" s="129">
        <v>4.0</v>
      </c>
      <c r="AG395" s="129">
        <v>1.0</v>
      </c>
      <c r="AH395" s="129">
        <v>4.0</v>
      </c>
      <c r="AI395" s="129">
        <v>1.0</v>
      </c>
      <c r="AJ395" s="129">
        <v>2.0</v>
      </c>
      <c r="AK395" s="129">
        <v>2.0</v>
      </c>
      <c r="AL395" s="130">
        <v>45392.87391458333</v>
      </c>
      <c r="AM395" s="131">
        <v>327196.4</v>
      </c>
      <c r="AN395" s="131">
        <v>283021.22</v>
      </c>
    </row>
    <row r="396">
      <c r="A396" s="129">
        <v>707.0</v>
      </c>
      <c r="B396" s="14" t="s">
        <v>37</v>
      </c>
      <c r="C396" s="14" t="s">
        <v>32</v>
      </c>
      <c r="D396" s="14" t="s">
        <v>641</v>
      </c>
      <c r="E396" s="14" t="s">
        <v>642</v>
      </c>
      <c r="F396" s="15" t="s">
        <v>643</v>
      </c>
      <c r="G396" s="15" t="s">
        <v>59</v>
      </c>
      <c r="H396" s="18" t="s">
        <v>1057</v>
      </c>
      <c r="I396" s="18" t="s">
        <v>1058</v>
      </c>
      <c r="J396" s="129">
        <v>1094376.67</v>
      </c>
      <c r="K396" s="129">
        <v>951200.2</v>
      </c>
      <c r="L396" s="129">
        <v>31716.64</v>
      </c>
      <c r="M396" s="129">
        <v>29130.07</v>
      </c>
      <c r="N396" s="129">
        <v>10.0</v>
      </c>
      <c r="O396" s="14" t="s">
        <v>41</v>
      </c>
      <c r="P396" s="129">
        <v>449.0</v>
      </c>
      <c r="Q396" s="129">
        <v>363.0</v>
      </c>
      <c r="R396" s="129">
        <v>55.0</v>
      </c>
      <c r="S396" s="129">
        <v>58.0</v>
      </c>
      <c r="T396" s="14" t="s">
        <v>41</v>
      </c>
      <c r="U396" s="129">
        <v>23.0</v>
      </c>
      <c r="V396" s="129">
        <v>-5.0</v>
      </c>
      <c r="W396" s="129">
        <v>8.88</v>
      </c>
      <c r="X396" s="129">
        <v>15.05</v>
      </c>
      <c r="Y396" s="14" t="s">
        <v>41</v>
      </c>
      <c r="Z396" s="129">
        <v>1.0</v>
      </c>
      <c r="AA396" s="129">
        <v>1.0</v>
      </c>
      <c r="AB396" s="129">
        <v>3.0</v>
      </c>
      <c r="AC396" s="129">
        <v>3.0</v>
      </c>
      <c r="AD396" s="129">
        <v>2.25</v>
      </c>
      <c r="AE396" s="129">
        <v>246.0</v>
      </c>
      <c r="AF396" s="14" t="s">
        <v>41</v>
      </c>
      <c r="AG396" s="129">
        <v>1.0</v>
      </c>
      <c r="AH396" s="129">
        <v>1.0</v>
      </c>
      <c r="AI396" s="129">
        <v>2.0</v>
      </c>
      <c r="AJ396" s="129">
        <v>2.0</v>
      </c>
      <c r="AK396" s="129">
        <v>2.0</v>
      </c>
      <c r="AL396" s="130">
        <v>45392.87391458333</v>
      </c>
      <c r="AM396" s="131">
        <v>1093551.34</v>
      </c>
      <c r="AN396" s="131">
        <v>951870.97</v>
      </c>
    </row>
    <row r="397">
      <c r="A397" s="129">
        <v>3004.0</v>
      </c>
      <c r="B397" s="14" t="s">
        <v>31</v>
      </c>
      <c r="C397" s="14" t="s">
        <v>32</v>
      </c>
      <c r="D397" s="14" t="s">
        <v>774</v>
      </c>
      <c r="E397" s="14" t="s">
        <v>775</v>
      </c>
      <c r="F397" s="15" t="s">
        <v>776</v>
      </c>
      <c r="G397" s="15" t="s">
        <v>772</v>
      </c>
      <c r="H397" s="18" t="s">
        <v>1057</v>
      </c>
      <c r="I397" s="18" t="s">
        <v>1058</v>
      </c>
      <c r="J397" s="129">
        <v>1266351.19</v>
      </c>
      <c r="K397" s="129">
        <v>1108411.8</v>
      </c>
      <c r="L397" s="129">
        <v>68046.83</v>
      </c>
      <c r="M397" s="129">
        <v>65212.45</v>
      </c>
      <c r="N397" s="129">
        <v>25.0</v>
      </c>
      <c r="O397" s="129">
        <v>12.0</v>
      </c>
      <c r="P397" s="129">
        <v>389.0</v>
      </c>
      <c r="Q397" s="129">
        <v>365.0</v>
      </c>
      <c r="R397" s="129">
        <v>37.0</v>
      </c>
      <c r="S397" s="129">
        <v>27.0</v>
      </c>
      <c r="T397" s="129">
        <v>108.0</v>
      </c>
      <c r="U397" s="129">
        <v>6.0</v>
      </c>
      <c r="V397" s="129">
        <v>37.0</v>
      </c>
      <c r="W397" s="129">
        <v>4.35</v>
      </c>
      <c r="X397" s="129">
        <v>14.25</v>
      </c>
      <c r="Y397" s="129">
        <v>4.0</v>
      </c>
      <c r="Z397" s="129">
        <v>1.0</v>
      </c>
      <c r="AA397" s="129">
        <v>2.0</v>
      </c>
      <c r="AB397" s="129">
        <v>2.0</v>
      </c>
      <c r="AC397" s="129">
        <v>3.0</v>
      </c>
      <c r="AD397" s="129">
        <v>2.25</v>
      </c>
      <c r="AE397" s="129">
        <v>248.0</v>
      </c>
      <c r="AF397" s="129">
        <v>3.0</v>
      </c>
      <c r="AG397" s="129">
        <v>1.0</v>
      </c>
      <c r="AH397" s="129">
        <v>2.0</v>
      </c>
      <c r="AI397" s="129">
        <v>1.0</v>
      </c>
      <c r="AJ397" s="129">
        <v>2.0</v>
      </c>
      <c r="AK397" s="129">
        <v>2.0</v>
      </c>
      <c r="AL397" s="130">
        <v>45392.87391458333</v>
      </c>
      <c r="AM397" s="131">
        <v>2107531.05</v>
      </c>
      <c r="AN397" s="131">
        <v>1922801.72</v>
      </c>
    </row>
    <row r="398">
      <c r="A398" s="129">
        <v>151.0</v>
      </c>
      <c r="B398" s="14" t="s">
        <v>97</v>
      </c>
      <c r="C398" s="14" t="s">
        <v>32</v>
      </c>
      <c r="D398" s="14" t="s">
        <v>141</v>
      </c>
      <c r="E398" s="14" t="s">
        <v>142</v>
      </c>
      <c r="F398" s="15" t="s">
        <v>143</v>
      </c>
      <c r="G398" s="15" t="s">
        <v>101</v>
      </c>
      <c r="H398" s="18" t="s">
        <v>1057</v>
      </c>
      <c r="I398" s="18" t="s">
        <v>1058</v>
      </c>
      <c r="J398" s="129">
        <v>1175390.68</v>
      </c>
      <c r="K398" s="129">
        <v>1020488.6</v>
      </c>
      <c r="L398" s="129">
        <v>31263.13</v>
      </c>
      <c r="M398" s="129">
        <v>27623.71</v>
      </c>
      <c r="N398" s="129">
        <v>71.0</v>
      </c>
      <c r="O398" s="129">
        <v>80.0</v>
      </c>
      <c r="P398" s="129">
        <v>703.0</v>
      </c>
      <c r="Q398" s="129">
        <v>682.0</v>
      </c>
      <c r="R398" s="129">
        <v>58.0</v>
      </c>
      <c r="S398" s="129">
        <v>58.0</v>
      </c>
      <c r="T398" s="129">
        <v>-11.0</v>
      </c>
      <c r="U398" s="129">
        <v>3.0</v>
      </c>
      <c r="V398" s="129">
        <v>0.0</v>
      </c>
      <c r="W398" s="129">
        <v>13.17</v>
      </c>
      <c r="X398" s="129">
        <v>15.18</v>
      </c>
      <c r="Y398" s="129">
        <v>1.0</v>
      </c>
      <c r="Z398" s="129">
        <v>1.0</v>
      </c>
      <c r="AA398" s="129">
        <v>1.0</v>
      </c>
      <c r="AB398" s="129">
        <v>3.0</v>
      </c>
      <c r="AC398" s="129">
        <v>3.0</v>
      </c>
      <c r="AD398" s="129">
        <v>2.3</v>
      </c>
      <c r="AE398" s="129">
        <v>234.0</v>
      </c>
      <c r="AF398" s="129">
        <v>1.0</v>
      </c>
      <c r="AG398" s="129">
        <v>1.0</v>
      </c>
      <c r="AH398" s="129">
        <v>1.0</v>
      </c>
      <c r="AI398" s="129">
        <v>2.0</v>
      </c>
      <c r="AJ398" s="129">
        <v>2.0</v>
      </c>
      <c r="AK398" s="129">
        <v>2.0</v>
      </c>
      <c r="AL398" s="130">
        <v>45392.87391458333</v>
      </c>
      <c r="AM398" s="131">
        <v>1173166.68</v>
      </c>
      <c r="AN398" s="131">
        <v>985763.65</v>
      </c>
    </row>
    <row r="399">
      <c r="A399" s="129">
        <v>312.0</v>
      </c>
      <c r="B399" s="14" t="s">
        <v>67</v>
      </c>
      <c r="C399" s="14" t="s">
        <v>32</v>
      </c>
      <c r="D399" s="14" t="s">
        <v>284</v>
      </c>
      <c r="E399" s="14" t="s">
        <v>325</v>
      </c>
      <c r="F399" s="15" t="s">
        <v>275</v>
      </c>
      <c r="G399" s="15" t="s">
        <v>46</v>
      </c>
      <c r="H399" s="18" t="s">
        <v>1057</v>
      </c>
      <c r="I399" s="18" t="s">
        <v>1058</v>
      </c>
      <c r="J399" s="129">
        <v>1783493.89</v>
      </c>
      <c r="K399" s="129">
        <v>1473226.4</v>
      </c>
      <c r="L399" s="129">
        <v>59549.99</v>
      </c>
      <c r="M399" s="129">
        <v>52896.01</v>
      </c>
      <c r="N399" s="129">
        <v>36.0</v>
      </c>
      <c r="O399" s="129">
        <v>54.0</v>
      </c>
      <c r="P399" s="129">
        <v>641.0</v>
      </c>
      <c r="Q399" s="129">
        <v>489.0</v>
      </c>
      <c r="R399" s="129">
        <v>42.0</v>
      </c>
      <c r="S399" s="129">
        <v>44.0</v>
      </c>
      <c r="T399" s="129">
        <v>-33.0</v>
      </c>
      <c r="U399" s="129">
        <v>31.0</v>
      </c>
      <c r="V399" s="129">
        <v>-4.0</v>
      </c>
      <c r="W399" s="129">
        <v>12.58</v>
      </c>
      <c r="X399" s="129">
        <v>21.06</v>
      </c>
      <c r="Y399" s="129">
        <v>1.0</v>
      </c>
      <c r="Z399" s="129">
        <v>1.0</v>
      </c>
      <c r="AA399" s="129">
        <v>1.0</v>
      </c>
      <c r="AB399" s="129">
        <v>3.0</v>
      </c>
      <c r="AC399" s="129">
        <v>3.0</v>
      </c>
      <c r="AD399" s="129">
        <v>2.3</v>
      </c>
      <c r="AE399" s="129">
        <v>239.0</v>
      </c>
      <c r="AF399" s="129">
        <v>1.0</v>
      </c>
      <c r="AG399" s="129">
        <v>1.0</v>
      </c>
      <c r="AH399" s="129">
        <v>1.0</v>
      </c>
      <c r="AI399" s="129">
        <v>2.0</v>
      </c>
      <c r="AJ399" s="129">
        <v>2.0</v>
      </c>
      <c r="AK399" s="129">
        <v>2.0</v>
      </c>
      <c r="AL399" s="130">
        <v>45392.87391458333</v>
      </c>
      <c r="AM399" s="131">
        <v>1783943.89</v>
      </c>
      <c r="AN399" s="131">
        <v>1473608.0</v>
      </c>
    </row>
    <row r="400">
      <c r="A400" s="129">
        <v>347.0</v>
      </c>
      <c r="B400" s="14" t="s">
        <v>63</v>
      </c>
      <c r="C400" s="14" t="s">
        <v>32</v>
      </c>
      <c r="D400" s="14" t="s">
        <v>359</v>
      </c>
      <c r="E400" s="14" t="s">
        <v>360</v>
      </c>
      <c r="F400" s="15" t="s">
        <v>343</v>
      </c>
      <c r="G400" s="15" t="s">
        <v>46</v>
      </c>
      <c r="H400" s="18" t="s">
        <v>1057</v>
      </c>
      <c r="I400" s="18" t="s">
        <v>1058</v>
      </c>
      <c r="J400" s="129">
        <v>1114947.99</v>
      </c>
      <c r="K400" s="129">
        <v>957317.8</v>
      </c>
      <c r="L400" s="129">
        <v>43235.25</v>
      </c>
      <c r="M400" s="129">
        <v>39607.76</v>
      </c>
      <c r="N400" s="129">
        <v>26.0</v>
      </c>
      <c r="O400" s="129">
        <v>29.0</v>
      </c>
      <c r="P400" s="129">
        <v>464.0</v>
      </c>
      <c r="Q400" s="129">
        <v>411.0</v>
      </c>
      <c r="R400" s="129">
        <v>28.0</v>
      </c>
      <c r="S400" s="129">
        <v>37.0</v>
      </c>
      <c r="T400" s="129">
        <v>-10.0</v>
      </c>
      <c r="U400" s="129">
        <v>12.0</v>
      </c>
      <c r="V400" s="129">
        <v>-24.0</v>
      </c>
      <c r="W400" s="129">
        <v>9.16</v>
      </c>
      <c r="X400" s="129">
        <v>16.47</v>
      </c>
      <c r="Y400" s="129">
        <v>1.0</v>
      </c>
      <c r="Z400" s="129">
        <v>1.0</v>
      </c>
      <c r="AA400" s="129">
        <v>1.0</v>
      </c>
      <c r="AB400" s="129">
        <v>3.0</v>
      </c>
      <c r="AC400" s="129">
        <v>3.0</v>
      </c>
      <c r="AD400" s="129">
        <v>2.3</v>
      </c>
      <c r="AE400" s="129">
        <v>236.0</v>
      </c>
      <c r="AF400" s="129">
        <v>1.0</v>
      </c>
      <c r="AG400" s="129">
        <v>1.0</v>
      </c>
      <c r="AH400" s="129">
        <v>1.0</v>
      </c>
      <c r="AI400" s="129">
        <v>2.0</v>
      </c>
      <c r="AJ400" s="129">
        <v>2.0</v>
      </c>
      <c r="AK400" s="129">
        <v>2.0</v>
      </c>
      <c r="AL400" s="130">
        <v>45392.87391458333</v>
      </c>
      <c r="AM400" s="131">
        <v>1114881.92</v>
      </c>
      <c r="AN400" s="131">
        <v>957742.59</v>
      </c>
    </row>
    <row r="401">
      <c r="A401" s="129">
        <v>352.0</v>
      </c>
      <c r="B401" s="14" t="s">
        <v>60</v>
      </c>
      <c r="C401" s="14" t="s">
        <v>32</v>
      </c>
      <c r="D401" s="14" t="s">
        <v>144</v>
      </c>
      <c r="E401" s="14" t="s">
        <v>363</v>
      </c>
      <c r="F401" s="15" t="s">
        <v>118</v>
      </c>
      <c r="G401" s="15" t="s">
        <v>59</v>
      </c>
      <c r="H401" s="18" t="s">
        <v>1057</v>
      </c>
      <c r="I401" s="18" t="s">
        <v>1058</v>
      </c>
      <c r="J401" s="129">
        <v>1920071.89</v>
      </c>
      <c r="K401" s="129">
        <v>1611289.0</v>
      </c>
      <c r="L401" s="129">
        <v>43959.96</v>
      </c>
      <c r="M401" s="129">
        <v>40486.78</v>
      </c>
      <c r="N401" s="129">
        <v>64.0</v>
      </c>
      <c r="O401" s="129">
        <v>93.0</v>
      </c>
      <c r="P401" s="129">
        <v>506.0</v>
      </c>
      <c r="Q401" s="129">
        <v>467.0</v>
      </c>
      <c r="R401" s="129">
        <v>38.0</v>
      </c>
      <c r="S401" s="129">
        <v>32.0</v>
      </c>
      <c r="T401" s="129">
        <v>-31.0</v>
      </c>
      <c r="U401" s="129">
        <v>8.0</v>
      </c>
      <c r="V401" s="129">
        <v>18.0</v>
      </c>
      <c r="W401" s="129">
        <v>8.58</v>
      </c>
      <c r="X401" s="129">
        <v>19.16</v>
      </c>
      <c r="Y401" s="129">
        <v>1.0</v>
      </c>
      <c r="Z401" s="129">
        <v>1.0</v>
      </c>
      <c r="AA401" s="129">
        <v>1.0</v>
      </c>
      <c r="AB401" s="129">
        <v>3.0</v>
      </c>
      <c r="AC401" s="129">
        <v>3.0</v>
      </c>
      <c r="AD401" s="129">
        <v>2.3</v>
      </c>
      <c r="AE401" s="129">
        <v>237.0</v>
      </c>
      <c r="AF401" s="129">
        <v>1.0</v>
      </c>
      <c r="AG401" s="129">
        <v>1.0</v>
      </c>
      <c r="AH401" s="129">
        <v>1.0</v>
      </c>
      <c r="AI401" s="129">
        <v>2.0</v>
      </c>
      <c r="AJ401" s="129">
        <v>2.0</v>
      </c>
      <c r="AK401" s="129">
        <v>2.0</v>
      </c>
      <c r="AL401" s="130">
        <v>45392.87391458333</v>
      </c>
      <c r="AM401" s="131">
        <v>1921284.39</v>
      </c>
      <c r="AN401" s="131">
        <v>1610745.9</v>
      </c>
    </row>
    <row r="402">
      <c r="A402" s="129">
        <v>368.0</v>
      </c>
      <c r="B402" s="14" t="s">
        <v>97</v>
      </c>
      <c r="C402" s="14" t="s">
        <v>32</v>
      </c>
      <c r="D402" s="14" t="s">
        <v>375</v>
      </c>
      <c r="E402" s="14" t="s">
        <v>376</v>
      </c>
      <c r="F402" s="15" t="s">
        <v>223</v>
      </c>
      <c r="G402" s="15" t="s">
        <v>101</v>
      </c>
      <c r="H402" s="18" t="s">
        <v>1057</v>
      </c>
      <c r="I402" s="18" t="s">
        <v>1058</v>
      </c>
      <c r="J402" s="129">
        <v>4572192.11</v>
      </c>
      <c r="K402" s="129">
        <v>3821590.2</v>
      </c>
      <c r="L402" s="129">
        <v>108185.75</v>
      </c>
      <c r="M402" s="129">
        <v>97191.62</v>
      </c>
      <c r="N402" s="129">
        <v>88.0</v>
      </c>
      <c r="O402" s="129">
        <v>103.0</v>
      </c>
      <c r="P402" s="129">
        <v>952.0</v>
      </c>
      <c r="Q402" s="129">
        <v>922.0</v>
      </c>
      <c r="R402" s="129">
        <v>50.0</v>
      </c>
      <c r="S402" s="129">
        <v>52.0</v>
      </c>
      <c r="T402" s="129">
        <v>-14.0</v>
      </c>
      <c r="U402" s="129">
        <v>3.0</v>
      </c>
      <c r="V402" s="129">
        <v>-3.0</v>
      </c>
      <c r="W402" s="129">
        <v>11.31</v>
      </c>
      <c r="X402" s="129">
        <v>19.64</v>
      </c>
      <c r="Y402" s="129">
        <v>1.0</v>
      </c>
      <c r="Z402" s="129">
        <v>1.0</v>
      </c>
      <c r="AA402" s="129">
        <v>1.0</v>
      </c>
      <c r="AB402" s="129">
        <v>3.0</v>
      </c>
      <c r="AC402" s="129">
        <v>3.0</v>
      </c>
      <c r="AD402" s="129">
        <v>2.3</v>
      </c>
      <c r="AE402" s="129">
        <v>241.0</v>
      </c>
      <c r="AF402" s="129">
        <v>1.0</v>
      </c>
      <c r="AG402" s="129">
        <v>1.0</v>
      </c>
      <c r="AH402" s="129">
        <v>1.0</v>
      </c>
      <c r="AI402" s="129">
        <v>2.0</v>
      </c>
      <c r="AJ402" s="129">
        <v>2.0</v>
      </c>
      <c r="AK402" s="129">
        <v>2.0</v>
      </c>
      <c r="AL402" s="130">
        <v>45392.87391458333</v>
      </c>
      <c r="AM402" s="131">
        <v>4606194.75</v>
      </c>
      <c r="AN402" s="131">
        <v>4035812.32</v>
      </c>
    </row>
    <row r="403">
      <c r="A403" s="129">
        <v>374.0</v>
      </c>
      <c r="B403" s="14" t="s">
        <v>37</v>
      </c>
      <c r="C403" s="14" t="s">
        <v>32</v>
      </c>
      <c r="D403" s="14" t="s">
        <v>296</v>
      </c>
      <c r="E403" s="14" t="s">
        <v>297</v>
      </c>
      <c r="F403" s="15" t="s">
        <v>118</v>
      </c>
      <c r="G403" s="15" t="s">
        <v>59</v>
      </c>
      <c r="H403" s="18" t="s">
        <v>1057</v>
      </c>
      <c r="I403" s="18" t="s">
        <v>1058</v>
      </c>
      <c r="J403" s="129">
        <v>868099.98</v>
      </c>
      <c r="K403" s="129">
        <v>726104.8</v>
      </c>
      <c r="L403" s="129">
        <v>20556.7</v>
      </c>
      <c r="M403" s="129">
        <v>18661.23</v>
      </c>
      <c r="N403" s="129">
        <v>14.0</v>
      </c>
      <c r="O403" s="129">
        <v>43.0</v>
      </c>
      <c r="P403" s="129">
        <v>467.0</v>
      </c>
      <c r="Q403" s="129">
        <v>452.0</v>
      </c>
      <c r="R403" s="129">
        <v>28.0</v>
      </c>
      <c r="S403" s="129">
        <v>25.0</v>
      </c>
      <c r="T403" s="129">
        <v>-67.0</v>
      </c>
      <c r="U403" s="129">
        <v>3.0</v>
      </c>
      <c r="V403" s="129">
        <v>12.0</v>
      </c>
      <c r="W403" s="129">
        <v>10.16</v>
      </c>
      <c r="X403" s="129">
        <v>19.56</v>
      </c>
      <c r="Y403" s="129">
        <v>1.0</v>
      </c>
      <c r="Z403" s="129">
        <v>1.0</v>
      </c>
      <c r="AA403" s="129">
        <v>1.0</v>
      </c>
      <c r="AB403" s="129">
        <v>3.0</v>
      </c>
      <c r="AC403" s="129">
        <v>3.0</v>
      </c>
      <c r="AD403" s="129">
        <v>2.3</v>
      </c>
      <c r="AE403" s="129">
        <v>231.0</v>
      </c>
      <c r="AF403" s="129">
        <v>1.0</v>
      </c>
      <c r="AG403" s="129">
        <v>1.0</v>
      </c>
      <c r="AH403" s="129">
        <v>1.0</v>
      </c>
      <c r="AI403" s="129">
        <v>2.0</v>
      </c>
      <c r="AJ403" s="129">
        <v>2.0</v>
      </c>
      <c r="AK403" s="129">
        <v>2.0</v>
      </c>
      <c r="AL403" s="130">
        <v>45392.87391458333</v>
      </c>
      <c r="AM403" s="131">
        <v>868023.78</v>
      </c>
      <c r="AN403" s="131">
        <v>693827.04</v>
      </c>
    </row>
    <row r="404">
      <c r="A404" s="129">
        <v>397.0</v>
      </c>
      <c r="B404" s="14" t="s">
        <v>63</v>
      </c>
      <c r="C404" s="14" t="s">
        <v>32</v>
      </c>
      <c r="D404" s="14" t="s">
        <v>371</v>
      </c>
      <c r="E404" s="14" t="s">
        <v>404</v>
      </c>
      <c r="F404" s="15" t="s">
        <v>66</v>
      </c>
      <c r="G404" s="15" t="s">
        <v>59</v>
      </c>
      <c r="H404" s="18" t="s">
        <v>1057</v>
      </c>
      <c r="I404" s="18" t="s">
        <v>1058</v>
      </c>
      <c r="J404" s="129">
        <v>2217003.9</v>
      </c>
      <c r="K404" s="129">
        <v>1904304.4</v>
      </c>
      <c r="L404" s="129">
        <v>52018.68</v>
      </c>
      <c r="M404" s="129">
        <v>46663.04</v>
      </c>
      <c r="N404" s="129">
        <v>46.0</v>
      </c>
      <c r="O404" s="129">
        <v>46.0</v>
      </c>
      <c r="P404" s="129">
        <v>563.0</v>
      </c>
      <c r="Q404" s="129">
        <v>506.0</v>
      </c>
      <c r="R404" s="129">
        <v>46.0</v>
      </c>
      <c r="S404" s="129">
        <v>45.0</v>
      </c>
      <c r="T404" s="129">
        <v>0.0</v>
      </c>
      <c r="U404" s="129">
        <v>11.0</v>
      </c>
      <c r="V404" s="129">
        <v>2.0</v>
      </c>
      <c r="W404" s="129">
        <v>11.48</v>
      </c>
      <c r="X404" s="129">
        <v>16.42</v>
      </c>
      <c r="Y404" s="129">
        <v>1.0</v>
      </c>
      <c r="Z404" s="129">
        <v>1.0</v>
      </c>
      <c r="AA404" s="129">
        <v>1.0</v>
      </c>
      <c r="AB404" s="129">
        <v>3.0</v>
      </c>
      <c r="AC404" s="129">
        <v>3.0</v>
      </c>
      <c r="AD404" s="129">
        <v>2.3</v>
      </c>
      <c r="AE404" s="129">
        <v>238.0</v>
      </c>
      <c r="AF404" s="129">
        <v>1.0</v>
      </c>
      <c r="AG404" s="129">
        <v>1.0</v>
      </c>
      <c r="AH404" s="129">
        <v>1.0</v>
      </c>
      <c r="AI404" s="129">
        <v>2.0</v>
      </c>
      <c r="AJ404" s="129">
        <v>2.0</v>
      </c>
      <c r="AK404" s="129">
        <v>2.0</v>
      </c>
      <c r="AL404" s="130">
        <v>45392.87391458333</v>
      </c>
      <c r="AM404" s="131">
        <v>2217122.4</v>
      </c>
      <c r="AN404" s="131">
        <v>1904892.57</v>
      </c>
    </row>
    <row r="405">
      <c r="A405" s="129">
        <v>456.0</v>
      </c>
      <c r="B405" s="14" t="s">
        <v>122</v>
      </c>
      <c r="C405" s="14" t="s">
        <v>32</v>
      </c>
      <c r="D405" s="14" t="s">
        <v>454</v>
      </c>
      <c r="E405" s="14" t="s">
        <v>455</v>
      </c>
      <c r="F405" s="15" t="s">
        <v>243</v>
      </c>
      <c r="G405" s="15" t="s">
        <v>101</v>
      </c>
      <c r="H405" s="18" t="s">
        <v>1057</v>
      </c>
      <c r="I405" s="18" t="s">
        <v>1058</v>
      </c>
      <c r="J405" s="129">
        <v>677877.05</v>
      </c>
      <c r="K405" s="129">
        <v>561822.0</v>
      </c>
      <c r="L405" s="129">
        <v>22427.93</v>
      </c>
      <c r="M405" s="129">
        <v>19984.43</v>
      </c>
      <c r="N405" s="129">
        <v>13.0</v>
      </c>
      <c r="O405" s="129">
        <v>14.0</v>
      </c>
      <c r="P405" s="129">
        <v>350.0</v>
      </c>
      <c r="Q405" s="129">
        <v>356.0</v>
      </c>
      <c r="R405" s="129">
        <v>16.0</v>
      </c>
      <c r="S405" s="129">
        <v>23.0</v>
      </c>
      <c r="T405" s="129">
        <v>-7.0</v>
      </c>
      <c r="U405" s="129">
        <v>-1.0</v>
      </c>
      <c r="V405" s="129">
        <v>-30.0</v>
      </c>
      <c r="W405" s="129">
        <v>12.23</v>
      </c>
      <c r="X405" s="129">
        <v>20.66</v>
      </c>
      <c r="Y405" s="129">
        <v>1.0</v>
      </c>
      <c r="Z405" s="129">
        <v>1.0</v>
      </c>
      <c r="AA405" s="129">
        <v>1.0</v>
      </c>
      <c r="AB405" s="129">
        <v>3.0</v>
      </c>
      <c r="AC405" s="129">
        <v>3.0</v>
      </c>
      <c r="AD405" s="129">
        <v>2.3</v>
      </c>
      <c r="AE405" s="129">
        <v>232.0</v>
      </c>
      <c r="AF405" s="129">
        <v>1.0</v>
      </c>
      <c r="AG405" s="129">
        <v>1.0</v>
      </c>
      <c r="AH405" s="129">
        <v>1.0</v>
      </c>
      <c r="AI405" s="129">
        <v>2.0</v>
      </c>
      <c r="AJ405" s="129">
        <v>2.0</v>
      </c>
      <c r="AK405" s="129">
        <v>2.0</v>
      </c>
      <c r="AL405" s="130">
        <v>45392.87391458333</v>
      </c>
      <c r="AM405" s="131">
        <v>675641.2</v>
      </c>
      <c r="AN405" s="131">
        <v>565064.31</v>
      </c>
    </row>
    <row r="406">
      <c r="A406" s="129">
        <v>476.0</v>
      </c>
      <c r="B406" s="14" t="s">
        <v>60</v>
      </c>
      <c r="C406" s="14" t="s">
        <v>32</v>
      </c>
      <c r="D406" s="14" t="s">
        <v>462</v>
      </c>
      <c r="E406" s="14" t="s">
        <v>463</v>
      </c>
      <c r="F406" s="15" t="s">
        <v>118</v>
      </c>
      <c r="G406" s="15" t="s">
        <v>59</v>
      </c>
      <c r="H406" s="18" t="s">
        <v>1057</v>
      </c>
      <c r="I406" s="18" t="s">
        <v>1058</v>
      </c>
      <c r="J406" s="129">
        <v>1478717.96</v>
      </c>
      <c r="K406" s="129">
        <v>1261156.6</v>
      </c>
      <c r="L406" s="129">
        <v>38730.81</v>
      </c>
      <c r="M406" s="129">
        <v>36874.15</v>
      </c>
      <c r="N406" s="129">
        <v>9.0</v>
      </c>
      <c r="O406" s="129">
        <v>14.0</v>
      </c>
      <c r="P406" s="129">
        <v>472.0</v>
      </c>
      <c r="Q406" s="129">
        <v>475.0</v>
      </c>
      <c r="R406" s="129">
        <v>44.0</v>
      </c>
      <c r="S406" s="129">
        <v>29.0</v>
      </c>
      <c r="T406" s="129">
        <v>-35.0</v>
      </c>
      <c r="U406" s="129">
        <v>0.0</v>
      </c>
      <c r="V406" s="129">
        <v>51.0</v>
      </c>
      <c r="W406" s="129">
        <v>5.04</v>
      </c>
      <c r="X406" s="129">
        <v>17.25</v>
      </c>
      <c r="Y406" s="129">
        <v>1.0</v>
      </c>
      <c r="Z406" s="129">
        <v>1.0</v>
      </c>
      <c r="AA406" s="129">
        <v>3.0</v>
      </c>
      <c r="AB406" s="129">
        <v>2.0</v>
      </c>
      <c r="AC406" s="129">
        <v>3.0</v>
      </c>
      <c r="AD406" s="129">
        <v>2.3</v>
      </c>
      <c r="AE406" s="129">
        <v>235.0</v>
      </c>
      <c r="AF406" s="129">
        <v>1.0</v>
      </c>
      <c r="AG406" s="129">
        <v>1.0</v>
      </c>
      <c r="AH406" s="129">
        <v>2.0</v>
      </c>
      <c r="AI406" s="129">
        <v>1.0</v>
      </c>
      <c r="AJ406" s="129">
        <v>2.0</v>
      </c>
      <c r="AK406" s="129">
        <v>2.0</v>
      </c>
      <c r="AL406" s="130">
        <v>45392.87391458333</v>
      </c>
      <c r="AM406" s="131">
        <v>1479836.77</v>
      </c>
      <c r="AN406" s="131">
        <v>1336161.52</v>
      </c>
    </row>
    <row r="407">
      <c r="A407" s="129">
        <v>599.0</v>
      </c>
      <c r="B407" s="14" t="s">
        <v>122</v>
      </c>
      <c r="C407" s="14" t="s">
        <v>32</v>
      </c>
      <c r="D407" s="14" t="s">
        <v>359</v>
      </c>
      <c r="E407" s="14" t="s">
        <v>392</v>
      </c>
      <c r="F407" s="15" t="s">
        <v>70</v>
      </c>
      <c r="G407" s="15" t="s">
        <v>36</v>
      </c>
      <c r="H407" s="18" t="s">
        <v>1057</v>
      </c>
      <c r="I407" s="18" t="s">
        <v>1058</v>
      </c>
      <c r="J407" s="129">
        <v>609026.29</v>
      </c>
      <c r="K407" s="129">
        <v>537001.2</v>
      </c>
      <c r="L407" s="129">
        <v>19783.01</v>
      </c>
      <c r="M407" s="129">
        <v>18578.84</v>
      </c>
      <c r="N407" s="129">
        <v>39.0</v>
      </c>
      <c r="O407" s="129">
        <v>31.0</v>
      </c>
      <c r="P407" s="129">
        <v>309.0</v>
      </c>
      <c r="Q407" s="129">
        <v>244.0</v>
      </c>
      <c r="R407" s="129">
        <v>22.0</v>
      </c>
      <c r="S407" s="129">
        <v>15.0</v>
      </c>
      <c r="T407" s="129">
        <v>25.0</v>
      </c>
      <c r="U407" s="129">
        <v>26.0</v>
      </c>
      <c r="V407" s="129">
        <v>46.0</v>
      </c>
      <c r="W407" s="129">
        <v>6.48</v>
      </c>
      <c r="X407" s="129">
        <v>13.41</v>
      </c>
      <c r="Y407" s="129">
        <v>1.0</v>
      </c>
      <c r="Z407" s="129">
        <v>1.0</v>
      </c>
      <c r="AA407" s="129">
        <v>3.0</v>
      </c>
      <c r="AB407" s="129">
        <v>2.0</v>
      </c>
      <c r="AC407" s="129">
        <v>3.0</v>
      </c>
      <c r="AD407" s="129">
        <v>2.3</v>
      </c>
      <c r="AE407" s="129">
        <v>229.0</v>
      </c>
      <c r="AF407" s="129">
        <v>1.0</v>
      </c>
      <c r="AG407" s="129">
        <v>1.0</v>
      </c>
      <c r="AH407" s="129">
        <v>2.0</v>
      </c>
      <c r="AI407" s="129">
        <v>1.0</v>
      </c>
      <c r="AJ407" s="129">
        <v>2.0</v>
      </c>
      <c r="AK407" s="129">
        <v>2.0</v>
      </c>
      <c r="AL407" s="130">
        <v>45392.87391458333</v>
      </c>
      <c r="AM407" s="131">
        <v>609036.29</v>
      </c>
      <c r="AN407" s="131">
        <v>562534.04</v>
      </c>
    </row>
    <row r="408">
      <c r="A408" s="129">
        <v>624.0</v>
      </c>
      <c r="B408" s="14" t="s">
        <v>67</v>
      </c>
      <c r="C408" s="14" t="s">
        <v>32</v>
      </c>
      <c r="D408" s="14" t="s">
        <v>148</v>
      </c>
      <c r="E408" s="14" t="s">
        <v>581</v>
      </c>
      <c r="F408" s="15" t="s">
        <v>185</v>
      </c>
      <c r="G408" s="15" t="s">
        <v>46</v>
      </c>
      <c r="H408" s="18" t="s">
        <v>1057</v>
      </c>
      <c r="I408" s="18" t="s">
        <v>1058</v>
      </c>
      <c r="J408" s="129">
        <v>4427079.33</v>
      </c>
      <c r="K408" s="129">
        <v>3895660.4</v>
      </c>
      <c r="L408" s="129">
        <v>126307.7</v>
      </c>
      <c r="M408" s="129">
        <v>115014.03</v>
      </c>
      <c r="N408" s="129">
        <v>138.0</v>
      </c>
      <c r="O408" s="129">
        <v>115.0</v>
      </c>
      <c r="P408" s="129">
        <v>1265.0</v>
      </c>
      <c r="Q408" s="129">
        <v>1223.0</v>
      </c>
      <c r="R408" s="129">
        <v>101.0</v>
      </c>
      <c r="S408" s="129">
        <v>98.0</v>
      </c>
      <c r="T408" s="129">
        <v>20.0</v>
      </c>
      <c r="U408" s="129">
        <v>3.0</v>
      </c>
      <c r="V408" s="129">
        <v>3.0</v>
      </c>
      <c r="W408" s="129">
        <v>9.82</v>
      </c>
      <c r="X408" s="129">
        <v>13.64</v>
      </c>
      <c r="Y408" s="129">
        <v>1.0</v>
      </c>
      <c r="Z408" s="129">
        <v>1.0</v>
      </c>
      <c r="AA408" s="129">
        <v>1.0</v>
      </c>
      <c r="AB408" s="129">
        <v>3.0</v>
      </c>
      <c r="AC408" s="129">
        <v>3.0</v>
      </c>
      <c r="AD408" s="129">
        <v>2.3</v>
      </c>
      <c r="AE408" s="129">
        <v>242.0</v>
      </c>
      <c r="AF408" s="129">
        <v>1.0</v>
      </c>
      <c r="AG408" s="129">
        <v>1.0</v>
      </c>
      <c r="AH408" s="129">
        <v>1.0</v>
      </c>
      <c r="AI408" s="129">
        <v>2.0</v>
      </c>
      <c r="AJ408" s="129">
        <v>2.0</v>
      </c>
      <c r="AK408" s="129">
        <v>2.0</v>
      </c>
      <c r="AL408" s="130">
        <v>45392.87391458333</v>
      </c>
      <c r="AM408" s="131">
        <v>4426818.89</v>
      </c>
      <c r="AN408" s="131">
        <v>3895515.95</v>
      </c>
    </row>
    <row r="409">
      <c r="A409" s="129">
        <v>662.0</v>
      </c>
      <c r="B409" s="14" t="s">
        <v>60</v>
      </c>
      <c r="C409" s="14" t="s">
        <v>32</v>
      </c>
      <c r="D409" s="14" t="s">
        <v>613</v>
      </c>
      <c r="E409" s="14" t="s">
        <v>614</v>
      </c>
      <c r="F409" s="15" t="s">
        <v>81</v>
      </c>
      <c r="G409" s="15" t="s">
        <v>36</v>
      </c>
      <c r="H409" s="18" t="s">
        <v>1057</v>
      </c>
      <c r="I409" s="18" t="s">
        <v>1058</v>
      </c>
      <c r="J409" s="129">
        <v>929008.93</v>
      </c>
      <c r="K409" s="129">
        <v>792902.0</v>
      </c>
      <c r="L409" s="129">
        <v>23835.47</v>
      </c>
      <c r="M409" s="129">
        <v>21032.32</v>
      </c>
      <c r="N409" s="129">
        <v>10.0</v>
      </c>
      <c r="O409" s="129">
        <v>22.0</v>
      </c>
      <c r="P409" s="129">
        <v>459.0</v>
      </c>
      <c r="Q409" s="129">
        <v>381.0</v>
      </c>
      <c r="R409" s="129">
        <v>19.0</v>
      </c>
      <c r="S409" s="129">
        <v>27.0</v>
      </c>
      <c r="T409" s="129">
        <v>-54.0</v>
      </c>
      <c r="U409" s="129">
        <v>20.0</v>
      </c>
      <c r="V409" s="129">
        <v>-29.0</v>
      </c>
      <c r="W409" s="129">
        <v>13.33</v>
      </c>
      <c r="X409" s="129">
        <v>17.17</v>
      </c>
      <c r="Y409" s="129">
        <v>1.0</v>
      </c>
      <c r="Z409" s="129">
        <v>1.0</v>
      </c>
      <c r="AA409" s="129">
        <v>1.0</v>
      </c>
      <c r="AB409" s="129">
        <v>3.0</v>
      </c>
      <c r="AC409" s="129">
        <v>3.0</v>
      </c>
      <c r="AD409" s="129">
        <v>2.3</v>
      </c>
      <c r="AE409" s="129">
        <v>233.0</v>
      </c>
      <c r="AF409" s="129">
        <v>1.0</v>
      </c>
      <c r="AG409" s="129">
        <v>1.0</v>
      </c>
      <c r="AH409" s="129">
        <v>1.0</v>
      </c>
      <c r="AI409" s="129">
        <v>2.0</v>
      </c>
      <c r="AJ409" s="129">
        <v>2.0</v>
      </c>
      <c r="AK409" s="129">
        <v>2.0</v>
      </c>
      <c r="AL409" s="130">
        <v>45392.87391458333</v>
      </c>
      <c r="AM409" s="131">
        <v>929308.93</v>
      </c>
      <c r="AN409" s="131">
        <v>793067.28</v>
      </c>
    </row>
    <row r="410">
      <c r="A410" s="129">
        <v>805.0</v>
      </c>
      <c r="B410" s="14" t="s">
        <v>60</v>
      </c>
      <c r="C410" s="14" t="s">
        <v>32</v>
      </c>
      <c r="D410" s="14" t="s">
        <v>722</v>
      </c>
      <c r="E410" s="14" t="s">
        <v>723</v>
      </c>
      <c r="F410" s="15" t="s">
        <v>118</v>
      </c>
      <c r="G410" s="15" t="s">
        <v>59</v>
      </c>
      <c r="H410" s="18" t="s">
        <v>1057</v>
      </c>
      <c r="I410" s="18" t="s">
        <v>1058</v>
      </c>
      <c r="J410" s="129">
        <v>3539308.65</v>
      </c>
      <c r="K410" s="129">
        <v>3098603.0</v>
      </c>
      <c r="L410" s="129">
        <v>79029.64</v>
      </c>
      <c r="M410" s="129">
        <v>73082.62</v>
      </c>
      <c r="N410" s="129">
        <v>76.0</v>
      </c>
      <c r="O410" s="129">
        <v>63.0</v>
      </c>
      <c r="P410" s="129">
        <v>710.0</v>
      </c>
      <c r="Q410" s="129">
        <v>683.0</v>
      </c>
      <c r="R410" s="129">
        <v>96.0</v>
      </c>
      <c r="S410" s="129">
        <v>100.0</v>
      </c>
      <c r="T410" s="129">
        <v>20.0</v>
      </c>
      <c r="U410" s="129">
        <v>3.0</v>
      </c>
      <c r="V410" s="129">
        <v>-4.0</v>
      </c>
      <c r="W410" s="129">
        <v>8.14</v>
      </c>
      <c r="X410" s="129">
        <v>14.22</v>
      </c>
      <c r="Y410" s="129">
        <v>1.0</v>
      </c>
      <c r="Z410" s="129">
        <v>1.0</v>
      </c>
      <c r="AA410" s="129">
        <v>1.0</v>
      </c>
      <c r="AB410" s="129">
        <v>3.0</v>
      </c>
      <c r="AC410" s="129">
        <v>3.0</v>
      </c>
      <c r="AD410" s="129">
        <v>2.3</v>
      </c>
      <c r="AE410" s="129">
        <v>240.0</v>
      </c>
      <c r="AF410" s="129">
        <v>1.0</v>
      </c>
      <c r="AG410" s="129">
        <v>1.0</v>
      </c>
      <c r="AH410" s="129">
        <v>1.0</v>
      </c>
      <c r="AI410" s="129">
        <v>2.0</v>
      </c>
      <c r="AJ410" s="129">
        <v>2.0</v>
      </c>
      <c r="AK410" s="129">
        <v>2.0</v>
      </c>
      <c r="AL410" s="130">
        <v>45392.87391458333</v>
      </c>
      <c r="AM410" s="131">
        <v>3537259.17</v>
      </c>
      <c r="AN410" s="131">
        <v>3103086.46</v>
      </c>
    </row>
    <row r="411">
      <c r="A411" s="129">
        <v>820.0</v>
      </c>
      <c r="B411" s="14" t="s">
        <v>60</v>
      </c>
      <c r="C411" s="14" t="s">
        <v>32</v>
      </c>
      <c r="D411" s="14" t="s">
        <v>555</v>
      </c>
      <c r="E411" s="14" t="s">
        <v>732</v>
      </c>
      <c r="F411" s="15" t="s">
        <v>73</v>
      </c>
      <c r="G411" s="15" t="s">
        <v>36</v>
      </c>
      <c r="H411" s="18" t="s">
        <v>1057</v>
      </c>
      <c r="I411" s="18" t="s">
        <v>1058</v>
      </c>
      <c r="J411" s="129">
        <v>595225.49</v>
      </c>
      <c r="K411" s="129">
        <v>513639.4</v>
      </c>
      <c r="L411" s="129">
        <v>20480.25</v>
      </c>
      <c r="M411" s="129">
        <v>18329.62</v>
      </c>
      <c r="N411" s="129">
        <v>10.0</v>
      </c>
      <c r="O411" s="129">
        <v>13.0</v>
      </c>
      <c r="P411" s="129">
        <v>189.0</v>
      </c>
      <c r="Q411" s="129">
        <v>142.0</v>
      </c>
      <c r="R411" s="129">
        <v>25.0</v>
      </c>
      <c r="S411" s="129">
        <v>24.0</v>
      </c>
      <c r="T411" s="129">
        <v>-23.0</v>
      </c>
      <c r="U411" s="129">
        <v>33.0</v>
      </c>
      <c r="V411" s="129">
        <v>4.0</v>
      </c>
      <c r="W411" s="129">
        <v>11.73</v>
      </c>
      <c r="X411" s="129">
        <v>15.88</v>
      </c>
      <c r="Y411" s="129">
        <v>1.0</v>
      </c>
      <c r="Z411" s="129">
        <v>1.0</v>
      </c>
      <c r="AA411" s="129">
        <v>1.0</v>
      </c>
      <c r="AB411" s="129">
        <v>3.0</v>
      </c>
      <c r="AC411" s="129">
        <v>3.0</v>
      </c>
      <c r="AD411" s="129">
        <v>2.3</v>
      </c>
      <c r="AE411" s="129">
        <v>230.0</v>
      </c>
      <c r="AF411" s="129">
        <v>1.0</v>
      </c>
      <c r="AG411" s="129">
        <v>1.0</v>
      </c>
      <c r="AH411" s="129">
        <v>1.0</v>
      </c>
      <c r="AI411" s="129">
        <v>2.0</v>
      </c>
      <c r="AJ411" s="129">
        <v>2.0</v>
      </c>
      <c r="AK411" s="129">
        <v>2.0</v>
      </c>
      <c r="AL411" s="130">
        <v>45392.87391458333</v>
      </c>
      <c r="AM411" s="131">
        <v>595457.49</v>
      </c>
      <c r="AN411" s="131">
        <v>514138.3</v>
      </c>
    </row>
    <row r="412">
      <c r="A412" s="128">
        <v>3025.0</v>
      </c>
      <c r="B412" s="11" t="s">
        <v>31</v>
      </c>
      <c r="C412" s="11" t="s">
        <v>32</v>
      </c>
      <c r="D412" s="11" t="s">
        <v>795</v>
      </c>
      <c r="E412" s="14" t="s">
        <v>796</v>
      </c>
      <c r="F412" s="15" t="s">
        <v>797</v>
      </c>
      <c r="G412" s="15" t="s">
        <v>772</v>
      </c>
      <c r="H412" s="18" t="s">
        <v>1057</v>
      </c>
      <c r="I412" s="18" t="s">
        <v>1058</v>
      </c>
      <c r="J412" s="129">
        <v>3438665.43</v>
      </c>
      <c r="K412" s="129">
        <v>3028020.2</v>
      </c>
      <c r="L412" s="129">
        <v>153755.85</v>
      </c>
      <c r="M412" s="129">
        <v>139621.86</v>
      </c>
      <c r="N412" s="129">
        <v>7.0</v>
      </c>
      <c r="O412" s="129">
        <v>11.0</v>
      </c>
      <c r="P412" s="129">
        <v>1176.0</v>
      </c>
      <c r="Q412" s="128">
        <v>1024.0</v>
      </c>
      <c r="R412" s="128">
        <v>84.0</v>
      </c>
      <c r="S412" s="128">
        <v>91.0</v>
      </c>
      <c r="T412" s="128">
        <v>-36.0</v>
      </c>
      <c r="U412" s="128">
        <v>14.0</v>
      </c>
      <c r="V412" s="128">
        <v>-7.0</v>
      </c>
      <c r="W412" s="128">
        <v>10.12</v>
      </c>
      <c r="X412" s="128">
        <v>13.56</v>
      </c>
      <c r="Y412" s="128">
        <v>1.0</v>
      </c>
      <c r="Z412" s="128">
        <v>1.0</v>
      </c>
      <c r="AA412" s="128">
        <v>1.0</v>
      </c>
      <c r="AB412" s="128">
        <v>3.0</v>
      </c>
      <c r="AC412" s="128">
        <v>3.0</v>
      </c>
      <c r="AD412" s="128">
        <v>2.3</v>
      </c>
      <c r="AE412" s="128">
        <v>243.0</v>
      </c>
      <c r="AF412" s="128">
        <v>1.0</v>
      </c>
      <c r="AG412" s="128">
        <v>1.0</v>
      </c>
      <c r="AH412" s="128">
        <v>1.0</v>
      </c>
      <c r="AI412" s="128">
        <v>2.0</v>
      </c>
      <c r="AJ412" s="128">
        <v>2.0</v>
      </c>
      <c r="AK412" s="128">
        <v>2.0</v>
      </c>
      <c r="AL412" s="130">
        <v>45392.87391458333</v>
      </c>
      <c r="AM412" s="131">
        <v>5981618.23</v>
      </c>
      <c r="AN412" s="131">
        <v>5253381.33</v>
      </c>
    </row>
    <row r="413">
      <c r="A413" s="129">
        <v>252.0</v>
      </c>
      <c r="B413" s="14" t="s">
        <v>31</v>
      </c>
      <c r="C413" s="14" t="s">
        <v>32</v>
      </c>
      <c r="D413" s="14" t="s">
        <v>251</v>
      </c>
      <c r="E413" s="14" t="s">
        <v>252</v>
      </c>
      <c r="F413" s="15" t="s">
        <v>220</v>
      </c>
      <c r="G413" s="15" t="s">
        <v>59</v>
      </c>
      <c r="H413" s="18" t="s">
        <v>1057</v>
      </c>
      <c r="I413" s="18" t="s">
        <v>1058</v>
      </c>
      <c r="J413" s="129">
        <v>2507350.56</v>
      </c>
      <c r="K413" s="129">
        <v>2030305.2</v>
      </c>
      <c r="L413" s="129">
        <v>72444.42</v>
      </c>
      <c r="M413" s="129">
        <v>73041.01</v>
      </c>
      <c r="N413" s="129">
        <v>52.0</v>
      </c>
      <c r="O413" s="129">
        <v>4.0</v>
      </c>
      <c r="P413" s="129">
        <v>689.0</v>
      </c>
      <c r="Q413" s="129">
        <v>664.0</v>
      </c>
      <c r="R413" s="129">
        <v>71.0</v>
      </c>
      <c r="S413" s="129">
        <v>45.0</v>
      </c>
      <c r="T413" s="129">
        <v>1200.0</v>
      </c>
      <c r="U413" s="129">
        <v>3.0</v>
      </c>
      <c r="V413" s="129">
        <v>57.0</v>
      </c>
      <c r="W413" s="129">
        <v>-0.82</v>
      </c>
      <c r="X413" s="129">
        <v>23.5</v>
      </c>
      <c r="Y413" s="129">
        <v>5.0</v>
      </c>
      <c r="Z413" s="129">
        <v>1.0</v>
      </c>
      <c r="AA413" s="129">
        <v>3.0</v>
      </c>
      <c r="AB413" s="129">
        <v>1.0</v>
      </c>
      <c r="AC413" s="129">
        <v>4.0</v>
      </c>
      <c r="AD413" s="129">
        <v>2.35</v>
      </c>
      <c r="AE413" s="129">
        <v>228.0</v>
      </c>
      <c r="AF413" s="129">
        <v>4.0</v>
      </c>
      <c r="AG413" s="129">
        <v>1.0</v>
      </c>
      <c r="AH413" s="129">
        <v>2.0</v>
      </c>
      <c r="AI413" s="129">
        <v>1.0</v>
      </c>
      <c r="AJ413" s="129">
        <v>3.0</v>
      </c>
      <c r="AK413" s="129">
        <v>2.0</v>
      </c>
      <c r="AL413" s="130">
        <v>45392.87391458333</v>
      </c>
      <c r="AM413" s="131">
        <v>2508449.96</v>
      </c>
      <c r="AN413" s="131">
        <v>2030004.35</v>
      </c>
    </row>
    <row r="414">
      <c r="A414" s="129">
        <v>379.0</v>
      </c>
      <c r="B414" s="14" t="s">
        <v>97</v>
      </c>
      <c r="C414" s="14" t="s">
        <v>32</v>
      </c>
      <c r="D414" s="14" t="s">
        <v>237</v>
      </c>
      <c r="E414" s="14" t="s">
        <v>238</v>
      </c>
      <c r="F414" s="15" t="s">
        <v>223</v>
      </c>
      <c r="G414" s="15" t="s">
        <v>101</v>
      </c>
      <c r="H414" s="18" t="s">
        <v>1057</v>
      </c>
      <c r="I414" s="18" t="s">
        <v>1058</v>
      </c>
      <c r="J414" s="129">
        <v>1643091.6</v>
      </c>
      <c r="K414" s="129">
        <v>1066559.0</v>
      </c>
      <c r="L414" s="129">
        <v>38795.75</v>
      </c>
      <c r="M414" s="129">
        <v>36375.0</v>
      </c>
      <c r="N414" s="14" t="s">
        <v>41</v>
      </c>
      <c r="O414" s="14" t="s">
        <v>41</v>
      </c>
      <c r="P414" s="129">
        <v>411.0</v>
      </c>
      <c r="Q414" s="129">
        <v>345.0</v>
      </c>
      <c r="R414" s="129">
        <v>8.0</v>
      </c>
      <c r="S414" s="129">
        <v>13.0</v>
      </c>
      <c r="T414" s="14" t="s">
        <v>41</v>
      </c>
      <c r="U414" s="129">
        <v>19.0</v>
      </c>
      <c r="V414" s="129">
        <v>-38.0</v>
      </c>
      <c r="W414" s="129">
        <v>6.65</v>
      </c>
      <c r="X414" s="129">
        <v>54.06</v>
      </c>
      <c r="Y414" s="14" t="s">
        <v>41</v>
      </c>
      <c r="Z414" s="129">
        <v>1.0</v>
      </c>
      <c r="AA414" s="129">
        <v>1.0</v>
      </c>
      <c r="AB414" s="129">
        <v>2.0</v>
      </c>
      <c r="AC414" s="129">
        <v>5.0</v>
      </c>
      <c r="AD414" s="129">
        <v>2.35</v>
      </c>
      <c r="AE414" s="129">
        <v>225.0</v>
      </c>
      <c r="AF414" s="14" t="s">
        <v>41</v>
      </c>
      <c r="AG414" s="129">
        <v>1.0</v>
      </c>
      <c r="AH414" s="129">
        <v>1.0</v>
      </c>
      <c r="AI414" s="129">
        <v>1.0</v>
      </c>
      <c r="AJ414" s="129">
        <v>4.0</v>
      </c>
      <c r="AK414" s="129">
        <v>2.0</v>
      </c>
      <c r="AL414" s="130">
        <v>45392.87391458333</v>
      </c>
      <c r="AM414" s="131">
        <v>1131259.22</v>
      </c>
      <c r="AN414" s="131">
        <v>997189.16</v>
      </c>
    </row>
    <row r="415">
      <c r="A415" s="129">
        <v>385.0</v>
      </c>
      <c r="B415" s="14" t="s">
        <v>60</v>
      </c>
      <c r="C415" s="14" t="s">
        <v>32</v>
      </c>
      <c r="D415" s="14" t="s">
        <v>331</v>
      </c>
      <c r="E415" s="14" t="s">
        <v>332</v>
      </c>
      <c r="F415" s="15" t="s">
        <v>88</v>
      </c>
      <c r="G415" s="15" t="s">
        <v>59</v>
      </c>
      <c r="H415" s="18" t="s">
        <v>1057</v>
      </c>
      <c r="I415" s="18" t="s">
        <v>1058</v>
      </c>
      <c r="J415" s="129">
        <v>1496469.02</v>
      </c>
      <c r="K415" s="129">
        <v>1304051.6</v>
      </c>
      <c r="L415" s="129">
        <v>39878.67</v>
      </c>
      <c r="M415" s="129">
        <v>36597.7</v>
      </c>
      <c r="N415" s="129">
        <v>62.0</v>
      </c>
      <c r="O415" s="129">
        <v>42.0</v>
      </c>
      <c r="P415" s="129">
        <v>497.0</v>
      </c>
      <c r="Q415" s="129">
        <v>468.0</v>
      </c>
      <c r="R415" s="129">
        <v>80.0</v>
      </c>
      <c r="S415" s="129">
        <v>67.0</v>
      </c>
      <c r="T415" s="129">
        <v>47.0</v>
      </c>
      <c r="U415" s="129">
        <v>6.0</v>
      </c>
      <c r="V415" s="129">
        <v>19.0</v>
      </c>
      <c r="W415" s="129">
        <v>8.96</v>
      </c>
      <c r="X415" s="129">
        <v>14.76</v>
      </c>
      <c r="Y415" s="129">
        <v>2.0</v>
      </c>
      <c r="Z415" s="129">
        <v>1.0</v>
      </c>
      <c r="AA415" s="129">
        <v>1.0</v>
      </c>
      <c r="AB415" s="129">
        <v>3.0</v>
      </c>
      <c r="AC415" s="129">
        <v>3.0</v>
      </c>
      <c r="AD415" s="129">
        <v>2.35</v>
      </c>
      <c r="AE415" s="129">
        <v>226.0</v>
      </c>
      <c r="AF415" s="129">
        <v>2.0</v>
      </c>
      <c r="AG415" s="129">
        <v>1.0</v>
      </c>
      <c r="AH415" s="129">
        <v>1.0</v>
      </c>
      <c r="AI415" s="129">
        <v>2.0</v>
      </c>
      <c r="AJ415" s="129">
        <v>2.0</v>
      </c>
      <c r="AK415" s="129">
        <v>2.0</v>
      </c>
      <c r="AL415" s="130">
        <v>45392.87391458333</v>
      </c>
      <c r="AM415" s="131">
        <v>1504786.07</v>
      </c>
      <c r="AN415" s="131">
        <v>1321445.26</v>
      </c>
    </row>
    <row r="416">
      <c r="A416" s="129">
        <v>743.0</v>
      </c>
      <c r="B416" s="14" t="s">
        <v>63</v>
      </c>
      <c r="C416" s="14" t="s">
        <v>32</v>
      </c>
      <c r="D416" s="14" t="s">
        <v>371</v>
      </c>
      <c r="E416" s="14" t="s">
        <v>675</v>
      </c>
      <c r="F416" s="15" t="s">
        <v>40</v>
      </c>
      <c r="G416" s="15" t="s">
        <v>36</v>
      </c>
      <c r="H416" s="18" t="s">
        <v>1057</v>
      </c>
      <c r="I416" s="18" t="s">
        <v>1058</v>
      </c>
      <c r="J416" s="129">
        <v>1877082.68</v>
      </c>
      <c r="K416" s="129">
        <v>1651259.2</v>
      </c>
      <c r="L416" s="129">
        <v>59728.74</v>
      </c>
      <c r="M416" s="129">
        <v>54724.3</v>
      </c>
      <c r="N416" s="129">
        <v>151.0</v>
      </c>
      <c r="O416" s="129">
        <v>112.0</v>
      </c>
      <c r="P416" s="129">
        <v>633.0</v>
      </c>
      <c r="Q416" s="129">
        <v>556.0</v>
      </c>
      <c r="R416" s="129">
        <v>44.0</v>
      </c>
      <c r="S416" s="129">
        <v>38.0</v>
      </c>
      <c r="T416" s="129">
        <v>34.0</v>
      </c>
      <c r="U416" s="129">
        <v>13.0</v>
      </c>
      <c r="V416" s="129">
        <v>15.0</v>
      </c>
      <c r="W416" s="129">
        <v>9.14</v>
      </c>
      <c r="X416" s="129">
        <v>13.68</v>
      </c>
      <c r="Y416" s="129">
        <v>2.0</v>
      </c>
      <c r="Z416" s="129">
        <v>1.0</v>
      </c>
      <c r="AA416" s="129">
        <v>1.0</v>
      </c>
      <c r="AB416" s="129">
        <v>3.0</v>
      </c>
      <c r="AC416" s="129">
        <v>3.0</v>
      </c>
      <c r="AD416" s="129">
        <v>2.35</v>
      </c>
      <c r="AE416" s="129">
        <v>227.0</v>
      </c>
      <c r="AF416" s="129">
        <v>2.0</v>
      </c>
      <c r="AG416" s="129">
        <v>1.0</v>
      </c>
      <c r="AH416" s="129">
        <v>1.0</v>
      </c>
      <c r="AI416" s="129">
        <v>2.0</v>
      </c>
      <c r="AJ416" s="129">
        <v>2.0</v>
      </c>
      <c r="AK416" s="129">
        <v>2.0</v>
      </c>
      <c r="AL416" s="130">
        <v>45392.87391458333</v>
      </c>
      <c r="AM416" s="131">
        <v>1878694.08</v>
      </c>
      <c r="AN416" s="131">
        <v>1651530.68</v>
      </c>
    </row>
    <row r="417">
      <c r="A417" s="129">
        <v>517.0</v>
      </c>
      <c r="B417" s="14" t="s">
        <v>42</v>
      </c>
      <c r="C417" s="14" t="s">
        <v>32</v>
      </c>
      <c r="D417" s="14" t="s">
        <v>135</v>
      </c>
      <c r="E417" s="14" t="s">
        <v>494</v>
      </c>
      <c r="F417" s="15" t="s">
        <v>243</v>
      </c>
      <c r="G417" s="15" t="s">
        <v>101</v>
      </c>
      <c r="H417" s="18" t="s">
        <v>1057</v>
      </c>
      <c r="I417" s="18" t="s">
        <v>1058</v>
      </c>
      <c r="J417" s="129">
        <v>2588207.95</v>
      </c>
      <c r="K417" s="129">
        <v>2184249.0</v>
      </c>
      <c r="L417" s="129">
        <v>78765.0</v>
      </c>
      <c r="M417" s="129">
        <v>69356.0</v>
      </c>
      <c r="N417" s="129">
        <v>93.0</v>
      </c>
      <c r="O417" s="129">
        <v>50.0</v>
      </c>
      <c r="P417" s="129">
        <v>585.0</v>
      </c>
      <c r="Q417" s="129">
        <v>535.0</v>
      </c>
      <c r="R417" s="129">
        <v>37.0</v>
      </c>
      <c r="S417" s="129">
        <v>35.0</v>
      </c>
      <c r="T417" s="129">
        <v>86.0</v>
      </c>
      <c r="U417" s="129">
        <v>9.0</v>
      </c>
      <c r="V417" s="129">
        <v>5.0</v>
      </c>
      <c r="W417" s="129">
        <v>13.57</v>
      </c>
      <c r="X417" s="129">
        <v>18.49</v>
      </c>
      <c r="Y417" s="129">
        <v>3.0</v>
      </c>
      <c r="Z417" s="129">
        <v>1.0</v>
      </c>
      <c r="AA417" s="129">
        <v>1.0</v>
      </c>
      <c r="AB417" s="129">
        <v>3.0</v>
      </c>
      <c r="AC417" s="129">
        <v>3.0</v>
      </c>
      <c r="AD417" s="129">
        <v>2.4</v>
      </c>
      <c r="AE417" s="129">
        <v>224.0</v>
      </c>
      <c r="AF417" s="129">
        <v>2.0</v>
      </c>
      <c r="AG417" s="129">
        <v>1.0</v>
      </c>
      <c r="AH417" s="129">
        <v>1.0</v>
      </c>
      <c r="AI417" s="129">
        <v>2.0</v>
      </c>
      <c r="AJ417" s="129">
        <v>2.0</v>
      </c>
      <c r="AK417" s="129">
        <v>2.0</v>
      </c>
      <c r="AL417" s="130">
        <v>45392.87391458333</v>
      </c>
      <c r="AM417" s="131">
        <v>2587992.45</v>
      </c>
      <c r="AN417" s="131">
        <v>2184606.59</v>
      </c>
    </row>
    <row r="418">
      <c r="A418" s="129">
        <v>824.0</v>
      </c>
      <c r="B418" s="14" t="s">
        <v>67</v>
      </c>
      <c r="C418" s="14" t="s">
        <v>32</v>
      </c>
      <c r="D418" s="14" t="s">
        <v>119</v>
      </c>
      <c r="E418" s="14" t="s">
        <v>120</v>
      </c>
      <c r="F418" s="15" t="s">
        <v>121</v>
      </c>
      <c r="G418" s="15" t="s">
        <v>36</v>
      </c>
      <c r="H418" s="18" t="s">
        <v>1057</v>
      </c>
      <c r="I418" s="18" t="s">
        <v>1058</v>
      </c>
      <c r="J418" s="129">
        <v>2474798.5</v>
      </c>
      <c r="K418" s="129">
        <v>1682839.6</v>
      </c>
      <c r="L418" s="129">
        <v>72949.5</v>
      </c>
      <c r="M418" s="129">
        <v>68780.54</v>
      </c>
      <c r="N418" s="129">
        <v>8.0</v>
      </c>
      <c r="O418" s="129">
        <v>23.0</v>
      </c>
      <c r="P418" s="129">
        <v>634.0</v>
      </c>
      <c r="Q418" s="129">
        <v>627.0</v>
      </c>
      <c r="R418" s="129">
        <v>32.0</v>
      </c>
      <c r="S418" s="129">
        <v>39.0</v>
      </c>
      <c r="T418" s="129">
        <v>-65.0</v>
      </c>
      <c r="U418" s="129">
        <v>1.0</v>
      </c>
      <c r="V418" s="129">
        <v>-17.0</v>
      </c>
      <c r="W418" s="129">
        <v>6.06</v>
      </c>
      <c r="X418" s="129">
        <v>47.06</v>
      </c>
      <c r="Y418" s="129">
        <v>1.0</v>
      </c>
      <c r="Z418" s="129">
        <v>1.0</v>
      </c>
      <c r="AA418" s="129">
        <v>1.0</v>
      </c>
      <c r="AB418" s="129">
        <v>2.0</v>
      </c>
      <c r="AC418" s="129">
        <v>5.0</v>
      </c>
      <c r="AD418" s="129">
        <v>2.4</v>
      </c>
      <c r="AE418" s="129">
        <v>223.0</v>
      </c>
      <c r="AF418" s="129">
        <v>1.0</v>
      </c>
      <c r="AG418" s="129">
        <v>1.0</v>
      </c>
      <c r="AH418" s="129">
        <v>1.0</v>
      </c>
      <c r="AI418" s="129">
        <v>1.0</v>
      </c>
      <c r="AJ418" s="129">
        <v>4.0</v>
      </c>
      <c r="AK418" s="129">
        <v>2.0</v>
      </c>
      <c r="AL418" s="130">
        <v>45392.87391458333</v>
      </c>
      <c r="AM418" s="131">
        <v>2475302.58</v>
      </c>
      <c r="AN418" s="131">
        <v>1682516.27</v>
      </c>
    </row>
    <row r="419">
      <c r="A419" s="129">
        <v>3007.0</v>
      </c>
      <c r="B419" s="14" t="s">
        <v>31</v>
      </c>
      <c r="C419" s="14" t="s">
        <v>32</v>
      </c>
      <c r="D419" s="14" t="s">
        <v>226</v>
      </c>
      <c r="E419" s="14" t="s">
        <v>780</v>
      </c>
      <c r="F419" s="15" t="s">
        <v>776</v>
      </c>
      <c r="G419" s="15" t="s">
        <v>772</v>
      </c>
      <c r="H419" s="18" t="s">
        <v>1057</v>
      </c>
      <c r="I419" s="18" t="s">
        <v>1058</v>
      </c>
      <c r="J419" s="129">
        <v>1085208.13</v>
      </c>
      <c r="K419" s="129">
        <v>1018795.2</v>
      </c>
      <c r="L419" s="129">
        <v>52038.16</v>
      </c>
      <c r="M419" s="129">
        <v>49724.42</v>
      </c>
      <c r="N419" s="129">
        <v>15.0</v>
      </c>
      <c r="O419" s="129">
        <v>4.0</v>
      </c>
      <c r="P419" s="129">
        <v>442.0</v>
      </c>
      <c r="Q419" s="129">
        <v>465.0</v>
      </c>
      <c r="R419" s="129">
        <v>111.0</v>
      </c>
      <c r="S419" s="129">
        <v>45.0</v>
      </c>
      <c r="T419" s="129">
        <v>275.0</v>
      </c>
      <c r="U419" s="129">
        <v>-4.0</v>
      </c>
      <c r="V419" s="129">
        <v>146.0</v>
      </c>
      <c r="W419" s="129">
        <v>4.65</v>
      </c>
      <c r="X419" s="129">
        <v>6.52</v>
      </c>
      <c r="Y419" s="129">
        <v>5.0</v>
      </c>
      <c r="Z419" s="129">
        <v>1.0</v>
      </c>
      <c r="AA419" s="129">
        <v>5.0</v>
      </c>
      <c r="AB419" s="129">
        <v>2.0</v>
      </c>
      <c r="AC419" s="129">
        <v>1.0</v>
      </c>
      <c r="AD419" s="129">
        <v>2.4</v>
      </c>
      <c r="AE419" s="129">
        <v>222.0</v>
      </c>
      <c r="AF419" s="129">
        <v>4.0</v>
      </c>
      <c r="AG419" s="129">
        <v>1.0</v>
      </c>
      <c r="AH419" s="129">
        <v>4.0</v>
      </c>
      <c r="AI419" s="129">
        <v>1.0</v>
      </c>
      <c r="AJ419" s="129">
        <v>1.0</v>
      </c>
      <c r="AK419" s="129">
        <v>2.0</v>
      </c>
      <c r="AL419" s="130">
        <v>45392.87391458333</v>
      </c>
      <c r="AM419" s="131">
        <v>1842549.79</v>
      </c>
      <c r="AN419" s="131">
        <v>1733602.04</v>
      </c>
    </row>
    <row r="420">
      <c r="A420" s="129">
        <v>601.0</v>
      </c>
      <c r="B420" s="14" t="s">
        <v>63</v>
      </c>
      <c r="C420" s="14" t="s">
        <v>32</v>
      </c>
      <c r="D420" s="14" t="s">
        <v>129</v>
      </c>
      <c r="E420" s="14" t="s">
        <v>195</v>
      </c>
      <c r="F420" s="15" t="s">
        <v>366</v>
      </c>
      <c r="G420" s="15" t="s">
        <v>46</v>
      </c>
      <c r="H420" s="18" t="s">
        <v>1057</v>
      </c>
      <c r="I420" s="18" t="s">
        <v>1058</v>
      </c>
      <c r="J420" s="129">
        <v>3592055.23</v>
      </c>
      <c r="K420" s="129">
        <v>3179893.0</v>
      </c>
      <c r="L420" s="129">
        <v>148159.25</v>
      </c>
      <c r="M420" s="129">
        <v>135457.42</v>
      </c>
      <c r="N420" s="129">
        <v>192.0</v>
      </c>
      <c r="O420" s="129">
        <v>64.0</v>
      </c>
      <c r="P420" s="129">
        <v>1468.0</v>
      </c>
      <c r="Q420" s="129">
        <v>1208.0</v>
      </c>
      <c r="R420" s="129">
        <v>97.0</v>
      </c>
      <c r="S420" s="129">
        <v>70.0</v>
      </c>
      <c r="T420" s="129">
        <v>200.0</v>
      </c>
      <c r="U420" s="129">
        <v>21.0</v>
      </c>
      <c r="V420" s="129">
        <v>38.0</v>
      </c>
      <c r="W420" s="129">
        <v>9.38</v>
      </c>
      <c r="X420" s="129">
        <v>12.96</v>
      </c>
      <c r="Y420" s="129">
        <v>5.0</v>
      </c>
      <c r="Z420" s="129">
        <v>1.0</v>
      </c>
      <c r="AA420" s="129">
        <v>2.0</v>
      </c>
      <c r="AB420" s="129">
        <v>3.0</v>
      </c>
      <c r="AC420" s="129">
        <v>2.0</v>
      </c>
      <c r="AD420" s="129">
        <v>2.45</v>
      </c>
      <c r="AE420" s="129">
        <v>221.0</v>
      </c>
      <c r="AF420" s="129">
        <v>4.0</v>
      </c>
      <c r="AG420" s="129">
        <v>1.0</v>
      </c>
      <c r="AH420" s="129">
        <v>2.0</v>
      </c>
      <c r="AI420" s="129">
        <v>2.0</v>
      </c>
      <c r="AJ420" s="129">
        <v>2.0</v>
      </c>
      <c r="AK420" s="129">
        <v>2.0</v>
      </c>
      <c r="AL420" s="130">
        <v>45392.87391458333</v>
      </c>
      <c r="AM420" s="131">
        <v>3596587.55</v>
      </c>
      <c r="AN420" s="131">
        <v>3179906.27</v>
      </c>
    </row>
    <row r="421">
      <c r="A421" s="129">
        <v>717.0</v>
      </c>
      <c r="B421" s="14" t="s">
        <v>60</v>
      </c>
      <c r="C421" s="14" t="s">
        <v>32</v>
      </c>
      <c r="D421" s="14" t="s">
        <v>155</v>
      </c>
      <c r="E421" s="14" t="s">
        <v>652</v>
      </c>
      <c r="F421" s="15" t="s">
        <v>96</v>
      </c>
      <c r="G421" s="15" t="s">
        <v>59</v>
      </c>
      <c r="H421" s="18" t="s">
        <v>1057</v>
      </c>
      <c r="I421" s="18" t="s">
        <v>1058</v>
      </c>
      <c r="J421" s="129">
        <v>1940596.86</v>
      </c>
      <c r="K421" s="129">
        <v>1739427.6</v>
      </c>
      <c r="L421" s="129">
        <v>46674.59</v>
      </c>
      <c r="M421" s="129">
        <v>44453.85</v>
      </c>
      <c r="N421" s="129">
        <v>123.0</v>
      </c>
      <c r="O421" s="129">
        <v>54.0</v>
      </c>
      <c r="P421" s="129">
        <v>558.0</v>
      </c>
      <c r="Q421" s="129">
        <v>512.0</v>
      </c>
      <c r="R421" s="129">
        <v>59.0</v>
      </c>
      <c r="S421" s="129">
        <v>33.0</v>
      </c>
      <c r="T421" s="129">
        <v>127.0</v>
      </c>
      <c r="U421" s="129">
        <v>8.0</v>
      </c>
      <c r="V421" s="129">
        <v>78.0</v>
      </c>
      <c r="W421" s="129">
        <v>5.0</v>
      </c>
      <c r="X421" s="129">
        <v>11.57</v>
      </c>
      <c r="Y421" s="129">
        <v>5.0</v>
      </c>
      <c r="Z421" s="129">
        <v>1.0</v>
      </c>
      <c r="AA421" s="129">
        <v>4.0</v>
      </c>
      <c r="AB421" s="129">
        <v>2.0</v>
      </c>
      <c r="AC421" s="129">
        <v>2.0</v>
      </c>
      <c r="AD421" s="129">
        <v>2.45</v>
      </c>
      <c r="AE421" s="129">
        <v>220.0</v>
      </c>
      <c r="AF421" s="129">
        <v>4.0</v>
      </c>
      <c r="AG421" s="129">
        <v>1.0</v>
      </c>
      <c r="AH421" s="129">
        <v>3.0</v>
      </c>
      <c r="AI421" s="129">
        <v>1.0</v>
      </c>
      <c r="AJ421" s="129">
        <v>2.0</v>
      </c>
      <c r="AK421" s="129">
        <v>2.0</v>
      </c>
      <c r="AL421" s="130">
        <v>45392.87391458333</v>
      </c>
      <c r="AM421" s="131">
        <v>1940232.71</v>
      </c>
      <c r="AN421" s="131">
        <v>1739412.64</v>
      </c>
    </row>
    <row r="422">
      <c r="A422" s="129">
        <v>103.0</v>
      </c>
      <c r="B422" s="14" t="s">
        <v>42</v>
      </c>
      <c r="C422" s="14" t="s">
        <v>32</v>
      </c>
      <c r="D422" s="14" t="s">
        <v>43</v>
      </c>
      <c r="E422" s="14" t="s">
        <v>44</v>
      </c>
      <c r="F422" s="15" t="s">
        <v>45</v>
      </c>
      <c r="G422" s="15" t="s">
        <v>46</v>
      </c>
      <c r="H422" s="18" t="s">
        <v>1057</v>
      </c>
      <c r="I422" s="18" t="s">
        <v>1058</v>
      </c>
      <c r="J422" s="129">
        <v>1736523.78</v>
      </c>
      <c r="K422" s="129">
        <v>1530798.8</v>
      </c>
      <c r="L422" s="129">
        <v>54990.69</v>
      </c>
      <c r="M422" s="129">
        <v>50336.1</v>
      </c>
      <c r="N422" s="129">
        <v>52.0</v>
      </c>
      <c r="O422" s="129">
        <v>48.0</v>
      </c>
      <c r="P422" s="129">
        <v>639.0</v>
      </c>
      <c r="Q422" s="129">
        <v>609.0</v>
      </c>
      <c r="R422" s="129">
        <v>67.0</v>
      </c>
      <c r="S422" s="129">
        <v>54.0</v>
      </c>
      <c r="T422" s="129">
        <v>8.0</v>
      </c>
      <c r="U422" s="129">
        <v>4.0</v>
      </c>
      <c r="V422" s="129">
        <v>24.0</v>
      </c>
      <c r="W422" s="129">
        <v>9.25</v>
      </c>
      <c r="X422" s="129">
        <v>13.44</v>
      </c>
      <c r="Y422" s="129">
        <v>1.0</v>
      </c>
      <c r="Z422" s="129">
        <v>1.0</v>
      </c>
      <c r="AA422" s="129">
        <v>2.0</v>
      </c>
      <c r="AB422" s="129">
        <v>3.0</v>
      </c>
      <c r="AC422" s="129">
        <v>3.0</v>
      </c>
      <c r="AD422" s="129">
        <v>2.5</v>
      </c>
      <c r="AE422" s="129">
        <v>218.0</v>
      </c>
      <c r="AF422" s="129">
        <v>1.0</v>
      </c>
      <c r="AG422" s="129">
        <v>1.0</v>
      </c>
      <c r="AH422" s="129">
        <v>2.0</v>
      </c>
      <c r="AI422" s="129">
        <v>2.0</v>
      </c>
      <c r="AJ422" s="129">
        <v>2.0</v>
      </c>
      <c r="AK422" s="129">
        <v>2.0</v>
      </c>
      <c r="AL422" s="130">
        <v>45392.87391458333</v>
      </c>
      <c r="AM422" s="131">
        <v>1736534.28</v>
      </c>
      <c r="AN422" s="131">
        <v>1532367.93</v>
      </c>
    </row>
    <row r="423">
      <c r="A423" s="129">
        <v>162.0</v>
      </c>
      <c r="B423" s="14" t="s">
        <v>67</v>
      </c>
      <c r="C423" s="14" t="s">
        <v>32</v>
      </c>
      <c r="D423" s="14" t="s">
        <v>155</v>
      </c>
      <c r="E423" s="14" t="s">
        <v>156</v>
      </c>
      <c r="F423" s="15" t="s">
        <v>93</v>
      </c>
      <c r="G423" s="15" t="s">
        <v>46</v>
      </c>
      <c r="H423" s="18" t="s">
        <v>1057</v>
      </c>
      <c r="I423" s="18" t="s">
        <v>1058</v>
      </c>
      <c r="J423" s="129">
        <v>1299579.98</v>
      </c>
      <c r="K423" s="129">
        <v>1122614.8</v>
      </c>
      <c r="L423" s="129">
        <v>46758.79</v>
      </c>
      <c r="M423" s="129">
        <v>44306.91</v>
      </c>
      <c r="N423" s="129">
        <v>30.0</v>
      </c>
      <c r="O423" s="129">
        <v>29.0</v>
      </c>
      <c r="P423" s="129">
        <v>431.0</v>
      </c>
      <c r="Q423" s="129">
        <v>376.0</v>
      </c>
      <c r="R423" s="129">
        <v>52.0</v>
      </c>
      <c r="S423" s="129">
        <v>31.0</v>
      </c>
      <c r="T423" s="129">
        <v>3.0</v>
      </c>
      <c r="U423" s="129">
        <v>14.0</v>
      </c>
      <c r="V423" s="129">
        <v>67.0</v>
      </c>
      <c r="W423" s="129">
        <v>5.53</v>
      </c>
      <c r="X423" s="129">
        <v>15.76</v>
      </c>
      <c r="Y423" s="129">
        <v>1.0</v>
      </c>
      <c r="Z423" s="129">
        <v>1.0</v>
      </c>
      <c r="AA423" s="129">
        <v>4.0</v>
      </c>
      <c r="AB423" s="129">
        <v>2.0</v>
      </c>
      <c r="AC423" s="129">
        <v>3.0</v>
      </c>
      <c r="AD423" s="129">
        <v>2.5</v>
      </c>
      <c r="AE423" s="129">
        <v>216.0</v>
      </c>
      <c r="AF423" s="129">
        <v>1.0</v>
      </c>
      <c r="AG423" s="129">
        <v>1.0</v>
      </c>
      <c r="AH423" s="129">
        <v>3.0</v>
      </c>
      <c r="AI423" s="129">
        <v>1.0</v>
      </c>
      <c r="AJ423" s="129">
        <v>2.0</v>
      </c>
      <c r="AK423" s="129">
        <v>2.0</v>
      </c>
      <c r="AL423" s="130">
        <v>45392.87391458333</v>
      </c>
      <c r="AM423" s="131">
        <v>1304794.77</v>
      </c>
      <c r="AN423" s="131">
        <v>1126503.68</v>
      </c>
    </row>
    <row r="424">
      <c r="A424" s="129">
        <v>249.0</v>
      </c>
      <c r="B424" s="14" t="s">
        <v>47</v>
      </c>
      <c r="C424" s="14" t="s">
        <v>32</v>
      </c>
      <c r="D424" s="14" t="s">
        <v>162</v>
      </c>
      <c r="E424" s="14" t="s">
        <v>163</v>
      </c>
      <c r="F424" s="15" t="s">
        <v>88</v>
      </c>
      <c r="G424" s="15" t="s">
        <v>59</v>
      </c>
      <c r="H424" s="18" t="s">
        <v>1057</v>
      </c>
      <c r="I424" s="18" t="s">
        <v>1058</v>
      </c>
      <c r="J424" s="129">
        <v>1599420.0</v>
      </c>
      <c r="K424" s="129">
        <v>1399509.6</v>
      </c>
      <c r="L424" s="129">
        <v>38437.08</v>
      </c>
      <c r="M424" s="129">
        <v>34439.69</v>
      </c>
      <c r="N424" s="129">
        <v>14.0</v>
      </c>
      <c r="O424" s="129">
        <v>3.0</v>
      </c>
      <c r="P424" s="129">
        <v>556.0</v>
      </c>
      <c r="Q424" s="129">
        <v>437.0</v>
      </c>
      <c r="R424" s="129">
        <v>14.0</v>
      </c>
      <c r="S424" s="129">
        <v>13.0</v>
      </c>
      <c r="T424" s="129">
        <v>366.0</v>
      </c>
      <c r="U424" s="129">
        <v>27.0</v>
      </c>
      <c r="V424" s="129">
        <v>7.0</v>
      </c>
      <c r="W424" s="129">
        <v>11.61</v>
      </c>
      <c r="X424" s="129">
        <v>14.28</v>
      </c>
      <c r="Y424" s="129">
        <v>5.0</v>
      </c>
      <c r="Z424" s="129">
        <v>1.0</v>
      </c>
      <c r="AA424" s="129">
        <v>1.0</v>
      </c>
      <c r="AB424" s="129">
        <v>3.0</v>
      </c>
      <c r="AC424" s="129">
        <v>3.0</v>
      </c>
      <c r="AD424" s="129">
        <v>2.5</v>
      </c>
      <c r="AE424" s="129">
        <v>215.0</v>
      </c>
      <c r="AF424" s="129">
        <v>4.0</v>
      </c>
      <c r="AG424" s="129">
        <v>1.0</v>
      </c>
      <c r="AH424" s="129">
        <v>1.0</v>
      </c>
      <c r="AI424" s="129">
        <v>2.0</v>
      </c>
      <c r="AJ424" s="129">
        <v>2.0</v>
      </c>
      <c r="AK424" s="129">
        <v>2.0</v>
      </c>
      <c r="AL424" s="130">
        <v>45392.87391458333</v>
      </c>
      <c r="AM424" s="131">
        <v>1611724.95</v>
      </c>
      <c r="AN424" s="131">
        <v>1416579.58</v>
      </c>
    </row>
    <row r="425">
      <c r="A425" s="129">
        <v>386.0</v>
      </c>
      <c r="B425" s="14" t="s">
        <v>42</v>
      </c>
      <c r="C425" s="14" t="s">
        <v>32</v>
      </c>
      <c r="D425" s="14" t="s">
        <v>390</v>
      </c>
      <c r="E425" s="14" t="s">
        <v>391</v>
      </c>
      <c r="F425" s="15" t="s">
        <v>45</v>
      </c>
      <c r="G425" s="15" t="s">
        <v>46</v>
      </c>
      <c r="H425" s="18" t="s">
        <v>1057</v>
      </c>
      <c r="I425" s="18" t="s">
        <v>1058</v>
      </c>
      <c r="J425" s="129">
        <v>2122056.55</v>
      </c>
      <c r="K425" s="129">
        <v>1774047.6</v>
      </c>
      <c r="L425" s="129">
        <v>74241.48</v>
      </c>
      <c r="M425" s="129">
        <v>68647.0</v>
      </c>
      <c r="N425" s="129">
        <v>26.0</v>
      </c>
      <c r="O425" s="129">
        <v>47.0</v>
      </c>
      <c r="P425" s="129">
        <v>1190.0</v>
      </c>
      <c r="Q425" s="129">
        <v>925.0</v>
      </c>
      <c r="R425" s="129">
        <v>94.0</v>
      </c>
      <c r="S425" s="129">
        <v>70.0</v>
      </c>
      <c r="T425" s="129">
        <v>-44.0</v>
      </c>
      <c r="U425" s="129">
        <v>28.0</v>
      </c>
      <c r="V425" s="129">
        <v>34.0</v>
      </c>
      <c r="W425" s="129">
        <v>8.15</v>
      </c>
      <c r="X425" s="129">
        <v>19.62</v>
      </c>
      <c r="Y425" s="129">
        <v>1.0</v>
      </c>
      <c r="Z425" s="129">
        <v>1.0</v>
      </c>
      <c r="AA425" s="129">
        <v>2.0</v>
      </c>
      <c r="AB425" s="129">
        <v>3.0</v>
      </c>
      <c r="AC425" s="129">
        <v>3.0</v>
      </c>
      <c r="AD425" s="129">
        <v>2.5</v>
      </c>
      <c r="AE425" s="129">
        <v>219.0</v>
      </c>
      <c r="AF425" s="129">
        <v>1.0</v>
      </c>
      <c r="AG425" s="129">
        <v>1.0</v>
      </c>
      <c r="AH425" s="129">
        <v>2.0</v>
      </c>
      <c r="AI425" s="129">
        <v>2.0</v>
      </c>
      <c r="AJ425" s="129">
        <v>2.0</v>
      </c>
      <c r="AK425" s="129">
        <v>2.0</v>
      </c>
      <c r="AL425" s="130">
        <v>45392.87391458333</v>
      </c>
      <c r="AM425" s="131">
        <v>2122505.13</v>
      </c>
      <c r="AN425" s="131">
        <v>1777024.97</v>
      </c>
    </row>
    <row r="426">
      <c r="A426" s="129">
        <v>695.0</v>
      </c>
      <c r="B426" s="14" t="s">
        <v>97</v>
      </c>
      <c r="C426" s="14" t="s">
        <v>32</v>
      </c>
      <c r="D426" s="14" t="s">
        <v>91</v>
      </c>
      <c r="E426" s="14" t="s">
        <v>633</v>
      </c>
      <c r="F426" s="15" t="s">
        <v>209</v>
      </c>
      <c r="G426" s="15" t="s">
        <v>101</v>
      </c>
      <c r="H426" s="18" t="s">
        <v>1057</v>
      </c>
      <c r="I426" s="18" t="s">
        <v>1058</v>
      </c>
      <c r="J426" s="129">
        <v>1171831.79</v>
      </c>
      <c r="K426" s="129">
        <v>998087.2</v>
      </c>
      <c r="L426" s="129">
        <v>51214.28</v>
      </c>
      <c r="M426" s="129">
        <v>47061.61</v>
      </c>
      <c r="N426" s="129">
        <v>23.0</v>
      </c>
      <c r="O426" s="129">
        <v>36.0</v>
      </c>
      <c r="P426" s="129">
        <v>331.0</v>
      </c>
      <c r="Q426" s="129">
        <v>299.0</v>
      </c>
      <c r="R426" s="129">
        <v>44.0</v>
      </c>
      <c r="S426" s="129">
        <v>33.0</v>
      </c>
      <c r="T426" s="129">
        <v>-36.0</v>
      </c>
      <c r="U426" s="129">
        <v>10.0</v>
      </c>
      <c r="V426" s="129">
        <v>33.0</v>
      </c>
      <c r="W426" s="129">
        <v>8.82</v>
      </c>
      <c r="X426" s="129">
        <v>17.41</v>
      </c>
      <c r="Y426" s="129">
        <v>1.0</v>
      </c>
      <c r="Z426" s="129">
        <v>1.0</v>
      </c>
      <c r="AA426" s="129">
        <v>2.0</v>
      </c>
      <c r="AB426" s="129">
        <v>3.0</v>
      </c>
      <c r="AC426" s="129">
        <v>3.0</v>
      </c>
      <c r="AD426" s="129">
        <v>2.5</v>
      </c>
      <c r="AE426" s="129">
        <v>217.0</v>
      </c>
      <c r="AF426" s="129">
        <v>1.0</v>
      </c>
      <c r="AG426" s="129">
        <v>1.0</v>
      </c>
      <c r="AH426" s="129">
        <v>2.0</v>
      </c>
      <c r="AI426" s="129">
        <v>2.0</v>
      </c>
      <c r="AJ426" s="129">
        <v>2.0</v>
      </c>
      <c r="AK426" s="129">
        <v>2.0</v>
      </c>
      <c r="AL426" s="130">
        <v>45392.87391458333</v>
      </c>
      <c r="AM426" s="131">
        <v>1172308.04</v>
      </c>
      <c r="AN426" s="131">
        <v>997579.07</v>
      </c>
    </row>
    <row r="427">
      <c r="A427" s="128">
        <v>3057.0</v>
      </c>
      <c r="B427" s="11" t="s">
        <v>31</v>
      </c>
      <c r="C427" s="11" t="s">
        <v>32</v>
      </c>
      <c r="D427" s="11" t="s">
        <v>726</v>
      </c>
      <c r="E427" s="14" t="s">
        <v>780</v>
      </c>
      <c r="F427" s="15" t="s">
        <v>776</v>
      </c>
      <c r="G427" s="15" t="s">
        <v>772</v>
      </c>
      <c r="H427" s="18" t="s">
        <v>1057</v>
      </c>
      <c r="I427" s="18" t="s">
        <v>1030</v>
      </c>
      <c r="J427" s="129">
        <v>8434.27</v>
      </c>
      <c r="K427" s="14" t="s">
        <v>41</v>
      </c>
      <c r="L427" s="129">
        <v>394.25</v>
      </c>
      <c r="M427" s="129">
        <v>12.0</v>
      </c>
      <c r="N427" s="129">
        <v>3.0</v>
      </c>
      <c r="O427" s="14" t="s">
        <v>41</v>
      </c>
      <c r="P427" s="129">
        <v>13.0</v>
      </c>
      <c r="Q427" s="128">
        <v>2.0</v>
      </c>
      <c r="R427" s="128">
        <v>2.0</v>
      </c>
      <c r="S427" s="11" t="s">
        <v>41</v>
      </c>
      <c r="T427" s="11" t="s">
        <v>41</v>
      </c>
      <c r="U427" s="128">
        <v>550.0</v>
      </c>
      <c r="V427" s="11" t="s">
        <v>41</v>
      </c>
      <c r="W427" s="128">
        <v>3185.42</v>
      </c>
      <c r="X427" s="11" t="s">
        <v>41</v>
      </c>
      <c r="Y427" s="11" t="s">
        <v>41</v>
      </c>
      <c r="Z427" s="128">
        <v>5.0</v>
      </c>
      <c r="AA427" s="11" t="s">
        <v>41</v>
      </c>
      <c r="AB427" s="128">
        <v>5.0</v>
      </c>
      <c r="AC427" s="11" t="s">
        <v>41</v>
      </c>
      <c r="AD427" s="128">
        <v>2.5</v>
      </c>
      <c r="AE427" s="128">
        <v>214.0</v>
      </c>
      <c r="AF427" s="11" t="s">
        <v>41</v>
      </c>
      <c r="AG427" s="128">
        <v>4.0</v>
      </c>
      <c r="AH427" s="11" t="s">
        <v>41</v>
      </c>
      <c r="AI427" s="128">
        <v>4.0</v>
      </c>
      <c r="AJ427" s="11" t="s">
        <v>41</v>
      </c>
      <c r="AK427" s="128">
        <v>2.0</v>
      </c>
      <c r="AL427" s="130">
        <v>45392.87391458333</v>
      </c>
      <c r="AM427" s="131">
        <v>15420.65</v>
      </c>
      <c r="AN427" s="131">
        <v>418.2</v>
      </c>
    </row>
    <row r="428">
      <c r="A428" s="129">
        <v>215.0</v>
      </c>
      <c r="B428" s="14" t="s">
        <v>63</v>
      </c>
      <c r="C428" s="14" t="s">
        <v>32</v>
      </c>
      <c r="D428" s="14" t="s">
        <v>106</v>
      </c>
      <c r="E428" s="14" t="s">
        <v>217</v>
      </c>
      <c r="F428" s="15" t="s">
        <v>73</v>
      </c>
      <c r="G428" s="15" t="s">
        <v>36</v>
      </c>
      <c r="H428" s="18" t="s">
        <v>1057</v>
      </c>
      <c r="I428" s="18" t="s">
        <v>1058</v>
      </c>
      <c r="J428" s="129">
        <v>893463.22</v>
      </c>
      <c r="K428" s="129">
        <v>712491.0</v>
      </c>
      <c r="L428" s="129">
        <v>27551.79</v>
      </c>
      <c r="M428" s="129">
        <v>25217.21</v>
      </c>
      <c r="N428" s="129">
        <v>6.0</v>
      </c>
      <c r="O428" s="129">
        <v>9.0</v>
      </c>
      <c r="P428" s="129">
        <v>444.0</v>
      </c>
      <c r="Q428" s="129">
        <v>318.0</v>
      </c>
      <c r="R428" s="129">
        <v>22.0</v>
      </c>
      <c r="S428" s="129">
        <v>20.0</v>
      </c>
      <c r="T428" s="129">
        <v>-33.0</v>
      </c>
      <c r="U428" s="129">
        <v>39.0</v>
      </c>
      <c r="V428" s="129">
        <v>10.0</v>
      </c>
      <c r="W428" s="129">
        <v>9.26</v>
      </c>
      <c r="X428" s="129">
        <v>25.4</v>
      </c>
      <c r="Y428" s="129">
        <v>1.0</v>
      </c>
      <c r="Z428" s="129">
        <v>1.0</v>
      </c>
      <c r="AA428" s="129">
        <v>1.0</v>
      </c>
      <c r="AB428" s="129">
        <v>3.0</v>
      </c>
      <c r="AC428" s="129">
        <v>4.0</v>
      </c>
      <c r="AD428" s="129">
        <v>2.55</v>
      </c>
      <c r="AE428" s="129">
        <v>210.0</v>
      </c>
      <c r="AF428" s="129">
        <v>1.0</v>
      </c>
      <c r="AG428" s="129">
        <v>1.0</v>
      </c>
      <c r="AH428" s="129">
        <v>1.0</v>
      </c>
      <c r="AI428" s="129">
        <v>2.0</v>
      </c>
      <c r="AJ428" s="129">
        <v>3.0</v>
      </c>
      <c r="AK428" s="129">
        <v>2.0</v>
      </c>
      <c r="AL428" s="130">
        <v>45392.87391458333</v>
      </c>
      <c r="AM428" s="131">
        <v>894856.72</v>
      </c>
      <c r="AN428" s="131">
        <v>713226.8</v>
      </c>
    </row>
    <row r="429">
      <c r="A429" s="129">
        <v>245.0</v>
      </c>
      <c r="B429" s="14" t="s">
        <v>42</v>
      </c>
      <c r="C429" s="14" t="s">
        <v>32</v>
      </c>
      <c r="D429" s="14" t="s">
        <v>50</v>
      </c>
      <c r="E429" s="14" t="s">
        <v>189</v>
      </c>
      <c r="F429" s="15" t="s">
        <v>52</v>
      </c>
      <c r="G429" s="15" t="s">
        <v>46</v>
      </c>
      <c r="H429" s="18" t="s">
        <v>1057</v>
      </c>
      <c r="I429" s="18" t="s">
        <v>1058</v>
      </c>
      <c r="J429" s="129">
        <v>1316780.85</v>
      </c>
      <c r="K429" s="129">
        <v>1061662.0</v>
      </c>
      <c r="L429" s="129">
        <v>50928.8</v>
      </c>
      <c r="M429" s="129">
        <v>44854.72</v>
      </c>
      <c r="N429" s="129">
        <v>5.0</v>
      </c>
      <c r="O429" s="129">
        <v>9.0</v>
      </c>
      <c r="P429" s="129">
        <v>645.0</v>
      </c>
      <c r="Q429" s="129">
        <v>466.0</v>
      </c>
      <c r="R429" s="129">
        <v>44.0</v>
      </c>
      <c r="S429" s="129">
        <v>45.0</v>
      </c>
      <c r="T429" s="129">
        <v>-44.0</v>
      </c>
      <c r="U429" s="129">
        <v>38.0</v>
      </c>
      <c r="V429" s="129">
        <v>-2.0</v>
      </c>
      <c r="W429" s="129">
        <v>13.54</v>
      </c>
      <c r="X429" s="129">
        <v>24.03</v>
      </c>
      <c r="Y429" s="129">
        <v>1.0</v>
      </c>
      <c r="Z429" s="129">
        <v>1.0</v>
      </c>
      <c r="AA429" s="129">
        <v>1.0</v>
      </c>
      <c r="AB429" s="129">
        <v>3.0</v>
      </c>
      <c r="AC429" s="129">
        <v>4.0</v>
      </c>
      <c r="AD429" s="129">
        <v>2.55</v>
      </c>
      <c r="AE429" s="129">
        <v>212.0</v>
      </c>
      <c r="AF429" s="129">
        <v>1.0</v>
      </c>
      <c r="AG429" s="129">
        <v>1.0</v>
      </c>
      <c r="AH429" s="129">
        <v>1.0</v>
      </c>
      <c r="AI429" s="129">
        <v>2.0</v>
      </c>
      <c r="AJ429" s="129">
        <v>3.0</v>
      </c>
      <c r="AK429" s="129">
        <v>2.0</v>
      </c>
      <c r="AL429" s="130">
        <v>45392.87391458333</v>
      </c>
      <c r="AM429" s="131">
        <v>1316278.6</v>
      </c>
      <c r="AN429" s="131">
        <v>1062113.88</v>
      </c>
    </row>
    <row r="430">
      <c r="A430" s="129">
        <v>393.0</v>
      </c>
      <c r="B430" s="14" t="s">
        <v>63</v>
      </c>
      <c r="C430" s="14" t="s">
        <v>32</v>
      </c>
      <c r="D430" s="14" t="s">
        <v>397</v>
      </c>
      <c r="E430" s="14" t="s">
        <v>398</v>
      </c>
      <c r="F430" s="15" t="s">
        <v>55</v>
      </c>
      <c r="G430" s="15" t="s">
        <v>36</v>
      </c>
      <c r="H430" s="18" t="s">
        <v>1057</v>
      </c>
      <c r="I430" s="18" t="s">
        <v>1058</v>
      </c>
      <c r="J430" s="129">
        <v>2030558.6</v>
      </c>
      <c r="K430" s="129">
        <v>1619377.2</v>
      </c>
      <c r="L430" s="129">
        <v>64444.18</v>
      </c>
      <c r="M430" s="129">
        <v>61439.6</v>
      </c>
      <c r="N430" s="129">
        <v>47.0</v>
      </c>
      <c r="O430" s="129">
        <v>118.0</v>
      </c>
      <c r="P430" s="129">
        <v>766.0</v>
      </c>
      <c r="Q430" s="129">
        <v>711.0</v>
      </c>
      <c r="R430" s="129">
        <v>69.0</v>
      </c>
      <c r="S430" s="129">
        <v>49.0</v>
      </c>
      <c r="T430" s="129">
        <v>-60.0</v>
      </c>
      <c r="U430" s="129">
        <v>7.0</v>
      </c>
      <c r="V430" s="129">
        <v>40.0</v>
      </c>
      <c r="W430" s="129">
        <v>4.89</v>
      </c>
      <c r="X430" s="129">
        <v>25.39</v>
      </c>
      <c r="Y430" s="129">
        <v>1.0</v>
      </c>
      <c r="Z430" s="129">
        <v>1.0</v>
      </c>
      <c r="AA430" s="129">
        <v>3.0</v>
      </c>
      <c r="AB430" s="129">
        <v>2.0</v>
      </c>
      <c r="AC430" s="129">
        <v>4.0</v>
      </c>
      <c r="AD430" s="129">
        <v>2.55</v>
      </c>
      <c r="AE430" s="129">
        <v>213.0</v>
      </c>
      <c r="AF430" s="129">
        <v>1.0</v>
      </c>
      <c r="AG430" s="129">
        <v>1.0</v>
      </c>
      <c r="AH430" s="129">
        <v>2.0</v>
      </c>
      <c r="AI430" s="129">
        <v>1.0</v>
      </c>
      <c r="AJ430" s="129">
        <v>3.0</v>
      </c>
      <c r="AK430" s="129">
        <v>2.0</v>
      </c>
      <c r="AL430" s="130">
        <v>45392.87391458333</v>
      </c>
      <c r="AM430" s="131">
        <v>2072059.72</v>
      </c>
      <c r="AN430" s="131">
        <v>1806662.44</v>
      </c>
    </row>
    <row r="431" hidden="1">
      <c r="A431" s="129">
        <v>488.0</v>
      </c>
      <c r="B431" s="14" t="s">
        <v>1020</v>
      </c>
      <c r="C431" s="14" t="s">
        <v>992</v>
      </c>
      <c r="D431" s="14" t="s">
        <v>393</v>
      </c>
      <c r="E431" s="14" t="s">
        <v>418</v>
      </c>
      <c r="F431" s="15" t="s">
        <v>88</v>
      </c>
      <c r="G431" s="15" t="s">
        <v>59</v>
      </c>
      <c r="H431" s="18" t="s">
        <v>1057</v>
      </c>
      <c r="I431" s="18" t="s">
        <v>1058</v>
      </c>
      <c r="J431" s="129">
        <v>961138.0</v>
      </c>
      <c r="K431" s="129">
        <v>908897.8</v>
      </c>
      <c r="L431" s="129">
        <v>8389.56</v>
      </c>
      <c r="M431" s="129">
        <v>6499.45</v>
      </c>
      <c r="N431" s="14" t="s">
        <v>41</v>
      </c>
      <c r="O431" s="129">
        <v>8.0</v>
      </c>
      <c r="P431" s="129">
        <v>65.0</v>
      </c>
      <c r="Q431" s="129">
        <v>43.0</v>
      </c>
      <c r="R431" s="129">
        <v>58.0</v>
      </c>
      <c r="S431" s="129">
        <v>55.0</v>
      </c>
      <c r="T431" s="14" t="s">
        <v>41</v>
      </c>
      <c r="U431" s="129">
        <v>51.0</v>
      </c>
      <c r="V431" s="129">
        <v>5.0</v>
      </c>
      <c r="W431" s="129">
        <v>29.08</v>
      </c>
      <c r="X431" s="129">
        <v>5.75</v>
      </c>
      <c r="Y431" s="14" t="s">
        <v>41</v>
      </c>
      <c r="Z431" s="129">
        <v>1.0</v>
      </c>
      <c r="AA431" s="129">
        <v>1.0</v>
      </c>
      <c r="AB431" s="129">
        <v>5.0</v>
      </c>
      <c r="AC431" s="129">
        <v>1.0</v>
      </c>
      <c r="AD431" s="129">
        <v>2.55</v>
      </c>
      <c r="AE431" s="129">
        <v>209.0</v>
      </c>
      <c r="AF431" s="14" t="s">
        <v>41</v>
      </c>
      <c r="AG431" s="129">
        <v>1.0</v>
      </c>
      <c r="AH431" s="129">
        <v>1.0</v>
      </c>
      <c r="AI431" s="129">
        <v>4.0</v>
      </c>
      <c r="AJ431" s="129">
        <v>1.0</v>
      </c>
      <c r="AK431" s="129">
        <v>2.0</v>
      </c>
      <c r="AL431" s="130">
        <v>45392.87391458333</v>
      </c>
      <c r="AM431" s="131">
        <v>303726.11</v>
      </c>
      <c r="AN431" s="131">
        <v>228906.17</v>
      </c>
    </row>
    <row r="432">
      <c r="A432" s="129">
        <v>712.0</v>
      </c>
      <c r="B432" s="14" t="s">
        <v>67</v>
      </c>
      <c r="C432" s="14" t="s">
        <v>32</v>
      </c>
      <c r="D432" s="14" t="s">
        <v>644</v>
      </c>
      <c r="E432" s="14" t="s">
        <v>645</v>
      </c>
      <c r="F432" s="15" t="s">
        <v>185</v>
      </c>
      <c r="G432" s="15" t="s">
        <v>46</v>
      </c>
      <c r="H432" s="18" t="s">
        <v>1057</v>
      </c>
      <c r="I432" s="18" t="s">
        <v>1058</v>
      </c>
      <c r="J432" s="129">
        <v>1062758.47</v>
      </c>
      <c r="K432" s="129">
        <v>859298.4</v>
      </c>
      <c r="L432" s="129">
        <v>36563.81</v>
      </c>
      <c r="M432" s="129">
        <v>32137.6</v>
      </c>
      <c r="N432" s="129">
        <v>14.0</v>
      </c>
      <c r="O432" s="129">
        <v>15.0</v>
      </c>
      <c r="P432" s="129">
        <v>470.0</v>
      </c>
      <c r="Q432" s="129">
        <v>483.0</v>
      </c>
      <c r="R432" s="129">
        <v>31.0</v>
      </c>
      <c r="S432" s="129">
        <v>32.0</v>
      </c>
      <c r="T432" s="129">
        <v>-6.0</v>
      </c>
      <c r="U432" s="129">
        <v>-2.0</v>
      </c>
      <c r="V432" s="129">
        <v>-3.0</v>
      </c>
      <c r="W432" s="129">
        <v>13.77</v>
      </c>
      <c r="X432" s="129">
        <v>23.68</v>
      </c>
      <c r="Y432" s="129">
        <v>1.0</v>
      </c>
      <c r="Z432" s="129">
        <v>1.0</v>
      </c>
      <c r="AA432" s="129">
        <v>1.0</v>
      </c>
      <c r="AB432" s="129">
        <v>3.0</v>
      </c>
      <c r="AC432" s="129">
        <v>4.0</v>
      </c>
      <c r="AD432" s="129">
        <v>2.55</v>
      </c>
      <c r="AE432" s="129">
        <v>211.0</v>
      </c>
      <c r="AF432" s="129">
        <v>1.0</v>
      </c>
      <c r="AG432" s="129">
        <v>1.0</v>
      </c>
      <c r="AH432" s="129">
        <v>1.0</v>
      </c>
      <c r="AI432" s="129">
        <v>2.0</v>
      </c>
      <c r="AJ432" s="129">
        <v>3.0</v>
      </c>
      <c r="AK432" s="129">
        <v>2.0</v>
      </c>
      <c r="AL432" s="130">
        <v>45392.87391458333</v>
      </c>
      <c r="AM432" s="131">
        <v>1063399.47</v>
      </c>
      <c r="AN432" s="131">
        <v>859982.14</v>
      </c>
    </row>
    <row r="433">
      <c r="A433" s="129">
        <v>256.0</v>
      </c>
      <c r="B433" s="14" t="s">
        <v>47</v>
      </c>
      <c r="C433" s="14" t="s">
        <v>32</v>
      </c>
      <c r="D433" s="14" t="s">
        <v>257</v>
      </c>
      <c r="E433" s="14" t="s">
        <v>258</v>
      </c>
      <c r="F433" s="15" t="s">
        <v>108</v>
      </c>
      <c r="G433" s="15" t="s">
        <v>46</v>
      </c>
      <c r="H433" s="18" t="s">
        <v>1057</v>
      </c>
      <c r="I433" s="18" t="s">
        <v>1058</v>
      </c>
      <c r="J433" s="129">
        <v>616016.86</v>
      </c>
      <c r="K433" s="129">
        <v>554993.6</v>
      </c>
      <c r="L433" s="129">
        <v>22023.75</v>
      </c>
      <c r="M433" s="129">
        <v>18995.5</v>
      </c>
      <c r="N433" s="129">
        <v>2.0</v>
      </c>
      <c r="O433" s="129">
        <v>1.0</v>
      </c>
      <c r="P433" s="129">
        <v>192.0</v>
      </c>
      <c r="Q433" s="129">
        <v>174.0</v>
      </c>
      <c r="R433" s="129">
        <v>10.0</v>
      </c>
      <c r="S433" s="129">
        <v>20.0</v>
      </c>
      <c r="T433" s="129">
        <v>100.0</v>
      </c>
      <c r="U433" s="129">
        <v>10.0</v>
      </c>
      <c r="V433" s="129">
        <v>-50.0</v>
      </c>
      <c r="W433" s="129">
        <v>15.94</v>
      </c>
      <c r="X433" s="129">
        <v>11.0</v>
      </c>
      <c r="Y433" s="129">
        <v>4.0</v>
      </c>
      <c r="Z433" s="129">
        <v>1.0</v>
      </c>
      <c r="AA433" s="129">
        <v>1.0</v>
      </c>
      <c r="AB433" s="129">
        <v>4.0</v>
      </c>
      <c r="AC433" s="129">
        <v>2.0</v>
      </c>
      <c r="AD433" s="129">
        <v>2.6</v>
      </c>
      <c r="AE433" s="129">
        <v>206.0</v>
      </c>
      <c r="AF433" s="129">
        <v>3.0</v>
      </c>
      <c r="AG433" s="129">
        <v>1.0</v>
      </c>
      <c r="AH433" s="129">
        <v>1.0</v>
      </c>
      <c r="AI433" s="129">
        <v>3.0</v>
      </c>
      <c r="AJ433" s="129">
        <v>2.0</v>
      </c>
      <c r="AK433" s="129">
        <v>2.0</v>
      </c>
      <c r="AL433" s="130">
        <v>45392.87391458333</v>
      </c>
      <c r="AM433" s="131">
        <v>617625.61</v>
      </c>
      <c r="AN433" s="131">
        <v>555849.07</v>
      </c>
    </row>
    <row r="434">
      <c r="A434" s="129">
        <v>378.0</v>
      </c>
      <c r="B434" s="14" t="s">
        <v>42</v>
      </c>
      <c r="C434" s="14" t="s">
        <v>32</v>
      </c>
      <c r="D434" s="14" t="s">
        <v>273</v>
      </c>
      <c r="E434" s="14" t="s">
        <v>274</v>
      </c>
      <c r="F434" s="15" t="s">
        <v>275</v>
      </c>
      <c r="G434" s="15" t="s">
        <v>46</v>
      </c>
      <c r="H434" s="18" t="s">
        <v>1057</v>
      </c>
      <c r="I434" s="18" t="s">
        <v>1058</v>
      </c>
      <c r="J434" s="129">
        <v>711936.28</v>
      </c>
      <c r="K434" s="129">
        <v>771049.4</v>
      </c>
      <c r="L434" s="129">
        <v>28736.5</v>
      </c>
      <c r="M434" s="129">
        <v>22857.15</v>
      </c>
      <c r="N434" s="129">
        <v>34.0</v>
      </c>
      <c r="O434" s="129">
        <v>60.0</v>
      </c>
      <c r="P434" s="129">
        <v>558.0</v>
      </c>
      <c r="Q434" s="129">
        <v>482.0</v>
      </c>
      <c r="R434" s="129">
        <v>36.0</v>
      </c>
      <c r="S434" s="129">
        <v>37.0</v>
      </c>
      <c r="T434" s="129">
        <v>-43.0</v>
      </c>
      <c r="U434" s="129">
        <v>15.0</v>
      </c>
      <c r="V434" s="129">
        <v>-2.0</v>
      </c>
      <c r="W434" s="129">
        <v>25.72</v>
      </c>
      <c r="X434" s="129">
        <v>-7.67</v>
      </c>
      <c r="Y434" s="129">
        <v>1.0</v>
      </c>
      <c r="Z434" s="129">
        <v>1.0</v>
      </c>
      <c r="AA434" s="129">
        <v>1.0</v>
      </c>
      <c r="AB434" s="129">
        <v>5.0</v>
      </c>
      <c r="AC434" s="129">
        <v>1.0</v>
      </c>
      <c r="AD434" s="129">
        <v>2.6</v>
      </c>
      <c r="AE434" s="129">
        <v>208.0</v>
      </c>
      <c r="AF434" s="129">
        <v>1.0</v>
      </c>
      <c r="AG434" s="129">
        <v>1.0</v>
      </c>
      <c r="AH434" s="129">
        <v>1.0</v>
      </c>
      <c r="AI434" s="129">
        <v>4.0</v>
      </c>
      <c r="AJ434" s="129">
        <v>1.0</v>
      </c>
      <c r="AK434" s="129">
        <v>2.0</v>
      </c>
      <c r="AL434" s="130">
        <v>45392.87391458333</v>
      </c>
      <c r="AM434" s="131">
        <v>1038020.15</v>
      </c>
      <c r="AN434" s="131">
        <v>801458.48</v>
      </c>
    </row>
    <row r="435">
      <c r="A435" s="129">
        <v>751.0</v>
      </c>
      <c r="B435" s="14" t="s">
        <v>47</v>
      </c>
      <c r="C435" s="14" t="s">
        <v>32</v>
      </c>
      <c r="D435" s="14" t="s">
        <v>677</v>
      </c>
      <c r="E435" s="14" t="s">
        <v>534</v>
      </c>
      <c r="F435" s="15" t="s">
        <v>513</v>
      </c>
      <c r="G435" s="15" t="s">
        <v>59</v>
      </c>
      <c r="H435" s="18" t="s">
        <v>1057</v>
      </c>
      <c r="I435" s="18" t="s">
        <v>1058</v>
      </c>
      <c r="J435" s="129">
        <v>1030452.56</v>
      </c>
      <c r="K435" s="129">
        <v>843068.8</v>
      </c>
      <c r="L435" s="129">
        <v>25512.67</v>
      </c>
      <c r="M435" s="129">
        <v>23175.49</v>
      </c>
      <c r="N435" s="129">
        <v>36.0</v>
      </c>
      <c r="O435" s="129">
        <v>25.0</v>
      </c>
      <c r="P435" s="129">
        <v>346.0</v>
      </c>
      <c r="Q435" s="129">
        <v>316.0</v>
      </c>
      <c r="R435" s="129">
        <v>38.0</v>
      </c>
      <c r="S435" s="129">
        <v>37.0</v>
      </c>
      <c r="T435" s="129">
        <v>44.0</v>
      </c>
      <c r="U435" s="129">
        <v>9.0</v>
      </c>
      <c r="V435" s="129">
        <v>2.0</v>
      </c>
      <c r="W435" s="129">
        <v>10.08</v>
      </c>
      <c r="X435" s="129">
        <v>22.23</v>
      </c>
      <c r="Y435" s="129">
        <v>2.0</v>
      </c>
      <c r="Z435" s="129">
        <v>1.0</v>
      </c>
      <c r="AA435" s="129">
        <v>1.0</v>
      </c>
      <c r="AB435" s="129">
        <v>3.0</v>
      </c>
      <c r="AC435" s="129">
        <v>4.0</v>
      </c>
      <c r="AD435" s="129">
        <v>2.6</v>
      </c>
      <c r="AE435" s="129">
        <v>207.0</v>
      </c>
      <c r="AF435" s="129">
        <v>2.0</v>
      </c>
      <c r="AG435" s="129">
        <v>1.0</v>
      </c>
      <c r="AH435" s="129">
        <v>1.0</v>
      </c>
      <c r="AI435" s="129">
        <v>2.0</v>
      </c>
      <c r="AJ435" s="129">
        <v>3.0</v>
      </c>
      <c r="AK435" s="129">
        <v>2.0</v>
      </c>
      <c r="AL435" s="130">
        <v>45392.87391458333</v>
      </c>
      <c r="AM435" s="131">
        <v>1032182.56</v>
      </c>
      <c r="AN435" s="131">
        <v>849472.88</v>
      </c>
    </row>
    <row r="436" hidden="1">
      <c r="A436" s="129">
        <v>832.0</v>
      </c>
      <c r="B436" s="14" t="s">
        <v>47</v>
      </c>
      <c r="C436" s="14" t="s">
        <v>992</v>
      </c>
      <c r="D436" s="14" t="s">
        <v>393</v>
      </c>
      <c r="E436" s="14" t="s">
        <v>418</v>
      </c>
      <c r="F436" s="15" t="s">
        <v>88</v>
      </c>
      <c r="G436" s="15" t="s">
        <v>59</v>
      </c>
      <c r="H436" s="18" t="s">
        <v>1057</v>
      </c>
      <c r="I436" s="18" t="s">
        <v>1058</v>
      </c>
      <c r="J436" s="129">
        <v>481672.43</v>
      </c>
      <c r="K436" s="129">
        <v>479942.8</v>
      </c>
      <c r="L436" s="129">
        <v>16596.39</v>
      </c>
      <c r="M436" s="129">
        <v>15188.06</v>
      </c>
      <c r="N436" s="129">
        <v>1.0</v>
      </c>
      <c r="O436" s="129">
        <v>1.0</v>
      </c>
      <c r="P436" s="129">
        <v>79.0</v>
      </c>
      <c r="Q436" s="129">
        <v>189.0</v>
      </c>
      <c r="R436" s="129">
        <v>120.0</v>
      </c>
      <c r="S436" s="129">
        <v>21.0</v>
      </c>
      <c r="T436" s="129">
        <v>0.0</v>
      </c>
      <c r="U436" s="129">
        <v>-58.0</v>
      </c>
      <c r="V436" s="129">
        <v>471.0</v>
      </c>
      <c r="W436" s="129">
        <v>9.27</v>
      </c>
      <c r="X436" s="129">
        <v>0.36</v>
      </c>
      <c r="Y436" s="129">
        <v>1.0</v>
      </c>
      <c r="Z436" s="129">
        <v>1.0</v>
      </c>
      <c r="AA436" s="129">
        <v>5.0</v>
      </c>
      <c r="AB436" s="129">
        <v>3.0</v>
      </c>
      <c r="AC436" s="129">
        <v>1.0</v>
      </c>
      <c r="AD436" s="129">
        <v>2.6</v>
      </c>
      <c r="AE436" s="129">
        <v>205.0</v>
      </c>
      <c r="AF436" s="129">
        <v>1.0</v>
      </c>
      <c r="AG436" s="129">
        <v>1.0</v>
      </c>
      <c r="AH436" s="129">
        <v>4.0</v>
      </c>
      <c r="AI436" s="129">
        <v>2.0</v>
      </c>
      <c r="AJ436" s="129">
        <v>1.0</v>
      </c>
      <c r="AK436" s="129">
        <v>2.0</v>
      </c>
      <c r="AL436" s="130">
        <v>45392.87391458333</v>
      </c>
      <c r="AM436" s="131">
        <v>611726.39</v>
      </c>
      <c r="AN436" s="131">
        <v>479708.28</v>
      </c>
    </row>
    <row r="437">
      <c r="A437" s="129">
        <v>315.0</v>
      </c>
      <c r="B437" s="14" t="s">
        <v>47</v>
      </c>
      <c r="C437" s="14" t="s">
        <v>32</v>
      </c>
      <c r="D437" s="14" t="s">
        <v>327</v>
      </c>
      <c r="E437" s="14" t="s">
        <v>328</v>
      </c>
      <c r="F437" s="15" t="s">
        <v>137</v>
      </c>
      <c r="G437" s="15" t="s">
        <v>36</v>
      </c>
      <c r="H437" s="18" t="s">
        <v>1057</v>
      </c>
      <c r="I437" s="18" t="s">
        <v>1058</v>
      </c>
      <c r="J437" s="129">
        <v>1004008.93</v>
      </c>
      <c r="K437" s="129">
        <v>830155.2</v>
      </c>
      <c r="L437" s="129">
        <v>27106.75</v>
      </c>
      <c r="M437" s="129">
        <v>24432.46</v>
      </c>
      <c r="N437" s="14" t="s">
        <v>41</v>
      </c>
      <c r="O437" s="14" t="s">
        <v>41</v>
      </c>
      <c r="P437" s="129">
        <v>319.0</v>
      </c>
      <c r="Q437" s="129">
        <v>344.0</v>
      </c>
      <c r="R437" s="129">
        <v>22.0</v>
      </c>
      <c r="S437" s="129">
        <v>14.0</v>
      </c>
      <c r="T437" s="14" t="s">
        <v>41</v>
      </c>
      <c r="U437" s="129">
        <v>-7.0</v>
      </c>
      <c r="V437" s="129">
        <v>57.0</v>
      </c>
      <c r="W437" s="129">
        <v>10.95</v>
      </c>
      <c r="X437" s="129">
        <v>20.94</v>
      </c>
      <c r="Y437" s="14" t="s">
        <v>41</v>
      </c>
      <c r="Z437" s="129">
        <v>1.0</v>
      </c>
      <c r="AA437" s="129">
        <v>3.0</v>
      </c>
      <c r="AB437" s="129">
        <v>3.0</v>
      </c>
      <c r="AC437" s="129">
        <v>3.0</v>
      </c>
      <c r="AD437" s="129">
        <v>2.65</v>
      </c>
      <c r="AE437" s="129">
        <v>201.0</v>
      </c>
      <c r="AF437" s="14" t="s">
        <v>41</v>
      </c>
      <c r="AG437" s="129">
        <v>1.0</v>
      </c>
      <c r="AH437" s="129">
        <v>2.0</v>
      </c>
      <c r="AI437" s="129">
        <v>2.0</v>
      </c>
      <c r="AJ437" s="129">
        <v>2.0</v>
      </c>
      <c r="AK437" s="129">
        <v>2.0</v>
      </c>
      <c r="AL437" s="130">
        <v>45392.87391458333</v>
      </c>
      <c r="AM437" s="131">
        <v>1004273.37</v>
      </c>
      <c r="AN437" s="131">
        <v>830739.27</v>
      </c>
    </row>
    <row r="438">
      <c r="A438" s="129">
        <v>395.0</v>
      </c>
      <c r="B438" s="14" t="s">
        <v>63</v>
      </c>
      <c r="C438" s="14" t="s">
        <v>32</v>
      </c>
      <c r="D438" s="14" t="s">
        <v>399</v>
      </c>
      <c r="E438" s="14" t="s">
        <v>400</v>
      </c>
      <c r="F438" s="15" t="s">
        <v>343</v>
      </c>
      <c r="G438" s="15" t="s">
        <v>46</v>
      </c>
      <c r="H438" s="18" t="s">
        <v>1057</v>
      </c>
      <c r="I438" s="18" t="s">
        <v>1058</v>
      </c>
      <c r="J438" s="129">
        <v>3611768.16</v>
      </c>
      <c r="K438" s="129">
        <v>3024971.8</v>
      </c>
      <c r="L438" s="129">
        <v>150994.91</v>
      </c>
      <c r="M438" s="129">
        <v>130893.24</v>
      </c>
      <c r="N438" s="14" t="s">
        <v>41</v>
      </c>
      <c r="O438" s="14" t="s">
        <v>41</v>
      </c>
      <c r="P438" s="129">
        <v>1388.0</v>
      </c>
      <c r="Q438" s="129">
        <v>1261.0</v>
      </c>
      <c r="R438" s="129">
        <v>87.0</v>
      </c>
      <c r="S438" s="129">
        <v>99.0</v>
      </c>
      <c r="T438" s="14" t="s">
        <v>41</v>
      </c>
      <c r="U438" s="129">
        <v>10.0</v>
      </c>
      <c r="V438" s="129">
        <v>-12.0</v>
      </c>
      <c r="W438" s="129">
        <v>15.36</v>
      </c>
      <c r="X438" s="129">
        <v>19.4</v>
      </c>
      <c r="Y438" s="14" t="s">
        <v>41</v>
      </c>
      <c r="Z438" s="129">
        <v>1.0</v>
      </c>
      <c r="AA438" s="129">
        <v>1.0</v>
      </c>
      <c r="AB438" s="129">
        <v>4.0</v>
      </c>
      <c r="AC438" s="129">
        <v>3.0</v>
      </c>
      <c r="AD438" s="129">
        <v>2.65</v>
      </c>
      <c r="AE438" s="129">
        <v>204.0</v>
      </c>
      <c r="AF438" s="14" t="s">
        <v>41</v>
      </c>
      <c r="AG438" s="129">
        <v>1.0</v>
      </c>
      <c r="AH438" s="129">
        <v>1.0</v>
      </c>
      <c r="AI438" s="129">
        <v>3.0</v>
      </c>
      <c r="AJ438" s="129">
        <v>2.0</v>
      </c>
      <c r="AK438" s="129">
        <v>2.0</v>
      </c>
      <c r="AL438" s="130">
        <v>45392.87391458333</v>
      </c>
      <c r="AM438" s="131">
        <v>3626148.48</v>
      </c>
      <c r="AN438" s="131">
        <v>3039151.97</v>
      </c>
    </row>
    <row r="439">
      <c r="A439" s="129">
        <v>413.0</v>
      </c>
      <c r="B439" s="14" t="s">
        <v>63</v>
      </c>
      <c r="C439" s="14" t="s">
        <v>32</v>
      </c>
      <c r="D439" s="14" t="s">
        <v>144</v>
      </c>
      <c r="E439" s="14" t="s">
        <v>280</v>
      </c>
      <c r="F439" s="15" t="s">
        <v>220</v>
      </c>
      <c r="G439" s="15" t="s">
        <v>59</v>
      </c>
      <c r="H439" s="18" t="s">
        <v>1057</v>
      </c>
      <c r="I439" s="18" t="s">
        <v>1058</v>
      </c>
      <c r="J439" s="129">
        <v>1954496.45</v>
      </c>
      <c r="K439" s="129">
        <v>1421706.2</v>
      </c>
      <c r="L439" s="129">
        <v>48026.38</v>
      </c>
      <c r="M439" s="129">
        <v>45325.0</v>
      </c>
      <c r="N439" s="129">
        <v>23.0</v>
      </c>
      <c r="O439" s="129">
        <v>17.0</v>
      </c>
      <c r="P439" s="129">
        <v>766.0</v>
      </c>
      <c r="Q439" s="129">
        <v>610.0</v>
      </c>
      <c r="R439" s="129">
        <v>54.0</v>
      </c>
      <c r="S439" s="129">
        <v>39.0</v>
      </c>
      <c r="T439" s="129">
        <v>35.0</v>
      </c>
      <c r="U439" s="129">
        <v>25.0</v>
      </c>
      <c r="V439" s="129">
        <v>38.0</v>
      </c>
      <c r="W439" s="129">
        <v>5.96</v>
      </c>
      <c r="X439" s="129">
        <v>37.48</v>
      </c>
      <c r="Y439" s="129">
        <v>2.0</v>
      </c>
      <c r="Z439" s="129">
        <v>1.0</v>
      </c>
      <c r="AA439" s="129">
        <v>2.0</v>
      </c>
      <c r="AB439" s="129">
        <v>2.0</v>
      </c>
      <c r="AC439" s="129">
        <v>5.0</v>
      </c>
      <c r="AD439" s="129">
        <v>2.65</v>
      </c>
      <c r="AE439" s="129">
        <v>203.0</v>
      </c>
      <c r="AF439" s="129">
        <v>2.0</v>
      </c>
      <c r="AG439" s="129">
        <v>1.0</v>
      </c>
      <c r="AH439" s="129">
        <v>2.0</v>
      </c>
      <c r="AI439" s="129">
        <v>1.0</v>
      </c>
      <c r="AJ439" s="129">
        <v>4.0</v>
      </c>
      <c r="AK439" s="129">
        <v>2.0</v>
      </c>
      <c r="AL439" s="130">
        <v>45392.87391458333</v>
      </c>
      <c r="AM439" s="131">
        <v>1953972.5</v>
      </c>
      <c r="AN439" s="131">
        <v>1424527.03</v>
      </c>
    </row>
    <row r="440">
      <c r="A440" s="129">
        <v>508.0</v>
      </c>
      <c r="B440" s="14" t="s">
        <v>97</v>
      </c>
      <c r="C440" s="14" t="s">
        <v>32</v>
      </c>
      <c r="D440" s="14" t="s">
        <v>91</v>
      </c>
      <c r="E440" s="14" t="s">
        <v>489</v>
      </c>
      <c r="F440" s="15" t="s">
        <v>154</v>
      </c>
      <c r="G440" s="15" t="s">
        <v>101</v>
      </c>
      <c r="H440" s="18" t="s">
        <v>1057</v>
      </c>
      <c r="I440" s="18" t="s">
        <v>1058</v>
      </c>
      <c r="J440" s="129">
        <v>742830.45</v>
      </c>
      <c r="K440" s="129">
        <v>646598.4</v>
      </c>
      <c r="L440" s="129">
        <v>29770.77</v>
      </c>
      <c r="M440" s="129">
        <v>25560.02</v>
      </c>
      <c r="N440" s="14" t="s">
        <v>41</v>
      </c>
      <c r="O440" s="14" t="s">
        <v>41</v>
      </c>
      <c r="P440" s="129">
        <v>291.0</v>
      </c>
      <c r="Q440" s="129">
        <v>298.0</v>
      </c>
      <c r="R440" s="129">
        <v>19.0</v>
      </c>
      <c r="S440" s="129">
        <v>19.0</v>
      </c>
      <c r="T440" s="14" t="s">
        <v>41</v>
      </c>
      <c r="U440" s="129">
        <v>-2.0</v>
      </c>
      <c r="V440" s="129">
        <v>0.0</v>
      </c>
      <c r="W440" s="129">
        <v>16.47</v>
      </c>
      <c r="X440" s="129">
        <v>14.88</v>
      </c>
      <c r="Y440" s="14" t="s">
        <v>41</v>
      </c>
      <c r="Z440" s="129">
        <v>1.0</v>
      </c>
      <c r="AA440" s="129">
        <v>1.0</v>
      </c>
      <c r="AB440" s="129">
        <v>4.0</v>
      </c>
      <c r="AC440" s="129">
        <v>3.0</v>
      </c>
      <c r="AD440" s="129">
        <v>2.65</v>
      </c>
      <c r="AE440" s="129">
        <v>202.0</v>
      </c>
      <c r="AF440" s="14" t="s">
        <v>41</v>
      </c>
      <c r="AG440" s="129">
        <v>1.0</v>
      </c>
      <c r="AH440" s="129">
        <v>1.0</v>
      </c>
      <c r="AI440" s="129">
        <v>3.0</v>
      </c>
      <c r="AJ440" s="129">
        <v>2.0</v>
      </c>
      <c r="AK440" s="129">
        <v>2.0</v>
      </c>
      <c r="AL440" s="130">
        <v>45392.87391458333</v>
      </c>
      <c r="AM440" s="131">
        <v>743177.45</v>
      </c>
      <c r="AN440" s="131">
        <v>646769.42</v>
      </c>
    </row>
    <row r="441">
      <c r="A441" s="129">
        <v>300.0</v>
      </c>
      <c r="B441" s="14" t="s">
        <v>97</v>
      </c>
      <c r="C441" s="14" t="s">
        <v>32</v>
      </c>
      <c r="D441" s="14" t="s">
        <v>309</v>
      </c>
      <c r="E441" s="14" t="s">
        <v>310</v>
      </c>
      <c r="F441" s="15" t="s">
        <v>143</v>
      </c>
      <c r="G441" s="15" t="s">
        <v>101</v>
      </c>
      <c r="H441" s="18" t="s">
        <v>1057</v>
      </c>
      <c r="I441" s="18" t="s">
        <v>1058</v>
      </c>
      <c r="J441" s="129">
        <v>892150.03</v>
      </c>
      <c r="K441" s="129">
        <v>732092.4</v>
      </c>
      <c r="L441" s="129">
        <v>22447.25</v>
      </c>
      <c r="M441" s="129">
        <v>19509.0</v>
      </c>
      <c r="N441" s="129">
        <v>17.0</v>
      </c>
      <c r="O441" s="129">
        <v>15.0</v>
      </c>
      <c r="P441" s="129">
        <v>426.0</v>
      </c>
      <c r="Q441" s="129">
        <v>378.0</v>
      </c>
      <c r="R441" s="129">
        <v>13.0</v>
      </c>
      <c r="S441" s="129">
        <v>30.0</v>
      </c>
      <c r="T441" s="129">
        <v>13.0</v>
      </c>
      <c r="U441" s="129">
        <v>12.0</v>
      </c>
      <c r="V441" s="129">
        <v>-56.0</v>
      </c>
      <c r="W441" s="129">
        <v>15.06</v>
      </c>
      <c r="X441" s="129">
        <v>21.86</v>
      </c>
      <c r="Y441" s="129">
        <v>1.0</v>
      </c>
      <c r="Z441" s="129">
        <v>1.0</v>
      </c>
      <c r="AA441" s="129">
        <v>1.0</v>
      </c>
      <c r="AB441" s="129">
        <v>4.0</v>
      </c>
      <c r="AC441" s="129">
        <v>3.0</v>
      </c>
      <c r="AD441" s="129">
        <v>2.7</v>
      </c>
      <c r="AE441" s="129">
        <v>196.0</v>
      </c>
      <c r="AF441" s="129">
        <v>1.0</v>
      </c>
      <c r="AG441" s="129">
        <v>1.0</v>
      </c>
      <c r="AH441" s="129">
        <v>1.0</v>
      </c>
      <c r="AI441" s="129">
        <v>3.0</v>
      </c>
      <c r="AJ441" s="129">
        <v>2.0</v>
      </c>
      <c r="AK441" s="129">
        <v>2.0</v>
      </c>
      <c r="AL441" s="130">
        <v>45392.87391458333</v>
      </c>
      <c r="AM441" s="131">
        <v>892216.03</v>
      </c>
      <c r="AN441" s="131">
        <v>717233.34</v>
      </c>
    </row>
    <row r="442">
      <c r="A442" s="129">
        <v>399.0</v>
      </c>
      <c r="B442" s="14" t="s">
        <v>47</v>
      </c>
      <c r="C442" s="14" t="s">
        <v>32</v>
      </c>
      <c r="D442" s="14" t="s">
        <v>152</v>
      </c>
      <c r="E442" s="14" t="s">
        <v>407</v>
      </c>
      <c r="F442" s="15" t="s">
        <v>196</v>
      </c>
      <c r="G442" s="15" t="s">
        <v>59</v>
      </c>
      <c r="H442" s="18" t="s">
        <v>1057</v>
      </c>
      <c r="I442" s="18" t="s">
        <v>1058</v>
      </c>
      <c r="J442" s="129">
        <v>1263661.37</v>
      </c>
      <c r="K442" s="129">
        <v>1006695.8</v>
      </c>
      <c r="L442" s="129">
        <v>38232.79</v>
      </c>
      <c r="M442" s="129">
        <v>33593.21</v>
      </c>
      <c r="N442" s="129">
        <v>28.0</v>
      </c>
      <c r="O442" s="129">
        <v>14.0</v>
      </c>
      <c r="P442" s="129">
        <v>472.0</v>
      </c>
      <c r="Q442" s="129">
        <v>367.0</v>
      </c>
      <c r="R442" s="129">
        <v>47.0</v>
      </c>
      <c r="S442" s="129">
        <v>43.0</v>
      </c>
      <c r="T442" s="129">
        <v>100.0</v>
      </c>
      <c r="U442" s="129">
        <v>28.0</v>
      </c>
      <c r="V442" s="129">
        <v>9.0</v>
      </c>
      <c r="W442" s="129">
        <v>13.81</v>
      </c>
      <c r="X442" s="129">
        <v>25.53</v>
      </c>
      <c r="Y442" s="129">
        <v>4.0</v>
      </c>
      <c r="Z442" s="129">
        <v>1.0</v>
      </c>
      <c r="AA442" s="129">
        <v>1.0</v>
      </c>
      <c r="AB442" s="129">
        <v>3.0</v>
      </c>
      <c r="AC442" s="129">
        <v>4.0</v>
      </c>
      <c r="AD442" s="129">
        <v>2.7</v>
      </c>
      <c r="AE442" s="129">
        <v>200.0</v>
      </c>
      <c r="AF442" s="129">
        <v>3.0</v>
      </c>
      <c r="AG442" s="129">
        <v>1.0</v>
      </c>
      <c r="AH442" s="129">
        <v>1.0</v>
      </c>
      <c r="AI442" s="129">
        <v>2.0</v>
      </c>
      <c r="AJ442" s="129">
        <v>3.0</v>
      </c>
      <c r="AK442" s="129">
        <v>2.0</v>
      </c>
      <c r="AL442" s="130">
        <v>45392.87391458333</v>
      </c>
      <c r="AM442" s="131">
        <v>1263983.87</v>
      </c>
      <c r="AN442" s="131">
        <v>1006695.5</v>
      </c>
    </row>
    <row r="443">
      <c r="A443" s="129">
        <v>512.0</v>
      </c>
      <c r="B443" s="14" t="s">
        <v>67</v>
      </c>
      <c r="C443" s="14" t="s">
        <v>32</v>
      </c>
      <c r="D443" s="14" t="s">
        <v>492</v>
      </c>
      <c r="E443" s="14" t="s">
        <v>493</v>
      </c>
      <c r="F443" s="15" t="s">
        <v>185</v>
      </c>
      <c r="G443" s="15" t="s">
        <v>46</v>
      </c>
      <c r="H443" s="18" t="s">
        <v>1057</v>
      </c>
      <c r="I443" s="18" t="s">
        <v>1058</v>
      </c>
      <c r="J443" s="129">
        <v>1277749.03</v>
      </c>
      <c r="K443" s="129">
        <v>1115002.2</v>
      </c>
      <c r="L443" s="129">
        <v>36437.78</v>
      </c>
      <c r="M443" s="129">
        <v>32006.25</v>
      </c>
      <c r="N443" s="129">
        <v>38.0</v>
      </c>
      <c r="O443" s="129">
        <v>84.0</v>
      </c>
      <c r="P443" s="129">
        <v>399.0</v>
      </c>
      <c r="Q443" s="129">
        <v>332.0</v>
      </c>
      <c r="R443" s="129">
        <v>35.0</v>
      </c>
      <c r="S443" s="129">
        <v>22.0</v>
      </c>
      <c r="T443" s="129">
        <v>-54.0</v>
      </c>
      <c r="U443" s="129">
        <v>20.0</v>
      </c>
      <c r="V443" s="129">
        <v>59.0</v>
      </c>
      <c r="W443" s="129">
        <v>13.85</v>
      </c>
      <c r="X443" s="129">
        <v>14.6</v>
      </c>
      <c r="Y443" s="129">
        <v>1.0</v>
      </c>
      <c r="Z443" s="129">
        <v>1.0</v>
      </c>
      <c r="AA443" s="129">
        <v>3.0</v>
      </c>
      <c r="AB443" s="129">
        <v>3.0</v>
      </c>
      <c r="AC443" s="129">
        <v>3.0</v>
      </c>
      <c r="AD443" s="129">
        <v>2.7</v>
      </c>
      <c r="AE443" s="129">
        <v>199.0</v>
      </c>
      <c r="AF443" s="129">
        <v>1.0</v>
      </c>
      <c r="AG443" s="129">
        <v>1.0</v>
      </c>
      <c r="AH443" s="129">
        <v>2.0</v>
      </c>
      <c r="AI443" s="129">
        <v>2.0</v>
      </c>
      <c r="AJ443" s="129">
        <v>2.0</v>
      </c>
      <c r="AK443" s="129">
        <v>2.0</v>
      </c>
      <c r="AL443" s="130">
        <v>45392.87391458333</v>
      </c>
      <c r="AM443" s="131">
        <v>1276961.03</v>
      </c>
      <c r="AN443" s="131">
        <v>1117278.9</v>
      </c>
    </row>
    <row r="444">
      <c r="A444" s="129">
        <v>594.0</v>
      </c>
      <c r="B444" s="14" t="s">
        <v>47</v>
      </c>
      <c r="C444" s="14" t="s">
        <v>32</v>
      </c>
      <c r="D444" s="14" t="s">
        <v>559</v>
      </c>
      <c r="E444" s="14" t="s">
        <v>560</v>
      </c>
      <c r="F444" s="15" t="s">
        <v>170</v>
      </c>
      <c r="G444" s="15" t="s">
        <v>59</v>
      </c>
      <c r="H444" s="18" t="s">
        <v>1057</v>
      </c>
      <c r="I444" s="18" t="s">
        <v>1058</v>
      </c>
      <c r="J444" s="129">
        <v>811462.88</v>
      </c>
      <c r="K444" s="129">
        <v>657250.2</v>
      </c>
      <c r="L444" s="129">
        <v>22973.78</v>
      </c>
      <c r="M444" s="129">
        <v>20231.99</v>
      </c>
      <c r="N444" s="14" t="s">
        <v>41</v>
      </c>
      <c r="O444" s="14" t="s">
        <v>41</v>
      </c>
      <c r="P444" s="129">
        <v>236.0</v>
      </c>
      <c r="Q444" s="129">
        <v>210.0</v>
      </c>
      <c r="R444" s="129">
        <v>21.0</v>
      </c>
      <c r="S444" s="129">
        <v>17.0</v>
      </c>
      <c r="T444" s="14" t="s">
        <v>41</v>
      </c>
      <c r="U444" s="129">
        <v>12.0</v>
      </c>
      <c r="V444" s="129">
        <v>23.0</v>
      </c>
      <c r="W444" s="129">
        <v>13.55</v>
      </c>
      <c r="X444" s="129">
        <v>23.46</v>
      </c>
      <c r="Y444" s="14" t="s">
        <v>41</v>
      </c>
      <c r="Z444" s="129">
        <v>1.0</v>
      </c>
      <c r="AA444" s="129">
        <v>2.0</v>
      </c>
      <c r="AB444" s="129">
        <v>3.0</v>
      </c>
      <c r="AC444" s="129">
        <v>4.0</v>
      </c>
      <c r="AD444" s="129">
        <v>2.7</v>
      </c>
      <c r="AE444" s="129">
        <v>197.0</v>
      </c>
      <c r="AF444" s="14" t="s">
        <v>41</v>
      </c>
      <c r="AG444" s="129">
        <v>1.0</v>
      </c>
      <c r="AH444" s="129">
        <v>2.0</v>
      </c>
      <c r="AI444" s="129">
        <v>2.0</v>
      </c>
      <c r="AJ444" s="129">
        <v>3.0</v>
      </c>
      <c r="AK444" s="129">
        <v>2.0</v>
      </c>
      <c r="AL444" s="130">
        <v>45392.87391458333</v>
      </c>
      <c r="AM444" s="131">
        <v>811462.88</v>
      </c>
      <c r="AN444" s="131">
        <v>659042.41</v>
      </c>
    </row>
    <row r="445">
      <c r="A445" s="129">
        <v>837.0</v>
      </c>
      <c r="B445" s="14" t="s">
        <v>60</v>
      </c>
      <c r="C445" s="14" t="s">
        <v>32</v>
      </c>
      <c r="D445" s="14" t="s">
        <v>249</v>
      </c>
      <c r="E445" s="14" t="s">
        <v>744</v>
      </c>
      <c r="F445" s="15" t="s">
        <v>76</v>
      </c>
      <c r="G445" s="15" t="s">
        <v>59</v>
      </c>
      <c r="H445" s="18" t="s">
        <v>1057</v>
      </c>
      <c r="I445" s="18" t="s">
        <v>1058</v>
      </c>
      <c r="J445" s="129">
        <v>1108738.92</v>
      </c>
      <c r="K445" s="129">
        <v>925050.2</v>
      </c>
      <c r="L445" s="129">
        <v>31724.02</v>
      </c>
      <c r="M445" s="129">
        <v>27820.32</v>
      </c>
      <c r="N445" s="129">
        <v>47.0</v>
      </c>
      <c r="O445" s="129">
        <v>50.0</v>
      </c>
      <c r="P445" s="129">
        <v>505.0</v>
      </c>
      <c r="Q445" s="129">
        <v>428.0</v>
      </c>
      <c r="R445" s="129">
        <v>51.0</v>
      </c>
      <c r="S445" s="129">
        <v>64.0</v>
      </c>
      <c r="T445" s="129">
        <v>-6.0</v>
      </c>
      <c r="U445" s="129">
        <v>17.0</v>
      </c>
      <c r="V445" s="129">
        <v>-20.0</v>
      </c>
      <c r="W445" s="129">
        <v>14.03</v>
      </c>
      <c r="X445" s="129">
        <v>19.86</v>
      </c>
      <c r="Y445" s="129">
        <v>1.0</v>
      </c>
      <c r="Z445" s="129">
        <v>1.0</v>
      </c>
      <c r="AA445" s="129">
        <v>1.0</v>
      </c>
      <c r="AB445" s="129">
        <v>4.0</v>
      </c>
      <c r="AC445" s="129">
        <v>3.0</v>
      </c>
      <c r="AD445" s="129">
        <v>2.7</v>
      </c>
      <c r="AE445" s="129">
        <v>198.0</v>
      </c>
      <c r="AF445" s="129">
        <v>1.0</v>
      </c>
      <c r="AG445" s="129">
        <v>1.0</v>
      </c>
      <c r="AH445" s="129">
        <v>1.0</v>
      </c>
      <c r="AI445" s="129">
        <v>3.0</v>
      </c>
      <c r="AJ445" s="129">
        <v>2.0</v>
      </c>
      <c r="AK445" s="129">
        <v>2.0</v>
      </c>
      <c r="AL445" s="130">
        <v>45392.87391458333</v>
      </c>
      <c r="AM445" s="131">
        <v>1109777.3</v>
      </c>
      <c r="AN445" s="131">
        <v>926274.85</v>
      </c>
    </row>
    <row r="446">
      <c r="A446" s="129">
        <v>158.0</v>
      </c>
      <c r="B446" s="14" t="s">
        <v>63</v>
      </c>
      <c r="C446" s="14" t="s">
        <v>32</v>
      </c>
      <c r="D446" s="14" t="s">
        <v>148</v>
      </c>
      <c r="E446" s="14" t="s">
        <v>149</v>
      </c>
      <c r="F446" s="15" t="s">
        <v>88</v>
      </c>
      <c r="G446" s="15" t="s">
        <v>59</v>
      </c>
      <c r="H446" s="18" t="s">
        <v>1057</v>
      </c>
      <c r="I446" s="18" t="s">
        <v>1058</v>
      </c>
      <c r="J446" s="129">
        <v>2394041.49</v>
      </c>
      <c r="K446" s="129">
        <v>2090973.0</v>
      </c>
      <c r="L446" s="129">
        <v>52483.78</v>
      </c>
      <c r="M446" s="129">
        <v>49416.2</v>
      </c>
      <c r="N446" s="129">
        <v>43.0</v>
      </c>
      <c r="O446" s="129">
        <v>27.0</v>
      </c>
      <c r="P446" s="129">
        <v>631.0</v>
      </c>
      <c r="Q446" s="129">
        <v>588.0</v>
      </c>
      <c r="R446" s="129">
        <v>58.0</v>
      </c>
      <c r="S446" s="129">
        <v>32.0</v>
      </c>
      <c r="T446" s="129">
        <v>59.0</v>
      </c>
      <c r="U446" s="129">
        <v>7.0</v>
      </c>
      <c r="V446" s="129">
        <v>81.0</v>
      </c>
      <c r="W446" s="129">
        <v>6.21</v>
      </c>
      <c r="X446" s="129">
        <v>14.49</v>
      </c>
      <c r="Y446" s="129">
        <v>2.0</v>
      </c>
      <c r="Z446" s="129">
        <v>1.0</v>
      </c>
      <c r="AA446" s="129">
        <v>5.0</v>
      </c>
      <c r="AB446" s="129">
        <v>2.0</v>
      </c>
      <c r="AC446" s="129">
        <v>3.0</v>
      </c>
      <c r="AD446" s="129">
        <v>2.75</v>
      </c>
      <c r="AE446" s="129">
        <v>195.0</v>
      </c>
      <c r="AF446" s="129">
        <v>2.0</v>
      </c>
      <c r="AG446" s="129">
        <v>1.0</v>
      </c>
      <c r="AH446" s="129">
        <v>4.0</v>
      </c>
      <c r="AI446" s="129">
        <v>1.0</v>
      </c>
      <c r="AJ446" s="129">
        <v>2.0</v>
      </c>
      <c r="AK446" s="129">
        <v>3.0</v>
      </c>
      <c r="AL446" s="130">
        <v>45392.87391458333</v>
      </c>
      <c r="AM446" s="131">
        <v>2396839.9</v>
      </c>
      <c r="AN446" s="131">
        <v>2090965.28</v>
      </c>
    </row>
    <row r="447">
      <c r="A447" s="129">
        <v>216.0</v>
      </c>
      <c r="B447" s="14" t="s">
        <v>63</v>
      </c>
      <c r="C447" s="14" t="s">
        <v>32</v>
      </c>
      <c r="D447" s="14" t="s">
        <v>218</v>
      </c>
      <c r="E447" s="14" t="s">
        <v>219</v>
      </c>
      <c r="F447" s="15" t="s">
        <v>220</v>
      </c>
      <c r="G447" s="15" t="s">
        <v>59</v>
      </c>
      <c r="H447" s="18" t="s">
        <v>1057</v>
      </c>
      <c r="I447" s="18" t="s">
        <v>1058</v>
      </c>
      <c r="J447" s="129">
        <v>879372.34</v>
      </c>
      <c r="K447" s="129">
        <v>695920.8</v>
      </c>
      <c r="L447" s="129">
        <v>30317.31</v>
      </c>
      <c r="M447" s="129">
        <v>27869.89</v>
      </c>
      <c r="N447" s="129">
        <v>2.0</v>
      </c>
      <c r="O447" s="129">
        <v>17.0</v>
      </c>
      <c r="P447" s="129">
        <v>357.0</v>
      </c>
      <c r="Q447" s="129">
        <v>259.0</v>
      </c>
      <c r="R447" s="129">
        <v>40.0</v>
      </c>
      <c r="S447" s="129">
        <v>32.0</v>
      </c>
      <c r="T447" s="129">
        <v>-88.0</v>
      </c>
      <c r="U447" s="129">
        <v>37.0</v>
      </c>
      <c r="V447" s="129">
        <v>25.0</v>
      </c>
      <c r="W447" s="129">
        <v>8.78</v>
      </c>
      <c r="X447" s="129">
        <v>26.36</v>
      </c>
      <c r="Y447" s="129">
        <v>1.0</v>
      </c>
      <c r="Z447" s="129">
        <v>1.0</v>
      </c>
      <c r="AA447" s="129">
        <v>2.0</v>
      </c>
      <c r="AB447" s="129">
        <v>3.0</v>
      </c>
      <c r="AC447" s="129">
        <v>4.0</v>
      </c>
      <c r="AD447" s="129">
        <v>2.75</v>
      </c>
      <c r="AE447" s="129">
        <v>193.0</v>
      </c>
      <c r="AF447" s="129">
        <v>1.0</v>
      </c>
      <c r="AG447" s="129">
        <v>1.0</v>
      </c>
      <c r="AH447" s="129">
        <v>2.0</v>
      </c>
      <c r="AI447" s="129">
        <v>2.0</v>
      </c>
      <c r="AJ447" s="129">
        <v>3.0</v>
      </c>
      <c r="AK447" s="129">
        <v>3.0</v>
      </c>
      <c r="AL447" s="130">
        <v>45392.87391458333</v>
      </c>
      <c r="AM447" s="131">
        <v>880567.82</v>
      </c>
      <c r="AN447" s="131">
        <v>699421.75</v>
      </c>
    </row>
    <row r="448">
      <c r="A448" s="129">
        <v>372.0</v>
      </c>
      <c r="B448" s="14" t="s">
        <v>37</v>
      </c>
      <c r="C448" s="14" t="s">
        <v>32</v>
      </c>
      <c r="D448" s="14" t="s">
        <v>382</v>
      </c>
      <c r="E448" s="14" t="s">
        <v>383</v>
      </c>
      <c r="F448" s="15" t="s">
        <v>55</v>
      </c>
      <c r="G448" s="15" t="s">
        <v>36</v>
      </c>
      <c r="H448" s="18" t="s">
        <v>1057</v>
      </c>
      <c r="I448" s="18" t="s">
        <v>1058</v>
      </c>
      <c r="J448" s="129">
        <v>626086.69</v>
      </c>
      <c r="K448" s="129">
        <v>484502.0</v>
      </c>
      <c r="L448" s="129">
        <v>17207.44</v>
      </c>
      <c r="M448" s="129">
        <v>15811.93</v>
      </c>
      <c r="N448" s="129">
        <v>1.0</v>
      </c>
      <c r="O448" s="129">
        <v>13.0</v>
      </c>
      <c r="P448" s="129">
        <v>241.0</v>
      </c>
      <c r="Q448" s="129">
        <v>196.0</v>
      </c>
      <c r="R448" s="129">
        <v>23.0</v>
      </c>
      <c r="S448" s="129">
        <v>18.0</v>
      </c>
      <c r="T448" s="129">
        <v>-92.0</v>
      </c>
      <c r="U448" s="129">
        <v>22.0</v>
      </c>
      <c r="V448" s="129">
        <v>27.0</v>
      </c>
      <c r="W448" s="129">
        <v>8.83</v>
      </c>
      <c r="X448" s="129">
        <v>29.22</v>
      </c>
      <c r="Y448" s="129">
        <v>1.0</v>
      </c>
      <c r="Z448" s="129">
        <v>1.0</v>
      </c>
      <c r="AA448" s="129">
        <v>2.0</v>
      </c>
      <c r="AB448" s="129">
        <v>3.0</v>
      </c>
      <c r="AC448" s="129">
        <v>4.0</v>
      </c>
      <c r="AD448" s="129">
        <v>2.75</v>
      </c>
      <c r="AE448" s="129">
        <v>192.0</v>
      </c>
      <c r="AF448" s="129">
        <v>1.0</v>
      </c>
      <c r="AG448" s="129">
        <v>1.0</v>
      </c>
      <c r="AH448" s="129">
        <v>2.0</v>
      </c>
      <c r="AI448" s="129">
        <v>2.0</v>
      </c>
      <c r="AJ448" s="129">
        <v>3.0</v>
      </c>
      <c r="AK448" s="129">
        <v>3.0</v>
      </c>
      <c r="AL448" s="130">
        <v>45392.87391458333</v>
      </c>
      <c r="AM448" s="131">
        <v>626958.61</v>
      </c>
      <c r="AN448" s="131">
        <v>486491.37</v>
      </c>
    </row>
    <row r="449">
      <c r="A449" s="129">
        <v>492.0</v>
      </c>
      <c r="B449" s="14" t="s">
        <v>122</v>
      </c>
      <c r="C449" s="14" t="s">
        <v>32</v>
      </c>
      <c r="D449" s="14" t="s">
        <v>477</v>
      </c>
      <c r="E449" s="14" t="s">
        <v>478</v>
      </c>
      <c r="F449" s="15" t="s">
        <v>177</v>
      </c>
      <c r="G449" s="15" t="s">
        <v>101</v>
      </c>
      <c r="H449" s="18" t="s">
        <v>1057</v>
      </c>
      <c r="I449" s="18" t="s">
        <v>1058</v>
      </c>
      <c r="J449" s="129">
        <v>1344640.02</v>
      </c>
      <c r="K449" s="129">
        <v>1144172.4</v>
      </c>
      <c r="L449" s="129">
        <v>41260.12</v>
      </c>
      <c r="M449" s="129">
        <v>36468.09</v>
      </c>
      <c r="N449" s="129">
        <v>15.0</v>
      </c>
      <c r="O449" s="129">
        <v>10.0</v>
      </c>
      <c r="P449" s="129">
        <v>508.0</v>
      </c>
      <c r="Q449" s="129">
        <v>488.0</v>
      </c>
      <c r="R449" s="129">
        <v>31.0</v>
      </c>
      <c r="S449" s="129">
        <v>21.0</v>
      </c>
      <c r="T449" s="129">
        <v>50.0</v>
      </c>
      <c r="U449" s="129">
        <v>4.0</v>
      </c>
      <c r="V449" s="129">
        <v>47.0</v>
      </c>
      <c r="W449" s="129">
        <v>13.14</v>
      </c>
      <c r="X449" s="129">
        <v>17.52</v>
      </c>
      <c r="Y449" s="129">
        <v>2.0</v>
      </c>
      <c r="Z449" s="129">
        <v>1.0</v>
      </c>
      <c r="AA449" s="129">
        <v>3.0</v>
      </c>
      <c r="AB449" s="129">
        <v>3.0</v>
      </c>
      <c r="AC449" s="129">
        <v>3.0</v>
      </c>
      <c r="AD449" s="129">
        <v>2.75</v>
      </c>
      <c r="AE449" s="129">
        <v>194.0</v>
      </c>
      <c r="AF449" s="129">
        <v>2.0</v>
      </c>
      <c r="AG449" s="129">
        <v>1.0</v>
      </c>
      <c r="AH449" s="129">
        <v>2.0</v>
      </c>
      <c r="AI449" s="129">
        <v>2.0</v>
      </c>
      <c r="AJ449" s="129">
        <v>2.0</v>
      </c>
      <c r="AK449" s="129">
        <v>3.0</v>
      </c>
      <c r="AL449" s="130">
        <v>45392.87391458333</v>
      </c>
      <c r="AM449" s="131">
        <v>1344726.52</v>
      </c>
      <c r="AN449" s="131">
        <v>1162246.43</v>
      </c>
    </row>
    <row r="450">
      <c r="A450" s="129">
        <v>117.0</v>
      </c>
      <c r="B450" s="14" t="s">
        <v>60</v>
      </c>
      <c r="C450" s="14" t="s">
        <v>32</v>
      </c>
      <c r="D450" s="14" t="s">
        <v>79</v>
      </c>
      <c r="E450" s="14" t="s">
        <v>80</v>
      </c>
      <c r="F450" s="15" t="s">
        <v>81</v>
      </c>
      <c r="G450" s="15" t="s">
        <v>36</v>
      </c>
      <c r="H450" s="18" t="s">
        <v>1057</v>
      </c>
      <c r="I450" s="18" t="s">
        <v>1058</v>
      </c>
      <c r="J450" s="129">
        <v>547084.94</v>
      </c>
      <c r="K450" s="129">
        <v>411827.8</v>
      </c>
      <c r="L450" s="129">
        <v>13660.73</v>
      </c>
      <c r="M450" s="129">
        <v>11998.64</v>
      </c>
      <c r="N450" s="129">
        <v>47.0</v>
      </c>
      <c r="O450" s="129">
        <v>37.0</v>
      </c>
      <c r="P450" s="129">
        <v>366.0</v>
      </c>
      <c r="Q450" s="129">
        <v>297.0</v>
      </c>
      <c r="R450" s="129">
        <v>25.0</v>
      </c>
      <c r="S450" s="129">
        <v>23.0</v>
      </c>
      <c r="T450" s="129">
        <v>27.0</v>
      </c>
      <c r="U450" s="129">
        <v>23.0</v>
      </c>
      <c r="V450" s="129">
        <v>8.0</v>
      </c>
      <c r="W450" s="129">
        <v>13.85</v>
      </c>
      <c r="X450" s="129">
        <v>32.84</v>
      </c>
      <c r="Y450" s="129">
        <v>1.0</v>
      </c>
      <c r="Z450" s="129">
        <v>1.0</v>
      </c>
      <c r="AA450" s="129">
        <v>1.0</v>
      </c>
      <c r="AB450" s="129">
        <v>3.0</v>
      </c>
      <c r="AC450" s="129">
        <v>5.0</v>
      </c>
      <c r="AD450" s="129">
        <v>2.8</v>
      </c>
      <c r="AE450" s="129">
        <v>187.0</v>
      </c>
      <c r="AF450" s="129">
        <v>1.0</v>
      </c>
      <c r="AG450" s="129">
        <v>1.0</v>
      </c>
      <c r="AH450" s="129">
        <v>1.0</v>
      </c>
      <c r="AI450" s="129">
        <v>2.0</v>
      </c>
      <c r="AJ450" s="129">
        <v>4.0</v>
      </c>
      <c r="AK450" s="129">
        <v>3.0</v>
      </c>
      <c r="AL450" s="130">
        <v>45392.87391458333</v>
      </c>
      <c r="AM450" s="131">
        <v>512681.44</v>
      </c>
      <c r="AN450" s="131">
        <v>424790.79</v>
      </c>
    </row>
    <row r="451">
      <c r="A451" s="129">
        <v>137.0</v>
      </c>
      <c r="B451" s="14" t="s">
        <v>47</v>
      </c>
      <c r="C451" s="14" t="s">
        <v>32</v>
      </c>
      <c r="D451" s="14" t="s">
        <v>111</v>
      </c>
      <c r="E451" s="14" t="s">
        <v>112</v>
      </c>
      <c r="F451" s="15" t="s">
        <v>88</v>
      </c>
      <c r="G451" s="15" t="s">
        <v>59</v>
      </c>
      <c r="H451" s="18" t="s">
        <v>1057</v>
      </c>
      <c r="I451" s="18" t="s">
        <v>1058</v>
      </c>
      <c r="J451" s="129">
        <v>2195442.0</v>
      </c>
      <c r="K451" s="129">
        <v>1962356.6</v>
      </c>
      <c r="L451" s="129">
        <v>66226.75</v>
      </c>
      <c r="M451" s="129">
        <v>55610.75</v>
      </c>
      <c r="N451" s="14" t="s">
        <v>41</v>
      </c>
      <c r="O451" s="14" t="s">
        <v>41</v>
      </c>
      <c r="P451" s="129">
        <v>337.0</v>
      </c>
      <c r="Q451" s="129">
        <v>301.0</v>
      </c>
      <c r="R451" s="129">
        <v>14.0</v>
      </c>
      <c r="S451" s="129">
        <v>17.0</v>
      </c>
      <c r="T451" s="14" t="s">
        <v>41</v>
      </c>
      <c r="U451" s="129">
        <v>11.0</v>
      </c>
      <c r="V451" s="129">
        <v>-17.0</v>
      </c>
      <c r="W451" s="129">
        <v>19.09</v>
      </c>
      <c r="X451" s="129">
        <v>11.88</v>
      </c>
      <c r="Y451" s="14" t="s">
        <v>41</v>
      </c>
      <c r="Z451" s="129">
        <v>1.0</v>
      </c>
      <c r="AA451" s="129">
        <v>1.0</v>
      </c>
      <c r="AB451" s="129">
        <v>5.0</v>
      </c>
      <c r="AC451" s="129">
        <v>2.0</v>
      </c>
      <c r="AD451" s="129">
        <v>2.8</v>
      </c>
      <c r="AE451" s="129">
        <v>191.0</v>
      </c>
      <c r="AF451" s="14" t="s">
        <v>41</v>
      </c>
      <c r="AG451" s="129">
        <v>1.0</v>
      </c>
      <c r="AH451" s="129">
        <v>1.0</v>
      </c>
      <c r="AI451" s="129">
        <v>4.0</v>
      </c>
      <c r="AJ451" s="129">
        <v>2.0</v>
      </c>
      <c r="AK451" s="129">
        <v>3.0</v>
      </c>
      <c r="AL451" s="130">
        <v>45392.87391458333</v>
      </c>
      <c r="AM451" s="131">
        <v>2344879.0</v>
      </c>
      <c r="AN451" s="131">
        <v>2079471.5</v>
      </c>
    </row>
    <row r="452" hidden="1">
      <c r="A452" s="129">
        <v>472.0</v>
      </c>
      <c r="B452" s="14" t="s">
        <v>414</v>
      </c>
      <c r="C452" s="14" t="s">
        <v>992</v>
      </c>
      <c r="D452" s="14" t="s">
        <v>203</v>
      </c>
      <c r="E452" s="14" t="s">
        <v>1003</v>
      </c>
      <c r="F452" s="15" t="s">
        <v>243</v>
      </c>
      <c r="G452" s="15" t="s">
        <v>101</v>
      </c>
      <c r="H452" s="18" t="s">
        <v>1057</v>
      </c>
      <c r="I452" s="18" t="s">
        <v>1058</v>
      </c>
      <c r="J452" s="129">
        <v>1156656.95</v>
      </c>
      <c r="K452" s="129">
        <v>1165439.41</v>
      </c>
      <c r="L452" s="129">
        <v>40207.62</v>
      </c>
      <c r="M452" s="129">
        <v>29620.57</v>
      </c>
      <c r="N452" s="129">
        <v>22.0</v>
      </c>
      <c r="O452" s="129">
        <v>5.0</v>
      </c>
      <c r="P452" s="129">
        <v>79.0</v>
      </c>
      <c r="Q452" s="129">
        <v>120.0</v>
      </c>
      <c r="R452" s="129">
        <v>242.0</v>
      </c>
      <c r="S452" s="129">
        <v>238.0</v>
      </c>
      <c r="T452" s="129">
        <v>340.0</v>
      </c>
      <c r="U452" s="129">
        <v>-34.0</v>
      </c>
      <c r="V452" s="129">
        <v>1.0</v>
      </c>
      <c r="W452" s="129">
        <v>35.74</v>
      </c>
      <c r="X452" s="129">
        <v>-0.75</v>
      </c>
      <c r="Y452" s="129">
        <v>5.0</v>
      </c>
      <c r="Z452" s="129">
        <v>1.0</v>
      </c>
      <c r="AA452" s="129">
        <v>1.0</v>
      </c>
      <c r="AB452" s="129">
        <v>5.0</v>
      </c>
      <c r="AC452" s="129">
        <v>1.0</v>
      </c>
      <c r="AD452" s="129">
        <v>2.8</v>
      </c>
      <c r="AE452" s="129">
        <v>190.0</v>
      </c>
      <c r="AF452" s="129">
        <v>4.0</v>
      </c>
      <c r="AG452" s="129">
        <v>1.0</v>
      </c>
      <c r="AH452" s="129">
        <v>1.0</v>
      </c>
      <c r="AI452" s="129">
        <v>4.0</v>
      </c>
      <c r="AJ452" s="129">
        <v>1.0</v>
      </c>
      <c r="AK452" s="129">
        <v>3.0</v>
      </c>
      <c r="AL452" s="130">
        <v>45392.87391458333</v>
      </c>
      <c r="AM452" s="131">
        <v>1414407.39</v>
      </c>
      <c r="AN452" s="131">
        <v>984539.08</v>
      </c>
    </row>
    <row r="453" hidden="1">
      <c r="A453" s="129">
        <v>593.0</v>
      </c>
      <c r="B453" s="14" t="s">
        <v>414</v>
      </c>
      <c r="C453" s="14" t="s">
        <v>992</v>
      </c>
      <c r="D453" s="14" t="s">
        <v>203</v>
      </c>
      <c r="E453" s="14" t="s">
        <v>1003</v>
      </c>
      <c r="F453" s="15" t="s">
        <v>243</v>
      </c>
      <c r="G453" s="15" t="s">
        <v>101</v>
      </c>
      <c r="H453" s="18" t="s">
        <v>1057</v>
      </c>
      <c r="I453" s="18" t="s">
        <v>1058</v>
      </c>
      <c r="J453" s="129">
        <v>826624.6</v>
      </c>
      <c r="K453" s="129">
        <v>916652.97</v>
      </c>
      <c r="L453" s="129">
        <v>29226.16</v>
      </c>
      <c r="M453" s="129">
        <v>22453.48</v>
      </c>
      <c r="N453" s="129">
        <v>25.0</v>
      </c>
      <c r="O453" s="129">
        <v>3.0</v>
      </c>
      <c r="P453" s="129">
        <v>84.0</v>
      </c>
      <c r="Q453" s="129">
        <v>102.0</v>
      </c>
      <c r="R453" s="129">
        <v>301.0</v>
      </c>
      <c r="S453" s="129">
        <v>268.0</v>
      </c>
      <c r="T453" s="129">
        <v>733.0</v>
      </c>
      <c r="U453" s="129">
        <v>-17.0</v>
      </c>
      <c r="V453" s="129">
        <v>12.0</v>
      </c>
      <c r="W453" s="129">
        <v>30.16</v>
      </c>
      <c r="X453" s="129">
        <v>-9.82</v>
      </c>
      <c r="Y453" s="129">
        <v>5.0</v>
      </c>
      <c r="Z453" s="129">
        <v>1.0</v>
      </c>
      <c r="AA453" s="129">
        <v>1.0</v>
      </c>
      <c r="AB453" s="129">
        <v>5.0</v>
      </c>
      <c r="AC453" s="129">
        <v>1.0</v>
      </c>
      <c r="AD453" s="129">
        <v>2.8</v>
      </c>
      <c r="AE453" s="129">
        <v>188.0</v>
      </c>
      <c r="AF453" s="129">
        <v>4.0</v>
      </c>
      <c r="AG453" s="129">
        <v>1.0</v>
      </c>
      <c r="AH453" s="129">
        <v>1.0</v>
      </c>
      <c r="AI453" s="129">
        <v>4.0</v>
      </c>
      <c r="AJ453" s="129">
        <v>1.0</v>
      </c>
      <c r="AK453" s="129">
        <v>3.0</v>
      </c>
      <c r="AL453" s="130">
        <v>45392.87391458333</v>
      </c>
      <c r="AM453" s="131">
        <v>1031565.63</v>
      </c>
      <c r="AN453" s="131">
        <v>756144.42</v>
      </c>
    </row>
    <row r="454">
      <c r="A454" s="129">
        <v>660.0</v>
      </c>
      <c r="B454" s="14" t="s">
        <v>67</v>
      </c>
      <c r="C454" s="14" t="s">
        <v>32</v>
      </c>
      <c r="D454" s="14" t="s">
        <v>71</v>
      </c>
      <c r="E454" s="14" t="s">
        <v>610</v>
      </c>
      <c r="F454" s="15" t="s">
        <v>121</v>
      </c>
      <c r="G454" s="15" t="s">
        <v>36</v>
      </c>
      <c r="H454" s="18" t="s">
        <v>1057</v>
      </c>
      <c r="I454" s="18" t="s">
        <v>1058</v>
      </c>
      <c r="J454" s="129">
        <v>1038009.52</v>
      </c>
      <c r="K454" s="129">
        <v>792372.8</v>
      </c>
      <c r="L454" s="129">
        <v>31869.01</v>
      </c>
      <c r="M454" s="129">
        <v>28037.31</v>
      </c>
      <c r="N454" s="129">
        <v>34.0</v>
      </c>
      <c r="O454" s="129">
        <v>53.0</v>
      </c>
      <c r="P454" s="129">
        <v>351.0</v>
      </c>
      <c r="Q454" s="129">
        <v>322.0</v>
      </c>
      <c r="R454" s="129">
        <v>18.0</v>
      </c>
      <c r="S454" s="129">
        <v>34.0</v>
      </c>
      <c r="T454" s="129">
        <v>-35.0</v>
      </c>
      <c r="U454" s="129">
        <v>9.0</v>
      </c>
      <c r="V454" s="129">
        <v>-47.0</v>
      </c>
      <c r="W454" s="129">
        <v>13.67</v>
      </c>
      <c r="X454" s="129">
        <v>31.0</v>
      </c>
      <c r="Y454" s="129">
        <v>1.0</v>
      </c>
      <c r="Z454" s="129">
        <v>1.0</v>
      </c>
      <c r="AA454" s="129">
        <v>1.0</v>
      </c>
      <c r="AB454" s="129">
        <v>3.0</v>
      </c>
      <c r="AC454" s="129">
        <v>5.0</v>
      </c>
      <c r="AD454" s="129">
        <v>2.8</v>
      </c>
      <c r="AE454" s="129">
        <v>189.0</v>
      </c>
      <c r="AF454" s="129">
        <v>1.0</v>
      </c>
      <c r="AG454" s="129">
        <v>1.0</v>
      </c>
      <c r="AH454" s="129">
        <v>1.0</v>
      </c>
      <c r="AI454" s="129">
        <v>2.0</v>
      </c>
      <c r="AJ454" s="129">
        <v>4.0</v>
      </c>
      <c r="AK454" s="129">
        <v>3.0</v>
      </c>
      <c r="AL454" s="130">
        <v>45392.87391458333</v>
      </c>
      <c r="AM454" s="131">
        <v>1040564.53</v>
      </c>
      <c r="AN454" s="131">
        <v>794738.08</v>
      </c>
    </row>
    <row r="455" hidden="1">
      <c r="A455" s="129">
        <v>175.0</v>
      </c>
      <c r="B455" s="14" t="s">
        <v>414</v>
      </c>
      <c r="C455" s="14" t="s">
        <v>992</v>
      </c>
      <c r="D455" s="14" t="s">
        <v>173</v>
      </c>
      <c r="E455" s="14" t="s">
        <v>174</v>
      </c>
      <c r="F455" s="15" t="s">
        <v>88</v>
      </c>
      <c r="G455" s="15" t="s">
        <v>59</v>
      </c>
      <c r="H455" s="18" t="s">
        <v>1057</v>
      </c>
      <c r="I455" s="18" t="s">
        <v>1058</v>
      </c>
      <c r="J455" s="129">
        <v>1094110.69</v>
      </c>
      <c r="K455" s="129">
        <v>969671.08</v>
      </c>
      <c r="L455" s="129">
        <v>28886.88</v>
      </c>
      <c r="M455" s="129">
        <v>22932.31</v>
      </c>
      <c r="N455" s="129">
        <v>9.0</v>
      </c>
      <c r="O455" s="129">
        <v>15.0</v>
      </c>
      <c r="P455" s="129">
        <v>108.0</v>
      </c>
      <c r="Q455" s="129">
        <v>127.0</v>
      </c>
      <c r="R455" s="129">
        <v>242.0</v>
      </c>
      <c r="S455" s="129">
        <v>224.0</v>
      </c>
      <c r="T455" s="129">
        <v>-40.0</v>
      </c>
      <c r="U455" s="129">
        <v>-14.0</v>
      </c>
      <c r="V455" s="129">
        <v>8.0</v>
      </c>
      <c r="W455" s="129">
        <v>25.97</v>
      </c>
      <c r="X455" s="129">
        <v>12.83</v>
      </c>
      <c r="Y455" s="129">
        <v>1.0</v>
      </c>
      <c r="Z455" s="129">
        <v>1.0</v>
      </c>
      <c r="AA455" s="129">
        <v>1.0</v>
      </c>
      <c r="AB455" s="129">
        <v>5.0</v>
      </c>
      <c r="AC455" s="129">
        <v>2.0</v>
      </c>
      <c r="AD455" s="129">
        <v>2.85</v>
      </c>
      <c r="AE455" s="129">
        <v>185.0</v>
      </c>
      <c r="AF455" s="129">
        <v>1.0</v>
      </c>
      <c r="AG455" s="129">
        <v>1.0</v>
      </c>
      <c r="AH455" s="129">
        <v>1.0</v>
      </c>
      <c r="AI455" s="129">
        <v>4.0</v>
      </c>
      <c r="AJ455" s="129">
        <v>2.0</v>
      </c>
      <c r="AK455" s="129">
        <v>3.0</v>
      </c>
      <c r="AL455" s="130">
        <v>45392.87391458333</v>
      </c>
      <c r="AM455" s="131">
        <v>1257091.37</v>
      </c>
      <c r="AN455" s="131">
        <v>944144.05</v>
      </c>
    </row>
    <row r="456">
      <c r="A456" s="129">
        <v>451.0</v>
      </c>
      <c r="B456" s="14" t="s">
        <v>37</v>
      </c>
      <c r="C456" s="14" t="s">
        <v>32</v>
      </c>
      <c r="D456" s="14" t="s">
        <v>446</v>
      </c>
      <c r="E456" s="14" t="s">
        <v>447</v>
      </c>
      <c r="F456" s="15" t="s">
        <v>220</v>
      </c>
      <c r="G456" s="15" t="s">
        <v>59</v>
      </c>
      <c r="H456" s="18" t="s">
        <v>1057</v>
      </c>
      <c r="I456" s="18" t="s">
        <v>1058</v>
      </c>
      <c r="J456" s="129">
        <v>960889.83</v>
      </c>
      <c r="K456" s="129">
        <v>854452.0</v>
      </c>
      <c r="L456" s="129">
        <v>32745.02</v>
      </c>
      <c r="M456" s="129">
        <v>29381.99</v>
      </c>
      <c r="N456" s="129">
        <v>17.0</v>
      </c>
      <c r="O456" s="129">
        <v>49.0</v>
      </c>
      <c r="P456" s="129">
        <v>325.0</v>
      </c>
      <c r="Q456" s="129">
        <v>320.0</v>
      </c>
      <c r="R456" s="129">
        <v>32.0</v>
      </c>
      <c r="S456" s="129">
        <v>16.0</v>
      </c>
      <c r="T456" s="129">
        <v>-65.0</v>
      </c>
      <c r="U456" s="129">
        <v>1.0</v>
      </c>
      <c r="V456" s="129">
        <v>100.0</v>
      </c>
      <c r="W456" s="129">
        <v>11.45</v>
      </c>
      <c r="X456" s="129">
        <v>12.46</v>
      </c>
      <c r="Y456" s="129">
        <v>1.0</v>
      </c>
      <c r="Z456" s="129">
        <v>1.0</v>
      </c>
      <c r="AA456" s="129">
        <v>5.0</v>
      </c>
      <c r="AB456" s="129">
        <v>3.0</v>
      </c>
      <c r="AC456" s="129">
        <v>2.0</v>
      </c>
      <c r="AD456" s="129">
        <v>2.85</v>
      </c>
      <c r="AE456" s="129">
        <v>186.0</v>
      </c>
      <c r="AF456" s="129">
        <v>1.0</v>
      </c>
      <c r="AG456" s="129">
        <v>1.0</v>
      </c>
      <c r="AH456" s="129">
        <v>4.0</v>
      </c>
      <c r="AI456" s="129">
        <v>2.0</v>
      </c>
      <c r="AJ456" s="129">
        <v>2.0</v>
      </c>
      <c r="AK456" s="129">
        <v>3.0</v>
      </c>
      <c r="AL456" s="130">
        <v>45392.87391458333</v>
      </c>
      <c r="AM456" s="131">
        <v>966838.83</v>
      </c>
      <c r="AN456" s="131">
        <v>854735.06</v>
      </c>
    </row>
    <row r="457">
      <c r="A457" s="129">
        <v>613.0</v>
      </c>
      <c r="B457" s="14" t="s">
        <v>60</v>
      </c>
      <c r="C457" s="14" t="s">
        <v>32</v>
      </c>
      <c r="D457" s="14" t="s">
        <v>346</v>
      </c>
      <c r="E457" s="14" t="s">
        <v>575</v>
      </c>
      <c r="F457" s="15" t="s">
        <v>137</v>
      </c>
      <c r="G457" s="15" t="s">
        <v>36</v>
      </c>
      <c r="H457" s="18" t="s">
        <v>1057</v>
      </c>
      <c r="I457" s="18" t="s">
        <v>1058</v>
      </c>
      <c r="J457" s="129">
        <v>865543.52</v>
      </c>
      <c r="K457" s="129">
        <v>722321.4</v>
      </c>
      <c r="L457" s="129">
        <v>22701.4</v>
      </c>
      <c r="M457" s="129">
        <v>20927.0</v>
      </c>
      <c r="N457" s="14" t="s">
        <v>41</v>
      </c>
      <c r="O457" s="14" t="s">
        <v>41</v>
      </c>
      <c r="P457" s="129">
        <v>397.0</v>
      </c>
      <c r="Q457" s="129">
        <v>305.0</v>
      </c>
      <c r="R457" s="129">
        <v>40.0</v>
      </c>
      <c r="S457" s="129">
        <v>25.0</v>
      </c>
      <c r="T457" s="14" t="s">
        <v>41</v>
      </c>
      <c r="U457" s="129">
        <v>30.0</v>
      </c>
      <c r="V457" s="129">
        <v>60.0</v>
      </c>
      <c r="W457" s="129">
        <v>8.48</v>
      </c>
      <c r="X457" s="129">
        <v>19.83</v>
      </c>
      <c r="Y457" s="14" t="s">
        <v>41</v>
      </c>
      <c r="Z457" s="129">
        <v>1.0</v>
      </c>
      <c r="AA457" s="129">
        <v>4.0</v>
      </c>
      <c r="AB457" s="129">
        <v>3.0</v>
      </c>
      <c r="AC457" s="129">
        <v>3.0</v>
      </c>
      <c r="AD457" s="129">
        <v>2.85</v>
      </c>
      <c r="AE457" s="129">
        <v>183.0</v>
      </c>
      <c r="AF457" s="14" t="s">
        <v>41</v>
      </c>
      <c r="AG457" s="129">
        <v>1.0</v>
      </c>
      <c r="AH457" s="129">
        <v>3.0</v>
      </c>
      <c r="AI457" s="129">
        <v>2.0</v>
      </c>
      <c r="AJ457" s="129">
        <v>2.0</v>
      </c>
      <c r="AK457" s="129">
        <v>3.0</v>
      </c>
      <c r="AL457" s="130">
        <v>45392.87391458333</v>
      </c>
      <c r="AM457" s="131">
        <v>865975.52</v>
      </c>
      <c r="AN457" s="131">
        <v>721843.79</v>
      </c>
    </row>
    <row r="458">
      <c r="A458" s="129">
        <v>836.0</v>
      </c>
      <c r="B458" s="14" t="s">
        <v>60</v>
      </c>
      <c r="C458" s="14" t="s">
        <v>32</v>
      </c>
      <c r="D458" s="14" t="s">
        <v>742</v>
      </c>
      <c r="E458" s="14" t="s">
        <v>743</v>
      </c>
      <c r="F458" s="15" t="s">
        <v>118</v>
      </c>
      <c r="G458" s="15" t="s">
        <v>59</v>
      </c>
      <c r="H458" s="18" t="s">
        <v>1057</v>
      </c>
      <c r="I458" s="18" t="s">
        <v>1058</v>
      </c>
      <c r="J458" s="129">
        <v>1036914.22</v>
      </c>
      <c r="K458" s="129">
        <v>782130.6</v>
      </c>
      <c r="L458" s="129">
        <v>24865.62</v>
      </c>
      <c r="M458" s="129">
        <v>22767.19</v>
      </c>
      <c r="N458" s="129">
        <v>6.0</v>
      </c>
      <c r="O458" s="129">
        <v>4.0</v>
      </c>
      <c r="P458" s="129">
        <v>279.0</v>
      </c>
      <c r="Q458" s="129">
        <v>239.0</v>
      </c>
      <c r="R458" s="129">
        <v>26.0</v>
      </c>
      <c r="S458" s="129">
        <v>36.0</v>
      </c>
      <c r="T458" s="129">
        <v>50.0</v>
      </c>
      <c r="U458" s="129">
        <v>16.0</v>
      </c>
      <c r="V458" s="129">
        <v>-27.0</v>
      </c>
      <c r="W458" s="129">
        <v>9.22</v>
      </c>
      <c r="X458" s="129">
        <v>32.58</v>
      </c>
      <c r="Y458" s="129">
        <v>2.0</v>
      </c>
      <c r="Z458" s="129">
        <v>1.0</v>
      </c>
      <c r="AA458" s="129">
        <v>1.0</v>
      </c>
      <c r="AB458" s="129">
        <v>3.0</v>
      </c>
      <c r="AC458" s="129">
        <v>5.0</v>
      </c>
      <c r="AD458" s="129">
        <v>2.85</v>
      </c>
      <c r="AE458" s="129">
        <v>184.0</v>
      </c>
      <c r="AF458" s="129">
        <v>2.0</v>
      </c>
      <c r="AG458" s="129">
        <v>1.0</v>
      </c>
      <c r="AH458" s="129">
        <v>1.0</v>
      </c>
      <c r="AI458" s="129">
        <v>2.0</v>
      </c>
      <c r="AJ458" s="129">
        <v>4.0</v>
      </c>
      <c r="AK458" s="129">
        <v>3.0</v>
      </c>
      <c r="AL458" s="130">
        <v>45392.87391458333</v>
      </c>
      <c r="AM458" s="131">
        <v>1036910.22</v>
      </c>
      <c r="AN458" s="131">
        <v>782185.22</v>
      </c>
    </row>
    <row r="459">
      <c r="A459" s="129">
        <v>239.0</v>
      </c>
      <c r="B459" s="14" t="s">
        <v>42</v>
      </c>
      <c r="C459" s="14" t="s">
        <v>32</v>
      </c>
      <c r="D459" s="14" t="s">
        <v>129</v>
      </c>
      <c r="E459" s="14" t="s">
        <v>239</v>
      </c>
      <c r="F459" s="15" t="s">
        <v>108</v>
      </c>
      <c r="G459" s="15" t="s">
        <v>46</v>
      </c>
      <c r="H459" s="18" t="s">
        <v>1057</v>
      </c>
      <c r="I459" s="18" t="s">
        <v>1058</v>
      </c>
      <c r="J459" s="129">
        <v>1521794.78</v>
      </c>
      <c r="K459" s="129">
        <v>1235269.2</v>
      </c>
      <c r="L459" s="129">
        <v>45364.43</v>
      </c>
      <c r="M459" s="129">
        <v>39137.52</v>
      </c>
      <c r="N459" s="14" t="s">
        <v>41</v>
      </c>
      <c r="O459" s="14" t="s">
        <v>41</v>
      </c>
      <c r="P459" s="129">
        <v>537.0</v>
      </c>
      <c r="Q459" s="129">
        <v>425.0</v>
      </c>
      <c r="R459" s="129">
        <v>32.0</v>
      </c>
      <c r="S459" s="129">
        <v>38.0</v>
      </c>
      <c r="T459" s="14" t="s">
        <v>41</v>
      </c>
      <c r="U459" s="129">
        <v>26.0</v>
      </c>
      <c r="V459" s="129">
        <v>-15.0</v>
      </c>
      <c r="W459" s="129">
        <v>15.91</v>
      </c>
      <c r="X459" s="129">
        <v>23.2</v>
      </c>
      <c r="Y459" s="14" t="s">
        <v>41</v>
      </c>
      <c r="Z459" s="129">
        <v>1.0</v>
      </c>
      <c r="AA459" s="129">
        <v>1.0</v>
      </c>
      <c r="AB459" s="129">
        <v>4.0</v>
      </c>
      <c r="AC459" s="129">
        <v>4.0</v>
      </c>
      <c r="AD459" s="129">
        <v>2.9</v>
      </c>
      <c r="AE459" s="129">
        <v>178.0</v>
      </c>
      <c r="AF459" s="14" t="s">
        <v>41</v>
      </c>
      <c r="AG459" s="129">
        <v>1.0</v>
      </c>
      <c r="AH459" s="129">
        <v>1.0</v>
      </c>
      <c r="AI459" s="129">
        <v>3.0</v>
      </c>
      <c r="AJ459" s="129">
        <v>3.0</v>
      </c>
      <c r="AK459" s="129">
        <v>3.0</v>
      </c>
      <c r="AL459" s="130">
        <v>45392.87391458333</v>
      </c>
      <c r="AM459" s="131">
        <v>1523989.43</v>
      </c>
      <c r="AN459" s="131">
        <v>1235360.68</v>
      </c>
    </row>
    <row r="460">
      <c r="A460" s="129">
        <v>255.0</v>
      </c>
      <c r="B460" s="14" t="s">
        <v>63</v>
      </c>
      <c r="C460" s="14" t="s">
        <v>32</v>
      </c>
      <c r="D460" s="14" t="s">
        <v>255</v>
      </c>
      <c r="E460" s="14" t="s">
        <v>256</v>
      </c>
      <c r="F460" s="15" t="s">
        <v>88</v>
      </c>
      <c r="G460" s="15" t="s">
        <v>59</v>
      </c>
      <c r="H460" s="18" t="s">
        <v>1062</v>
      </c>
      <c r="I460" s="18" t="s">
        <v>1058</v>
      </c>
      <c r="J460" s="129">
        <v>1511077.72</v>
      </c>
      <c r="K460" s="129">
        <v>1271812.8</v>
      </c>
      <c r="L460" s="129">
        <v>34125.82</v>
      </c>
      <c r="M460" s="129">
        <v>29757.42</v>
      </c>
      <c r="N460" s="129">
        <v>16.0</v>
      </c>
      <c r="O460" s="129">
        <v>6.0</v>
      </c>
      <c r="P460" s="129">
        <v>287.0</v>
      </c>
      <c r="Q460" s="129">
        <v>284.0</v>
      </c>
      <c r="R460" s="129">
        <v>20.0</v>
      </c>
      <c r="S460" s="129">
        <v>28.0</v>
      </c>
      <c r="T460" s="129">
        <v>166.0</v>
      </c>
      <c r="U460" s="129">
        <v>1.0</v>
      </c>
      <c r="V460" s="129">
        <v>-28.0</v>
      </c>
      <c r="W460" s="129">
        <v>14.68</v>
      </c>
      <c r="X460" s="129">
        <v>18.81</v>
      </c>
      <c r="Y460" s="129">
        <v>5.0</v>
      </c>
      <c r="Z460" s="129">
        <v>1.0</v>
      </c>
      <c r="AA460" s="129">
        <v>1.0</v>
      </c>
      <c r="AB460" s="129">
        <v>4.0</v>
      </c>
      <c r="AC460" s="129">
        <v>3.0</v>
      </c>
      <c r="AD460" s="129">
        <v>2.9</v>
      </c>
      <c r="AE460" s="129">
        <v>175.0</v>
      </c>
      <c r="AF460" s="129">
        <v>4.0</v>
      </c>
      <c r="AG460" s="129">
        <v>1.0</v>
      </c>
      <c r="AH460" s="129">
        <v>1.0</v>
      </c>
      <c r="AI460" s="129">
        <v>3.0</v>
      </c>
      <c r="AJ460" s="129">
        <v>2.0</v>
      </c>
      <c r="AK460" s="129">
        <v>3.0</v>
      </c>
      <c r="AL460" s="130">
        <v>45392.87391458333</v>
      </c>
      <c r="AM460" s="131">
        <v>1511206.86</v>
      </c>
      <c r="AN460" s="131">
        <v>1273049.47</v>
      </c>
    </row>
    <row r="461">
      <c r="A461" s="129">
        <v>371.0</v>
      </c>
      <c r="B461" s="14" t="s">
        <v>42</v>
      </c>
      <c r="C461" s="14" t="s">
        <v>32</v>
      </c>
      <c r="D461" s="14" t="s">
        <v>150</v>
      </c>
      <c r="E461" s="14" t="s">
        <v>381</v>
      </c>
      <c r="F461" s="15" t="s">
        <v>108</v>
      </c>
      <c r="G461" s="15" t="s">
        <v>46</v>
      </c>
      <c r="H461" s="18" t="s">
        <v>1057</v>
      </c>
      <c r="I461" s="18" t="s">
        <v>1058</v>
      </c>
      <c r="J461" s="129">
        <v>1669092.82</v>
      </c>
      <c r="K461" s="129">
        <v>1375469.4</v>
      </c>
      <c r="L461" s="129">
        <v>54358.83</v>
      </c>
      <c r="M461" s="129">
        <v>46888.3</v>
      </c>
      <c r="N461" s="129">
        <v>11.0</v>
      </c>
      <c r="O461" s="129">
        <v>4.0</v>
      </c>
      <c r="P461" s="129">
        <v>649.0</v>
      </c>
      <c r="Q461" s="129">
        <v>576.0</v>
      </c>
      <c r="R461" s="129">
        <v>72.0</v>
      </c>
      <c r="S461" s="129">
        <v>63.0</v>
      </c>
      <c r="T461" s="129">
        <v>175.0</v>
      </c>
      <c r="U461" s="129">
        <v>12.0</v>
      </c>
      <c r="V461" s="129">
        <v>14.0</v>
      </c>
      <c r="W461" s="129">
        <v>15.93</v>
      </c>
      <c r="X461" s="129">
        <v>21.35</v>
      </c>
      <c r="Y461" s="129">
        <v>5.0</v>
      </c>
      <c r="Z461" s="129">
        <v>1.0</v>
      </c>
      <c r="AA461" s="129">
        <v>1.0</v>
      </c>
      <c r="AB461" s="129">
        <v>4.0</v>
      </c>
      <c r="AC461" s="129">
        <v>3.0</v>
      </c>
      <c r="AD461" s="129">
        <v>2.9</v>
      </c>
      <c r="AE461" s="129">
        <v>180.0</v>
      </c>
      <c r="AF461" s="129">
        <v>4.0</v>
      </c>
      <c r="AG461" s="129">
        <v>1.0</v>
      </c>
      <c r="AH461" s="129">
        <v>1.0</v>
      </c>
      <c r="AI461" s="129">
        <v>3.0</v>
      </c>
      <c r="AJ461" s="129">
        <v>2.0</v>
      </c>
      <c r="AK461" s="129">
        <v>3.0</v>
      </c>
      <c r="AL461" s="130">
        <v>45392.87391458333</v>
      </c>
      <c r="AM461" s="131">
        <v>1669877.42</v>
      </c>
      <c r="AN461" s="131">
        <v>1375743.15</v>
      </c>
    </row>
    <row r="462">
      <c r="A462" s="129">
        <v>411.0</v>
      </c>
      <c r="B462" s="14" t="s">
        <v>60</v>
      </c>
      <c r="C462" s="14" t="s">
        <v>32</v>
      </c>
      <c r="D462" s="14" t="s">
        <v>417</v>
      </c>
      <c r="E462" s="14" t="s">
        <v>380</v>
      </c>
      <c r="F462" s="15" t="s">
        <v>55</v>
      </c>
      <c r="G462" s="15" t="s">
        <v>36</v>
      </c>
      <c r="H462" s="18" t="s">
        <v>1057</v>
      </c>
      <c r="I462" s="18" t="s">
        <v>1058</v>
      </c>
      <c r="J462" s="129">
        <v>918412.48</v>
      </c>
      <c r="K462" s="129">
        <v>778905.0</v>
      </c>
      <c r="L462" s="129">
        <v>24796.22</v>
      </c>
      <c r="M462" s="129">
        <v>21319.38</v>
      </c>
      <c r="N462" s="129">
        <v>12.0</v>
      </c>
      <c r="O462" s="129">
        <v>36.0</v>
      </c>
      <c r="P462" s="129">
        <v>371.0</v>
      </c>
      <c r="Q462" s="129">
        <v>381.0</v>
      </c>
      <c r="R462" s="129">
        <v>37.0</v>
      </c>
      <c r="S462" s="129">
        <v>30.0</v>
      </c>
      <c r="T462" s="129">
        <v>-66.0</v>
      </c>
      <c r="U462" s="129">
        <v>-2.0</v>
      </c>
      <c r="V462" s="129">
        <v>23.0</v>
      </c>
      <c r="W462" s="129">
        <v>16.31</v>
      </c>
      <c r="X462" s="129">
        <v>17.91</v>
      </c>
      <c r="Y462" s="129">
        <v>1.0</v>
      </c>
      <c r="Z462" s="129">
        <v>1.0</v>
      </c>
      <c r="AA462" s="129">
        <v>2.0</v>
      </c>
      <c r="AB462" s="129">
        <v>4.0</v>
      </c>
      <c r="AC462" s="129">
        <v>3.0</v>
      </c>
      <c r="AD462" s="129">
        <v>2.9</v>
      </c>
      <c r="AE462" s="129">
        <v>172.0</v>
      </c>
      <c r="AF462" s="129">
        <v>1.0</v>
      </c>
      <c r="AG462" s="129">
        <v>1.0</v>
      </c>
      <c r="AH462" s="129">
        <v>2.0</v>
      </c>
      <c r="AI462" s="129">
        <v>3.0</v>
      </c>
      <c r="AJ462" s="129">
        <v>2.0</v>
      </c>
      <c r="AK462" s="129">
        <v>3.0</v>
      </c>
      <c r="AL462" s="130">
        <v>45392.87391458333</v>
      </c>
      <c r="AM462" s="131">
        <v>917652.48</v>
      </c>
      <c r="AN462" s="131">
        <v>777420.75</v>
      </c>
    </row>
    <row r="463">
      <c r="A463" s="129">
        <v>441.0</v>
      </c>
      <c r="B463" s="14" t="s">
        <v>97</v>
      </c>
      <c r="C463" s="14" t="s">
        <v>32</v>
      </c>
      <c r="D463" s="14" t="s">
        <v>441</v>
      </c>
      <c r="E463" s="14" t="s">
        <v>442</v>
      </c>
      <c r="F463" s="15" t="s">
        <v>223</v>
      </c>
      <c r="G463" s="15" t="s">
        <v>101</v>
      </c>
      <c r="H463" s="18" t="s">
        <v>1057</v>
      </c>
      <c r="I463" s="18" t="s">
        <v>1058</v>
      </c>
      <c r="J463" s="129">
        <v>1020625.94</v>
      </c>
      <c r="K463" s="129">
        <v>811106.8</v>
      </c>
      <c r="L463" s="129">
        <v>29496.36</v>
      </c>
      <c r="M463" s="129">
        <v>25755.85</v>
      </c>
      <c r="N463" s="14" t="s">
        <v>41</v>
      </c>
      <c r="O463" s="129">
        <v>4.0</v>
      </c>
      <c r="P463" s="129">
        <v>359.0</v>
      </c>
      <c r="Q463" s="129">
        <v>338.0</v>
      </c>
      <c r="R463" s="129">
        <v>30.0</v>
      </c>
      <c r="S463" s="129">
        <v>33.0</v>
      </c>
      <c r="T463" s="14" t="s">
        <v>41</v>
      </c>
      <c r="U463" s="129">
        <v>6.0</v>
      </c>
      <c r="V463" s="129">
        <v>-9.0</v>
      </c>
      <c r="W463" s="129">
        <v>14.52</v>
      </c>
      <c r="X463" s="129">
        <v>25.83</v>
      </c>
      <c r="Y463" s="14" t="s">
        <v>41</v>
      </c>
      <c r="Z463" s="129">
        <v>1.0</v>
      </c>
      <c r="AA463" s="129">
        <v>1.0</v>
      </c>
      <c r="AB463" s="129">
        <v>4.0</v>
      </c>
      <c r="AC463" s="129">
        <v>4.0</v>
      </c>
      <c r="AD463" s="129">
        <v>2.9</v>
      </c>
      <c r="AE463" s="129">
        <v>173.0</v>
      </c>
      <c r="AF463" s="14" t="s">
        <v>41</v>
      </c>
      <c r="AG463" s="129">
        <v>1.0</v>
      </c>
      <c r="AH463" s="129">
        <v>1.0</v>
      </c>
      <c r="AI463" s="129">
        <v>3.0</v>
      </c>
      <c r="AJ463" s="129">
        <v>3.0</v>
      </c>
      <c r="AK463" s="129">
        <v>3.0</v>
      </c>
      <c r="AL463" s="130">
        <v>45392.87391458333</v>
      </c>
      <c r="AM463" s="131">
        <v>1034821.93</v>
      </c>
      <c r="AN463" s="131">
        <v>816005.56</v>
      </c>
    </row>
    <row r="464" hidden="1">
      <c r="A464" s="129">
        <v>470.0</v>
      </c>
      <c r="B464" s="14" t="s">
        <v>414</v>
      </c>
      <c r="C464" s="14" t="s">
        <v>992</v>
      </c>
      <c r="D464" s="14" t="s">
        <v>371</v>
      </c>
      <c r="E464" s="14" t="s">
        <v>1018</v>
      </c>
      <c r="F464" s="15" t="s">
        <v>55</v>
      </c>
      <c r="G464" s="15" t="s">
        <v>36</v>
      </c>
      <c r="H464" s="18" t="s">
        <v>1057</v>
      </c>
      <c r="I464" s="18" t="s">
        <v>1058</v>
      </c>
      <c r="J464" s="129">
        <v>1083386.14</v>
      </c>
      <c r="K464" s="129">
        <v>968924.54</v>
      </c>
      <c r="L464" s="129">
        <v>35365.98</v>
      </c>
      <c r="M464" s="129">
        <v>28087.45</v>
      </c>
      <c r="N464" s="129">
        <v>29.0</v>
      </c>
      <c r="O464" s="129">
        <v>21.0</v>
      </c>
      <c r="P464" s="129">
        <v>94.0</v>
      </c>
      <c r="Q464" s="129">
        <v>111.0</v>
      </c>
      <c r="R464" s="129">
        <v>180.0</v>
      </c>
      <c r="S464" s="129">
        <v>174.0</v>
      </c>
      <c r="T464" s="129">
        <v>38.0</v>
      </c>
      <c r="U464" s="129">
        <v>-15.0</v>
      </c>
      <c r="V464" s="129">
        <v>3.0</v>
      </c>
      <c r="W464" s="129">
        <v>25.91</v>
      </c>
      <c r="X464" s="129">
        <v>11.81</v>
      </c>
      <c r="Y464" s="129">
        <v>2.0</v>
      </c>
      <c r="Z464" s="129">
        <v>1.0</v>
      </c>
      <c r="AA464" s="129">
        <v>1.0</v>
      </c>
      <c r="AB464" s="129">
        <v>5.0</v>
      </c>
      <c r="AC464" s="129">
        <v>2.0</v>
      </c>
      <c r="AD464" s="129">
        <v>2.9</v>
      </c>
      <c r="AE464" s="129">
        <v>176.0</v>
      </c>
      <c r="AF464" s="129">
        <v>2.0</v>
      </c>
      <c r="AG464" s="129">
        <v>1.0</v>
      </c>
      <c r="AH464" s="129">
        <v>1.0</v>
      </c>
      <c r="AI464" s="129">
        <v>4.0</v>
      </c>
      <c r="AJ464" s="129">
        <v>2.0</v>
      </c>
      <c r="AK464" s="129">
        <v>3.0</v>
      </c>
      <c r="AL464" s="130">
        <v>45392.87391458333</v>
      </c>
      <c r="AM464" s="131">
        <v>1322388.29</v>
      </c>
      <c r="AN464" s="131">
        <v>965939.32</v>
      </c>
    </row>
    <row r="465">
      <c r="A465" s="129">
        <v>524.0</v>
      </c>
      <c r="B465" s="14" t="s">
        <v>67</v>
      </c>
      <c r="C465" s="14" t="s">
        <v>32</v>
      </c>
      <c r="D465" s="14" t="s">
        <v>91</v>
      </c>
      <c r="E465" s="14" t="s">
        <v>500</v>
      </c>
      <c r="F465" s="15" t="s">
        <v>70</v>
      </c>
      <c r="G465" s="15" t="s">
        <v>36</v>
      </c>
      <c r="H465" s="18" t="s">
        <v>1057</v>
      </c>
      <c r="I465" s="18" t="s">
        <v>1058</v>
      </c>
      <c r="J465" s="129">
        <v>3650651.76</v>
      </c>
      <c r="K465" s="129">
        <v>3083806.8</v>
      </c>
      <c r="L465" s="129">
        <v>113233.42</v>
      </c>
      <c r="M465" s="129">
        <v>96399.69</v>
      </c>
      <c r="N465" s="129">
        <v>21.0</v>
      </c>
      <c r="O465" s="129">
        <v>32.0</v>
      </c>
      <c r="P465" s="129">
        <v>1082.0</v>
      </c>
      <c r="Q465" s="129">
        <v>908.0</v>
      </c>
      <c r="R465" s="129">
        <v>40.0</v>
      </c>
      <c r="S465" s="129">
        <v>33.0</v>
      </c>
      <c r="T465" s="129">
        <v>-34.0</v>
      </c>
      <c r="U465" s="129">
        <v>19.0</v>
      </c>
      <c r="V465" s="129">
        <v>21.0</v>
      </c>
      <c r="W465" s="129">
        <v>17.46</v>
      </c>
      <c r="X465" s="129">
        <v>18.38</v>
      </c>
      <c r="Y465" s="129">
        <v>1.0</v>
      </c>
      <c r="Z465" s="129">
        <v>1.0</v>
      </c>
      <c r="AA465" s="129">
        <v>2.0</v>
      </c>
      <c r="AB465" s="129">
        <v>4.0</v>
      </c>
      <c r="AC465" s="129">
        <v>3.0</v>
      </c>
      <c r="AD465" s="129">
        <v>2.9</v>
      </c>
      <c r="AE465" s="129">
        <v>181.0</v>
      </c>
      <c r="AF465" s="129">
        <v>1.0</v>
      </c>
      <c r="AG465" s="129">
        <v>1.0</v>
      </c>
      <c r="AH465" s="129">
        <v>2.0</v>
      </c>
      <c r="AI465" s="129">
        <v>3.0</v>
      </c>
      <c r="AJ465" s="129">
        <v>2.0</v>
      </c>
      <c r="AK465" s="129">
        <v>3.0</v>
      </c>
      <c r="AL465" s="130">
        <v>45392.87391458333</v>
      </c>
      <c r="AM465" s="131">
        <v>3651053.26</v>
      </c>
      <c r="AN465" s="131">
        <v>3084160.73</v>
      </c>
    </row>
    <row r="466">
      <c r="A466" s="129">
        <v>580.0</v>
      </c>
      <c r="B466" s="14" t="s">
        <v>97</v>
      </c>
      <c r="C466" s="14" t="s">
        <v>32</v>
      </c>
      <c r="D466" s="14" t="s">
        <v>546</v>
      </c>
      <c r="E466" s="14" t="s">
        <v>547</v>
      </c>
      <c r="F466" s="15" t="s">
        <v>243</v>
      </c>
      <c r="G466" s="15" t="s">
        <v>101</v>
      </c>
      <c r="H466" s="18" t="s">
        <v>1057</v>
      </c>
      <c r="I466" s="18" t="s">
        <v>1058</v>
      </c>
      <c r="J466" s="129">
        <v>928351.35</v>
      </c>
      <c r="K466" s="129">
        <v>749204.0</v>
      </c>
      <c r="L466" s="129">
        <v>33556.75</v>
      </c>
      <c r="M466" s="129">
        <v>28475.23</v>
      </c>
      <c r="N466" s="129">
        <v>2.0</v>
      </c>
      <c r="O466" s="14" t="s">
        <v>41</v>
      </c>
      <c r="P466" s="129">
        <v>381.0</v>
      </c>
      <c r="Q466" s="129">
        <v>314.0</v>
      </c>
      <c r="R466" s="129">
        <v>13.0</v>
      </c>
      <c r="S466" s="129">
        <v>14.0</v>
      </c>
      <c r="T466" s="14" t="s">
        <v>41</v>
      </c>
      <c r="U466" s="129">
        <v>21.0</v>
      </c>
      <c r="V466" s="129">
        <v>-7.0</v>
      </c>
      <c r="W466" s="129">
        <v>17.85</v>
      </c>
      <c r="X466" s="129">
        <v>23.91</v>
      </c>
      <c r="Y466" s="14" t="s">
        <v>41</v>
      </c>
      <c r="Z466" s="129">
        <v>1.0</v>
      </c>
      <c r="AA466" s="129">
        <v>1.0</v>
      </c>
      <c r="AB466" s="129">
        <v>4.0</v>
      </c>
      <c r="AC466" s="129">
        <v>4.0</v>
      </c>
      <c r="AD466" s="129">
        <v>2.9</v>
      </c>
      <c r="AE466" s="129">
        <v>174.0</v>
      </c>
      <c r="AF466" s="14" t="s">
        <v>41</v>
      </c>
      <c r="AG466" s="129">
        <v>1.0</v>
      </c>
      <c r="AH466" s="129">
        <v>1.0</v>
      </c>
      <c r="AI466" s="129">
        <v>3.0</v>
      </c>
      <c r="AJ466" s="129">
        <v>3.0</v>
      </c>
      <c r="AK466" s="129">
        <v>3.0</v>
      </c>
      <c r="AL466" s="130">
        <v>45392.87391458333</v>
      </c>
      <c r="AM466" s="131">
        <v>928351.35</v>
      </c>
      <c r="AN466" s="131">
        <v>749204.16</v>
      </c>
    </row>
    <row r="467">
      <c r="A467" s="129">
        <v>658.0</v>
      </c>
      <c r="B467" s="14" t="s">
        <v>60</v>
      </c>
      <c r="C467" s="14" t="s">
        <v>32</v>
      </c>
      <c r="D467" s="14" t="s">
        <v>609</v>
      </c>
      <c r="E467" s="14" t="s">
        <v>378</v>
      </c>
      <c r="F467" s="15" t="s">
        <v>96</v>
      </c>
      <c r="G467" s="15" t="s">
        <v>59</v>
      </c>
      <c r="H467" s="18" t="s">
        <v>1057</v>
      </c>
      <c r="I467" s="18" t="s">
        <v>1058</v>
      </c>
      <c r="J467" s="129">
        <v>2057025.88</v>
      </c>
      <c r="K467" s="129">
        <v>1760597.8</v>
      </c>
      <c r="L467" s="129">
        <v>50214.68</v>
      </c>
      <c r="M467" s="129">
        <v>43511.97</v>
      </c>
      <c r="N467" s="129">
        <v>9.0</v>
      </c>
      <c r="O467" s="129">
        <v>11.0</v>
      </c>
      <c r="P467" s="129">
        <v>570.0</v>
      </c>
      <c r="Q467" s="129">
        <v>513.0</v>
      </c>
      <c r="R467" s="129">
        <v>60.0</v>
      </c>
      <c r="S467" s="129">
        <v>48.0</v>
      </c>
      <c r="T467" s="129">
        <v>-18.0</v>
      </c>
      <c r="U467" s="129">
        <v>11.0</v>
      </c>
      <c r="V467" s="129">
        <v>25.0</v>
      </c>
      <c r="W467" s="129">
        <v>15.4</v>
      </c>
      <c r="X467" s="129">
        <v>16.84</v>
      </c>
      <c r="Y467" s="129">
        <v>1.0</v>
      </c>
      <c r="Z467" s="129">
        <v>1.0</v>
      </c>
      <c r="AA467" s="129">
        <v>2.0</v>
      </c>
      <c r="AB467" s="129">
        <v>4.0</v>
      </c>
      <c r="AC467" s="129">
        <v>3.0</v>
      </c>
      <c r="AD467" s="129">
        <v>2.9</v>
      </c>
      <c r="AE467" s="129">
        <v>179.0</v>
      </c>
      <c r="AF467" s="129">
        <v>1.0</v>
      </c>
      <c r="AG467" s="129">
        <v>1.0</v>
      </c>
      <c r="AH467" s="129">
        <v>2.0</v>
      </c>
      <c r="AI467" s="129">
        <v>3.0</v>
      </c>
      <c r="AJ467" s="129">
        <v>2.0</v>
      </c>
      <c r="AK467" s="129">
        <v>3.0</v>
      </c>
      <c r="AL467" s="130">
        <v>45392.87391458333</v>
      </c>
      <c r="AM467" s="131">
        <v>2057399.88</v>
      </c>
      <c r="AN467" s="131">
        <v>1761665.0</v>
      </c>
    </row>
    <row r="468">
      <c r="A468" s="129">
        <v>665.0</v>
      </c>
      <c r="B468" s="14" t="s">
        <v>31</v>
      </c>
      <c r="C468" s="14" t="s">
        <v>32</v>
      </c>
      <c r="D468" s="14" t="s">
        <v>213</v>
      </c>
      <c r="E468" s="14" t="s">
        <v>195</v>
      </c>
      <c r="F468" s="15" t="s">
        <v>366</v>
      </c>
      <c r="G468" s="15" t="s">
        <v>46</v>
      </c>
      <c r="H468" s="18" t="s">
        <v>1057</v>
      </c>
      <c r="I468" s="18" t="s">
        <v>1058</v>
      </c>
      <c r="J468" s="129">
        <v>3190338.28</v>
      </c>
      <c r="K468" s="129">
        <v>2739974.2</v>
      </c>
      <c r="L468" s="129">
        <v>122629.35</v>
      </c>
      <c r="M468" s="129">
        <v>111115.65</v>
      </c>
      <c r="N468" s="129">
        <v>187.0</v>
      </c>
      <c r="O468" s="129">
        <v>147.0</v>
      </c>
      <c r="P468" s="129">
        <v>1127.0</v>
      </c>
      <c r="Q468" s="129">
        <v>973.0</v>
      </c>
      <c r="R468" s="129">
        <v>143.0</v>
      </c>
      <c r="S468" s="129">
        <v>80.0</v>
      </c>
      <c r="T468" s="129">
        <v>27.0</v>
      </c>
      <c r="U468" s="129">
        <v>15.0</v>
      </c>
      <c r="V468" s="129">
        <v>78.0</v>
      </c>
      <c r="W468" s="129">
        <v>10.36</v>
      </c>
      <c r="X468" s="129">
        <v>16.44</v>
      </c>
      <c r="Y468" s="129">
        <v>1.0</v>
      </c>
      <c r="Z468" s="129">
        <v>1.0</v>
      </c>
      <c r="AA468" s="129">
        <v>4.0</v>
      </c>
      <c r="AB468" s="129">
        <v>3.0</v>
      </c>
      <c r="AC468" s="129">
        <v>3.0</v>
      </c>
      <c r="AD468" s="129">
        <v>2.9</v>
      </c>
      <c r="AE468" s="129">
        <v>182.0</v>
      </c>
      <c r="AF468" s="129">
        <v>1.0</v>
      </c>
      <c r="AG468" s="129">
        <v>1.0</v>
      </c>
      <c r="AH468" s="129">
        <v>3.0</v>
      </c>
      <c r="AI468" s="129">
        <v>2.0</v>
      </c>
      <c r="AJ468" s="129">
        <v>2.0</v>
      </c>
      <c r="AK468" s="129">
        <v>3.0</v>
      </c>
      <c r="AL468" s="130">
        <v>45392.87391458333</v>
      </c>
      <c r="AM468" s="131">
        <v>3191559.65</v>
      </c>
      <c r="AN468" s="131">
        <v>2739568.93</v>
      </c>
    </row>
    <row r="469">
      <c r="A469" s="129">
        <v>706.0</v>
      </c>
      <c r="B469" s="14" t="s">
        <v>97</v>
      </c>
      <c r="C469" s="14" t="s">
        <v>32</v>
      </c>
      <c r="D469" s="14" t="s">
        <v>639</v>
      </c>
      <c r="E469" s="14" t="s">
        <v>640</v>
      </c>
      <c r="F469" s="15" t="s">
        <v>223</v>
      </c>
      <c r="G469" s="15" t="s">
        <v>101</v>
      </c>
      <c r="H469" s="18" t="s">
        <v>1057</v>
      </c>
      <c r="I469" s="18" t="s">
        <v>1058</v>
      </c>
      <c r="J469" s="129">
        <v>482471.87</v>
      </c>
      <c r="K469" s="129">
        <v>426383.8</v>
      </c>
      <c r="L469" s="129">
        <v>14307.8</v>
      </c>
      <c r="M469" s="129">
        <v>13173.75</v>
      </c>
      <c r="N469" s="129">
        <v>5.0</v>
      </c>
      <c r="O469" s="129">
        <v>35.0</v>
      </c>
      <c r="P469" s="129">
        <v>235.0</v>
      </c>
      <c r="Q469" s="129">
        <v>225.0</v>
      </c>
      <c r="R469" s="129">
        <v>25.0</v>
      </c>
      <c r="S469" s="129">
        <v>14.0</v>
      </c>
      <c r="T469" s="129">
        <v>-85.0</v>
      </c>
      <c r="U469" s="129">
        <v>4.0</v>
      </c>
      <c r="V469" s="129">
        <v>78.0</v>
      </c>
      <c r="W469" s="129">
        <v>8.61</v>
      </c>
      <c r="X469" s="129">
        <v>13.15</v>
      </c>
      <c r="Y469" s="129">
        <v>1.0</v>
      </c>
      <c r="Z469" s="129">
        <v>1.0</v>
      </c>
      <c r="AA469" s="129">
        <v>4.0</v>
      </c>
      <c r="AB469" s="129">
        <v>3.0</v>
      </c>
      <c r="AC469" s="129">
        <v>3.0</v>
      </c>
      <c r="AD469" s="129">
        <v>2.9</v>
      </c>
      <c r="AE469" s="129">
        <v>171.0</v>
      </c>
      <c r="AF469" s="129">
        <v>1.0</v>
      </c>
      <c r="AG469" s="129">
        <v>1.0</v>
      </c>
      <c r="AH469" s="129">
        <v>3.0</v>
      </c>
      <c r="AI469" s="129">
        <v>2.0</v>
      </c>
      <c r="AJ469" s="129">
        <v>2.0</v>
      </c>
      <c r="AK469" s="129">
        <v>3.0</v>
      </c>
      <c r="AL469" s="130">
        <v>45392.87391458333</v>
      </c>
      <c r="AM469" s="131">
        <v>483600.87</v>
      </c>
      <c r="AN469" s="131">
        <v>426383.76</v>
      </c>
    </row>
    <row r="470">
      <c r="A470" s="128">
        <v>3023.0</v>
      </c>
      <c r="B470" s="11" t="s">
        <v>31</v>
      </c>
      <c r="C470" s="11" t="s">
        <v>32</v>
      </c>
      <c r="D470" s="11" t="s">
        <v>457</v>
      </c>
      <c r="E470" s="14" t="s">
        <v>793</v>
      </c>
      <c r="F470" s="15" t="s">
        <v>794</v>
      </c>
      <c r="G470" s="15" t="s">
        <v>772</v>
      </c>
      <c r="H470" s="18" t="s">
        <v>1057</v>
      </c>
      <c r="I470" s="18" t="s">
        <v>1058</v>
      </c>
      <c r="J470" s="129">
        <v>891682.03</v>
      </c>
      <c r="K470" s="129">
        <v>745055.0</v>
      </c>
      <c r="L470" s="129">
        <v>42680.58</v>
      </c>
      <c r="M470" s="129">
        <v>36454.14</v>
      </c>
      <c r="N470" s="129">
        <v>19.0</v>
      </c>
      <c r="O470" s="129">
        <v>19.0</v>
      </c>
      <c r="P470" s="129">
        <v>300.0</v>
      </c>
      <c r="Q470" s="128">
        <v>287.0</v>
      </c>
      <c r="R470" s="128">
        <v>23.0</v>
      </c>
      <c r="S470" s="128">
        <v>19.0</v>
      </c>
      <c r="T470" s="128">
        <v>0.0</v>
      </c>
      <c r="U470" s="128">
        <v>4.0</v>
      </c>
      <c r="V470" s="128">
        <v>21.0</v>
      </c>
      <c r="W470" s="128">
        <v>17.08</v>
      </c>
      <c r="X470" s="128">
        <v>19.68</v>
      </c>
      <c r="Y470" s="128">
        <v>1.0</v>
      </c>
      <c r="Z470" s="128">
        <v>1.0</v>
      </c>
      <c r="AA470" s="128">
        <v>2.0</v>
      </c>
      <c r="AB470" s="128">
        <v>4.0</v>
      </c>
      <c r="AC470" s="128">
        <v>3.0</v>
      </c>
      <c r="AD470" s="128">
        <v>2.9</v>
      </c>
      <c r="AE470" s="128">
        <v>177.0</v>
      </c>
      <c r="AF470" s="128">
        <v>1.0</v>
      </c>
      <c r="AG470" s="128">
        <v>1.0</v>
      </c>
      <c r="AH470" s="128">
        <v>2.0</v>
      </c>
      <c r="AI470" s="128">
        <v>3.0</v>
      </c>
      <c r="AJ470" s="128">
        <v>2.0</v>
      </c>
      <c r="AK470" s="128">
        <v>3.0</v>
      </c>
      <c r="AL470" s="130">
        <v>45392.87391458333</v>
      </c>
      <c r="AM470" s="131">
        <v>1539774.16</v>
      </c>
      <c r="AN470" s="131">
        <v>1288008.1</v>
      </c>
    </row>
    <row r="471">
      <c r="A471" s="129">
        <v>119.0</v>
      </c>
      <c r="B471" s="14" t="s">
        <v>37</v>
      </c>
      <c r="C471" s="14" t="s">
        <v>32</v>
      </c>
      <c r="D471" s="14" t="s">
        <v>996</v>
      </c>
      <c r="E471" s="14" t="s">
        <v>997</v>
      </c>
      <c r="F471" s="15" t="s">
        <v>58</v>
      </c>
      <c r="G471" s="15" t="s">
        <v>59</v>
      </c>
      <c r="H471" s="18" t="s">
        <v>1057</v>
      </c>
      <c r="I471" s="18" t="s">
        <v>1058</v>
      </c>
      <c r="J471" s="129">
        <v>626487.35</v>
      </c>
      <c r="K471" s="129">
        <v>484433.4</v>
      </c>
      <c r="L471" s="129">
        <v>20290.66</v>
      </c>
      <c r="M471" s="129">
        <v>18436.57</v>
      </c>
      <c r="N471" s="129">
        <v>23.0</v>
      </c>
      <c r="O471" s="129">
        <v>6.0</v>
      </c>
      <c r="P471" s="129">
        <v>271.0</v>
      </c>
      <c r="Q471" s="129">
        <v>295.0</v>
      </c>
      <c r="R471" s="129">
        <v>20.0</v>
      </c>
      <c r="S471" s="129">
        <v>15.0</v>
      </c>
      <c r="T471" s="129">
        <v>283.0</v>
      </c>
      <c r="U471" s="129">
        <v>-8.0</v>
      </c>
      <c r="V471" s="129">
        <v>33.0</v>
      </c>
      <c r="W471" s="129">
        <v>10.06</v>
      </c>
      <c r="X471" s="129">
        <v>29.32</v>
      </c>
      <c r="Y471" s="129">
        <v>5.0</v>
      </c>
      <c r="Z471" s="129">
        <v>1.0</v>
      </c>
      <c r="AA471" s="129">
        <v>2.0</v>
      </c>
      <c r="AB471" s="129">
        <v>3.0</v>
      </c>
      <c r="AC471" s="129">
        <v>4.0</v>
      </c>
      <c r="AD471" s="129">
        <v>2.95</v>
      </c>
      <c r="AE471" s="129">
        <v>165.0</v>
      </c>
      <c r="AF471" s="129">
        <v>4.0</v>
      </c>
      <c r="AG471" s="129">
        <v>1.0</v>
      </c>
      <c r="AH471" s="129">
        <v>2.0</v>
      </c>
      <c r="AI471" s="129">
        <v>2.0</v>
      </c>
      <c r="AJ471" s="129">
        <v>3.0</v>
      </c>
      <c r="AK471" s="129">
        <v>3.0</v>
      </c>
      <c r="AL471" s="130">
        <v>45392.87391458333</v>
      </c>
      <c r="AM471" s="131">
        <v>632070.22</v>
      </c>
      <c r="AN471" s="131">
        <v>515199.36</v>
      </c>
    </row>
    <row r="472">
      <c r="A472" s="129">
        <v>145.0</v>
      </c>
      <c r="B472" s="14" t="s">
        <v>60</v>
      </c>
      <c r="C472" s="14" t="s">
        <v>32</v>
      </c>
      <c r="D472" s="14" t="s">
        <v>127</v>
      </c>
      <c r="E472" s="14" t="s">
        <v>128</v>
      </c>
      <c r="F472" s="15" t="s">
        <v>55</v>
      </c>
      <c r="G472" s="15" t="s">
        <v>36</v>
      </c>
      <c r="H472" s="18" t="s">
        <v>1057</v>
      </c>
      <c r="I472" s="18" t="s">
        <v>1058</v>
      </c>
      <c r="J472" s="129">
        <v>816381.74</v>
      </c>
      <c r="K472" s="129">
        <v>668344.4</v>
      </c>
      <c r="L472" s="129">
        <v>24777.9</v>
      </c>
      <c r="M472" s="129">
        <v>21503.11</v>
      </c>
      <c r="N472" s="129">
        <v>9.0</v>
      </c>
      <c r="O472" s="129">
        <v>10.0</v>
      </c>
      <c r="P472" s="129">
        <v>441.0</v>
      </c>
      <c r="Q472" s="129">
        <v>385.0</v>
      </c>
      <c r="R472" s="129">
        <v>18.0</v>
      </c>
      <c r="S472" s="129">
        <v>26.0</v>
      </c>
      <c r="T472" s="129">
        <v>-10.0</v>
      </c>
      <c r="U472" s="129">
        <v>14.0</v>
      </c>
      <c r="V472" s="129">
        <v>-30.0</v>
      </c>
      <c r="W472" s="129">
        <v>15.23</v>
      </c>
      <c r="X472" s="129">
        <v>22.15</v>
      </c>
      <c r="Y472" s="129">
        <v>1.0</v>
      </c>
      <c r="Z472" s="129">
        <v>1.0</v>
      </c>
      <c r="AA472" s="129">
        <v>1.0</v>
      </c>
      <c r="AB472" s="129">
        <v>4.0</v>
      </c>
      <c r="AC472" s="129">
        <v>4.0</v>
      </c>
      <c r="AD472" s="129">
        <v>2.95</v>
      </c>
      <c r="AE472" s="129">
        <v>166.0</v>
      </c>
      <c r="AF472" s="129">
        <v>1.0</v>
      </c>
      <c r="AG472" s="129">
        <v>1.0</v>
      </c>
      <c r="AH472" s="129">
        <v>1.0</v>
      </c>
      <c r="AI472" s="129">
        <v>3.0</v>
      </c>
      <c r="AJ472" s="129">
        <v>3.0</v>
      </c>
      <c r="AK472" s="129">
        <v>3.0</v>
      </c>
      <c r="AL472" s="130">
        <v>45392.87391458333</v>
      </c>
      <c r="AM472" s="131">
        <v>813561.86</v>
      </c>
      <c r="AN472" s="131">
        <v>667433.78</v>
      </c>
    </row>
    <row r="473">
      <c r="A473" s="129">
        <v>181.0</v>
      </c>
      <c r="B473" s="14" t="s">
        <v>122</v>
      </c>
      <c r="C473" s="14" t="s">
        <v>32</v>
      </c>
      <c r="D473" s="14" t="s">
        <v>178</v>
      </c>
      <c r="E473" s="14" t="s">
        <v>179</v>
      </c>
      <c r="F473" s="15" t="s">
        <v>70</v>
      </c>
      <c r="G473" s="15" t="s">
        <v>36</v>
      </c>
      <c r="H473" s="18" t="s">
        <v>1057</v>
      </c>
      <c r="I473" s="18" t="s">
        <v>1058</v>
      </c>
      <c r="J473" s="129">
        <v>834515.0</v>
      </c>
      <c r="K473" s="129">
        <v>666555.0</v>
      </c>
      <c r="L473" s="129">
        <v>27127.02</v>
      </c>
      <c r="M473" s="129">
        <v>23000.99</v>
      </c>
      <c r="N473" s="129">
        <v>34.0</v>
      </c>
      <c r="O473" s="129">
        <v>33.0</v>
      </c>
      <c r="P473" s="129">
        <v>426.0</v>
      </c>
      <c r="Q473" s="129">
        <v>408.0</v>
      </c>
      <c r="R473" s="129">
        <v>24.0</v>
      </c>
      <c r="S473" s="129">
        <v>24.0</v>
      </c>
      <c r="T473" s="129">
        <v>3.0</v>
      </c>
      <c r="U473" s="129">
        <v>4.0</v>
      </c>
      <c r="V473" s="129">
        <v>0.0</v>
      </c>
      <c r="W473" s="129">
        <v>17.94</v>
      </c>
      <c r="X473" s="129">
        <v>25.2</v>
      </c>
      <c r="Y473" s="129">
        <v>1.0</v>
      </c>
      <c r="Z473" s="129">
        <v>1.0</v>
      </c>
      <c r="AA473" s="129">
        <v>1.0</v>
      </c>
      <c r="AB473" s="129">
        <v>4.0</v>
      </c>
      <c r="AC473" s="129">
        <v>4.0</v>
      </c>
      <c r="AD473" s="129">
        <v>2.95</v>
      </c>
      <c r="AE473" s="129">
        <v>167.0</v>
      </c>
      <c r="AF473" s="129">
        <v>1.0</v>
      </c>
      <c r="AG473" s="129">
        <v>1.0</v>
      </c>
      <c r="AH473" s="129">
        <v>1.0</v>
      </c>
      <c r="AI473" s="129">
        <v>3.0</v>
      </c>
      <c r="AJ473" s="129">
        <v>3.0</v>
      </c>
      <c r="AK473" s="129">
        <v>3.0</v>
      </c>
      <c r="AL473" s="130">
        <v>45392.87391458333</v>
      </c>
      <c r="AM473" s="131">
        <v>835259.0</v>
      </c>
      <c r="AN473" s="131">
        <v>667228.35</v>
      </c>
    </row>
    <row r="474">
      <c r="A474" s="129">
        <v>341.0</v>
      </c>
      <c r="B474" s="14" t="s">
        <v>97</v>
      </c>
      <c r="C474" s="14" t="s">
        <v>32</v>
      </c>
      <c r="D474" s="14" t="s">
        <v>351</v>
      </c>
      <c r="E474" s="14" t="s">
        <v>352</v>
      </c>
      <c r="F474" s="15" t="s">
        <v>223</v>
      </c>
      <c r="G474" s="15" t="s">
        <v>101</v>
      </c>
      <c r="H474" s="18" t="s">
        <v>1057</v>
      </c>
      <c r="I474" s="18" t="s">
        <v>1058</v>
      </c>
      <c r="J474" s="129">
        <v>1609225.9</v>
      </c>
      <c r="K474" s="129">
        <v>1290644.8</v>
      </c>
      <c r="L474" s="129">
        <v>42692.37</v>
      </c>
      <c r="M474" s="129">
        <v>37255.66</v>
      </c>
      <c r="N474" s="129">
        <v>78.0</v>
      </c>
      <c r="O474" s="129">
        <v>64.0</v>
      </c>
      <c r="P474" s="129">
        <v>545.0</v>
      </c>
      <c r="Q474" s="129">
        <v>519.0</v>
      </c>
      <c r="R474" s="129">
        <v>43.0</v>
      </c>
      <c r="S474" s="129">
        <v>43.0</v>
      </c>
      <c r="T474" s="129">
        <v>21.0</v>
      </c>
      <c r="U474" s="129">
        <v>5.0</v>
      </c>
      <c r="V474" s="129">
        <v>0.0</v>
      </c>
      <c r="W474" s="129">
        <v>14.59</v>
      </c>
      <c r="X474" s="129">
        <v>24.68</v>
      </c>
      <c r="Y474" s="129">
        <v>1.0</v>
      </c>
      <c r="Z474" s="129">
        <v>1.0</v>
      </c>
      <c r="AA474" s="129">
        <v>1.0</v>
      </c>
      <c r="AB474" s="129">
        <v>4.0</v>
      </c>
      <c r="AC474" s="129">
        <v>4.0</v>
      </c>
      <c r="AD474" s="129">
        <v>2.95</v>
      </c>
      <c r="AE474" s="129">
        <v>170.0</v>
      </c>
      <c r="AF474" s="129">
        <v>1.0</v>
      </c>
      <c r="AG474" s="129">
        <v>1.0</v>
      </c>
      <c r="AH474" s="129">
        <v>1.0</v>
      </c>
      <c r="AI474" s="129">
        <v>3.0</v>
      </c>
      <c r="AJ474" s="129">
        <v>3.0</v>
      </c>
      <c r="AK474" s="129">
        <v>3.0</v>
      </c>
      <c r="AL474" s="130">
        <v>45392.87391458333</v>
      </c>
      <c r="AM474" s="131">
        <v>1608757.95</v>
      </c>
      <c r="AN474" s="131">
        <v>1291017.52</v>
      </c>
    </row>
    <row r="475">
      <c r="A475" s="129">
        <v>582.0</v>
      </c>
      <c r="B475" s="14" t="s">
        <v>60</v>
      </c>
      <c r="C475" s="14" t="s">
        <v>32</v>
      </c>
      <c r="D475" s="14" t="s">
        <v>548</v>
      </c>
      <c r="E475" s="14" t="s">
        <v>549</v>
      </c>
      <c r="F475" s="15" t="s">
        <v>220</v>
      </c>
      <c r="G475" s="15" t="s">
        <v>59</v>
      </c>
      <c r="H475" s="18" t="s">
        <v>1057</v>
      </c>
      <c r="I475" s="18" t="s">
        <v>1058</v>
      </c>
      <c r="J475" s="129">
        <v>1068652.15</v>
      </c>
      <c r="K475" s="129">
        <v>871505.2</v>
      </c>
      <c r="L475" s="129">
        <v>37367.75</v>
      </c>
      <c r="M475" s="129">
        <v>32123.25</v>
      </c>
      <c r="N475" s="129">
        <v>14.0</v>
      </c>
      <c r="O475" s="129">
        <v>31.0</v>
      </c>
      <c r="P475" s="129">
        <v>387.0</v>
      </c>
      <c r="Q475" s="129">
        <v>346.0</v>
      </c>
      <c r="R475" s="129">
        <v>32.0</v>
      </c>
      <c r="S475" s="129">
        <v>36.0</v>
      </c>
      <c r="T475" s="129">
        <v>-54.0</v>
      </c>
      <c r="U475" s="129">
        <v>11.0</v>
      </c>
      <c r="V475" s="129">
        <v>-11.0</v>
      </c>
      <c r="W475" s="129">
        <v>16.33</v>
      </c>
      <c r="X475" s="129">
        <v>22.62</v>
      </c>
      <c r="Y475" s="129">
        <v>1.0</v>
      </c>
      <c r="Z475" s="129">
        <v>1.0</v>
      </c>
      <c r="AA475" s="129">
        <v>1.0</v>
      </c>
      <c r="AB475" s="129">
        <v>4.0</v>
      </c>
      <c r="AC475" s="129">
        <v>4.0</v>
      </c>
      <c r="AD475" s="129">
        <v>2.95</v>
      </c>
      <c r="AE475" s="129">
        <v>168.0</v>
      </c>
      <c r="AF475" s="129">
        <v>1.0</v>
      </c>
      <c r="AG475" s="129">
        <v>1.0</v>
      </c>
      <c r="AH475" s="129">
        <v>1.0</v>
      </c>
      <c r="AI475" s="129">
        <v>3.0</v>
      </c>
      <c r="AJ475" s="129">
        <v>3.0</v>
      </c>
      <c r="AK475" s="129">
        <v>3.0</v>
      </c>
      <c r="AL475" s="130">
        <v>45392.87391458333</v>
      </c>
      <c r="AM475" s="131">
        <v>1068673.15</v>
      </c>
      <c r="AN475" s="131">
        <v>871943.69</v>
      </c>
    </row>
    <row r="476">
      <c r="A476" s="129">
        <v>671.0</v>
      </c>
      <c r="B476" s="14" t="s">
        <v>42</v>
      </c>
      <c r="C476" s="14" t="s">
        <v>32</v>
      </c>
      <c r="D476" s="14" t="s">
        <v>573</v>
      </c>
      <c r="E476" s="14" t="s">
        <v>574</v>
      </c>
      <c r="F476" s="15" t="s">
        <v>108</v>
      </c>
      <c r="G476" s="15" t="s">
        <v>46</v>
      </c>
      <c r="H476" s="18" t="s">
        <v>1057</v>
      </c>
      <c r="I476" s="18" t="s">
        <v>1058</v>
      </c>
      <c r="J476" s="129">
        <v>1301027.32</v>
      </c>
      <c r="K476" s="129">
        <v>1056912.4</v>
      </c>
      <c r="L476" s="129">
        <v>40592.0</v>
      </c>
      <c r="M476" s="129">
        <v>35089.75</v>
      </c>
      <c r="N476" s="129">
        <v>10.0</v>
      </c>
      <c r="O476" s="129">
        <v>37.0</v>
      </c>
      <c r="P476" s="129">
        <v>430.0</v>
      </c>
      <c r="Q476" s="129">
        <v>363.0</v>
      </c>
      <c r="R476" s="129">
        <v>39.0</v>
      </c>
      <c r="S476" s="129">
        <v>41.0</v>
      </c>
      <c r="T476" s="129">
        <v>-72.0</v>
      </c>
      <c r="U476" s="129">
        <v>18.0</v>
      </c>
      <c r="V476" s="129">
        <v>-4.0</v>
      </c>
      <c r="W476" s="129">
        <v>15.68</v>
      </c>
      <c r="X476" s="129">
        <v>23.1</v>
      </c>
      <c r="Y476" s="129">
        <v>1.0</v>
      </c>
      <c r="Z476" s="129">
        <v>1.0</v>
      </c>
      <c r="AA476" s="129">
        <v>1.0</v>
      </c>
      <c r="AB476" s="129">
        <v>4.0</v>
      </c>
      <c r="AC476" s="129">
        <v>4.0</v>
      </c>
      <c r="AD476" s="129">
        <v>2.95</v>
      </c>
      <c r="AE476" s="129">
        <v>169.0</v>
      </c>
      <c r="AF476" s="129">
        <v>1.0</v>
      </c>
      <c r="AG476" s="129">
        <v>1.0</v>
      </c>
      <c r="AH476" s="129">
        <v>1.0</v>
      </c>
      <c r="AI476" s="129">
        <v>3.0</v>
      </c>
      <c r="AJ476" s="129">
        <v>3.0</v>
      </c>
      <c r="AK476" s="129">
        <v>3.0</v>
      </c>
      <c r="AL476" s="130">
        <v>45392.87391458333</v>
      </c>
      <c r="AM476" s="131">
        <v>1300932.32</v>
      </c>
      <c r="AN476" s="131">
        <v>1057348.33</v>
      </c>
    </row>
    <row r="477">
      <c r="A477" s="129">
        <v>220.0</v>
      </c>
      <c r="B477" s="14" t="s">
        <v>63</v>
      </c>
      <c r="C477" s="14" t="s">
        <v>32</v>
      </c>
      <c r="D477" s="14" t="s">
        <v>91</v>
      </c>
      <c r="E477" s="14" t="s">
        <v>224</v>
      </c>
      <c r="F477" s="15" t="s">
        <v>88</v>
      </c>
      <c r="G477" s="15" t="s">
        <v>59</v>
      </c>
      <c r="H477" s="18" t="s">
        <v>1057</v>
      </c>
      <c r="I477" s="18" t="s">
        <v>1058</v>
      </c>
      <c r="J477" s="129">
        <v>849228.98</v>
      </c>
      <c r="K477" s="129">
        <v>737175.6</v>
      </c>
      <c r="L477" s="129">
        <v>17145.25</v>
      </c>
      <c r="M477" s="129">
        <v>15731.75</v>
      </c>
      <c r="N477" s="129">
        <v>38.0</v>
      </c>
      <c r="O477" s="129">
        <v>57.0</v>
      </c>
      <c r="P477" s="129">
        <v>271.0</v>
      </c>
      <c r="Q477" s="129">
        <v>227.0</v>
      </c>
      <c r="R477" s="129">
        <v>24.0</v>
      </c>
      <c r="S477" s="129">
        <v>13.0</v>
      </c>
      <c r="T477" s="129">
        <v>-33.0</v>
      </c>
      <c r="U477" s="129">
        <v>19.0</v>
      </c>
      <c r="V477" s="129">
        <v>84.0</v>
      </c>
      <c r="W477" s="129">
        <v>8.99</v>
      </c>
      <c r="X477" s="129">
        <v>15.2</v>
      </c>
      <c r="Y477" s="129">
        <v>1.0</v>
      </c>
      <c r="Z477" s="129">
        <v>1.0</v>
      </c>
      <c r="AA477" s="129">
        <v>5.0</v>
      </c>
      <c r="AB477" s="129">
        <v>3.0</v>
      </c>
      <c r="AC477" s="129">
        <v>3.0</v>
      </c>
      <c r="AD477" s="129">
        <v>3.1</v>
      </c>
      <c r="AE477" s="129">
        <v>162.0</v>
      </c>
      <c r="AF477" s="129">
        <v>1.0</v>
      </c>
      <c r="AG477" s="129">
        <v>1.0</v>
      </c>
      <c r="AH477" s="129">
        <v>4.0</v>
      </c>
      <c r="AI477" s="129">
        <v>2.0</v>
      </c>
      <c r="AJ477" s="129">
        <v>2.0</v>
      </c>
      <c r="AK477" s="129">
        <v>3.0</v>
      </c>
      <c r="AL477" s="130">
        <v>45392.87391458333</v>
      </c>
      <c r="AM477" s="131">
        <v>840690.16</v>
      </c>
      <c r="AN477" s="131">
        <v>698578.39</v>
      </c>
    </row>
    <row r="478">
      <c r="A478" s="129">
        <v>365.0</v>
      </c>
      <c r="B478" s="14" t="s">
        <v>63</v>
      </c>
      <c r="C478" s="14" t="s">
        <v>32</v>
      </c>
      <c r="D478" s="14" t="s">
        <v>371</v>
      </c>
      <c r="E478" s="14" t="s">
        <v>372</v>
      </c>
      <c r="F478" s="15" t="s">
        <v>66</v>
      </c>
      <c r="G478" s="15" t="s">
        <v>59</v>
      </c>
      <c r="H478" s="18" t="s">
        <v>1057</v>
      </c>
      <c r="I478" s="18" t="s">
        <v>1058</v>
      </c>
      <c r="J478" s="129">
        <v>2473800.69</v>
      </c>
      <c r="K478" s="129">
        <v>2024474.4</v>
      </c>
      <c r="L478" s="129">
        <v>59873.0</v>
      </c>
      <c r="M478" s="129">
        <v>54545.75</v>
      </c>
      <c r="N478" s="129">
        <v>123.0</v>
      </c>
      <c r="O478" s="14" t="s">
        <v>41</v>
      </c>
      <c r="P478" s="129">
        <v>944.0</v>
      </c>
      <c r="Q478" s="129">
        <v>807.0</v>
      </c>
      <c r="R478" s="129">
        <v>97.0</v>
      </c>
      <c r="S478" s="129">
        <v>55.0</v>
      </c>
      <c r="T478" s="14" t="s">
        <v>41</v>
      </c>
      <c r="U478" s="129">
        <v>16.0</v>
      </c>
      <c r="V478" s="129">
        <v>76.0</v>
      </c>
      <c r="W478" s="129">
        <v>9.77</v>
      </c>
      <c r="X478" s="129">
        <v>22.19</v>
      </c>
      <c r="Y478" s="14" t="s">
        <v>41</v>
      </c>
      <c r="Z478" s="129">
        <v>1.0</v>
      </c>
      <c r="AA478" s="129">
        <v>4.0</v>
      </c>
      <c r="AB478" s="129">
        <v>3.0</v>
      </c>
      <c r="AC478" s="129">
        <v>4.0</v>
      </c>
      <c r="AD478" s="129">
        <v>3.1</v>
      </c>
      <c r="AE478" s="129">
        <v>163.0</v>
      </c>
      <c r="AF478" s="14" t="s">
        <v>41</v>
      </c>
      <c r="AG478" s="129">
        <v>1.0</v>
      </c>
      <c r="AH478" s="129">
        <v>3.0</v>
      </c>
      <c r="AI478" s="129">
        <v>2.0</v>
      </c>
      <c r="AJ478" s="129">
        <v>3.0</v>
      </c>
      <c r="AK478" s="129">
        <v>3.0</v>
      </c>
      <c r="AL478" s="130">
        <v>45392.87391458333</v>
      </c>
      <c r="AM478" s="131">
        <v>2474543.69</v>
      </c>
      <c r="AN478" s="131">
        <v>2024993.59</v>
      </c>
    </row>
    <row r="479">
      <c r="A479" s="129">
        <v>789.0</v>
      </c>
      <c r="B479" s="14" t="s">
        <v>97</v>
      </c>
      <c r="C479" s="14" t="s">
        <v>32</v>
      </c>
      <c r="D479" s="14" t="s">
        <v>707</v>
      </c>
      <c r="E479" s="14" t="s">
        <v>708</v>
      </c>
      <c r="F479" s="15" t="s">
        <v>335</v>
      </c>
      <c r="G479" s="15" t="s">
        <v>101</v>
      </c>
      <c r="H479" s="18" t="s">
        <v>1057</v>
      </c>
      <c r="I479" s="18" t="s">
        <v>1058</v>
      </c>
      <c r="J479" s="129">
        <v>466297.69</v>
      </c>
      <c r="K479" s="129">
        <v>395024.8</v>
      </c>
      <c r="L479" s="129">
        <v>11189.93</v>
      </c>
      <c r="M479" s="129">
        <v>9411.0</v>
      </c>
      <c r="N479" s="129">
        <v>2.0</v>
      </c>
      <c r="O479" s="129">
        <v>6.0</v>
      </c>
      <c r="P479" s="129">
        <v>111.0</v>
      </c>
      <c r="Q479" s="129">
        <v>123.0</v>
      </c>
      <c r="R479" s="129">
        <v>7.0</v>
      </c>
      <c r="S479" s="129">
        <v>6.0</v>
      </c>
      <c r="T479" s="129">
        <v>-66.0</v>
      </c>
      <c r="U479" s="129">
        <v>-9.0</v>
      </c>
      <c r="V479" s="129">
        <v>16.0</v>
      </c>
      <c r="W479" s="129">
        <v>18.9</v>
      </c>
      <c r="X479" s="129">
        <v>18.04</v>
      </c>
      <c r="Y479" s="129">
        <v>1.0</v>
      </c>
      <c r="Z479" s="129">
        <v>1.0</v>
      </c>
      <c r="AA479" s="129">
        <v>1.0</v>
      </c>
      <c r="AB479" s="129">
        <v>5.0</v>
      </c>
      <c r="AC479" s="129">
        <v>3.0</v>
      </c>
      <c r="AD479" s="129">
        <v>3.1</v>
      </c>
      <c r="AE479" s="129">
        <v>161.0</v>
      </c>
      <c r="AF479" s="129">
        <v>1.0</v>
      </c>
      <c r="AG479" s="129">
        <v>1.0</v>
      </c>
      <c r="AH479" s="129">
        <v>1.0</v>
      </c>
      <c r="AI479" s="129">
        <v>4.0</v>
      </c>
      <c r="AJ479" s="129">
        <v>2.0</v>
      </c>
      <c r="AK479" s="129">
        <v>3.0</v>
      </c>
      <c r="AL479" s="130">
        <v>45392.87391458333</v>
      </c>
      <c r="AM479" s="131">
        <v>466675.44</v>
      </c>
      <c r="AN479" s="131">
        <v>395422.14</v>
      </c>
    </row>
    <row r="480">
      <c r="A480" s="128">
        <v>3014.0</v>
      </c>
      <c r="B480" s="11" t="s">
        <v>31</v>
      </c>
      <c r="C480" s="11" t="s">
        <v>32</v>
      </c>
      <c r="D480" s="11" t="s">
        <v>74</v>
      </c>
      <c r="E480" s="14" t="s">
        <v>332</v>
      </c>
      <c r="F480" s="15" t="s">
        <v>776</v>
      </c>
      <c r="G480" s="15" t="s">
        <v>772</v>
      </c>
      <c r="H480" s="18" t="s">
        <v>1057</v>
      </c>
      <c r="I480" s="18" t="s">
        <v>1058</v>
      </c>
      <c r="J480" s="129">
        <v>2991280.31</v>
      </c>
      <c r="K480" s="129">
        <v>2491228.2</v>
      </c>
      <c r="L480" s="129">
        <v>155944.73</v>
      </c>
      <c r="M480" s="129">
        <v>129304.74</v>
      </c>
      <c r="N480" s="129">
        <v>152.0</v>
      </c>
      <c r="O480" s="129">
        <v>140.0</v>
      </c>
      <c r="P480" s="129">
        <v>1044.0</v>
      </c>
      <c r="Q480" s="128">
        <v>837.0</v>
      </c>
      <c r="R480" s="128">
        <v>177.0</v>
      </c>
      <c r="S480" s="128">
        <v>165.0</v>
      </c>
      <c r="T480" s="128">
        <v>8.0</v>
      </c>
      <c r="U480" s="128">
        <v>24.0</v>
      </c>
      <c r="V480" s="128">
        <v>7.0</v>
      </c>
      <c r="W480" s="128">
        <v>20.6</v>
      </c>
      <c r="X480" s="128">
        <v>20.07</v>
      </c>
      <c r="Y480" s="128">
        <v>1.0</v>
      </c>
      <c r="Z480" s="128">
        <v>1.0</v>
      </c>
      <c r="AA480" s="128">
        <v>1.0</v>
      </c>
      <c r="AB480" s="128">
        <v>5.0</v>
      </c>
      <c r="AC480" s="128">
        <v>3.0</v>
      </c>
      <c r="AD480" s="128">
        <v>3.1</v>
      </c>
      <c r="AE480" s="128">
        <v>164.0</v>
      </c>
      <c r="AF480" s="128">
        <v>1.0</v>
      </c>
      <c r="AG480" s="128">
        <v>1.0</v>
      </c>
      <c r="AH480" s="128">
        <v>1.0</v>
      </c>
      <c r="AI480" s="128">
        <v>4.0</v>
      </c>
      <c r="AJ480" s="128">
        <v>2.0</v>
      </c>
      <c r="AK480" s="128">
        <v>3.0</v>
      </c>
      <c r="AL480" s="130">
        <v>45392.87391458333</v>
      </c>
      <c r="AM480" s="131">
        <v>5045562.29</v>
      </c>
      <c r="AN480" s="131">
        <v>4275946.33</v>
      </c>
    </row>
    <row r="481">
      <c r="A481" s="129">
        <v>148.0</v>
      </c>
      <c r="B481" s="14" t="s">
        <v>63</v>
      </c>
      <c r="C481" s="14" t="s">
        <v>32</v>
      </c>
      <c r="D481" s="14" t="s">
        <v>133</v>
      </c>
      <c r="E481" s="14" t="s">
        <v>134</v>
      </c>
      <c r="F481" s="15" t="s">
        <v>66</v>
      </c>
      <c r="G481" s="15" t="s">
        <v>59</v>
      </c>
      <c r="H481" s="18" t="s">
        <v>1057</v>
      </c>
      <c r="I481" s="18" t="s">
        <v>1058</v>
      </c>
      <c r="J481" s="129">
        <v>3214424.08</v>
      </c>
      <c r="K481" s="129">
        <v>2756238.8</v>
      </c>
      <c r="L481" s="129">
        <v>81061.0</v>
      </c>
      <c r="M481" s="129">
        <v>67818.38</v>
      </c>
      <c r="N481" s="129">
        <v>97.0</v>
      </c>
      <c r="O481" s="129">
        <v>62.0</v>
      </c>
      <c r="P481" s="129">
        <v>1000.0</v>
      </c>
      <c r="Q481" s="129">
        <v>834.0</v>
      </c>
      <c r="R481" s="129">
        <v>75.0</v>
      </c>
      <c r="S481" s="129">
        <v>97.0</v>
      </c>
      <c r="T481" s="129">
        <v>56.0</v>
      </c>
      <c r="U481" s="129">
        <v>19.0</v>
      </c>
      <c r="V481" s="129">
        <v>-22.0</v>
      </c>
      <c r="W481" s="129">
        <v>19.53</v>
      </c>
      <c r="X481" s="129">
        <v>16.62</v>
      </c>
      <c r="Y481" s="129">
        <v>2.0</v>
      </c>
      <c r="Z481" s="129">
        <v>1.0</v>
      </c>
      <c r="AA481" s="129">
        <v>1.0</v>
      </c>
      <c r="AB481" s="129">
        <v>5.0</v>
      </c>
      <c r="AC481" s="129">
        <v>3.0</v>
      </c>
      <c r="AD481" s="129">
        <v>3.15</v>
      </c>
      <c r="AE481" s="129">
        <v>160.0</v>
      </c>
      <c r="AF481" s="129">
        <v>2.0</v>
      </c>
      <c r="AG481" s="129">
        <v>1.0</v>
      </c>
      <c r="AH481" s="129">
        <v>1.0</v>
      </c>
      <c r="AI481" s="129">
        <v>4.0</v>
      </c>
      <c r="AJ481" s="129">
        <v>2.0</v>
      </c>
      <c r="AK481" s="129">
        <v>3.0</v>
      </c>
      <c r="AL481" s="130">
        <v>45392.87391458333</v>
      </c>
      <c r="AM481" s="131">
        <v>3206115.5</v>
      </c>
      <c r="AN481" s="131">
        <v>2610140.06</v>
      </c>
    </row>
    <row r="482">
      <c r="A482" s="129">
        <v>159.0</v>
      </c>
      <c r="B482" s="14" t="s">
        <v>97</v>
      </c>
      <c r="C482" s="14" t="s">
        <v>32</v>
      </c>
      <c r="D482" s="14" t="s">
        <v>150</v>
      </c>
      <c r="E482" s="14" t="s">
        <v>151</v>
      </c>
      <c r="F482" s="15" t="s">
        <v>45</v>
      </c>
      <c r="G482" s="15" t="s">
        <v>46</v>
      </c>
      <c r="H482" s="18" t="s">
        <v>1057</v>
      </c>
      <c r="I482" s="18" t="s">
        <v>1058</v>
      </c>
      <c r="J482" s="129">
        <v>1314301.29</v>
      </c>
      <c r="K482" s="129">
        <v>988581.6</v>
      </c>
      <c r="L482" s="129">
        <v>38764.28</v>
      </c>
      <c r="M482" s="129">
        <v>33627.69</v>
      </c>
      <c r="N482" s="129">
        <v>7.0</v>
      </c>
      <c r="O482" s="14" t="s">
        <v>41</v>
      </c>
      <c r="P482" s="129">
        <v>450.0</v>
      </c>
      <c r="Q482" s="129">
        <v>452.0</v>
      </c>
      <c r="R482" s="129">
        <v>14.0</v>
      </c>
      <c r="S482" s="129">
        <v>45.0</v>
      </c>
      <c r="T482" s="14" t="s">
        <v>41</v>
      </c>
      <c r="U482" s="129">
        <v>0.0</v>
      </c>
      <c r="V482" s="129">
        <v>-68.0</v>
      </c>
      <c r="W482" s="129">
        <v>15.27</v>
      </c>
      <c r="X482" s="129">
        <v>32.95</v>
      </c>
      <c r="Y482" s="14" t="s">
        <v>41</v>
      </c>
      <c r="Z482" s="129">
        <v>1.0</v>
      </c>
      <c r="AA482" s="129">
        <v>1.0</v>
      </c>
      <c r="AB482" s="129">
        <v>4.0</v>
      </c>
      <c r="AC482" s="129">
        <v>5.0</v>
      </c>
      <c r="AD482" s="129">
        <v>3.15</v>
      </c>
      <c r="AE482" s="129">
        <v>158.0</v>
      </c>
      <c r="AF482" s="14" t="s">
        <v>41</v>
      </c>
      <c r="AG482" s="129">
        <v>1.0</v>
      </c>
      <c r="AH482" s="129">
        <v>1.0</v>
      </c>
      <c r="AI482" s="129">
        <v>3.0</v>
      </c>
      <c r="AJ482" s="129">
        <v>4.0</v>
      </c>
      <c r="AK482" s="129">
        <v>3.0</v>
      </c>
      <c r="AL482" s="130">
        <v>45392.87391458333</v>
      </c>
      <c r="AM482" s="131">
        <v>1313922.16</v>
      </c>
      <c r="AN482" s="131">
        <v>989528.53</v>
      </c>
    </row>
    <row r="483">
      <c r="A483" s="129">
        <v>332.0</v>
      </c>
      <c r="B483" s="14" t="s">
        <v>122</v>
      </c>
      <c r="C483" s="14" t="s">
        <v>32</v>
      </c>
      <c r="D483" s="14" t="s">
        <v>91</v>
      </c>
      <c r="E483" s="14" t="s">
        <v>344</v>
      </c>
      <c r="F483" s="15" t="s">
        <v>243</v>
      </c>
      <c r="G483" s="15" t="s">
        <v>101</v>
      </c>
      <c r="H483" s="18" t="s">
        <v>1057</v>
      </c>
      <c r="I483" s="18" t="s">
        <v>1058</v>
      </c>
      <c r="J483" s="129">
        <v>841408.4</v>
      </c>
      <c r="K483" s="129">
        <v>663144.2</v>
      </c>
      <c r="L483" s="129">
        <v>24681.27</v>
      </c>
      <c r="M483" s="129">
        <v>21442.94</v>
      </c>
      <c r="N483" s="129">
        <v>31.0</v>
      </c>
      <c r="O483" s="129">
        <v>27.0</v>
      </c>
      <c r="P483" s="129">
        <v>362.0</v>
      </c>
      <c r="Q483" s="129">
        <v>297.0</v>
      </c>
      <c r="R483" s="129">
        <v>36.0</v>
      </c>
      <c r="S483" s="129">
        <v>29.0</v>
      </c>
      <c r="T483" s="129">
        <v>14.0</v>
      </c>
      <c r="U483" s="129">
        <v>21.0</v>
      </c>
      <c r="V483" s="129">
        <v>24.0</v>
      </c>
      <c r="W483" s="129">
        <v>15.1</v>
      </c>
      <c r="X483" s="129">
        <v>26.88</v>
      </c>
      <c r="Y483" s="129">
        <v>1.0</v>
      </c>
      <c r="Z483" s="129">
        <v>1.0</v>
      </c>
      <c r="AA483" s="129">
        <v>2.0</v>
      </c>
      <c r="AB483" s="129">
        <v>4.0</v>
      </c>
      <c r="AC483" s="129">
        <v>4.0</v>
      </c>
      <c r="AD483" s="129">
        <v>3.15</v>
      </c>
      <c r="AE483" s="129">
        <v>155.0</v>
      </c>
      <c r="AF483" s="129">
        <v>1.0</v>
      </c>
      <c r="AG483" s="129">
        <v>1.0</v>
      </c>
      <c r="AH483" s="129">
        <v>2.0</v>
      </c>
      <c r="AI483" s="129">
        <v>3.0</v>
      </c>
      <c r="AJ483" s="129">
        <v>3.0</v>
      </c>
      <c r="AK483" s="129">
        <v>3.0</v>
      </c>
      <c r="AL483" s="130">
        <v>45392.87391458333</v>
      </c>
      <c r="AM483" s="131">
        <v>834775.2</v>
      </c>
      <c r="AN483" s="131">
        <v>662968.45</v>
      </c>
    </row>
    <row r="484">
      <c r="A484" s="129">
        <v>531.0</v>
      </c>
      <c r="B484" s="14" t="s">
        <v>97</v>
      </c>
      <c r="C484" s="14" t="s">
        <v>32</v>
      </c>
      <c r="D484" s="14" t="s">
        <v>337</v>
      </c>
      <c r="E484" s="14" t="s">
        <v>450</v>
      </c>
      <c r="F484" s="15" t="s">
        <v>451</v>
      </c>
      <c r="G484" s="15" t="s">
        <v>101</v>
      </c>
      <c r="H484" s="18" t="s">
        <v>1057</v>
      </c>
      <c r="I484" s="18" t="s">
        <v>1058</v>
      </c>
      <c r="J484" s="129">
        <v>1361655.39</v>
      </c>
      <c r="K484" s="129">
        <v>1112081.8</v>
      </c>
      <c r="L484" s="129">
        <v>36185.75</v>
      </c>
      <c r="M484" s="129">
        <v>33464.66</v>
      </c>
      <c r="N484" s="129">
        <v>10.0</v>
      </c>
      <c r="O484" s="129">
        <v>16.0</v>
      </c>
      <c r="P484" s="129">
        <v>434.0</v>
      </c>
      <c r="Q484" s="129">
        <v>396.0</v>
      </c>
      <c r="R484" s="129">
        <v>23.0</v>
      </c>
      <c r="S484" s="129">
        <v>13.0</v>
      </c>
      <c r="T484" s="129">
        <v>-37.0</v>
      </c>
      <c r="U484" s="129">
        <v>9.0</v>
      </c>
      <c r="V484" s="129">
        <v>76.0</v>
      </c>
      <c r="W484" s="129">
        <v>8.13</v>
      </c>
      <c r="X484" s="129">
        <v>22.44</v>
      </c>
      <c r="Y484" s="129">
        <v>1.0</v>
      </c>
      <c r="Z484" s="129">
        <v>1.0</v>
      </c>
      <c r="AA484" s="129">
        <v>4.0</v>
      </c>
      <c r="AB484" s="129">
        <v>3.0</v>
      </c>
      <c r="AC484" s="129">
        <v>4.0</v>
      </c>
      <c r="AD484" s="129">
        <v>3.15</v>
      </c>
      <c r="AE484" s="129">
        <v>157.0</v>
      </c>
      <c r="AF484" s="129">
        <v>1.0</v>
      </c>
      <c r="AG484" s="129">
        <v>1.0</v>
      </c>
      <c r="AH484" s="129">
        <v>3.0</v>
      </c>
      <c r="AI484" s="129">
        <v>2.0</v>
      </c>
      <c r="AJ484" s="129">
        <v>3.0</v>
      </c>
      <c r="AK484" s="129">
        <v>3.0</v>
      </c>
      <c r="AL484" s="130">
        <v>45392.87391458333</v>
      </c>
      <c r="AM484" s="131">
        <v>1366055.89</v>
      </c>
      <c r="AN484" s="131">
        <v>1123924.22</v>
      </c>
    </row>
    <row r="485">
      <c r="A485" s="129">
        <v>595.0</v>
      </c>
      <c r="B485" s="14" t="s">
        <v>37</v>
      </c>
      <c r="C485" s="14" t="s">
        <v>32</v>
      </c>
      <c r="D485" s="14" t="s">
        <v>561</v>
      </c>
      <c r="E485" s="14" t="s">
        <v>562</v>
      </c>
      <c r="F485" s="15" t="s">
        <v>270</v>
      </c>
      <c r="G485" s="15" t="s">
        <v>46</v>
      </c>
      <c r="H485" s="18" t="s">
        <v>1057</v>
      </c>
      <c r="I485" s="18" t="s">
        <v>1058</v>
      </c>
      <c r="J485" s="129">
        <v>775485.0</v>
      </c>
      <c r="K485" s="129">
        <v>612971.2</v>
      </c>
      <c r="L485" s="129">
        <v>26332.97</v>
      </c>
      <c r="M485" s="129">
        <v>23195.81</v>
      </c>
      <c r="N485" s="129">
        <v>7.0</v>
      </c>
      <c r="O485" s="129">
        <v>1.0</v>
      </c>
      <c r="P485" s="129">
        <v>353.0</v>
      </c>
      <c r="Q485" s="129">
        <v>245.0</v>
      </c>
      <c r="R485" s="129">
        <v>39.0</v>
      </c>
      <c r="S485" s="129">
        <v>26.0</v>
      </c>
      <c r="T485" s="129">
        <v>600.0</v>
      </c>
      <c r="U485" s="129">
        <v>44.0</v>
      </c>
      <c r="V485" s="129">
        <v>50.0</v>
      </c>
      <c r="W485" s="129">
        <v>13.52</v>
      </c>
      <c r="X485" s="129">
        <v>26.51</v>
      </c>
      <c r="Y485" s="129">
        <v>5.0</v>
      </c>
      <c r="Z485" s="129">
        <v>1.0</v>
      </c>
      <c r="AA485" s="129">
        <v>3.0</v>
      </c>
      <c r="AB485" s="129">
        <v>3.0</v>
      </c>
      <c r="AC485" s="129">
        <v>4.0</v>
      </c>
      <c r="AD485" s="129">
        <v>3.15</v>
      </c>
      <c r="AE485" s="129">
        <v>156.0</v>
      </c>
      <c r="AF485" s="129">
        <v>4.0</v>
      </c>
      <c r="AG485" s="129">
        <v>1.0</v>
      </c>
      <c r="AH485" s="129">
        <v>2.0</v>
      </c>
      <c r="AI485" s="129">
        <v>2.0</v>
      </c>
      <c r="AJ485" s="129">
        <v>3.0</v>
      </c>
      <c r="AK485" s="129">
        <v>3.0</v>
      </c>
      <c r="AL485" s="130">
        <v>45392.87391458333</v>
      </c>
      <c r="AM485" s="131">
        <v>775222.75</v>
      </c>
      <c r="AN485" s="131">
        <v>613402.15</v>
      </c>
    </row>
    <row r="486">
      <c r="A486" s="129">
        <v>603.0</v>
      </c>
      <c r="B486" s="14" t="s">
        <v>67</v>
      </c>
      <c r="C486" s="14" t="s">
        <v>32</v>
      </c>
      <c r="D486" s="14" t="s">
        <v>249</v>
      </c>
      <c r="E486" s="14" t="s">
        <v>566</v>
      </c>
      <c r="F486" s="15" t="s">
        <v>403</v>
      </c>
      <c r="G486" s="15" t="s">
        <v>46</v>
      </c>
      <c r="H486" s="18" t="s">
        <v>1057</v>
      </c>
      <c r="I486" s="18" t="s">
        <v>1058</v>
      </c>
      <c r="J486" s="129">
        <v>967464.77</v>
      </c>
      <c r="K486" s="129">
        <v>784913.2</v>
      </c>
      <c r="L486" s="129">
        <v>41565.0</v>
      </c>
      <c r="M486" s="129">
        <v>35848.5</v>
      </c>
      <c r="N486" s="129">
        <v>24.0</v>
      </c>
      <c r="O486" s="129">
        <v>21.0</v>
      </c>
      <c r="P486" s="129">
        <v>435.0</v>
      </c>
      <c r="Q486" s="129">
        <v>367.0</v>
      </c>
      <c r="R486" s="129">
        <v>33.0</v>
      </c>
      <c r="S486" s="129">
        <v>27.0</v>
      </c>
      <c r="T486" s="129">
        <v>14.0</v>
      </c>
      <c r="U486" s="129">
        <v>18.0</v>
      </c>
      <c r="V486" s="129">
        <v>22.0</v>
      </c>
      <c r="W486" s="129">
        <v>15.95</v>
      </c>
      <c r="X486" s="129">
        <v>23.26</v>
      </c>
      <c r="Y486" s="129">
        <v>1.0</v>
      </c>
      <c r="Z486" s="129">
        <v>1.0</v>
      </c>
      <c r="AA486" s="129">
        <v>2.0</v>
      </c>
      <c r="AB486" s="129">
        <v>4.0</v>
      </c>
      <c r="AC486" s="129">
        <v>4.0</v>
      </c>
      <c r="AD486" s="129">
        <v>3.15</v>
      </c>
      <c r="AE486" s="129">
        <v>159.0</v>
      </c>
      <c r="AF486" s="129">
        <v>1.0</v>
      </c>
      <c r="AG486" s="129">
        <v>1.0</v>
      </c>
      <c r="AH486" s="129">
        <v>2.0</v>
      </c>
      <c r="AI486" s="129">
        <v>3.0</v>
      </c>
      <c r="AJ486" s="129">
        <v>3.0</v>
      </c>
      <c r="AK486" s="129">
        <v>3.0</v>
      </c>
      <c r="AL486" s="130">
        <v>45392.87391458333</v>
      </c>
      <c r="AM486" s="131">
        <v>968758.9</v>
      </c>
      <c r="AN486" s="131">
        <v>785311.61</v>
      </c>
    </row>
    <row r="487">
      <c r="A487" s="129">
        <v>311.0</v>
      </c>
      <c r="B487" s="14" t="s">
        <v>42</v>
      </c>
      <c r="C487" s="14" t="s">
        <v>32</v>
      </c>
      <c r="D487" s="14" t="s">
        <v>323</v>
      </c>
      <c r="E487" s="14" t="s">
        <v>324</v>
      </c>
      <c r="F487" s="15" t="s">
        <v>45</v>
      </c>
      <c r="G487" s="15" t="s">
        <v>46</v>
      </c>
      <c r="H487" s="18" t="s">
        <v>1057</v>
      </c>
      <c r="I487" s="18" t="s">
        <v>1058</v>
      </c>
      <c r="J487" s="129">
        <v>987472.26</v>
      </c>
      <c r="K487" s="129">
        <v>756546.8</v>
      </c>
      <c r="L487" s="129">
        <v>30100.08</v>
      </c>
      <c r="M487" s="129">
        <v>25803.43</v>
      </c>
      <c r="N487" s="129">
        <v>37.0</v>
      </c>
      <c r="O487" s="129">
        <v>37.0</v>
      </c>
      <c r="P487" s="129">
        <v>531.0</v>
      </c>
      <c r="Q487" s="129">
        <v>458.0</v>
      </c>
      <c r="R487" s="129">
        <v>20.0</v>
      </c>
      <c r="S487" s="129">
        <v>17.0</v>
      </c>
      <c r="T487" s="129">
        <v>0.0</v>
      </c>
      <c r="U487" s="129">
        <v>15.0</v>
      </c>
      <c r="V487" s="129">
        <v>17.0</v>
      </c>
      <c r="W487" s="129">
        <v>16.65</v>
      </c>
      <c r="X487" s="129">
        <v>30.52</v>
      </c>
      <c r="Y487" s="129">
        <v>1.0</v>
      </c>
      <c r="Z487" s="129">
        <v>1.0</v>
      </c>
      <c r="AA487" s="129">
        <v>1.0</v>
      </c>
      <c r="AB487" s="129">
        <v>4.0</v>
      </c>
      <c r="AC487" s="129">
        <v>5.0</v>
      </c>
      <c r="AD487" s="129">
        <v>3.2</v>
      </c>
      <c r="AE487" s="129">
        <v>153.0</v>
      </c>
      <c r="AF487" s="129">
        <v>1.0</v>
      </c>
      <c r="AG487" s="129">
        <v>1.0</v>
      </c>
      <c r="AH487" s="129">
        <v>1.0</v>
      </c>
      <c r="AI487" s="129">
        <v>3.0</v>
      </c>
      <c r="AJ487" s="129">
        <v>4.0</v>
      </c>
      <c r="AK487" s="129">
        <v>3.0</v>
      </c>
      <c r="AL487" s="130">
        <v>45392.87391458333</v>
      </c>
      <c r="AM487" s="131">
        <v>852334.71</v>
      </c>
      <c r="AN487" s="131">
        <v>691528.5</v>
      </c>
    </row>
    <row r="488">
      <c r="A488" s="129">
        <v>475.0</v>
      </c>
      <c r="B488" s="14" t="s">
        <v>97</v>
      </c>
      <c r="C488" s="14" t="s">
        <v>32</v>
      </c>
      <c r="D488" s="14" t="s">
        <v>144</v>
      </c>
      <c r="E488" s="14" t="s">
        <v>461</v>
      </c>
      <c r="F488" s="15" t="s">
        <v>143</v>
      </c>
      <c r="G488" s="15" t="s">
        <v>101</v>
      </c>
      <c r="H488" s="18" t="s">
        <v>1057</v>
      </c>
      <c r="I488" s="18" t="s">
        <v>1058</v>
      </c>
      <c r="J488" s="129">
        <v>1812627.42</v>
      </c>
      <c r="K488" s="129">
        <v>1488782.8</v>
      </c>
      <c r="L488" s="129">
        <v>42920.13</v>
      </c>
      <c r="M488" s="129">
        <v>36155.99</v>
      </c>
      <c r="N488" s="129">
        <v>26.0</v>
      </c>
      <c r="O488" s="129">
        <v>16.0</v>
      </c>
      <c r="P488" s="129">
        <v>431.0</v>
      </c>
      <c r="Q488" s="129">
        <v>402.0</v>
      </c>
      <c r="R488" s="129">
        <v>24.0</v>
      </c>
      <c r="S488" s="129">
        <v>31.0</v>
      </c>
      <c r="T488" s="129">
        <v>62.0</v>
      </c>
      <c r="U488" s="129">
        <v>7.0</v>
      </c>
      <c r="V488" s="129">
        <v>-22.0</v>
      </c>
      <c r="W488" s="129">
        <v>18.71</v>
      </c>
      <c r="X488" s="129">
        <v>21.75</v>
      </c>
      <c r="Y488" s="129">
        <v>3.0</v>
      </c>
      <c r="Z488" s="129">
        <v>1.0</v>
      </c>
      <c r="AA488" s="129">
        <v>1.0</v>
      </c>
      <c r="AB488" s="129">
        <v>5.0</v>
      </c>
      <c r="AC488" s="129">
        <v>3.0</v>
      </c>
      <c r="AD488" s="129">
        <v>3.2</v>
      </c>
      <c r="AE488" s="129">
        <v>154.0</v>
      </c>
      <c r="AF488" s="129">
        <v>2.0</v>
      </c>
      <c r="AG488" s="129">
        <v>1.0</v>
      </c>
      <c r="AH488" s="129">
        <v>1.0</v>
      </c>
      <c r="AI488" s="129">
        <v>4.0</v>
      </c>
      <c r="AJ488" s="129">
        <v>2.0</v>
      </c>
      <c r="AK488" s="129">
        <v>3.0</v>
      </c>
      <c r="AL488" s="130">
        <v>45392.87391458333</v>
      </c>
      <c r="AM488" s="131">
        <v>1812524.76</v>
      </c>
      <c r="AN488" s="131">
        <v>1488981.19</v>
      </c>
    </row>
    <row r="489">
      <c r="A489" s="129">
        <v>543.0</v>
      </c>
      <c r="B489" s="14" t="s">
        <v>63</v>
      </c>
      <c r="C489" s="14" t="s">
        <v>32</v>
      </c>
      <c r="D489" s="14" t="s">
        <v>518</v>
      </c>
      <c r="E489" s="14" t="s">
        <v>519</v>
      </c>
      <c r="F489" s="15" t="s">
        <v>35</v>
      </c>
      <c r="G489" s="15" t="s">
        <v>36</v>
      </c>
      <c r="H489" s="18" t="s">
        <v>1057</v>
      </c>
      <c r="I489" s="18" t="s">
        <v>1058</v>
      </c>
      <c r="J489" s="129">
        <v>757721.98</v>
      </c>
      <c r="K489" s="129">
        <v>626234.2</v>
      </c>
      <c r="L489" s="129">
        <v>19893.56</v>
      </c>
      <c r="M489" s="129">
        <v>16846.04</v>
      </c>
      <c r="N489" s="129">
        <v>20.0</v>
      </c>
      <c r="O489" s="129">
        <v>12.0</v>
      </c>
      <c r="P489" s="129">
        <v>337.0</v>
      </c>
      <c r="Q489" s="129">
        <v>285.0</v>
      </c>
      <c r="R489" s="129">
        <v>25.0</v>
      </c>
      <c r="S489" s="129">
        <v>28.0</v>
      </c>
      <c r="T489" s="129">
        <v>66.0</v>
      </c>
      <c r="U489" s="129">
        <v>18.0</v>
      </c>
      <c r="V489" s="129">
        <v>-10.0</v>
      </c>
      <c r="W489" s="129">
        <v>18.09</v>
      </c>
      <c r="X489" s="129">
        <v>21.0</v>
      </c>
      <c r="Y489" s="129">
        <v>3.0</v>
      </c>
      <c r="Z489" s="129">
        <v>1.0</v>
      </c>
      <c r="AA489" s="129">
        <v>1.0</v>
      </c>
      <c r="AB489" s="129">
        <v>5.0</v>
      </c>
      <c r="AC489" s="129">
        <v>3.0</v>
      </c>
      <c r="AD489" s="129">
        <v>3.2</v>
      </c>
      <c r="AE489" s="129">
        <v>151.0</v>
      </c>
      <c r="AF489" s="129">
        <v>2.0</v>
      </c>
      <c r="AG489" s="129">
        <v>1.0</v>
      </c>
      <c r="AH489" s="129">
        <v>1.0</v>
      </c>
      <c r="AI489" s="129">
        <v>4.0</v>
      </c>
      <c r="AJ489" s="129">
        <v>2.0</v>
      </c>
      <c r="AK489" s="129">
        <v>3.0</v>
      </c>
      <c r="AL489" s="130">
        <v>45392.87391458333</v>
      </c>
      <c r="AM489" s="131">
        <v>757529.66</v>
      </c>
      <c r="AN489" s="131">
        <v>631807.12</v>
      </c>
    </row>
    <row r="490">
      <c r="A490" s="129">
        <v>551.0</v>
      </c>
      <c r="B490" s="14" t="s">
        <v>60</v>
      </c>
      <c r="C490" s="14" t="s">
        <v>32</v>
      </c>
      <c r="D490" s="14" t="s">
        <v>525</v>
      </c>
      <c r="E490" s="14" t="s">
        <v>526</v>
      </c>
      <c r="F490" s="15" t="s">
        <v>140</v>
      </c>
      <c r="G490" s="15" t="s">
        <v>36</v>
      </c>
      <c r="H490" s="18" t="s">
        <v>1057</v>
      </c>
      <c r="I490" s="18" t="s">
        <v>1058</v>
      </c>
      <c r="J490" s="129">
        <v>1140668.72</v>
      </c>
      <c r="K490" s="129">
        <v>832963.8</v>
      </c>
      <c r="L490" s="129">
        <v>27462.74</v>
      </c>
      <c r="M490" s="129">
        <v>23318.69</v>
      </c>
      <c r="N490" s="129">
        <v>13.0</v>
      </c>
      <c r="O490" s="129">
        <v>13.0</v>
      </c>
      <c r="P490" s="129">
        <v>340.0</v>
      </c>
      <c r="Q490" s="129">
        <v>326.0</v>
      </c>
      <c r="R490" s="129">
        <v>42.0</v>
      </c>
      <c r="S490" s="129">
        <v>40.0</v>
      </c>
      <c r="T490" s="129">
        <v>0.0</v>
      </c>
      <c r="U490" s="129">
        <v>4.0</v>
      </c>
      <c r="V490" s="129">
        <v>5.0</v>
      </c>
      <c r="W490" s="129">
        <v>17.77</v>
      </c>
      <c r="X490" s="129">
        <v>36.94</v>
      </c>
      <c r="Y490" s="129">
        <v>1.0</v>
      </c>
      <c r="Z490" s="129">
        <v>1.0</v>
      </c>
      <c r="AA490" s="129">
        <v>1.0</v>
      </c>
      <c r="AB490" s="129">
        <v>4.0</v>
      </c>
      <c r="AC490" s="129">
        <v>5.0</v>
      </c>
      <c r="AD490" s="129">
        <v>3.2</v>
      </c>
      <c r="AE490" s="129">
        <v>152.0</v>
      </c>
      <c r="AF490" s="129">
        <v>1.0</v>
      </c>
      <c r="AG490" s="129">
        <v>1.0</v>
      </c>
      <c r="AH490" s="129">
        <v>1.0</v>
      </c>
      <c r="AI490" s="129">
        <v>3.0</v>
      </c>
      <c r="AJ490" s="129">
        <v>4.0</v>
      </c>
      <c r="AK490" s="129">
        <v>3.0</v>
      </c>
      <c r="AL490" s="130">
        <v>45392.87391458333</v>
      </c>
      <c r="AM490" s="131">
        <v>1142534.52</v>
      </c>
      <c r="AN490" s="131">
        <v>833531.65</v>
      </c>
    </row>
    <row r="491">
      <c r="A491" s="129">
        <v>197.0</v>
      </c>
      <c r="B491" s="14" t="s">
        <v>97</v>
      </c>
      <c r="C491" s="14" t="s">
        <v>32</v>
      </c>
      <c r="D491" s="14" t="s">
        <v>197</v>
      </c>
      <c r="E491" s="14" t="s">
        <v>132</v>
      </c>
      <c r="F491" s="15" t="s">
        <v>100</v>
      </c>
      <c r="G491" s="15" t="s">
        <v>101</v>
      </c>
      <c r="H491" s="18" t="s">
        <v>1057</v>
      </c>
      <c r="I491" s="18" t="s">
        <v>1058</v>
      </c>
      <c r="J491" s="129">
        <v>1096589.95</v>
      </c>
      <c r="K491" s="129">
        <v>960964.2</v>
      </c>
      <c r="L491" s="129">
        <v>32698.7</v>
      </c>
      <c r="M491" s="129">
        <v>27758.98</v>
      </c>
      <c r="N491" s="129">
        <v>10.0</v>
      </c>
      <c r="O491" s="129">
        <v>1.0</v>
      </c>
      <c r="P491" s="129">
        <v>654.0</v>
      </c>
      <c r="Q491" s="129">
        <v>561.0</v>
      </c>
      <c r="R491" s="129">
        <v>28.0</v>
      </c>
      <c r="S491" s="129">
        <v>20.0</v>
      </c>
      <c r="T491" s="129">
        <v>900.0</v>
      </c>
      <c r="U491" s="129">
        <v>16.0</v>
      </c>
      <c r="V491" s="129">
        <v>40.0</v>
      </c>
      <c r="W491" s="129">
        <v>17.8</v>
      </c>
      <c r="X491" s="129">
        <v>14.11</v>
      </c>
      <c r="Y491" s="129">
        <v>5.0</v>
      </c>
      <c r="Z491" s="129">
        <v>1.0</v>
      </c>
      <c r="AA491" s="129">
        <v>3.0</v>
      </c>
      <c r="AB491" s="129">
        <v>4.0</v>
      </c>
      <c r="AC491" s="129">
        <v>3.0</v>
      </c>
      <c r="AD491" s="129">
        <v>3.3</v>
      </c>
      <c r="AE491" s="129">
        <v>146.0</v>
      </c>
      <c r="AF491" s="129">
        <v>4.0</v>
      </c>
      <c r="AG491" s="129">
        <v>1.0</v>
      </c>
      <c r="AH491" s="129">
        <v>2.0</v>
      </c>
      <c r="AI491" s="129">
        <v>3.0</v>
      </c>
      <c r="AJ491" s="129">
        <v>2.0</v>
      </c>
      <c r="AK491" s="129">
        <v>3.0</v>
      </c>
      <c r="AL491" s="130">
        <v>45392.87391458333</v>
      </c>
      <c r="AM491" s="131">
        <v>1095710.2</v>
      </c>
      <c r="AN491" s="131">
        <v>931538.24</v>
      </c>
    </row>
    <row r="492">
      <c r="A492" s="129">
        <v>244.0</v>
      </c>
      <c r="B492" s="14" t="s">
        <v>97</v>
      </c>
      <c r="C492" s="14" t="s">
        <v>32</v>
      </c>
      <c r="D492" s="14" t="s">
        <v>138</v>
      </c>
      <c r="E492" s="14" t="s">
        <v>244</v>
      </c>
      <c r="F492" s="15" t="s">
        <v>223</v>
      </c>
      <c r="G492" s="15" t="s">
        <v>101</v>
      </c>
      <c r="H492" s="18" t="s">
        <v>1057</v>
      </c>
      <c r="I492" s="18" t="s">
        <v>1058</v>
      </c>
      <c r="J492" s="129">
        <v>1722956.27</v>
      </c>
      <c r="K492" s="129">
        <v>1426069.4</v>
      </c>
      <c r="L492" s="129">
        <v>47622.0</v>
      </c>
      <c r="M492" s="129">
        <v>39739.75</v>
      </c>
      <c r="N492" s="129">
        <v>15.0</v>
      </c>
      <c r="O492" s="129">
        <v>3.0</v>
      </c>
      <c r="P492" s="129">
        <v>765.0</v>
      </c>
      <c r="Q492" s="129">
        <v>616.0</v>
      </c>
      <c r="R492" s="129">
        <v>35.0</v>
      </c>
      <c r="S492" s="129">
        <v>32.0</v>
      </c>
      <c r="T492" s="129">
        <v>400.0</v>
      </c>
      <c r="U492" s="129">
        <v>24.0</v>
      </c>
      <c r="V492" s="129">
        <v>9.0</v>
      </c>
      <c r="W492" s="129">
        <v>19.83</v>
      </c>
      <c r="X492" s="129">
        <v>20.82</v>
      </c>
      <c r="Y492" s="129">
        <v>5.0</v>
      </c>
      <c r="Z492" s="129">
        <v>1.0</v>
      </c>
      <c r="AA492" s="129">
        <v>1.0</v>
      </c>
      <c r="AB492" s="129">
        <v>5.0</v>
      </c>
      <c r="AC492" s="129">
        <v>3.0</v>
      </c>
      <c r="AD492" s="129">
        <v>3.3</v>
      </c>
      <c r="AE492" s="129">
        <v>149.0</v>
      </c>
      <c r="AF492" s="129">
        <v>4.0</v>
      </c>
      <c r="AG492" s="129">
        <v>1.0</v>
      </c>
      <c r="AH492" s="129">
        <v>1.0</v>
      </c>
      <c r="AI492" s="129">
        <v>4.0</v>
      </c>
      <c r="AJ492" s="129">
        <v>2.0</v>
      </c>
      <c r="AK492" s="129">
        <v>3.0</v>
      </c>
      <c r="AL492" s="130">
        <v>45392.87391458333</v>
      </c>
      <c r="AM492" s="131">
        <v>1716536.27</v>
      </c>
      <c r="AN492" s="131">
        <v>1438114.29</v>
      </c>
    </row>
    <row r="493">
      <c r="A493" s="129">
        <v>321.0</v>
      </c>
      <c r="B493" s="14" t="s">
        <v>97</v>
      </c>
      <c r="C493" s="14" t="s">
        <v>32</v>
      </c>
      <c r="D493" s="14" t="s">
        <v>333</v>
      </c>
      <c r="E493" s="14" t="s">
        <v>334</v>
      </c>
      <c r="F493" s="15" t="s">
        <v>335</v>
      </c>
      <c r="G493" s="15" t="s">
        <v>101</v>
      </c>
      <c r="H493" s="18" t="s">
        <v>1057</v>
      </c>
      <c r="I493" s="18" t="s">
        <v>1058</v>
      </c>
      <c r="J493" s="129">
        <v>1432921.76</v>
      </c>
      <c r="K493" s="129">
        <v>1242083.0</v>
      </c>
      <c r="L493" s="129">
        <v>33532.42</v>
      </c>
      <c r="M493" s="129">
        <v>30966.5</v>
      </c>
      <c r="N493" s="129">
        <v>69.0</v>
      </c>
      <c r="O493" s="129">
        <v>29.0</v>
      </c>
      <c r="P493" s="129">
        <v>476.0</v>
      </c>
      <c r="Q493" s="129">
        <v>398.0</v>
      </c>
      <c r="R493" s="129">
        <v>60.0</v>
      </c>
      <c r="S493" s="129">
        <v>33.0</v>
      </c>
      <c r="T493" s="129">
        <v>137.0</v>
      </c>
      <c r="U493" s="129">
        <v>19.0</v>
      </c>
      <c r="V493" s="129">
        <v>81.0</v>
      </c>
      <c r="W493" s="129">
        <v>8.29</v>
      </c>
      <c r="X493" s="129">
        <v>15.36</v>
      </c>
      <c r="Y493" s="129">
        <v>5.0</v>
      </c>
      <c r="Z493" s="129">
        <v>1.0</v>
      </c>
      <c r="AA493" s="129">
        <v>5.0</v>
      </c>
      <c r="AB493" s="129">
        <v>3.0</v>
      </c>
      <c r="AC493" s="129">
        <v>3.0</v>
      </c>
      <c r="AD493" s="129">
        <v>3.3</v>
      </c>
      <c r="AE493" s="129">
        <v>147.0</v>
      </c>
      <c r="AF493" s="129">
        <v>4.0</v>
      </c>
      <c r="AG493" s="129">
        <v>1.0</v>
      </c>
      <c r="AH493" s="129">
        <v>4.0</v>
      </c>
      <c r="AI493" s="129">
        <v>2.0</v>
      </c>
      <c r="AJ493" s="129">
        <v>2.0</v>
      </c>
      <c r="AK493" s="129">
        <v>3.0</v>
      </c>
      <c r="AL493" s="130">
        <v>45392.87391458333</v>
      </c>
      <c r="AM493" s="131">
        <v>1432369.76</v>
      </c>
      <c r="AN493" s="131">
        <v>1241940.14</v>
      </c>
    </row>
    <row r="494">
      <c r="A494" s="129">
        <v>343.0</v>
      </c>
      <c r="B494" s="14" t="s">
        <v>122</v>
      </c>
      <c r="C494" s="14" t="s">
        <v>32</v>
      </c>
      <c r="D494" s="14" t="s">
        <v>292</v>
      </c>
      <c r="E494" s="14" t="s">
        <v>354</v>
      </c>
      <c r="F494" s="15" t="s">
        <v>121</v>
      </c>
      <c r="G494" s="15" t="s">
        <v>36</v>
      </c>
      <c r="H494" s="18" t="s">
        <v>1057</v>
      </c>
      <c r="I494" s="18" t="s">
        <v>1058</v>
      </c>
      <c r="J494" s="129">
        <v>2526611.46</v>
      </c>
      <c r="K494" s="129">
        <v>2170285.2</v>
      </c>
      <c r="L494" s="129">
        <v>78404.2</v>
      </c>
      <c r="M494" s="129">
        <v>64193.75</v>
      </c>
      <c r="N494" s="129">
        <v>38.0</v>
      </c>
      <c r="O494" s="129">
        <v>16.0</v>
      </c>
      <c r="P494" s="129">
        <v>844.0</v>
      </c>
      <c r="Q494" s="129">
        <v>664.0</v>
      </c>
      <c r="R494" s="129">
        <v>57.0</v>
      </c>
      <c r="S494" s="129">
        <v>67.0</v>
      </c>
      <c r="T494" s="129">
        <v>137.0</v>
      </c>
      <c r="U494" s="129">
        <v>27.0</v>
      </c>
      <c r="V494" s="129">
        <v>-14.0</v>
      </c>
      <c r="W494" s="129">
        <v>22.14</v>
      </c>
      <c r="X494" s="129">
        <v>16.42</v>
      </c>
      <c r="Y494" s="129">
        <v>5.0</v>
      </c>
      <c r="Z494" s="129">
        <v>1.0</v>
      </c>
      <c r="AA494" s="129">
        <v>1.0</v>
      </c>
      <c r="AB494" s="129">
        <v>5.0</v>
      </c>
      <c r="AC494" s="129">
        <v>3.0</v>
      </c>
      <c r="AD494" s="129">
        <v>3.3</v>
      </c>
      <c r="AE494" s="129">
        <v>150.0</v>
      </c>
      <c r="AF494" s="129">
        <v>4.0</v>
      </c>
      <c r="AG494" s="129">
        <v>1.0</v>
      </c>
      <c r="AH494" s="129">
        <v>1.0</v>
      </c>
      <c r="AI494" s="129">
        <v>4.0</v>
      </c>
      <c r="AJ494" s="129">
        <v>2.0</v>
      </c>
      <c r="AK494" s="129">
        <v>3.0</v>
      </c>
      <c r="AL494" s="130">
        <v>45392.87391458333</v>
      </c>
      <c r="AM494" s="131">
        <v>2519591.46</v>
      </c>
      <c r="AN494" s="131">
        <v>2164676.45</v>
      </c>
    </row>
    <row r="495">
      <c r="A495" s="129">
        <v>568.0</v>
      </c>
      <c r="B495" s="14" t="s">
        <v>122</v>
      </c>
      <c r="C495" s="14" t="s">
        <v>32</v>
      </c>
      <c r="D495" s="14" t="s">
        <v>415</v>
      </c>
      <c r="E495" s="14" t="s">
        <v>537</v>
      </c>
      <c r="F495" s="15" t="s">
        <v>209</v>
      </c>
      <c r="G495" s="15" t="s">
        <v>101</v>
      </c>
      <c r="H495" s="18" t="s">
        <v>1057</v>
      </c>
      <c r="I495" s="18" t="s">
        <v>1058</v>
      </c>
      <c r="J495" s="129">
        <v>640657.73</v>
      </c>
      <c r="K495" s="129">
        <v>514307.6</v>
      </c>
      <c r="L495" s="129">
        <v>40257.55</v>
      </c>
      <c r="M495" s="129">
        <v>32854.5</v>
      </c>
      <c r="N495" s="14" t="s">
        <v>41</v>
      </c>
      <c r="O495" s="14" t="s">
        <v>41</v>
      </c>
      <c r="P495" s="129">
        <v>192.0</v>
      </c>
      <c r="Q495" s="129">
        <v>157.0</v>
      </c>
      <c r="R495" s="129">
        <v>10.0</v>
      </c>
      <c r="S495" s="129">
        <v>13.0</v>
      </c>
      <c r="T495" s="14" t="s">
        <v>41</v>
      </c>
      <c r="U495" s="129">
        <v>22.0</v>
      </c>
      <c r="V495" s="129">
        <v>-23.0</v>
      </c>
      <c r="W495" s="129">
        <v>22.53</v>
      </c>
      <c r="X495" s="129">
        <v>24.57</v>
      </c>
      <c r="Y495" s="14" t="s">
        <v>41</v>
      </c>
      <c r="Z495" s="129">
        <v>1.0</v>
      </c>
      <c r="AA495" s="129">
        <v>1.0</v>
      </c>
      <c r="AB495" s="129">
        <v>5.0</v>
      </c>
      <c r="AC495" s="129">
        <v>4.0</v>
      </c>
      <c r="AD495" s="129">
        <v>3.3</v>
      </c>
      <c r="AE495" s="129">
        <v>148.0</v>
      </c>
      <c r="AF495" s="14" t="s">
        <v>41</v>
      </c>
      <c r="AG495" s="129">
        <v>1.0</v>
      </c>
      <c r="AH495" s="129">
        <v>1.0</v>
      </c>
      <c r="AI495" s="129">
        <v>4.0</v>
      </c>
      <c r="AJ495" s="129">
        <v>3.0</v>
      </c>
      <c r="AK495" s="129">
        <v>3.0</v>
      </c>
      <c r="AL495" s="130">
        <v>45392.87391458333</v>
      </c>
      <c r="AM495" s="131">
        <v>640917.73</v>
      </c>
      <c r="AN495" s="131">
        <v>514635.33</v>
      </c>
    </row>
    <row r="496">
      <c r="A496" s="129">
        <v>769.0</v>
      </c>
      <c r="B496" s="14" t="s">
        <v>42</v>
      </c>
      <c r="C496" s="14" t="s">
        <v>32</v>
      </c>
      <c r="D496" s="14" t="s">
        <v>690</v>
      </c>
      <c r="E496" s="14" t="s">
        <v>691</v>
      </c>
      <c r="F496" s="15" t="s">
        <v>270</v>
      </c>
      <c r="G496" s="15" t="s">
        <v>46</v>
      </c>
      <c r="H496" s="18" t="s">
        <v>1057</v>
      </c>
      <c r="I496" s="18" t="s">
        <v>1058</v>
      </c>
      <c r="J496" s="129">
        <v>423911.74</v>
      </c>
      <c r="K496" s="129">
        <v>331142.6</v>
      </c>
      <c r="L496" s="129">
        <v>15765.15</v>
      </c>
      <c r="M496" s="129">
        <v>12927.95</v>
      </c>
      <c r="N496" s="14" t="s">
        <v>41</v>
      </c>
      <c r="O496" s="14" t="s">
        <v>41</v>
      </c>
      <c r="P496" s="129">
        <v>206.0</v>
      </c>
      <c r="Q496" s="129">
        <v>203.0</v>
      </c>
      <c r="R496" s="129">
        <v>19.0</v>
      </c>
      <c r="S496" s="129">
        <v>21.0</v>
      </c>
      <c r="T496" s="14" t="s">
        <v>41</v>
      </c>
      <c r="U496" s="129">
        <v>1.0</v>
      </c>
      <c r="V496" s="129">
        <v>-9.0</v>
      </c>
      <c r="W496" s="129">
        <v>21.95</v>
      </c>
      <c r="X496" s="129">
        <v>28.01</v>
      </c>
      <c r="Y496" s="14" t="s">
        <v>41</v>
      </c>
      <c r="Z496" s="129">
        <v>1.0</v>
      </c>
      <c r="AA496" s="129">
        <v>1.0</v>
      </c>
      <c r="AB496" s="129">
        <v>5.0</v>
      </c>
      <c r="AC496" s="129">
        <v>4.0</v>
      </c>
      <c r="AD496" s="129">
        <v>3.3</v>
      </c>
      <c r="AE496" s="129">
        <v>145.0</v>
      </c>
      <c r="AF496" s="14" t="s">
        <v>41</v>
      </c>
      <c r="AG496" s="129">
        <v>1.0</v>
      </c>
      <c r="AH496" s="129">
        <v>1.0</v>
      </c>
      <c r="AI496" s="129">
        <v>4.0</v>
      </c>
      <c r="AJ496" s="129">
        <v>3.0</v>
      </c>
      <c r="AK496" s="129">
        <v>3.0</v>
      </c>
      <c r="AL496" s="130">
        <v>45392.87391458333</v>
      </c>
      <c r="AM496" s="131">
        <v>423997.54</v>
      </c>
      <c r="AN496" s="131">
        <v>331455.66</v>
      </c>
    </row>
    <row r="497">
      <c r="A497" s="129">
        <v>795.0</v>
      </c>
      <c r="B497" s="14" t="s">
        <v>37</v>
      </c>
      <c r="C497" s="14" t="s">
        <v>32</v>
      </c>
      <c r="D497" s="14" t="s">
        <v>341</v>
      </c>
      <c r="E497" s="14" t="s">
        <v>342</v>
      </c>
      <c r="F497" s="15" t="s">
        <v>96</v>
      </c>
      <c r="G497" s="15" t="s">
        <v>59</v>
      </c>
      <c r="H497" s="18" t="s">
        <v>1057</v>
      </c>
      <c r="I497" s="18" t="s">
        <v>1058</v>
      </c>
      <c r="J497" s="129">
        <v>536808.41</v>
      </c>
      <c r="K497" s="129">
        <v>447625.2</v>
      </c>
      <c r="L497" s="129">
        <v>13136.0</v>
      </c>
      <c r="M497" s="129">
        <v>11514.5</v>
      </c>
      <c r="N497" s="129">
        <v>5.0</v>
      </c>
      <c r="O497" s="129">
        <v>1.0</v>
      </c>
      <c r="P497" s="129">
        <v>230.0</v>
      </c>
      <c r="Q497" s="129">
        <v>190.0</v>
      </c>
      <c r="R497" s="129">
        <v>21.0</v>
      </c>
      <c r="S497" s="129">
        <v>14.0</v>
      </c>
      <c r="T497" s="129">
        <v>400.0</v>
      </c>
      <c r="U497" s="129">
        <v>21.0</v>
      </c>
      <c r="V497" s="129">
        <v>50.0</v>
      </c>
      <c r="W497" s="129">
        <v>14.08</v>
      </c>
      <c r="X497" s="129">
        <v>19.92</v>
      </c>
      <c r="Y497" s="129">
        <v>5.0</v>
      </c>
      <c r="Z497" s="129">
        <v>1.0</v>
      </c>
      <c r="AA497" s="129">
        <v>3.0</v>
      </c>
      <c r="AB497" s="129">
        <v>4.0</v>
      </c>
      <c r="AC497" s="129">
        <v>3.0</v>
      </c>
      <c r="AD497" s="129">
        <v>3.3</v>
      </c>
      <c r="AE497" s="129">
        <v>144.0</v>
      </c>
      <c r="AF497" s="129">
        <v>4.0</v>
      </c>
      <c r="AG497" s="129">
        <v>1.0</v>
      </c>
      <c r="AH497" s="129">
        <v>2.0</v>
      </c>
      <c r="AI497" s="129">
        <v>3.0</v>
      </c>
      <c r="AJ497" s="129">
        <v>2.0</v>
      </c>
      <c r="AK497" s="129">
        <v>3.0</v>
      </c>
      <c r="AL497" s="130">
        <v>45392.87391458333</v>
      </c>
      <c r="AM497" s="131">
        <v>536528.41</v>
      </c>
      <c r="AN497" s="131">
        <v>448630.62</v>
      </c>
    </row>
    <row r="498">
      <c r="A498" s="129">
        <v>363.0</v>
      </c>
      <c r="B498" s="14" t="s">
        <v>31</v>
      </c>
      <c r="C498" s="14" t="s">
        <v>32</v>
      </c>
      <c r="D498" s="14" t="s">
        <v>135</v>
      </c>
      <c r="E498" s="14" t="s">
        <v>136</v>
      </c>
      <c r="F498" s="15" t="s">
        <v>137</v>
      </c>
      <c r="G498" s="15" t="s">
        <v>36</v>
      </c>
      <c r="H498" s="18" t="s">
        <v>1057</v>
      </c>
      <c r="I498" s="18" t="s">
        <v>1058</v>
      </c>
      <c r="J498" s="129">
        <v>5062760.87</v>
      </c>
      <c r="K498" s="129">
        <v>4123788.76</v>
      </c>
      <c r="L498" s="129">
        <v>152453.5</v>
      </c>
      <c r="M498" s="129">
        <v>131751.0</v>
      </c>
      <c r="N498" s="129">
        <v>90.0</v>
      </c>
      <c r="O498" s="129">
        <v>102.0</v>
      </c>
      <c r="P498" s="129">
        <v>1023.0</v>
      </c>
      <c r="Q498" s="129">
        <v>976.0</v>
      </c>
      <c r="R498" s="129">
        <v>51.0</v>
      </c>
      <c r="S498" s="129">
        <v>36.0</v>
      </c>
      <c r="T498" s="129">
        <v>-11.0</v>
      </c>
      <c r="U498" s="129">
        <v>4.0</v>
      </c>
      <c r="V498" s="129">
        <v>41.0</v>
      </c>
      <c r="W498" s="129">
        <v>15.71</v>
      </c>
      <c r="X498" s="129">
        <v>22.77</v>
      </c>
      <c r="Y498" s="129">
        <v>1.0</v>
      </c>
      <c r="Z498" s="129">
        <v>1.0</v>
      </c>
      <c r="AA498" s="129">
        <v>3.0</v>
      </c>
      <c r="AB498" s="129">
        <v>4.0</v>
      </c>
      <c r="AC498" s="129">
        <v>4.0</v>
      </c>
      <c r="AD498" s="129">
        <v>3.35</v>
      </c>
      <c r="AE498" s="129">
        <v>143.0</v>
      </c>
      <c r="AF498" s="129">
        <v>1.0</v>
      </c>
      <c r="AG498" s="129">
        <v>1.0</v>
      </c>
      <c r="AH498" s="129">
        <v>2.0</v>
      </c>
      <c r="AI498" s="129">
        <v>3.0</v>
      </c>
      <c r="AJ498" s="129">
        <v>3.0</v>
      </c>
      <c r="AK498" s="129">
        <v>3.0</v>
      </c>
      <c r="AL498" s="130">
        <v>45392.87391458333</v>
      </c>
      <c r="AM498" s="131">
        <v>5059611.08</v>
      </c>
      <c r="AN498" s="131">
        <v>4123359.89</v>
      </c>
    </row>
    <row r="499">
      <c r="A499" s="129">
        <v>499.0</v>
      </c>
      <c r="B499" s="14" t="s">
        <v>97</v>
      </c>
      <c r="C499" s="14" t="s">
        <v>32</v>
      </c>
      <c r="D499" s="14" t="s">
        <v>155</v>
      </c>
      <c r="E499" s="14" t="s">
        <v>482</v>
      </c>
      <c r="F499" s="15" t="s">
        <v>335</v>
      </c>
      <c r="G499" s="15" t="s">
        <v>101</v>
      </c>
      <c r="H499" s="18" t="s">
        <v>1057</v>
      </c>
      <c r="I499" s="18" t="s">
        <v>1058</v>
      </c>
      <c r="J499" s="129">
        <v>1492524.94</v>
      </c>
      <c r="K499" s="129">
        <v>1179908.6</v>
      </c>
      <c r="L499" s="129">
        <v>36717.99</v>
      </c>
      <c r="M499" s="129">
        <v>30588.68</v>
      </c>
      <c r="N499" s="129">
        <v>13.0</v>
      </c>
      <c r="O499" s="129">
        <v>31.0</v>
      </c>
      <c r="P499" s="129">
        <v>422.0</v>
      </c>
      <c r="Q499" s="129">
        <v>364.0</v>
      </c>
      <c r="R499" s="129">
        <v>46.0</v>
      </c>
      <c r="S499" s="129">
        <v>43.0</v>
      </c>
      <c r="T499" s="129">
        <v>-58.0</v>
      </c>
      <c r="U499" s="129">
        <v>15.0</v>
      </c>
      <c r="V499" s="129">
        <v>6.0</v>
      </c>
      <c r="W499" s="129">
        <v>20.04</v>
      </c>
      <c r="X499" s="129">
        <v>26.49</v>
      </c>
      <c r="Y499" s="129">
        <v>1.0</v>
      </c>
      <c r="Z499" s="129">
        <v>1.0</v>
      </c>
      <c r="AA499" s="129">
        <v>1.0</v>
      </c>
      <c r="AB499" s="129">
        <v>5.0</v>
      </c>
      <c r="AC499" s="129">
        <v>4.0</v>
      </c>
      <c r="AD499" s="129">
        <v>3.35</v>
      </c>
      <c r="AE499" s="129">
        <v>141.0</v>
      </c>
      <c r="AF499" s="129">
        <v>1.0</v>
      </c>
      <c r="AG499" s="129">
        <v>1.0</v>
      </c>
      <c r="AH499" s="129">
        <v>1.0</v>
      </c>
      <c r="AI499" s="129">
        <v>4.0</v>
      </c>
      <c r="AJ499" s="129">
        <v>3.0</v>
      </c>
      <c r="AK499" s="129">
        <v>3.0</v>
      </c>
      <c r="AL499" s="130">
        <v>45392.87391458333</v>
      </c>
      <c r="AM499" s="131">
        <v>1496181.44</v>
      </c>
      <c r="AN499" s="131">
        <v>1181128.74</v>
      </c>
    </row>
    <row r="500">
      <c r="A500" s="129">
        <v>609.0</v>
      </c>
      <c r="B500" s="14" t="s">
        <v>60</v>
      </c>
      <c r="C500" s="14" t="s">
        <v>32</v>
      </c>
      <c r="D500" s="14" t="s">
        <v>571</v>
      </c>
      <c r="E500" s="14" t="s">
        <v>572</v>
      </c>
      <c r="F500" s="15" t="s">
        <v>137</v>
      </c>
      <c r="G500" s="15" t="s">
        <v>36</v>
      </c>
      <c r="H500" s="18" t="s">
        <v>1057</v>
      </c>
      <c r="I500" s="18" t="s">
        <v>1058</v>
      </c>
      <c r="J500" s="129">
        <v>746656.65</v>
      </c>
      <c r="K500" s="129">
        <v>611345.8</v>
      </c>
      <c r="L500" s="129">
        <v>21183.49</v>
      </c>
      <c r="M500" s="129">
        <v>17848.66</v>
      </c>
      <c r="N500" s="129">
        <v>16.0</v>
      </c>
      <c r="O500" s="129">
        <v>32.0</v>
      </c>
      <c r="P500" s="129">
        <v>306.0</v>
      </c>
      <c r="Q500" s="129">
        <v>293.0</v>
      </c>
      <c r="R500" s="129">
        <v>21.0</v>
      </c>
      <c r="S500" s="129">
        <v>39.0</v>
      </c>
      <c r="T500" s="129">
        <v>-50.0</v>
      </c>
      <c r="U500" s="129">
        <v>4.0</v>
      </c>
      <c r="V500" s="129">
        <v>-46.0</v>
      </c>
      <c r="W500" s="129">
        <v>18.68</v>
      </c>
      <c r="X500" s="129">
        <v>22.13</v>
      </c>
      <c r="Y500" s="129">
        <v>1.0</v>
      </c>
      <c r="Z500" s="129">
        <v>1.0</v>
      </c>
      <c r="AA500" s="129">
        <v>1.0</v>
      </c>
      <c r="AB500" s="129">
        <v>5.0</v>
      </c>
      <c r="AC500" s="129">
        <v>4.0</v>
      </c>
      <c r="AD500" s="129">
        <v>3.35</v>
      </c>
      <c r="AE500" s="129">
        <v>139.0</v>
      </c>
      <c r="AF500" s="129">
        <v>1.0</v>
      </c>
      <c r="AG500" s="129">
        <v>1.0</v>
      </c>
      <c r="AH500" s="129">
        <v>1.0</v>
      </c>
      <c r="AI500" s="129">
        <v>4.0</v>
      </c>
      <c r="AJ500" s="129">
        <v>3.0</v>
      </c>
      <c r="AK500" s="129">
        <v>3.0</v>
      </c>
      <c r="AL500" s="130">
        <v>45392.87391458333</v>
      </c>
      <c r="AM500" s="131">
        <v>746856.65</v>
      </c>
      <c r="AN500" s="131">
        <v>611588.93</v>
      </c>
    </row>
    <row r="501">
      <c r="A501" s="129">
        <v>724.0</v>
      </c>
      <c r="B501" s="14" t="s">
        <v>42</v>
      </c>
      <c r="C501" s="14" t="s">
        <v>32</v>
      </c>
      <c r="D501" s="14" t="s">
        <v>241</v>
      </c>
      <c r="E501" s="14" t="s">
        <v>242</v>
      </c>
      <c r="F501" s="15" t="s">
        <v>243</v>
      </c>
      <c r="G501" s="15" t="s">
        <v>101</v>
      </c>
      <c r="H501" s="18" t="s">
        <v>1057</v>
      </c>
      <c r="I501" s="18" t="s">
        <v>1058</v>
      </c>
      <c r="J501" s="129">
        <v>943695.26</v>
      </c>
      <c r="K501" s="129">
        <v>773525.4</v>
      </c>
      <c r="L501" s="129">
        <v>27065.13</v>
      </c>
      <c r="M501" s="129">
        <v>24608.75</v>
      </c>
      <c r="N501" s="129">
        <v>27.0</v>
      </c>
      <c r="O501" s="129">
        <v>28.0</v>
      </c>
      <c r="P501" s="129">
        <v>338.0</v>
      </c>
      <c r="Q501" s="129">
        <v>235.0</v>
      </c>
      <c r="R501" s="129">
        <v>42.0</v>
      </c>
      <c r="S501" s="129">
        <v>18.0</v>
      </c>
      <c r="T501" s="129">
        <v>-3.0</v>
      </c>
      <c r="U501" s="129">
        <v>43.0</v>
      </c>
      <c r="V501" s="129">
        <v>133.0</v>
      </c>
      <c r="W501" s="129">
        <v>9.98</v>
      </c>
      <c r="X501" s="129">
        <v>22.0</v>
      </c>
      <c r="Y501" s="129">
        <v>1.0</v>
      </c>
      <c r="Z501" s="129">
        <v>1.0</v>
      </c>
      <c r="AA501" s="129">
        <v>5.0</v>
      </c>
      <c r="AB501" s="129">
        <v>3.0</v>
      </c>
      <c r="AC501" s="129">
        <v>4.0</v>
      </c>
      <c r="AD501" s="129">
        <v>3.35</v>
      </c>
      <c r="AE501" s="129">
        <v>140.0</v>
      </c>
      <c r="AF501" s="129">
        <v>1.0</v>
      </c>
      <c r="AG501" s="129">
        <v>1.0</v>
      </c>
      <c r="AH501" s="129">
        <v>4.0</v>
      </c>
      <c r="AI501" s="129">
        <v>2.0</v>
      </c>
      <c r="AJ501" s="129">
        <v>3.0</v>
      </c>
      <c r="AK501" s="129">
        <v>3.0</v>
      </c>
      <c r="AL501" s="130">
        <v>45392.87391458333</v>
      </c>
      <c r="AM501" s="131">
        <v>943533.11</v>
      </c>
      <c r="AN501" s="131">
        <v>772772.68</v>
      </c>
    </row>
    <row r="502">
      <c r="A502" s="129">
        <v>765.0</v>
      </c>
      <c r="B502" s="14" t="s">
        <v>97</v>
      </c>
      <c r="C502" s="14" t="s">
        <v>32</v>
      </c>
      <c r="D502" s="14" t="s">
        <v>686</v>
      </c>
      <c r="E502" s="14" t="s">
        <v>352</v>
      </c>
      <c r="F502" s="15" t="s">
        <v>223</v>
      </c>
      <c r="G502" s="15" t="s">
        <v>101</v>
      </c>
      <c r="H502" s="18" t="s">
        <v>1057</v>
      </c>
      <c r="I502" s="18" t="s">
        <v>1058</v>
      </c>
      <c r="J502" s="129">
        <v>1381863.77</v>
      </c>
      <c r="K502" s="129">
        <v>1111680.4</v>
      </c>
      <c r="L502" s="129">
        <v>42651.25</v>
      </c>
      <c r="M502" s="129">
        <v>34541.08</v>
      </c>
      <c r="N502" s="129">
        <v>1.0</v>
      </c>
      <c r="O502" s="129">
        <v>1.0</v>
      </c>
      <c r="P502" s="129">
        <v>337.0</v>
      </c>
      <c r="Q502" s="129">
        <v>293.0</v>
      </c>
      <c r="R502" s="129">
        <v>15.0</v>
      </c>
      <c r="S502" s="129">
        <v>16.0</v>
      </c>
      <c r="T502" s="129">
        <v>0.0</v>
      </c>
      <c r="U502" s="129">
        <v>15.0</v>
      </c>
      <c r="V502" s="129">
        <v>-6.0</v>
      </c>
      <c r="W502" s="129">
        <v>23.48</v>
      </c>
      <c r="X502" s="129">
        <v>24.3</v>
      </c>
      <c r="Y502" s="129">
        <v>1.0</v>
      </c>
      <c r="Z502" s="129">
        <v>1.0</v>
      </c>
      <c r="AA502" s="129">
        <v>1.0</v>
      </c>
      <c r="AB502" s="129">
        <v>5.0</v>
      </c>
      <c r="AC502" s="129">
        <v>4.0</v>
      </c>
      <c r="AD502" s="129">
        <v>3.35</v>
      </c>
      <c r="AE502" s="129">
        <v>142.0</v>
      </c>
      <c r="AF502" s="129">
        <v>1.0</v>
      </c>
      <c r="AG502" s="129">
        <v>1.0</v>
      </c>
      <c r="AH502" s="129">
        <v>1.0</v>
      </c>
      <c r="AI502" s="129">
        <v>4.0</v>
      </c>
      <c r="AJ502" s="129">
        <v>3.0</v>
      </c>
      <c r="AK502" s="129">
        <v>3.0</v>
      </c>
      <c r="AL502" s="130">
        <v>45392.87391458333</v>
      </c>
      <c r="AM502" s="131">
        <v>1381392.52</v>
      </c>
      <c r="AN502" s="131">
        <v>1112986.25</v>
      </c>
    </row>
    <row r="503">
      <c r="A503" s="129">
        <v>161.0</v>
      </c>
      <c r="B503" s="14" t="s">
        <v>47</v>
      </c>
      <c r="C503" s="14" t="s">
        <v>32</v>
      </c>
      <c r="D503" s="14" t="s">
        <v>138</v>
      </c>
      <c r="E503" s="14" t="s">
        <v>139</v>
      </c>
      <c r="F503" s="15" t="s">
        <v>140</v>
      </c>
      <c r="G503" s="15" t="s">
        <v>36</v>
      </c>
      <c r="H503" s="18" t="s">
        <v>1057</v>
      </c>
      <c r="I503" s="18" t="s">
        <v>1058</v>
      </c>
      <c r="J503" s="129">
        <v>1453509.88</v>
      </c>
      <c r="K503" s="129">
        <v>1131071.4</v>
      </c>
      <c r="L503" s="129">
        <v>35340.75</v>
      </c>
      <c r="M503" s="129">
        <v>29667.0</v>
      </c>
      <c r="N503" s="129">
        <v>91.0</v>
      </c>
      <c r="O503" s="129">
        <v>58.0</v>
      </c>
      <c r="P503" s="129">
        <v>592.0</v>
      </c>
      <c r="Q503" s="129">
        <v>572.0</v>
      </c>
      <c r="R503" s="129">
        <v>35.0</v>
      </c>
      <c r="S503" s="129">
        <v>36.0</v>
      </c>
      <c r="T503" s="129">
        <v>56.0</v>
      </c>
      <c r="U503" s="129">
        <v>3.0</v>
      </c>
      <c r="V503" s="129">
        <v>-2.0</v>
      </c>
      <c r="W503" s="129">
        <v>19.12</v>
      </c>
      <c r="X503" s="129">
        <v>28.51</v>
      </c>
      <c r="Y503" s="129">
        <v>2.0</v>
      </c>
      <c r="Z503" s="129">
        <v>1.0</v>
      </c>
      <c r="AA503" s="129">
        <v>1.0</v>
      </c>
      <c r="AB503" s="129">
        <v>5.0</v>
      </c>
      <c r="AC503" s="129">
        <v>4.0</v>
      </c>
      <c r="AD503" s="129">
        <v>3.4</v>
      </c>
      <c r="AE503" s="129">
        <v>135.0</v>
      </c>
      <c r="AF503" s="129">
        <v>2.0</v>
      </c>
      <c r="AG503" s="129">
        <v>1.0</v>
      </c>
      <c r="AH503" s="129">
        <v>1.0</v>
      </c>
      <c r="AI503" s="129">
        <v>4.0</v>
      </c>
      <c r="AJ503" s="129">
        <v>3.0</v>
      </c>
      <c r="AK503" s="129">
        <v>3.0</v>
      </c>
      <c r="AL503" s="130">
        <v>45392.87391458333</v>
      </c>
      <c r="AM503" s="131">
        <v>1457395.38</v>
      </c>
      <c r="AN503" s="131">
        <v>1157975.77</v>
      </c>
    </row>
    <row r="504">
      <c r="A504" s="129">
        <v>246.0</v>
      </c>
      <c r="B504" s="14" t="s">
        <v>60</v>
      </c>
      <c r="C504" s="14" t="s">
        <v>32</v>
      </c>
      <c r="D504" s="14" t="s">
        <v>245</v>
      </c>
      <c r="E504" s="14" t="s">
        <v>246</v>
      </c>
      <c r="F504" s="15" t="s">
        <v>220</v>
      </c>
      <c r="G504" s="15" t="s">
        <v>59</v>
      </c>
      <c r="H504" s="18" t="s">
        <v>1057</v>
      </c>
      <c r="I504" s="18" t="s">
        <v>1058</v>
      </c>
      <c r="J504" s="129">
        <v>1434988.52</v>
      </c>
      <c r="K504" s="129">
        <v>1113201.4</v>
      </c>
      <c r="L504" s="129">
        <v>46176.35</v>
      </c>
      <c r="M504" s="129">
        <v>38353.54</v>
      </c>
      <c r="N504" s="129">
        <v>16.0</v>
      </c>
      <c r="O504" s="129">
        <v>12.0</v>
      </c>
      <c r="P504" s="129">
        <v>542.0</v>
      </c>
      <c r="Q504" s="129">
        <v>440.0</v>
      </c>
      <c r="R504" s="129">
        <v>53.0</v>
      </c>
      <c r="S504" s="129">
        <v>47.0</v>
      </c>
      <c r="T504" s="129">
        <v>33.0</v>
      </c>
      <c r="U504" s="129">
        <v>23.0</v>
      </c>
      <c r="V504" s="129">
        <v>12.0</v>
      </c>
      <c r="W504" s="129">
        <v>20.4</v>
      </c>
      <c r="X504" s="129">
        <v>28.91</v>
      </c>
      <c r="Y504" s="129">
        <v>2.0</v>
      </c>
      <c r="Z504" s="129">
        <v>1.0</v>
      </c>
      <c r="AA504" s="129">
        <v>1.0</v>
      </c>
      <c r="AB504" s="129">
        <v>5.0</v>
      </c>
      <c r="AC504" s="129">
        <v>4.0</v>
      </c>
      <c r="AD504" s="129">
        <v>3.4</v>
      </c>
      <c r="AE504" s="129">
        <v>138.0</v>
      </c>
      <c r="AF504" s="129">
        <v>2.0</v>
      </c>
      <c r="AG504" s="129">
        <v>1.0</v>
      </c>
      <c r="AH504" s="129">
        <v>1.0</v>
      </c>
      <c r="AI504" s="129">
        <v>4.0</v>
      </c>
      <c r="AJ504" s="129">
        <v>3.0</v>
      </c>
      <c r="AK504" s="129">
        <v>3.0</v>
      </c>
      <c r="AL504" s="130">
        <v>45392.87391458333</v>
      </c>
      <c r="AM504" s="131">
        <v>1434854.52</v>
      </c>
      <c r="AN504" s="131">
        <v>1114444.43</v>
      </c>
    </row>
    <row r="505">
      <c r="A505" s="129">
        <v>254.0</v>
      </c>
      <c r="B505" s="14" t="s">
        <v>67</v>
      </c>
      <c r="C505" s="14" t="s">
        <v>32</v>
      </c>
      <c r="D505" s="14" t="s">
        <v>253</v>
      </c>
      <c r="E505" s="14" t="s">
        <v>254</v>
      </c>
      <c r="F505" s="15" t="s">
        <v>93</v>
      </c>
      <c r="G505" s="15" t="s">
        <v>46</v>
      </c>
      <c r="H505" s="18" t="s">
        <v>1057</v>
      </c>
      <c r="I505" s="18" t="s">
        <v>1058</v>
      </c>
      <c r="J505" s="129">
        <v>1122695.75</v>
      </c>
      <c r="K505" s="129">
        <v>847342.8</v>
      </c>
      <c r="L505" s="129">
        <v>38457.0</v>
      </c>
      <c r="M505" s="129">
        <v>33178.2</v>
      </c>
      <c r="N505" s="129">
        <v>35.0</v>
      </c>
      <c r="O505" s="129">
        <v>8.0</v>
      </c>
      <c r="P505" s="129">
        <v>510.0</v>
      </c>
      <c r="Q505" s="129">
        <v>484.0</v>
      </c>
      <c r="R505" s="129">
        <v>53.0</v>
      </c>
      <c r="S505" s="129">
        <v>47.0</v>
      </c>
      <c r="T505" s="129">
        <v>337.0</v>
      </c>
      <c r="U505" s="129">
        <v>5.0</v>
      </c>
      <c r="V505" s="129">
        <v>12.0</v>
      </c>
      <c r="W505" s="129">
        <v>15.91</v>
      </c>
      <c r="X505" s="129">
        <v>32.5</v>
      </c>
      <c r="Y505" s="129">
        <v>5.0</v>
      </c>
      <c r="Z505" s="129">
        <v>1.0</v>
      </c>
      <c r="AA505" s="129">
        <v>1.0</v>
      </c>
      <c r="AB505" s="129">
        <v>4.0</v>
      </c>
      <c r="AC505" s="129">
        <v>5.0</v>
      </c>
      <c r="AD505" s="129">
        <v>3.4</v>
      </c>
      <c r="AE505" s="129">
        <v>137.0</v>
      </c>
      <c r="AF505" s="129">
        <v>4.0</v>
      </c>
      <c r="AG505" s="129">
        <v>1.0</v>
      </c>
      <c r="AH505" s="129">
        <v>1.0</v>
      </c>
      <c r="AI505" s="129">
        <v>3.0</v>
      </c>
      <c r="AJ505" s="129">
        <v>4.0</v>
      </c>
      <c r="AK505" s="129">
        <v>3.0</v>
      </c>
      <c r="AL505" s="130">
        <v>45392.87391458333</v>
      </c>
      <c r="AM505" s="131">
        <v>1122970.75</v>
      </c>
      <c r="AN505" s="131">
        <v>847271.54</v>
      </c>
    </row>
    <row r="506">
      <c r="A506" s="129">
        <v>259.0</v>
      </c>
      <c r="B506" s="14" t="s">
        <v>97</v>
      </c>
      <c r="C506" s="14" t="s">
        <v>32</v>
      </c>
      <c r="D506" s="14" t="s">
        <v>262</v>
      </c>
      <c r="E506" s="14" t="s">
        <v>263</v>
      </c>
      <c r="F506" s="15" t="s">
        <v>108</v>
      </c>
      <c r="G506" s="15" t="s">
        <v>46</v>
      </c>
      <c r="H506" s="18" t="s">
        <v>1057</v>
      </c>
      <c r="I506" s="18" t="s">
        <v>1058</v>
      </c>
      <c r="J506" s="129">
        <v>1242616.42</v>
      </c>
      <c r="K506" s="129">
        <v>956529.2</v>
      </c>
      <c r="L506" s="129">
        <v>35447.5</v>
      </c>
      <c r="M506" s="129">
        <v>29538.75</v>
      </c>
      <c r="N506" s="129">
        <v>4.0</v>
      </c>
      <c r="O506" s="129">
        <v>3.0</v>
      </c>
      <c r="P506" s="129">
        <v>378.0</v>
      </c>
      <c r="Q506" s="129">
        <v>349.0</v>
      </c>
      <c r="R506" s="129">
        <v>13.0</v>
      </c>
      <c r="S506" s="129">
        <v>25.0</v>
      </c>
      <c r="T506" s="129">
        <v>33.0</v>
      </c>
      <c r="U506" s="129">
        <v>8.0</v>
      </c>
      <c r="V506" s="129">
        <v>-48.0</v>
      </c>
      <c r="W506" s="129">
        <v>20.0</v>
      </c>
      <c r="X506" s="129">
        <v>29.91</v>
      </c>
      <c r="Y506" s="129">
        <v>2.0</v>
      </c>
      <c r="Z506" s="129">
        <v>1.0</v>
      </c>
      <c r="AA506" s="129">
        <v>1.0</v>
      </c>
      <c r="AB506" s="129">
        <v>5.0</v>
      </c>
      <c r="AC506" s="129">
        <v>4.0</v>
      </c>
      <c r="AD506" s="129">
        <v>3.4</v>
      </c>
      <c r="AE506" s="129">
        <v>136.0</v>
      </c>
      <c r="AF506" s="129">
        <v>2.0</v>
      </c>
      <c r="AG506" s="129">
        <v>1.0</v>
      </c>
      <c r="AH506" s="129">
        <v>1.0</v>
      </c>
      <c r="AI506" s="129">
        <v>4.0</v>
      </c>
      <c r="AJ506" s="129">
        <v>3.0</v>
      </c>
      <c r="AK506" s="129">
        <v>3.0</v>
      </c>
      <c r="AL506" s="130">
        <v>45392.87391458333</v>
      </c>
      <c r="AM506" s="131">
        <v>1243277.42</v>
      </c>
      <c r="AN506" s="131">
        <v>956529.05</v>
      </c>
    </row>
    <row r="507">
      <c r="A507" s="129">
        <v>776.0</v>
      </c>
      <c r="B507" s="14" t="s">
        <v>63</v>
      </c>
      <c r="C507" s="14" t="s">
        <v>32</v>
      </c>
      <c r="D507" s="14" t="s">
        <v>698</v>
      </c>
      <c r="E507" s="14" t="s">
        <v>515</v>
      </c>
      <c r="F507" s="15" t="s">
        <v>73</v>
      </c>
      <c r="G507" s="15" t="s">
        <v>36</v>
      </c>
      <c r="H507" s="18" t="s">
        <v>1057</v>
      </c>
      <c r="I507" s="18" t="s">
        <v>1058</v>
      </c>
      <c r="J507" s="129">
        <v>459472.62</v>
      </c>
      <c r="K507" s="129">
        <v>404340.0</v>
      </c>
      <c r="L507" s="129">
        <v>14179.5</v>
      </c>
      <c r="M507" s="129">
        <v>12170.25</v>
      </c>
      <c r="N507" s="14" t="s">
        <v>41</v>
      </c>
      <c r="O507" s="14" t="s">
        <v>41</v>
      </c>
      <c r="P507" s="129">
        <v>133.0</v>
      </c>
      <c r="Q507" s="129">
        <v>110.0</v>
      </c>
      <c r="R507" s="129">
        <v>18.0</v>
      </c>
      <c r="S507" s="129">
        <v>10.0</v>
      </c>
      <c r="T507" s="14" t="s">
        <v>41</v>
      </c>
      <c r="U507" s="129">
        <v>20.0</v>
      </c>
      <c r="V507" s="129">
        <v>80.0</v>
      </c>
      <c r="W507" s="129">
        <v>16.51</v>
      </c>
      <c r="X507" s="129">
        <v>13.64</v>
      </c>
      <c r="Y507" s="14" t="s">
        <v>41</v>
      </c>
      <c r="Z507" s="129">
        <v>1.0</v>
      </c>
      <c r="AA507" s="129">
        <v>5.0</v>
      </c>
      <c r="AB507" s="129">
        <v>4.0</v>
      </c>
      <c r="AC507" s="129">
        <v>3.0</v>
      </c>
      <c r="AD507" s="129">
        <v>3.45</v>
      </c>
      <c r="AE507" s="129">
        <v>134.0</v>
      </c>
      <c r="AF507" s="14" t="s">
        <v>41</v>
      </c>
      <c r="AG507" s="129">
        <v>1.0</v>
      </c>
      <c r="AH507" s="129">
        <v>4.0</v>
      </c>
      <c r="AI507" s="129">
        <v>3.0</v>
      </c>
      <c r="AJ507" s="129">
        <v>2.0</v>
      </c>
      <c r="AK507" s="129">
        <v>3.0</v>
      </c>
      <c r="AL507" s="130">
        <v>45392.87391458333</v>
      </c>
      <c r="AM507" s="131">
        <v>460224.62</v>
      </c>
      <c r="AN507" s="131">
        <v>424020.0</v>
      </c>
    </row>
    <row r="508">
      <c r="A508" s="129">
        <v>702.0</v>
      </c>
      <c r="B508" s="14" t="s">
        <v>42</v>
      </c>
      <c r="C508" s="14" t="s">
        <v>32</v>
      </c>
      <c r="D508" s="14" t="s">
        <v>129</v>
      </c>
      <c r="E508" s="14" t="s">
        <v>184</v>
      </c>
      <c r="F508" s="15" t="s">
        <v>185</v>
      </c>
      <c r="G508" s="15" t="s">
        <v>46</v>
      </c>
      <c r="H508" s="18" t="s">
        <v>1057</v>
      </c>
      <c r="I508" s="18" t="s">
        <v>1058</v>
      </c>
      <c r="J508" s="129">
        <v>708664.93</v>
      </c>
      <c r="K508" s="129">
        <v>624119.2</v>
      </c>
      <c r="L508" s="129">
        <v>20242.64</v>
      </c>
      <c r="M508" s="129">
        <v>17125.93</v>
      </c>
      <c r="N508" s="129">
        <v>22.0</v>
      </c>
      <c r="O508" s="129">
        <v>18.0</v>
      </c>
      <c r="P508" s="129">
        <v>386.0</v>
      </c>
      <c r="Q508" s="129">
        <v>301.0</v>
      </c>
      <c r="R508" s="129">
        <v>26.0</v>
      </c>
      <c r="S508" s="129">
        <v>17.0</v>
      </c>
      <c r="T508" s="129">
        <v>22.0</v>
      </c>
      <c r="U508" s="129">
        <v>28.0</v>
      </c>
      <c r="V508" s="129">
        <v>52.0</v>
      </c>
      <c r="W508" s="129">
        <v>18.2</v>
      </c>
      <c r="X508" s="129">
        <v>13.55</v>
      </c>
      <c r="Y508" s="129">
        <v>1.0</v>
      </c>
      <c r="Z508" s="129">
        <v>1.0</v>
      </c>
      <c r="AA508" s="129">
        <v>3.0</v>
      </c>
      <c r="AB508" s="129">
        <v>5.0</v>
      </c>
      <c r="AC508" s="129">
        <v>3.0</v>
      </c>
      <c r="AD508" s="129">
        <v>3.5</v>
      </c>
      <c r="AE508" s="129">
        <v>131.0</v>
      </c>
      <c r="AF508" s="129">
        <v>1.0</v>
      </c>
      <c r="AG508" s="129">
        <v>1.0</v>
      </c>
      <c r="AH508" s="129">
        <v>2.0</v>
      </c>
      <c r="AI508" s="129">
        <v>4.0</v>
      </c>
      <c r="AJ508" s="129">
        <v>2.0</v>
      </c>
      <c r="AK508" s="129">
        <v>3.0</v>
      </c>
      <c r="AL508" s="130">
        <v>45392.87391458333</v>
      </c>
      <c r="AM508" s="131">
        <v>708398.93</v>
      </c>
      <c r="AN508" s="131">
        <v>565886.62</v>
      </c>
    </row>
    <row r="509">
      <c r="A509" s="129">
        <v>742.0</v>
      </c>
      <c r="B509" s="14" t="s">
        <v>63</v>
      </c>
      <c r="C509" s="14" t="s">
        <v>32</v>
      </c>
      <c r="D509" s="14" t="s">
        <v>454</v>
      </c>
      <c r="E509" s="14" t="s">
        <v>674</v>
      </c>
      <c r="F509" s="15" t="s">
        <v>220</v>
      </c>
      <c r="G509" s="15" t="s">
        <v>59</v>
      </c>
      <c r="H509" s="18" t="s">
        <v>1057</v>
      </c>
      <c r="I509" s="18" t="s">
        <v>1058</v>
      </c>
      <c r="J509" s="129">
        <v>1014824.3</v>
      </c>
      <c r="K509" s="129">
        <v>726543.8</v>
      </c>
      <c r="L509" s="129">
        <v>27975.88</v>
      </c>
      <c r="M509" s="129">
        <v>24034.19</v>
      </c>
      <c r="N509" s="129">
        <v>15.0</v>
      </c>
      <c r="O509" s="129">
        <v>9.0</v>
      </c>
      <c r="P509" s="129">
        <v>339.0</v>
      </c>
      <c r="Q509" s="129">
        <v>306.0</v>
      </c>
      <c r="R509" s="129">
        <v>26.0</v>
      </c>
      <c r="S509" s="129">
        <v>19.0</v>
      </c>
      <c r="T509" s="129">
        <v>66.0</v>
      </c>
      <c r="U509" s="129">
        <v>10.0</v>
      </c>
      <c r="V509" s="129">
        <v>36.0</v>
      </c>
      <c r="W509" s="129">
        <v>16.4</v>
      </c>
      <c r="X509" s="129">
        <v>39.68</v>
      </c>
      <c r="Y509" s="129">
        <v>3.0</v>
      </c>
      <c r="Z509" s="129">
        <v>1.0</v>
      </c>
      <c r="AA509" s="129">
        <v>2.0</v>
      </c>
      <c r="AB509" s="129">
        <v>4.0</v>
      </c>
      <c r="AC509" s="129">
        <v>5.0</v>
      </c>
      <c r="AD509" s="129">
        <v>3.5</v>
      </c>
      <c r="AE509" s="129">
        <v>133.0</v>
      </c>
      <c r="AF509" s="129">
        <v>2.0</v>
      </c>
      <c r="AG509" s="129">
        <v>1.0</v>
      </c>
      <c r="AH509" s="129">
        <v>2.0</v>
      </c>
      <c r="AI509" s="129">
        <v>3.0</v>
      </c>
      <c r="AJ509" s="129">
        <v>4.0</v>
      </c>
      <c r="AK509" s="129">
        <v>3.0</v>
      </c>
      <c r="AL509" s="130">
        <v>45392.87391458333</v>
      </c>
      <c r="AM509" s="131">
        <v>1014447.3</v>
      </c>
      <c r="AN509" s="131">
        <v>726347.55</v>
      </c>
    </row>
    <row r="510">
      <c r="A510" s="129">
        <v>834.0</v>
      </c>
      <c r="B510" s="14" t="s">
        <v>42</v>
      </c>
      <c r="C510" s="14" t="s">
        <v>32</v>
      </c>
      <c r="D510" s="14" t="s">
        <v>50</v>
      </c>
      <c r="E510" s="14" t="s">
        <v>322</v>
      </c>
      <c r="F510" s="15" t="s">
        <v>665</v>
      </c>
      <c r="G510" s="15" t="s">
        <v>46</v>
      </c>
      <c r="H510" s="18" t="s">
        <v>1057</v>
      </c>
      <c r="I510" s="18" t="s">
        <v>1058</v>
      </c>
      <c r="J510" s="129">
        <v>683995.05</v>
      </c>
      <c r="K510" s="129">
        <v>533703.0</v>
      </c>
      <c r="L510" s="129">
        <v>20872.38</v>
      </c>
      <c r="M510" s="129">
        <v>19020.25</v>
      </c>
      <c r="N510" s="129">
        <v>27.0</v>
      </c>
      <c r="O510" s="129">
        <v>13.0</v>
      </c>
      <c r="P510" s="129">
        <v>271.0</v>
      </c>
      <c r="Q510" s="129">
        <v>227.0</v>
      </c>
      <c r="R510" s="129">
        <v>30.0</v>
      </c>
      <c r="S510" s="129">
        <v>12.0</v>
      </c>
      <c r="T510" s="129">
        <v>107.0</v>
      </c>
      <c r="U510" s="129">
        <v>19.0</v>
      </c>
      <c r="V510" s="129">
        <v>150.0</v>
      </c>
      <c r="W510" s="129">
        <v>9.74</v>
      </c>
      <c r="X510" s="129">
        <v>28.16</v>
      </c>
      <c r="Y510" s="129">
        <v>4.0</v>
      </c>
      <c r="Z510" s="129">
        <v>1.0</v>
      </c>
      <c r="AA510" s="129">
        <v>5.0</v>
      </c>
      <c r="AB510" s="129">
        <v>3.0</v>
      </c>
      <c r="AC510" s="129">
        <v>4.0</v>
      </c>
      <c r="AD510" s="129">
        <v>3.5</v>
      </c>
      <c r="AE510" s="129">
        <v>132.0</v>
      </c>
      <c r="AF510" s="129">
        <v>3.0</v>
      </c>
      <c r="AG510" s="129">
        <v>1.0</v>
      </c>
      <c r="AH510" s="129">
        <v>4.0</v>
      </c>
      <c r="AI510" s="129">
        <v>2.0</v>
      </c>
      <c r="AJ510" s="129">
        <v>3.0</v>
      </c>
      <c r="AK510" s="129">
        <v>3.0</v>
      </c>
      <c r="AL510" s="130">
        <v>45392.87391458333</v>
      </c>
      <c r="AM510" s="131">
        <v>683665.97</v>
      </c>
      <c r="AN510" s="131">
        <v>533726.99</v>
      </c>
    </row>
    <row r="511">
      <c r="A511" s="129">
        <v>127.0</v>
      </c>
      <c r="B511" s="14" t="s">
        <v>42</v>
      </c>
      <c r="C511" s="14" t="s">
        <v>32</v>
      </c>
      <c r="D511" s="14" t="s">
        <v>89</v>
      </c>
      <c r="E511" s="14" t="s">
        <v>90</v>
      </c>
      <c r="F511" s="15" t="s">
        <v>52</v>
      </c>
      <c r="G511" s="15" t="s">
        <v>46</v>
      </c>
      <c r="H511" s="18" t="s">
        <v>1057</v>
      </c>
      <c r="I511" s="18" t="s">
        <v>1058</v>
      </c>
      <c r="J511" s="129">
        <v>2040250.95</v>
      </c>
      <c r="K511" s="129">
        <v>1617099.6</v>
      </c>
      <c r="L511" s="129">
        <v>75055.75</v>
      </c>
      <c r="M511" s="129">
        <v>61240.25</v>
      </c>
      <c r="N511" s="129">
        <v>18.0</v>
      </c>
      <c r="O511" s="129">
        <v>35.0</v>
      </c>
      <c r="P511" s="129">
        <v>1032.0</v>
      </c>
      <c r="Q511" s="129">
        <v>926.0</v>
      </c>
      <c r="R511" s="129">
        <v>84.0</v>
      </c>
      <c r="S511" s="129">
        <v>68.0</v>
      </c>
      <c r="T511" s="129">
        <v>-48.0</v>
      </c>
      <c r="U511" s="129">
        <v>11.0</v>
      </c>
      <c r="V511" s="129">
        <v>23.0</v>
      </c>
      <c r="W511" s="129">
        <v>22.56</v>
      </c>
      <c r="X511" s="129">
        <v>26.17</v>
      </c>
      <c r="Y511" s="129">
        <v>1.0</v>
      </c>
      <c r="Z511" s="129">
        <v>1.0</v>
      </c>
      <c r="AA511" s="129">
        <v>2.0</v>
      </c>
      <c r="AB511" s="129">
        <v>5.0</v>
      </c>
      <c r="AC511" s="129">
        <v>4.0</v>
      </c>
      <c r="AD511" s="129">
        <v>3.55</v>
      </c>
      <c r="AE511" s="129">
        <v>129.0</v>
      </c>
      <c r="AF511" s="129">
        <v>1.0</v>
      </c>
      <c r="AG511" s="129">
        <v>1.0</v>
      </c>
      <c r="AH511" s="129">
        <v>2.0</v>
      </c>
      <c r="AI511" s="129">
        <v>4.0</v>
      </c>
      <c r="AJ511" s="129">
        <v>3.0</v>
      </c>
      <c r="AK511" s="129">
        <v>3.0</v>
      </c>
      <c r="AL511" s="130">
        <v>45392.87391458333</v>
      </c>
      <c r="AM511" s="131">
        <v>2005677.04</v>
      </c>
      <c r="AN511" s="131">
        <v>1574731.11</v>
      </c>
    </row>
    <row r="512">
      <c r="A512" s="129">
        <v>180.0</v>
      </c>
      <c r="B512" s="14" t="s">
        <v>63</v>
      </c>
      <c r="C512" s="14" t="s">
        <v>32</v>
      </c>
      <c r="D512" s="14" t="s">
        <v>109</v>
      </c>
      <c r="E512" s="14" t="s">
        <v>110</v>
      </c>
      <c r="F512" s="15" t="s">
        <v>88</v>
      </c>
      <c r="G512" s="15" t="s">
        <v>59</v>
      </c>
      <c r="H512" s="18" t="s">
        <v>1057</v>
      </c>
      <c r="I512" s="18" t="s">
        <v>1058</v>
      </c>
      <c r="J512" s="129">
        <v>627582.53</v>
      </c>
      <c r="K512" s="129">
        <v>448785.2</v>
      </c>
      <c r="L512" s="129">
        <v>15540.2</v>
      </c>
      <c r="M512" s="129">
        <v>10983.22</v>
      </c>
      <c r="N512" s="14" t="s">
        <v>41</v>
      </c>
      <c r="O512" s="14" t="s">
        <v>41</v>
      </c>
      <c r="P512" s="129">
        <v>241.0</v>
      </c>
      <c r="Q512" s="129">
        <v>197.0</v>
      </c>
      <c r="R512" s="129">
        <v>14.0</v>
      </c>
      <c r="S512" s="129">
        <v>22.0</v>
      </c>
      <c r="T512" s="14" t="s">
        <v>41</v>
      </c>
      <c r="U512" s="129">
        <v>22.0</v>
      </c>
      <c r="V512" s="129">
        <v>-36.0</v>
      </c>
      <c r="W512" s="129">
        <v>41.49</v>
      </c>
      <c r="X512" s="129">
        <v>39.84</v>
      </c>
      <c r="Y512" s="14" t="s">
        <v>41</v>
      </c>
      <c r="Z512" s="129">
        <v>1.0</v>
      </c>
      <c r="AA512" s="129">
        <v>1.0</v>
      </c>
      <c r="AB512" s="129">
        <v>5.0</v>
      </c>
      <c r="AC512" s="129">
        <v>5.0</v>
      </c>
      <c r="AD512" s="129">
        <v>3.55</v>
      </c>
      <c r="AE512" s="129">
        <v>113.0</v>
      </c>
      <c r="AF512" s="14" t="s">
        <v>41</v>
      </c>
      <c r="AG512" s="129">
        <v>1.0</v>
      </c>
      <c r="AH512" s="129">
        <v>1.0</v>
      </c>
      <c r="AI512" s="129">
        <v>4.0</v>
      </c>
      <c r="AJ512" s="129">
        <v>4.0</v>
      </c>
      <c r="AK512" s="129">
        <v>3.0</v>
      </c>
      <c r="AL512" s="130">
        <v>45392.87391458333</v>
      </c>
      <c r="AM512" s="131">
        <v>649037.8</v>
      </c>
      <c r="AN512" s="131">
        <v>459130.2</v>
      </c>
    </row>
    <row r="513">
      <c r="A513" s="129">
        <v>229.0</v>
      </c>
      <c r="B513" s="14" t="s">
        <v>60</v>
      </c>
      <c r="C513" s="14" t="s">
        <v>32</v>
      </c>
      <c r="D513" s="14" t="s">
        <v>61</v>
      </c>
      <c r="E513" s="14" t="s">
        <v>62</v>
      </c>
      <c r="F513" s="15" t="s">
        <v>81</v>
      </c>
      <c r="G513" s="15" t="s">
        <v>36</v>
      </c>
      <c r="H513" s="18" t="s">
        <v>1057</v>
      </c>
      <c r="I513" s="18" t="s">
        <v>1058</v>
      </c>
      <c r="J513" s="129">
        <v>269168.25</v>
      </c>
      <c r="K513" s="129">
        <v>201841.0</v>
      </c>
      <c r="L513" s="129">
        <v>7751.0</v>
      </c>
      <c r="M513" s="129">
        <v>6516.38</v>
      </c>
      <c r="N513" s="129">
        <v>2.0</v>
      </c>
      <c r="O513" s="14" t="s">
        <v>41</v>
      </c>
      <c r="P513" s="129">
        <v>178.0</v>
      </c>
      <c r="Q513" s="129">
        <v>122.0</v>
      </c>
      <c r="R513" s="129">
        <v>12.0</v>
      </c>
      <c r="S513" s="129">
        <v>12.0</v>
      </c>
      <c r="T513" s="14" t="s">
        <v>41</v>
      </c>
      <c r="U513" s="129">
        <v>45.0</v>
      </c>
      <c r="V513" s="129">
        <v>0.0</v>
      </c>
      <c r="W513" s="129">
        <v>18.95</v>
      </c>
      <c r="X513" s="129">
        <v>33.36</v>
      </c>
      <c r="Y513" s="14" t="s">
        <v>41</v>
      </c>
      <c r="Z513" s="129">
        <v>1.0</v>
      </c>
      <c r="AA513" s="129">
        <v>1.0</v>
      </c>
      <c r="AB513" s="129">
        <v>5.0</v>
      </c>
      <c r="AC513" s="129">
        <v>5.0</v>
      </c>
      <c r="AD513" s="129">
        <v>3.55</v>
      </c>
      <c r="AE513" s="129">
        <v>112.0</v>
      </c>
      <c r="AF513" s="14" t="s">
        <v>41</v>
      </c>
      <c r="AG513" s="129">
        <v>1.0</v>
      </c>
      <c r="AH513" s="129">
        <v>1.0</v>
      </c>
      <c r="AI513" s="129">
        <v>4.0</v>
      </c>
      <c r="AJ513" s="129">
        <v>4.0</v>
      </c>
      <c r="AK513" s="129">
        <v>3.0</v>
      </c>
      <c r="AL513" s="130">
        <v>45392.87391458333</v>
      </c>
      <c r="AM513" s="131">
        <v>270688.25</v>
      </c>
      <c r="AN513" s="131">
        <v>209884.73</v>
      </c>
    </row>
    <row r="514">
      <c r="A514" s="129">
        <v>238.0</v>
      </c>
      <c r="B514" s="14" t="s">
        <v>31</v>
      </c>
      <c r="C514" s="14" t="s">
        <v>32</v>
      </c>
      <c r="D514" s="14" t="s">
        <v>135</v>
      </c>
      <c r="E514" s="14" t="s">
        <v>136</v>
      </c>
      <c r="F514" s="15" t="s">
        <v>137</v>
      </c>
      <c r="G514" s="15" t="s">
        <v>36</v>
      </c>
      <c r="H514" s="18" t="s">
        <v>1057</v>
      </c>
      <c r="I514" s="18" t="s">
        <v>1058</v>
      </c>
      <c r="J514" s="129">
        <v>1265231.1</v>
      </c>
      <c r="K514" s="129">
        <v>991178.82</v>
      </c>
      <c r="L514" s="129">
        <v>41782.5</v>
      </c>
      <c r="M514" s="129">
        <v>34424.75</v>
      </c>
      <c r="N514" s="129">
        <v>69.0</v>
      </c>
      <c r="O514" s="129">
        <v>68.0</v>
      </c>
      <c r="P514" s="129">
        <v>372.0</v>
      </c>
      <c r="Q514" s="129">
        <v>308.0</v>
      </c>
      <c r="R514" s="129">
        <v>41.0</v>
      </c>
      <c r="S514" s="129">
        <v>33.0</v>
      </c>
      <c r="T514" s="129">
        <v>1.0</v>
      </c>
      <c r="U514" s="129">
        <v>20.0</v>
      </c>
      <c r="V514" s="129">
        <v>24.0</v>
      </c>
      <c r="W514" s="129">
        <v>21.37</v>
      </c>
      <c r="X514" s="129">
        <v>27.65</v>
      </c>
      <c r="Y514" s="129">
        <v>1.0</v>
      </c>
      <c r="Z514" s="129">
        <v>1.0</v>
      </c>
      <c r="AA514" s="129">
        <v>2.0</v>
      </c>
      <c r="AB514" s="129">
        <v>5.0</v>
      </c>
      <c r="AC514" s="129">
        <v>4.0</v>
      </c>
      <c r="AD514" s="129">
        <v>3.55</v>
      </c>
      <c r="AE514" s="129">
        <v>124.0</v>
      </c>
      <c r="AF514" s="129">
        <v>1.0</v>
      </c>
      <c r="AG514" s="129">
        <v>1.0</v>
      </c>
      <c r="AH514" s="129">
        <v>2.0</v>
      </c>
      <c r="AI514" s="129">
        <v>4.0</v>
      </c>
      <c r="AJ514" s="129">
        <v>3.0</v>
      </c>
      <c r="AK514" s="129">
        <v>3.0</v>
      </c>
      <c r="AL514" s="130">
        <v>45392.87391458333</v>
      </c>
      <c r="AM514" s="131">
        <v>1275352.28</v>
      </c>
      <c r="AN514" s="131">
        <v>996691.15</v>
      </c>
    </row>
    <row r="515">
      <c r="A515" s="129">
        <v>262.0</v>
      </c>
      <c r="B515" s="14" t="s">
        <v>42</v>
      </c>
      <c r="C515" s="14" t="s">
        <v>32</v>
      </c>
      <c r="D515" s="14" t="s">
        <v>268</v>
      </c>
      <c r="E515" s="14" t="s">
        <v>269</v>
      </c>
      <c r="F515" s="15" t="s">
        <v>270</v>
      </c>
      <c r="G515" s="15" t="s">
        <v>46</v>
      </c>
      <c r="H515" s="18" t="s">
        <v>1057</v>
      </c>
      <c r="I515" s="18" t="s">
        <v>1058</v>
      </c>
      <c r="J515" s="129">
        <v>1994971.86</v>
      </c>
      <c r="K515" s="129">
        <v>1406131.6</v>
      </c>
      <c r="L515" s="129">
        <v>73360.42</v>
      </c>
      <c r="M515" s="129">
        <v>54630.22</v>
      </c>
      <c r="N515" s="129">
        <v>35.0</v>
      </c>
      <c r="O515" s="14" t="s">
        <v>41</v>
      </c>
      <c r="P515" s="129">
        <v>1031.0</v>
      </c>
      <c r="Q515" s="129">
        <v>773.0</v>
      </c>
      <c r="R515" s="129">
        <v>88.0</v>
      </c>
      <c r="S515" s="129">
        <v>88.0</v>
      </c>
      <c r="T515" s="14" t="s">
        <v>41</v>
      </c>
      <c r="U515" s="129">
        <v>33.0</v>
      </c>
      <c r="V515" s="129">
        <v>0.0</v>
      </c>
      <c r="W515" s="129">
        <v>34.29</v>
      </c>
      <c r="X515" s="129">
        <v>41.88</v>
      </c>
      <c r="Y515" s="14" t="s">
        <v>41</v>
      </c>
      <c r="Z515" s="129">
        <v>1.0</v>
      </c>
      <c r="AA515" s="129">
        <v>1.0</v>
      </c>
      <c r="AB515" s="129">
        <v>5.0</v>
      </c>
      <c r="AC515" s="129">
        <v>5.0</v>
      </c>
      <c r="AD515" s="129">
        <v>3.55</v>
      </c>
      <c r="AE515" s="129">
        <v>128.0</v>
      </c>
      <c r="AF515" s="14" t="s">
        <v>41</v>
      </c>
      <c r="AG515" s="129">
        <v>1.0</v>
      </c>
      <c r="AH515" s="129">
        <v>1.0</v>
      </c>
      <c r="AI515" s="129">
        <v>4.0</v>
      </c>
      <c r="AJ515" s="129">
        <v>4.0</v>
      </c>
      <c r="AK515" s="129">
        <v>3.0</v>
      </c>
      <c r="AL515" s="130">
        <v>45392.87391458333</v>
      </c>
      <c r="AM515" s="131">
        <v>1994903.96</v>
      </c>
      <c r="AN515" s="131">
        <v>1407067.0</v>
      </c>
    </row>
    <row r="516">
      <c r="A516" s="129">
        <v>284.0</v>
      </c>
      <c r="B516" s="14" t="s">
        <v>63</v>
      </c>
      <c r="C516" s="14" t="s">
        <v>32</v>
      </c>
      <c r="D516" s="14" t="s">
        <v>288</v>
      </c>
      <c r="E516" s="14" t="s">
        <v>289</v>
      </c>
      <c r="F516" s="15" t="s">
        <v>88</v>
      </c>
      <c r="G516" s="15" t="s">
        <v>59</v>
      </c>
      <c r="H516" s="18" t="s">
        <v>1057</v>
      </c>
      <c r="I516" s="18" t="s">
        <v>1058</v>
      </c>
      <c r="J516" s="129">
        <v>1069370.9</v>
      </c>
      <c r="K516" s="129">
        <v>834996.0</v>
      </c>
      <c r="L516" s="129">
        <v>26274.15</v>
      </c>
      <c r="M516" s="129">
        <v>21222.91</v>
      </c>
      <c r="N516" s="129">
        <v>22.0</v>
      </c>
      <c r="O516" s="129">
        <v>9.0</v>
      </c>
      <c r="P516" s="129">
        <v>282.0</v>
      </c>
      <c r="Q516" s="129">
        <v>257.0</v>
      </c>
      <c r="R516" s="129">
        <v>32.0</v>
      </c>
      <c r="S516" s="129">
        <v>42.0</v>
      </c>
      <c r="T516" s="129">
        <v>144.0</v>
      </c>
      <c r="U516" s="129">
        <v>9.0</v>
      </c>
      <c r="V516" s="129">
        <v>-23.0</v>
      </c>
      <c r="W516" s="129">
        <v>23.8</v>
      </c>
      <c r="X516" s="129">
        <v>28.07</v>
      </c>
      <c r="Y516" s="129">
        <v>5.0</v>
      </c>
      <c r="Z516" s="129">
        <v>1.0</v>
      </c>
      <c r="AA516" s="129">
        <v>1.0</v>
      </c>
      <c r="AB516" s="129">
        <v>5.0</v>
      </c>
      <c r="AC516" s="129">
        <v>4.0</v>
      </c>
      <c r="AD516" s="129">
        <v>3.55</v>
      </c>
      <c r="AE516" s="129">
        <v>117.0</v>
      </c>
      <c r="AF516" s="129">
        <v>4.0</v>
      </c>
      <c r="AG516" s="129">
        <v>1.0</v>
      </c>
      <c r="AH516" s="129">
        <v>1.0</v>
      </c>
      <c r="AI516" s="129">
        <v>4.0</v>
      </c>
      <c r="AJ516" s="129">
        <v>3.0</v>
      </c>
      <c r="AK516" s="129">
        <v>3.0</v>
      </c>
      <c r="AL516" s="130">
        <v>45392.87391458333</v>
      </c>
      <c r="AM516" s="131">
        <v>1069170.09</v>
      </c>
      <c r="AN516" s="131">
        <v>834671.91</v>
      </c>
    </row>
    <row r="517">
      <c r="A517" s="129">
        <v>302.0</v>
      </c>
      <c r="B517" s="14" t="s">
        <v>122</v>
      </c>
      <c r="C517" s="14" t="s">
        <v>32</v>
      </c>
      <c r="D517" s="14" t="s">
        <v>312</v>
      </c>
      <c r="E517" s="14" t="s">
        <v>313</v>
      </c>
      <c r="F517" s="15" t="s">
        <v>154</v>
      </c>
      <c r="G517" s="15" t="s">
        <v>101</v>
      </c>
      <c r="H517" s="18" t="s">
        <v>1057</v>
      </c>
      <c r="I517" s="18" t="s">
        <v>1058</v>
      </c>
      <c r="J517" s="129">
        <v>677782.33</v>
      </c>
      <c r="K517" s="129">
        <v>477263.4</v>
      </c>
      <c r="L517" s="129">
        <v>19306.92</v>
      </c>
      <c r="M517" s="129">
        <v>14396.33</v>
      </c>
      <c r="N517" s="14" t="s">
        <v>41</v>
      </c>
      <c r="O517" s="129">
        <v>3.0</v>
      </c>
      <c r="P517" s="129">
        <v>184.0</v>
      </c>
      <c r="Q517" s="129">
        <v>168.0</v>
      </c>
      <c r="R517" s="129">
        <v>3.0</v>
      </c>
      <c r="S517" s="129">
        <v>11.0</v>
      </c>
      <c r="T517" s="14" t="s">
        <v>41</v>
      </c>
      <c r="U517" s="129">
        <v>9.0</v>
      </c>
      <c r="V517" s="129">
        <v>-72.0</v>
      </c>
      <c r="W517" s="129">
        <v>34.11</v>
      </c>
      <c r="X517" s="129">
        <v>42.01</v>
      </c>
      <c r="Y517" s="14" t="s">
        <v>41</v>
      </c>
      <c r="Z517" s="129">
        <v>1.0</v>
      </c>
      <c r="AA517" s="129">
        <v>1.0</v>
      </c>
      <c r="AB517" s="129">
        <v>5.0</v>
      </c>
      <c r="AC517" s="129">
        <v>5.0</v>
      </c>
      <c r="AD517" s="129">
        <v>3.55</v>
      </c>
      <c r="AE517" s="129">
        <v>115.0</v>
      </c>
      <c r="AF517" s="14" t="s">
        <v>41</v>
      </c>
      <c r="AG517" s="129">
        <v>1.0</v>
      </c>
      <c r="AH517" s="129">
        <v>1.0</v>
      </c>
      <c r="AI517" s="129">
        <v>4.0</v>
      </c>
      <c r="AJ517" s="129">
        <v>4.0</v>
      </c>
      <c r="AK517" s="129">
        <v>3.0</v>
      </c>
      <c r="AL517" s="130">
        <v>45392.87391458333</v>
      </c>
      <c r="AM517" s="131">
        <v>678549.32</v>
      </c>
      <c r="AN517" s="131">
        <v>478495.65</v>
      </c>
    </row>
    <row r="518">
      <c r="A518" s="129">
        <v>382.0</v>
      </c>
      <c r="B518" s="14" t="s">
        <v>47</v>
      </c>
      <c r="C518" s="14" t="s">
        <v>32</v>
      </c>
      <c r="D518" s="14" t="s">
        <v>388</v>
      </c>
      <c r="E518" s="14" t="s">
        <v>381</v>
      </c>
      <c r="F518" s="15" t="s">
        <v>220</v>
      </c>
      <c r="G518" s="15" t="s">
        <v>59</v>
      </c>
      <c r="H518" s="18" t="s">
        <v>1057</v>
      </c>
      <c r="I518" s="18" t="s">
        <v>1058</v>
      </c>
      <c r="J518" s="129">
        <v>569116.17</v>
      </c>
      <c r="K518" s="129">
        <v>397112.0</v>
      </c>
      <c r="L518" s="129">
        <v>19744.56</v>
      </c>
      <c r="M518" s="129">
        <v>13405.27</v>
      </c>
      <c r="N518" s="14" t="s">
        <v>41</v>
      </c>
      <c r="O518" s="14" t="s">
        <v>41</v>
      </c>
      <c r="P518" s="129">
        <v>272.0</v>
      </c>
      <c r="Q518" s="129">
        <v>187.0</v>
      </c>
      <c r="R518" s="129">
        <v>14.0</v>
      </c>
      <c r="S518" s="129">
        <v>17.0</v>
      </c>
      <c r="T518" s="14" t="s">
        <v>41</v>
      </c>
      <c r="U518" s="129">
        <v>45.0</v>
      </c>
      <c r="V518" s="129">
        <v>-17.0</v>
      </c>
      <c r="W518" s="129">
        <v>47.29</v>
      </c>
      <c r="X518" s="129">
        <v>43.31</v>
      </c>
      <c r="Y518" s="14" t="s">
        <v>41</v>
      </c>
      <c r="Z518" s="129">
        <v>1.0</v>
      </c>
      <c r="AA518" s="129">
        <v>1.0</v>
      </c>
      <c r="AB518" s="129">
        <v>5.0</v>
      </c>
      <c r="AC518" s="129">
        <v>5.0</v>
      </c>
      <c r="AD518" s="129">
        <v>3.55</v>
      </c>
      <c r="AE518" s="129">
        <v>116.0</v>
      </c>
      <c r="AF518" s="14" t="s">
        <v>41</v>
      </c>
      <c r="AG518" s="129">
        <v>1.0</v>
      </c>
      <c r="AH518" s="129">
        <v>1.0</v>
      </c>
      <c r="AI518" s="129">
        <v>4.0</v>
      </c>
      <c r="AJ518" s="129">
        <v>4.0</v>
      </c>
      <c r="AK518" s="129">
        <v>3.0</v>
      </c>
      <c r="AL518" s="130">
        <v>45392.87391458333</v>
      </c>
      <c r="AM518" s="131">
        <v>574226.42</v>
      </c>
      <c r="AN518" s="131">
        <v>397198.24</v>
      </c>
    </row>
    <row r="519">
      <c r="A519" s="129">
        <v>400.0</v>
      </c>
      <c r="B519" s="14" t="s">
        <v>42</v>
      </c>
      <c r="C519" s="14" t="s">
        <v>32</v>
      </c>
      <c r="D519" s="14" t="s">
        <v>201</v>
      </c>
      <c r="E519" s="14" t="s">
        <v>202</v>
      </c>
      <c r="F519" s="15" t="s">
        <v>108</v>
      </c>
      <c r="G519" s="15" t="s">
        <v>46</v>
      </c>
      <c r="H519" s="18" t="s">
        <v>1057</v>
      </c>
      <c r="I519" s="18" t="s">
        <v>1058</v>
      </c>
      <c r="J519" s="129">
        <v>1916364.82</v>
      </c>
      <c r="K519" s="129">
        <v>1366724.2</v>
      </c>
      <c r="L519" s="129">
        <v>56866.74</v>
      </c>
      <c r="M519" s="129">
        <v>42662.58</v>
      </c>
      <c r="N519" s="14" t="s">
        <v>41</v>
      </c>
      <c r="O519" s="14" t="s">
        <v>41</v>
      </c>
      <c r="P519" s="129">
        <v>779.0</v>
      </c>
      <c r="Q519" s="129">
        <v>657.0</v>
      </c>
      <c r="R519" s="129">
        <v>42.0</v>
      </c>
      <c r="S519" s="129">
        <v>70.0</v>
      </c>
      <c r="T519" s="14" t="s">
        <v>41</v>
      </c>
      <c r="U519" s="129">
        <v>18.0</v>
      </c>
      <c r="V519" s="129">
        <v>-40.0</v>
      </c>
      <c r="W519" s="129">
        <v>33.29</v>
      </c>
      <c r="X519" s="129">
        <v>40.22</v>
      </c>
      <c r="Y519" s="14" t="s">
        <v>41</v>
      </c>
      <c r="Z519" s="129">
        <v>1.0</v>
      </c>
      <c r="AA519" s="129">
        <v>1.0</v>
      </c>
      <c r="AB519" s="129">
        <v>5.0</v>
      </c>
      <c r="AC519" s="129">
        <v>5.0</v>
      </c>
      <c r="AD519" s="129">
        <v>3.55</v>
      </c>
      <c r="AE519" s="129">
        <v>126.0</v>
      </c>
      <c r="AF519" s="14" t="s">
        <v>41</v>
      </c>
      <c r="AG519" s="129">
        <v>1.0</v>
      </c>
      <c r="AH519" s="129">
        <v>1.0</v>
      </c>
      <c r="AI519" s="129">
        <v>4.0</v>
      </c>
      <c r="AJ519" s="129">
        <v>4.0</v>
      </c>
      <c r="AK519" s="129">
        <v>3.0</v>
      </c>
      <c r="AL519" s="130">
        <v>45392.87391458333</v>
      </c>
      <c r="AM519" s="131">
        <v>1918295.7</v>
      </c>
      <c r="AN519" s="131">
        <v>1316851.81</v>
      </c>
    </row>
    <row r="520">
      <c r="A520" s="129">
        <v>537.0</v>
      </c>
      <c r="B520" s="14" t="s">
        <v>67</v>
      </c>
      <c r="C520" s="14" t="s">
        <v>32</v>
      </c>
      <c r="D520" s="14" t="s">
        <v>510</v>
      </c>
      <c r="E520" s="14" t="s">
        <v>511</v>
      </c>
      <c r="F520" s="15" t="s">
        <v>93</v>
      </c>
      <c r="G520" s="15" t="s">
        <v>46</v>
      </c>
      <c r="H520" s="18" t="s">
        <v>1057</v>
      </c>
      <c r="I520" s="18" t="s">
        <v>1058</v>
      </c>
      <c r="J520" s="129">
        <v>1717610.05</v>
      </c>
      <c r="K520" s="129">
        <v>1227746.2</v>
      </c>
      <c r="L520" s="129">
        <v>59028.75</v>
      </c>
      <c r="M520" s="129">
        <v>47485.84</v>
      </c>
      <c r="N520" s="14" t="s">
        <v>41</v>
      </c>
      <c r="O520" s="14" t="s">
        <v>41</v>
      </c>
      <c r="P520" s="129">
        <v>547.0</v>
      </c>
      <c r="Q520" s="129">
        <v>426.0</v>
      </c>
      <c r="R520" s="129">
        <v>47.0</v>
      </c>
      <c r="S520" s="129">
        <v>45.0</v>
      </c>
      <c r="T520" s="14" t="s">
        <v>41</v>
      </c>
      <c r="U520" s="129">
        <v>28.0</v>
      </c>
      <c r="V520" s="129">
        <v>4.0</v>
      </c>
      <c r="W520" s="129">
        <v>24.31</v>
      </c>
      <c r="X520" s="129">
        <v>39.9</v>
      </c>
      <c r="Y520" s="14" t="s">
        <v>41</v>
      </c>
      <c r="Z520" s="129">
        <v>1.0</v>
      </c>
      <c r="AA520" s="129">
        <v>1.0</v>
      </c>
      <c r="AB520" s="129">
        <v>5.0</v>
      </c>
      <c r="AC520" s="129">
        <v>5.0</v>
      </c>
      <c r="AD520" s="129">
        <v>3.55</v>
      </c>
      <c r="AE520" s="129">
        <v>127.0</v>
      </c>
      <c r="AF520" s="14" t="s">
        <v>41</v>
      </c>
      <c r="AG520" s="129">
        <v>1.0</v>
      </c>
      <c r="AH520" s="129">
        <v>1.0</v>
      </c>
      <c r="AI520" s="129">
        <v>4.0</v>
      </c>
      <c r="AJ520" s="129">
        <v>4.0</v>
      </c>
      <c r="AK520" s="129">
        <v>3.0</v>
      </c>
      <c r="AL520" s="130">
        <v>45392.87391458333</v>
      </c>
      <c r="AM520" s="131">
        <v>1717090.43</v>
      </c>
      <c r="AN520" s="131">
        <v>1230316.49</v>
      </c>
    </row>
    <row r="521">
      <c r="A521" s="129">
        <v>648.0</v>
      </c>
      <c r="B521" s="14" t="s">
        <v>67</v>
      </c>
      <c r="C521" s="14" t="s">
        <v>32</v>
      </c>
      <c r="D521" s="14" t="s">
        <v>371</v>
      </c>
      <c r="E521" s="14" t="s">
        <v>600</v>
      </c>
      <c r="F521" s="15" t="s">
        <v>121</v>
      </c>
      <c r="G521" s="15" t="s">
        <v>36</v>
      </c>
      <c r="H521" s="18" t="s">
        <v>1057</v>
      </c>
      <c r="I521" s="18" t="s">
        <v>1058</v>
      </c>
      <c r="J521" s="129">
        <v>1417223.73</v>
      </c>
      <c r="K521" s="129">
        <v>957207.6</v>
      </c>
      <c r="L521" s="129">
        <v>47056.19</v>
      </c>
      <c r="M521" s="129">
        <v>35301.37</v>
      </c>
      <c r="N521" s="14" t="s">
        <v>41</v>
      </c>
      <c r="O521" s="14" t="s">
        <v>41</v>
      </c>
      <c r="P521" s="129">
        <v>435.0</v>
      </c>
      <c r="Q521" s="129">
        <v>309.0</v>
      </c>
      <c r="R521" s="129">
        <v>26.0</v>
      </c>
      <c r="S521" s="129">
        <v>27.0</v>
      </c>
      <c r="T521" s="14" t="s">
        <v>41</v>
      </c>
      <c r="U521" s="129">
        <v>40.0</v>
      </c>
      <c r="V521" s="129">
        <v>-3.0</v>
      </c>
      <c r="W521" s="129">
        <v>33.3</v>
      </c>
      <c r="X521" s="129">
        <v>48.06</v>
      </c>
      <c r="Y521" s="14" t="s">
        <v>41</v>
      </c>
      <c r="Z521" s="129">
        <v>1.0</v>
      </c>
      <c r="AA521" s="129">
        <v>1.0</v>
      </c>
      <c r="AB521" s="129">
        <v>5.0</v>
      </c>
      <c r="AC521" s="129">
        <v>5.0</v>
      </c>
      <c r="AD521" s="129">
        <v>3.55</v>
      </c>
      <c r="AE521" s="129">
        <v>125.0</v>
      </c>
      <c r="AF521" s="14" t="s">
        <v>41</v>
      </c>
      <c r="AG521" s="129">
        <v>1.0</v>
      </c>
      <c r="AH521" s="129">
        <v>1.0</v>
      </c>
      <c r="AI521" s="129">
        <v>4.0</v>
      </c>
      <c r="AJ521" s="129">
        <v>4.0</v>
      </c>
      <c r="AK521" s="129">
        <v>3.0</v>
      </c>
      <c r="AL521" s="130">
        <v>45392.87391458333</v>
      </c>
      <c r="AM521" s="131">
        <v>1418565.79</v>
      </c>
      <c r="AN521" s="131">
        <v>959770.07</v>
      </c>
    </row>
    <row r="522">
      <c r="A522" s="129">
        <v>701.0</v>
      </c>
      <c r="B522" s="14" t="s">
        <v>42</v>
      </c>
      <c r="C522" s="14" t="s">
        <v>32</v>
      </c>
      <c r="D522" s="14" t="s">
        <v>201</v>
      </c>
      <c r="E522" s="14" t="s">
        <v>202</v>
      </c>
      <c r="F522" s="15" t="s">
        <v>108</v>
      </c>
      <c r="G522" s="15" t="s">
        <v>46</v>
      </c>
      <c r="H522" s="18" t="s">
        <v>1057</v>
      </c>
      <c r="I522" s="18" t="s">
        <v>1058</v>
      </c>
      <c r="J522" s="129">
        <v>1114568.12</v>
      </c>
      <c r="K522" s="129">
        <v>795249.8</v>
      </c>
      <c r="L522" s="129">
        <v>36580.25</v>
      </c>
      <c r="M522" s="129">
        <v>27909.34</v>
      </c>
      <c r="N522" s="14" t="s">
        <v>41</v>
      </c>
      <c r="O522" s="14" t="s">
        <v>41</v>
      </c>
      <c r="P522" s="129">
        <v>503.0</v>
      </c>
      <c r="Q522" s="129">
        <v>424.0</v>
      </c>
      <c r="R522" s="129">
        <v>28.0</v>
      </c>
      <c r="S522" s="129">
        <v>49.0</v>
      </c>
      <c r="T522" s="14" t="s">
        <v>41</v>
      </c>
      <c r="U522" s="129">
        <v>18.0</v>
      </c>
      <c r="V522" s="129">
        <v>-42.0</v>
      </c>
      <c r="W522" s="129">
        <v>31.07</v>
      </c>
      <c r="X522" s="129">
        <v>40.15</v>
      </c>
      <c r="Y522" s="14" t="s">
        <v>41</v>
      </c>
      <c r="Z522" s="129">
        <v>1.0</v>
      </c>
      <c r="AA522" s="129">
        <v>1.0</v>
      </c>
      <c r="AB522" s="129">
        <v>5.0</v>
      </c>
      <c r="AC522" s="129">
        <v>5.0</v>
      </c>
      <c r="AD522" s="129">
        <v>3.55</v>
      </c>
      <c r="AE522" s="129">
        <v>121.0</v>
      </c>
      <c r="AF522" s="14" t="s">
        <v>41</v>
      </c>
      <c r="AG522" s="129">
        <v>1.0</v>
      </c>
      <c r="AH522" s="129">
        <v>1.0</v>
      </c>
      <c r="AI522" s="129">
        <v>4.0</v>
      </c>
      <c r="AJ522" s="129">
        <v>4.0</v>
      </c>
      <c r="AK522" s="129">
        <v>3.0</v>
      </c>
      <c r="AL522" s="130">
        <v>45392.87391458333</v>
      </c>
      <c r="AM522" s="131">
        <v>1114328.12</v>
      </c>
      <c r="AN522" s="131">
        <v>795249.33</v>
      </c>
    </row>
    <row r="523">
      <c r="A523" s="129">
        <v>786.0</v>
      </c>
      <c r="B523" s="14" t="s">
        <v>37</v>
      </c>
      <c r="C523" s="14" t="s">
        <v>32</v>
      </c>
      <c r="D523" s="14" t="s">
        <v>292</v>
      </c>
      <c r="E523" s="14" t="s">
        <v>702</v>
      </c>
      <c r="F523" s="15" t="s">
        <v>220</v>
      </c>
      <c r="G523" s="15" t="s">
        <v>59</v>
      </c>
      <c r="H523" s="18" t="s">
        <v>1057</v>
      </c>
      <c r="I523" s="18" t="s">
        <v>1058</v>
      </c>
      <c r="J523" s="129">
        <v>1050989.73</v>
      </c>
      <c r="K523" s="129">
        <v>664209.6</v>
      </c>
      <c r="L523" s="129">
        <v>29046.6</v>
      </c>
      <c r="M523" s="129">
        <v>23315.3</v>
      </c>
      <c r="N523" s="14" t="s">
        <v>41</v>
      </c>
      <c r="O523" s="14" t="s">
        <v>41</v>
      </c>
      <c r="P523" s="129">
        <v>408.0</v>
      </c>
      <c r="Q523" s="129">
        <v>265.0</v>
      </c>
      <c r="R523" s="129">
        <v>25.0</v>
      </c>
      <c r="S523" s="129">
        <v>28.0</v>
      </c>
      <c r="T523" s="14" t="s">
        <v>41</v>
      </c>
      <c r="U523" s="129">
        <v>53.0</v>
      </c>
      <c r="V523" s="129">
        <v>-10.0</v>
      </c>
      <c r="W523" s="129">
        <v>24.58</v>
      </c>
      <c r="X523" s="129">
        <v>58.23</v>
      </c>
      <c r="Y523" s="14" t="s">
        <v>41</v>
      </c>
      <c r="Z523" s="129">
        <v>1.0</v>
      </c>
      <c r="AA523" s="129">
        <v>1.0</v>
      </c>
      <c r="AB523" s="129">
        <v>5.0</v>
      </c>
      <c r="AC523" s="129">
        <v>5.0</v>
      </c>
      <c r="AD523" s="129">
        <v>3.55</v>
      </c>
      <c r="AE523" s="129">
        <v>119.0</v>
      </c>
      <c r="AF523" s="14" t="s">
        <v>41</v>
      </c>
      <c r="AG523" s="129">
        <v>1.0</v>
      </c>
      <c r="AH523" s="129">
        <v>1.0</v>
      </c>
      <c r="AI523" s="129">
        <v>4.0</v>
      </c>
      <c r="AJ523" s="129">
        <v>4.0</v>
      </c>
      <c r="AK523" s="129">
        <v>3.0</v>
      </c>
      <c r="AL523" s="130">
        <v>45392.87391458333</v>
      </c>
      <c r="AM523" s="131">
        <v>1050116.76</v>
      </c>
      <c r="AN523" s="131">
        <v>664248.66</v>
      </c>
    </row>
    <row r="524">
      <c r="A524" s="129">
        <v>844.0</v>
      </c>
      <c r="B524" s="14" t="s">
        <v>42</v>
      </c>
      <c r="C524" s="14" t="s">
        <v>32</v>
      </c>
      <c r="D524" s="14" t="s">
        <v>747</v>
      </c>
      <c r="E524" s="14" t="s">
        <v>748</v>
      </c>
      <c r="F524" s="15" t="s">
        <v>108</v>
      </c>
      <c r="G524" s="15" t="s">
        <v>46</v>
      </c>
      <c r="H524" s="18" t="s">
        <v>1057</v>
      </c>
      <c r="I524" s="18" t="s">
        <v>1058</v>
      </c>
      <c r="J524" s="129">
        <v>823115.39</v>
      </c>
      <c r="K524" s="129">
        <v>632484.2</v>
      </c>
      <c r="L524" s="129">
        <v>26797.68</v>
      </c>
      <c r="M524" s="129">
        <v>17741.73</v>
      </c>
      <c r="N524" s="14" t="s">
        <v>41</v>
      </c>
      <c r="O524" s="14" t="s">
        <v>41</v>
      </c>
      <c r="P524" s="129">
        <v>234.0</v>
      </c>
      <c r="Q524" s="129">
        <v>152.0</v>
      </c>
      <c r="R524" s="129">
        <v>14.0</v>
      </c>
      <c r="S524" s="129">
        <v>13.0</v>
      </c>
      <c r="T524" s="14" t="s">
        <v>41</v>
      </c>
      <c r="U524" s="129">
        <v>53.0</v>
      </c>
      <c r="V524" s="129">
        <v>7.0</v>
      </c>
      <c r="W524" s="129">
        <v>51.04</v>
      </c>
      <c r="X524" s="129">
        <v>30.14</v>
      </c>
      <c r="Y524" s="14" t="s">
        <v>41</v>
      </c>
      <c r="Z524" s="129">
        <v>1.0</v>
      </c>
      <c r="AA524" s="129">
        <v>1.0</v>
      </c>
      <c r="AB524" s="129">
        <v>5.0</v>
      </c>
      <c r="AC524" s="129">
        <v>5.0</v>
      </c>
      <c r="AD524" s="129">
        <v>3.55</v>
      </c>
      <c r="AE524" s="129">
        <v>118.0</v>
      </c>
      <c r="AF524" s="14" t="s">
        <v>41</v>
      </c>
      <c r="AG524" s="129">
        <v>1.0</v>
      </c>
      <c r="AH524" s="129">
        <v>1.0</v>
      </c>
      <c r="AI524" s="129">
        <v>4.0</v>
      </c>
      <c r="AJ524" s="129">
        <v>4.0</v>
      </c>
      <c r="AK524" s="129">
        <v>3.0</v>
      </c>
      <c r="AL524" s="130">
        <v>45392.87391458333</v>
      </c>
      <c r="AM524" s="131">
        <v>832914.16</v>
      </c>
      <c r="AN524" s="131">
        <v>634999.09</v>
      </c>
    </row>
    <row r="525">
      <c r="A525" s="128">
        <v>3031.0</v>
      </c>
      <c r="B525" s="11" t="s">
        <v>31</v>
      </c>
      <c r="C525" s="11" t="s">
        <v>32</v>
      </c>
      <c r="D525" s="11" t="s">
        <v>803</v>
      </c>
      <c r="E525" s="14" t="s">
        <v>804</v>
      </c>
      <c r="F525" s="15" t="s">
        <v>797</v>
      </c>
      <c r="G525" s="15" t="s">
        <v>772</v>
      </c>
      <c r="H525" s="18" t="s">
        <v>1057</v>
      </c>
      <c r="I525" s="18" t="s">
        <v>1058</v>
      </c>
      <c r="J525" s="129">
        <v>2270806.49</v>
      </c>
      <c r="K525" s="129">
        <v>1850193.2</v>
      </c>
      <c r="L525" s="129">
        <v>108528.24</v>
      </c>
      <c r="M525" s="129">
        <v>90449.23</v>
      </c>
      <c r="N525" s="129">
        <v>32.0</v>
      </c>
      <c r="O525" s="129">
        <v>8.0</v>
      </c>
      <c r="P525" s="129">
        <v>639.0</v>
      </c>
      <c r="Q525" s="128">
        <v>617.0</v>
      </c>
      <c r="R525" s="128">
        <v>65.0</v>
      </c>
      <c r="S525" s="128">
        <v>75.0</v>
      </c>
      <c r="T525" s="128">
        <v>300.0</v>
      </c>
      <c r="U525" s="128">
        <v>3.0</v>
      </c>
      <c r="V525" s="128">
        <v>-13.0</v>
      </c>
      <c r="W525" s="128">
        <v>19.99</v>
      </c>
      <c r="X525" s="128">
        <v>22.73</v>
      </c>
      <c r="Y525" s="128">
        <v>5.0</v>
      </c>
      <c r="Z525" s="128">
        <v>1.0</v>
      </c>
      <c r="AA525" s="128">
        <v>1.0</v>
      </c>
      <c r="AB525" s="128">
        <v>5.0</v>
      </c>
      <c r="AC525" s="128">
        <v>4.0</v>
      </c>
      <c r="AD525" s="128">
        <v>3.55</v>
      </c>
      <c r="AE525" s="128">
        <v>130.0</v>
      </c>
      <c r="AF525" s="128">
        <v>4.0</v>
      </c>
      <c r="AG525" s="128">
        <v>1.0</v>
      </c>
      <c r="AH525" s="128">
        <v>1.0</v>
      </c>
      <c r="AI525" s="128">
        <v>4.0</v>
      </c>
      <c r="AJ525" s="128">
        <v>3.0</v>
      </c>
      <c r="AK525" s="128">
        <v>3.0</v>
      </c>
      <c r="AL525" s="130">
        <v>45392.87391458333</v>
      </c>
      <c r="AM525" s="131">
        <v>3865998.67</v>
      </c>
      <c r="AN525" s="131">
        <v>3172358.52</v>
      </c>
    </row>
    <row r="526">
      <c r="A526" s="128">
        <v>3035.0</v>
      </c>
      <c r="B526" s="11" t="s">
        <v>31</v>
      </c>
      <c r="C526" s="11" t="s">
        <v>32</v>
      </c>
      <c r="D526" s="11" t="s">
        <v>373</v>
      </c>
      <c r="E526" s="14" t="s">
        <v>805</v>
      </c>
      <c r="F526" s="15" t="s">
        <v>776</v>
      </c>
      <c r="G526" s="15" t="s">
        <v>772</v>
      </c>
      <c r="H526" s="18" t="s">
        <v>1057</v>
      </c>
      <c r="I526" s="18" t="s">
        <v>1058</v>
      </c>
      <c r="J526" s="129">
        <v>395803.43</v>
      </c>
      <c r="K526" s="129">
        <v>293754.8</v>
      </c>
      <c r="L526" s="129">
        <v>17149.14</v>
      </c>
      <c r="M526" s="129">
        <v>13543.0</v>
      </c>
      <c r="N526" s="129">
        <v>27.0</v>
      </c>
      <c r="O526" s="14" t="s">
        <v>41</v>
      </c>
      <c r="P526" s="128">
        <v>244.0</v>
      </c>
      <c r="Q526" s="128">
        <v>158.0</v>
      </c>
      <c r="R526" s="128">
        <v>48.0</v>
      </c>
      <c r="S526" s="128">
        <v>47.0</v>
      </c>
      <c r="T526" s="11" t="s">
        <v>41</v>
      </c>
      <c r="U526" s="128">
        <v>54.0</v>
      </c>
      <c r="V526" s="128">
        <v>2.0</v>
      </c>
      <c r="W526" s="128">
        <v>26.63</v>
      </c>
      <c r="X526" s="128">
        <v>34.74</v>
      </c>
      <c r="Y526" s="11" t="s">
        <v>41</v>
      </c>
      <c r="Z526" s="128">
        <v>1.0</v>
      </c>
      <c r="AA526" s="128">
        <v>1.0</v>
      </c>
      <c r="AB526" s="128">
        <v>5.0</v>
      </c>
      <c r="AC526" s="128">
        <v>5.0</v>
      </c>
      <c r="AD526" s="128">
        <v>3.55</v>
      </c>
      <c r="AE526" s="128">
        <v>114.0</v>
      </c>
      <c r="AF526" s="11" t="s">
        <v>41</v>
      </c>
      <c r="AG526" s="128">
        <v>1.0</v>
      </c>
      <c r="AH526" s="128">
        <v>1.0</v>
      </c>
      <c r="AI526" s="128">
        <v>4.0</v>
      </c>
      <c r="AJ526" s="128">
        <v>4.0</v>
      </c>
      <c r="AK526" s="128">
        <v>3.0</v>
      </c>
      <c r="AL526" s="130">
        <v>45392.87391458333</v>
      </c>
      <c r="AM526" s="131">
        <v>669640.59</v>
      </c>
      <c r="AN526" s="131">
        <v>500010.94</v>
      </c>
    </row>
    <row r="527">
      <c r="A527" s="128">
        <v>3038.0</v>
      </c>
      <c r="B527" s="11" t="s">
        <v>31</v>
      </c>
      <c r="C527" s="11" t="s">
        <v>32</v>
      </c>
      <c r="D527" s="11" t="s">
        <v>226</v>
      </c>
      <c r="E527" s="14" t="s">
        <v>780</v>
      </c>
      <c r="F527" s="15" t="s">
        <v>776</v>
      </c>
      <c r="G527" s="15" t="s">
        <v>772</v>
      </c>
      <c r="H527" s="18" t="s">
        <v>1057</v>
      </c>
      <c r="I527" s="18" t="s">
        <v>1058</v>
      </c>
      <c r="J527" s="129">
        <v>662574.12</v>
      </c>
      <c r="K527" s="129">
        <v>533945.6</v>
      </c>
      <c r="L527" s="129">
        <v>29477.25</v>
      </c>
      <c r="M527" s="129">
        <v>26247.33</v>
      </c>
      <c r="N527" s="129">
        <v>15.0</v>
      </c>
      <c r="O527" s="129">
        <v>3.0</v>
      </c>
      <c r="P527" s="129">
        <v>276.0</v>
      </c>
      <c r="Q527" s="128">
        <v>212.0</v>
      </c>
      <c r="R527" s="128">
        <v>89.0</v>
      </c>
      <c r="S527" s="128">
        <v>41.0</v>
      </c>
      <c r="T527" s="128">
        <v>400.0</v>
      </c>
      <c r="U527" s="128">
        <v>30.0</v>
      </c>
      <c r="V527" s="128">
        <v>117.0</v>
      </c>
      <c r="W527" s="128">
        <v>12.31</v>
      </c>
      <c r="X527" s="128">
        <v>24.09</v>
      </c>
      <c r="Y527" s="128">
        <v>5.0</v>
      </c>
      <c r="Z527" s="128">
        <v>1.0</v>
      </c>
      <c r="AA527" s="128">
        <v>5.0</v>
      </c>
      <c r="AB527" s="128">
        <v>3.0</v>
      </c>
      <c r="AC527" s="128">
        <v>4.0</v>
      </c>
      <c r="AD527" s="128">
        <v>3.55</v>
      </c>
      <c r="AE527" s="128">
        <v>120.0</v>
      </c>
      <c r="AF527" s="128">
        <v>4.0</v>
      </c>
      <c r="AG527" s="128">
        <v>1.0</v>
      </c>
      <c r="AH527" s="128">
        <v>4.0</v>
      </c>
      <c r="AI527" s="128">
        <v>2.0</v>
      </c>
      <c r="AJ527" s="128">
        <v>3.0</v>
      </c>
      <c r="AK527" s="128">
        <v>3.0</v>
      </c>
      <c r="AL527" s="130">
        <v>45392.87391458333</v>
      </c>
      <c r="AM527" s="131">
        <v>1111688.95</v>
      </c>
      <c r="AN527" s="131">
        <v>924379.95</v>
      </c>
    </row>
    <row r="528">
      <c r="A528" s="128">
        <v>3049.0</v>
      </c>
      <c r="B528" s="11" t="s">
        <v>31</v>
      </c>
      <c r="C528" s="11" t="s">
        <v>32</v>
      </c>
      <c r="D528" s="11" t="s">
        <v>822</v>
      </c>
      <c r="E528" s="14" t="s">
        <v>808</v>
      </c>
      <c r="F528" s="15" t="s">
        <v>771</v>
      </c>
      <c r="G528" s="15" t="s">
        <v>772</v>
      </c>
      <c r="H528" s="18" t="s">
        <v>1057</v>
      </c>
      <c r="I528" s="18" t="s">
        <v>1058</v>
      </c>
      <c r="J528" s="129">
        <v>1001251.0</v>
      </c>
      <c r="K528" s="129">
        <v>734564.0</v>
      </c>
      <c r="L528" s="129">
        <v>37597.43</v>
      </c>
      <c r="M528" s="129">
        <v>29195.92</v>
      </c>
      <c r="N528" s="129">
        <v>1.0</v>
      </c>
      <c r="O528" s="14" t="s">
        <v>41</v>
      </c>
      <c r="P528" s="129">
        <v>359.0</v>
      </c>
      <c r="Q528" s="128">
        <v>275.0</v>
      </c>
      <c r="R528" s="128">
        <v>33.0</v>
      </c>
      <c r="S528" s="128">
        <v>30.0</v>
      </c>
      <c r="T528" s="11" t="s">
        <v>41</v>
      </c>
      <c r="U528" s="128">
        <v>30.0</v>
      </c>
      <c r="V528" s="128">
        <v>10.0</v>
      </c>
      <c r="W528" s="128">
        <v>28.78</v>
      </c>
      <c r="X528" s="128">
        <v>36.31</v>
      </c>
      <c r="Y528" s="11" t="s">
        <v>41</v>
      </c>
      <c r="Z528" s="128">
        <v>1.0</v>
      </c>
      <c r="AA528" s="128">
        <v>1.0</v>
      </c>
      <c r="AB528" s="128">
        <v>5.0</v>
      </c>
      <c r="AC528" s="128">
        <v>5.0</v>
      </c>
      <c r="AD528" s="128">
        <v>3.55</v>
      </c>
      <c r="AE528" s="128">
        <v>122.0</v>
      </c>
      <c r="AF528" s="11" t="s">
        <v>41</v>
      </c>
      <c r="AG528" s="128">
        <v>1.0</v>
      </c>
      <c r="AH528" s="128">
        <v>1.0</v>
      </c>
      <c r="AI528" s="128">
        <v>4.0</v>
      </c>
      <c r="AJ528" s="128">
        <v>4.0</v>
      </c>
      <c r="AK528" s="128">
        <v>3.0</v>
      </c>
      <c r="AL528" s="130">
        <v>45392.87391458333</v>
      </c>
      <c r="AM528" s="131">
        <v>1787658.72</v>
      </c>
      <c r="AN528" s="131">
        <v>1297318.71</v>
      </c>
    </row>
    <row r="529">
      <c r="A529" s="128">
        <v>3053.0</v>
      </c>
      <c r="B529" s="11" t="s">
        <v>31</v>
      </c>
      <c r="C529" s="11" t="s">
        <v>32</v>
      </c>
      <c r="D529" s="11" t="s">
        <v>825</v>
      </c>
      <c r="E529" s="14" t="s">
        <v>239</v>
      </c>
      <c r="F529" s="15" t="s">
        <v>771</v>
      </c>
      <c r="G529" s="15" t="s">
        <v>772</v>
      </c>
      <c r="H529" s="18" t="s">
        <v>1057</v>
      </c>
      <c r="I529" s="18" t="s">
        <v>1058</v>
      </c>
      <c r="J529" s="129">
        <v>961175.9</v>
      </c>
      <c r="K529" s="129">
        <v>553244.2</v>
      </c>
      <c r="L529" s="129">
        <v>38638.5</v>
      </c>
      <c r="M529" s="129">
        <v>22282.4</v>
      </c>
      <c r="N529" s="14" t="s">
        <v>41</v>
      </c>
      <c r="O529" s="129">
        <v>7.0</v>
      </c>
      <c r="P529" s="129">
        <v>303.0</v>
      </c>
      <c r="Q529" s="128">
        <v>196.0</v>
      </c>
      <c r="R529" s="128">
        <v>7.0</v>
      </c>
      <c r="S529" s="128">
        <v>23.0</v>
      </c>
      <c r="T529" s="11" t="s">
        <v>41</v>
      </c>
      <c r="U529" s="128">
        <v>54.0</v>
      </c>
      <c r="V529" s="128">
        <v>-69.0</v>
      </c>
      <c r="W529" s="128">
        <v>73.4</v>
      </c>
      <c r="X529" s="128">
        <v>73.73</v>
      </c>
      <c r="Y529" s="11" t="s">
        <v>41</v>
      </c>
      <c r="Z529" s="128">
        <v>1.0</v>
      </c>
      <c r="AA529" s="128">
        <v>1.0</v>
      </c>
      <c r="AB529" s="128">
        <v>5.0</v>
      </c>
      <c r="AC529" s="128">
        <v>5.0</v>
      </c>
      <c r="AD529" s="128">
        <v>3.55</v>
      </c>
      <c r="AE529" s="128">
        <v>123.0</v>
      </c>
      <c r="AF529" s="11" t="s">
        <v>41</v>
      </c>
      <c r="AG529" s="128">
        <v>1.0</v>
      </c>
      <c r="AH529" s="128">
        <v>1.0</v>
      </c>
      <c r="AI529" s="128">
        <v>4.0</v>
      </c>
      <c r="AJ529" s="128">
        <v>4.0</v>
      </c>
      <c r="AK529" s="128">
        <v>3.0</v>
      </c>
      <c r="AL529" s="130">
        <v>45392.87391458333</v>
      </c>
      <c r="AM529" s="131">
        <v>1639093.8</v>
      </c>
      <c r="AN529" s="131">
        <v>984059.58</v>
      </c>
    </row>
    <row r="530">
      <c r="A530" s="129">
        <v>233.0</v>
      </c>
      <c r="B530" s="14" t="s">
        <v>42</v>
      </c>
      <c r="C530" s="14" t="s">
        <v>32</v>
      </c>
      <c r="D530" s="14" t="s">
        <v>74</v>
      </c>
      <c r="E530" s="14" t="s">
        <v>234</v>
      </c>
      <c r="F530" s="15" t="s">
        <v>108</v>
      </c>
      <c r="G530" s="15" t="s">
        <v>46</v>
      </c>
      <c r="H530" s="18" t="s">
        <v>1057</v>
      </c>
      <c r="I530" s="18" t="s">
        <v>1058</v>
      </c>
      <c r="J530" s="129">
        <v>2028412.3</v>
      </c>
      <c r="K530" s="129">
        <v>1491549.8</v>
      </c>
      <c r="L530" s="129">
        <v>69231.27</v>
      </c>
      <c r="M530" s="129">
        <v>56930.52</v>
      </c>
      <c r="N530" s="129">
        <v>6.0</v>
      </c>
      <c r="O530" s="129">
        <v>8.0</v>
      </c>
      <c r="P530" s="129">
        <v>724.0</v>
      </c>
      <c r="Q530" s="129">
        <v>613.0</v>
      </c>
      <c r="R530" s="129">
        <v>38.0</v>
      </c>
      <c r="S530" s="129">
        <v>53.0</v>
      </c>
      <c r="T530" s="129">
        <v>-25.0</v>
      </c>
      <c r="U530" s="129">
        <v>18.0</v>
      </c>
      <c r="V530" s="129">
        <v>-28.0</v>
      </c>
      <c r="W530" s="129">
        <v>21.61</v>
      </c>
      <c r="X530" s="129">
        <v>35.99</v>
      </c>
      <c r="Y530" s="129">
        <v>1.0</v>
      </c>
      <c r="Z530" s="129">
        <v>1.0</v>
      </c>
      <c r="AA530" s="129">
        <v>1.0</v>
      </c>
      <c r="AB530" s="129">
        <v>5.0</v>
      </c>
      <c r="AC530" s="129">
        <v>5.0</v>
      </c>
      <c r="AD530" s="129">
        <v>3.6</v>
      </c>
      <c r="AE530" s="129">
        <v>110.0</v>
      </c>
      <c r="AF530" s="129">
        <v>1.0</v>
      </c>
      <c r="AG530" s="129">
        <v>1.0</v>
      </c>
      <c r="AH530" s="129">
        <v>1.0</v>
      </c>
      <c r="AI530" s="129">
        <v>4.0</v>
      </c>
      <c r="AJ530" s="129">
        <v>4.0</v>
      </c>
      <c r="AK530" s="129">
        <v>3.0</v>
      </c>
      <c r="AL530" s="130">
        <v>45392.87391458333</v>
      </c>
      <c r="AM530" s="131">
        <v>2030107.54</v>
      </c>
      <c r="AN530" s="131">
        <v>1491158.85</v>
      </c>
    </row>
    <row r="531">
      <c r="A531" s="129">
        <v>234.0</v>
      </c>
      <c r="B531" s="14" t="s">
        <v>31</v>
      </c>
      <c r="C531" s="14" t="s">
        <v>32</v>
      </c>
      <c r="D531" s="14" t="s">
        <v>235</v>
      </c>
      <c r="E531" s="14" t="s">
        <v>236</v>
      </c>
      <c r="F531" s="15" t="s">
        <v>220</v>
      </c>
      <c r="G531" s="15" t="s">
        <v>59</v>
      </c>
      <c r="H531" s="18" t="s">
        <v>1057</v>
      </c>
      <c r="I531" s="18" t="s">
        <v>1058</v>
      </c>
      <c r="J531" s="129">
        <v>1844620.32</v>
      </c>
      <c r="K531" s="129">
        <v>896862.6</v>
      </c>
      <c r="L531" s="129">
        <v>55891.82</v>
      </c>
      <c r="M531" s="129">
        <v>34352.96</v>
      </c>
      <c r="N531" s="129">
        <v>68.0</v>
      </c>
      <c r="O531" s="129">
        <v>61.0</v>
      </c>
      <c r="P531" s="129">
        <v>465.0</v>
      </c>
      <c r="Q531" s="129">
        <v>323.0</v>
      </c>
      <c r="R531" s="129">
        <v>61.0</v>
      </c>
      <c r="S531" s="129">
        <v>54.0</v>
      </c>
      <c r="T531" s="129">
        <v>11.0</v>
      </c>
      <c r="U531" s="129">
        <v>43.0</v>
      </c>
      <c r="V531" s="129">
        <v>12.0</v>
      </c>
      <c r="W531" s="129">
        <v>62.7</v>
      </c>
      <c r="X531" s="129">
        <v>105.67</v>
      </c>
      <c r="Y531" s="129">
        <v>1.0</v>
      </c>
      <c r="Z531" s="129">
        <v>1.0</v>
      </c>
      <c r="AA531" s="129">
        <v>1.0</v>
      </c>
      <c r="AB531" s="129">
        <v>5.0</v>
      </c>
      <c r="AC531" s="129">
        <v>5.0</v>
      </c>
      <c r="AD531" s="129">
        <v>3.6</v>
      </c>
      <c r="AE531" s="129">
        <v>104.0</v>
      </c>
      <c r="AF531" s="129">
        <v>1.0</v>
      </c>
      <c r="AG531" s="129">
        <v>1.0</v>
      </c>
      <c r="AH531" s="129">
        <v>1.0</v>
      </c>
      <c r="AI531" s="129">
        <v>4.0</v>
      </c>
      <c r="AJ531" s="129">
        <v>4.0</v>
      </c>
      <c r="AK531" s="129">
        <v>3.0</v>
      </c>
      <c r="AL531" s="130">
        <v>45392.87391458333</v>
      </c>
      <c r="AM531" s="131">
        <v>1846268.84</v>
      </c>
      <c r="AN531" s="131">
        <v>910165.53</v>
      </c>
    </row>
    <row r="532">
      <c r="A532" s="129">
        <v>274.0</v>
      </c>
      <c r="B532" s="14" t="s">
        <v>42</v>
      </c>
      <c r="C532" s="14" t="s">
        <v>32</v>
      </c>
      <c r="D532" s="14" t="s">
        <v>273</v>
      </c>
      <c r="E532" s="14" t="s">
        <v>274</v>
      </c>
      <c r="F532" s="15" t="s">
        <v>70</v>
      </c>
      <c r="G532" s="15" t="s">
        <v>36</v>
      </c>
      <c r="H532" s="18" t="s">
        <v>1057</v>
      </c>
      <c r="I532" s="18" t="s">
        <v>1058</v>
      </c>
      <c r="J532" s="129">
        <v>1196346.07</v>
      </c>
      <c r="K532" s="129">
        <v>703587.8</v>
      </c>
      <c r="L532" s="129">
        <v>36314.46</v>
      </c>
      <c r="M532" s="129">
        <v>22507.52</v>
      </c>
      <c r="N532" s="129">
        <v>27.0</v>
      </c>
      <c r="O532" s="129">
        <v>29.0</v>
      </c>
      <c r="P532" s="129">
        <v>414.0</v>
      </c>
      <c r="Q532" s="129">
        <v>344.0</v>
      </c>
      <c r="R532" s="129">
        <v>16.0</v>
      </c>
      <c r="S532" s="129">
        <v>23.0</v>
      </c>
      <c r="T532" s="129">
        <v>-6.0</v>
      </c>
      <c r="U532" s="129">
        <v>20.0</v>
      </c>
      <c r="V532" s="129">
        <v>-30.0</v>
      </c>
      <c r="W532" s="129">
        <v>61.34</v>
      </c>
      <c r="X532" s="129">
        <v>70.04</v>
      </c>
      <c r="Y532" s="129">
        <v>1.0</v>
      </c>
      <c r="Z532" s="129">
        <v>1.0</v>
      </c>
      <c r="AA532" s="129">
        <v>1.0</v>
      </c>
      <c r="AB532" s="129">
        <v>5.0</v>
      </c>
      <c r="AC532" s="129">
        <v>5.0</v>
      </c>
      <c r="AD532" s="129">
        <v>3.6</v>
      </c>
      <c r="AE532" s="129">
        <v>94.0</v>
      </c>
      <c r="AF532" s="129">
        <v>1.0</v>
      </c>
      <c r="AG532" s="129">
        <v>1.0</v>
      </c>
      <c r="AH532" s="129">
        <v>1.0</v>
      </c>
      <c r="AI532" s="129">
        <v>4.0</v>
      </c>
      <c r="AJ532" s="129">
        <v>4.0</v>
      </c>
      <c r="AK532" s="129">
        <v>3.0</v>
      </c>
      <c r="AL532" s="130">
        <v>45392.87391458333</v>
      </c>
      <c r="AM532" s="131">
        <v>1196887.45</v>
      </c>
      <c r="AN532" s="131">
        <v>706097.51</v>
      </c>
    </row>
    <row r="533">
      <c r="A533" s="129">
        <v>278.0</v>
      </c>
      <c r="B533" s="14" t="s">
        <v>63</v>
      </c>
      <c r="C533" s="14" t="s">
        <v>32</v>
      </c>
      <c r="D533" s="14" t="s">
        <v>144</v>
      </c>
      <c r="E533" s="14" t="s">
        <v>280</v>
      </c>
      <c r="F533" s="15" t="s">
        <v>220</v>
      </c>
      <c r="G533" s="15" t="s">
        <v>59</v>
      </c>
      <c r="H533" s="18" t="s">
        <v>1057</v>
      </c>
      <c r="I533" s="18" t="s">
        <v>1058</v>
      </c>
      <c r="J533" s="129">
        <v>1213860.16</v>
      </c>
      <c r="K533" s="129">
        <v>928590.4</v>
      </c>
      <c r="L533" s="129">
        <v>39297.25</v>
      </c>
      <c r="M533" s="129">
        <v>32586.0</v>
      </c>
      <c r="N533" s="129">
        <v>5.0</v>
      </c>
      <c r="O533" s="129">
        <v>8.0</v>
      </c>
      <c r="P533" s="129">
        <v>581.0</v>
      </c>
      <c r="Q533" s="129">
        <v>495.0</v>
      </c>
      <c r="R533" s="129">
        <v>13.0</v>
      </c>
      <c r="S533" s="129">
        <v>21.0</v>
      </c>
      <c r="T533" s="129">
        <v>-37.0</v>
      </c>
      <c r="U533" s="129">
        <v>17.0</v>
      </c>
      <c r="V533" s="129">
        <v>-38.0</v>
      </c>
      <c r="W533" s="129">
        <v>20.6</v>
      </c>
      <c r="X533" s="129">
        <v>30.72</v>
      </c>
      <c r="Y533" s="129">
        <v>1.0</v>
      </c>
      <c r="Z533" s="129">
        <v>1.0</v>
      </c>
      <c r="AA533" s="129">
        <v>1.0</v>
      </c>
      <c r="AB533" s="129">
        <v>5.0</v>
      </c>
      <c r="AC533" s="129">
        <v>5.0</v>
      </c>
      <c r="AD533" s="129">
        <v>3.6</v>
      </c>
      <c r="AE533" s="129">
        <v>97.0</v>
      </c>
      <c r="AF533" s="129">
        <v>1.0</v>
      </c>
      <c r="AG533" s="129">
        <v>1.0</v>
      </c>
      <c r="AH533" s="129">
        <v>1.0</v>
      </c>
      <c r="AI533" s="129">
        <v>4.0</v>
      </c>
      <c r="AJ533" s="129">
        <v>4.0</v>
      </c>
      <c r="AK533" s="129">
        <v>3.0</v>
      </c>
      <c r="AL533" s="130">
        <v>45392.87391458333</v>
      </c>
      <c r="AM533" s="131">
        <v>1213842.46</v>
      </c>
      <c r="AN533" s="131">
        <v>927788.75</v>
      </c>
    </row>
    <row r="534">
      <c r="A534" s="129">
        <v>322.0</v>
      </c>
      <c r="B534" s="14" t="s">
        <v>97</v>
      </c>
      <c r="C534" s="14" t="s">
        <v>32</v>
      </c>
      <c r="D534" s="14" t="s">
        <v>48</v>
      </c>
      <c r="E534" s="14" t="s">
        <v>336</v>
      </c>
      <c r="F534" s="15" t="s">
        <v>209</v>
      </c>
      <c r="G534" s="15" t="s">
        <v>101</v>
      </c>
      <c r="H534" s="18" t="s">
        <v>1057</v>
      </c>
      <c r="I534" s="18" t="s">
        <v>1058</v>
      </c>
      <c r="J534" s="129">
        <v>1320261.53</v>
      </c>
      <c r="K534" s="129">
        <v>1014700.4</v>
      </c>
      <c r="L534" s="129">
        <v>57800.8</v>
      </c>
      <c r="M534" s="129">
        <v>44018.15</v>
      </c>
      <c r="N534" s="129">
        <v>9.0</v>
      </c>
      <c r="O534" s="129">
        <v>20.0</v>
      </c>
      <c r="P534" s="129">
        <v>287.0</v>
      </c>
      <c r="Q534" s="129">
        <v>245.0</v>
      </c>
      <c r="R534" s="129">
        <v>18.0</v>
      </c>
      <c r="S534" s="129">
        <v>21.0</v>
      </c>
      <c r="T534" s="129">
        <v>-55.0</v>
      </c>
      <c r="U534" s="129">
        <v>17.0</v>
      </c>
      <c r="V534" s="129">
        <v>-14.0</v>
      </c>
      <c r="W534" s="129">
        <v>31.31</v>
      </c>
      <c r="X534" s="129">
        <v>30.11</v>
      </c>
      <c r="Y534" s="129">
        <v>1.0</v>
      </c>
      <c r="Z534" s="129">
        <v>1.0</v>
      </c>
      <c r="AA534" s="129">
        <v>1.0</v>
      </c>
      <c r="AB534" s="129">
        <v>5.0</v>
      </c>
      <c r="AC534" s="129">
        <v>5.0</v>
      </c>
      <c r="AD534" s="129">
        <v>3.6</v>
      </c>
      <c r="AE534" s="129">
        <v>105.0</v>
      </c>
      <c r="AF534" s="129">
        <v>1.0</v>
      </c>
      <c r="AG534" s="129">
        <v>1.0</v>
      </c>
      <c r="AH534" s="129">
        <v>1.0</v>
      </c>
      <c r="AI534" s="129">
        <v>4.0</v>
      </c>
      <c r="AJ534" s="129">
        <v>4.0</v>
      </c>
      <c r="AK534" s="129">
        <v>3.0</v>
      </c>
      <c r="AL534" s="130">
        <v>45392.87391458333</v>
      </c>
      <c r="AM534" s="131">
        <v>1320261.53</v>
      </c>
      <c r="AN534" s="131">
        <v>1015070.13</v>
      </c>
    </row>
    <row r="535">
      <c r="A535" s="129">
        <v>366.0</v>
      </c>
      <c r="B535" s="14" t="s">
        <v>31</v>
      </c>
      <c r="C535" s="14" t="s">
        <v>32</v>
      </c>
      <c r="D535" s="14" t="s">
        <v>373</v>
      </c>
      <c r="E535" s="14" t="s">
        <v>374</v>
      </c>
      <c r="F535" s="15" t="s">
        <v>220</v>
      </c>
      <c r="G535" s="15" t="s">
        <v>59</v>
      </c>
      <c r="H535" s="18" t="s">
        <v>1057</v>
      </c>
      <c r="I535" s="18" t="s">
        <v>1058</v>
      </c>
      <c r="J535" s="129">
        <v>2400776.87</v>
      </c>
      <c r="K535" s="129">
        <v>1529023.6</v>
      </c>
      <c r="L535" s="129">
        <v>65414.16</v>
      </c>
      <c r="M535" s="129">
        <v>52830.5</v>
      </c>
      <c r="N535" s="129">
        <v>56.0</v>
      </c>
      <c r="O535" s="129">
        <v>91.0</v>
      </c>
      <c r="P535" s="129">
        <v>682.0</v>
      </c>
      <c r="Q535" s="129">
        <v>538.0</v>
      </c>
      <c r="R535" s="129">
        <v>60.0</v>
      </c>
      <c r="S535" s="129">
        <v>78.0</v>
      </c>
      <c r="T535" s="129">
        <v>-38.0</v>
      </c>
      <c r="U535" s="129">
        <v>26.0</v>
      </c>
      <c r="V535" s="129">
        <v>-23.0</v>
      </c>
      <c r="W535" s="129">
        <v>23.82</v>
      </c>
      <c r="X535" s="129">
        <v>57.01</v>
      </c>
      <c r="Y535" s="129">
        <v>1.0</v>
      </c>
      <c r="Z535" s="129">
        <v>1.0</v>
      </c>
      <c r="AA535" s="129">
        <v>1.0</v>
      </c>
      <c r="AB535" s="129">
        <v>5.0</v>
      </c>
      <c r="AC535" s="129">
        <v>5.0</v>
      </c>
      <c r="AD535" s="129">
        <v>3.6</v>
      </c>
      <c r="AE535" s="129">
        <v>108.0</v>
      </c>
      <c r="AF535" s="129">
        <v>1.0</v>
      </c>
      <c r="AG535" s="129">
        <v>1.0</v>
      </c>
      <c r="AH535" s="129">
        <v>1.0</v>
      </c>
      <c r="AI535" s="129">
        <v>4.0</v>
      </c>
      <c r="AJ535" s="129">
        <v>4.0</v>
      </c>
      <c r="AK535" s="129">
        <v>3.0</v>
      </c>
      <c r="AL535" s="130">
        <v>45392.87391458333</v>
      </c>
      <c r="AM535" s="131">
        <v>2402051.94</v>
      </c>
      <c r="AN535" s="131">
        <v>1529555.06</v>
      </c>
    </row>
    <row r="536">
      <c r="A536" s="129">
        <v>369.0</v>
      </c>
      <c r="B536" s="14" t="s">
        <v>97</v>
      </c>
      <c r="C536" s="14" t="s">
        <v>32</v>
      </c>
      <c r="D536" s="14" t="s">
        <v>377</v>
      </c>
      <c r="E536" s="14" t="s">
        <v>378</v>
      </c>
      <c r="F536" s="15" t="s">
        <v>143</v>
      </c>
      <c r="G536" s="15" t="s">
        <v>101</v>
      </c>
      <c r="H536" s="18" t="s">
        <v>1057</v>
      </c>
      <c r="I536" s="18" t="s">
        <v>1058</v>
      </c>
      <c r="J536" s="129">
        <v>791796.02</v>
      </c>
      <c r="K536" s="129">
        <v>572835.8</v>
      </c>
      <c r="L536" s="129">
        <v>21775.51</v>
      </c>
      <c r="M536" s="129">
        <v>15684.47</v>
      </c>
      <c r="N536" s="129">
        <v>20.0</v>
      </c>
      <c r="O536" s="129">
        <v>44.0</v>
      </c>
      <c r="P536" s="129">
        <v>327.0</v>
      </c>
      <c r="Q536" s="129">
        <v>282.0</v>
      </c>
      <c r="R536" s="129">
        <v>17.0</v>
      </c>
      <c r="S536" s="129">
        <v>22.0</v>
      </c>
      <c r="T536" s="129">
        <v>-54.0</v>
      </c>
      <c r="U536" s="129">
        <v>15.0</v>
      </c>
      <c r="V536" s="129">
        <v>-22.0</v>
      </c>
      <c r="W536" s="129">
        <v>38.83</v>
      </c>
      <c r="X536" s="129">
        <v>38.22</v>
      </c>
      <c r="Y536" s="129">
        <v>1.0</v>
      </c>
      <c r="Z536" s="129">
        <v>1.0</v>
      </c>
      <c r="AA536" s="129">
        <v>1.0</v>
      </c>
      <c r="AB536" s="129">
        <v>5.0</v>
      </c>
      <c r="AC536" s="129">
        <v>5.0</v>
      </c>
      <c r="AD536" s="129">
        <v>3.6</v>
      </c>
      <c r="AE536" s="129">
        <v>90.0</v>
      </c>
      <c r="AF536" s="129">
        <v>1.0</v>
      </c>
      <c r="AG536" s="129">
        <v>1.0</v>
      </c>
      <c r="AH536" s="129">
        <v>1.0</v>
      </c>
      <c r="AI536" s="129">
        <v>4.0</v>
      </c>
      <c r="AJ536" s="129">
        <v>4.0</v>
      </c>
      <c r="AK536" s="129">
        <v>3.0</v>
      </c>
      <c r="AL536" s="130">
        <v>45392.87391458333</v>
      </c>
      <c r="AM536" s="131">
        <v>791947.02</v>
      </c>
      <c r="AN536" s="131">
        <v>572835.86</v>
      </c>
    </row>
    <row r="537">
      <c r="A537" s="129">
        <v>404.0</v>
      </c>
      <c r="B537" s="14" t="s">
        <v>97</v>
      </c>
      <c r="C537" s="14" t="s">
        <v>32</v>
      </c>
      <c r="D537" s="14" t="s">
        <v>405</v>
      </c>
      <c r="E537" s="14" t="s">
        <v>406</v>
      </c>
      <c r="F537" s="15" t="s">
        <v>143</v>
      </c>
      <c r="G537" s="15" t="s">
        <v>101</v>
      </c>
      <c r="H537" s="18" t="s">
        <v>1057</v>
      </c>
      <c r="I537" s="18" t="s">
        <v>1058</v>
      </c>
      <c r="J537" s="129">
        <v>2345200.81</v>
      </c>
      <c r="K537" s="129">
        <v>1678521.0</v>
      </c>
      <c r="L537" s="129">
        <v>67491.26</v>
      </c>
      <c r="M537" s="129">
        <v>51536.08</v>
      </c>
      <c r="N537" s="129">
        <v>48.0</v>
      </c>
      <c r="O537" s="129">
        <v>58.0</v>
      </c>
      <c r="P537" s="129">
        <v>655.0</v>
      </c>
      <c r="Q537" s="129">
        <v>504.0</v>
      </c>
      <c r="R537" s="129">
        <v>31.0</v>
      </c>
      <c r="S537" s="129">
        <v>31.0</v>
      </c>
      <c r="T537" s="129">
        <v>-17.0</v>
      </c>
      <c r="U537" s="129">
        <v>29.0</v>
      </c>
      <c r="V537" s="129">
        <v>0.0</v>
      </c>
      <c r="W537" s="129">
        <v>30.96</v>
      </c>
      <c r="X537" s="129">
        <v>39.72</v>
      </c>
      <c r="Y537" s="129">
        <v>1.0</v>
      </c>
      <c r="Z537" s="129">
        <v>1.0</v>
      </c>
      <c r="AA537" s="129">
        <v>1.0</v>
      </c>
      <c r="AB537" s="129">
        <v>5.0</v>
      </c>
      <c r="AC537" s="129">
        <v>5.0</v>
      </c>
      <c r="AD537" s="129">
        <v>3.6</v>
      </c>
      <c r="AE537" s="129">
        <v>109.0</v>
      </c>
      <c r="AF537" s="129">
        <v>1.0</v>
      </c>
      <c r="AG537" s="129">
        <v>1.0</v>
      </c>
      <c r="AH537" s="129">
        <v>1.0</v>
      </c>
      <c r="AI537" s="129">
        <v>4.0</v>
      </c>
      <c r="AJ537" s="129">
        <v>4.0</v>
      </c>
      <c r="AK537" s="129">
        <v>3.0</v>
      </c>
      <c r="AL537" s="130">
        <v>45392.87391458333</v>
      </c>
      <c r="AM537" s="131">
        <v>2346106.13</v>
      </c>
      <c r="AN537" s="131">
        <v>1680572.64</v>
      </c>
    </row>
    <row r="538">
      <c r="A538" s="129">
        <v>425.0</v>
      </c>
      <c r="B538" s="14" t="s">
        <v>47</v>
      </c>
      <c r="C538" s="14" t="s">
        <v>32</v>
      </c>
      <c r="D538" s="14" t="s">
        <v>354</v>
      </c>
      <c r="E538" s="14" t="s">
        <v>424</v>
      </c>
      <c r="F538" s="15" t="s">
        <v>425</v>
      </c>
      <c r="G538" s="15" t="s">
        <v>36</v>
      </c>
      <c r="H538" s="18" t="s">
        <v>1057</v>
      </c>
      <c r="I538" s="18" t="s">
        <v>1058</v>
      </c>
      <c r="J538" s="129">
        <v>1695747.74</v>
      </c>
      <c r="K538" s="129">
        <v>1159687.8</v>
      </c>
      <c r="L538" s="129">
        <v>42475.5</v>
      </c>
      <c r="M538" s="129">
        <v>33661.75</v>
      </c>
      <c r="N538" s="129">
        <v>23.0</v>
      </c>
      <c r="O538" s="129">
        <v>43.0</v>
      </c>
      <c r="P538" s="129">
        <v>503.0</v>
      </c>
      <c r="Q538" s="129">
        <v>502.0</v>
      </c>
      <c r="R538" s="129">
        <v>46.0</v>
      </c>
      <c r="S538" s="129">
        <v>57.0</v>
      </c>
      <c r="T538" s="129">
        <v>-46.0</v>
      </c>
      <c r="U538" s="129">
        <v>0.0</v>
      </c>
      <c r="V538" s="129">
        <v>-19.0</v>
      </c>
      <c r="W538" s="129">
        <v>26.18</v>
      </c>
      <c r="X538" s="129">
        <v>46.22</v>
      </c>
      <c r="Y538" s="129">
        <v>1.0</v>
      </c>
      <c r="Z538" s="129">
        <v>1.0</v>
      </c>
      <c r="AA538" s="129">
        <v>1.0</v>
      </c>
      <c r="AB538" s="129">
        <v>5.0</v>
      </c>
      <c r="AC538" s="129">
        <v>5.0</v>
      </c>
      <c r="AD538" s="129">
        <v>3.6</v>
      </c>
      <c r="AE538" s="129">
        <v>100.0</v>
      </c>
      <c r="AF538" s="129">
        <v>1.0</v>
      </c>
      <c r="AG538" s="129">
        <v>1.0</v>
      </c>
      <c r="AH538" s="129">
        <v>1.0</v>
      </c>
      <c r="AI538" s="129">
        <v>4.0</v>
      </c>
      <c r="AJ538" s="129">
        <v>4.0</v>
      </c>
      <c r="AK538" s="129">
        <v>3.0</v>
      </c>
      <c r="AL538" s="130">
        <v>45392.87391458333</v>
      </c>
      <c r="AM538" s="131">
        <v>1695590.76</v>
      </c>
      <c r="AN538" s="131">
        <v>1162811.77</v>
      </c>
    </row>
    <row r="539">
      <c r="A539" s="129">
        <v>426.0</v>
      </c>
      <c r="B539" s="14" t="s">
        <v>60</v>
      </c>
      <c r="C539" s="14" t="s">
        <v>32</v>
      </c>
      <c r="D539" s="14" t="s">
        <v>127</v>
      </c>
      <c r="E539" s="14" t="s">
        <v>128</v>
      </c>
      <c r="F539" s="15" t="s">
        <v>55</v>
      </c>
      <c r="G539" s="15" t="s">
        <v>36</v>
      </c>
      <c r="H539" s="18" t="s">
        <v>1057</v>
      </c>
      <c r="I539" s="18" t="s">
        <v>1058</v>
      </c>
      <c r="J539" s="129">
        <v>1388085.63</v>
      </c>
      <c r="K539" s="129">
        <v>1000191.4</v>
      </c>
      <c r="L539" s="129">
        <v>46378.01</v>
      </c>
      <c r="M539" s="129">
        <v>36755.32</v>
      </c>
      <c r="N539" s="129">
        <v>16.0</v>
      </c>
      <c r="O539" s="129">
        <v>24.0</v>
      </c>
      <c r="P539" s="129">
        <v>735.0</v>
      </c>
      <c r="Q539" s="129">
        <v>638.0</v>
      </c>
      <c r="R539" s="129">
        <v>29.0</v>
      </c>
      <c r="S539" s="129">
        <v>29.0</v>
      </c>
      <c r="T539" s="129">
        <v>-33.0</v>
      </c>
      <c r="U539" s="129">
        <v>15.0</v>
      </c>
      <c r="V539" s="129">
        <v>0.0</v>
      </c>
      <c r="W539" s="129">
        <v>26.18</v>
      </c>
      <c r="X539" s="129">
        <v>38.78</v>
      </c>
      <c r="Y539" s="129">
        <v>1.0</v>
      </c>
      <c r="Z539" s="129">
        <v>1.0</v>
      </c>
      <c r="AA539" s="129">
        <v>1.0</v>
      </c>
      <c r="AB539" s="129">
        <v>5.0</v>
      </c>
      <c r="AC539" s="129">
        <v>5.0</v>
      </c>
      <c r="AD539" s="129">
        <v>3.6</v>
      </c>
      <c r="AE539" s="129">
        <v>102.0</v>
      </c>
      <c r="AF539" s="129">
        <v>1.0</v>
      </c>
      <c r="AG539" s="129">
        <v>1.0</v>
      </c>
      <c r="AH539" s="129">
        <v>1.0</v>
      </c>
      <c r="AI539" s="129">
        <v>4.0</v>
      </c>
      <c r="AJ539" s="129">
        <v>4.0</v>
      </c>
      <c r="AK539" s="129">
        <v>3.0</v>
      </c>
      <c r="AL539" s="130">
        <v>45392.87391458333</v>
      </c>
      <c r="AM539" s="131">
        <v>1391896.13</v>
      </c>
      <c r="AN539" s="131">
        <v>1001619.53</v>
      </c>
    </row>
    <row r="540">
      <c r="A540" s="129">
        <v>427.0</v>
      </c>
      <c r="B540" s="14" t="s">
        <v>31</v>
      </c>
      <c r="C540" s="14" t="s">
        <v>32</v>
      </c>
      <c r="D540" s="14" t="s">
        <v>135</v>
      </c>
      <c r="E540" s="14" t="s">
        <v>136</v>
      </c>
      <c r="F540" s="15" t="s">
        <v>137</v>
      </c>
      <c r="G540" s="15" t="s">
        <v>36</v>
      </c>
      <c r="H540" s="18" t="s">
        <v>1057</v>
      </c>
      <c r="I540" s="18" t="s">
        <v>1058</v>
      </c>
      <c r="J540" s="129">
        <v>1157985.85</v>
      </c>
      <c r="K540" s="129">
        <v>798498.97</v>
      </c>
      <c r="L540" s="129">
        <v>38541.75</v>
      </c>
      <c r="M540" s="129">
        <v>32113.0</v>
      </c>
      <c r="N540" s="129">
        <v>66.0</v>
      </c>
      <c r="O540" s="129">
        <v>54.0</v>
      </c>
      <c r="P540" s="129">
        <v>483.0</v>
      </c>
      <c r="Q540" s="129">
        <v>463.0</v>
      </c>
      <c r="R540" s="129">
        <v>50.0</v>
      </c>
      <c r="S540" s="129">
        <v>51.0</v>
      </c>
      <c r="T540" s="129">
        <v>22.0</v>
      </c>
      <c r="U540" s="129">
        <v>4.0</v>
      </c>
      <c r="V540" s="129">
        <v>-1.0</v>
      </c>
      <c r="W540" s="129">
        <v>20.02</v>
      </c>
      <c r="X540" s="129">
        <v>45.02</v>
      </c>
      <c r="Y540" s="129">
        <v>1.0</v>
      </c>
      <c r="Z540" s="129">
        <v>1.0</v>
      </c>
      <c r="AA540" s="129">
        <v>1.0</v>
      </c>
      <c r="AB540" s="129">
        <v>5.0</v>
      </c>
      <c r="AC540" s="129">
        <v>5.0</v>
      </c>
      <c r="AD540" s="129">
        <v>3.6</v>
      </c>
      <c r="AE540" s="129">
        <v>96.0</v>
      </c>
      <c r="AF540" s="129">
        <v>1.0</v>
      </c>
      <c r="AG540" s="129">
        <v>1.0</v>
      </c>
      <c r="AH540" s="129">
        <v>1.0</v>
      </c>
      <c r="AI540" s="129">
        <v>4.0</v>
      </c>
      <c r="AJ540" s="129">
        <v>4.0</v>
      </c>
      <c r="AK540" s="129">
        <v>3.0</v>
      </c>
      <c r="AL540" s="130">
        <v>45392.87391458333</v>
      </c>
      <c r="AM540" s="131">
        <v>1152215.51</v>
      </c>
      <c r="AN540" s="131">
        <v>915500.66</v>
      </c>
    </row>
    <row r="541">
      <c r="A541" s="129">
        <v>460.0</v>
      </c>
      <c r="B541" s="14" t="s">
        <v>42</v>
      </c>
      <c r="C541" s="14" t="s">
        <v>32</v>
      </c>
      <c r="D541" s="14" t="s">
        <v>89</v>
      </c>
      <c r="E541" s="14" t="s">
        <v>90</v>
      </c>
      <c r="F541" s="15" t="s">
        <v>52</v>
      </c>
      <c r="G541" s="15" t="s">
        <v>46</v>
      </c>
      <c r="H541" s="18" t="s">
        <v>1057</v>
      </c>
      <c r="I541" s="18" t="s">
        <v>1058</v>
      </c>
      <c r="J541" s="129">
        <v>372669.46</v>
      </c>
      <c r="K541" s="129">
        <v>279354.4</v>
      </c>
      <c r="L541" s="129">
        <v>12384.75</v>
      </c>
      <c r="M541" s="129">
        <v>10484.5</v>
      </c>
      <c r="N541" s="129">
        <v>2.0</v>
      </c>
      <c r="O541" s="129">
        <v>5.0</v>
      </c>
      <c r="P541" s="129">
        <v>303.0</v>
      </c>
      <c r="Q541" s="129">
        <v>240.0</v>
      </c>
      <c r="R541" s="129">
        <v>16.0</v>
      </c>
      <c r="S541" s="129">
        <v>15.0</v>
      </c>
      <c r="T541" s="129">
        <v>-60.0</v>
      </c>
      <c r="U541" s="129">
        <v>26.0</v>
      </c>
      <c r="V541" s="129">
        <v>6.0</v>
      </c>
      <c r="W541" s="129">
        <v>18.12</v>
      </c>
      <c r="X541" s="129">
        <v>33.4</v>
      </c>
      <c r="Y541" s="129">
        <v>1.0</v>
      </c>
      <c r="Z541" s="129">
        <v>1.0</v>
      </c>
      <c r="AA541" s="129">
        <v>1.0</v>
      </c>
      <c r="AB541" s="129">
        <v>5.0</v>
      </c>
      <c r="AC541" s="129">
        <v>5.0</v>
      </c>
      <c r="AD541" s="129">
        <v>3.6</v>
      </c>
      <c r="AE541" s="129">
        <v>84.0</v>
      </c>
      <c r="AF541" s="129">
        <v>1.0</v>
      </c>
      <c r="AG541" s="129">
        <v>1.0</v>
      </c>
      <c r="AH541" s="129">
        <v>1.0</v>
      </c>
      <c r="AI541" s="129">
        <v>4.0</v>
      </c>
      <c r="AJ541" s="129">
        <v>4.0</v>
      </c>
      <c r="AK541" s="129">
        <v>3.0</v>
      </c>
      <c r="AL541" s="130">
        <v>45392.87391458333</v>
      </c>
      <c r="AM541" s="131">
        <v>366548.55</v>
      </c>
      <c r="AN541" s="131">
        <v>283383.6</v>
      </c>
    </row>
    <row r="542">
      <c r="A542" s="129">
        <v>481.0</v>
      </c>
      <c r="B542" s="14" t="s">
        <v>67</v>
      </c>
      <c r="C542" s="14" t="s">
        <v>32</v>
      </c>
      <c r="D542" s="14" t="s">
        <v>466</v>
      </c>
      <c r="E542" s="14" t="s">
        <v>467</v>
      </c>
      <c r="F542" s="15" t="s">
        <v>185</v>
      </c>
      <c r="G542" s="15" t="s">
        <v>46</v>
      </c>
      <c r="H542" s="18" t="s">
        <v>1057</v>
      </c>
      <c r="I542" s="18" t="s">
        <v>1058</v>
      </c>
      <c r="J542" s="129">
        <v>1395678.57</v>
      </c>
      <c r="K542" s="129">
        <v>980882.0</v>
      </c>
      <c r="L542" s="129">
        <v>40903.83</v>
      </c>
      <c r="M542" s="129">
        <v>28019.89</v>
      </c>
      <c r="N542" s="129">
        <v>17.0</v>
      </c>
      <c r="O542" s="129">
        <v>26.0</v>
      </c>
      <c r="P542" s="129">
        <v>712.0</v>
      </c>
      <c r="Q542" s="129">
        <v>545.0</v>
      </c>
      <c r="R542" s="129">
        <v>36.0</v>
      </c>
      <c r="S542" s="129">
        <v>35.0</v>
      </c>
      <c r="T542" s="129">
        <v>-34.0</v>
      </c>
      <c r="U542" s="129">
        <v>30.0</v>
      </c>
      <c r="V542" s="129">
        <v>2.0</v>
      </c>
      <c r="W542" s="129">
        <v>45.98</v>
      </c>
      <c r="X542" s="129">
        <v>42.29</v>
      </c>
      <c r="Y542" s="129">
        <v>1.0</v>
      </c>
      <c r="Z542" s="129">
        <v>1.0</v>
      </c>
      <c r="AA542" s="129">
        <v>1.0</v>
      </c>
      <c r="AB542" s="129">
        <v>5.0</v>
      </c>
      <c r="AC542" s="129">
        <v>5.0</v>
      </c>
      <c r="AD542" s="129">
        <v>3.6</v>
      </c>
      <c r="AE542" s="129">
        <v>98.0</v>
      </c>
      <c r="AF542" s="129">
        <v>1.0</v>
      </c>
      <c r="AG542" s="129">
        <v>1.0</v>
      </c>
      <c r="AH542" s="129">
        <v>1.0</v>
      </c>
      <c r="AI542" s="129">
        <v>4.0</v>
      </c>
      <c r="AJ542" s="129">
        <v>4.0</v>
      </c>
      <c r="AK542" s="129">
        <v>3.0</v>
      </c>
      <c r="AL542" s="130">
        <v>45392.87391458333</v>
      </c>
      <c r="AM542" s="131">
        <v>1398802.57</v>
      </c>
      <c r="AN542" s="131">
        <v>968042.37</v>
      </c>
    </row>
    <row r="543">
      <c r="A543" s="129">
        <v>591.0</v>
      </c>
      <c r="B543" s="14" t="s">
        <v>42</v>
      </c>
      <c r="C543" s="14" t="s">
        <v>32</v>
      </c>
      <c r="D543" s="14" t="s">
        <v>557</v>
      </c>
      <c r="E543" s="14" t="s">
        <v>558</v>
      </c>
      <c r="F543" s="15" t="s">
        <v>52</v>
      </c>
      <c r="G543" s="15" t="s">
        <v>46</v>
      </c>
      <c r="H543" s="18" t="s">
        <v>1057</v>
      </c>
      <c r="I543" s="18" t="s">
        <v>1058</v>
      </c>
      <c r="J543" s="129">
        <v>1548007.77</v>
      </c>
      <c r="K543" s="129">
        <v>1158436.2</v>
      </c>
      <c r="L543" s="129">
        <v>62280.5</v>
      </c>
      <c r="M543" s="129">
        <v>50537.5</v>
      </c>
      <c r="N543" s="129">
        <v>11.0</v>
      </c>
      <c r="O543" s="129">
        <v>23.0</v>
      </c>
      <c r="P543" s="129">
        <v>626.0</v>
      </c>
      <c r="Q543" s="129">
        <v>516.0</v>
      </c>
      <c r="R543" s="129">
        <v>36.0</v>
      </c>
      <c r="S543" s="129">
        <v>31.0</v>
      </c>
      <c r="T543" s="129">
        <v>-52.0</v>
      </c>
      <c r="U543" s="129">
        <v>21.0</v>
      </c>
      <c r="V543" s="129">
        <v>16.0</v>
      </c>
      <c r="W543" s="129">
        <v>23.24</v>
      </c>
      <c r="X543" s="129">
        <v>33.63</v>
      </c>
      <c r="Y543" s="129">
        <v>1.0</v>
      </c>
      <c r="Z543" s="129">
        <v>1.0</v>
      </c>
      <c r="AA543" s="129">
        <v>1.0</v>
      </c>
      <c r="AB543" s="129">
        <v>5.0</v>
      </c>
      <c r="AC543" s="129">
        <v>5.0</v>
      </c>
      <c r="AD543" s="129">
        <v>3.6</v>
      </c>
      <c r="AE543" s="129">
        <v>106.0</v>
      </c>
      <c r="AF543" s="129">
        <v>1.0</v>
      </c>
      <c r="AG543" s="129">
        <v>1.0</v>
      </c>
      <c r="AH543" s="129">
        <v>1.0</v>
      </c>
      <c r="AI543" s="129">
        <v>4.0</v>
      </c>
      <c r="AJ543" s="129">
        <v>4.0</v>
      </c>
      <c r="AK543" s="129">
        <v>3.0</v>
      </c>
      <c r="AL543" s="130">
        <v>45392.87391458333</v>
      </c>
      <c r="AM543" s="131">
        <v>1548529.41</v>
      </c>
      <c r="AN543" s="131">
        <v>1159245.3</v>
      </c>
    </row>
    <row r="544">
      <c r="A544" s="129">
        <v>616.0</v>
      </c>
      <c r="B544" s="14" t="s">
        <v>60</v>
      </c>
      <c r="C544" s="14" t="s">
        <v>32</v>
      </c>
      <c r="D544" s="14" t="s">
        <v>144</v>
      </c>
      <c r="E544" s="14" t="s">
        <v>145</v>
      </c>
      <c r="F544" s="15" t="s">
        <v>96</v>
      </c>
      <c r="G544" s="15" t="s">
        <v>59</v>
      </c>
      <c r="H544" s="18" t="s">
        <v>1057</v>
      </c>
      <c r="I544" s="18" t="s">
        <v>1058</v>
      </c>
      <c r="J544" s="129">
        <v>1510147.42</v>
      </c>
      <c r="K544" s="129">
        <v>1074879.8</v>
      </c>
      <c r="L544" s="129">
        <v>32955.5</v>
      </c>
      <c r="M544" s="129">
        <v>26838.61</v>
      </c>
      <c r="N544" s="129">
        <v>1.0</v>
      </c>
      <c r="O544" s="129">
        <v>32.0</v>
      </c>
      <c r="P544" s="129">
        <v>259.0</v>
      </c>
      <c r="Q544" s="129">
        <v>292.0</v>
      </c>
      <c r="R544" s="129">
        <v>18.0</v>
      </c>
      <c r="S544" s="129">
        <v>25.0</v>
      </c>
      <c r="T544" s="129">
        <v>-96.0</v>
      </c>
      <c r="U544" s="129">
        <v>-11.0</v>
      </c>
      <c r="V544" s="129">
        <v>-28.0</v>
      </c>
      <c r="W544" s="129">
        <v>22.79</v>
      </c>
      <c r="X544" s="129">
        <v>40.49</v>
      </c>
      <c r="Y544" s="129">
        <v>1.0</v>
      </c>
      <c r="Z544" s="129">
        <v>1.0</v>
      </c>
      <c r="AA544" s="129">
        <v>1.0</v>
      </c>
      <c r="AB544" s="129">
        <v>5.0</v>
      </c>
      <c r="AC544" s="129">
        <v>5.0</v>
      </c>
      <c r="AD544" s="129">
        <v>3.6</v>
      </c>
      <c r="AE544" s="129">
        <v>93.0</v>
      </c>
      <c r="AF544" s="129">
        <v>1.0</v>
      </c>
      <c r="AG544" s="129">
        <v>1.0</v>
      </c>
      <c r="AH544" s="129">
        <v>1.0</v>
      </c>
      <c r="AI544" s="129">
        <v>4.0</v>
      </c>
      <c r="AJ544" s="129">
        <v>4.0</v>
      </c>
      <c r="AK544" s="129">
        <v>3.0</v>
      </c>
      <c r="AL544" s="130">
        <v>45392.87391458333</v>
      </c>
      <c r="AM544" s="131">
        <v>1511887.56</v>
      </c>
      <c r="AN544" s="131">
        <v>1074661.29</v>
      </c>
    </row>
    <row r="545">
      <c r="A545" s="129">
        <v>638.0</v>
      </c>
      <c r="B545" s="14" t="s">
        <v>67</v>
      </c>
      <c r="C545" s="14" t="s">
        <v>32</v>
      </c>
      <c r="D545" s="14" t="s">
        <v>596</v>
      </c>
      <c r="E545" s="14" t="s">
        <v>474</v>
      </c>
      <c r="F545" s="15" t="s">
        <v>121</v>
      </c>
      <c r="G545" s="15" t="s">
        <v>36</v>
      </c>
      <c r="H545" s="18" t="s">
        <v>1057</v>
      </c>
      <c r="I545" s="18" t="s">
        <v>1058</v>
      </c>
      <c r="J545" s="129">
        <v>1205170.46</v>
      </c>
      <c r="K545" s="129">
        <v>785052.0</v>
      </c>
      <c r="L545" s="129">
        <v>38139.0</v>
      </c>
      <c r="M545" s="129">
        <v>32046.5</v>
      </c>
      <c r="N545" s="129">
        <v>16.0</v>
      </c>
      <c r="O545" s="129">
        <v>24.0</v>
      </c>
      <c r="P545" s="129">
        <v>425.0</v>
      </c>
      <c r="Q545" s="129">
        <v>406.0</v>
      </c>
      <c r="R545" s="129">
        <v>18.0</v>
      </c>
      <c r="S545" s="129">
        <v>22.0</v>
      </c>
      <c r="T545" s="129">
        <v>-33.0</v>
      </c>
      <c r="U545" s="129">
        <v>4.0</v>
      </c>
      <c r="V545" s="129">
        <v>-18.0</v>
      </c>
      <c r="W545" s="129">
        <v>19.01</v>
      </c>
      <c r="X545" s="129">
        <v>53.51</v>
      </c>
      <c r="Y545" s="129">
        <v>1.0</v>
      </c>
      <c r="Z545" s="129">
        <v>1.0</v>
      </c>
      <c r="AA545" s="129">
        <v>1.0</v>
      </c>
      <c r="AB545" s="129">
        <v>5.0</v>
      </c>
      <c r="AC545" s="129">
        <v>5.0</v>
      </c>
      <c r="AD545" s="129">
        <v>3.6</v>
      </c>
      <c r="AE545" s="129">
        <v>95.0</v>
      </c>
      <c r="AF545" s="129">
        <v>1.0</v>
      </c>
      <c r="AG545" s="129">
        <v>1.0</v>
      </c>
      <c r="AH545" s="129">
        <v>1.0</v>
      </c>
      <c r="AI545" s="129">
        <v>4.0</v>
      </c>
      <c r="AJ545" s="129">
        <v>4.0</v>
      </c>
      <c r="AK545" s="129">
        <v>3.0</v>
      </c>
      <c r="AL545" s="130">
        <v>45392.87391458333</v>
      </c>
      <c r="AM545" s="131">
        <v>1214095.57</v>
      </c>
      <c r="AN545" s="131">
        <v>788181.76</v>
      </c>
    </row>
    <row r="546">
      <c r="A546" s="129">
        <v>669.0</v>
      </c>
      <c r="B546" s="14" t="s">
        <v>97</v>
      </c>
      <c r="C546" s="14" t="s">
        <v>32</v>
      </c>
      <c r="D546" s="14" t="s">
        <v>617</v>
      </c>
      <c r="E546" s="14" t="s">
        <v>618</v>
      </c>
      <c r="F546" s="15" t="s">
        <v>209</v>
      </c>
      <c r="G546" s="15" t="s">
        <v>101</v>
      </c>
      <c r="H546" s="18" t="s">
        <v>1057</v>
      </c>
      <c r="I546" s="18" t="s">
        <v>1058</v>
      </c>
      <c r="J546" s="129">
        <v>549224.56</v>
      </c>
      <c r="K546" s="129">
        <v>394383.8</v>
      </c>
      <c r="L546" s="129">
        <v>15484.16</v>
      </c>
      <c r="M546" s="129">
        <v>11445.3</v>
      </c>
      <c r="N546" s="129">
        <v>1.0</v>
      </c>
      <c r="O546" s="129">
        <v>3.0</v>
      </c>
      <c r="P546" s="129">
        <v>180.0</v>
      </c>
      <c r="Q546" s="129">
        <v>145.0</v>
      </c>
      <c r="R546" s="129">
        <v>14.0</v>
      </c>
      <c r="S546" s="129">
        <v>20.0</v>
      </c>
      <c r="T546" s="129">
        <v>-66.0</v>
      </c>
      <c r="U546" s="129">
        <v>24.0</v>
      </c>
      <c r="V546" s="129">
        <v>-30.0</v>
      </c>
      <c r="W546" s="129">
        <v>35.29</v>
      </c>
      <c r="X546" s="129">
        <v>39.26</v>
      </c>
      <c r="Y546" s="129">
        <v>1.0</v>
      </c>
      <c r="Z546" s="129">
        <v>1.0</v>
      </c>
      <c r="AA546" s="129">
        <v>1.0</v>
      </c>
      <c r="AB546" s="129">
        <v>5.0</v>
      </c>
      <c r="AC546" s="129">
        <v>5.0</v>
      </c>
      <c r="AD546" s="129">
        <v>3.6</v>
      </c>
      <c r="AE546" s="129">
        <v>86.0</v>
      </c>
      <c r="AF546" s="129">
        <v>1.0</v>
      </c>
      <c r="AG546" s="129">
        <v>1.0</v>
      </c>
      <c r="AH546" s="129">
        <v>1.0</v>
      </c>
      <c r="AI546" s="129">
        <v>4.0</v>
      </c>
      <c r="AJ546" s="129">
        <v>4.0</v>
      </c>
      <c r="AK546" s="129">
        <v>3.0</v>
      </c>
      <c r="AL546" s="130">
        <v>45392.87391458333</v>
      </c>
      <c r="AM546" s="131">
        <v>557397.6</v>
      </c>
      <c r="AN546" s="131">
        <v>394966.78</v>
      </c>
    </row>
    <row r="547">
      <c r="A547" s="129">
        <v>677.0</v>
      </c>
      <c r="B547" s="14" t="s">
        <v>122</v>
      </c>
      <c r="C547" s="14" t="s">
        <v>32</v>
      </c>
      <c r="D547" s="14" t="s">
        <v>123</v>
      </c>
      <c r="E547" s="14" t="s">
        <v>124</v>
      </c>
      <c r="F547" s="15" t="s">
        <v>403</v>
      </c>
      <c r="G547" s="15" t="s">
        <v>46</v>
      </c>
      <c r="H547" s="18" t="s">
        <v>1057</v>
      </c>
      <c r="I547" s="18" t="s">
        <v>1058</v>
      </c>
      <c r="J547" s="129">
        <v>444560.17</v>
      </c>
      <c r="K547" s="129">
        <v>213106.6</v>
      </c>
      <c r="L547" s="129">
        <v>14291.8</v>
      </c>
      <c r="M547" s="129">
        <v>10496.25</v>
      </c>
      <c r="N547" s="129">
        <v>1.0</v>
      </c>
      <c r="O547" s="129">
        <v>4.0</v>
      </c>
      <c r="P547" s="129">
        <v>159.0</v>
      </c>
      <c r="Q547" s="129">
        <v>176.0</v>
      </c>
      <c r="R547" s="129">
        <v>7.0</v>
      </c>
      <c r="S547" s="129">
        <v>15.0</v>
      </c>
      <c r="T547" s="129">
        <v>-75.0</v>
      </c>
      <c r="U547" s="129">
        <v>-9.0</v>
      </c>
      <c r="V547" s="129">
        <v>-53.0</v>
      </c>
      <c r="W547" s="129">
        <v>36.16</v>
      </c>
      <c r="X547" s="129">
        <v>108.61</v>
      </c>
      <c r="Y547" s="129">
        <v>1.0</v>
      </c>
      <c r="Z547" s="129">
        <v>1.0</v>
      </c>
      <c r="AA547" s="129">
        <v>1.0</v>
      </c>
      <c r="AB547" s="129">
        <v>5.0</v>
      </c>
      <c r="AC547" s="129">
        <v>5.0</v>
      </c>
      <c r="AD547" s="129">
        <v>3.6</v>
      </c>
      <c r="AE547" s="129">
        <v>85.0</v>
      </c>
      <c r="AF547" s="129">
        <v>1.0</v>
      </c>
      <c r="AG547" s="129">
        <v>1.0</v>
      </c>
      <c r="AH547" s="129">
        <v>1.0</v>
      </c>
      <c r="AI547" s="129">
        <v>4.0</v>
      </c>
      <c r="AJ547" s="129">
        <v>4.0</v>
      </c>
      <c r="AK547" s="129">
        <v>3.0</v>
      </c>
      <c r="AL547" s="130">
        <v>45392.87391458333</v>
      </c>
      <c r="AM547" s="131">
        <v>444672.17</v>
      </c>
      <c r="AN547" s="131">
        <v>214884.98</v>
      </c>
    </row>
    <row r="548">
      <c r="A548" s="129">
        <v>718.0</v>
      </c>
      <c r="B548" s="14" t="s">
        <v>60</v>
      </c>
      <c r="C548" s="14" t="s">
        <v>32</v>
      </c>
      <c r="D548" s="14" t="s">
        <v>104</v>
      </c>
      <c r="E548" s="14" t="s">
        <v>653</v>
      </c>
      <c r="F548" s="15" t="s">
        <v>55</v>
      </c>
      <c r="G548" s="15" t="s">
        <v>36</v>
      </c>
      <c r="H548" s="18" t="s">
        <v>1057</v>
      </c>
      <c r="I548" s="18" t="s">
        <v>1058</v>
      </c>
      <c r="J548" s="129">
        <v>649308.5</v>
      </c>
      <c r="K548" s="129">
        <v>473786.2</v>
      </c>
      <c r="L548" s="129">
        <v>20982.34</v>
      </c>
      <c r="M548" s="129">
        <v>16762.68</v>
      </c>
      <c r="N548" s="129">
        <v>14.0</v>
      </c>
      <c r="O548" s="129">
        <v>11.0</v>
      </c>
      <c r="P548" s="129">
        <v>252.0</v>
      </c>
      <c r="Q548" s="129">
        <v>202.0</v>
      </c>
      <c r="R548" s="129">
        <v>19.0</v>
      </c>
      <c r="S548" s="129">
        <v>24.0</v>
      </c>
      <c r="T548" s="129">
        <v>27.0</v>
      </c>
      <c r="U548" s="129">
        <v>24.0</v>
      </c>
      <c r="V548" s="129">
        <v>-20.0</v>
      </c>
      <c r="W548" s="129">
        <v>25.17</v>
      </c>
      <c r="X548" s="129">
        <v>37.05</v>
      </c>
      <c r="Y548" s="129">
        <v>1.0</v>
      </c>
      <c r="Z548" s="129">
        <v>1.0</v>
      </c>
      <c r="AA548" s="129">
        <v>1.0</v>
      </c>
      <c r="AB548" s="129">
        <v>5.0</v>
      </c>
      <c r="AC548" s="129">
        <v>5.0</v>
      </c>
      <c r="AD548" s="129">
        <v>3.6</v>
      </c>
      <c r="AE548" s="129">
        <v>88.0</v>
      </c>
      <c r="AF548" s="129">
        <v>1.0</v>
      </c>
      <c r="AG548" s="129">
        <v>1.0</v>
      </c>
      <c r="AH548" s="129">
        <v>1.0</v>
      </c>
      <c r="AI548" s="129">
        <v>4.0</v>
      </c>
      <c r="AJ548" s="129">
        <v>4.0</v>
      </c>
      <c r="AK548" s="129">
        <v>3.0</v>
      </c>
      <c r="AL548" s="130">
        <v>45392.87391458333</v>
      </c>
      <c r="AM548" s="131">
        <v>649068.5</v>
      </c>
      <c r="AN548" s="131">
        <v>473738.2</v>
      </c>
    </row>
    <row r="549">
      <c r="A549" s="129">
        <v>719.0</v>
      </c>
      <c r="B549" s="14" t="s">
        <v>67</v>
      </c>
      <c r="C549" s="14" t="s">
        <v>32</v>
      </c>
      <c r="D549" s="14" t="s">
        <v>654</v>
      </c>
      <c r="E549" s="14" t="s">
        <v>655</v>
      </c>
      <c r="F549" s="15" t="s">
        <v>93</v>
      </c>
      <c r="G549" s="15" t="s">
        <v>46</v>
      </c>
      <c r="H549" s="18" t="s">
        <v>1057</v>
      </c>
      <c r="I549" s="18" t="s">
        <v>1058</v>
      </c>
      <c r="J549" s="129">
        <v>1412487.51</v>
      </c>
      <c r="K549" s="129">
        <v>974029.2</v>
      </c>
      <c r="L549" s="129">
        <v>51136.66</v>
      </c>
      <c r="M549" s="129">
        <v>37926.84</v>
      </c>
      <c r="N549" s="129">
        <v>35.0</v>
      </c>
      <c r="O549" s="129">
        <v>32.0</v>
      </c>
      <c r="P549" s="129">
        <v>476.0</v>
      </c>
      <c r="Q549" s="129">
        <v>354.0</v>
      </c>
      <c r="R549" s="129">
        <v>39.0</v>
      </c>
      <c r="S549" s="129">
        <v>36.0</v>
      </c>
      <c r="T549" s="129">
        <v>9.0</v>
      </c>
      <c r="U549" s="129">
        <v>34.0</v>
      </c>
      <c r="V549" s="129">
        <v>8.0</v>
      </c>
      <c r="W549" s="129">
        <v>34.83</v>
      </c>
      <c r="X549" s="129">
        <v>45.01</v>
      </c>
      <c r="Y549" s="129">
        <v>1.0</v>
      </c>
      <c r="Z549" s="129">
        <v>1.0</v>
      </c>
      <c r="AA549" s="129">
        <v>1.0</v>
      </c>
      <c r="AB549" s="129">
        <v>5.0</v>
      </c>
      <c r="AC549" s="129">
        <v>5.0</v>
      </c>
      <c r="AD549" s="129">
        <v>3.6</v>
      </c>
      <c r="AE549" s="129">
        <v>103.0</v>
      </c>
      <c r="AF549" s="129">
        <v>1.0</v>
      </c>
      <c r="AG549" s="129">
        <v>1.0</v>
      </c>
      <c r="AH549" s="129">
        <v>1.0</v>
      </c>
      <c r="AI549" s="129">
        <v>4.0</v>
      </c>
      <c r="AJ549" s="129">
        <v>4.0</v>
      </c>
      <c r="AK549" s="129">
        <v>3.0</v>
      </c>
      <c r="AL549" s="130">
        <v>45392.87391458333</v>
      </c>
      <c r="AM549" s="131">
        <v>1411947.91</v>
      </c>
      <c r="AN549" s="131">
        <v>975042.37</v>
      </c>
    </row>
    <row r="550">
      <c r="A550" s="129">
        <v>732.0</v>
      </c>
      <c r="B550" s="14" t="s">
        <v>60</v>
      </c>
      <c r="C550" s="14" t="s">
        <v>32</v>
      </c>
      <c r="D550" s="14" t="s">
        <v>663</v>
      </c>
      <c r="E550" s="14" t="s">
        <v>664</v>
      </c>
      <c r="F550" s="15" t="s">
        <v>81</v>
      </c>
      <c r="G550" s="15" t="s">
        <v>36</v>
      </c>
      <c r="H550" s="18" t="s">
        <v>1057</v>
      </c>
      <c r="I550" s="18" t="s">
        <v>1058</v>
      </c>
      <c r="J550" s="129">
        <v>795418.02</v>
      </c>
      <c r="K550" s="129">
        <v>592188.4</v>
      </c>
      <c r="L550" s="129">
        <v>27418.0</v>
      </c>
      <c r="M550" s="129">
        <v>22001.38</v>
      </c>
      <c r="N550" s="129">
        <v>14.0</v>
      </c>
      <c r="O550" s="129">
        <v>15.0</v>
      </c>
      <c r="P550" s="129">
        <v>390.0</v>
      </c>
      <c r="Q550" s="129">
        <v>333.0</v>
      </c>
      <c r="R550" s="129">
        <v>47.0</v>
      </c>
      <c r="S550" s="129">
        <v>40.0</v>
      </c>
      <c r="T550" s="129">
        <v>-6.0</v>
      </c>
      <c r="U550" s="129">
        <v>17.0</v>
      </c>
      <c r="V550" s="129">
        <v>17.0</v>
      </c>
      <c r="W550" s="129">
        <v>24.62</v>
      </c>
      <c r="X550" s="129">
        <v>34.32</v>
      </c>
      <c r="Y550" s="129">
        <v>1.0</v>
      </c>
      <c r="Z550" s="129">
        <v>1.0</v>
      </c>
      <c r="AA550" s="129">
        <v>1.0</v>
      </c>
      <c r="AB550" s="129">
        <v>5.0</v>
      </c>
      <c r="AC550" s="129">
        <v>5.0</v>
      </c>
      <c r="AD550" s="129">
        <v>3.6</v>
      </c>
      <c r="AE550" s="129">
        <v>92.0</v>
      </c>
      <c r="AF550" s="129">
        <v>1.0</v>
      </c>
      <c r="AG550" s="129">
        <v>1.0</v>
      </c>
      <c r="AH550" s="129">
        <v>1.0</v>
      </c>
      <c r="AI550" s="129">
        <v>4.0</v>
      </c>
      <c r="AJ550" s="129">
        <v>4.0</v>
      </c>
      <c r="AK550" s="129">
        <v>3.0</v>
      </c>
      <c r="AL550" s="130">
        <v>45392.87391458333</v>
      </c>
      <c r="AM550" s="131">
        <v>795944.02</v>
      </c>
      <c r="AN550" s="131">
        <v>592364.25</v>
      </c>
    </row>
    <row r="551">
      <c r="A551" s="129">
        <v>741.0</v>
      </c>
      <c r="B551" s="14" t="s">
        <v>31</v>
      </c>
      <c r="C551" s="14" t="s">
        <v>32</v>
      </c>
      <c r="D551" s="14" t="s">
        <v>672</v>
      </c>
      <c r="E551" s="14" t="s">
        <v>673</v>
      </c>
      <c r="F551" s="15" t="s">
        <v>220</v>
      </c>
      <c r="G551" s="15" t="s">
        <v>59</v>
      </c>
      <c r="H551" s="18" t="s">
        <v>1057</v>
      </c>
      <c r="I551" s="18" t="s">
        <v>1058</v>
      </c>
      <c r="J551" s="129">
        <v>3283610.79</v>
      </c>
      <c r="K551" s="129">
        <v>2133999.8</v>
      </c>
      <c r="L551" s="129">
        <v>62615.5</v>
      </c>
      <c r="M551" s="129">
        <v>47151.88</v>
      </c>
      <c r="N551" s="129">
        <v>46.0</v>
      </c>
      <c r="O551" s="129">
        <v>40.0</v>
      </c>
      <c r="P551" s="129">
        <v>719.0</v>
      </c>
      <c r="Q551" s="129">
        <v>554.0</v>
      </c>
      <c r="R551" s="129">
        <v>47.0</v>
      </c>
      <c r="S551" s="129">
        <v>50.0</v>
      </c>
      <c r="T551" s="129">
        <v>15.0</v>
      </c>
      <c r="U551" s="129">
        <v>29.0</v>
      </c>
      <c r="V551" s="129">
        <v>-6.0</v>
      </c>
      <c r="W551" s="129">
        <v>32.8</v>
      </c>
      <c r="X551" s="129">
        <v>53.87</v>
      </c>
      <c r="Y551" s="129">
        <v>1.0</v>
      </c>
      <c r="Z551" s="129">
        <v>1.0</v>
      </c>
      <c r="AA551" s="129">
        <v>1.0</v>
      </c>
      <c r="AB551" s="129">
        <v>5.0</v>
      </c>
      <c r="AC551" s="129">
        <v>5.0</v>
      </c>
      <c r="AD551" s="129">
        <v>3.6</v>
      </c>
      <c r="AE551" s="129">
        <v>107.0</v>
      </c>
      <c r="AF551" s="129">
        <v>1.0</v>
      </c>
      <c r="AG551" s="129">
        <v>1.0</v>
      </c>
      <c r="AH551" s="129">
        <v>1.0</v>
      </c>
      <c r="AI551" s="129">
        <v>4.0</v>
      </c>
      <c r="AJ551" s="129">
        <v>4.0</v>
      </c>
      <c r="AK551" s="129">
        <v>3.0</v>
      </c>
      <c r="AL551" s="130">
        <v>45392.87391458333</v>
      </c>
      <c r="AM551" s="131">
        <v>3285876.15</v>
      </c>
      <c r="AN551" s="131">
        <v>2140435.72</v>
      </c>
    </row>
    <row r="552">
      <c r="A552" s="129">
        <v>762.0</v>
      </c>
      <c r="B552" s="14" t="s">
        <v>63</v>
      </c>
      <c r="C552" s="14" t="s">
        <v>32</v>
      </c>
      <c r="D552" s="14" t="s">
        <v>155</v>
      </c>
      <c r="E552" s="14" t="s">
        <v>521</v>
      </c>
      <c r="F552" s="15" t="s">
        <v>55</v>
      </c>
      <c r="G552" s="15" t="s">
        <v>36</v>
      </c>
      <c r="H552" s="18" t="s">
        <v>1057</v>
      </c>
      <c r="I552" s="18" t="s">
        <v>1058</v>
      </c>
      <c r="J552" s="129">
        <v>3698289.95</v>
      </c>
      <c r="K552" s="129">
        <v>2668235.6</v>
      </c>
      <c r="L552" s="129">
        <v>104845.36</v>
      </c>
      <c r="M552" s="129">
        <v>81894.72</v>
      </c>
      <c r="N552" s="129">
        <v>64.0</v>
      </c>
      <c r="O552" s="129">
        <v>75.0</v>
      </c>
      <c r="P552" s="129">
        <v>1030.0</v>
      </c>
      <c r="Q552" s="129">
        <v>919.0</v>
      </c>
      <c r="R552" s="129">
        <v>76.0</v>
      </c>
      <c r="S552" s="129">
        <v>72.0</v>
      </c>
      <c r="T552" s="129">
        <v>-14.0</v>
      </c>
      <c r="U552" s="129">
        <v>12.0</v>
      </c>
      <c r="V552" s="129">
        <v>5.0</v>
      </c>
      <c r="W552" s="129">
        <v>28.02</v>
      </c>
      <c r="X552" s="129">
        <v>38.6</v>
      </c>
      <c r="Y552" s="129">
        <v>1.0</v>
      </c>
      <c r="Z552" s="129">
        <v>1.0</v>
      </c>
      <c r="AA552" s="129">
        <v>1.0</v>
      </c>
      <c r="AB552" s="129">
        <v>5.0</v>
      </c>
      <c r="AC552" s="129">
        <v>5.0</v>
      </c>
      <c r="AD552" s="129">
        <v>3.6</v>
      </c>
      <c r="AE552" s="129">
        <v>111.0</v>
      </c>
      <c r="AF552" s="129">
        <v>1.0</v>
      </c>
      <c r="AG552" s="129">
        <v>1.0</v>
      </c>
      <c r="AH552" s="129">
        <v>1.0</v>
      </c>
      <c r="AI552" s="129">
        <v>4.0</v>
      </c>
      <c r="AJ552" s="129">
        <v>4.0</v>
      </c>
      <c r="AK552" s="129">
        <v>3.0</v>
      </c>
      <c r="AL552" s="130">
        <v>45392.87391458333</v>
      </c>
      <c r="AM552" s="131">
        <v>3699559.45</v>
      </c>
      <c r="AN552" s="131">
        <v>2668526.74</v>
      </c>
    </row>
    <row r="553">
      <c r="A553" s="129">
        <v>764.0</v>
      </c>
      <c r="B553" s="14" t="s">
        <v>37</v>
      </c>
      <c r="C553" s="14" t="s">
        <v>32</v>
      </c>
      <c r="D553" s="14" t="s">
        <v>684</v>
      </c>
      <c r="E553" s="14" t="s">
        <v>685</v>
      </c>
      <c r="F553" s="15" t="s">
        <v>643</v>
      </c>
      <c r="G553" s="15" t="s">
        <v>59</v>
      </c>
      <c r="H553" s="18" t="s">
        <v>1057</v>
      </c>
      <c r="I553" s="18" t="s">
        <v>1058</v>
      </c>
      <c r="J553" s="129">
        <v>915365.28</v>
      </c>
      <c r="K553" s="129">
        <v>598345.8</v>
      </c>
      <c r="L553" s="129">
        <v>21028.24</v>
      </c>
      <c r="M553" s="129">
        <v>16136.72</v>
      </c>
      <c r="N553" s="129">
        <v>10.0</v>
      </c>
      <c r="O553" s="129">
        <v>22.0</v>
      </c>
      <c r="P553" s="129">
        <v>265.0</v>
      </c>
      <c r="Q553" s="129">
        <v>216.0</v>
      </c>
      <c r="R553" s="129">
        <v>31.0</v>
      </c>
      <c r="S553" s="129">
        <v>35.0</v>
      </c>
      <c r="T553" s="129">
        <v>-54.0</v>
      </c>
      <c r="U553" s="129">
        <v>22.0</v>
      </c>
      <c r="V553" s="129">
        <v>-11.0</v>
      </c>
      <c r="W553" s="129">
        <v>30.31</v>
      </c>
      <c r="X553" s="129">
        <v>52.98</v>
      </c>
      <c r="Y553" s="129">
        <v>1.0</v>
      </c>
      <c r="Z553" s="129">
        <v>1.0</v>
      </c>
      <c r="AA553" s="129">
        <v>1.0</v>
      </c>
      <c r="AB553" s="129">
        <v>5.0</v>
      </c>
      <c r="AC553" s="129">
        <v>5.0</v>
      </c>
      <c r="AD553" s="129">
        <v>3.6</v>
      </c>
      <c r="AE553" s="129">
        <v>89.0</v>
      </c>
      <c r="AF553" s="129">
        <v>1.0</v>
      </c>
      <c r="AG553" s="129">
        <v>1.0</v>
      </c>
      <c r="AH553" s="129">
        <v>1.0</v>
      </c>
      <c r="AI553" s="129">
        <v>4.0</v>
      </c>
      <c r="AJ553" s="129">
        <v>4.0</v>
      </c>
      <c r="AK553" s="129">
        <v>3.0</v>
      </c>
      <c r="AL553" s="130">
        <v>45392.87391458333</v>
      </c>
      <c r="AM553" s="131">
        <v>914963.28</v>
      </c>
      <c r="AN553" s="131">
        <v>598242.65</v>
      </c>
    </row>
    <row r="554">
      <c r="A554" s="129">
        <v>804.0</v>
      </c>
      <c r="B554" s="14" t="s">
        <v>42</v>
      </c>
      <c r="C554" s="14" t="s">
        <v>32</v>
      </c>
      <c r="D554" s="14" t="s">
        <v>393</v>
      </c>
      <c r="E554" s="14" t="s">
        <v>394</v>
      </c>
      <c r="F554" s="15" t="s">
        <v>121</v>
      </c>
      <c r="G554" s="15" t="s">
        <v>36</v>
      </c>
      <c r="H554" s="18" t="s">
        <v>1057</v>
      </c>
      <c r="I554" s="18" t="s">
        <v>1058</v>
      </c>
      <c r="J554" s="129">
        <v>1482883.17</v>
      </c>
      <c r="K554" s="129">
        <v>692600.2</v>
      </c>
      <c r="L554" s="129">
        <v>45545.77</v>
      </c>
      <c r="M554" s="129">
        <v>26585.0</v>
      </c>
      <c r="N554" s="129">
        <v>10.0</v>
      </c>
      <c r="O554" s="129">
        <v>17.0</v>
      </c>
      <c r="P554" s="129">
        <v>472.0</v>
      </c>
      <c r="Q554" s="129">
        <v>341.0</v>
      </c>
      <c r="R554" s="129">
        <v>25.0</v>
      </c>
      <c r="S554" s="129">
        <v>23.0</v>
      </c>
      <c r="T554" s="129">
        <v>-41.0</v>
      </c>
      <c r="U554" s="129">
        <v>38.0</v>
      </c>
      <c r="V554" s="129">
        <v>8.0</v>
      </c>
      <c r="W554" s="129">
        <v>71.32</v>
      </c>
      <c r="X554" s="129">
        <v>114.1</v>
      </c>
      <c r="Y554" s="129">
        <v>1.0</v>
      </c>
      <c r="Z554" s="129">
        <v>1.0</v>
      </c>
      <c r="AA554" s="129">
        <v>1.0</v>
      </c>
      <c r="AB554" s="129">
        <v>5.0</v>
      </c>
      <c r="AC554" s="129">
        <v>5.0</v>
      </c>
      <c r="AD554" s="129">
        <v>3.6</v>
      </c>
      <c r="AE554" s="129">
        <v>101.0</v>
      </c>
      <c r="AF554" s="129">
        <v>1.0</v>
      </c>
      <c r="AG554" s="129">
        <v>1.0</v>
      </c>
      <c r="AH554" s="129">
        <v>1.0</v>
      </c>
      <c r="AI554" s="129">
        <v>4.0</v>
      </c>
      <c r="AJ554" s="129">
        <v>4.0</v>
      </c>
      <c r="AK554" s="129">
        <v>3.0</v>
      </c>
      <c r="AL554" s="130">
        <v>45392.87391458333</v>
      </c>
      <c r="AM554" s="131">
        <v>1483303.2</v>
      </c>
      <c r="AN554" s="131">
        <v>692600.04</v>
      </c>
    </row>
    <row r="555">
      <c r="A555" s="129">
        <v>838.0</v>
      </c>
      <c r="B555" s="14" t="s">
        <v>37</v>
      </c>
      <c r="C555" s="14" t="s">
        <v>32</v>
      </c>
      <c r="D555" s="14" t="s">
        <v>74</v>
      </c>
      <c r="E555" s="14" t="s">
        <v>745</v>
      </c>
      <c r="F555" s="15" t="s">
        <v>96</v>
      </c>
      <c r="G555" s="15" t="s">
        <v>59</v>
      </c>
      <c r="H555" s="18" t="s">
        <v>1057</v>
      </c>
      <c r="I555" s="18" t="s">
        <v>1058</v>
      </c>
      <c r="J555" s="129">
        <v>1806177.79</v>
      </c>
      <c r="K555" s="129">
        <v>1385404.4</v>
      </c>
      <c r="L555" s="129">
        <v>41668.67</v>
      </c>
      <c r="M555" s="129">
        <v>34515.97</v>
      </c>
      <c r="N555" s="129">
        <v>7.0</v>
      </c>
      <c r="O555" s="129">
        <v>14.0</v>
      </c>
      <c r="P555" s="129">
        <v>460.0</v>
      </c>
      <c r="Q555" s="129">
        <v>373.0</v>
      </c>
      <c r="R555" s="129">
        <v>30.0</v>
      </c>
      <c r="S555" s="129">
        <v>27.0</v>
      </c>
      <c r="T555" s="129">
        <v>-50.0</v>
      </c>
      <c r="U555" s="129">
        <v>23.0</v>
      </c>
      <c r="V555" s="129">
        <v>11.0</v>
      </c>
      <c r="W555" s="129">
        <v>20.72</v>
      </c>
      <c r="X555" s="129">
        <v>30.37</v>
      </c>
      <c r="Y555" s="129">
        <v>1.0</v>
      </c>
      <c r="Z555" s="129">
        <v>1.0</v>
      </c>
      <c r="AA555" s="129">
        <v>1.0</v>
      </c>
      <c r="AB555" s="129">
        <v>5.0</v>
      </c>
      <c r="AC555" s="129">
        <v>5.0</v>
      </c>
      <c r="AD555" s="129">
        <v>3.6</v>
      </c>
      <c r="AE555" s="129">
        <v>99.0</v>
      </c>
      <c r="AF555" s="129">
        <v>1.0</v>
      </c>
      <c r="AG555" s="129">
        <v>1.0</v>
      </c>
      <c r="AH555" s="129">
        <v>1.0</v>
      </c>
      <c r="AI555" s="129">
        <v>4.0</v>
      </c>
      <c r="AJ555" s="129">
        <v>4.0</v>
      </c>
      <c r="AK555" s="129">
        <v>3.0</v>
      </c>
      <c r="AL555" s="130">
        <v>45392.87391458333</v>
      </c>
      <c r="AM555" s="131">
        <v>1805098.14</v>
      </c>
      <c r="AN555" s="131">
        <v>1385724.37</v>
      </c>
    </row>
    <row r="556">
      <c r="A556" s="129">
        <v>846.0</v>
      </c>
      <c r="B556" s="14" t="s">
        <v>42</v>
      </c>
      <c r="C556" s="14" t="s">
        <v>32</v>
      </c>
      <c r="D556" s="14" t="s">
        <v>707</v>
      </c>
      <c r="E556" s="14" t="s">
        <v>725</v>
      </c>
      <c r="F556" s="15" t="s">
        <v>108</v>
      </c>
      <c r="G556" s="15" t="s">
        <v>46</v>
      </c>
      <c r="H556" s="18" t="s">
        <v>1057</v>
      </c>
      <c r="I556" s="18" t="s">
        <v>1058</v>
      </c>
      <c r="J556" s="129">
        <v>680331.51</v>
      </c>
      <c r="K556" s="129">
        <v>487575.4</v>
      </c>
      <c r="L556" s="129">
        <v>22604.0</v>
      </c>
      <c r="M556" s="129">
        <v>17314.69</v>
      </c>
      <c r="N556" s="129">
        <v>20.0</v>
      </c>
      <c r="O556" s="129">
        <v>19.0</v>
      </c>
      <c r="P556" s="129">
        <v>234.0</v>
      </c>
      <c r="Q556" s="129">
        <v>183.0</v>
      </c>
      <c r="R556" s="129">
        <v>34.0</v>
      </c>
      <c r="S556" s="129">
        <v>36.0</v>
      </c>
      <c r="T556" s="129">
        <v>5.0</v>
      </c>
      <c r="U556" s="129">
        <v>27.0</v>
      </c>
      <c r="V556" s="129">
        <v>-5.0</v>
      </c>
      <c r="W556" s="129">
        <v>30.55</v>
      </c>
      <c r="X556" s="129">
        <v>39.53</v>
      </c>
      <c r="Y556" s="129">
        <v>1.0</v>
      </c>
      <c r="Z556" s="129">
        <v>1.0</v>
      </c>
      <c r="AA556" s="129">
        <v>1.0</v>
      </c>
      <c r="AB556" s="129">
        <v>5.0</v>
      </c>
      <c r="AC556" s="129">
        <v>5.0</v>
      </c>
      <c r="AD556" s="129">
        <v>3.6</v>
      </c>
      <c r="AE556" s="129">
        <v>91.0</v>
      </c>
      <c r="AF556" s="129">
        <v>1.0</v>
      </c>
      <c r="AG556" s="129">
        <v>1.0</v>
      </c>
      <c r="AH556" s="129">
        <v>1.0</v>
      </c>
      <c r="AI556" s="129">
        <v>4.0</v>
      </c>
      <c r="AJ556" s="129">
        <v>4.0</v>
      </c>
      <c r="AK556" s="129">
        <v>3.0</v>
      </c>
      <c r="AL556" s="130">
        <v>45392.87391458333</v>
      </c>
      <c r="AM556" s="131">
        <v>680696.72</v>
      </c>
      <c r="AN556" s="131">
        <v>488562.45</v>
      </c>
    </row>
    <row r="557">
      <c r="A557" s="129">
        <v>851.0</v>
      </c>
      <c r="B557" s="14" t="s">
        <v>60</v>
      </c>
      <c r="C557" s="14" t="s">
        <v>32</v>
      </c>
      <c r="D557" s="14" t="s">
        <v>752</v>
      </c>
      <c r="E557" s="14" t="s">
        <v>753</v>
      </c>
      <c r="F557" s="15" t="s">
        <v>55</v>
      </c>
      <c r="G557" s="15" t="s">
        <v>36</v>
      </c>
      <c r="H557" s="18" t="s">
        <v>1057</v>
      </c>
      <c r="I557" s="18" t="s">
        <v>1058</v>
      </c>
      <c r="J557" s="129">
        <v>714733.97</v>
      </c>
      <c r="K557" s="129">
        <v>486271.6</v>
      </c>
      <c r="L557" s="129">
        <v>20233.62</v>
      </c>
      <c r="M557" s="129">
        <v>14495.75</v>
      </c>
      <c r="N557" s="129">
        <v>12.0</v>
      </c>
      <c r="O557" s="129">
        <v>39.0</v>
      </c>
      <c r="P557" s="129">
        <v>190.0</v>
      </c>
      <c r="Q557" s="129">
        <v>160.0</v>
      </c>
      <c r="R557" s="129">
        <v>15.0</v>
      </c>
      <c r="S557" s="129">
        <v>21.0</v>
      </c>
      <c r="T557" s="129">
        <v>-69.0</v>
      </c>
      <c r="U557" s="129">
        <v>18.0</v>
      </c>
      <c r="V557" s="129">
        <v>-28.0</v>
      </c>
      <c r="W557" s="129">
        <v>39.58</v>
      </c>
      <c r="X557" s="129">
        <v>46.98</v>
      </c>
      <c r="Y557" s="129">
        <v>1.0</v>
      </c>
      <c r="Z557" s="129">
        <v>1.0</v>
      </c>
      <c r="AA557" s="129">
        <v>1.0</v>
      </c>
      <c r="AB557" s="129">
        <v>5.0</v>
      </c>
      <c r="AC557" s="129">
        <v>5.0</v>
      </c>
      <c r="AD557" s="129">
        <v>3.6</v>
      </c>
      <c r="AE557" s="129">
        <v>87.0</v>
      </c>
      <c r="AF557" s="129">
        <v>1.0</v>
      </c>
      <c r="AG557" s="129">
        <v>1.0</v>
      </c>
      <c r="AH557" s="129">
        <v>1.0</v>
      </c>
      <c r="AI557" s="129">
        <v>4.0</v>
      </c>
      <c r="AJ557" s="129">
        <v>4.0</v>
      </c>
      <c r="AK557" s="129">
        <v>3.0</v>
      </c>
      <c r="AL557" s="130">
        <v>45392.87391458333</v>
      </c>
      <c r="AM557" s="131">
        <v>714456.97</v>
      </c>
      <c r="AN557" s="131">
        <v>486540.76</v>
      </c>
    </row>
    <row r="558">
      <c r="A558" s="129">
        <v>131.0</v>
      </c>
      <c r="B558" s="14" t="s">
        <v>97</v>
      </c>
      <c r="C558" s="14" t="s">
        <v>32</v>
      </c>
      <c r="D558" s="14" t="s">
        <v>98</v>
      </c>
      <c r="E558" s="14" t="s">
        <v>99</v>
      </c>
      <c r="F558" s="15" t="s">
        <v>100</v>
      </c>
      <c r="G558" s="15" t="s">
        <v>101</v>
      </c>
      <c r="H558" s="18" t="s">
        <v>1057</v>
      </c>
      <c r="I558" s="18" t="s">
        <v>1058</v>
      </c>
      <c r="J558" s="129">
        <v>1624418.19</v>
      </c>
      <c r="K558" s="129">
        <v>804155.6</v>
      </c>
      <c r="L558" s="129">
        <v>48054.5</v>
      </c>
      <c r="M558" s="129">
        <v>37900.37</v>
      </c>
      <c r="N558" s="129">
        <v>49.0</v>
      </c>
      <c r="O558" s="129">
        <v>37.0</v>
      </c>
      <c r="P558" s="129">
        <v>616.0</v>
      </c>
      <c r="Q558" s="129">
        <v>563.0</v>
      </c>
      <c r="R558" s="129">
        <v>47.0</v>
      </c>
      <c r="S558" s="129">
        <v>62.0</v>
      </c>
      <c r="T558" s="129">
        <v>32.0</v>
      </c>
      <c r="U558" s="129">
        <v>9.0</v>
      </c>
      <c r="V558" s="129">
        <v>-24.0</v>
      </c>
      <c r="W558" s="129">
        <v>26.79</v>
      </c>
      <c r="X558" s="129">
        <v>102.0</v>
      </c>
      <c r="Y558" s="129">
        <v>2.0</v>
      </c>
      <c r="Z558" s="129">
        <v>1.0</v>
      </c>
      <c r="AA558" s="129">
        <v>1.0</v>
      </c>
      <c r="AB558" s="129">
        <v>5.0</v>
      </c>
      <c r="AC558" s="129">
        <v>5.0</v>
      </c>
      <c r="AD558" s="129">
        <v>3.65</v>
      </c>
      <c r="AE558" s="129">
        <v>82.0</v>
      </c>
      <c r="AF558" s="129">
        <v>2.0</v>
      </c>
      <c r="AG558" s="129">
        <v>1.0</v>
      </c>
      <c r="AH558" s="129">
        <v>1.0</v>
      </c>
      <c r="AI558" s="129">
        <v>4.0</v>
      </c>
      <c r="AJ558" s="129">
        <v>4.0</v>
      </c>
      <c r="AK558" s="129">
        <v>3.0</v>
      </c>
      <c r="AL558" s="130">
        <v>45392.87391458333</v>
      </c>
      <c r="AM558" s="131">
        <v>1629989.66</v>
      </c>
      <c r="AN558" s="131">
        <v>1264686.27</v>
      </c>
    </row>
    <row r="559">
      <c r="A559" s="129">
        <v>171.0</v>
      </c>
      <c r="B559" s="14" t="s">
        <v>42</v>
      </c>
      <c r="C559" s="14" t="s">
        <v>32</v>
      </c>
      <c r="D559" s="14" t="s">
        <v>91</v>
      </c>
      <c r="E559" s="14" t="s">
        <v>167</v>
      </c>
      <c r="F559" s="15" t="s">
        <v>108</v>
      </c>
      <c r="G559" s="15" t="s">
        <v>46</v>
      </c>
      <c r="H559" s="18" t="s">
        <v>1057</v>
      </c>
      <c r="I559" s="18" t="s">
        <v>1058</v>
      </c>
      <c r="J559" s="129">
        <v>1422489.53</v>
      </c>
      <c r="K559" s="129">
        <v>1077925.8</v>
      </c>
      <c r="L559" s="129">
        <v>50759.1</v>
      </c>
      <c r="M559" s="129">
        <v>39439.75</v>
      </c>
      <c r="N559" s="129">
        <v>114.0</v>
      </c>
      <c r="O559" s="129">
        <v>86.0</v>
      </c>
      <c r="P559" s="129">
        <v>640.0</v>
      </c>
      <c r="Q559" s="129">
        <v>529.0</v>
      </c>
      <c r="R559" s="129">
        <v>64.0</v>
      </c>
      <c r="S559" s="129">
        <v>70.0</v>
      </c>
      <c r="T559" s="129">
        <v>32.0</v>
      </c>
      <c r="U559" s="129">
        <v>20.0</v>
      </c>
      <c r="V559" s="129">
        <v>-8.0</v>
      </c>
      <c r="W559" s="129">
        <v>28.7</v>
      </c>
      <c r="X559" s="129">
        <v>31.97</v>
      </c>
      <c r="Y559" s="129">
        <v>2.0</v>
      </c>
      <c r="Z559" s="129">
        <v>1.0</v>
      </c>
      <c r="AA559" s="129">
        <v>1.0</v>
      </c>
      <c r="AB559" s="129">
        <v>5.0</v>
      </c>
      <c r="AC559" s="129">
        <v>5.0</v>
      </c>
      <c r="AD559" s="129">
        <v>3.65</v>
      </c>
      <c r="AE559" s="129">
        <v>83.0</v>
      </c>
      <c r="AF559" s="129">
        <v>2.0</v>
      </c>
      <c r="AG559" s="129">
        <v>1.0</v>
      </c>
      <c r="AH559" s="129">
        <v>1.0</v>
      </c>
      <c r="AI559" s="129">
        <v>4.0</v>
      </c>
      <c r="AJ559" s="129">
        <v>4.0</v>
      </c>
      <c r="AK559" s="129">
        <v>3.0</v>
      </c>
      <c r="AL559" s="130">
        <v>45392.87391458333</v>
      </c>
      <c r="AM559" s="131">
        <v>1423285.53</v>
      </c>
      <c r="AN559" s="131">
        <v>1078528.29</v>
      </c>
    </row>
    <row r="560">
      <c r="A560" s="129">
        <v>359.0</v>
      </c>
      <c r="B560" s="14" t="s">
        <v>47</v>
      </c>
      <c r="C560" s="14" t="s">
        <v>32</v>
      </c>
      <c r="D560" s="14" t="s">
        <v>91</v>
      </c>
      <c r="E560" s="14" t="s">
        <v>302</v>
      </c>
      <c r="F560" s="15" t="s">
        <v>137</v>
      </c>
      <c r="G560" s="15" t="s">
        <v>36</v>
      </c>
      <c r="H560" s="18" t="s">
        <v>1057</v>
      </c>
      <c r="I560" s="18" t="s">
        <v>1058</v>
      </c>
      <c r="J560" s="129">
        <v>686446.25</v>
      </c>
      <c r="K560" s="129">
        <v>570916.8</v>
      </c>
      <c r="L560" s="129">
        <v>20075.26</v>
      </c>
      <c r="M560" s="129">
        <v>16706.61</v>
      </c>
      <c r="N560" s="14" t="s">
        <v>41</v>
      </c>
      <c r="O560" s="129">
        <v>1.0</v>
      </c>
      <c r="P560" s="129">
        <v>436.0</v>
      </c>
      <c r="Q560" s="129">
        <v>344.0</v>
      </c>
      <c r="R560" s="129">
        <v>30.0</v>
      </c>
      <c r="S560" s="129">
        <v>18.0</v>
      </c>
      <c r="T560" s="14" t="s">
        <v>41</v>
      </c>
      <c r="U560" s="129">
        <v>26.0</v>
      </c>
      <c r="V560" s="129">
        <v>66.0</v>
      </c>
      <c r="W560" s="129">
        <v>20.16</v>
      </c>
      <c r="X560" s="129">
        <v>20.24</v>
      </c>
      <c r="Y560" s="14" t="s">
        <v>41</v>
      </c>
      <c r="Z560" s="129">
        <v>1.0</v>
      </c>
      <c r="AA560" s="129">
        <v>4.0</v>
      </c>
      <c r="AB560" s="129">
        <v>5.0</v>
      </c>
      <c r="AC560" s="129">
        <v>3.0</v>
      </c>
      <c r="AD560" s="129">
        <v>3.65</v>
      </c>
      <c r="AE560" s="129">
        <v>80.0</v>
      </c>
      <c r="AF560" s="14" t="s">
        <v>41</v>
      </c>
      <c r="AG560" s="129">
        <v>1.0</v>
      </c>
      <c r="AH560" s="129">
        <v>3.0</v>
      </c>
      <c r="AI560" s="129">
        <v>4.0</v>
      </c>
      <c r="AJ560" s="129">
        <v>2.0</v>
      </c>
      <c r="AK560" s="129">
        <v>3.0</v>
      </c>
      <c r="AL560" s="130">
        <v>45392.87391458333</v>
      </c>
      <c r="AM560" s="131">
        <v>686704.37</v>
      </c>
      <c r="AN560" s="131">
        <v>571826.3</v>
      </c>
    </row>
    <row r="561">
      <c r="A561" s="129">
        <v>497.0</v>
      </c>
      <c r="B561" s="14" t="s">
        <v>60</v>
      </c>
      <c r="C561" s="14" t="s">
        <v>32</v>
      </c>
      <c r="D561" s="14" t="s">
        <v>79</v>
      </c>
      <c r="E561" s="14" t="s">
        <v>80</v>
      </c>
      <c r="F561" s="15" t="s">
        <v>81</v>
      </c>
      <c r="G561" s="15" t="s">
        <v>36</v>
      </c>
      <c r="H561" s="18" t="s">
        <v>1057</v>
      </c>
      <c r="I561" s="18" t="s">
        <v>1058</v>
      </c>
      <c r="J561" s="129">
        <v>1499397.96</v>
      </c>
      <c r="K561" s="129">
        <v>1064638.0</v>
      </c>
      <c r="L561" s="129">
        <v>42419.14</v>
      </c>
      <c r="M561" s="129">
        <v>29446.13</v>
      </c>
      <c r="N561" s="129">
        <v>60.0</v>
      </c>
      <c r="O561" s="129">
        <v>43.0</v>
      </c>
      <c r="P561" s="129">
        <v>558.0</v>
      </c>
      <c r="Q561" s="129">
        <v>450.0</v>
      </c>
      <c r="R561" s="129">
        <v>32.0</v>
      </c>
      <c r="S561" s="129">
        <v>50.0</v>
      </c>
      <c r="T561" s="129">
        <v>39.0</v>
      </c>
      <c r="U561" s="129">
        <v>24.0</v>
      </c>
      <c r="V561" s="129">
        <v>-36.0</v>
      </c>
      <c r="W561" s="129">
        <v>44.06</v>
      </c>
      <c r="X561" s="129">
        <v>40.84</v>
      </c>
      <c r="Y561" s="129">
        <v>2.0</v>
      </c>
      <c r="Z561" s="129">
        <v>1.0</v>
      </c>
      <c r="AA561" s="129">
        <v>1.0</v>
      </c>
      <c r="AB561" s="129">
        <v>5.0</v>
      </c>
      <c r="AC561" s="129">
        <v>5.0</v>
      </c>
      <c r="AD561" s="129">
        <v>3.65</v>
      </c>
      <c r="AE561" s="129">
        <v>81.0</v>
      </c>
      <c r="AF561" s="129">
        <v>2.0</v>
      </c>
      <c r="AG561" s="129">
        <v>1.0</v>
      </c>
      <c r="AH561" s="129">
        <v>1.0</v>
      </c>
      <c r="AI561" s="129">
        <v>4.0</v>
      </c>
      <c r="AJ561" s="129">
        <v>4.0</v>
      </c>
      <c r="AK561" s="129">
        <v>3.0</v>
      </c>
      <c r="AL561" s="130">
        <v>45392.87391458333</v>
      </c>
      <c r="AM561" s="131">
        <v>1533088.96</v>
      </c>
      <c r="AN561" s="131">
        <v>1053604.15</v>
      </c>
    </row>
    <row r="562">
      <c r="A562" s="129">
        <v>336.0</v>
      </c>
      <c r="B562" s="14" t="s">
        <v>97</v>
      </c>
      <c r="C562" s="14" t="s">
        <v>32</v>
      </c>
      <c r="D562" s="14" t="s">
        <v>346</v>
      </c>
      <c r="E562" s="14" t="s">
        <v>347</v>
      </c>
      <c r="F562" s="15" t="s">
        <v>243</v>
      </c>
      <c r="G562" s="15" t="s">
        <v>101</v>
      </c>
      <c r="H562" s="18" t="s">
        <v>1057</v>
      </c>
      <c r="I562" s="18" t="s">
        <v>1058</v>
      </c>
      <c r="J562" s="129">
        <v>1936833.31</v>
      </c>
      <c r="K562" s="129">
        <v>1070695.8</v>
      </c>
      <c r="L562" s="129">
        <v>74551.86</v>
      </c>
      <c r="M562" s="129">
        <v>39059.72</v>
      </c>
      <c r="N562" s="129">
        <v>5.0</v>
      </c>
      <c r="O562" s="129">
        <v>15.0</v>
      </c>
      <c r="P562" s="129">
        <v>883.0</v>
      </c>
      <c r="Q562" s="129">
        <v>519.0</v>
      </c>
      <c r="R562" s="129">
        <v>113.0</v>
      </c>
      <c r="S562" s="129">
        <v>191.0</v>
      </c>
      <c r="T562" s="129">
        <v>-66.0</v>
      </c>
      <c r="U562" s="129">
        <v>70.0</v>
      </c>
      <c r="V562" s="129">
        <v>-40.0</v>
      </c>
      <c r="W562" s="129">
        <v>90.87</v>
      </c>
      <c r="X562" s="129">
        <v>80.89</v>
      </c>
      <c r="Y562" s="129">
        <v>1.0</v>
      </c>
      <c r="Z562" s="129">
        <v>2.0</v>
      </c>
      <c r="AA562" s="129">
        <v>1.0</v>
      </c>
      <c r="AB562" s="129">
        <v>5.0</v>
      </c>
      <c r="AC562" s="129">
        <v>5.0</v>
      </c>
      <c r="AD562" s="129">
        <v>3.7</v>
      </c>
      <c r="AE562" s="129">
        <v>79.0</v>
      </c>
      <c r="AF562" s="129">
        <v>1.0</v>
      </c>
      <c r="AG562" s="129">
        <v>1.0</v>
      </c>
      <c r="AH562" s="129">
        <v>1.0</v>
      </c>
      <c r="AI562" s="129">
        <v>4.0</v>
      </c>
      <c r="AJ562" s="129">
        <v>4.0</v>
      </c>
      <c r="AK562" s="129">
        <v>4.0</v>
      </c>
      <c r="AL562" s="130">
        <v>45392.87391458333</v>
      </c>
      <c r="AM562" s="131">
        <v>1941002.86</v>
      </c>
      <c r="AN562" s="131">
        <v>1070934.37</v>
      </c>
    </row>
    <row r="563">
      <c r="A563" s="129">
        <v>496.0</v>
      </c>
      <c r="B563" s="14" t="s">
        <v>37</v>
      </c>
      <c r="C563" s="14" t="s">
        <v>32</v>
      </c>
      <c r="D563" s="14" t="s">
        <v>480</v>
      </c>
      <c r="E563" s="14" t="s">
        <v>481</v>
      </c>
      <c r="F563" s="15" t="s">
        <v>220</v>
      </c>
      <c r="G563" s="15" t="s">
        <v>59</v>
      </c>
      <c r="H563" s="18" t="s">
        <v>1057</v>
      </c>
      <c r="I563" s="18" t="s">
        <v>1058</v>
      </c>
      <c r="J563" s="129">
        <v>849741.25</v>
      </c>
      <c r="K563" s="129">
        <v>690012.0</v>
      </c>
      <c r="L563" s="129">
        <v>27562.0</v>
      </c>
      <c r="M563" s="129">
        <v>23748.29</v>
      </c>
      <c r="N563" s="14" t="s">
        <v>41</v>
      </c>
      <c r="O563" s="129">
        <v>1.0</v>
      </c>
      <c r="P563" s="129">
        <v>303.0</v>
      </c>
      <c r="Q563" s="129">
        <v>268.0</v>
      </c>
      <c r="R563" s="129">
        <v>43.0</v>
      </c>
      <c r="S563" s="129">
        <v>13.0</v>
      </c>
      <c r="T563" s="14" t="s">
        <v>41</v>
      </c>
      <c r="U563" s="129">
        <v>13.0</v>
      </c>
      <c r="V563" s="129">
        <v>230.0</v>
      </c>
      <c r="W563" s="129">
        <v>16.06</v>
      </c>
      <c r="X563" s="129">
        <v>23.15</v>
      </c>
      <c r="Y563" s="14" t="s">
        <v>41</v>
      </c>
      <c r="Z563" s="129">
        <v>1.0</v>
      </c>
      <c r="AA563" s="129">
        <v>5.0</v>
      </c>
      <c r="AB563" s="129">
        <v>4.0</v>
      </c>
      <c r="AC563" s="129">
        <v>4.0</v>
      </c>
      <c r="AD563" s="129">
        <v>3.7</v>
      </c>
      <c r="AE563" s="129">
        <v>77.0</v>
      </c>
      <c r="AF563" s="14" t="s">
        <v>41</v>
      </c>
      <c r="AG563" s="129">
        <v>1.0</v>
      </c>
      <c r="AH563" s="129">
        <v>4.0</v>
      </c>
      <c r="AI563" s="129">
        <v>3.0</v>
      </c>
      <c r="AJ563" s="129">
        <v>3.0</v>
      </c>
      <c r="AK563" s="129">
        <v>4.0</v>
      </c>
      <c r="AL563" s="130">
        <v>45392.87391458333</v>
      </c>
      <c r="AM563" s="131">
        <v>850353.25</v>
      </c>
      <c r="AN563" s="131">
        <v>692230.8</v>
      </c>
    </row>
    <row r="564">
      <c r="A564" s="129">
        <v>854.0</v>
      </c>
      <c r="B564" s="14" t="s">
        <v>47</v>
      </c>
      <c r="C564" s="14" t="s">
        <v>32</v>
      </c>
      <c r="D564" s="14" t="s">
        <v>371</v>
      </c>
      <c r="E564" s="14" t="s">
        <v>754</v>
      </c>
      <c r="F564" s="15" t="s">
        <v>196</v>
      </c>
      <c r="G564" s="15" t="s">
        <v>59</v>
      </c>
      <c r="H564" s="18" t="s">
        <v>1057</v>
      </c>
      <c r="I564" s="18" t="s">
        <v>1058</v>
      </c>
      <c r="J564" s="129">
        <v>1674210.76</v>
      </c>
      <c r="K564" s="129">
        <v>727905.2</v>
      </c>
      <c r="L564" s="129">
        <v>39541.03</v>
      </c>
      <c r="M564" s="129">
        <v>18641.85</v>
      </c>
      <c r="N564" s="129">
        <v>32.0</v>
      </c>
      <c r="O564" s="129">
        <v>37.0</v>
      </c>
      <c r="P564" s="129">
        <v>479.0</v>
      </c>
      <c r="Q564" s="129">
        <v>271.0</v>
      </c>
      <c r="R564" s="129">
        <v>39.0</v>
      </c>
      <c r="S564" s="129">
        <v>39.0</v>
      </c>
      <c r="T564" s="129">
        <v>-13.0</v>
      </c>
      <c r="U564" s="129">
        <v>76.0</v>
      </c>
      <c r="V564" s="129">
        <v>0.0</v>
      </c>
      <c r="W564" s="129">
        <v>112.11</v>
      </c>
      <c r="X564" s="129">
        <v>130.0</v>
      </c>
      <c r="Y564" s="129">
        <v>1.0</v>
      </c>
      <c r="Z564" s="129">
        <v>2.0</v>
      </c>
      <c r="AA564" s="129">
        <v>1.0</v>
      </c>
      <c r="AB564" s="129">
        <v>5.0</v>
      </c>
      <c r="AC564" s="129">
        <v>5.0</v>
      </c>
      <c r="AD564" s="129">
        <v>3.7</v>
      </c>
      <c r="AE564" s="129">
        <v>78.0</v>
      </c>
      <c r="AF564" s="129">
        <v>1.0</v>
      </c>
      <c r="AG564" s="129">
        <v>1.0</v>
      </c>
      <c r="AH564" s="129">
        <v>1.0</v>
      </c>
      <c r="AI564" s="129">
        <v>4.0</v>
      </c>
      <c r="AJ564" s="129">
        <v>4.0</v>
      </c>
      <c r="AK564" s="129">
        <v>4.0</v>
      </c>
      <c r="AL564" s="130">
        <v>45392.87391458333</v>
      </c>
      <c r="AM564" s="131">
        <v>1673899.76</v>
      </c>
      <c r="AN564" s="131">
        <v>727938.97</v>
      </c>
    </row>
    <row r="565">
      <c r="A565" s="129">
        <v>857.0</v>
      </c>
      <c r="B565" s="14" t="s">
        <v>63</v>
      </c>
      <c r="C565" s="14" t="s">
        <v>32</v>
      </c>
      <c r="D565" s="14" t="s">
        <v>757</v>
      </c>
      <c r="E565" s="14" t="s">
        <v>758</v>
      </c>
      <c r="F565" s="15" t="s">
        <v>66</v>
      </c>
      <c r="G565" s="15" t="s">
        <v>59</v>
      </c>
      <c r="H565" s="18" t="s">
        <v>1057</v>
      </c>
      <c r="I565" s="18" t="s">
        <v>1058</v>
      </c>
      <c r="J565" s="129">
        <v>483373.48</v>
      </c>
      <c r="K565" s="129">
        <v>202705.4</v>
      </c>
      <c r="L565" s="129">
        <v>11715.16</v>
      </c>
      <c r="M565" s="129">
        <v>4968.27</v>
      </c>
      <c r="N565" s="129">
        <v>2.0</v>
      </c>
      <c r="O565" s="129">
        <v>6.0</v>
      </c>
      <c r="P565" s="129">
        <v>147.0</v>
      </c>
      <c r="Q565" s="129">
        <v>81.0</v>
      </c>
      <c r="R565" s="129">
        <v>13.0</v>
      </c>
      <c r="S565" s="129">
        <v>19.0</v>
      </c>
      <c r="T565" s="129">
        <v>-66.0</v>
      </c>
      <c r="U565" s="129">
        <v>81.0</v>
      </c>
      <c r="V565" s="129">
        <v>-31.0</v>
      </c>
      <c r="W565" s="129">
        <v>135.8</v>
      </c>
      <c r="X565" s="129">
        <v>138.46</v>
      </c>
      <c r="Y565" s="129">
        <v>1.0</v>
      </c>
      <c r="Z565" s="129">
        <v>2.0</v>
      </c>
      <c r="AA565" s="129">
        <v>1.0</v>
      </c>
      <c r="AB565" s="129">
        <v>5.0</v>
      </c>
      <c r="AC565" s="129">
        <v>5.0</v>
      </c>
      <c r="AD565" s="129">
        <v>3.7</v>
      </c>
      <c r="AE565" s="129">
        <v>76.0</v>
      </c>
      <c r="AF565" s="129">
        <v>1.0</v>
      </c>
      <c r="AG565" s="129">
        <v>1.0</v>
      </c>
      <c r="AH565" s="129">
        <v>1.0</v>
      </c>
      <c r="AI565" s="129">
        <v>4.0</v>
      </c>
      <c r="AJ565" s="129">
        <v>4.0</v>
      </c>
      <c r="AK565" s="129">
        <v>4.0</v>
      </c>
      <c r="AL565" s="130">
        <v>45392.87391458333</v>
      </c>
      <c r="AM565" s="131">
        <v>483949.48</v>
      </c>
      <c r="AN565" s="131">
        <v>203065.4</v>
      </c>
    </row>
    <row r="566">
      <c r="A566" s="129">
        <v>236.0</v>
      </c>
      <c r="B566" s="14" t="s">
        <v>97</v>
      </c>
      <c r="C566" s="14" t="s">
        <v>32</v>
      </c>
      <c r="D566" s="14" t="s">
        <v>237</v>
      </c>
      <c r="E566" s="14" t="s">
        <v>238</v>
      </c>
      <c r="F566" s="15" t="s">
        <v>223</v>
      </c>
      <c r="G566" s="15" t="s">
        <v>101</v>
      </c>
      <c r="H566" s="18" t="s">
        <v>1057</v>
      </c>
      <c r="I566" s="18" t="s">
        <v>1058</v>
      </c>
      <c r="J566" s="129">
        <v>1422971.49</v>
      </c>
      <c r="K566" s="129">
        <v>1048258.2</v>
      </c>
      <c r="L566" s="129">
        <v>66258.0</v>
      </c>
      <c r="M566" s="129">
        <v>39206.25</v>
      </c>
      <c r="N566" s="14" t="s">
        <v>41</v>
      </c>
      <c r="O566" s="14" t="s">
        <v>41</v>
      </c>
      <c r="P566" s="129">
        <v>615.0</v>
      </c>
      <c r="Q566" s="129">
        <v>460.0</v>
      </c>
      <c r="R566" s="129">
        <v>34.0</v>
      </c>
      <c r="S566" s="129">
        <v>26.0</v>
      </c>
      <c r="T566" s="14" t="s">
        <v>41</v>
      </c>
      <c r="U566" s="129">
        <v>33.0</v>
      </c>
      <c r="V566" s="129">
        <v>30.0</v>
      </c>
      <c r="W566" s="129">
        <v>69.0</v>
      </c>
      <c r="X566" s="129">
        <v>35.75</v>
      </c>
      <c r="Y566" s="14" t="s">
        <v>41</v>
      </c>
      <c r="Z566" s="129">
        <v>1.0</v>
      </c>
      <c r="AA566" s="129">
        <v>2.0</v>
      </c>
      <c r="AB566" s="129">
        <v>5.0</v>
      </c>
      <c r="AC566" s="129">
        <v>5.0</v>
      </c>
      <c r="AD566" s="129">
        <v>3.75</v>
      </c>
      <c r="AE566" s="129">
        <v>75.0</v>
      </c>
      <c r="AF566" s="14" t="s">
        <v>41</v>
      </c>
      <c r="AG566" s="129">
        <v>1.0</v>
      </c>
      <c r="AH566" s="129">
        <v>2.0</v>
      </c>
      <c r="AI566" s="129">
        <v>4.0</v>
      </c>
      <c r="AJ566" s="129">
        <v>4.0</v>
      </c>
      <c r="AK566" s="129">
        <v>4.0</v>
      </c>
      <c r="AL566" s="130">
        <v>45392.87391458333</v>
      </c>
      <c r="AM566" s="131">
        <v>1940339.4</v>
      </c>
      <c r="AN566" s="131">
        <v>1119739.88</v>
      </c>
    </row>
    <row r="567">
      <c r="A567" s="129">
        <v>105.0</v>
      </c>
      <c r="B567" s="14" t="s">
        <v>31</v>
      </c>
      <c r="C567" s="14" t="s">
        <v>32</v>
      </c>
      <c r="D567" s="14" t="s">
        <v>50</v>
      </c>
      <c r="E567" s="14" t="s">
        <v>51</v>
      </c>
      <c r="F567" s="15" t="s">
        <v>52</v>
      </c>
      <c r="G567" s="15" t="s">
        <v>46</v>
      </c>
      <c r="H567" s="18" t="s">
        <v>1057</v>
      </c>
      <c r="I567" s="18" t="s">
        <v>1058</v>
      </c>
      <c r="J567" s="129">
        <v>1279180.0</v>
      </c>
      <c r="K567" s="129">
        <v>964531.2</v>
      </c>
      <c r="L567" s="129">
        <v>46449.6</v>
      </c>
      <c r="M567" s="129">
        <v>34364.1</v>
      </c>
      <c r="N567" s="129">
        <v>11.0</v>
      </c>
      <c r="O567" s="129">
        <v>2.0</v>
      </c>
      <c r="P567" s="129">
        <v>436.0</v>
      </c>
      <c r="Q567" s="129">
        <v>409.0</v>
      </c>
      <c r="R567" s="129">
        <v>19.0</v>
      </c>
      <c r="S567" s="129">
        <v>26.0</v>
      </c>
      <c r="T567" s="129">
        <v>450.0</v>
      </c>
      <c r="U567" s="129">
        <v>6.0</v>
      </c>
      <c r="V567" s="129">
        <v>-26.0</v>
      </c>
      <c r="W567" s="129">
        <v>35.17</v>
      </c>
      <c r="X567" s="129">
        <v>32.62</v>
      </c>
      <c r="Y567" s="129">
        <v>5.0</v>
      </c>
      <c r="Z567" s="129">
        <v>1.0</v>
      </c>
      <c r="AA567" s="129">
        <v>1.0</v>
      </c>
      <c r="AB567" s="129">
        <v>5.0</v>
      </c>
      <c r="AC567" s="129">
        <v>5.0</v>
      </c>
      <c r="AD567" s="129">
        <v>3.8</v>
      </c>
      <c r="AE567" s="129">
        <v>68.0</v>
      </c>
      <c r="AF567" s="129">
        <v>4.0</v>
      </c>
      <c r="AG567" s="129">
        <v>1.0</v>
      </c>
      <c r="AH567" s="129">
        <v>1.0</v>
      </c>
      <c r="AI567" s="129">
        <v>4.0</v>
      </c>
      <c r="AJ567" s="129">
        <v>4.0</v>
      </c>
      <c r="AK567" s="129">
        <v>4.0</v>
      </c>
      <c r="AL567" s="130">
        <v>45392.87391458333</v>
      </c>
      <c r="AM567" s="131">
        <v>1279965.1</v>
      </c>
      <c r="AN567" s="131">
        <v>967251.79</v>
      </c>
    </row>
    <row r="568">
      <c r="A568" s="129">
        <v>116.0</v>
      </c>
      <c r="B568" s="14" t="s">
        <v>42</v>
      </c>
      <c r="C568" s="14" t="s">
        <v>32</v>
      </c>
      <c r="D568" s="14" t="s">
        <v>77</v>
      </c>
      <c r="E568" s="14" t="s">
        <v>78</v>
      </c>
      <c r="F568" s="15" t="s">
        <v>70</v>
      </c>
      <c r="G568" s="15" t="s">
        <v>36</v>
      </c>
      <c r="H568" s="18" t="s">
        <v>1057</v>
      </c>
      <c r="I568" s="18" t="s">
        <v>1058</v>
      </c>
      <c r="J568" s="129">
        <v>2292857.27</v>
      </c>
      <c r="K568" s="129">
        <v>1663121.4</v>
      </c>
      <c r="L568" s="129">
        <v>68800.41</v>
      </c>
      <c r="M568" s="129">
        <v>53055.1</v>
      </c>
      <c r="N568" s="129">
        <v>84.0</v>
      </c>
      <c r="O568" s="129">
        <v>87.0</v>
      </c>
      <c r="P568" s="129">
        <v>1079.0</v>
      </c>
      <c r="Q568" s="129">
        <v>825.0</v>
      </c>
      <c r="R568" s="129">
        <v>63.0</v>
      </c>
      <c r="S568" s="129">
        <v>50.0</v>
      </c>
      <c r="T568" s="129">
        <v>-3.0</v>
      </c>
      <c r="U568" s="129">
        <v>30.0</v>
      </c>
      <c r="V568" s="129">
        <v>26.0</v>
      </c>
      <c r="W568" s="129">
        <v>29.68</v>
      </c>
      <c r="X568" s="129">
        <v>37.86</v>
      </c>
      <c r="Y568" s="129">
        <v>1.0</v>
      </c>
      <c r="Z568" s="129">
        <v>1.0</v>
      </c>
      <c r="AA568" s="129">
        <v>2.0</v>
      </c>
      <c r="AB568" s="129">
        <v>5.0</v>
      </c>
      <c r="AC568" s="129">
        <v>5.0</v>
      </c>
      <c r="AD568" s="129">
        <v>3.8</v>
      </c>
      <c r="AE568" s="129">
        <v>73.0</v>
      </c>
      <c r="AF568" s="129">
        <v>1.0</v>
      </c>
      <c r="AG568" s="129">
        <v>1.0</v>
      </c>
      <c r="AH568" s="129">
        <v>2.0</v>
      </c>
      <c r="AI568" s="129">
        <v>4.0</v>
      </c>
      <c r="AJ568" s="129">
        <v>4.0</v>
      </c>
      <c r="AK568" s="129">
        <v>4.0</v>
      </c>
      <c r="AL568" s="130">
        <v>45392.87391458333</v>
      </c>
      <c r="AM568" s="131">
        <v>2292164.83</v>
      </c>
      <c r="AN568" s="131">
        <v>1695637.48</v>
      </c>
    </row>
    <row r="569">
      <c r="A569" s="129">
        <v>124.0</v>
      </c>
      <c r="B569" s="14" t="s">
        <v>67</v>
      </c>
      <c r="C569" s="14" t="s">
        <v>32</v>
      </c>
      <c r="D569" s="14" t="s">
        <v>84</v>
      </c>
      <c r="E569" s="14" t="s">
        <v>85</v>
      </c>
      <c r="F569" s="15" t="s">
        <v>70</v>
      </c>
      <c r="G569" s="15" t="s">
        <v>36</v>
      </c>
      <c r="H569" s="18" t="s">
        <v>1057</v>
      </c>
      <c r="I569" s="18" t="s">
        <v>1058</v>
      </c>
      <c r="J569" s="129">
        <v>697336.71</v>
      </c>
      <c r="K569" s="129">
        <v>495364.0</v>
      </c>
      <c r="L569" s="129">
        <v>19222.62</v>
      </c>
      <c r="M569" s="129">
        <v>14467.5</v>
      </c>
      <c r="N569" s="129">
        <v>8.0</v>
      </c>
      <c r="O569" s="129">
        <v>8.0</v>
      </c>
      <c r="P569" s="129">
        <v>335.0</v>
      </c>
      <c r="Q569" s="129">
        <v>313.0</v>
      </c>
      <c r="R569" s="129">
        <v>19.0</v>
      </c>
      <c r="S569" s="129">
        <v>14.0</v>
      </c>
      <c r="T569" s="129">
        <v>0.0</v>
      </c>
      <c r="U569" s="129">
        <v>7.0</v>
      </c>
      <c r="V569" s="129">
        <v>35.0</v>
      </c>
      <c r="W569" s="129">
        <v>32.87</v>
      </c>
      <c r="X569" s="129">
        <v>40.77</v>
      </c>
      <c r="Y569" s="129">
        <v>1.0</v>
      </c>
      <c r="Z569" s="129">
        <v>1.0</v>
      </c>
      <c r="AA569" s="129">
        <v>2.0</v>
      </c>
      <c r="AB569" s="129">
        <v>5.0</v>
      </c>
      <c r="AC569" s="129">
        <v>5.0</v>
      </c>
      <c r="AD569" s="129">
        <v>3.8</v>
      </c>
      <c r="AE569" s="129">
        <v>59.0</v>
      </c>
      <c r="AF569" s="129">
        <v>1.0</v>
      </c>
      <c r="AG569" s="129">
        <v>1.0</v>
      </c>
      <c r="AH569" s="129">
        <v>2.0</v>
      </c>
      <c r="AI569" s="129">
        <v>4.0</v>
      </c>
      <c r="AJ569" s="129">
        <v>4.0</v>
      </c>
      <c r="AK569" s="129">
        <v>4.0</v>
      </c>
      <c r="AL569" s="130">
        <v>45392.87391458333</v>
      </c>
      <c r="AM569" s="131">
        <v>696018.21</v>
      </c>
      <c r="AN569" s="131">
        <v>493621.94</v>
      </c>
    </row>
    <row r="570">
      <c r="A570" s="129">
        <v>194.0</v>
      </c>
      <c r="B570" s="14" t="s">
        <v>60</v>
      </c>
      <c r="C570" s="14" t="s">
        <v>32</v>
      </c>
      <c r="D570" s="14" t="s">
        <v>192</v>
      </c>
      <c r="E570" s="14" t="s">
        <v>147</v>
      </c>
      <c r="F570" s="15" t="s">
        <v>88</v>
      </c>
      <c r="G570" s="15" t="s">
        <v>59</v>
      </c>
      <c r="H570" s="18" t="s">
        <v>1057</v>
      </c>
      <c r="I570" s="18" t="s">
        <v>1058</v>
      </c>
      <c r="J570" s="129">
        <v>1849773.54</v>
      </c>
      <c r="K570" s="129">
        <v>1286964.0</v>
      </c>
      <c r="L570" s="129">
        <v>48980.68</v>
      </c>
      <c r="M570" s="129">
        <v>39953.54</v>
      </c>
      <c r="N570" s="129">
        <v>6.0</v>
      </c>
      <c r="O570" s="129">
        <v>1.0</v>
      </c>
      <c r="P570" s="129">
        <v>454.0</v>
      </c>
      <c r="Q570" s="129">
        <v>445.0</v>
      </c>
      <c r="R570" s="129">
        <v>26.0</v>
      </c>
      <c r="S570" s="129">
        <v>25.0</v>
      </c>
      <c r="T570" s="129">
        <v>500.0</v>
      </c>
      <c r="U570" s="129">
        <v>2.0</v>
      </c>
      <c r="V570" s="129">
        <v>4.0</v>
      </c>
      <c r="W570" s="129">
        <v>22.59</v>
      </c>
      <c r="X570" s="129">
        <v>43.73</v>
      </c>
      <c r="Y570" s="129">
        <v>5.0</v>
      </c>
      <c r="Z570" s="129">
        <v>1.0</v>
      </c>
      <c r="AA570" s="129">
        <v>1.0</v>
      </c>
      <c r="AB570" s="129">
        <v>5.0</v>
      </c>
      <c r="AC570" s="129">
        <v>5.0</v>
      </c>
      <c r="AD570" s="129">
        <v>3.8</v>
      </c>
      <c r="AE570" s="129">
        <v>69.0</v>
      </c>
      <c r="AF570" s="129">
        <v>4.0</v>
      </c>
      <c r="AG570" s="129">
        <v>1.0</v>
      </c>
      <c r="AH570" s="129">
        <v>1.0</v>
      </c>
      <c r="AI570" s="129">
        <v>4.0</v>
      </c>
      <c r="AJ570" s="129">
        <v>4.0</v>
      </c>
      <c r="AK570" s="129">
        <v>4.0</v>
      </c>
      <c r="AL570" s="130">
        <v>45392.87391458333</v>
      </c>
      <c r="AM570" s="131">
        <v>1853268.12</v>
      </c>
      <c r="AN570" s="131">
        <v>1432965.63</v>
      </c>
    </row>
    <row r="571">
      <c r="A571" s="129">
        <v>345.0</v>
      </c>
      <c r="B571" s="14" t="s">
        <v>63</v>
      </c>
      <c r="C571" s="14" t="s">
        <v>32</v>
      </c>
      <c r="D571" s="14" t="s">
        <v>50</v>
      </c>
      <c r="E571" s="14" t="s">
        <v>357</v>
      </c>
      <c r="F571" s="15" t="s">
        <v>88</v>
      </c>
      <c r="G571" s="15" t="s">
        <v>59</v>
      </c>
      <c r="H571" s="18" t="s">
        <v>1057</v>
      </c>
      <c r="I571" s="18" t="s">
        <v>1058</v>
      </c>
      <c r="J571" s="129">
        <v>876858.44</v>
      </c>
      <c r="K571" s="129">
        <v>642823.4</v>
      </c>
      <c r="L571" s="129">
        <v>21266.51</v>
      </c>
      <c r="M571" s="129">
        <v>17082.02</v>
      </c>
      <c r="N571" s="129">
        <v>12.0</v>
      </c>
      <c r="O571" s="129">
        <v>28.0</v>
      </c>
      <c r="P571" s="129">
        <v>218.0</v>
      </c>
      <c r="Q571" s="129">
        <v>189.0</v>
      </c>
      <c r="R571" s="129">
        <v>26.0</v>
      </c>
      <c r="S571" s="129">
        <v>19.0</v>
      </c>
      <c r="T571" s="129">
        <v>-57.0</v>
      </c>
      <c r="U571" s="129">
        <v>15.0</v>
      </c>
      <c r="V571" s="129">
        <v>36.0</v>
      </c>
      <c r="W571" s="129">
        <v>24.5</v>
      </c>
      <c r="X571" s="129">
        <v>36.41</v>
      </c>
      <c r="Y571" s="129">
        <v>1.0</v>
      </c>
      <c r="Z571" s="129">
        <v>1.0</v>
      </c>
      <c r="AA571" s="129">
        <v>2.0</v>
      </c>
      <c r="AB571" s="129">
        <v>5.0</v>
      </c>
      <c r="AC571" s="129">
        <v>5.0</v>
      </c>
      <c r="AD571" s="129">
        <v>3.8</v>
      </c>
      <c r="AE571" s="129">
        <v>60.0</v>
      </c>
      <c r="AF571" s="129">
        <v>1.0</v>
      </c>
      <c r="AG571" s="129">
        <v>1.0</v>
      </c>
      <c r="AH571" s="129">
        <v>2.0</v>
      </c>
      <c r="AI571" s="129">
        <v>4.0</v>
      </c>
      <c r="AJ571" s="129">
        <v>4.0</v>
      </c>
      <c r="AK571" s="129">
        <v>4.0</v>
      </c>
      <c r="AL571" s="130">
        <v>45392.87391458333</v>
      </c>
      <c r="AM571" s="131">
        <v>876883.63</v>
      </c>
      <c r="AN571" s="131">
        <v>642834.8</v>
      </c>
    </row>
    <row r="572">
      <c r="A572" s="129">
        <v>469.0</v>
      </c>
      <c r="B572" s="14" t="s">
        <v>67</v>
      </c>
      <c r="C572" s="14" t="s">
        <v>32</v>
      </c>
      <c r="D572" s="14" t="s">
        <v>459</v>
      </c>
      <c r="E572" s="14" t="s">
        <v>460</v>
      </c>
      <c r="F572" s="15" t="s">
        <v>121</v>
      </c>
      <c r="G572" s="15" t="s">
        <v>36</v>
      </c>
      <c r="H572" s="18" t="s">
        <v>1057</v>
      </c>
      <c r="I572" s="18" t="s">
        <v>1058</v>
      </c>
      <c r="J572" s="129">
        <v>2212107.97</v>
      </c>
      <c r="K572" s="129">
        <v>946530.2</v>
      </c>
      <c r="L572" s="129">
        <v>68291.41</v>
      </c>
      <c r="M572" s="129">
        <v>38847.87</v>
      </c>
      <c r="N572" s="129">
        <v>61.0</v>
      </c>
      <c r="O572" s="129">
        <v>54.0</v>
      </c>
      <c r="P572" s="129">
        <v>665.0</v>
      </c>
      <c r="Q572" s="129">
        <v>431.0</v>
      </c>
      <c r="R572" s="129">
        <v>44.0</v>
      </c>
      <c r="S572" s="129">
        <v>35.0</v>
      </c>
      <c r="T572" s="129">
        <v>12.0</v>
      </c>
      <c r="U572" s="129">
        <v>54.0</v>
      </c>
      <c r="V572" s="129">
        <v>25.0</v>
      </c>
      <c r="W572" s="129">
        <v>75.79</v>
      </c>
      <c r="X572" s="129">
        <v>133.71</v>
      </c>
      <c r="Y572" s="129">
        <v>1.0</v>
      </c>
      <c r="Z572" s="129">
        <v>1.0</v>
      </c>
      <c r="AA572" s="129">
        <v>2.0</v>
      </c>
      <c r="AB572" s="129">
        <v>5.0</v>
      </c>
      <c r="AC572" s="129">
        <v>5.0</v>
      </c>
      <c r="AD572" s="129">
        <v>3.8</v>
      </c>
      <c r="AE572" s="129">
        <v>72.0</v>
      </c>
      <c r="AF572" s="129">
        <v>1.0</v>
      </c>
      <c r="AG572" s="129">
        <v>1.0</v>
      </c>
      <c r="AH572" s="129">
        <v>2.0</v>
      </c>
      <c r="AI572" s="129">
        <v>4.0</v>
      </c>
      <c r="AJ572" s="129">
        <v>4.0</v>
      </c>
      <c r="AK572" s="129">
        <v>4.0</v>
      </c>
      <c r="AL572" s="130">
        <v>45392.87391458333</v>
      </c>
      <c r="AM572" s="131">
        <v>2227409.57</v>
      </c>
      <c r="AN572" s="131">
        <v>952661.35</v>
      </c>
    </row>
    <row r="573">
      <c r="A573" s="129">
        <v>522.0</v>
      </c>
      <c r="B573" s="14" t="s">
        <v>42</v>
      </c>
      <c r="C573" s="14" t="s">
        <v>32</v>
      </c>
      <c r="D573" s="14" t="s">
        <v>77</v>
      </c>
      <c r="E573" s="14" t="s">
        <v>78</v>
      </c>
      <c r="F573" s="15" t="s">
        <v>70</v>
      </c>
      <c r="G573" s="15" t="s">
        <v>36</v>
      </c>
      <c r="H573" s="18" t="s">
        <v>1057</v>
      </c>
      <c r="I573" s="18" t="s">
        <v>1058</v>
      </c>
      <c r="J573" s="129">
        <v>1208985.85</v>
      </c>
      <c r="K573" s="129">
        <v>879231.8</v>
      </c>
      <c r="L573" s="129">
        <v>36720.93</v>
      </c>
      <c r="M573" s="129">
        <v>27401.13</v>
      </c>
      <c r="N573" s="129">
        <v>55.0</v>
      </c>
      <c r="O573" s="129">
        <v>52.0</v>
      </c>
      <c r="P573" s="129">
        <v>525.0</v>
      </c>
      <c r="Q573" s="129">
        <v>519.0</v>
      </c>
      <c r="R573" s="129">
        <v>59.0</v>
      </c>
      <c r="S573" s="129">
        <v>49.0</v>
      </c>
      <c r="T573" s="129">
        <v>5.0</v>
      </c>
      <c r="U573" s="129">
        <v>1.0</v>
      </c>
      <c r="V573" s="129">
        <v>20.0</v>
      </c>
      <c r="W573" s="129">
        <v>34.01</v>
      </c>
      <c r="X573" s="129">
        <v>37.5</v>
      </c>
      <c r="Y573" s="129">
        <v>1.0</v>
      </c>
      <c r="Z573" s="129">
        <v>1.0</v>
      </c>
      <c r="AA573" s="129">
        <v>2.0</v>
      </c>
      <c r="AB573" s="129">
        <v>5.0</v>
      </c>
      <c r="AC573" s="129">
        <v>5.0</v>
      </c>
      <c r="AD573" s="129">
        <v>3.8</v>
      </c>
      <c r="AE573" s="129">
        <v>65.0</v>
      </c>
      <c r="AF573" s="129">
        <v>1.0</v>
      </c>
      <c r="AG573" s="129">
        <v>1.0</v>
      </c>
      <c r="AH573" s="129">
        <v>2.0</v>
      </c>
      <c r="AI573" s="129">
        <v>4.0</v>
      </c>
      <c r="AJ573" s="129">
        <v>4.0</v>
      </c>
      <c r="AK573" s="129">
        <v>4.0</v>
      </c>
      <c r="AL573" s="130">
        <v>45392.87391458333</v>
      </c>
      <c r="AM573" s="131">
        <v>1208597.85</v>
      </c>
      <c r="AN573" s="131">
        <v>872595.2</v>
      </c>
    </row>
    <row r="574">
      <c r="A574" s="129">
        <v>534.0</v>
      </c>
      <c r="B574" s="14" t="s">
        <v>97</v>
      </c>
      <c r="C574" s="14" t="s">
        <v>32</v>
      </c>
      <c r="D574" s="14" t="s">
        <v>508</v>
      </c>
      <c r="E574" s="14" t="s">
        <v>509</v>
      </c>
      <c r="F574" s="15" t="s">
        <v>223</v>
      </c>
      <c r="G574" s="15" t="s">
        <v>101</v>
      </c>
      <c r="H574" s="18" t="s">
        <v>1057</v>
      </c>
      <c r="I574" s="18" t="s">
        <v>1058</v>
      </c>
      <c r="J574" s="129">
        <v>1277120.55</v>
      </c>
      <c r="K574" s="129">
        <v>882340.8</v>
      </c>
      <c r="L574" s="129">
        <v>31356.25</v>
      </c>
      <c r="M574" s="129">
        <v>24380.0</v>
      </c>
      <c r="N574" s="129">
        <v>55.0</v>
      </c>
      <c r="O574" s="129">
        <v>13.0</v>
      </c>
      <c r="P574" s="129">
        <v>416.0</v>
      </c>
      <c r="Q574" s="129">
        <v>379.0</v>
      </c>
      <c r="R574" s="129">
        <v>40.0</v>
      </c>
      <c r="S574" s="129">
        <v>38.0</v>
      </c>
      <c r="T574" s="129">
        <v>323.0</v>
      </c>
      <c r="U574" s="129">
        <v>9.0</v>
      </c>
      <c r="V574" s="129">
        <v>5.0</v>
      </c>
      <c r="W574" s="129">
        <v>28.61</v>
      </c>
      <c r="X574" s="129">
        <v>44.74</v>
      </c>
      <c r="Y574" s="129">
        <v>5.0</v>
      </c>
      <c r="Z574" s="129">
        <v>1.0</v>
      </c>
      <c r="AA574" s="129">
        <v>1.0</v>
      </c>
      <c r="AB574" s="129">
        <v>5.0</v>
      </c>
      <c r="AC574" s="129">
        <v>5.0</v>
      </c>
      <c r="AD574" s="129">
        <v>3.8</v>
      </c>
      <c r="AE574" s="129">
        <v>64.0</v>
      </c>
      <c r="AF574" s="129">
        <v>4.0</v>
      </c>
      <c r="AG574" s="129">
        <v>1.0</v>
      </c>
      <c r="AH574" s="129">
        <v>1.0</v>
      </c>
      <c r="AI574" s="129">
        <v>4.0</v>
      </c>
      <c r="AJ574" s="129">
        <v>4.0</v>
      </c>
      <c r="AK574" s="129">
        <v>4.0</v>
      </c>
      <c r="AL574" s="130">
        <v>45392.87391458333</v>
      </c>
      <c r="AM574" s="131">
        <v>1276438.55</v>
      </c>
      <c r="AN574" s="131">
        <v>882604.41</v>
      </c>
    </row>
    <row r="575">
      <c r="A575" s="129">
        <v>585.0</v>
      </c>
      <c r="B575" s="14" t="s">
        <v>42</v>
      </c>
      <c r="C575" s="14" t="s">
        <v>32</v>
      </c>
      <c r="D575" s="14" t="s">
        <v>401</v>
      </c>
      <c r="E575" s="14" t="s">
        <v>552</v>
      </c>
      <c r="F575" s="15" t="s">
        <v>52</v>
      </c>
      <c r="G575" s="15" t="s">
        <v>46</v>
      </c>
      <c r="H575" s="18" t="s">
        <v>1057</v>
      </c>
      <c r="I575" s="18" t="s">
        <v>1058</v>
      </c>
      <c r="J575" s="129">
        <v>2199533.28</v>
      </c>
      <c r="K575" s="129">
        <v>1620419.4</v>
      </c>
      <c r="L575" s="129">
        <v>82740.16</v>
      </c>
      <c r="M575" s="129">
        <v>63658.0</v>
      </c>
      <c r="N575" s="129">
        <v>44.0</v>
      </c>
      <c r="O575" s="129">
        <v>15.0</v>
      </c>
      <c r="P575" s="129">
        <v>743.0</v>
      </c>
      <c r="Q575" s="129">
        <v>687.0</v>
      </c>
      <c r="R575" s="129">
        <v>63.0</v>
      </c>
      <c r="S575" s="129">
        <v>71.0</v>
      </c>
      <c r="T575" s="129">
        <v>193.0</v>
      </c>
      <c r="U575" s="129">
        <v>8.0</v>
      </c>
      <c r="V575" s="129">
        <v>-11.0</v>
      </c>
      <c r="W575" s="129">
        <v>29.98</v>
      </c>
      <c r="X575" s="129">
        <v>35.74</v>
      </c>
      <c r="Y575" s="129">
        <v>5.0</v>
      </c>
      <c r="Z575" s="129">
        <v>1.0</v>
      </c>
      <c r="AA575" s="129">
        <v>1.0</v>
      </c>
      <c r="AB575" s="129">
        <v>5.0</v>
      </c>
      <c r="AC575" s="129">
        <v>5.0</v>
      </c>
      <c r="AD575" s="129">
        <v>3.8</v>
      </c>
      <c r="AE575" s="129">
        <v>74.0</v>
      </c>
      <c r="AF575" s="129">
        <v>4.0</v>
      </c>
      <c r="AG575" s="129">
        <v>1.0</v>
      </c>
      <c r="AH575" s="129">
        <v>1.0</v>
      </c>
      <c r="AI575" s="129">
        <v>4.0</v>
      </c>
      <c r="AJ575" s="129">
        <v>4.0</v>
      </c>
      <c r="AK575" s="129">
        <v>4.0</v>
      </c>
      <c r="AL575" s="130">
        <v>45392.87391458333</v>
      </c>
      <c r="AM575" s="131">
        <v>2209891.02</v>
      </c>
      <c r="AN575" s="131">
        <v>1626232.92</v>
      </c>
    </row>
    <row r="576">
      <c r="A576" s="129">
        <v>589.0</v>
      </c>
      <c r="B576" s="14" t="s">
        <v>97</v>
      </c>
      <c r="C576" s="14" t="s">
        <v>32</v>
      </c>
      <c r="D576" s="14" t="s">
        <v>150</v>
      </c>
      <c r="E576" s="14" t="s">
        <v>554</v>
      </c>
      <c r="F576" s="15" t="s">
        <v>243</v>
      </c>
      <c r="G576" s="15" t="s">
        <v>101</v>
      </c>
      <c r="H576" s="18" t="s">
        <v>1057</v>
      </c>
      <c r="I576" s="18" t="s">
        <v>1058</v>
      </c>
      <c r="J576" s="129">
        <v>1411112.59</v>
      </c>
      <c r="K576" s="129">
        <v>910544.6</v>
      </c>
      <c r="L576" s="129">
        <v>40369.51</v>
      </c>
      <c r="M576" s="129">
        <v>26597.68</v>
      </c>
      <c r="N576" s="129">
        <v>8.0</v>
      </c>
      <c r="O576" s="129">
        <v>8.0</v>
      </c>
      <c r="P576" s="129">
        <v>717.0</v>
      </c>
      <c r="Q576" s="129">
        <v>539.0</v>
      </c>
      <c r="R576" s="129">
        <v>57.0</v>
      </c>
      <c r="S576" s="129">
        <v>44.0</v>
      </c>
      <c r="T576" s="129">
        <v>0.0</v>
      </c>
      <c r="U576" s="129">
        <v>33.0</v>
      </c>
      <c r="V576" s="129">
        <v>29.0</v>
      </c>
      <c r="W576" s="129">
        <v>51.78</v>
      </c>
      <c r="X576" s="129">
        <v>54.97</v>
      </c>
      <c r="Y576" s="129">
        <v>1.0</v>
      </c>
      <c r="Z576" s="129">
        <v>1.0</v>
      </c>
      <c r="AA576" s="129">
        <v>2.0</v>
      </c>
      <c r="AB576" s="129">
        <v>5.0</v>
      </c>
      <c r="AC576" s="129">
        <v>5.0</v>
      </c>
      <c r="AD576" s="129">
        <v>3.8</v>
      </c>
      <c r="AE576" s="129">
        <v>67.0</v>
      </c>
      <c r="AF576" s="129">
        <v>1.0</v>
      </c>
      <c r="AG576" s="129">
        <v>1.0</v>
      </c>
      <c r="AH576" s="129">
        <v>2.0</v>
      </c>
      <c r="AI576" s="129">
        <v>4.0</v>
      </c>
      <c r="AJ576" s="129">
        <v>4.0</v>
      </c>
      <c r="AK576" s="129">
        <v>4.0</v>
      </c>
      <c r="AL576" s="130">
        <v>45392.87391458333</v>
      </c>
      <c r="AM576" s="131">
        <v>1412103.29</v>
      </c>
      <c r="AN576" s="131">
        <v>909910.42</v>
      </c>
    </row>
    <row r="577">
      <c r="A577" s="129">
        <v>736.0</v>
      </c>
      <c r="B577" s="14" t="s">
        <v>42</v>
      </c>
      <c r="C577" s="14" t="s">
        <v>32</v>
      </c>
      <c r="D577" s="14" t="s">
        <v>317</v>
      </c>
      <c r="E577" s="14" t="s">
        <v>149</v>
      </c>
      <c r="F577" s="15" t="s">
        <v>52</v>
      </c>
      <c r="G577" s="15" t="s">
        <v>46</v>
      </c>
      <c r="H577" s="18" t="s">
        <v>1057</v>
      </c>
      <c r="I577" s="18" t="s">
        <v>1058</v>
      </c>
      <c r="J577" s="129">
        <v>996157.87</v>
      </c>
      <c r="K577" s="129">
        <v>659829.4</v>
      </c>
      <c r="L577" s="129">
        <v>37692.9</v>
      </c>
      <c r="M577" s="129">
        <v>27512.95</v>
      </c>
      <c r="N577" s="129">
        <v>9.0</v>
      </c>
      <c r="O577" s="129">
        <v>1.0</v>
      </c>
      <c r="P577" s="129">
        <v>400.0</v>
      </c>
      <c r="Q577" s="129">
        <v>302.0</v>
      </c>
      <c r="R577" s="129">
        <v>30.0</v>
      </c>
      <c r="S577" s="129">
        <v>26.0</v>
      </c>
      <c r="T577" s="129">
        <v>800.0</v>
      </c>
      <c r="U577" s="129">
        <v>32.0</v>
      </c>
      <c r="V577" s="129">
        <v>15.0</v>
      </c>
      <c r="W577" s="129">
        <v>37.0</v>
      </c>
      <c r="X577" s="129">
        <v>50.97</v>
      </c>
      <c r="Y577" s="129">
        <v>5.0</v>
      </c>
      <c r="Z577" s="129">
        <v>1.0</v>
      </c>
      <c r="AA577" s="129">
        <v>1.0</v>
      </c>
      <c r="AB577" s="129">
        <v>5.0</v>
      </c>
      <c r="AC577" s="129">
        <v>5.0</v>
      </c>
      <c r="AD577" s="129">
        <v>3.8</v>
      </c>
      <c r="AE577" s="129">
        <v>66.0</v>
      </c>
      <c r="AF577" s="129">
        <v>4.0</v>
      </c>
      <c r="AG577" s="129">
        <v>1.0</v>
      </c>
      <c r="AH577" s="129">
        <v>1.0</v>
      </c>
      <c r="AI577" s="129">
        <v>4.0</v>
      </c>
      <c r="AJ577" s="129">
        <v>4.0</v>
      </c>
      <c r="AK577" s="129">
        <v>4.0</v>
      </c>
      <c r="AL577" s="130">
        <v>45392.87391458333</v>
      </c>
      <c r="AM577" s="131">
        <v>996331.39</v>
      </c>
      <c r="AN577" s="131">
        <v>659798.99</v>
      </c>
    </row>
    <row r="578">
      <c r="A578" s="129">
        <v>787.0</v>
      </c>
      <c r="B578" s="14" t="s">
        <v>60</v>
      </c>
      <c r="C578" s="14" t="s">
        <v>32</v>
      </c>
      <c r="D578" s="14" t="s">
        <v>703</v>
      </c>
      <c r="E578" s="14" t="s">
        <v>704</v>
      </c>
      <c r="F578" s="15" t="s">
        <v>96</v>
      </c>
      <c r="G578" s="15" t="s">
        <v>59</v>
      </c>
      <c r="H578" s="18" t="s">
        <v>1057</v>
      </c>
      <c r="I578" s="18" t="s">
        <v>1058</v>
      </c>
      <c r="J578" s="129">
        <v>1987565.89</v>
      </c>
      <c r="K578" s="129">
        <v>1320293.6</v>
      </c>
      <c r="L578" s="129">
        <v>50596.63</v>
      </c>
      <c r="M578" s="129">
        <v>37738.8</v>
      </c>
      <c r="N578" s="129">
        <v>36.0</v>
      </c>
      <c r="O578" s="129">
        <v>13.0</v>
      </c>
      <c r="P578" s="129">
        <v>495.0</v>
      </c>
      <c r="Q578" s="129">
        <v>427.0</v>
      </c>
      <c r="R578" s="129">
        <v>59.0</v>
      </c>
      <c r="S578" s="129">
        <v>56.0</v>
      </c>
      <c r="T578" s="129">
        <v>176.0</v>
      </c>
      <c r="U578" s="129">
        <v>15.0</v>
      </c>
      <c r="V578" s="129">
        <v>5.0</v>
      </c>
      <c r="W578" s="129">
        <v>34.07</v>
      </c>
      <c r="X578" s="129">
        <v>50.54</v>
      </c>
      <c r="Y578" s="129">
        <v>5.0</v>
      </c>
      <c r="Z578" s="129">
        <v>1.0</v>
      </c>
      <c r="AA578" s="129">
        <v>1.0</v>
      </c>
      <c r="AB578" s="129">
        <v>5.0</v>
      </c>
      <c r="AC578" s="129">
        <v>5.0</v>
      </c>
      <c r="AD578" s="129">
        <v>3.8</v>
      </c>
      <c r="AE578" s="129">
        <v>70.0</v>
      </c>
      <c r="AF578" s="129">
        <v>4.0</v>
      </c>
      <c r="AG578" s="129">
        <v>1.0</v>
      </c>
      <c r="AH578" s="129">
        <v>1.0</v>
      </c>
      <c r="AI578" s="129">
        <v>4.0</v>
      </c>
      <c r="AJ578" s="129">
        <v>4.0</v>
      </c>
      <c r="AK578" s="129">
        <v>4.0</v>
      </c>
      <c r="AL578" s="130">
        <v>45392.87391458333</v>
      </c>
      <c r="AM578" s="131">
        <v>1986182.01</v>
      </c>
      <c r="AN578" s="131">
        <v>1316856.21</v>
      </c>
    </row>
    <row r="579">
      <c r="A579" s="129">
        <v>814.0</v>
      </c>
      <c r="B579" s="14" t="s">
        <v>47</v>
      </c>
      <c r="C579" s="14" t="s">
        <v>32</v>
      </c>
      <c r="D579" s="14" t="s">
        <v>503</v>
      </c>
      <c r="E579" s="14" t="s">
        <v>730</v>
      </c>
      <c r="F579" s="15" t="s">
        <v>55</v>
      </c>
      <c r="G579" s="15" t="s">
        <v>36</v>
      </c>
      <c r="H579" s="18" t="s">
        <v>1057</v>
      </c>
      <c r="I579" s="18" t="s">
        <v>1058</v>
      </c>
      <c r="J579" s="129">
        <v>668218.88</v>
      </c>
      <c r="K579" s="129">
        <v>338092.0</v>
      </c>
      <c r="L579" s="129">
        <v>22215.87</v>
      </c>
      <c r="M579" s="129">
        <v>11231.38</v>
      </c>
      <c r="N579" s="129">
        <v>5.0</v>
      </c>
      <c r="O579" s="129">
        <v>2.0</v>
      </c>
      <c r="P579" s="129">
        <v>213.0</v>
      </c>
      <c r="Q579" s="129">
        <v>134.0</v>
      </c>
      <c r="R579" s="129">
        <v>17.0</v>
      </c>
      <c r="S579" s="129">
        <v>15.0</v>
      </c>
      <c r="T579" s="129">
        <v>150.0</v>
      </c>
      <c r="U579" s="129">
        <v>58.0</v>
      </c>
      <c r="V579" s="129">
        <v>13.0</v>
      </c>
      <c r="W579" s="129">
        <v>97.8</v>
      </c>
      <c r="X579" s="129">
        <v>97.64</v>
      </c>
      <c r="Y579" s="129">
        <v>5.0</v>
      </c>
      <c r="Z579" s="129">
        <v>1.0</v>
      </c>
      <c r="AA579" s="129">
        <v>1.0</v>
      </c>
      <c r="AB579" s="129">
        <v>5.0</v>
      </c>
      <c r="AC579" s="129">
        <v>5.0</v>
      </c>
      <c r="AD579" s="129">
        <v>3.8</v>
      </c>
      <c r="AE579" s="129">
        <v>62.0</v>
      </c>
      <c r="AF579" s="129">
        <v>4.0</v>
      </c>
      <c r="AG579" s="129">
        <v>1.0</v>
      </c>
      <c r="AH579" s="129">
        <v>1.0</v>
      </c>
      <c r="AI579" s="129">
        <v>4.0</v>
      </c>
      <c r="AJ579" s="129">
        <v>4.0</v>
      </c>
      <c r="AK579" s="129">
        <v>4.0</v>
      </c>
      <c r="AL579" s="130">
        <v>45392.87391458333</v>
      </c>
      <c r="AM579" s="131">
        <v>668713.88</v>
      </c>
      <c r="AN579" s="131">
        <v>338091.3</v>
      </c>
    </row>
    <row r="580">
      <c r="A580" s="129">
        <v>825.0</v>
      </c>
      <c r="B580" s="14" t="s">
        <v>42</v>
      </c>
      <c r="C580" s="14" t="s">
        <v>32</v>
      </c>
      <c r="D580" s="14" t="s">
        <v>736</v>
      </c>
      <c r="E580" s="14" t="s">
        <v>737</v>
      </c>
      <c r="F580" s="15" t="s">
        <v>45</v>
      </c>
      <c r="G580" s="15" t="s">
        <v>46</v>
      </c>
      <c r="H580" s="18" t="s">
        <v>1057</v>
      </c>
      <c r="I580" s="18" t="s">
        <v>1058</v>
      </c>
      <c r="J580" s="129">
        <v>1520370.67</v>
      </c>
      <c r="K580" s="129">
        <v>986105.8</v>
      </c>
      <c r="L580" s="129">
        <v>52664.9</v>
      </c>
      <c r="M580" s="129">
        <v>38154.5</v>
      </c>
      <c r="N580" s="129">
        <v>10.0</v>
      </c>
      <c r="O580" s="129">
        <v>21.0</v>
      </c>
      <c r="P580" s="129">
        <v>797.0</v>
      </c>
      <c r="Q580" s="129">
        <v>543.0</v>
      </c>
      <c r="R580" s="129">
        <v>71.0</v>
      </c>
      <c r="S580" s="129">
        <v>56.0</v>
      </c>
      <c r="T580" s="129">
        <v>-52.0</v>
      </c>
      <c r="U580" s="129">
        <v>46.0</v>
      </c>
      <c r="V580" s="129">
        <v>26.0</v>
      </c>
      <c r="W580" s="129">
        <v>38.03</v>
      </c>
      <c r="X580" s="129">
        <v>54.18</v>
      </c>
      <c r="Y580" s="129">
        <v>1.0</v>
      </c>
      <c r="Z580" s="129">
        <v>1.0</v>
      </c>
      <c r="AA580" s="129">
        <v>2.0</v>
      </c>
      <c r="AB580" s="129">
        <v>5.0</v>
      </c>
      <c r="AC580" s="129">
        <v>5.0</v>
      </c>
      <c r="AD580" s="129">
        <v>3.8</v>
      </c>
      <c r="AE580" s="129">
        <v>71.0</v>
      </c>
      <c r="AF580" s="129">
        <v>1.0</v>
      </c>
      <c r="AG580" s="129">
        <v>1.0</v>
      </c>
      <c r="AH580" s="129">
        <v>2.0</v>
      </c>
      <c r="AI580" s="129">
        <v>4.0</v>
      </c>
      <c r="AJ580" s="129">
        <v>4.0</v>
      </c>
      <c r="AK580" s="129">
        <v>4.0</v>
      </c>
      <c r="AL580" s="130">
        <v>45392.87391458333</v>
      </c>
      <c r="AM580" s="131">
        <v>1519854.45</v>
      </c>
      <c r="AN580" s="131">
        <v>983907.35</v>
      </c>
    </row>
    <row r="581">
      <c r="A581" s="129">
        <v>827.0</v>
      </c>
      <c r="B581" s="14" t="s">
        <v>31</v>
      </c>
      <c r="C581" s="14" t="s">
        <v>32</v>
      </c>
      <c r="D581" s="14" t="s">
        <v>135</v>
      </c>
      <c r="E581" s="14" t="s">
        <v>136</v>
      </c>
      <c r="F581" s="15" t="s">
        <v>93</v>
      </c>
      <c r="G581" s="15" t="s">
        <v>46</v>
      </c>
      <c r="H581" s="18" t="s">
        <v>1057</v>
      </c>
      <c r="I581" s="18" t="s">
        <v>1058</v>
      </c>
      <c r="J581" s="129">
        <v>761334.62</v>
      </c>
      <c r="K581" s="129">
        <v>540055.4</v>
      </c>
      <c r="L581" s="129">
        <v>26975.75</v>
      </c>
      <c r="M581" s="129">
        <v>20192.25</v>
      </c>
      <c r="N581" s="129">
        <v>21.0</v>
      </c>
      <c r="O581" s="129">
        <v>24.0</v>
      </c>
      <c r="P581" s="129">
        <v>305.0</v>
      </c>
      <c r="Q581" s="129">
        <v>253.0</v>
      </c>
      <c r="R581" s="129">
        <v>28.0</v>
      </c>
      <c r="S581" s="129">
        <v>23.0</v>
      </c>
      <c r="T581" s="129">
        <v>-12.0</v>
      </c>
      <c r="U581" s="129">
        <v>20.0</v>
      </c>
      <c r="V581" s="129">
        <v>21.0</v>
      </c>
      <c r="W581" s="129">
        <v>33.59</v>
      </c>
      <c r="X581" s="129">
        <v>40.97</v>
      </c>
      <c r="Y581" s="129">
        <v>1.0</v>
      </c>
      <c r="Z581" s="129">
        <v>1.0</v>
      </c>
      <c r="AA581" s="129">
        <v>2.0</v>
      </c>
      <c r="AB581" s="129">
        <v>5.0</v>
      </c>
      <c r="AC581" s="129">
        <v>5.0</v>
      </c>
      <c r="AD581" s="129">
        <v>3.8</v>
      </c>
      <c r="AE581" s="129">
        <v>63.0</v>
      </c>
      <c r="AF581" s="129">
        <v>1.0</v>
      </c>
      <c r="AG581" s="129">
        <v>1.0</v>
      </c>
      <c r="AH581" s="129">
        <v>2.0</v>
      </c>
      <c r="AI581" s="129">
        <v>4.0</v>
      </c>
      <c r="AJ581" s="129">
        <v>4.0</v>
      </c>
      <c r="AK581" s="129">
        <v>4.0</v>
      </c>
      <c r="AL581" s="130">
        <v>45392.87391458333</v>
      </c>
      <c r="AM581" s="131">
        <v>779013.11</v>
      </c>
      <c r="AN581" s="131">
        <v>540054.98</v>
      </c>
    </row>
    <row r="582">
      <c r="A582" s="129">
        <v>848.0</v>
      </c>
      <c r="B582" s="14" t="s">
        <v>60</v>
      </c>
      <c r="C582" s="14" t="s">
        <v>32</v>
      </c>
      <c r="D582" s="14" t="s">
        <v>432</v>
      </c>
      <c r="E582" s="14" t="s">
        <v>687</v>
      </c>
      <c r="F582" s="15" t="s">
        <v>137</v>
      </c>
      <c r="G582" s="15" t="s">
        <v>36</v>
      </c>
      <c r="H582" s="18" t="s">
        <v>1057</v>
      </c>
      <c r="I582" s="18" t="s">
        <v>1058</v>
      </c>
      <c r="J582" s="129">
        <v>1130461.25</v>
      </c>
      <c r="K582" s="129">
        <v>766534.0</v>
      </c>
      <c r="L582" s="129">
        <v>22158.21</v>
      </c>
      <c r="M582" s="129">
        <v>18633.44</v>
      </c>
      <c r="N582" s="129">
        <v>22.0</v>
      </c>
      <c r="O582" s="129">
        <v>2.0</v>
      </c>
      <c r="P582" s="129">
        <v>340.0</v>
      </c>
      <c r="Q582" s="129">
        <v>259.0</v>
      </c>
      <c r="R582" s="129">
        <v>44.0</v>
      </c>
      <c r="S582" s="129">
        <v>59.0</v>
      </c>
      <c r="T582" s="129">
        <v>1000.0</v>
      </c>
      <c r="U582" s="129">
        <v>31.0</v>
      </c>
      <c r="V582" s="129">
        <v>-25.0</v>
      </c>
      <c r="W582" s="129">
        <v>18.92</v>
      </c>
      <c r="X582" s="129">
        <v>47.48</v>
      </c>
      <c r="Y582" s="129">
        <v>5.0</v>
      </c>
      <c r="Z582" s="129">
        <v>1.0</v>
      </c>
      <c r="AA582" s="129">
        <v>1.0</v>
      </c>
      <c r="AB582" s="129">
        <v>5.0</v>
      </c>
      <c r="AC582" s="129">
        <v>5.0</v>
      </c>
      <c r="AD582" s="129">
        <v>3.8</v>
      </c>
      <c r="AE582" s="129">
        <v>61.0</v>
      </c>
      <c r="AF582" s="129">
        <v>4.0</v>
      </c>
      <c r="AG582" s="129">
        <v>1.0</v>
      </c>
      <c r="AH582" s="129">
        <v>1.0</v>
      </c>
      <c r="AI582" s="129">
        <v>4.0</v>
      </c>
      <c r="AJ582" s="129">
        <v>4.0</v>
      </c>
      <c r="AK582" s="129">
        <v>4.0</v>
      </c>
      <c r="AL582" s="130">
        <v>45392.87391458333</v>
      </c>
      <c r="AM582" s="131">
        <v>1131042.0</v>
      </c>
      <c r="AN582" s="131">
        <v>771345.18</v>
      </c>
    </row>
    <row r="583">
      <c r="A583" s="129">
        <v>806.0</v>
      </c>
      <c r="B583" s="14" t="s">
        <v>47</v>
      </c>
      <c r="C583" s="14" t="s">
        <v>32</v>
      </c>
      <c r="D583" s="14" t="s">
        <v>724</v>
      </c>
      <c r="E583" s="14" t="s">
        <v>725</v>
      </c>
      <c r="F583" s="15" t="s">
        <v>88</v>
      </c>
      <c r="G583" s="15" t="s">
        <v>59</v>
      </c>
      <c r="H583" s="18" t="s">
        <v>1057</v>
      </c>
      <c r="I583" s="18" t="s">
        <v>1058</v>
      </c>
      <c r="J583" s="129">
        <v>1145405.33</v>
      </c>
      <c r="K583" s="129">
        <v>922735.2</v>
      </c>
      <c r="L583" s="129">
        <v>31451.95</v>
      </c>
      <c r="M583" s="129">
        <v>25874.04</v>
      </c>
      <c r="N583" s="129">
        <v>9.0</v>
      </c>
      <c r="O583" s="129">
        <v>5.0</v>
      </c>
      <c r="P583" s="129">
        <v>369.0</v>
      </c>
      <c r="Q583" s="129">
        <v>289.0</v>
      </c>
      <c r="R583" s="129">
        <v>43.0</v>
      </c>
      <c r="S583" s="129">
        <v>29.0</v>
      </c>
      <c r="T583" s="129">
        <v>80.0</v>
      </c>
      <c r="U583" s="129">
        <v>27.0</v>
      </c>
      <c r="V583" s="129">
        <v>48.0</v>
      </c>
      <c r="W583" s="129">
        <v>21.56</v>
      </c>
      <c r="X583" s="129">
        <v>24.13</v>
      </c>
      <c r="Y583" s="129">
        <v>3.0</v>
      </c>
      <c r="Z583" s="129">
        <v>1.0</v>
      </c>
      <c r="AA583" s="129">
        <v>3.0</v>
      </c>
      <c r="AB583" s="129">
        <v>5.0</v>
      </c>
      <c r="AC583" s="129">
        <v>4.0</v>
      </c>
      <c r="AD583" s="129">
        <v>3.85</v>
      </c>
      <c r="AE583" s="129">
        <v>57.0</v>
      </c>
      <c r="AF583" s="129">
        <v>2.0</v>
      </c>
      <c r="AG583" s="129">
        <v>1.0</v>
      </c>
      <c r="AH583" s="129">
        <v>2.0</v>
      </c>
      <c r="AI583" s="129">
        <v>4.0</v>
      </c>
      <c r="AJ583" s="129">
        <v>3.0</v>
      </c>
      <c r="AK583" s="129">
        <v>4.0</v>
      </c>
      <c r="AL583" s="130">
        <v>45392.87391458333</v>
      </c>
      <c r="AM583" s="131">
        <v>1145597.83</v>
      </c>
      <c r="AN583" s="131">
        <v>922812.56</v>
      </c>
    </row>
    <row r="584">
      <c r="A584" s="128">
        <v>3026.0</v>
      </c>
      <c r="B584" s="11" t="s">
        <v>31</v>
      </c>
      <c r="C584" s="11" t="s">
        <v>32</v>
      </c>
      <c r="D584" s="11" t="s">
        <v>798</v>
      </c>
      <c r="E584" s="14" t="s">
        <v>799</v>
      </c>
      <c r="F584" s="15" t="s">
        <v>776</v>
      </c>
      <c r="G584" s="15" t="s">
        <v>772</v>
      </c>
      <c r="H584" s="18" t="s">
        <v>1057</v>
      </c>
      <c r="I584" s="18" t="s">
        <v>1058</v>
      </c>
      <c r="J584" s="129">
        <v>3277761.33</v>
      </c>
      <c r="K584" s="129">
        <v>2123129.6</v>
      </c>
      <c r="L584" s="129">
        <v>158356.25</v>
      </c>
      <c r="M584" s="129">
        <v>108354.25</v>
      </c>
      <c r="N584" s="129">
        <v>67.0</v>
      </c>
      <c r="O584" s="129">
        <v>43.0</v>
      </c>
      <c r="P584" s="129">
        <v>926.0</v>
      </c>
      <c r="Q584" s="128">
        <v>747.0</v>
      </c>
      <c r="R584" s="128">
        <v>73.0</v>
      </c>
      <c r="S584" s="128">
        <v>58.0</v>
      </c>
      <c r="T584" s="128">
        <v>55.0</v>
      </c>
      <c r="U584" s="128">
        <v>23.0</v>
      </c>
      <c r="V584" s="128">
        <v>25.0</v>
      </c>
      <c r="W584" s="128">
        <v>46.15</v>
      </c>
      <c r="X584" s="128">
        <v>54.38</v>
      </c>
      <c r="Y584" s="128">
        <v>2.0</v>
      </c>
      <c r="Z584" s="128">
        <v>1.0</v>
      </c>
      <c r="AA584" s="128">
        <v>2.0</v>
      </c>
      <c r="AB584" s="128">
        <v>5.0</v>
      </c>
      <c r="AC584" s="128">
        <v>5.0</v>
      </c>
      <c r="AD584" s="128">
        <v>3.85</v>
      </c>
      <c r="AE584" s="128">
        <v>58.0</v>
      </c>
      <c r="AF584" s="128">
        <v>2.0</v>
      </c>
      <c r="AG584" s="128">
        <v>1.0</v>
      </c>
      <c r="AH584" s="128">
        <v>2.0</v>
      </c>
      <c r="AI584" s="128">
        <v>4.0</v>
      </c>
      <c r="AJ584" s="128">
        <v>4.0</v>
      </c>
      <c r="AK584" s="128">
        <v>4.0</v>
      </c>
      <c r="AL584" s="130">
        <v>45392.87391458333</v>
      </c>
      <c r="AM584" s="131">
        <v>5547969.14</v>
      </c>
      <c r="AN584" s="131">
        <v>3599839.6</v>
      </c>
    </row>
    <row r="585">
      <c r="A585" s="129">
        <v>501.0</v>
      </c>
      <c r="B585" s="14" t="s">
        <v>67</v>
      </c>
      <c r="C585" s="14" t="s">
        <v>32</v>
      </c>
      <c r="D585" s="14" t="s">
        <v>484</v>
      </c>
      <c r="E585" s="14" t="s">
        <v>485</v>
      </c>
      <c r="F585" s="15" t="s">
        <v>121</v>
      </c>
      <c r="G585" s="15" t="s">
        <v>36</v>
      </c>
      <c r="H585" s="18" t="s">
        <v>1057</v>
      </c>
      <c r="I585" s="18" t="s">
        <v>1058</v>
      </c>
      <c r="J585" s="129">
        <v>837568.99</v>
      </c>
      <c r="K585" s="129">
        <v>646516.4</v>
      </c>
      <c r="L585" s="129">
        <v>29963.24</v>
      </c>
      <c r="M585" s="129">
        <v>22412.32</v>
      </c>
      <c r="N585" s="129">
        <v>30.0</v>
      </c>
      <c r="O585" s="129">
        <v>43.0</v>
      </c>
      <c r="P585" s="129">
        <v>453.0</v>
      </c>
      <c r="Q585" s="129">
        <v>346.0</v>
      </c>
      <c r="R585" s="129">
        <v>36.0</v>
      </c>
      <c r="S585" s="129">
        <v>21.0</v>
      </c>
      <c r="T585" s="129">
        <v>-30.0</v>
      </c>
      <c r="U585" s="129">
        <v>30.0</v>
      </c>
      <c r="V585" s="129">
        <v>71.0</v>
      </c>
      <c r="W585" s="129">
        <v>33.69</v>
      </c>
      <c r="X585" s="129">
        <v>29.55</v>
      </c>
      <c r="Y585" s="129">
        <v>1.0</v>
      </c>
      <c r="Z585" s="129">
        <v>1.0</v>
      </c>
      <c r="AA585" s="129">
        <v>4.0</v>
      </c>
      <c r="AB585" s="129">
        <v>5.0</v>
      </c>
      <c r="AC585" s="129">
        <v>4.0</v>
      </c>
      <c r="AD585" s="129">
        <v>3.95</v>
      </c>
      <c r="AE585" s="129">
        <v>55.0</v>
      </c>
      <c r="AF585" s="129">
        <v>1.0</v>
      </c>
      <c r="AG585" s="129">
        <v>1.0</v>
      </c>
      <c r="AH585" s="129">
        <v>3.0</v>
      </c>
      <c r="AI585" s="129">
        <v>4.0</v>
      </c>
      <c r="AJ585" s="129">
        <v>3.0</v>
      </c>
      <c r="AK585" s="129">
        <v>4.0</v>
      </c>
      <c r="AL585" s="130">
        <v>45392.87391458333</v>
      </c>
      <c r="AM585" s="131">
        <v>845473.72</v>
      </c>
      <c r="AN585" s="131">
        <v>659051.21</v>
      </c>
    </row>
    <row r="586">
      <c r="A586" s="129">
        <v>600.0</v>
      </c>
      <c r="B586" s="14" t="s">
        <v>97</v>
      </c>
      <c r="C586" s="14" t="s">
        <v>32</v>
      </c>
      <c r="D586" s="14" t="s">
        <v>546</v>
      </c>
      <c r="E586" s="14" t="s">
        <v>203</v>
      </c>
      <c r="F586" s="15" t="s">
        <v>243</v>
      </c>
      <c r="G586" s="15" t="s">
        <v>101</v>
      </c>
      <c r="H586" s="18" t="s">
        <v>1057</v>
      </c>
      <c r="I586" s="18" t="s">
        <v>1058</v>
      </c>
      <c r="J586" s="129">
        <v>613776.01</v>
      </c>
      <c r="K586" s="129">
        <v>502430.6</v>
      </c>
      <c r="L586" s="129">
        <v>20606.65</v>
      </c>
      <c r="M586" s="129">
        <v>17025.8</v>
      </c>
      <c r="N586" s="129">
        <v>8.0</v>
      </c>
      <c r="O586" s="129">
        <v>9.0</v>
      </c>
      <c r="P586" s="129">
        <v>302.0</v>
      </c>
      <c r="Q586" s="129">
        <v>236.0</v>
      </c>
      <c r="R586" s="129">
        <v>29.0</v>
      </c>
      <c r="S586" s="129">
        <v>18.0</v>
      </c>
      <c r="T586" s="129">
        <v>-11.0</v>
      </c>
      <c r="U586" s="129">
        <v>27.0</v>
      </c>
      <c r="V586" s="129">
        <v>61.0</v>
      </c>
      <c r="W586" s="129">
        <v>21.03</v>
      </c>
      <c r="X586" s="129">
        <v>22.16</v>
      </c>
      <c r="Y586" s="129">
        <v>1.0</v>
      </c>
      <c r="Z586" s="129">
        <v>1.0</v>
      </c>
      <c r="AA586" s="129">
        <v>4.0</v>
      </c>
      <c r="AB586" s="129">
        <v>5.0</v>
      </c>
      <c r="AC586" s="129">
        <v>4.0</v>
      </c>
      <c r="AD586" s="129">
        <v>3.95</v>
      </c>
      <c r="AE586" s="129">
        <v>54.0</v>
      </c>
      <c r="AF586" s="129">
        <v>1.0</v>
      </c>
      <c r="AG586" s="129">
        <v>1.0</v>
      </c>
      <c r="AH586" s="129">
        <v>3.0</v>
      </c>
      <c r="AI586" s="129">
        <v>4.0</v>
      </c>
      <c r="AJ586" s="129">
        <v>3.0</v>
      </c>
      <c r="AK586" s="129">
        <v>4.0</v>
      </c>
      <c r="AL586" s="130">
        <v>45392.87391458333</v>
      </c>
      <c r="AM586" s="131">
        <v>617901.01</v>
      </c>
      <c r="AN586" s="131">
        <v>502430.3</v>
      </c>
    </row>
    <row r="587">
      <c r="A587" s="128">
        <v>3027.0</v>
      </c>
      <c r="B587" s="11" t="s">
        <v>31</v>
      </c>
      <c r="C587" s="11" t="s">
        <v>32</v>
      </c>
      <c r="D587" s="11" t="s">
        <v>226</v>
      </c>
      <c r="E587" s="14" t="s">
        <v>780</v>
      </c>
      <c r="F587" s="15" t="s">
        <v>776</v>
      </c>
      <c r="G587" s="15" t="s">
        <v>772</v>
      </c>
      <c r="H587" s="18" t="s">
        <v>1057</v>
      </c>
      <c r="I587" s="18" t="s">
        <v>1058</v>
      </c>
      <c r="J587" s="129">
        <v>753770.08</v>
      </c>
      <c r="K587" s="129">
        <v>506745.2</v>
      </c>
      <c r="L587" s="129">
        <v>30677.25</v>
      </c>
      <c r="M587" s="129">
        <v>24686.66</v>
      </c>
      <c r="N587" s="129">
        <v>4.0</v>
      </c>
      <c r="O587" s="129">
        <v>2.0</v>
      </c>
      <c r="P587" s="129">
        <v>299.0</v>
      </c>
      <c r="Q587" s="128">
        <v>269.0</v>
      </c>
      <c r="R587" s="128">
        <v>21.0</v>
      </c>
      <c r="S587" s="128">
        <v>16.0</v>
      </c>
      <c r="T587" s="128">
        <v>100.0</v>
      </c>
      <c r="U587" s="128">
        <v>11.0</v>
      </c>
      <c r="V587" s="128">
        <v>31.0</v>
      </c>
      <c r="W587" s="128">
        <v>24.27</v>
      </c>
      <c r="X587" s="128">
        <v>48.75</v>
      </c>
      <c r="Y587" s="128">
        <v>4.0</v>
      </c>
      <c r="Z587" s="128">
        <v>1.0</v>
      </c>
      <c r="AA587" s="128">
        <v>2.0</v>
      </c>
      <c r="AB587" s="128">
        <v>5.0</v>
      </c>
      <c r="AC587" s="128">
        <v>5.0</v>
      </c>
      <c r="AD587" s="128">
        <v>3.95</v>
      </c>
      <c r="AE587" s="128">
        <v>56.0</v>
      </c>
      <c r="AF587" s="128">
        <v>3.0</v>
      </c>
      <c r="AG587" s="128">
        <v>1.0</v>
      </c>
      <c r="AH587" s="128">
        <v>2.0</v>
      </c>
      <c r="AI587" s="128">
        <v>4.0</v>
      </c>
      <c r="AJ587" s="128">
        <v>4.0</v>
      </c>
      <c r="AK587" s="128">
        <v>4.0</v>
      </c>
      <c r="AL587" s="130">
        <v>45392.87391458333</v>
      </c>
      <c r="AM587" s="131">
        <v>1230979.26</v>
      </c>
      <c r="AN587" s="131">
        <v>869456.04</v>
      </c>
    </row>
    <row r="588">
      <c r="A588" s="129">
        <v>189.0</v>
      </c>
      <c r="B588" s="14" t="s">
        <v>42</v>
      </c>
      <c r="C588" s="14" t="s">
        <v>32</v>
      </c>
      <c r="D588" s="14" t="s">
        <v>129</v>
      </c>
      <c r="E588" s="14" t="s">
        <v>184</v>
      </c>
      <c r="F588" s="15" t="s">
        <v>185</v>
      </c>
      <c r="G588" s="15" t="s">
        <v>46</v>
      </c>
      <c r="H588" s="18" t="s">
        <v>1057</v>
      </c>
      <c r="I588" s="18" t="s">
        <v>1058</v>
      </c>
      <c r="J588" s="129">
        <v>2307058.94</v>
      </c>
      <c r="K588" s="129">
        <v>1459334.4</v>
      </c>
      <c r="L588" s="129">
        <v>67415.65</v>
      </c>
      <c r="M588" s="129">
        <v>47391.49</v>
      </c>
      <c r="N588" s="129">
        <v>45.0</v>
      </c>
      <c r="O588" s="129">
        <v>38.0</v>
      </c>
      <c r="P588" s="129">
        <v>821.0</v>
      </c>
      <c r="Q588" s="129">
        <v>578.0</v>
      </c>
      <c r="R588" s="129">
        <v>67.0</v>
      </c>
      <c r="S588" s="129">
        <v>45.0</v>
      </c>
      <c r="T588" s="129">
        <v>18.0</v>
      </c>
      <c r="U588" s="129">
        <v>42.0</v>
      </c>
      <c r="V588" s="129">
        <v>48.0</v>
      </c>
      <c r="W588" s="129">
        <v>42.25</v>
      </c>
      <c r="X588" s="129">
        <v>58.09</v>
      </c>
      <c r="Y588" s="129">
        <v>1.0</v>
      </c>
      <c r="Z588" s="129">
        <v>1.0</v>
      </c>
      <c r="AA588" s="129">
        <v>3.0</v>
      </c>
      <c r="AB588" s="129">
        <v>5.0</v>
      </c>
      <c r="AC588" s="129">
        <v>5.0</v>
      </c>
      <c r="AD588" s="129">
        <v>4.0</v>
      </c>
      <c r="AE588" s="129">
        <v>53.0</v>
      </c>
      <c r="AF588" s="129">
        <v>1.0</v>
      </c>
      <c r="AG588" s="129">
        <v>1.0</v>
      </c>
      <c r="AH588" s="129">
        <v>2.0</v>
      </c>
      <c r="AI588" s="129">
        <v>4.0</v>
      </c>
      <c r="AJ588" s="129">
        <v>4.0</v>
      </c>
      <c r="AK588" s="129">
        <v>4.0</v>
      </c>
      <c r="AL588" s="130">
        <v>45392.87391458333</v>
      </c>
      <c r="AM588" s="131">
        <v>2306903.19</v>
      </c>
      <c r="AN588" s="131">
        <v>1518313.13</v>
      </c>
    </row>
    <row r="589">
      <c r="A589" s="129">
        <v>242.0</v>
      </c>
      <c r="B589" s="14" t="s">
        <v>42</v>
      </c>
      <c r="C589" s="14" t="s">
        <v>32</v>
      </c>
      <c r="D589" s="14" t="s">
        <v>241</v>
      </c>
      <c r="E589" s="14" t="s">
        <v>242</v>
      </c>
      <c r="F589" s="15" t="s">
        <v>243</v>
      </c>
      <c r="G589" s="15" t="s">
        <v>101</v>
      </c>
      <c r="H589" s="18" t="s">
        <v>1057</v>
      </c>
      <c r="I589" s="18" t="s">
        <v>1058</v>
      </c>
      <c r="J589" s="129">
        <v>2089281.67</v>
      </c>
      <c r="K589" s="129">
        <v>1452911.0</v>
      </c>
      <c r="L589" s="129">
        <v>59572.08</v>
      </c>
      <c r="M589" s="129">
        <v>46326.25</v>
      </c>
      <c r="N589" s="129">
        <v>114.0</v>
      </c>
      <c r="O589" s="129">
        <v>35.0</v>
      </c>
      <c r="P589" s="129">
        <v>719.0</v>
      </c>
      <c r="Q589" s="129">
        <v>594.0</v>
      </c>
      <c r="R589" s="129">
        <v>99.0</v>
      </c>
      <c r="S589" s="129">
        <v>71.0</v>
      </c>
      <c r="T589" s="129">
        <v>225.0</v>
      </c>
      <c r="U589" s="129">
        <v>21.0</v>
      </c>
      <c r="V589" s="129">
        <v>39.0</v>
      </c>
      <c r="W589" s="129">
        <v>28.59</v>
      </c>
      <c r="X589" s="129">
        <v>43.8</v>
      </c>
      <c r="Y589" s="129">
        <v>5.0</v>
      </c>
      <c r="Z589" s="129">
        <v>1.0</v>
      </c>
      <c r="AA589" s="129">
        <v>2.0</v>
      </c>
      <c r="AB589" s="129">
        <v>5.0</v>
      </c>
      <c r="AC589" s="129">
        <v>5.0</v>
      </c>
      <c r="AD589" s="129">
        <v>4.0</v>
      </c>
      <c r="AE589" s="129">
        <v>52.0</v>
      </c>
      <c r="AF589" s="129">
        <v>4.0</v>
      </c>
      <c r="AG589" s="129">
        <v>1.0</v>
      </c>
      <c r="AH589" s="129">
        <v>2.0</v>
      </c>
      <c r="AI589" s="129">
        <v>4.0</v>
      </c>
      <c r="AJ589" s="129">
        <v>4.0</v>
      </c>
      <c r="AK589" s="129">
        <v>4.0</v>
      </c>
      <c r="AL589" s="130">
        <v>45392.87391458333</v>
      </c>
      <c r="AM589" s="131">
        <v>2089705.15</v>
      </c>
      <c r="AN589" s="131">
        <v>1453648.06</v>
      </c>
    </row>
    <row r="590">
      <c r="A590" s="129">
        <v>436.0</v>
      </c>
      <c r="B590" s="14" t="s">
        <v>37</v>
      </c>
      <c r="C590" s="14" t="s">
        <v>32</v>
      </c>
      <c r="D590" s="14" t="s">
        <v>434</v>
      </c>
      <c r="E590" s="14" t="s">
        <v>408</v>
      </c>
      <c r="F590" s="15" t="s">
        <v>96</v>
      </c>
      <c r="G590" s="15" t="s">
        <v>59</v>
      </c>
      <c r="H590" s="18" t="s">
        <v>1057</v>
      </c>
      <c r="I590" s="18" t="s">
        <v>1058</v>
      </c>
      <c r="J590" s="129">
        <v>1204490.78</v>
      </c>
      <c r="K590" s="129">
        <v>800752.6</v>
      </c>
      <c r="L590" s="129">
        <v>27687.26</v>
      </c>
      <c r="M590" s="129">
        <v>20115.25</v>
      </c>
      <c r="N590" s="129">
        <v>30.0</v>
      </c>
      <c r="O590" s="129">
        <v>60.0</v>
      </c>
      <c r="P590" s="129">
        <v>338.0</v>
      </c>
      <c r="Q590" s="129">
        <v>272.0</v>
      </c>
      <c r="R590" s="129">
        <v>48.0</v>
      </c>
      <c r="S590" s="129">
        <v>33.0</v>
      </c>
      <c r="T590" s="129">
        <v>-50.0</v>
      </c>
      <c r="U590" s="129">
        <v>24.0</v>
      </c>
      <c r="V590" s="129">
        <v>45.0</v>
      </c>
      <c r="W590" s="129">
        <v>37.64</v>
      </c>
      <c r="X590" s="129">
        <v>50.42</v>
      </c>
      <c r="Y590" s="129">
        <v>1.0</v>
      </c>
      <c r="Z590" s="129">
        <v>1.0</v>
      </c>
      <c r="AA590" s="129">
        <v>3.0</v>
      </c>
      <c r="AB590" s="129">
        <v>5.0</v>
      </c>
      <c r="AC590" s="129">
        <v>5.0</v>
      </c>
      <c r="AD590" s="129">
        <v>4.0</v>
      </c>
      <c r="AE590" s="129">
        <v>47.0</v>
      </c>
      <c r="AF590" s="129">
        <v>1.0</v>
      </c>
      <c r="AG590" s="129">
        <v>1.0</v>
      </c>
      <c r="AH590" s="129">
        <v>2.0</v>
      </c>
      <c r="AI590" s="129">
        <v>4.0</v>
      </c>
      <c r="AJ590" s="129">
        <v>4.0</v>
      </c>
      <c r="AK590" s="129">
        <v>4.0</v>
      </c>
      <c r="AL590" s="130">
        <v>45392.87391458333</v>
      </c>
      <c r="AM590" s="131">
        <v>1205220.78</v>
      </c>
      <c r="AN590" s="131">
        <v>801218.52</v>
      </c>
    </row>
    <row r="591">
      <c r="A591" s="129">
        <v>634.0</v>
      </c>
      <c r="B591" s="14" t="s">
        <v>60</v>
      </c>
      <c r="C591" s="14" t="s">
        <v>32</v>
      </c>
      <c r="D591" s="14" t="s">
        <v>590</v>
      </c>
      <c r="E591" s="14" t="s">
        <v>489</v>
      </c>
      <c r="F591" s="15" t="s">
        <v>196</v>
      </c>
      <c r="G591" s="15" t="s">
        <v>59</v>
      </c>
      <c r="H591" s="18" t="s">
        <v>1057</v>
      </c>
      <c r="I591" s="18" t="s">
        <v>1058</v>
      </c>
      <c r="J591" s="129">
        <v>1441812.58</v>
      </c>
      <c r="K591" s="129">
        <v>1060656.0</v>
      </c>
      <c r="L591" s="129">
        <v>40927.83</v>
      </c>
      <c r="M591" s="129">
        <v>35500.42</v>
      </c>
      <c r="N591" s="129">
        <v>3.0</v>
      </c>
      <c r="O591" s="129">
        <v>1.0</v>
      </c>
      <c r="P591" s="129">
        <v>377.0</v>
      </c>
      <c r="Q591" s="129">
        <v>324.0</v>
      </c>
      <c r="R591" s="129">
        <v>26.0</v>
      </c>
      <c r="S591" s="129">
        <v>15.0</v>
      </c>
      <c r="T591" s="129">
        <v>200.0</v>
      </c>
      <c r="U591" s="129">
        <v>16.0</v>
      </c>
      <c r="V591" s="129">
        <v>73.0</v>
      </c>
      <c r="W591" s="129">
        <v>15.29</v>
      </c>
      <c r="X591" s="129">
        <v>35.94</v>
      </c>
      <c r="Y591" s="129">
        <v>5.0</v>
      </c>
      <c r="Z591" s="129">
        <v>1.0</v>
      </c>
      <c r="AA591" s="129">
        <v>4.0</v>
      </c>
      <c r="AB591" s="129">
        <v>4.0</v>
      </c>
      <c r="AC591" s="129">
        <v>5.0</v>
      </c>
      <c r="AD591" s="129">
        <v>4.0</v>
      </c>
      <c r="AE591" s="129">
        <v>48.0</v>
      </c>
      <c r="AF591" s="129">
        <v>4.0</v>
      </c>
      <c r="AG591" s="129">
        <v>1.0</v>
      </c>
      <c r="AH591" s="129">
        <v>3.0</v>
      </c>
      <c r="AI591" s="129">
        <v>3.0</v>
      </c>
      <c r="AJ591" s="129">
        <v>4.0</v>
      </c>
      <c r="AK591" s="129">
        <v>4.0</v>
      </c>
      <c r="AL591" s="130">
        <v>45392.87391458333</v>
      </c>
      <c r="AM591" s="131">
        <v>1442560.18</v>
      </c>
      <c r="AN591" s="131">
        <v>1060859.29</v>
      </c>
    </row>
    <row r="592">
      <c r="A592" s="129">
        <v>682.0</v>
      </c>
      <c r="B592" s="14" t="s">
        <v>67</v>
      </c>
      <c r="C592" s="14" t="s">
        <v>32</v>
      </c>
      <c r="D592" s="14" t="s">
        <v>412</v>
      </c>
      <c r="E592" s="14" t="s">
        <v>413</v>
      </c>
      <c r="F592" s="15" t="s">
        <v>228</v>
      </c>
      <c r="G592" s="15" t="s">
        <v>36</v>
      </c>
      <c r="H592" s="18" t="s">
        <v>1057</v>
      </c>
      <c r="I592" s="18" t="s">
        <v>1058</v>
      </c>
      <c r="J592" s="129">
        <v>463336.79</v>
      </c>
      <c r="K592" s="129">
        <v>269650.4</v>
      </c>
      <c r="L592" s="129">
        <v>15330.0</v>
      </c>
      <c r="M592" s="129">
        <v>9450.38</v>
      </c>
      <c r="N592" s="129">
        <v>28.0</v>
      </c>
      <c r="O592" s="129">
        <v>23.0</v>
      </c>
      <c r="P592" s="129">
        <v>163.0</v>
      </c>
      <c r="Q592" s="129">
        <v>113.0</v>
      </c>
      <c r="R592" s="129">
        <v>14.0</v>
      </c>
      <c r="S592" s="129">
        <v>9.0</v>
      </c>
      <c r="T592" s="129">
        <v>21.0</v>
      </c>
      <c r="U592" s="129">
        <v>44.0</v>
      </c>
      <c r="V592" s="129">
        <v>55.0</v>
      </c>
      <c r="W592" s="129">
        <v>62.22</v>
      </c>
      <c r="X592" s="129">
        <v>71.83</v>
      </c>
      <c r="Y592" s="129">
        <v>1.0</v>
      </c>
      <c r="Z592" s="129">
        <v>1.0</v>
      </c>
      <c r="AA592" s="129">
        <v>3.0</v>
      </c>
      <c r="AB592" s="129">
        <v>5.0</v>
      </c>
      <c r="AC592" s="129">
        <v>5.0</v>
      </c>
      <c r="AD592" s="129">
        <v>4.0</v>
      </c>
      <c r="AE592" s="129">
        <v>46.0</v>
      </c>
      <c r="AF592" s="129">
        <v>1.0</v>
      </c>
      <c r="AG592" s="129">
        <v>1.0</v>
      </c>
      <c r="AH592" s="129">
        <v>2.0</v>
      </c>
      <c r="AI592" s="129">
        <v>4.0</v>
      </c>
      <c r="AJ592" s="129">
        <v>4.0</v>
      </c>
      <c r="AK592" s="129">
        <v>4.0</v>
      </c>
      <c r="AL592" s="130">
        <v>45392.87391458333</v>
      </c>
      <c r="AM592" s="131">
        <v>463413.29</v>
      </c>
      <c r="AN592" s="131">
        <v>269739.41</v>
      </c>
    </row>
    <row r="593">
      <c r="A593" s="129">
        <v>745.0</v>
      </c>
      <c r="B593" s="14" t="s">
        <v>60</v>
      </c>
      <c r="C593" s="14" t="s">
        <v>32</v>
      </c>
      <c r="D593" s="14" t="s">
        <v>106</v>
      </c>
      <c r="E593" s="14" t="s">
        <v>676</v>
      </c>
      <c r="F593" s="15" t="s">
        <v>58</v>
      </c>
      <c r="G593" s="15" t="s">
        <v>59</v>
      </c>
      <c r="H593" s="18" t="s">
        <v>1057</v>
      </c>
      <c r="I593" s="18" t="s">
        <v>1058</v>
      </c>
      <c r="J593" s="129">
        <v>1207275.23</v>
      </c>
      <c r="K593" s="129">
        <v>863751.6</v>
      </c>
      <c r="L593" s="129">
        <v>42011.68</v>
      </c>
      <c r="M593" s="129">
        <v>34351.87</v>
      </c>
      <c r="N593" s="129">
        <v>19.0</v>
      </c>
      <c r="O593" s="129">
        <v>2.0</v>
      </c>
      <c r="P593" s="129">
        <v>554.0</v>
      </c>
      <c r="Q593" s="129">
        <v>482.0</v>
      </c>
      <c r="R593" s="129">
        <v>37.0</v>
      </c>
      <c r="S593" s="129">
        <v>30.0</v>
      </c>
      <c r="T593" s="129">
        <v>850.0</v>
      </c>
      <c r="U593" s="129">
        <v>14.0</v>
      </c>
      <c r="V593" s="129">
        <v>23.0</v>
      </c>
      <c r="W593" s="129">
        <v>22.3</v>
      </c>
      <c r="X593" s="129">
        <v>39.77</v>
      </c>
      <c r="Y593" s="129">
        <v>5.0</v>
      </c>
      <c r="Z593" s="129">
        <v>1.0</v>
      </c>
      <c r="AA593" s="129">
        <v>2.0</v>
      </c>
      <c r="AB593" s="129">
        <v>5.0</v>
      </c>
      <c r="AC593" s="129">
        <v>5.0</v>
      </c>
      <c r="AD593" s="129">
        <v>4.0</v>
      </c>
      <c r="AE593" s="129">
        <v>49.0</v>
      </c>
      <c r="AF593" s="129">
        <v>4.0</v>
      </c>
      <c r="AG593" s="129">
        <v>1.0</v>
      </c>
      <c r="AH593" s="129">
        <v>2.0</v>
      </c>
      <c r="AI593" s="129">
        <v>4.0</v>
      </c>
      <c r="AJ593" s="129">
        <v>4.0</v>
      </c>
      <c r="AK593" s="129">
        <v>4.0</v>
      </c>
      <c r="AL593" s="130">
        <v>45392.87391458333</v>
      </c>
      <c r="AM593" s="131">
        <v>1320504.37</v>
      </c>
      <c r="AN593" s="131">
        <v>944296.91</v>
      </c>
    </row>
    <row r="594">
      <c r="A594" s="129">
        <v>800.0</v>
      </c>
      <c r="B594" s="14" t="s">
        <v>97</v>
      </c>
      <c r="C594" s="14" t="s">
        <v>32</v>
      </c>
      <c r="D594" s="14" t="s">
        <v>337</v>
      </c>
      <c r="E594" s="14" t="s">
        <v>719</v>
      </c>
      <c r="F594" s="15" t="s">
        <v>243</v>
      </c>
      <c r="G594" s="15" t="s">
        <v>101</v>
      </c>
      <c r="H594" s="18" t="s">
        <v>1057</v>
      </c>
      <c r="I594" s="18" t="s">
        <v>1058</v>
      </c>
      <c r="J594" s="129">
        <v>1253026.24</v>
      </c>
      <c r="K594" s="129">
        <v>874988.2</v>
      </c>
      <c r="L594" s="129">
        <v>44799.47</v>
      </c>
      <c r="M594" s="129">
        <v>32198.82</v>
      </c>
      <c r="N594" s="129">
        <v>9.0</v>
      </c>
      <c r="O594" s="129">
        <v>9.0</v>
      </c>
      <c r="P594" s="129">
        <v>478.0</v>
      </c>
      <c r="Q594" s="129">
        <v>384.0</v>
      </c>
      <c r="R594" s="129">
        <v>28.0</v>
      </c>
      <c r="S594" s="129">
        <v>18.0</v>
      </c>
      <c r="T594" s="129">
        <v>0.0</v>
      </c>
      <c r="U594" s="129">
        <v>24.0</v>
      </c>
      <c r="V594" s="129">
        <v>55.0</v>
      </c>
      <c r="W594" s="129">
        <v>39.13</v>
      </c>
      <c r="X594" s="129">
        <v>43.2</v>
      </c>
      <c r="Y594" s="129">
        <v>1.0</v>
      </c>
      <c r="Z594" s="129">
        <v>1.0</v>
      </c>
      <c r="AA594" s="129">
        <v>3.0</v>
      </c>
      <c r="AB594" s="129">
        <v>5.0</v>
      </c>
      <c r="AC594" s="129">
        <v>5.0</v>
      </c>
      <c r="AD594" s="129">
        <v>4.0</v>
      </c>
      <c r="AE594" s="129">
        <v>51.0</v>
      </c>
      <c r="AF594" s="129">
        <v>1.0</v>
      </c>
      <c r="AG594" s="129">
        <v>1.0</v>
      </c>
      <c r="AH594" s="129">
        <v>2.0</v>
      </c>
      <c r="AI594" s="129">
        <v>4.0</v>
      </c>
      <c r="AJ594" s="129">
        <v>4.0</v>
      </c>
      <c r="AK594" s="129">
        <v>4.0</v>
      </c>
      <c r="AL594" s="130">
        <v>45392.87391458333</v>
      </c>
      <c r="AM594" s="131">
        <v>1252483.49</v>
      </c>
      <c r="AN594" s="131">
        <v>875585.99</v>
      </c>
    </row>
    <row r="595">
      <c r="A595" s="128">
        <v>3041.0</v>
      </c>
      <c r="B595" s="11" t="s">
        <v>31</v>
      </c>
      <c r="C595" s="11" t="s">
        <v>32</v>
      </c>
      <c r="D595" s="11" t="s">
        <v>415</v>
      </c>
      <c r="E595" s="14" t="s">
        <v>796</v>
      </c>
      <c r="F595" s="15" t="s">
        <v>797</v>
      </c>
      <c r="G595" s="15" t="s">
        <v>772</v>
      </c>
      <c r="H595" s="18" t="s">
        <v>1057</v>
      </c>
      <c r="I595" s="18" t="s">
        <v>1058</v>
      </c>
      <c r="J595" s="129">
        <v>243276.12</v>
      </c>
      <c r="K595" s="129">
        <v>54405.2</v>
      </c>
      <c r="L595" s="129">
        <v>12050.0</v>
      </c>
      <c r="M595" s="129">
        <v>2548.25</v>
      </c>
      <c r="N595" s="129">
        <v>1.0</v>
      </c>
      <c r="O595" s="129">
        <v>1.0</v>
      </c>
      <c r="P595" s="129">
        <v>420.0</v>
      </c>
      <c r="Q595" s="128">
        <v>118.0</v>
      </c>
      <c r="R595" s="128">
        <v>11.0</v>
      </c>
      <c r="S595" s="128">
        <v>18.0</v>
      </c>
      <c r="T595" s="128">
        <v>0.0</v>
      </c>
      <c r="U595" s="128">
        <v>255.0</v>
      </c>
      <c r="V595" s="128">
        <v>-38.0</v>
      </c>
      <c r="W595" s="128">
        <v>372.87</v>
      </c>
      <c r="X595" s="128">
        <v>347.16</v>
      </c>
      <c r="Y595" s="128">
        <v>1.0</v>
      </c>
      <c r="Z595" s="128">
        <v>5.0</v>
      </c>
      <c r="AA595" s="128">
        <v>1.0</v>
      </c>
      <c r="AB595" s="128">
        <v>5.0</v>
      </c>
      <c r="AC595" s="128">
        <v>5.0</v>
      </c>
      <c r="AD595" s="128">
        <v>4.0</v>
      </c>
      <c r="AE595" s="128">
        <v>45.0</v>
      </c>
      <c r="AF595" s="128">
        <v>1.0</v>
      </c>
      <c r="AG595" s="128">
        <v>4.0</v>
      </c>
      <c r="AH595" s="128">
        <v>1.0</v>
      </c>
      <c r="AI595" s="128">
        <v>4.0</v>
      </c>
      <c r="AJ595" s="128">
        <v>4.0</v>
      </c>
      <c r="AK595" s="128">
        <v>4.0</v>
      </c>
      <c r="AL595" s="130">
        <v>45392.87391458333</v>
      </c>
      <c r="AM595" s="131">
        <v>474781.27</v>
      </c>
      <c r="AN595" s="131">
        <v>100989.29</v>
      </c>
    </row>
    <row r="596">
      <c r="A596" s="128">
        <v>3047.0</v>
      </c>
      <c r="B596" s="11" t="s">
        <v>47</v>
      </c>
      <c r="C596" s="11" t="s">
        <v>32</v>
      </c>
      <c r="D596" s="11" t="s">
        <v>818</v>
      </c>
      <c r="E596" s="14" t="s">
        <v>819</v>
      </c>
      <c r="F596" s="15" t="s">
        <v>776</v>
      </c>
      <c r="G596" s="15" t="s">
        <v>772</v>
      </c>
      <c r="H596" s="18" t="s">
        <v>1057</v>
      </c>
      <c r="I596" s="18" t="s">
        <v>1058</v>
      </c>
      <c r="J596" s="129">
        <v>255212.06</v>
      </c>
      <c r="K596" s="129">
        <v>187679.2</v>
      </c>
      <c r="L596" s="129">
        <v>10431.34</v>
      </c>
      <c r="M596" s="129">
        <v>7722.46</v>
      </c>
      <c r="N596" s="129">
        <v>19.0</v>
      </c>
      <c r="O596" s="129">
        <v>2.0</v>
      </c>
      <c r="P596" s="129">
        <v>126.0</v>
      </c>
      <c r="Q596" s="128">
        <v>102.0</v>
      </c>
      <c r="R596" s="128">
        <v>24.0</v>
      </c>
      <c r="S596" s="128">
        <v>18.0</v>
      </c>
      <c r="T596" s="128">
        <v>850.0</v>
      </c>
      <c r="U596" s="128">
        <v>23.0</v>
      </c>
      <c r="V596" s="128">
        <v>33.0</v>
      </c>
      <c r="W596" s="128">
        <v>35.08</v>
      </c>
      <c r="X596" s="128">
        <v>35.98</v>
      </c>
      <c r="Y596" s="128">
        <v>5.0</v>
      </c>
      <c r="Z596" s="128">
        <v>1.0</v>
      </c>
      <c r="AA596" s="128">
        <v>2.0</v>
      </c>
      <c r="AB596" s="128">
        <v>5.0</v>
      </c>
      <c r="AC596" s="128">
        <v>5.0</v>
      </c>
      <c r="AD596" s="128">
        <v>4.0</v>
      </c>
      <c r="AE596" s="128">
        <v>44.0</v>
      </c>
      <c r="AF596" s="128">
        <v>4.0</v>
      </c>
      <c r="AG596" s="128">
        <v>1.0</v>
      </c>
      <c r="AH596" s="128">
        <v>2.0</v>
      </c>
      <c r="AI596" s="128">
        <v>4.0</v>
      </c>
      <c r="AJ596" s="128">
        <v>4.0</v>
      </c>
      <c r="AK596" s="128">
        <v>4.0</v>
      </c>
      <c r="AL596" s="130">
        <v>45392.87391458333</v>
      </c>
      <c r="AM596" s="131">
        <v>433482.12</v>
      </c>
      <c r="AN596" s="131">
        <v>327939.2</v>
      </c>
    </row>
    <row r="597">
      <c r="A597" s="128">
        <v>3048.0</v>
      </c>
      <c r="B597" s="11" t="s">
        <v>31</v>
      </c>
      <c r="C597" s="11" t="s">
        <v>32</v>
      </c>
      <c r="D597" s="11" t="s">
        <v>820</v>
      </c>
      <c r="E597" s="14" t="s">
        <v>821</v>
      </c>
      <c r="F597" s="15" t="s">
        <v>776</v>
      </c>
      <c r="G597" s="15" t="s">
        <v>772</v>
      </c>
      <c r="H597" s="18" t="s">
        <v>1057</v>
      </c>
      <c r="I597" s="18" t="s">
        <v>1058</v>
      </c>
      <c r="J597" s="129">
        <v>945624.03</v>
      </c>
      <c r="K597" s="129">
        <v>708801.6</v>
      </c>
      <c r="L597" s="129">
        <v>43834.35</v>
      </c>
      <c r="M597" s="129">
        <v>36352.76</v>
      </c>
      <c r="N597" s="129">
        <v>11.0</v>
      </c>
      <c r="O597" s="129">
        <v>14.0</v>
      </c>
      <c r="P597" s="129">
        <v>375.0</v>
      </c>
      <c r="Q597" s="128">
        <v>290.0</v>
      </c>
      <c r="R597" s="128">
        <v>28.0</v>
      </c>
      <c r="S597" s="128">
        <v>20.0</v>
      </c>
      <c r="T597" s="128">
        <v>-21.0</v>
      </c>
      <c r="U597" s="128">
        <v>29.0</v>
      </c>
      <c r="V597" s="128">
        <v>40.0</v>
      </c>
      <c r="W597" s="128">
        <v>20.58</v>
      </c>
      <c r="X597" s="128">
        <v>33.41</v>
      </c>
      <c r="Y597" s="128">
        <v>1.0</v>
      </c>
      <c r="Z597" s="128">
        <v>1.0</v>
      </c>
      <c r="AA597" s="128">
        <v>3.0</v>
      </c>
      <c r="AB597" s="128">
        <v>5.0</v>
      </c>
      <c r="AC597" s="128">
        <v>5.0</v>
      </c>
      <c r="AD597" s="128">
        <v>4.0</v>
      </c>
      <c r="AE597" s="128">
        <v>50.0</v>
      </c>
      <c r="AF597" s="128">
        <v>1.0</v>
      </c>
      <c r="AG597" s="128">
        <v>1.0</v>
      </c>
      <c r="AH597" s="128">
        <v>2.0</v>
      </c>
      <c r="AI597" s="128">
        <v>4.0</v>
      </c>
      <c r="AJ597" s="128">
        <v>4.0</v>
      </c>
      <c r="AK597" s="128">
        <v>4.0</v>
      </c>
      <c r="AL597" s="130">
        <v>45392.87391458333</v>
      </c>
      <c r="AM597" s="131">
        <v>1605669.71</v>
      </c>
      <c r="AN597" s="131">
        <v>1213603.7</v>
      </c>
    </row>
    <row r="598">
      <c r="A598" s="129">
        <v>167.0</v>
      </c>
      <c r="B598" s="14" t="s">
        <v>37</v>
      </c>
      <c r="C598" s="14" t="s">
        <v>32</v>
      </c>
      <c r="D598" s="14" t="s">
        <v>160</v>
      </c>
      <c r="E598" s="14" t="s">
        <v>161</v>
      </c>
      <c r="F598" s="15" t="s">
        <v>140</v>
      </c>
      <c r="G598" s="15" t="s">
        <v>36</v>
      </c>
      <c r="H598" s="18" t="s">
        <v>1057</v>
      </c>
      <c r="I598" s="18" t="s">
        <v>1058</v>
      </c>
      <c r="J598" s="129">
        <v>1433345.3</v>
      </c>
      <c r="K598" s="129">
        <v>1185379.2</v>
      </c>
      <c r="L598" s="129">
        <v>36905.17</v>
      </c>
      <c r="M598" s="129">
        <v>30845.93</v>
      </c>
      <c r="N598" s="129">
        <v>60.0</v>
      </c>
      <c r="O598" s="129">
        <v>30.0</v>
      </c>
      <c r="P598" s="129">
        <v>514.0</v>
      </c>
      <c r="Q598" s="129">
        <v>403.0</v>
      </c>
      <c r="R598" s="129">
        <v>37.0</v>
      </c>
      <c r="S598" s="129">
        <v>19.0</v>
      </c>
      <c r="T598" s="129">
        <v>100.0</v>
      </c>
      <c r="U598" s="129">
        <v>27.0</v>
      </c>
      <c r="V598" s="129">
        <v>94.0</v>
      </c>
      <c r="W598" s="129">
        <v>19.64</v>
      </c>
      <c r="X598" s="129">
        <v>20.92</v>
      </c>
      <c r="Y598" s="129">
        <v>4.0</v>
      </c>
      <c r="Z598" s="129">
        <v>1.0</v>
      </c>
      <c r="AA598" s="129">
        <v>5.0</v>
      </c>
      <c r="AB598" s="129">
        <v>5.0</v>
      </c>
      <c r="AC598" s="129">
        <v>3.0</v>
      </c>
      <c r="AD598" s="129">
        <v>4.05</v>
      </c>
      <c r="AE598" s="129">
        <v>43.0</v>
      </c>
      <c r="AF598" s="129">
        <v>3.0</v>
      </c>
      <c r="AG598" s="129">
        <v>1.0</v>
      </c>
      <c r="AH598" s="129">
        <v>4.0</v>
      </c>
      <c r="AI598" s="129">
        <v>4.0</v>
      </c>
      <c r="AJ598" s="129">
        <v>2.0</v>
      </c>
      <c r="AK598" s="129">
        <v>4.0</v>
      </c>
      <c r="AL598" s="130">
        <v>45392.87391458333</v>
      </c>
      <c r="AM598" s="131">
        <v>1431791.3</v>
      </c>
      <c r="AN598" s="131">
        <v>1185256.33</v>
      </c>
    </row>
    <row r="599" hidden="1">
      <c r="A599" s="129">
        <v>523.0</v>
      </c>
      <c r="B599" s="14" t="s">
        <v>1020</v>
      </c>
      <c r="C599" s="14" t="s">
        <v>992</v>
      </c>
      <c r="D599" s="14" t="s">
        <v>393</v>
      </c>
      <c r="E599" s="14" t="s">
        <v>418</v>
      </c>
      <c r="F599" s="15" t="s">
        <v>88</v>
      </c>
      <c r="G599" s="15" t="s">
        <v>59</v>
      </c>
      <c r="H599" s="18" t="s">
        <v>1057</v>
      </c>
      <c r="I599" s="18" t="s">
        <v>1058</v>
      </c>
      <c r="J599" s="129">
        <v>1507268.01</v>
      </c>
      <c r="K599" s="129">
        <v>781483.0</v>
      </c>
      <c r="L599" s="129">
        <v>28991.94</v>
      </c>
      <c r="M599" s="129">
        <v>10774.96</v>
      </c>
      <c r="N599" s="14" t="s">
        <v>41</v>
      </c>
      <c r="O599" s="129">
        <v>3.0</v>
      </c>
      <c r="P599" s="129">
        <v>75.0</v>
      </c>
      <c r="Q599" s="129">
        <v>41.0</v>
      </c>
      <c r="R599" s="129">
        <v>136.0</v>
      </c>
      <c r="S599" s="129">
        <v>93.0</v>
      </c>
      <c r="T599" s="14" t="s">
        <v>41</v>
      </c>
      <c r="U599" s="129">
        <v>82.0</v>
      </c>
      <c r="V599" s="129">
        <v>46.0</v>
      </c>
      <c r="W599" s="129">
        <v>169.07</v>
      </c>
      <c r="X599" s="129">
        <v>92.87</v>
      </c>
      <c r="Y599" s="14" t="s">
        <v>41</v>
      </c>
      <c r="Z599" s="129">
        <v>2.0</v>
      </c>
      <c r="AA599" s="129">
        <v>3.0</v>
      </c>
      <c r="AB599" s="129">
        <v>5.0</v>
      </c>
      <c r="AC599" s="129">
        <v>5.0</v>
      </c>
      <c r="AD599" s="129">
        <v>4.05</v>
      </c>
      <c r="AE599" s="129">
        <v>42.0</v>
      </c>
      <c r="AF599" s="14" t="s">
        <v>41</v>
      </c>
      <c r="AG599" s="129">
        <v>1.0</v>
      </c>
      <c r="AH599" s="129">
        <v>2.0</v>
      </c>
      <c r="AI599" s="129">
        <v>4.0</v>
      </c>
      <c r="AJ599" s="129">
        <v>4.0</v>
      </c>
      <c r="AK599" s="129">
        <v>4.0</v>
      </c>
      <c r="AL599" s="130">
        <v>45392.87391458333</v>
      </c>
      <c r="AM599" s="131">
        <v>1105399.01</v>
      </c>
      <c r="AN599" s="131">
        <v>395860.5</v>
      </c>
    </row>
    <row r="600">
      <c r="A600" s="129">
        <v>168.0</v>
      </c>
      <c r="B600" s="14" t="s">
        <v>47</v>
      </c>
      <c r="C600" s="14" t="s">
        <v>32</v>
      </c>
      <c r="D600" s="14" t="s">
        <v>162</v>
      </c>
      <c r="E600" s="14" t="s">
        <v>163</v>
      </c>
      <c r="F600" s="15" t="s">
        <v>88</v>
      </c>
      <c r="G600" s="15" t="s">
        <v>59</v>
      </c>
      <c r="H600" s="18" t="s">
        <v>1057</v>
      </c>
      <c r="I600" s="18" t="s">
        <v>1058</v>
      </c>
      <c r="J600" s="129">
        <v>812543.13</v>
      </c>
      <c r="K600" s="129">
        <v>675007.4</v>
      </c>
      <c r="L600" s="129">
        <v>18590.18</v>
      </c>
      <c r="M600" s="129">
        <v>15739.31</v>
      </c>
      <c r="N600" s="129">
        <v>23.0</v>
      </c>
      <c r="O600" s="129">
        <v>1.0</v>
      </c>
      <c r="P600" s="129">
        <v>613.0</v>
      </c>
      <c r="Q600" s="129">
        <v>468.0</v>
      </c>
      <c r="R600" s="129">
        <v>27.0</v>
      </c>
      <c r="S600" s="129">
        <v>15.0</v>
      </c>
      <c r="T600" s="129">
        <v>2200.0</v>
      </c>
      <c r="U600" s="129">
        <v>30.0</v>
      </c>
      <c r="V600" s="129">
        <v>80.0</v>
      </c>
      <c r="W600" s="129">
        <v>18.11</v>
      </c>
      <c r="X600" s="129">
        <v>20.38</v>
      </c>
      <c r="Y600" s="129">
        <v>5.0</v>
      </c>
      <c r="Z600" s="129">
        <v>1.0</v>
      </c>
      <c r="AA600" s="129">
        <v>5.0</v>
      </c>
      <c r="AB600" s="129">
        <v>5.0</v>
      </c>
      <c r="AC600" s="129">
        <v>3.0</v>
      </c>
      <c r="AD600" s="129">
        <v>4.1</v>
      </c>
      <c r="AE600" s="129">
        <v>39.0</v>
      </c>
      <c r="AF600" s="129">
        <v>4.0</v>
      </c>
      <c r="AG600" s="129">
        <v>1.0</v>
      </c>
      <c r="AH600" s="129">
        <v>4.0</v>
      </c>
      <c r="AI600" s="129">
        <v>4.0</v>
      </c>
      <c r="AJ600" s="129">
        <v>2.0</v>
      </c>
      <c r="AK600" s="129">
        <v>4.0</v>
      </c>
      <c r="AL600" s="130">
        <v>45392.87391458333</v>
      </c>
      <c r="AM600" s="131">
        <v>800426.42</v>
      </c>
      <c r="AN600" s="131">
        <v>658059.6</v>
      </c>
    </row>
    <row r="601">
      <c r="A601" s="129">
        <v>207.0</v>
      </c>
      <c r="B601" s="14" t="s">
        <v>122</v>
      </c>
      <c r="C601" s="14" t="s">
        <v>32</v>
      </c>
      <c r="D601" s="14" t="s">
        <v>207</v>
      </c>
      <c r="E601" s="14" t="s">
        <v>208</v>
      </c>
      <c r="F601" s="15" t="s">
        <v>209</v>
      </c>
      <c r="G601" s="15" t="s">
        <v>101</v>
      </c>
      <c r="H601" s="18" t="s">
        <v>1057</v>
      </c>
      <c r="I601" s="18" t="s">
        <v>1058</v>
      </c>
      <c r="J601" s="129">
        <v>1042776.09</v>
      </c>
      <c r="K601" s="129">
        <v>836646.8</v>
      </c>
      <c r="L601" s="129">
        <v>46648.88</v>
      </c>
      <c r="M601" s="129">
        <v>35787.87</v>
      </c>
      <c r="N601" s="14" t="s">
        <v>41</v>
      </c>
      <c r="O601" s="14" t="s">
        <v>41</v>
      </c>
      <c r="P601" s="129">
        <v>224.0</v>
      </c>
      <c r="Q601" s="129">
        <v>170.0</v>
      </c>
      <c r="R601" s="129">
        <v>14.0</v>
      </c>
      <c r="S601" s="129">
        <v>7.0</v>
      </c>
      <c r="T601" s="14" t="s">
        <v>41</v>
      </c>
      <c r="U601" s="129">
        <v>31.0</v>
      </c>
      <c r="V601" s="129">
        <v>100.0</v>
      </c>
      <c r="W601" s="129">
        <v>30.35</v>
      </c>
      <c r="X601" s="129">
        <v>24.64</v>
      </c>
      <c r="Y601" s="14" t="s">
        <v>41</v>
      </c>
      <c r="Z601" s="129">
        <v>1.0</v>
      </c>
      <c r="AA601" s="129">
        <v>5.0</v>
      </c>
      <c r="AB601" s="129">
        <v>5.0</v>
      </c>
      <c r="AC601" s="129">
        <v>4.0</v>
      </c>
      <c r="AD601" s="129">
        <v>4.1</v>
      </c>
      <c r="AE601" s="129">
        <v>40.0</v>
      </c>
      <c r="AF601" s="14" t="s">
        <v>41</v>
      </c>
      <c r="AG601" s="129">
        <v>1.0</v>
      </c>
      <c r="AH601" s="129">
        <v>4.0</v>
      </c>
      <c r="AI601" s="129">
        <v>4.0</v>
      </c>
      <c r="AJ601" s="129">
        <v>3.0</v>
      </c>
      <c r="AK601" s="129">
        <v>4.0</v>
      </c>
      <c r="AL601" s="130">
        <v>45392.87391458333</v>
      </c>
      <c r="AM601" s="131">
        <v>1042416.17</v>
      </c>
      <c r="AN601" s="131">
        <v>844437.8</v>
      </c>
    </row>
    <row r="602">
      <c r="A602" s="129">
        <v>793.0</v>
      </c>
      <c r="B602" s="14" t="s">
        <v>42</v>
      </c>
      <c r="C602" s="14" t="s">
        <v>32</v>
      </c>
      <c r="D602" s="14" t="s">
        <v>50</v>
      </c>
      <c r="E602" s="14" t="s">
        <v>322</v>
      </c>
      <c r="F602" s="15" t="s">
        <v>243</v>
      </c>
      <c r="G602" s="15" t="s">
        <v>101</v>
      </c>
      <c r="H602" s="18" t="s">
        <v>1057</v>
      </c>
      <c r="I602" s="18" t="s">
        <v>1058</v>
      </c>
      <c r="J602" s="129">
        <v>1593562.1</v>
      </c>
      <c r="K602" s="129">
        <v>1348768.4</v>
      </c>
      <c r="L602" s="129">
        <v>74868.5</v>
      </c>
      <c r="M602" s="129">
        <v>62532.44</v>
      </c>
      <c r="N602" s="129">
        <v>46.0</v>
      </c>
      <c r="O602" s="129">
        <v>20.0</v>
      </c>
      <c r="P602" s="129">
        <v>659.0</v>
      </c>
      <c r="Q602" s="129">
        <v>591.0</v>
      </c>
      <c r="R602" s="129">
        <v>49.0</v>
      </c>
      <c r="S602" s="129">
        <v>24.0</v>
      </c>
      <c r="T602" s="129">
        <v>130.0</v>
      </c>
      <c r="U602" s="129">
        <v>11.0</v>
      </c>
      <c r="V602" s="129">
        <v>104.0</v>
      </c>
      <c r="W602" s="129">
        <v>19.73</v>
      </c>
      <c r="X602" s="129">
        <v>18.15</v>
      </c>
      <c r="Y602" s="129">
        <v>5.0</v>
      </c>
      <c r="Z602" s="129">
        <v>1.0</v>
      </c>
      <c r="AA602" s="129">
        <v>5.0</v>
      </c>
      <c r="AB602" s="129">
        <v>5.0</v>
      </c>
      <c r="AC602" s="129">
        <v>3.0</v>
      </c>
      <c r="AD602" s="129">
        <v>4.1</v>
      </c>
      <c r="AE602" s="129">
        <v>41.0</v>
      </c>
      <c r="AF602" s="129">
        <v>4.0</v>
      </c>
      <c r="AG602" s="129">
        <v>1.0</v>
      </c>
      <c r="AH602" s="129">
        <v>4.0</v>
      </c>
      <c r="AI602" s="129">
        <v>4.0</v>
      </c>
      <c r="AJ602" s="129">
        <v>2.0</v>
      </c>
      <c r="AK602" s="129">
        <v>4.0</v>
      </c>
      <c r="AL602" s="130">
        <v>45392.87391458333</v>
      </c>
      <c r="AM602" s="131">
        <v>1596141.1</v>
      </c>
      <c r="AN602" s="131">
        <v>1353071.22</v>
      </c>
    </row>
    <row r="603">
      <c r="A603" s="129">
        <v>114.0</v>
      </c>
      <c r="B603" s="14" t="s">
        <v>63</v>
      </c>
      <c r="C603" s="14" t="s">
        <v>32</v>
      </c>
      <c r="D603" s="14" t="s">
        <v>71</v>
      </c>
      <c r="E603" s="14" t="s">
        <v>72</v>
      </c>
      <c r="F603" s="15" t="s">
        <v>73</v>
      </c>
      <c r="G603" s="15" t="s">
        <v>36</v>
      </c>
      <c r="H603" s="18" t="s">
        <v>1057</v>
      </c>
      <c r="I603" s="18" t="s">
        <v>1058</v>
      </c>
      <c r="J603" s="129">
        <v>990378.17</v>
      </c>
      <c r="K603" s="129">
        <v>810536.2</v>
      </c>
      <c r="L603" s="129">
        <v>32837.67</v>
      </c>
      <c r="M603" s="129">
        <v>27780.4</v>
      </c>
      <c r="N603" s="129">
        <v>19.0</v>
      </c>
      <c r="O603" s="129">
        <v>15.0</v>
      </c>
      <c r="P603" s="129">
        <v>425.0</v>
      </c>
      <c r="Q603" s="129">
        <v>323.0</v>
      </c>
      <c r="R603" s="129">
        <v>57.0</v>
      </c>
      <c r="S603" s="129">
        <v>22.0</v>
      </c>
      <c r="T603" s="129">
        <v>26.0</v>
      </c>
      <c r="U603" s="129">
        <v>31.0</v>
      </c>
      <c r="V603" s="129">
        <v>159.0</v>
      </c>
      <c r="W603" s="129">
        <v>18.2</v>
      </c>
      <c r="X603" s="129">
        <v>22.19</v>
      </c>
      <c r="Y603" s="129">
        <v>1.0</v>
      </c>
      <c r="Z603" s="129">
        <v>1.0</v>
      </c>
      <c r="AA603" s="129">
        <v>5.0</v>
      </c>
      <c r="AB603" s="129">
        <v>5.0</v>
      </c>
      <c r="AC603" s="129">
        <v>4.0</v>
      </c>
      <c r="AD603" s="129">
        <v>4.15</v>
      </c>
      <c r="AE603" s="129">
        <v>38.0</v>
      </c>
      <c r="AF603" s="129">
        <v>1.0</v>
      </c>
      <c r="AG603" s="129">
        <v>1.0</v>
      </c>
      <c r="AH603" s="129">
        <v>4.0</v>
      </c>
      <c r="AI603" s="129">
        <v>4.0</v>
      </c>
      <c r="AJ603" s="129">
        <v>3.0</v>
      </c>
      <c r="AK603" s="129">
        <v>4.0</v>
      </c>
      <c r="AL603" s="130">
        <v>45392.87391458333</v>
      </c>
      <c r="AM603" s="131">
        <v>990898.17</v>
      </c>
      <c r="AN603" s="131">
        <v>811371.22</v>
      </c>
    </row>
    <row r="604">
      <c r="A604" s="129">
        <v>506.0</v>
      </c>
      <c r="B604" s="14" t="s">
        <v>42</v>
      </c>
      <c r="C604" s="14" t="s">
        <v>32</v>
      </c>
      <c r="D604" s="14" t="s">
        <v>271</v>
      </c>
      <c r="E604" s="14" t="s">
        <v>272</v>
      </c>
      <c r="F604" s="15" t="s">
        <v>270</v>
      </c>
      <c r="G604" s="15" t="s">
        <v>46</v>
      </c>
      <c r="H604" s="18" t="s">
        <v>1057</v>
      </c>
      <c r="I604" s="18" t="s">
        <v>1058</v>
      </c>
      <c r="J604" s="129">
        <v>836004.06</v>
      </c>
      <c r="K604" s="129">
        <v>679465.4</v>
      </c>
      <c r="L604" s="129">
        <v>27618.45</v>
      </c>
      <c r="M604" s="129">
        <v>22633.04</v>
      </c>
      <c r="N604" s="129">
        <v>80.0</v>
      </c>
      <c r="O604" s="129">
        <v>28.0</v>
      </c>
      <c r="P604" s="129">
        <v>463.0</v>
      </c>
      <c r="Q604" s="129">
        <v>404.0</v>
      </c>
      <c r="R604" s="129">
        <v>39.0</v>
      </c>
      <c r="S604" s="129">
        <v>22.0</v>
      </c>
      <c r="T604" s="129">
        <v>185.0</v>
      </c>
      <c r="U604" s="129">
        <v>14.0</v>
      </c>
      <c r="V604" s="129">
        <v>77.0</v>
      </c>
      <c r="W604" s="129">
        <v>22.03</v>
      </c>
      <c r="X604" s="129">
        <v>23.04</v>
      </c>
      <c r="Y604" s="129">
        <v>5.0</v>
      </c>
      <c r="Z604" s="129">
        <v>1.0</v>
      </c>
      <c r="AA604" s="129">
        <v>4.0</v>
      </c>
      <c r="AB604" s="129">
        <v>5.0</v>
      </c>
      <c r="AC604" s="129">
        <v>4.0</v>
      </c>
      <c r="AD604" s="129">
        <v>4.15</v>
      </c>
      <c r="AE604" s="129">
        <v>37.0</v>
      </c>
      <c r="AF604" s="129">
        <v>4.0</v>
      </c>
      <c r="AG604" s="129">
        <v>1.0</v>
      </c>
      <c r="AH604" s="129">
        <v>3.0</v>
      </c>
      <c r="AI604" s="129">
        <v>4.0</v>
      </c>
      <c r="AJ604" s="129">
        <v>3.0</v>
      </c>
      <c r="AK604" s="129">
        <v>4.0</v>
      </c>
      <c r="AL604" s="130">
        <v>45392.87391458333</v>
      </c>
      <c r="AM604" s="131">
        <v>821609.93</v>
      </c>
      <c r="AN604" s="131">
        <v>671660.38</v>
      </c>
    </row>
    <row r="605">
      <c r="A605" s="129">
        <v>858.0</v>
      </c>
      <c r="B605" s="14" t="s">
        <v>31</v>
      </c>
      <c r="C605" s="14" t="s">
        <v>32</v>
      </c>
      <c r="D605" s="14" t="s">
        <v>135</v>
      </c>
      <c r="E605" s="14" t="s">
        <v>136</v>
      </c>
      <c r="F605" s="15" t="s">
        <v>137</v>
      </c>
      <c r="G605" s="15" t="s">
        <v>36</v>
      </c>
      <c r="H605" s="18" t="s">
        <v>1057</v>
      </c>
      <c r="I605" s="18" t="s">
        <v>1058</v>
      </c>
      <c r="J605" s="129">
        <v>680434.05</v>
      </c>
      <c r="K605" s="129">
        <v>300029.8</v>
      </c>
      <c r="L605" s="129">
        <v>24045.25</v>
      </c>
      <c r="M605" s="129">
        <v>10704.25</v>
      </c>
      <c r="N605" s="129">
        <v>75.0</v>
      </c>
      <c r="O605" s="129">
        <v>56.0</v>
      </c>
      <c r="P605" s="129">
        <v>251.0</v>
      </c>
      <c r="Q605" s="129">
        <v>146.0</v>
      </c>
      <c r="R605" s="129">
        <v>38.0</v>
      </c>
      <c r="S605" s="129">
        <v>24.0</v>
      </c>
      <c r="T605" s="129">
        <v>33.0</v>
      </c>
      <c r="U605" s="129">
        <v>71.0</v>
      </c>
      <c r="V605" s="129">
        <v>58.0</v>
      </c>
      <c r="W605" s="129">
        <v>124.63</v>
      </c>
      <c r="X605" s="129">
        <v>126.79</v>
      </c>
      <c r="Y605" s="129">
        <v>2.0</v>
      </c>
      <c r="Z605" s="129">
        <v>2.0</v>
      </c>
      <c r="AA605" s="129">
        <v>3.0</v>
      </c>
      <c r="AB605" s="129">
        <v>5.0</v>
      </c>
      <c r="AC605" s="129">
        <v>5.0</v>
      </c>
      <c r="AD605" s="129">
        <v>4.15</v>
      </c>
      <c r="AE605" s="129">
        <v>36.0</v>
      </c>
      <c r="AF605" s="129">
        <v>2.0</v>
      </c>
      <c r="AG605" s="129">
        <v>1.0</v>
      </c>
      <c r="AH605" s="129">
        <v>2.0</v>
      </c>
      <c r="AI605" s="129">
        <v>4.0</v>
      </c>
      <c r="AJ605" s="129">
        <v>4.0</v>
      </c>
      <c r="AK605" s="129">
        <v>4.0</v>
      </c>
      <c r="AL605" s="130">
        <v>45392.87391458333</v>
      </c>
      <c r="AM605" s="131">
        <v>702360.21</v>
      </c>
      <c r="AN605" s="131">
        <v>299124.98</v>
      </c>
    </row>
    <row r="606" hidden="1">
      <c r="A606" s="129">
        <v>106.0</v>
      </c>
      <c r="B606" s="14" t="s">
        <v>414</v>
      </c>
      <c r="C606" s="14" t="s">
        <v>992</v>
      </c>
      <c r="D606" s="14" t="s">
        <v>415</v>
      </c>
      <c r="E606" s="14" t="s">
        <v>416</v>
      </c>
      <c r="F606" s="15" t="s">
        <v>45</v>
      </c>
      <c r="G606" s="15" t="s">
        <v>46</v>
      </c>
      <c r="H606" s="18" t="s">
        <v>1057</v>
      </c>
      <c r="I606" s="18" t="s">
        <v>1058</v>
      </c>
      <c r="J606" s="129">
        <v>1871015.03</v>
      </c>
      <c r="K606" s="129">
        <v>1349930.13</v>
      </c>
      <c r="L606" s="129">
        <v>68008.52</v>
      </c>
      <c r="M606" s="129">
        <v>35437.97</v>
      </c>
      <c r="N606" s="129">
        <v>46.0</v>
      </c>
      <c r="O606" s="129">
        <v>14.0</v>
      </c>
      <c r="P606" s="129">
        <v>120.0</v>
      </c>
      <c r="Q606" s="129">
        <v>182.0</v>
      </c>
      <c r="R606" s="129">
        <v>454.0</v>
      </c>
      <c r="S606" s="129">
        <v>301.0</v>
      </c>
      <c r="T606" s="129">
        <v>228.0</v>
      </c>
      <c r="U606" s="129">
        <v>-34.0</v>
      </c>
      <c r="V606" s="129">
        <v>50.0</v>
      </c>
      <c r="W606" s="129">
        <v>91.91</v>
      </c>
      <c r="X606" s="129">
        <v>38.6</v>
      </c>
      <c r="Y606" s="129">
        <v>5.0</v>
      </c>
      <c r="Z606" s="129">
        <v>1.0</v>
      </c>
      <c r="AA606" s="129">
        <v>3.0</v>
      </c>
      <c r="AB606" s="129">
        <v>5.0</v>
      </c>
      <c r="AC606" s="129">
        <v>5.0</v>
      </c>
      <c r="AD606" s="129">
        <v>4.2</v>
      </c>
      <c r="AE606" s="129">
        <v>35.0</v>
      </c>
      <c r="AF606" s="129">
        <v>4.0</v>
      </c>
      <c r="AG606" s="129">
        <v>1.0</v>
      </c>
      <c r="AH606" s="129">
        <v>2.0</v>
      </c>
      <c r="AI606" s="129">
        <v>4.0</v>
      </c>
      <c r="AJ606" s="129">
        <v>4.0</v>
      </c>
      <c r="AK606" s="129">
        <v>4.0</v>
      </c>
      <c r="AL606" s="130">
        <v>45392.87391458333</v>
      </c>
      <c r="AM606" s="131">
        <v>2305475.16</v>
      </c>
      <c r="AN606" s="131">
        <v>1134644.45</v>
      </c>
    </row>
    <row r="607">
      <c r="A607" s="129">
        <v>418.0</v>
      </c>
      <c r="B607" s="14" t="s">
        <v>37</v>
      </c>
      <c r="C607" s="14" t="s">
        <v>32</v>
      </c>
      <c r="D607" s="14" t="s">
        <v>102</v>
      </c>
      <c r="E607" s="14" t="s">
        <v>103</v>
      </c>
      <c r="F607" s="15" t="s">
        <v>96</v>
      </c>
      <c r="G607" s="15" t="s">
        <v>59</v>
      </c>
      <c r="H607" s="18" t="s">
        <v>1057</v>
      </c>
      <c r="I607" s="18" t="s">
        <v>1058</v>
      </c>
      <c r="J607" s="129">
        <v>1209300.31</v>
      </c>
      <c r="K607" s="129">
        <v>923734.8</v>
      </c>
      <c r="L607" s="129">
        <v>25059.72</v>
      </c>
      <c r="M607" s="129">
        <v>20750.74</v>
      </c>
      <c r="N607" s="129">
        <v>24.0</v>
      </c>
      <c r="O607" s="129">
        <v>2.0</v>
      </c>
      <c r="P607" s="129">
        <v>353.0</v>
      </c>
      <c r="Q607" s="129">
        <v>300.0</v>
      </c>
      <c r="R607" s="129">
        <v>32.0</v>
      </c>
      <c r="S607" s="129">
        <v>22.0</v>
      </c>
      <c r="T607" s="129">
        <v>1100.0</v>
      </c>
      <c r="U607" s="129">
        <v>17.0</v>
      </c>
      <c r="V607" s="129">
        <v>45.0</v>
      </c>
      <c r="W607" s="129">
        <v>20.77</v>
      </c>
      <c r="X607" s="129">
        <v>30.91</v>
      </c>
      <c r="Y607" s="129">
        <v>5.0</v>
      </c>
      <c r="Z607" s="129">
        <v>1.0</v>
      </c>
      <c r="AA607" s="129">
        <v>3.0</v>
      </c>
      <c r="AB607" s="129">
        <v>5.0</v>
      </c>
      <c r="AC607" s="129">
        <v>5.0</v>
      </c>
      <c r="AD607" s="129">
        <v>4.2</v>
      </c>
      <c r="AE607" s="129">
        <v>30.0</v>
      </c>
      <c r="AF607" s="129">
        <v>4.0</v>
      </c>
      <c r="AG607" s="129">
        <v>1.0</v>
      </c>
      <c r="AH607" s="129">
        <v>2.0</v>
      </c>
      <c r="AI607" s="129">
        <v>4.0</v>
      </c>
      <c r="AJ607" s="129">
        <v>4.0</v>
      </c>
      <c r="AK607" s="129">
        <v>4.0</v>
      </c>
      <c r="AL607" s="130">
        <v>45392.87391458333</v>
      </c>
      <c r="AM607" s="131">
        <v>1209560.63</v>
      </c>
      <c r="AN607" s="131">
        <v>920360.23</v>
      </c>
    </row>
    <row r="608">
      <c r="A608" s="129">
        <v>468.0</v>
      </c>
      <c r="B608" s="14" t="s">
        <v>60</v>
      </c>
      <c r="C608" s="14" t="s">
        <v>32</v>
      </c>
      <c r="D608" s="14" t="s">
        <v>457</v>
      </c>
      <c r="E608" s="14" t="s">
        <v>458</v>
      </c>
      <c r="F608" s="15" t="s">
        <v>81</v>
      </c>
      <c r="G608" s="15" t="s">
        <v>36</v>
      </c>
      <c r="H608" s="18" t="s">
        <v>1057</v>
      </c>
      <c r="I608" s="18" t="s">
        <v>1058</v>
      </c>
      <c r="J608" s="129">
        <v>886106.66</v>
      </c>
      <c r="K608" s="129">
        <v>650134.4</v>
      </c>
      <c r="L608" s="129">
        <v>24520.89</v>
      </c>
      <c r="M608" s="129">
        <v>18865.41</v>
      </c>
      <c r="N608" s="129">
        <v>2.0</v>
      </c>
      <c r="O608" s="129">
        <v>8.0</v>
      </c>
      <c r="P608" s="129">
        <v>352.0</v>
      </c>
      <c r="Q608" s="129">
        <v>270.0</v>
      </c>
      <c r="R608" s="129">
        <v>37.0</v>
      </c>
      <c r="S608" s="129">
        <v>21.0</v>
      </c>
      <c r="T608" s="129">
        <v>-75.0</v>
      </c>
      <c r="U608" s="129">
        <v>30.0</v>
      </c>
      <c r="V608" s="129">
        <v>76.0</v>
      </c>
      <c r="W608" s="129">
        <v>29.98</v>
      </c>
      <c r="X608" s="129">
        <v>36.3</v>
      </c>
      <c r="Y608" s="129">
        <v>1.0</v>
      </c>
      <c r="Z608" s="129">
        <v>1.0</v>
      </c>
      <c r="AA608" s="129">
        <v>4.0</v>
      </c>
      <c r="AB608" s="129">
        <v>5.0</v>
      </c>
      <c r="AC608" s="129">
        <v>5.0</v>
      </c>
      <c r="AD608" s="129">
        <v>4.2</v>
      </c>
      <c r="AE608" s="129">
        <v>29.0</v>
      </c>
      <c r="AF608" s="129">
        <v>1.0</v>
      </c>
      <c r="AG608" s="129">
        <v>1.0</v>
      </c>
      <c r="AH608" s="129">
        <v>3.0</v>
      </c>
      <c r="AI608" s="129">
        <v>4.0</v>
      </c>
      <c r="AJ608" s="129">
        <v>4.0</v>
      </c>
      <c r="AK608" s="129">
        <v>4.0</v>
      </c>
      <c r="AL608" s="130">
        <v>45392.87391458333</v>
      </c>
      <c r="AM608" s="131">
        <v>894572.95</v>
      </c>
      <c r="AN608" s="131">
        <v>648831.83</v>
      </c>
    </row>
    <row r="609">
      <c r="A609" s="129">
        <v>652.0</v>
      </c>
      <c r="B609" s="14" t="s">
        <v>67</v>
      </c>
      <c r="C609" s="14" t="s">
        <v>32</v>
      </c>
      <c r="D609" s="14" t="s">
        <v>61</v>
      </c>
      <c r="E609" s="14" t="s">
        <v>261</v>
      </c>
      <c r="F609" s="15" t="s">
        <v>70</v>
      </c>
      <c r="G609" s="15" t="s">
        <v>36</v>
      </c>
      <c r="H609" s="18" t="s">
        <v>1057</v>
      </c>
      <c r="I609" s="18" t="s">
        <v>1058</v>
      </c>
      <c r="J609" s="129">
        <v>1325079.81</v>
      </c>
      <c r="K609" s="129">
        <v>956969.8</v>
      </c>
      <c r="L609" s="129">
        <v>41990.08</v>
      </c>
      <c r="M609" s="129">
        <v>31591.0</v>
      </c>
      <c r="N609" s="129">
        <v>44.0</v>
      </c>
      <c r="O609" s="129">
        <v>41.0</v>
      </c>
      <c r="P609" s="129">
        <v>609.0</v>
      </c>
      <c r="Q609" s="129">
        <v>433.0</v>
      </c>
      <c r="R609" s="129">
        <v>39.0</v>
      </c>
      <c r="S609" s="129">
        <v>24.0</v>
      </c>
      <c r="T609" s="129">
        <v>7.0</v>
      </c>
      <c r="U609" s="129">
        <v>40.0</v>
      </c>
      <c r="V609" s="129">
        <v>62.0</v>
      </c>
      <c r="W609" s="129">
        <v>32.92</v>
      </c>
      <c r="X609" s="129">
        <v>38.47</v>
      </c>
      <c r="Y609" s="129">
        <v>1.0</v>
      </c>
      <c r="Z609" s="129">
        <v>1.0</v>
      </c>
      <c r="AA609" s="129">
        <v>4.0</v>
      </c>
      <c r="AB609" s="129">
        <v>5.0</v>
      </c>
      <c r="AC609" s="129">
        <v>5.0</v>
      </c>
      <c r="AD609" s="129">
        <v>4.2</v>
      </c>
      <c r="AE609" s="129">
        <v>32.0</v>
      </c>
      <c r="AF609" s="129">
        <v>1.0</v>
      </c>
      <c r="AG609" s="129">
        <v>1.0</v>
      </c>
      <c r="AH609" s="129">
        <v>3.0</v>
      </c>
      <c r="AI609" s="129">
        <v>4.0</v>
      </c>
      <c r="AJ609" s="129">
        <v>4.0</v>
      </c>
      <c r="AK609" s="129">
        <v>4.0</v>
      </c>
      <c r="AL609" s="130">
        <v>45392.87391458333</v>
      </c>
      <c r="AM609" s="131">
        <v>1325717.61</v>
      </c>
      <c r="AN609" s="131">
        <v>957279.62</v>
      </c>
    </row>
    <row r="610">
      <c r="A610" s="129">
        <v>681.0</v>
      </c>
      <c r="B610" s="14" t="s">
        <v>67</v>
      </c>
      <c r="C610" s="14" t="s">
        <v>32</v>
      </c>
      <c r="D610" s="14" t="s">
        <v>215</v>
      </c>
      <c r="E610" s="14" t="s">
        <v>622</v>
      </c>
      <c r="F610" s="15" t="s">
        <v>121</v>
      </c>
      <c r="G610" s="15" t="s">
        <v>36</v>
      </c>
      <c r="H610" s="18" t="s">
        <v>1057</v>
      </c>
      <c r="I610" s="18" t="s">
        <v>1058</v>
      </c>
      <c r="J610" s="129">
        <v>1402430.66</v>
      </c>
      <c r="K610" s="129">
        <v>744941.6</v>
      </c>
      <c r="L610" s="129">
        <v>41770.95</v>
      </c>
      <c r="M610" s="129">
        <v>25875.0</v>
      </c>
      <c r="N610" s="129">
        <v>24.0</v>
      </c>
      <c r="O610" s="129">
        <v>20.0</v>
      </c>
      <c r="P610" s="129">
        <v>383.0</v>
      </c>
      <c r="Q610" s="129">
        <v>264.0</v>
      </c>
      <c r="R610" s="129">
        <v>35.0</v>
      </c>
      <c r="S610" s="129">
        <v>20.0</v>
      </c>
      <c r="T610" s="129">
        <v>20.0</v>
      </c>
      <c r="U610" s="129">
        <v>45.0</v>
      </c>
      <c r="V610" s="129">
        <v>75.0</v>
      </c>
      <c r="W610" s="129">
        <v>61.43</v>
      </c>
      <c r="X610" s="129">
        <v>88.26</v>
      </c>
      <c r="Y610" s="129">
        <v>1.0</v>
      </c>
      <c r="Z610" s="129">
        <v>1.0</v>
      </c>
      <c r="AA610" s="129">
        <v>4.0</v>
      </c>
      <c r="AB610" s="129">
        <v>5.0</v>
      </c>
      <c r="AC610" s="129">
        <v>5.0</v>
      </c>
      <c r="AD610" s="129">
        <v>4.2</v>
      </c>
      <c r="AE610" s="129">
        <v>31.0</v>
      </c>
      <c r="AF610" s="129">
        <v>1.0</v>
      </c>
      <c r="AG610" s="129">
        <v>1.0</v>
      </c>
      <c r="AH610" s="129">
        <v>3.0</v>
      </c>
      <c r="AI610" s="129">
        <v>4.0</v>
      </c>
      <c r="AJ610" s="129">
        <v>4.0</v>
      </c>
      <c r="AK610" s="129">
        <v>4.0</v>
      </c>
      <c r="AL610" s="130">
        <v>45392.87391458333</v>
      </c>
      <c r="AM610" s="131">
        <v>1401863.62</v>
      </c>
      <c r="AN610" s="131">
        <v>751616.65</v>
      </c>
    </row>
    <row r="611">
      <c r="A611" s="129">
        <v>685.0</v>
      </c>
      <c r="B611" s="14" t="s">
        <v>60</v>
      </c>
      <c r="C611" s="14" t="s">
        <v>32</v>
      </c>
      <c r="D611" s="14" t="s">
        <v>623</v>
      </c>
      <c r="E611" s="14" t="s">
        <v>624</v>
      </c>
      <c r="F611" s="15" t="s">
        <v>220</v>
      </c>
      <c r="G611" s="15" t="s">
        <v>59</v>
      </c>
      <c r="H611" s="18" t="s">
        <v>1057</v>
      </c>
      <c r="I611" s="18" t="s">
        <v>1058</v>
      </c>
      <c r="J611" s="129">
        <v>1609148.37</v>
      </c>
      <c r="K611" s="129">
        <v>805478.0</v>
      </c>
      <c r="L611" s="129">
        <v>42397.11</v>
      </c>
      <c r="M611" s="129">
        <v>30720.14</v>
      </c>
      <c r="N611" s="129">
        <v>13.0</v>
      </c>
      <c r="O611" s="129">
        <v>1.0</v>
      </c>
      <c r="P611" s="129">
        <v>483.0</v>
      </c>
      <c r="Q611" s="129">
        <v>379.0</v>
      </c>
      <c r="R611" s="129">
        <v>51.0</v>
      </c>
      <c r="S611" s="129">
        <v>33.0</v>
      </c>
      <c r="T611" s="129">
        <v>1200.0</v>
      </c>
      <c r="U611" s="129">
        <v>27.0</v>
      </c>
      <c r="V611" s="129">
        <v>54.0</v>
      </c>
      <c r="W611" s="129">
        <v>38.01</v>
      </c>
      <c r="X611" s="129">
        <v>99.78</v>
      </c>
      <c r="Y611" s="129">
        <v>5.0</v>
      </c>
      <c r="Z611" s="129">
        <v>1.0</v>
      </c>
      <c r="AA611" s="129">
        <v>3.0</v>
      </c>
      <c r="AB611" s="129">
        <v>5.0</v>
      </c>
      <c r="AC611" s="129">
        <v>5.0</v>
      </c>
      <c r="AD611" s="129">
        <v>4.2</v>
      </c>
      <c r="AE611" s="129">
        <v>33.0</v>
      </c>
      <c r="AF611" s="129">
        <v>4.0</v>
      </c>
      <c r="AG611" s="129">
        <v>1.0</v>
      </c>
      <c r="AH611" s="129">
        <v>2.0</v>
      </c>
      <c r="AI611" s="129">
        <v>4.0</v>
      </c>
      <c r="AJ611" s="129">
        <v>4.0</v>
      </c>
      <c r="AK611" s="129">
        <v>4.0</v>
      </c>
      <c r="AL611" s="130">
        <v>45392.87391458333</v>
      </c>
      <c r="AM611" s="131">
        <v>1608508.87</v>
      </c>
      <c r="AN611" s="131">
        <v>805914.07</v>
      </c>
    </row>
    <row r="612">
      <c r="A612" s="129">
        <v>705.0</v>
      </c>
      <c r="B612" s="14" t="s">
        <v>67</v>
      </c>
      <c r="C612" s="14" t="s">
        <v>32</v>
      </c>
      <c r="D612" s="14" t="s">
        <v>71</v>
      </c>
      <c r="E612" s="14" t="s">
        <v>610</v>
      </c>
      <c r="F612" s="15" t="s">
        <v>121</v>
      </c>
      <c r="G612" s="15" t="s">
        <v>36</v>
      </c>
      <c r="H612" s="18" t="s">
        <v>1057</v>
      </c>
      <c r="I612" s="18" t="s">
        <v>1058</v>
      </c>
      <c r="J612" s="129">
        <v>1652967.46</v>
      </c>
      <c r="K612" s="129">
        <v>984933.2</v>
      </c>
      <c r="L612" s="129">
        <v>50146.32</v>
      </c>
      <c r="M612" s="129">
        <v>38738.42</v>
      </c>
      <c r="N612" s="129">
        <v>14.0</v>
      </c>
      <c r="O612" s="129">
        <v>4.0</v>
      </c>
      <c r="P612" s="129">
        <v>509.0</v>
      </c>
      <c r="Q612" s="129">
        <v>410.0</v>
      </c>
      <c r="R612" s="129">
        <v>38.0</v>
      </c>
      <c r="S612" s="129">
        <v>26.0</v>
      </c>
      <c r="T612" s="129">
        <v>250.0</v>
      </c>
      <c r="U612" s="129">
        <v>24.0</v>
      </c>
      <c r="V612" s="129">
        <v>46.0</v>
      </c>
      <c r="W612" s="129">
        <v>29.45</v>
      </c>
      <c r="X612" s="129">
        <v>67.83</v>
      </c>
      <c r="Y612" s="129">
        <v>5.0</v>
      </c>
      <c r="Z612" s="129">
        <v>1.0</v>
      </c>
      <c r="AA612" s="129">
        <v>3.0</v>
      </c>
      <c r="AB612" s="129">
        <v>5.0</v>
      </c>
      <c r="AC612" s="129">
        <v>5.0</v>
      </c>
      <c r="AD612" s="129">
        <v>4.2</v>
      </c>
      <c r="AE612" s="129">
        <v>34.0</v>
      </c>
      <c r="AF612" s="129">
        <v>4.0</v>
      </c>
      <c r="AG612" s="129">
        <v>1.0</v>
      </c>
      <c r="AH612" s="129">
        <v>2.0</v>
      </c>
      <c r="AI612" s="129">
        <v>4.0</v>
      </c>
      <c r="AJ612" s="129">
        <v>4.0</v>
      </c>
      <c r="AK612" s="129">
        <v>4.0</v>
      </c>
      <c r="AL612" s="130">
        <v>45392.87391458333</v>
      </c>
      <c r="AM612" s="131">
        <v>1655399.55</v>
      </c>
      <c r="AN612" s="131">
        <v>985321.57</v>
      </c>
    </row>
    <row r="613">
      <c r="A613" s="129">
        <v>279.0</v>
      </c>
      <c r="B613" s="14" t="s">
        <v>37</v>
      </c>
      <c r="C613" s="14" t="s">
        <v>32</v>
      </c>
      <c r="D613" s="14" t="s">
        <v>281</v>
      </c>
      <c r="E613" s="14" t="s">
        <v>282</v>
      </c>
      <c r="F613" s="15" t="s">
        <v>220</v>
      </c>
      <c r="G613" s="15" t="s">
        <v>59</v>
      </c>
      <c r="H613" s="18" t="s">
        <v>1057</v>
      </c>
      <c r="I613" s="18" t="s">
        <v>1058</v>
      </c>
      <c r="J613" s="129">
        <v>632041.68</v>
      </c>
      <c r="K613" s="129">
        <v>420720.6</v>
      </c>
      <c r="L613" s="129">
        <v>21604.76</v>
      </c>
      <c r="M613" s="129">
        <v>17282.03</v>
      </c>
      <c r="N613" s="14" t="s">
        <v>41</v>
      </c>
      <c r="O613" s="14" t="s">
        <v>41</v>
      </c>
      <c r="P613" s="129">
        <v>268.0</v>
      </c>
      <c r="Q613" s="129">
        <v>208.0</v>
      </c>
      <c r="R613" s="129">
        <v>25.0</v>
      </c>
      <c r="S613" s="129">
        <v>10.0</v>
      </c>
      <c r="T613" s="14" t="s">
        <v>41</v>
      </c>
      <c r="U613" s="129">
        <v>28.0</v>
      </c>
      <c r="V613" s="129">
        <v>150.0</v>
      </c>
      <c r="W613" s="129">
        <v>25.01</v>
      </c>
      <c r="X613" s="129">
        <v>50.23</v>
      </c>
      <c r="Y613" s="14" t="s">
        <v>41</v>
      </c>
      <c r="Z613" s="129">
        <v>1.0</v>
      </c>
      <c r="AA613" s="129">
        <v>5.0</v>
      </c>
      <c r="AB613" s="129">
        <v>5.0</v>
      </c>
      <c r="AC613" s="129">
        <v>5.0</v>
      </c>
      <c r="AD613" s="129">
        <v>4.35</v>
      </c>
      <c r="AE613" s="129">
        <v>21.0</v>
      </c>
      <c r="AF613" s="14" t="s">
        <v>41</v>
      </c>
      <c r="AG613" s="129">
        <v>1.0</v>
      </c>
      <c r="AH613" s="129">
        <v>4.0</v>
      </c>
      <c r="AI613" s="129">
        <v>4.0</v>
      </c>
      <c r="AJ613" s="129">
        <v>4.0</v>
      </c>
      <c r="AK613" s="129">
        <v>4.0</v>
      </c>
      <c r="AL613" s="130">
        <v>45392.87391458333</v>
      </c>
      <c r="AM613" s="131">
        <v>631831.43</v>
      </c>
      <c r="AN613" s="131">
        <v>420227.08</v>
      </c>
    </row>
    <row r="614">
      <c r="A614" s="129">
        <v>291.0</v>
      </c>
      <c r="B614" s="14" t="s">
        <v>63</v>
      </c>
      <c r="C614" s="14" t="s">
        <v>32</v>
      </c>
      <c r="D614" s="14" t="s">
        <v>188</v>
      </c>
      <c r="E614" s="14" t="s">
        <v>299</v>
      </c>
      <c r="F614" s="15" t="s">
        <v>88</v>
      </c>
      <c r="G614" s="15" t="s">
        <v>59</v>
      </c>
      <c r="H614" s="18" t="s">
        <v>1057</v>
      </c>
      <c r="I614" s="18" t="s">
        <v>1058</v>
      </c>
      <c r="J614" s="129">
        <v>972294.07</v>
      </c>
      <c r="K614" s="129">
        <v>655132.2</v>
      </c>
      <c r="L614" s="129">
        <v>22913.55</v>
      </c>
      <c r="M614" s="129">
        <v>18306.65</v>
      </c>
      <c r="N614" s="129">
        <v>3.0</v>
      </c>
      <c r="O614" s="14" t="s">
        <v>41</v>
      </c>
      <c r="P614" s="129">
        <v>225.0</v>
      </c>
      <c r="Q614" s="129">
        <v>201.0</v>
      </c>
      <c r="R614" s="129">
        <v>25.0</v>
      </c>
      <c r="S614" s="129">
        <v>8.0</v>
      </c>
      <c r="T614" s="14" t="s">
        <v>41</v>
      </c>
      <c r="U614" s="129">
        <v>11.0</v>
      </c>
      <c r="V614" s="129">
        <v>212.0</v>
      </c>
      <c r="W614" s="129">
        <v>25.17</v>
      </c>
      <c r="X614" s="129">
        <v>48.41</v>
      </c>
      <c r="Y614" s="14" t="s">
        <v>41</v>
      </c>
      <c r="Z614" s="129">
        <v>1.0</v>
      </c>
      <c r="AA614" s="129">
        <v>5.0</v>
      </c>
      <c r="AB614" s="129">
        <v>5.0</v>
      </c>
      <c r="AC614" s="129">
        <v>5.0</v>
      </c>
      <c r="AD614" s="129">
        <v>4.35</v>
      </c>
      <c r="AE614" s="129">
        <v>22.0</v>
      </c>
      <c r="AF614" s="14" t="s">
        <v>41</v>
      </c>
      <c r="AG614" s="129">
        <v>1.0</v>
      </c>
      <c r="AH614" s="129">
        <v>4.0</v>
      </c>
      <c r="AI614" s="129">
        <v>4.0</v>
      </c>
      <c r="AJ614" s="129">
        <v>4.0</v>
      </c>
      <c r="AK614" s="129">
        <v>4.0</v>
      </c>
      <c r="AL614" s="130">
        <v>45392.87391458333</v>
      </c>
      <c r="AM614" s="131">
        <v>973301.63</v>
      </c>
      <c r="AN614" s="131">
        <v>723712.96</v>
      </c>
    </row>
    <row r="615">
      <c r="A615" s="129">
        <v>327.0</v>
      </c>
      <c r="B615" s="14" t="s">
        <v>37</v>
      </c>
      <c r="C615" s="14" t="s">
        <v>32</v>
      </c>
      <c r="D615" s="14" t="s">
        <v>341</v>
      </c>
      <c r="E615" s="14" t="s">
        <v>342</v>
      </c>
      <c r="F615" s="15" t="s">
        <v>96</v>
      </c>
      <c r="G615" s="15" t="s">
        <v>59</v>
      </c>
      <c r="H615" s="18" t="s">
        <v>1057</v>
      </c>
      <c r="I615" s="18" t="s">
        <v>1058</v>
      </c>
      <c r="J615" s="129">
        <v>643350.36</v>
      </c>
      <c r="K615" s="129">
        <v>369563.2</v>
      </c>
      <c r="L615" s="129">
        <v>15987.77</v>
      </c>
      <c r="M615" s="129">
        <v>11910.58</v>
      </c>
      <c r="N615" s="129">
        <v>12.0</v>
      </c>
      <c r="O615" s="14" t="s">
        <v>41</v>
      </c>
      <c r="P615" s="129">
        <v>306.0</v>
      </c>
      <c r="Q615" s="129">
        <v>218.0</v>
      </c>
      <c r="R615" s="129">
        <v>29.0</v>
      </c>
      <c r="S615" s="129">
        <v>16.0</v>
      </c>
      <c r="T615" s="14" t="s">
        <v>41</v>
      </c>
      <c r="U615" s="129">
        <v>40.0</v>
      </c>
      <c r="V615" s="129">
        <v>81.0</v>
      </c>
      <c r="W615" s="129">
        <v>34.23</v>
      </c>
      <c r="X615" s="129">
        <v>74.08</v>
      </c>
      <c r="Y615" s="14" t="s">
        <v>41</v>
      </c>
      <c r="Z615" s="129">
        <v>1.0</v>
      </c>
      <c r="AA615" s="129">
        <v>5.0</v>
      </c>
      <c r="AB615" s="129">
        <v>5.0</v>
      </c>
      <c r="AC615" s="129">
        <v>5.0</v>
      </c>
      <c r="AD615" s="129">
        <v>4.35</v>
      </c>
      <c r="AE615" s="129">
        <v>19.0</v>
      </c>
      <c r="AF615" s="14" t="s">
        <v>41</v>
      </c>
      <c r="AG615" s="129">
        <v>1.0</v>
      </c>
      <c r="AH615" s="129">
        <v>4.0</v>
      </c>
      <c r="AI615" s="129">
        <v>4.0</v>
      </c>
      <c r="AJ615" s="129">
        <v>4.0</v>
      </c>
      <c r="AK615" s="129">
        <v>4.0</v>
      </c>
      <c r="AL615" s="130">
        <v>45392.87391458333</v>
      </c>
      <c r="AM615" s="131">
        <v>642878.48</v>
      </c>
      <c r="AN615" s="131">
        <v>369562.76</v>
      </c>
    </row>
    <row r="616">
      <c r="A616" s="129">
        <v>402.0</v>
      </c>
      <c r="B616" s="14" t="s">
        <v>63</v>
      </c>
      <c r="C616" s="14" t="s">
        <v>32</v>
      </c>
      <c r="D616" s="14" t="s">
        <v>205</v>
      </c>
      <c r="E616" s="14" t="s">
        <v>206</v>
      </c>
      <c r="F616" s="15" t="s">
        <v>55</v>
      </c>
      <c r="G616" s="15" t="s">
        <v>36</v>
      </c>
      <c r="H616" s="18" t="s">
        <v>1057</v>
      </c>
      <c r="I616" s="18" t="s">
        <v>1058</v>
      </c>
      <c r="J616" s="129">
        <v>932214.57</v>
      </c>
      <c r="K616" s="129">
        <v>605291.2</v>
      </c>
      <c r="L616" s="129">
        <v>36802.58</v>
      </c>
      <c r="M616" s="129">
        <v>27813.01</v>
      </c>
      <c r="N616" s="129">
        <v>24.0</v>
      </c>
      <c r="O616" s="129">
        <v>12.0</v>
      </c>
      <c r="P616" s="129">
        <v>455.0</v>
      </c>
      <c r="Q616" s="129">
        <v>327.0</v>
      </c>
      <c r="R616" s="129">
        <v>35.0</v>
      </c>
      <c r="S616" s="129">
        <v>21.0</v>
      </c>
      <c r="T616" s="129">
        <v>100.0</v>
      </c>
      <c r="U616" s="129">
        <v>39.0</v>
      </c>
      <c r="V616" s="129">
        <v>66.0</v>
      </c>
      <c r="W616" s="129">
        <v>32.32</v>
      </c>
      <c r="X616" s="129">
        <v>54.01</v>
      </c>
      <c r="Y616" s="129">
        <v>4.0</v>
      </c>
      <c r="Z616" s="129">
        <v>1.0</v>
      </c>
      <c r="AA616" s="129">
        <v>4.0</v>
      </c>
      <c r="AB616" s="129">
        <v>5.0</v>
      </c>
      <c r="AC616" s="129">
        <v>5.0</v>
      </c>
      <c r="AD616" s="129">
        <v>4.35</v>
      </c>
      <c r="AE616" s="129">
        <v>24.0</v>
      </c>
      <c r="AF616" s="129">
        <v>3.0</v>
      </c>
      <c r="AG616" s="129">
        <v>1.0</v>
      </c>
      <c r="AH616" s="129">
        <v>3.0</v>
      </c>
      <c r="AI616" s="129">
        <v>4.0</v>
      </c>
      <c r="AJ616" s="129">
        <v>4.0</v>
      </c>
      <c r="AK616" s="129">
        <v>4.0</v>
      </c>
      <c r="AL616" s="130">
        <v>45392.87391458333</v>
      </c>
      <c r="AM616" s="131">
        <v>932490.57</v>
      </c>
      <c r="AN616" s="131">
        <v>627543.69</v>
      </c>
    </row>
    <row r="617">
      <c r="A617" s="129">
        <v>483.0</v>
      </c>
      <c r="B617" s="14" t="s">
        <v>97</v>
      </c>
      <c r="C617" s="14" t="s">
        <v>32</v>
      </c>
      <c r="D617" s="14" t="s">
        <v>61</v>
      </c>
      <c r="E617" s="14" t="s">
        <v>468</v>
      </c>
      <c r="F617" s="15" t="s">
        <v>469</v>
      </c>
      <c r="G617" s="15" t="s">
        <v>101</v>
      </c>
      <c r="H617" s="18" t="s">
        <v>1057</v>
      </c>
      <c r="I617" s="18" t="s">
        <v>1058</v>
      </c>
      <c r="J617" s="129">
        <v>1743853.39</v>
      </c>
      <c r="K617" s="129">
        <v>1180992.0</v>
      </c>
      <c r="L617" s="129">
        <v>44780.93</v>
      </c>
      <c r="M617" s="129">
        <v>33480.67</v>
      </c>
      <c r="N617" s="14" t="s">
        <v>41</v>
      </c>
      <c r="O617" s="14" t="s">
        <v>41</v>
      </c>
      <c r="P617" s="129">
        <v>531.0</v>
      </c>
      <c r="Q617" s="129">
        <v>418.0</v>
      </c>
      <c r="R617" s="129">
        <v>34.0</v>
      </c>
      <c r="S617" s="129">
        <v>16.0</v>
      </c>
      <c r="T617" s="14" t="s">
        <v>41</v>
      </c>
      <c r="U617" s="129">
        <v>27.0</v>
      </c>
      <c r="V617" s="129">
        <v>112.0</v>
      </c>
      <c r="W617" s="129">
        <v>33.75</v>
      </c>
      <c r="X617" s="129">
        <v>47.66</v>
      </c>
      <c r="Y617" s="14" t="s">
        <v>41</v>
      </c>
      <c r="Z617" s="129">
        <v>1.0</v>
      </c>
      <c r="AA617" s="129">
        <v>5.0</v>
      </c>
      <c r="AB617" s="129">
        <v>5.0</v>
      </c>
      <c r="AC617" s="129">
        <v>5.0</v>
      </c>
      <c r="AD617" s="129">
        <v>4.35</v>
      </c>
      <c r="AE617" s="129">
        <v>27.0</v>
      </c>
      <c r="AF617" s="14" t="s">
        <v>41</v>
      </c>
      <c r="AG617" s="129">
        <v>1.0</v>
      </c>
      <c r="AH617" s="129">
        <v>4.0</v>
      </c>
      <c r="AI617" s="129">
        <v>4.0</v>
      </c>
      <c r="AJ617" s="129">
        <v>4.0</v>
      </c>
      <c r="AK617" s="129">
        <v>4.0</v>
      </c>
      <c r="AL617" s="130">
        <v>45392.87391458333</v>
      </c>
      <c r="AM617" s="131">
        <v>1743776.14</v>
      </c>
      <c r="AN617" s="131">
        <v>1182086.89</v>
      </c>
    </row>
    <row r="618" hidden="1">
      <c r="A618" s="129">
        <v>549.0</v>
      </c>
      <c r="B618" s="14" t="s">
        <v>97</v>
      </c>
      <c r="C618" s="14" t="s">
        <v>992</v>
      </c>
      <c r="D618" s="14" t="s">
        <v>91</v>
      </c>
      <c r="E618" s="14" t="s">
        <v>1021</v>
      </c>
      <c r="F618" s="15" t="s">
        <v>243</v>
      </c>
      <c r="G618" s="15" t="s">
        <v>101</v>
      </c>
      <c r="H618" s="18" t="s">
        <v>1056</v>
      </c>
      <c r="I618" s="18" t="s">
        <v>1058</v>
      </c>
      <c r="J618" s="129">
        <v>708872.89</v>
      </c>
      <c r="K618" s="129">
        <v>529925.8</v>
      </c>
      <c r="L618" s="129">
        <v>19902.22</v>
      </c>
      <c r="M618" s="129">
        <v>16207.0</v>
      </c>
      <c r="N618" s="14" t="s">
        <v>41</v>
      </c>
      <c r="O618" s="14" t="s">
        <v>41</v>
      </c>
      <c r="P618" s="129">
        <v>187.0</v>
      </c>
      <c r="Q618" s="129">
        <v>120.0</v>
      </c>
      <c r="R618" s="129">
        <v>22.0</v>
      </c>
      <c r="S618" s="129">
        <v>10.0</v>
      </c>
      <c r="T618" s="14" t="s">
        <v>41</v>
      </c>
      <c r="U618" s="129">
        <v>55.0</v>
      </c>
      <c r="V618" s="129">
        <v>120.0</v>
      </c>
      <c r="W618" s="129">
        <v>22.8</v>
      </c>
      <c r="X618" s="129">
        <v>33.77</v>
      </c>
      <c r="Y618" s="14" t="s">
        <v>41</v>
      </c>
      <c r="Z618" s="129">
        <v>1.0</v>
      </c>
      <c r="AA618" s="129">
        <v>5.0</v>
      </c>
      <c r="AB618" s="129">
        <v>5.0</v>
      </c>
      <c r="AC618" s="129">
        <v>5.0</v>
      </c>
      <c r="AD618" s="129">
        <v>4.35</v>
      </c>
      <c r="AE618" s="129">
        <v>20.0</v>
      </c>
      <c r="AF618" s="14" t="s">
        <v>41</v>
      </c>
      <c r="AG618" s="129">
        <v>1.0</v>
      </c>
      <c r="AH618" s="129">
        <v>4.0</v>
      </c>
      <c r="AI618" s="129">
        <v>4.0</v>
      </c>
      <c r="AJ618" s="129">
        <v>4.0</v>
      </c>
      <c r="AK618" s="129">
        <v>4.0</v>
      </c>
      <c r="AL618" s="130">
        <v>45392.87391458333</v>
      </c>
      <c r="AM618" s="131">
        <v>711563.27</v>
      </c>
      <c r="AN618" s="131">
        <v>530148.83</v>
      </c>
    </row>
    <row r="619">
      <c r="A619" s="129">
        <v>553.0</v>
      </c>
      <c r="B619" s="14" t="s">
        <v>97</v>
      </c>
      <c r="C619" s="14" t="s">
        <v>32</v>
      </c>
      <c r="D619" s="14" t="s">
        <v>527</v>
      </c>
      <c r="E619" s="14" t="s">
        <v>528</v>
      </c>
      <c r="F619" s="15" t="s">
        <v>154</v>
      </c>
      <c r="G619" s="15" t="s">
        <v>101</v>
      </c>
      <c r="H619" s="18" t="s">
        <v>1057</v>
      </c>
      <c r="I619" s="18" t="s">
        <v>1058</v>
      </c>
      <c r="J619" s="129">
        <v>1219155.39</v>
      </c>
      <c r="K619" s="129">
        <v>916892.8</v>
      </c>
      <c r="L619" s="129">
        <v>38094.0</v>
      </c>
      <c r="M619" s="129">
        <v>30099.33</v>
      </c>
      <c r="N619" s="14" t="s">
        <v>41</v>
      </c>
      <c r="O619" s="129">
        <v>1.0</v>
      </c>
      <c r="P619" s="129">
        <v>318.0</v>
      </c>
      <c r="Q619" s="129">
        <v>254.0</v>
      </c>
      <c r="R619" s="129">
        <v>28.0</v>
      </c>
      <c r="S619" s="129">
        <v>11.0</v>
      </c>
      <c r="T619" s="14" t="s">
        <v>41</v>
      </c>
      <c r="U619" s="129">
        <v>25.0</v>
      </c>
      <c r="V619" s="129">
        <v>154.0</v>
      </c>
      <c r="W619" s="129">
        <v>26.56</v>
      </c>
      <c r="X619" s="129">
        <v>32.97</v>
      </c>
      <c r="Y619" s="14" t="s">
        <v>41</v>
      </c>
      <c r="Z619" s="129">
        <v>1.0</v>
      </c>
      <c r="AA619" s="129">
        <v>5.0</v>
      </c>
      <c r="AB619" s="129">
        <v>5.0</v>
      </c>
      <c r="AC619" s="129">
        <v>5.0</v>
      </c>
      <c r="AD619" s="129">
        <v>4.35</v>
      </c>
      <c r="AE619" s="129">
        <v>25.0</v>
      </c>
      <c r="AF619" s="14" t="s">
        <v>41</v>
      </c>
      <c r="AG619" s="129">
        <v>1.0</v>
      </c>
      <c r="AH619" s="129">
        <v>4.0</v>
      </c>
      <c r="AI619" s="129">
        <v>4.0</v>
      </c>
      <c r="AJ619" s="129">
        <v>4.0</v>
      </c>
      <c r="AK619" s="129">
        <v>4.0</v>
      </c>
      <c r="AL619" s="130">
        <v>45392.87391458333</v>
      </c>
      <c r="AM619" s="131">
        <v>1218584.89</v>
      </c>
      <c r="AN619" s="131">
        <v>917232.24</v>
      </c>
    </row>
    <row r="620">
      <c r="A620" s="129">
        <v>678.0</v>
      </c>
      <c r="B620" s="14" t="s">
        <v>31</v>
      </c>
      <c r="C620" s="14" t="s">
        <v>32</v>
      </c>
      <c r="D620" s="14" t="s">
        <v>50</v>
      </c>
      <c r="E620" s="14" t="s">
        <v>51</v>
      </c>
      <c r="F620" s="15" t="s">
        <v>52</v>
      </c>
      <c r="G620" s="15" t="s">
        <v>46</v>
      </c>
      <c r="H620" s="18" t="s">
        <v>1057</v>
      </c>
      <c r="I620" s="18" t="s">
        <v>1063</v>
      </c>
      <c r="J620" s="129">
        <v>330069.31</v>
      </c>
      <c r="K620" s="129">
        <v>239509.6</v>
      </c>
      <c r="L620" s="129">
        <v>11982.6</v>
      </c>
      <c r="M620" s="129">
        <v>9039.75</v>
      </c>
      <c r="N620" s="129">
        <v>10.0</v>
      </c>
      <c r="O620" s="14" t="s">
        <v>41</v>
      </c>
      <c r="P620" s="129">
        <v>144.0</v>
      </c>
      <c r="Q620" s="129">
        <v>92.0</v>
      </c>
      <c r="R620" s="129">
        <v>14.0</v>
      </c>
      <c r="S620" s="129">
        <v>5.0</v>
      </c>
      <c r="T620" s="14" t="s">
        <v>41</v>
      </c>
      <c r="U620" s="129">
        <v>56.0</v>
      </c>
      <c r="V620" s="129">
        <v>180.0</v>
      </c>
      <c r="W620" s="129">
        <v>32.55</v>
      </c>
      <c r="X620" s="129">
        <v>37.81</v>
      </c>
      <c r="Y620" s="14" t="s">
        <v>41</v>
      </c>
      <c r="Z620" s="129">
        <v>1.0</v>
      </c>
      <c r="AA620" s="129">
        <v>5.0</v>
      </c>
      <c r="AB620" s="129">
        <v>5.0</v>
      </c>
      <c r="AC620" s="129">
        <v>5.0</v>
      </c>
      <c r="AD620" s="129">
        <v>4.35</v>
      </c>
      <c r="AE620" s="129">
        <v>17.0</v>
      </c>
      <c r="AF620" s="14" t="s">
        <v>41</v>
      </c>
      <c r="AG620" s="129">
        <v>1.0</v>
      </c>
      <c r="AH620" s="129">
        <v>4.0</v>
      </c>
      <c r="AI620" s="129">
        <v>4.0</v>
      </c>
      <c r="AJ620" s="129">
        <v>4.0</v>
      </c>
      <c r="AK620" s="129">
        <v>4.0</v>
      </c>
      <c r="AL620" s="130">
        <v>45392.87391458333</v>
      </c>
      <c r="AM620" s="131">
        <v>329456.31</v>
      </c>
      <c r="AN620" s="131">
        <v>239068.01</v>
      </c>
    </row>
    <row r="621">
      <c r="A621" s="129">
        <v>711.0</v>
      </c>
      <c r="B621" s="14" t="s">
        <v>67</v>
      </c>
      <c r="C621" s="14" t="s">
        <v>32</v>
      </c>
      <c r="D621" s="14" t="s">
        <v>576</v>
      </c>
      <c r="E621" s="14" t="s">
        <v>577</v>
      </c>
      <c r="F621" s="15" t="s">
        <v>185</v>
      </c>
      <c r="G621" s="15" t="s">
        <v>46</v>
      </c>
      <c r="H621" s="18" t="s">
        <v>1057</v>
      </c>
      <c r="I621" s="18" t="s">
        <v>1058</v>
      </c>
      <c r="J621" s="129">
        <v>493794.54</v>
      </c>
      <c r="K621" s="129">
        <v>392609.8</v>
      </c>
      <c r="L621" s="129">
        <v>15419.25</v>
      </c>
      <c r="M621" s="129">
        <v>12397.03</v>
      </c>
      <c r="N621" s="129">
        <v>10.0</v>
      </c>
      <c r="O621" s="129">
        <v>3.0</v>
      </c>
      <c r="P621" s="129">
        <v>217.0</v>
      </c>
      <c r="Q621" s="129">
        <v>155.0</v>
      </c>
      <c r="R621" s="129">
        <v>29.0</v>
      </c>
      <c r="S621" s="129">
        <v>7.0</v>
      </c>
      <c r="T621" s="129">
        <v>233.0</v>
      </c>
      <c r="U621" s="129">
        <v>40.0</v>
      </c>
      <c r="V621" s="129">
        <v>314.0</v>
      </c>
      <c r="W621" s="129">
        <v>24.38</v>
      </c>
      <c r="X621" s="129">
        <v>25.77</v>
      </c>
      <c r="Y621" s="129">
        <v>5.0</v>
      </c>
      <c r="Z621" s="129">
        <v>1.0</v>
      </c>
      <c r="AA621" s="129">
        <v>5.0</v>
      </c>
      <c r="AB621" s="129">
        <v>5.0</v>
      </c>
      <c r="AC621" s="129">
        <v>4.0</v>
      </c>
      <c r="AD621" s="129">
        <v>4.35</v>
      </c>
      <c r="AE621" s="129">
        <v>18.0</v>
      </c>
      <c r="AF621" s="129">
        <v>4.0</v>
      </c>
      <c r="AG621" s="129">
        <v>1.0</v>
      </c>
      <c r="AH621" s="129">
        <v>4.0</v>
      </c>
      <c r="AI621" s="129">
        <v>4.0</v>
      </c>
      <c r="AJ621" s="129">
        <v>3.0</v>
      </c>
      <c r="AK621" s="129">
        <v>4.0</v>
      </c>
      <c r="AL621" s="130">
        <v>45392.87391458333</v>
      </c>
      <c r="AM621" s="131">
        <v>491242.79</v>
      </c>
      <c r="AN621" s="131">
        <v>391102.85</v>
      </c>
    </row>
    <row r="622">
      <c r="A622" s="129">
        <v>729.0</v>
      </c>
      <c r="B622" s="14" t="s">
        <v>42</v>
      </c>
      <c r="C622" s="14" t="s">
        <v>32</v>
      </c>
      <c r="D622" s="14" t="s">
        <v>106</v>
      </c>
      <c r="E622" s="14" t="s">
        <v>107</v>
      </c>
      <c r="F622" s="15" t="s">
        <v>108</v>
      </c>
      <c r="G622" s="15" t="s">
        <v>46</v>
      </c>
      <c r="H622" s="18" t="s">
        <v>1057</v>
      </c>
      <c r="I622" s="18" t="s">
        <v>1058</v>
      </c>
      <c r="J622" s="129">
        <v>2032191.05</v>
      </c>
      <c r="K622" s="129">
        <v>1427283.4</v>
      </c>
      <c r="L622" s="129">
        <v>53446.12</v>
      </c>
      <c r="M622" s="129">
        <v>38013.53</v>
      </c>
      <c r="N622" s="14" t="s">
        <v>41</v>
      </c>
      <c r="O622" s="14" t="s">
        <v>41</v>
      </c>
      <c r="P622" s="129">
        <v>589.0</v>
      </c>
      <c r="Q622" s="129">
        <v>391.0</v>
      </c>
      <c r="R622" s="129">
        <v>56.0</v>
      </c>
      <c r="S622" s="129">
        <v>24.0</v>
      </c>
      <c r="T622" s="14" t="s">
        <v>41</v>
      </c>
      <c r="U622" s="129">
        <v>50.0</v>
      </c>
      <c r="V622" s="129">
        <v>133.0</v>
      </c>
      <c r="W622" s="129">
        <v>40.6</v>
      </c>
      <c r="X622" s="129">
        <v>42.38</v>
      </c>
      <c r="Y622" s="14" t="s">
        <v>41</v>
      </c>
      <c r="Z622" s="129">
        <v>1.0</v>
      </c>
      <c r="AA622" s="129">
        <v>5.0</v>
      </c>
      <c r="AB622" s="129">
        <v>5.0</v>
      </c>
      <c r="AC622" s="129">
        <v>5.0</v>
      </c>
      <c r="AD622" s="129">
        <v>4.35</v>
      </c>
      <c r="AE622" s="129">
        <v>28.0</v>
      </c>
      <c r="AF622" s="14" t="s">
        <v>41</v>
      </c>
      <c r="AG622" s="129">
        <v>1.0</v>
      </c>
      <c r="AH622" s="129">
        <v>4.0</v>
      </c>
      <c r="AI622" s="129">
        <v>4.0</v>
      </c>
      <c r="AJ622" s="129">
        <v>4.0</v>
      </c>
      <c r="AK622" s="129">
        <v>4.0</v>
      </c>
      <c r="AL622" s="130">
        <v>45392.87391458333</v>
      </c>
      <c r="AM622" s="131">
        <v>2032418.55</v>
      </c>
      <c r="AN622" s="131">
        <v>1426948.24</v>
      </c>
    </row>
    <row r="623">
      <c r="A623" s="129">
        <v>772.0</v>
      </c>
      <c r="B623" s="14" t="s">
        <v>31</v>
      </c>
      <c r="C623" s="14" t="s">
        <v>32</v>
      </c>
      <c r="D623" s="14" t="s">
        <v>135</v>
      </c>
      <c r="E623" s="14" t="s">
        <v>136</v>
      </c>
      <c r="F623" s="15" t="s">
        <v>93</v>
      </c>
      <c r="G623" s="15" t="s">
        <v>46</v>
      </c>
      <c r="H623" s="18" t="s">
        <v>1057</v>
      </c>
      <c r="I623" s="18" t="s">
        <v>1058</v>
      </c>
      <c r="J623" s="129">
        <v>1039784.81</v>
      </c>
      <c r="K623" s="129">
        <v>825585.8</v>
      </c>
      <c r="L623" s="129">
        <v>34457.58</v>
      </c>
      <c r="M623" s="129">
        <v>27534.75</v>
      </c>
      <c r="N623" s="129">
        <v>48.0</v>
      </c>
      <c r="O623" s="129">
        <v>12.0</v>
      </c>
      <c r="P623" s="129">
        <v>326.0</v>
      </c>
      <c r="Q623" s="129">
        <v>259.0</v>
      </c>
      <c r="R623" s="129">
        <v>51.0</v>
      </c>
      <c r="S623" s="129">
        <v>23.0</v>
      </c>
      <c r="T623" s="129">
        <v>300.0</v>
      </c>
      <c r="U623" s="129">
        <v>25.0</v>
      </c>
      <c r="V623" s="129">
        <v>121.0</v>
      </c>
      <c r="W623" s="129">
        <v>25.14</v>
      </c>
      <c r="X623" s="129">
        <v>25.95</v>
      </c>
      <c r="Y623" s="129">
        <v>5.0</v>
      </c>
      <c r="Z623" s="129">
        <v>1.0</v>
      </c>
      <c r="AA623" s="129">
        <v>5.0</v>
      </c>
      <c r="AB623" s="129">
        <v>5.0</v>
      </c>
      <c r="AC623" s="129">
        <v>4.0</v>
      </c>
      <c r="AD623" s="129">
        <v>4.35</v>
      </c>
      <c r="AE623" s="129">
        <v>23.0</v>
      </c>
      <c r="AF623" s="129">
        <v>4.0</v>
      </c>
      <c r="AG623" s="129">
        <v>1.0</v>
      </c>
      <c r="AH623" s="129">
        <v>4.0</v>
      </c>
      <c r="AI623" s="129">
        <v>4.0</v>
      </c>
      <c r="AJ623" s="129">
        <v>3.0</v>
      </c>
      <c r="AK623" s="129">
        <v>4.0</v>
      </c>
      <c r="AL623" s="130">
        <v>45392.87391458333</v>
      </c>
      <c r="AM623" s="131">
        <v>1042866.34</v>
      </c>
      <c r="AN623" s="131">
        <v>826233.94</v>
      </c>
    </row>
    <row r="624">
      <c r="A624" s="129">
        <v>855.0</v>
      </c>
      <c r="B624" s="14" t="s">
        <v>37</v>
      </c>
      <c r="C624" s="14" t="s">
        <v>32</v>
      </c>
      <c r="D624" s="14" t="s">
        <v>670</v>
      </c>
      <c r="E624" s="14" t="s">
        <v>671</v>
      </c>
      <c r="F624" s="15" t="s">
        <v>275</v>
      </c>
      <c r="G624" s="15" t="s">
        <v>46</v>
      </c>
      <c r="H624" s="18" t="s">
        <v>1057</v>
      </c>
      <c r="I624" s="18" t="s">
        <v>1058</v>
      </c>
      <c r="J624" s="129">
        <v>940857.55</v>
      </c>
      <c r="K624" s="129">
        <v>500878.79</v>
      </c>
      <c r="L624" s="129">
        <v>40364.41</v>
      </c>
      <c r="M624" s="129">
        <v>22293.05</v>
      </c>
      <c r="N624" s="14" t="s">
        <v>41</v>
      </c>
      <c r="O624" s="129">
        <v>10.0</v>
      </c>
      <c r="P624" s="129">
        <v>368.0</v>
      </c>
      <c r="Q624" s="129">
        <v>235.0</v>
      </c>
      <c r="R624" s="129">
        <v>47.0</v>
      </c>
      <c r="S624" s="129">
        <v>25.0</v>
      </c>
      <c r="T624" s="14" t="s">
        <v>41</v>
      </c>
      <c r="U624" s="129">
        <v>56.0</v>
      </c>
      <c r="V624" s="129">
        <v>88.0</v>
      </c>
      <c r="W624" s="129">
        <v>81.06</v>
      </c>
      <c r="X624" s="129">
        <v>87.84</v>
      </c>
      <c r="Y624" s="14" t="s">
        <v>41</v>
      </c>
      <c r="Z624" s="129">
        <v>1.0</v>
      </c>
      <c r="AA624" s="129">
        <v>5.0</v>
      </c>
      <c r="AB624" s="129">
        <v>5.0</v>
      </c>
      <c r="AC624" s="129">
        <v>5.0</v>
      </c>
      <c r="AD624" s="129">
        <v>4.35</v>
      </c>
      <c r="AE624" s="129">
        <v>26.0</v>
      </c>
      <c r="AF624" s="14" t="s">
        <v>41</v>
      </c>
      <c r="AG624" s="129">
        <v>1.0</v>
      </c>
      <c r="AH624" s="129">
        <v>4.0</v>
      </c>
      <c r="AI624" s="129">
        <v>4.0</v>
      </c>
      <c r="AJ624" s="129">
        <v>4.0</v>
      </c>
      <c r="AK624" s="129">
        <v>4.0</v>
      </c>
      <c r="AL624" s="130">
        <v>45392.87391458333</v>
      </c>
      <c r="AM624" s="131">
        <v>1133026.87</v>
      </c>
      <c r="AN624" s="131">
        <v>505808.05</v>
      </c>
    </row>
    <row r="625">
      <c r="A625" s="129">
        <v>304.0</v>
      </c>
      <c r="B625" s="14" t="s">
        <v>60</v>
      </c>
      <c r="C625" s="14" t="s">
        <v>32</v>
      </c>
      <c r="D625" s="14" t="s">
        <v>315</v>
      </c>
      <c r="E625" s="14" t="s">
        <v>316</v>
      </c>
      <c r="F625" s="15" t="s">
        <v>88</v>
      </c>
      <c r="G625" s="15" t="s">
        <v>59</v>
      </c>
      <c r="H625" s="18" t="s">
        <v>1057</v>
      </c>
      <c r="I625" s="18" t="s">
        <v>1058</v>
      </c>
      <c r="J625" s="129">
        <v>854067.01</v>
      </c>
      <c r="K625" s="129">
        <v>531307.4</v>
      </c>
      <c r="L625" s="129">
        <v>22779.41</v>
      </c>
      <c r="M625" s="129">
        <v>16517.89</v>
      </c>
      <c r="N625" s="129">
        <v>75.0</v>
      </c>
      <c r="O625" s="129">
        <v>61.0</v>
      </c>
      <c r="P625" s="129">
        <v>469.0</v>
      </c>
      <c r="Q625" s="129">
        <v>356.0</v>
      </c>
      <c r="R625" s="129">
        <v>43.0</v>
      </c>
      <c r="S625" s="129">
        <v>19.0</v>
      </c>
      <c r="T625" s="129">
        <v>22.0</v>
      </c>
      <c r="U625" s="129">
        <v>31.0</v>
      </c>
      <c r="V625" s="129">
        <v>126.0</v>
      </c>
      <c r="W625" s="129">
        <v>37.91</v>
      </c>
      <c r="X625" s="129">
        <v>60.75</v>
      </c>
      <c r="Y625" s="129">
        <v>1.0</v>
      </c>
      <c r="Z625" s="129">
        <v>1.0</v>
      </c>
      <c r="AA625" s="129">
        <v>5.0</v>
      </c>
      <c r="AB625" s="129">
        <v>5.0</v>
      </c>
      <c r="AC625" s="129">
        <v>5.0</v>
      </c>
      <c r="AD625" s="129">
        <v>4.4</v>
      </c>
      <c r="AE625" s="129">
        <v>13.0</v>
      </c>
      <c r="AF625" s="129">
        <v>1.0</v>
      </c>
      <c r="AG625" s="129">
        <v>1.0</v>
      </c>
      <c r="AH625" s="129">
        <v>4.0</v>
      </c>
      <c r="AI625" s="129">
        <v>4.0</v>
      </c>
      <c r="AJ625" s="129">
        <v>4.0</v>
      </c>
      <c r="AK625" s="129">
        <v>4.0</v>
      </c>
      <c r="AL625" s="130">
        <v>45392.87391458333</v>
      </c>
      <c r="AM625" s="131">
        <v>854067.0</v>
      </c>
      <c r="AN625" s="131">
        <v>594810.37</v>
      </c>
    </row>
    <row r="626">
      <c r="A626" s="129">
        <v>612.0</v>
      </c>
      <c r="B626" s="14" t="s">
        <v>42</v>
      </c>
      <c r="C626" s="14" t="s">
        <v>32</v>
      </c>
      <c r="D626" s="14" t="s">
        <v>573</v>
      </c>
      <c r="E626" s="14" t="s">
        <v>574</v>
      </c>
      <c r="F626" s="15" t="s">
        <v>108</v>
      </c>
      <c r="G626" s="15" t="s">
        <v>46</v>
      </c>
      <c r="H626" s="18" t="s">
        <v>1057</v>
      </c>
      <c r="I626" s="18" t="s">
        <v>1058</v>
      </c>
      <c r="J626" s="129">
        <v>813790.0</v>
      </c>
      <c r="K626" s="129">
        <v>543268.4</v>
      </c>
      <c r="L626" s="129">
        <v>25053.75</v>
      </c>
      <c r="M626" s="129">
        <v>17903.75</v>
      </c>
      <c r="N626" s="129">
        <v>9.0</v>
      </c>
      <c r="O626" s="129">
        <v>22.0</v>
      </c>
      <c r="P626" s="129">
        <v>362.0</v>
      </c>
      <c r="Q626" s="129">
        <v>238.0</v>
      </c>
      <c r="R626" s="129">
        <v>48.0</v>
      </c>
      <c r="S626" s="129">
        <v>18.0</v>
      </c>
      <c r="T626" s="129">
        <v>-59.0</v>
      </c>
      <c r="U626" s="129">
        <v>52.0</v>
      </c>
      <c r="V626" s="129">
        <v>166.0</v>
      </c>
      <c r="W626" s="129">
        <v>39.94</v>
      </c>
      <c r="X626" s="129">
        <v>49.8</v>
      </c>
      <c r="Y626" s="129">
        <v>1.0</v>
      </c>
      <c r="Z626" s="129">
        <v>1.0</v>
      </c>
      <c r="AA626" s="129">
        <v>5.0</v>
      </c>
      <c r="AB626" s="129">
        <v>5.0</v>
      </c>
      <c r="AC626" s="129">
        <v>5.0</v>
      </c>
      <c r="AD626" s="129">
        <v>4.4</v>
      </c>
      <c r="AE626" s="129">
        <v>15.0</v>
      </c>
      <c r="AF626" s="129">
        <v>1.0</v>
      </c>
      <c r="AG626" s="129">
        <v>1.0</v>
      </c>
      <c r="AH626" s="129">
        <v>4.0</v>
      </c>
      <c r="AI626" s="129">
        <v>4.0</v>
      </c>
      <c r="AJ626" s="129">
        <v>4.0</v>
      </c>
      <c r="AK626" s="129">
        <v>4.0</v>
      </c>
      <c r="AL626" s="130">
        <v>45392.87391458333</v>
      </c>
      <c r="AM626" s="131">
        <v>813733.0</v>
      </c>
      <c r="AN626" s="131">
        <v>543519.75</v>
      </c>
    </row>
    <row r="627">
      <c r="A627" s="129">
        <v>828.0</v>
      </c>
      <c r="B627" s="14" t="s">
        <v>37</v>
      </c>
      <c r="C627" s="14" t="s">
        <v>32</v>
      </c>
      <c r="D627" s="14" t="s">
        <v>466</v>
      </c>
      <c r="E627" s="14" t="s">
        <v>738</v>
      </c>
      <c r="F627" s="15" t="s">
        <v>96</v>
      </c>
      <c r="G627" s="15" t="s">
        <v>59</v>
      </c>
      <c r="H627" s="18" t="s">
        <v>1057</v>
      </c>
      <c r="I627" s="18" t="s">
        <v>1058</v>
      </c>
      <c r="J627" s="129">
        <v>2704917.99</v>
      </c>
      <c r="K627" s="129">
        <v>1973629.8</v>
      </c>
      <c r="L627" s="129">
        <v>71723.48</v>
      </c>
      <c r="M627" s="129">
        <v>57604.47</v>
      </c>
      <c r="N627" s="129">
        <v>5.0</v>
      </c>
      <c r="O627" s="129">
        <v>2.0</v>
      </c>
      <c r="P627" s="129">
        <v>741.0</v>
      </c>
      <c r="Q627" s="129">
        <v>596.0</v>
      </c>
      <c r="R627" s="129">
        <v>60.0</v>
      </c>
      <c r="S627" s="129">
        <v>34.0</v>
      </c>
      <c r="T627" s="129">
        <v>150.0</v>
      </c>
      <c r="U627" s="129">
        <v>24.0</v>
      </c>
      <c r="V627" s="129">
        <v>76.0</v>
      </c>
      <c r="W627" s="129">
        <v>24.51</v>
      </c>
      <c r="X627" s="129">
        <v>37.05</v>
      </c>
      <c r="Y627" s="129">
        <v>5.0</v>
      </c>
      <c r="Z627" s="129">
        <v>1.0</v>
      </c>
      <c r="AA627" s="129">
        <v>4.0</v>
      </c>
      <c r="AB627" s="129">
        <v>5.0</v>
      </c>
      <c r="AC627" s="129">
        <v>5.0</v>
      </c>
      <c r="AD627" s="129">
        <v>4.4</v>
      </c>
      <c r="AE627" s="129">
        <v>16.0</v>
      </c>
      <c r="AF627" s="129">
        <v>4.0</v>
      </c>
      <c r="AG627" s="129">
        <v>1.0</v>
      </c>
      <c r="AH627" s="129">
        <v>3.0</v>
      </c>
      <c r="AI627" s="129">
        <v>4.0</v>
      </c>
      <c r="AJ627" s="129">
        <v>4.0</v>
      </c>
      <c r="AK627" s="129">
        <v>4.0</v>
      </c>
      <c r="AL627" s="130">
        <v>45392.87391458333</v>
      </c>
      <c r="AM627" s="131">
        <v>2706422.55</v>
      </c>
      <c r="AN627" s="131">
        <v>1972312.08</v>
      </c>
    </row>
    <row r="628">
      <c r="A628" s="128">
        <v>3054.0</v>
      </c>
      <c r="B628" s="11" t="s">
        <v>31</v>
      </c>
      <c r="C628" s="11" t="s">
        <v>32</v>
      </c>
      <c r="D628" s="11" t="s">
        <v>798</v>
      </c>
      <c r="E628" s="14" t="s">
        <v>799</v>
      </c>
      <c r="F628" s="15" t="s">
        <v>776</v>
      </c>
      <c r="G628" s="15" t="s">
        <v>772</v>
      </c>
      <c r="H628" s="18" t="s">
        <v>1057</v>
      </c>
      <c r="I628" s="18" t="s">
        <v>1058</v>
      </c>
      <c r="J628" s="129">
        <v>501777.35</v>
      </c>
      <c r="K628" s="129">
        <v>288264.4</v>
      </c>
      <c r="L628" s="129">
        <v>24299.0</v>
      </c>
      <c r="M628" s="129">
        <v>13473.5</v>
      </c>
      <c r="N628" s="129">
        <v>7.0</v>
      </c>
      <c r="O628" s="129">
        <v>12.0</v>
      </c>
      <c r="P628" s="129">
        <v>224.0</v>
      </c>
      <c r="Q628" s="128">
        <v>144.0</v>
      </c>
      <c r="R628" s="128">
        <v>35.0</v>
      </c>
      <c r="S628" s="128">
        <v>18.0</v>
      </c>
      <c r="T628" s="128">
        <v>-41.0</v>
      </c>
      <c r="U628" s="128">
        <v>55.0</v>
      </c>
      <c r="V628" s="128">
        <v>94.0</v>
      </c>
      <c r="W628" s="128">
        <v>80.35</v>
      </c>
      <c r="X628" s="128">
        <v>74.07</v>
      </c>
      <c r="Y628" s="128">
        <v>1.0</v>
      </c>
      <c r="Z628" s="128">
        <v>1.0</v>
      </c>
      <c r="AA628" s="128">
        <v>5.0</v>
      </c>
      <c r="AB628" s="128">
        <v>5.0</v>
      </c>
      <c r="AC628" s="128">
        <v>5.0</v>
      </c>
      <c r="AD628" s="128">
        <v>4.4</v>
      </c>
      <c r="AE628" s="128">
        <v>14.0</v>
      </c>
      <c r="AF628" s="128">
        <v>1.0</v>
      </c>
      <c r="AG628" s="128">
        <v>1.0</v>
      </c>
      <c r="AH628" s="128">
        <v>4.0</v>
      </c>
      <c r="AI628" s="128">
        <v>4.0</v>
      </c>
      <c r="AJ628" s="128">
        <v>4.0</v>
      </c>
      <c r="AK628" s="128">
        <v>4.0</v>
      </c>
      <c r="AL628" s="130">
        <v>45392.87391458333</v>
      </c>
      <c r="AM628" s="131">
        <v>846274.54</v>
      </c>
      <c r="AN628" s="131">
        <v>480557.48</v>
      </c>
    </row>
    <row r="629">
      <c r="A629" s="129">
        <v>317.0</v>
      </c>
      <c r="B629" s="14" t="s">
        <v>63</v>
      </c>
      <c r="C629" s="14" t="s">
        <v>32</v>
      </c>
      <c r="D629" s="14" t="s">
        <v>300</v>
      </c>
      <c r="E629" s="14" t="s">
        <v>301</v>
      </c>
      <c r="F629" s="15" t="s">
        <v>66</v>
      </c>
      <c r="G629" s="15" t="s">
        <v>59</v>
      </c>
      <c r="H629" s="18" t="s">
        <v>1057</v>
      </c>
      <c r="I629" s="18" t="s">
        <v>1058</v>
      </c>
      <c r="J629" s="129">
        <v>869073.12</v>
      </c>
      <c r="K629" s="129">
        <v>604848.2</v>
      </c>
      <c r="L629" s="129">
        <v>23087.56</v>
      </c>
      <c r="M629" s="129">
        <v>16771.52</v>
      </c>
      <c r="N629" s="129">
        <v>20.0</v>
      </c>
      <c r="O629" s="129">
        <v>15.0</v>
      </c>
      <c r="P629" s="129">
        <v>386.0</v>
      </c>
      <c r="Q629" s="129">
        <v>353.0</v>
      </c>
      <c r="R629" s="129">
        <v>32.0</v>
      </c>
      <c r="S629" s="129">
        <v>17.0</v>
      </c>
      <c r="T629" s="129">
        <v>33.0</v>
      </c>
      <c r="U629" s="129">
        <v>9.0</v>
      </c>
      <c r="V629" s="129">
        <v>88.0</v>
      </c>
      <c r="W629" s="129">
        <v>37.66</v>
      </c>
      <c r="X629" s="129">
        <v>43.68</v>
      </c>
      <c r="Y629" s="129">
        <v>2.0</v>
      </c>
      <c r="Z629" s="129">
        <v>1.0</v>
      </c>
      <c r="AA629" s="129">
        <v>5.0</v>
      </c>
      <c r="AB629" s="129">
        <v>5.0</v>
      </c>
      <c r="AC629" s="129">
        <v>5.0</v>
      </c>
      <c r="AD629" s="129">
        <v>4.45</v>
      </c>
      <c r="AE629" s="129">
        <v>12.0</v>
      </c>
      <c r="AF629" s="129">
        <v>2.0</v>
      </c>
      <c r="AG629" s="129">
        <v>1.0</v>
      </c>
      <c r="AH629" s="129">
        <v>4.0</v>
      </c>
      <c r="AI629" s="129">
        <v>4.0</v>
      </c>
      <c r="AJ629" s="129">
        <v>4.0</v>
      </c>
      <c r="AK629" s="129">
        <v>4.0</v>
      </c>
      <c r="AL629" s="130">
        <v>45392.87391458333</v>
      </c>
      <c r="AM629" s="131">
        <v>887154.43</v>
      </c>
      <c r="AN629" s="131">
        <v>629394.94</v>
      </c>
    </row>
    <row r="630">
      <c r="A630" s="129">
        <v>842.0</v>
      </c>
      <c r="B630" s="14" t="s">
        <v>97</v>
      </c>
      <c r="C630" s="14" t="s">
        <v>32</v>
      </c>
      <c r="D630" s="14" t="s">
        <v>393</v>
      </c>
      <c r="E630" s="14" t="s">
        <v>687</v>
      </c>
      <c r="F630" s="15" t="s">
        <v>223</v>
      </c>
      <c r="G630" s="15" t="s">
        <v>101</v>
      </c>
      <c r="H630" s="18" t="s">
        <v>1057</v>
      </c>
      <c r="I630" s="18" t="s">
        <v>1058</v>
      </c>
      <c r="J630" s="129">
        <v>330192.96</v>
      </c>
      <c r="K630" s="129">
        <v>141014.2</v>
      </c>
      <c r="L630" s="129">
        <v>9233.0</v>
      </c>
      <c r="M630" s="129">
        <v>4212.5</v>
      </c>
      <c r="N630" s="14" t="s">
        <v>41</v>
      </c>
      <c r="O630" s="14" t="s">
        <v>41</v>
      </c>
      <c r="P630" s="129">
        <v>144.0</v>
      </c>
      <c r="Q630" s="129">
        <v>83.0</v>
      </c>
      <c r="R630" s="129">
        <v>29.0</v>
      </c>
      <c r="S630" s="129">
        <v>13.0</v>
      </c>
      <c r="T630" s="14" t="s">
        <v>41</v>
      </c>
      <c r="U630" s="129">
        <v>73.0</v>
      </c>
      <c r="V630" s="129">
        <v>123.0</v>
      </c>
      <c r="W630" s="129">
        <v>119.18</v>
      </c>
      <c r="X630" s="129">
        <v>134.16</v>
      </c>
      <c r="Y630" s="14" t="s">
        <v>41</v>
      </c>
      <c r="Z630" s="129">
        <v>2.0</v>
      </c>
      <c r="AA630" s="129">
        <v>5.0</v>
      </c>
      <c r="AB630" s="129">
        <v>5.0</v>
      </c>
      <c r="AC630" s="129">
        <v>5.0</v>
      </c>
      <c r="AD630" s="129">
        <v>4.45</v>
      </c>
      <c r="AE630" s="129">
        <v>10.0</v>
      </c>
      <c r="AF630" s="14" t="s">
        <v>41</v>
      </c>
      <c r="AG630" s="129">
        <v>1.0</v>
      </c>
      <c r="AH630" s="129">
        <v>4.0</v>
      </c>
      <c r="AI630" s="129">
        <v>4.0</v>
      </c>
      <c r="AJ630" s="129">
        <v>4.0</v>
      </c>
      <c r="AK630" s="129">
        <v>4.0</v>
      </c>
      <c r="AL630" s="130">
        <v>45392.87391458333</v>
      </c>
      <c r="AM630" s="131">
        <v>330392.46</v>
      </c>
      <c r="AN630" s="131">
        <v>141258.75</v>
      </c>
    </row>
    <row r="631">
      <c r="A631" s="129">
        <v>856.0</v>
      </c>
      <c r="B631" s="14" t="s">
        <v>60</v>
      </c>
      <c r="C631" s="14" t="s">
        <v>32</v>
      </c>
      <c r="D631" s="14" t="s">
        <v>755</v>
      </c>
      <c r="E631" s="14" t="s">
        <v>756</v>
      </c>
      <c r="F631" s="15" t="s">
        <v>140</v>
      </c>
      <c r="G631" s="15" t="s">
        <v>36</v>
      </c>
      <c r="H631" s="18" t="s">
        <v>1057</v>
      </c>
      <c r="I631" s="18" t="s">
        <v>1058</v>
      </c>
      <c r="J631" s="129">
        <v>448437.61</v>
      </c>
      <c r="K631" s="129">
        <v>192320.0</v>
      </c>
      <c r="L631" s="129">
        <v>10680.91</v>
      </c>
      <c r="M631" s="129">
        <v>4567.57</v>
      </c>
      <c r="N631" s="129">
        <v>2.0</v>
      </c>
      <c r="O631" s="129">
        <v>1.0</v>
      </c>
      <c r="P631" s="129">
        <v>219.0</v>
      </c>
      <c r="Q631" s="129">
        <v>123.0</v>
      </c>
      <c r="R631" s="129">
        <v>28.0</v>
      </c>
      <c r="S631" s="129">
        <v>17.0</v>
      </c>
      <c r="T631" s="129">
        <v>100.0</v>
      </c>
      <c r="U631" s="129">
        <v>78.0</v>
      </c>
      <c r="V631" s="129">
        <v>64.0</v>
      </c>
      <c r="W631" s="129">
        <v>133.84</v>
      </c>
      <c r="X631" s="129">
        <v>133.17</v>
      </c>
      <c r="Y631" s="129">
        <v>4.0</v>
      </c>
      <c r="Z631" s="129">
        <v>2.0</v>
      </c>
      <c r="AA631" s="129">
        <v>4.0</v>
      </c>
      <c r="AB631" s="129">
        <v>5.0</v>
      </c>
      <c r="AC631" s="129">
        <v>5.0</v>
      </c>
      <c r="AD631" s="129">
        <v>4.45</v>
      </c>
      <c r="AE631" s="129">
        <v>11.0</v>
      </c>
      <c r="AF631" s="129">
        <v>3.0</v>
      </c>
      <c r="AG631" s="129">
        <v>1.0</v>
      </c>
      <c r="AH631" s="129">
        <v>3.0</v>
      </c>
      <c r="AI631" s="129">
        <v>4.0</v>
      </c>
      <c r="AJ631" s="129">
        <v>4.0</v>
      </c>
      <c r="AK631" s="129">
        <v>4.0</v>
      </c>
      <c r="AL631" s="130">
        <v>45392.87391458333</v>
      </c>
      <c r="AM631" s="131">
        <v>448491.21</v>
      </c>
      <c r="AN631" s="131">
        <v>192325.8</v>
      </c>
    </row>
    <row r="632">
      <c r="A632" s="129">
        <v>337.0</v>
      </c>
      <c r="B632" s="14" t="s">
        <v>63</v>
      </c>
      <c r="C632" s="14" t="s">
        <v>32</v>
      </c>
      <c r="D632" s="14" t="s">
        <v>133</v>
      </c>
      <c r="E632" s="14" t="s">
        <v>134</v>
      </c>
      <c r="F632" s="15" t="s">
        <v>66</v>
      </c>
      <c r="G632" s="15" t="s">
        <v>59</v>
      </c>
      <c r="H632" s="18" t="s">
        <v>1057</v>
      </c>
      <c r="I632" s="18" t="s">
        <v>1058</v>
      </c>
      <c r="J632" s="129">
        <v>1480847.96</v>
      </c>
      <c r="K632" s="129">
        <v>1021760.2</v>
      </c>
      <c r="L632" s="129">
        <v>38138.5</v>
      </c>
      <c r="M632" s="129">
        <v>30376.75</v>
      </c>
      <c r="N632" s="129">
        <v>47.0</v>
      </c>
      <c r="O632" s="129">
        <v>28.0</v>
      </c>
      <c r="P632" s="129">
        <v>754.0</v>
      </c>
      <c r="Q632" s="129">
        <v>694.0</v>
      </c>
      <c r="R632" s="129">
        <v>55.0</v>
      </c>
      <c r="S632" s="129">
        <v>30.0</v>
      </c>
      <c r="T632" s="129">
        <v>67.0</v>
      </c>
      <c r="U632" s="129">
        <v>8.0</v>
      </c>
      <c r="V632" s="129">
        <v>83.0</v>
      </c>
      <c r="W632" s="129">
        <v>25.55</v>
      </c>
      <c r="X632" s="129">
        <v>44.93</v>
      </c>
      <c r="Y632" s="129">
        <v>3.0</v>
      </c>
      <c r="Z632" s="129">
        <v>1.0</v>
      </c>
      <c r="AA632" s="129">
        <v>5.0</v>
      </c>
      <c r="AB632" s="129">
        <v>5.0</v>
      </c>
      <c r="AC632" s="129">
        <v>5.0</v>
      </c>
      <c r="AD632" s="129">
        <v>4.5</v>
      </c>
      <c r="AE632" s="129">
        <v>9.0</v>
      </c>
      <c r="AF632" s="129">
        <v>2.0</v>
      </c>
      <c r="AG632" s="129">
        <v>1.0</v>
      </c>
      <c r="AH632" s="129">
        <v>4.0</v>
      </c>
      <c r="AI632" s="129">
        <v>4.0</v>
      </c>
      <c r="AJ632" s="129">
        <v>4.0</v>
      </c>
      <c r="AK632" s="129">
        <v>4.0</v>
      </c>
      <c r="AL632" s="130">
        <v>45392.87391458333</v>
      </c>
      <c r="AM632" s="131">
        <v>1488193.15</v>
      </c>
      <c r="AN632" s="131">
        <v>1167977.95</v>
      </c>
    </row>
    <row r="633">
      <c r="A633" s="129">
        <v>324.0</v>
      </c>
      <c r="B633" s="14" t="s">
        <v>67</v>
      </c>
      <c r="C633" s="14" t="s">
        <v>32</v>
      </c>
      <c r="D633" s="14" t="s">
        <v>337</v>
      </c>
      <c r="E633" s="14" t="s">
        <v>338</v>
      </c>
      <c r="F633" s="15" t="s">
        <v>70</v>
      </c>
      <c r="G633" s="15" t="s">
        <v>36</v>
      </c>
      <c r="H633" s="18" t="s">
        <v>1057</v>
      </c>
      <c r="I633" s="18" t="s">
        <v>1058</v>
      </c>
      <c r="J633" s="129">
        <v>1581221.34</v>
      </c>
      <c r="K633" s="129">
        <v>1127912.8</v>
      </c>
      <c r="L633" s="129">
        <v>46935.75</v>
      </c>
      <c r="M633" s="129">
        <v>37033.53</v>
      </c>
      <c r="N633" s="129">
        <v>65.0</v>
      </c>
      <c r="O633" s="129">
        <v>33.0</v>
      </c>
      <c r="P633" s="129">
        <v>539.0</v>
      </c>
      <c r="Q633" s="129">
        <v>412.0</v>
      </c>
      <c r="R633" s="129">
        <v>44.0</v>
      </c>
      <c r="S633" s="129">
        <v>21.0</v>
      </c>
      <c r="T633" s="129">
        <v>96.0</v>
      </c>
      <c r="U633" s="129">
        <v>30.0</v>
      </c>
      <c r="V633" s="129">
        <v>109.0</v>
      </c>
      <c r="W633" s="129">
        <v>26.74</v>
      </c>
      <c r="X633" s="129">
        <v>40.19</v>
      </c>
      <c r="Y633" s="129">
        <v>4.0</v>
      </c>
      <c r="Z633" s="129">
        <v>1.0</v>
      </c>
      <c r="AA633" s="129">
        <v>5.0</v>
      </c>
      <c r="AB633" s="129">
        <v>5.0</v>
      </c>
      <c r="AC633" s="129">
        <v>5.0</v>
      </c>
      <c r="AD633" s="129">
        <v>4.55</v>
      </c>
      <c r="AE633" s="129">
        <v>8.0</v>
      </c>
      <c r="AF633" s="129">
        <v>3.0</v>
      </c>
      <c r="AG633" s="129">
        <v>1.0</v>
      </c>
      <c r="AH633" s="129">
        <v>4.0</v>
      </c>
      <c r="AI633" s="129">
        <v>4.0</v>
      </c>
      <c r="AJ633" s="129">
        <v>4.0</v>
      </c>
      <c r="AK633" s="129">
        <v>4.0</v>
      </c>
      <c r="AL633" s="130">
        <v>45392.87391458333</v>
      </c>
      <c r="AM633" s="131">
        <v>1581030.14</v>
      </c>
      <c r="AN633" s="131">
        <v>1128239.08</v>
      </c>
    </row>
    <row r="634">
      <c r="A634" s="129">
        <v>860.0</v>
      </c>
      <c r="B634" s="14" t="s">
        <v>42</v>
      </c>
      <c r="C634" s="14" t="s">
        <v>32</v>
      </c>
      <c r="D634" s="14" t="s">
        <v>761</v>
      </c>
      <c r="E634" s="14" t="s">
        <v>762</v>
      </c>
      <c r="F634" s="15" t="s">
        <v>52</v>
      </c>
      <c r="G634" s="15" t="s">
        <v>46</v>
      </c>
      <c r="H634" s="18" t="s">
        <v>1057</v>
      </c>
      <c r="I634" s="18" t="s">
        <v>1058</v>
      </c>
      <c r="J634" s="129">
        <v>225491.98</v>
      </c>
      <c r="K634" s="129">
        <v>36725.2</v>
      </c>
      <c r="L634" s="129">
        <v>10902.68</v>
      </c>
      <c r="M634" s="129">
        <v>3418.27</v>
      </c>
      <c r="N634" s="14" t="s">
        <v>41</v>
      </c>
      <c r="O634" s="14" t="s">
        <v>41</v>
      </c>
      <c r="P634" s="129">
        <v>147.0</v>
      </c>
      <c r="Q634" s="129">
        <v>66.0</v>
      </c>
      <c r="R634" s="129">
        <v>24.0</v>
      </c>
      <c r="S634" s="129">
        <v>10.0</v>
      </c>
      <c r="T634" s="14" t="s">
        <v>41</v>
      </c>
      <c r="U634" s="129">
        <v>122.0</v>
      </c>
      <c r="V634" s="129">
        <v>140.0</v>
      </c>
      <c r="W634" s="129">
        <v>218.95</v>
      </c>
      <c r="X634" s="129">
        <v>514.0</v>
      </c>
      <c r="Y634" s="14" t="s">
        <v>41</v>
      </c>
      <c r="Z634" s="129">
        <v>3.0</v>
      </c>
      <c r="AA634" s="129">
        <v>5.0</v>
      </c>
      <c r="AB634" s="129">
        <v>5.0</v>
      </c>
      <c r="AC634" s="129">
        <v>5.0</v>
      </c>
      <c r="AD634" s="129">
        <v>4.55</v>
      </c>
      <c r="AE634" s="129">
        <v>6.0</v>
      </c>
      <c r="AF634" s="14" t="s">
        <v>41</v>
      </c>
      <c r="AG634" s="129">
        <v>2.0</v>
      </c>
      <c r="AH634" s="129">
        <v>4.0</v>
      </c>
      <c r="AI634" s="129">
        <v>4.0</v>
      </c>
      <c r="AJ634" s="129">
        <v>4.0</v>
      </c>
      <c r="AK634" s="129">
        <v>4.0</v>
      </c>
      <c r="AL634" s="130">
        <v>45392.87391458333</v>
      </c>
      <c r="AM634" s="131">
        <v>249183.94</v>
      </c>
      <c r="AN634" s="131">
        <v>76269.48</v>
      </c>
    </row>
    <row r="635">
      <c r="A635" s="128">
        <v>3052.0</v>
      </c>
      <c r="B635" s="11" t="s">
        <v>31</v>
      </c>
      <c r="C635" s="11" t="s">
        <v>32</v>
      </c>
      <c r="D635" s="11" t="s">
        <v>823</v>
      </c>
      <c r="E635" s="14" t="s">
        <v>824</v>
      </c>
      <c r="F635" s="15" t="s">
        <v>776</v>
      </c>
      <c r="G635" s="15" t="s">
        <v>772</v>
      </c>
      <c r="H635" s="18" t="s">
        <v>1057</v>
      </c>
      <c r="I635" s="18" t="s">
        <v>1058</v>
      </c>
      <c r="J635" s="129">
        <v>824729.02</v>
      </c>
      <c r="K635" s="129">
        <v>433408.2</v>
      </c>
      <c r="L635" s="129">
        <v>40443.0</v>
      </c>
      <c r="M635" s="129">
        <v>22106.26</v>
      </c>
      <c r="N635" s="129">
        <v>32.0</v>
      </c>
      <c r="O635" s="129">
        <v>15.0</v>
      </c>
      <c r="P635" s="129">
        <v>224.0</v>
      </c>
      <c r="Q635" s="128">
        <v>183.0</v>
      </c>
      <c r="R635" s="128">
        <v>36.0</v>
      </c>
      <c r="S635" s="128">
        <v>17.0</v>
      </c>
      <c r="T635" s="128">
        <v>113.0</v>
      </c>
      <c r="U635" s="128">
        <v>22.0</v>
      </c>
      <c r="V635" s="128">
        <v>111.0</v>
      </c>
      <c r="W635" s="128">
        <v>82.95</v>
      </c>
      <c r="X635" s="128">
        <v>90.29</v>
      </c>
      <c r="Y635" s="128">
        <v>4.0</v>
      </c>
      <c r="Z635" s="128">
        <v>1.0</v>
      </c>
      <c r="AA635" s="128">
        <v>5.0</v>
      </c>
      <c r="AB635" s="128">
        <v>5.0</v>
      </c>
      <c r="AC635" s="128">
        <v>5.0</v>
      </c>
      <c r="AD635" s="128">
        <v>4.55</v>
      </c>
      <c r="AE635" s="128">
        <v>7.0</v>
      </c>
      <c r="AF635" s="128">
        <v>3.0</v>
      </c>
      <c r="AG635" s="128">
        <v>1.0</v>
      </c>
      <c r="AH635" s="128">
        <v>4.0</v>
      </c>
      <c r="AI635" s="128">
        <v>4.0</v>
      </c>
      <c r="AJ635" s="128">
        <v>4.0</v>
      </c>
      <c r="AK635" s="128">
        <v>4.0</v>
      </c>
      <c r="AL635" s="130">
        <v>45392.87391458333</v>
      </c>
      <c r="AM635" s="131">
        <v>1429515.7</v>
      </c>
      <c r="AN635" s="131">
        <v>751262.22</v>
      </c>
    </row>
    <row r="636">
      <c r="A636" s="129">
        <v>458.0</v>
      </c>
      <c r="B636" s="14" t="s">
        <v>63</v>
      </c>
      <c r="C636" s="14" t="s">
        <v>32</v>
      </c>
      <c r="D636" s="14" t="s">
        <v>205</v>
      </c>
      <c r="E636" s="14" t="s">
        <v>206</v>
      </c>
      <c r="F636" s="15" t="s">
        <v>55</v>
      </c>
      <c r="G636" s="15" t="s">
        <v>36</v>
      </c>
      <c r="H636" s="18" t="s">
        <v>1057</v>
      </c>
      <c r="I636" s="18" t="s">
        <v>1058</v>
      </c>
      <c r="J636" s="129">
        <v>563885.87</v>
      </c>
      <c r="K636" s="129">
        <v>356188.6</v>
      </c>
      <c r="L636" s="129">
        <v>18355.6</v>
      </c>
      <c r="M636" s="129">
        <v>12032.25</v>
      </c>
      <c r="N636" s="129">
        <v>48.0</v>
      </c>
      <c r="O636" s="129">
        <v>7.0</v>
      </c>
      <c r="P636" s="129">
        <v>237.0</v>
      </c>
      <c r="Q636" s="129">
        <v>184.0</v>
      </c>
      <c r="R636" s="129">
        <v>36.0</v>
      </c>
      <c r="S636" s="129">
        <v>15.0</v>
      </c>
      <c r="T636" s="129">
        <v>585.0</v>
      </c>
      <c r="U636" s="129">
        <v>28.0</v>
      </c>
      <c r="V636" s="129">
        <v>140.0</v>
      </c>
      <c r="W636" s="129">
        <v>52.55</v>
      </c>
      <c r="X636" s="129">
        <v>58.31</v>
      </c>
      <c r="Y636" s="129">
        <v>5.0</v>
      </c>
      <c r="Z636" s="129">
        <v>1.0</v>
      </c>
      <c r="AA636" s="129">
        <v>5.0</v>
      </c>
      <c r="AB636" s="129">
        <v>5.0</v>
      </c>
      <c r="AC636" s="129">
        <v>5.0</v>
      </c>
      <c r="AD636" s="129">
        <v>4.6</v>
      </c>
      <c r="AE636" s="129">
        <v>3.0</v>
      </c>
      <c r="AF636" s="129">
        <v>4.0</v>
      </c>
      <c r="AG636" s="129">
        <v>1.0</v>
      </c>
      <c r="AH636" s="129">
        <v>4.0</v>
      </c>
      <c r="AI636" s="129">
        <v>4.0</v>
      </c>
      <c r="AJ636" s="129">
        <v>4.0</v>
      </c>
      <c r="AK636" s="129">
        <v>4.0</v>
      </c>
      <c r="AL636" s="130">
        <v>45392.87391458333</v>
      </c>
      <c r="AM636" s="131">
        <v>565576.12</v>
      </c>
      <c r="AN636" s="131">
        <v>358178.31</v>
      </c>
    </row>
    <row r="637">
      <c r="A637" s="129">
        <v>560.0</v>
      </c>
      <c r="B637" s="14" t="s">
        <v>67</v>
      </c>
      <c r="C637" s="14" t="s">
        <v>32</v>
      </c>
      <c r="D637" s="14" t="s">
        <v>50</v>
      </c>
      <c r="E637" s="14" t="s">
        <v>533</v>
      </c>
      <c r="F637" s="15" t="s">
        <v>93</v>
      </c>
      <c r="G637" s="15" t="s">
        <v>46</v>
      </c>
      <c r="H637" s="18" t="s">
        <v>1057</v>
      </c>
      <c r="I637" s="18" t="s">
        <v>1058</v>
      </c>
      <c r="J637" s="129">
        <v>1320439.75</v>
      </c>
      <c r="K637" s="129">
        <v>967033.4</v>
      </c>
      <c r="L637" s="129">
        <v>44796.71</v>
      </c>
      <c r="M637" s="129">
        <v>36482.01</v>
      </c>
      <c r="N637" s="129">
        <v>81.0</v>
      </c>
      <c r="O637" s="129">
        <v>32.0</v>
      </c>
      <c r="P637" s="129">
        <v>546.0</v>
      </c>
      <c r="Q637" s="129">
        <v>425.0</v>
      </c>
      <c r="R637" s="129">
        <v>79.0</v>
      </c>
      <c r="S637" s="129">
        <v>23.0</v>
      </c>
      <c r="T637" s="129">
        <v>153.0</v>
      </c>
      <c r="U637" s="129">
        <v>28.0</v>
      </c>
      <c r="V637" s="129">
        <v>243.0</v>
      </c>
      <c r="W637" s="129">
        <v>22.79</v>
      </c>
      <c r="X637" s="129">
        <v>36.55</v>
      </c>
      <c r="Y637" s="129">
        <v>5.0</v>
      </c>
      <c r="Z637" s="129">
        <v>1.0</v>
      </c>
      <c r="AA637" s="129">
        <v>5.0</v>
      </c>
      <c r="AB637" s="129">
        <v>5.0</v>
      </c>
      <c r="AC637" s="129">
        <v>5.0</v>
      </c>
      <c r="AD637" s="129">
        <v>4.6</v>
      </c>
      <c r="AE637" s="129">
        <v>4.0</v>
      </c>
      <c r="AF637" s="129">
        <v>4.0</v>
      </c>
      <c r="AG637" s="129">
        <v>1.0</v>
      </c>
      <c r="AH637" s="129">
        <v>4.0</v>
      </c>
      <c r="AI637" s="129">
        <v>4.0</v>
      </c>
      <c r="AJ637" s="129">
        <v>4.0</v>
      </c>
      <c r="AK637" s="129">
        <v>4.0</v>
      </c>
      <c r="AL637" s="130">
        <v>45392.87391458333</v>
      </c>
      <c r="AM637" s="131">
        <v>1320654.43</v>
      </c>
      <c r="AN637" s="131">
        <v>967988.99</v>
      </c>
    </row>
    <row r="638">
      <c r="A638" s="129">
        <v>826.0</v>
      </c>
      <c r="B638" s="14" t="s">
        <v>37</v>
      </c>
      <c r="C638" s="14" t="s">
        <v>32</v>
      </c>
      <c r="D638" s="14" t="s">
        <v>446</v>
      </c>
      <c r="E638" s="14" t="s">
        <v>447</v>
      </c>
      <c r="F638" s="15" t="s">
        <v>220</v>
      </c>
      <c r="G638" s="15" t="s">
        <v>59</v>
      </c>
      <c r="H638" s="18" t="s">
        <v>1057</v>
      </c>
      <c r="I638" s="18" t="s">
        <v>1058</v>
      </c>
      <c r="J638" s="129">
        <v>457211.37</v>
      </c>
      <c r="K638" s="129">
        <v>317085.6</v>
      </c>
      <c r="L638" s="129">
        <v>15202.55</v>
      </c>
      <c r="M638" s="129">
        <v>10995.18</v>
      </c>
      <c r="N638" s="129">
        <v>6.0</v>
      </c>
      <c r="O638" s="129">
        <v>1.0</v>
      </c>
      <c r="P638" s="129">
        <v>167.0</v>
      </c>
      <c r="Q638" s="129">
        <v>135.0</v>
      </c>
      <c r="R638" s="129">
        <v>24.0</v>
      </c>
      <c r="S638" s="129">
        <v>11.0</v>
      </c>
      <c r="T638" s="129">
        <v>500.0</v>
      </c>
      <c r="U638" s="129">
        <v>23.0</v>
      </c>
      <c r="V638" s="129">
        <v>118.0</v>
      </c>
      <c r="W638" s="129">
        <v>38.27</v>
      </c>
      <c r="X638" s="129">
        <v>44.19</v>
      </c>
      <c r="Y638" s="129">
        <v>5.0</v>
      </c>
      <c r="Z638" s="129">
        <v>1.0</v>
      </c>
      <c r="AA638" s="129">
        <v>5.0</v>
      </c>
      <c r="AB638" s="129">
        <v>5.0</v>
      </c>
      <c r="AC638" s="129">
        <v>5.0</v>
      </c>
      <c r="AD638" s="129">
        <v>4.6</v>
      </c>
      <c r="AE638" s="129">
        <v>2.0</v>
      </c>
      <c r="AF638" s="129">
        <v>4.0</v>
      </c>
      <c r="AG638" s="129">
        <v>1.0</v>
      </c>
      <c r="AH638" s="129">
        <v>4.0</v>
      </c>
      <c r="AI638" s="129">
        <v>4.0</v>
      </c>
      <c r="AJ638" s="129">
        <v>4.0</v>
      </c>
      <c r="AK638" s="129">
        <v>4.0</v>
      </c>
      <c r="AL638" s="130">
        <v>45392.87391458333</v>
      </c>
      <c r="AM638" s="131">
        <v>457181.37</v>
      </c>
      <c r="AN638" s="131">
        <v>317392.84</v>
      </c>
    </row>
    <row r="639">
      <c r="A639" s="128">
        <v>3046.0</v>
      </c>
      <c r="B639" s="11" t="s">
        <v>31</v>
      </c>
      <c r="C639" s="11" t="s">
        <v>32</v>
      </c>
      <c r="D639" s="11" t="s">
        <v>226</v>
      </c>
      <c r="E639" s="14" t="s">
        <v>780</v>
      </c>
      <c r="F639" s="15" t="s">
        <v>776</v>
      </c>
      <c r="G639" s="15" t="s">
        <v>772</v>
      </c>
      <c r="H639" s="18" t="s">
        <v>1057</v>
      </c>
      <c r="I639" s="18" t="s">
        <v>1058</v>
      </c>
      <c r="J639" s="129">
        <v>988143.99</v>
      </c>
      <c r="K639" s="129">
        <v>620743.6</v>
      </c>
      <c r="L639" s="129">
        <v>47217.06</v>
      </c>
      <c r="M639" s="129">
        <v>26679.75</v>
      </c>
      <c r="N639" s="129">
        <v>47.0</v>
      </c>
      <c r="O639" s="129">
        <v>13.0</v>
      </c>
      <c r="P639" s="129">
        <v>328.0</v>
      </c>
      <c r="Q639" s="128">
        <v>220.0</v>
      </c>
      <c r="R639" s="128">
        <v>122.0</v>
      </c>
      <c r="S639" s="128">
        <v>49.0</v>
      </c>
      <c r="T639" s="128">
        <v>261.0</v>
      </c>
      <c r="U639" s="128">
        <v>49.0</v>
      </c>
      <c r="V639" s="128">
        <v>148.0</v>
      </c>
      <c r="W639" s="128">
        <v>76.98</v>
      </c>
      <c r="X639" s="128">
        <v>59.19</v>
      </c>
      <c r="Y639" s="128">
        <v>5.0</v>
      </c>
      <c r="Z639" s="128">
        <v>1.0</v>
      </c>
      <c r="AA639" s="128">
        <v>5.0</v>
      </c>
      <c r="AB639" s="128">
        <v>5.0</v>
      </c>
      <c r="AC639" s="128">
        <v>5.0</v>
      </c>
      <c r="AD639" s="128">
        <v>4.6</v>
      </c>
      <c r="AE639" s="128">
        <v>5.0</v>
      </c>
      <c r="AF639" s="128">
        <v>4.0</v>
      </c>
      <c r="AG639" s="128">
        <v>1.0</v>
      </c>
      <c r="AH639" s="128">
        <v>4.0</v>
      </c>
      <c r="AI639" s="128">
        <v>4.0</v>
      </c>
      <c r="AJ639" s="128">
        <v>4.0</v>
      </c>
      <c r="AK639" s="128">
        <v>4.0</v>
      </c>
      <c r="AL639" s="130">
        <v>45392.87391458333</v>
      </c>
      <c r="AM639" s="131">
        <v>1681621.55</v>
      </c>
      <c r="AN639" s="131">
        <v>1067527.66</v>
      </c>
    </row>
    <row r="640">
      <c r="A640" s="129">
        <v>863.0</v>
      </c>
      <c r="B640" s="14" t="s">
        <v>37</v>
      </c>
      <c r="C640" s="14" t="s">
        <v>32</v>
      </c>
      <c r="D640" s="14" t="s">
        <v>765</v>
      </c>
      <c r="E640" s="14" t="s">
        <v>766</v>
      </c>
      <c r="F640" s="15" t="s">
        <v>88</v>
      </c>
      <c r="G640" s="15" t="s">
        <v>59</v>
      </c>
      <c r="H640" s="18" t="s">
        <v>1057</v>
      </c>
      <c r="I640" s="18" t="s">
        <v>1058</v>
      </c>
      <c r="J640" s="129">
        <v>306687.07</v>
      </c>
      <c r="K640" s="129">
        <v>14068.8</v>
      </c>
      <c r="L640" s="129">
        <v>8415.56</v>
      </c>
      <c r="M640" s="129">
        <v>487.47</v>
      </c>
      <c r="N640" s="129">
        <v>38.0</v>
      </c>
      <c r="O640" s="14" t="s">
        <v>41</v>
      </c>
      <c r="P640" s="129">
        <v>103.0</v>
      </c>
      <c r="Q640" s="129">
        <v>19.0</v>
      </c>
      <c r="R640" s="129">
        <v>33.0</v>
      </c>
      <c r="S640" s="129">
        <v>10.0</v>
      </c>
      <c r="T640" s="14" t="s">
        <v>41</v>
      </c>
      <c r="U640" s="129">
        <v>442.0</v>
      </c>
      <c r="V640" s="129">
        <v>230.0</v>
      </c>
      <c r="W640" s="129">
        <v>1626.37</v>
      </c>
      <c r="X640" s="129">
        <v>2079.91</v>
      </c>
      <c r="Y640" s="14" t="s">
        <v>41</v>
      </c>
      <c r="Z640" s="129">
        <v>5.0</v>
      </c>
      <c r="AA640" s="129">
        <v>5.0</v>
      </c>
      <c r="AB640" s="129">
        <v>5.0</v>
      </c>
      <c r="AC640" s="129">
        <v>5.0</v>
      </c>
      <c r="AD640" s="129">
        <v>4.75</v>
      </c>
      <c r="AE640" s="129">
        <v>1.0</v>
      </c>
      <c r="AF640" s="14" t="s">
        <v>41</v>
      </c>
      <c r="AG640" s="129">
        <v>4.0</v>
      </c>
      <c r="AH640" s="129">
        <v>4.0</v>
      </c>
      <c r="AI640" s="129">
        <v>4.0</v>
      </c>
      <c r="AJ640" s="129">
        <v>4.0</v>
      </c>
      <c r="AK640" s="129">
        <v>4.0</v>
      </c>
      <c r="AL640" s="130">
        <v>45392.87391458333</v>
      </c>
      <c r="AM640" s="131">
        <v>309095.41</v>
      </c>
      <c r="AN640" s="131">
        <v>18714.16</v>
      </c>
    </row>
    <row r="641">
      <c r="A641" s="27"/>
      <c r="B641" s="27"/>
      <c r="C641" s="27"/>
      <c r="D641" s="27"/>
      <c r="E641" s="132"/>
      <c r="F641" s="133"/>
      <c r="G641" s="133"/>
      <c r="H641" s="134"/>
      <c r="I641" s="134"/>
      <c r="J641" s="132"/>
      <c r="K641" s="132"/>
      <c r="L641" s="132"/>
      <c r="M641" s="132"/>
      <c r="N641" s="132"/>
      <c r="O641" s="132"/>
      <c r="P641" s="132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124"/>
      <c r="AN641" s="124"/>
    </row>
    <row r="642">
      <c r="A642" s="27"/>
      <c r="B642" s="27"/>
      <c r="C642" s="27"/>
      <c r="D642" s="27"/>
      <c r="E642" s="132"/>
      <c r="F642" s="133"/>
      <c r="G642" s="133"/>
      <c r="H642" s="134"/>
      <c r="I642" s="134"/>
      <c r="J642" s="132"/>
      <c r="K642" s="132"/>
      <c r="L642" s="132"/>
      <c r="M642" s="132"/>
      <c r="N642" s="132"/>
      <c r="O642" s="132"/>
      <c r="P642" s="132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124"/>
      <c r="AN642" s="124"/>
    </row>
    <row r="643">
      <c r="A643" s="27"/>
      <c r="B643" s="27"/>
      <c r="C643" s="27"/>
      <c r="D643" s="27"/>
      <c r="E643" s="132"/>
      <c r="F643" s="133"/>
      <c r="G643" s="133"/>
      <c r="H643" s="134"/>
      <c r="I643" s="134"/>
      <c r="J643" s="132"/>
      <c r="K643" s="132"/>
      <c r="L643" s="132"/>
      <c r="M643" s="132"/>
      <c r="N643" s="132"/>
      <c r="O643" s="132"/>
      <c r="P643" s="132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124"/>
      <c r="AN643" s="124"/>
    </row>
    <row r="644">
      <c r="A644" s="27"/>
      <c r="B644" s="27"/>
      <c r="C644" s="27"/>
      <c r="D644" s="27"/>
      <c r="E644" s="132"/>
      <c r="F644" s="133"/>
      <c r="G644" s="133"/>
      <c r="H644" s="134"/>
      <c r="I644" s="134"/>
      <c r="J644" s="132"/>
      <c r="K644" s="132"/>
      <c r="L644" s="132"/>
      <c r="M644" s="132"/>
      <c r="N644" s="132"/>
      <c r="O644" s="132"/>
      <c r="P644" s="132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124"/>
      <c r="AN644" s="124"/>
    </row>
    <row r="645">
      <c r="A645" s="27"/>
      <c r="B645" s="27"/>
      <c r="C645" s="27"/>
      <c r="D645" s="27"/>
      <c r="E645" s="132"/>
      <c r="F645" s="133"/>
      <c r="G645" s="133"/>
      <c r="H645" s="134"/>
      <c r="I645" s="134"/>
      <c r="J645" s="132"/>
      <c r="K645" s="132"/>
      <c r="L645" s="132"/>
      <c r="M645" s="132"/>
      <c r="N645" s="132"/>
      <c r="O645" s="132"/>
      <c r="P645" s="132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124"/>
      <c r="AN645" s="124"/>
    </row>
    <row r="646">
      <c r="A646" s="27"/>
      <c r="B646" s="27"/>
      <c r="C646" s="27"/>
      <c r="D646" s="27"/>
      <c r="E646" s="132"/>
      <c r="F646" s="133"/>
      <c r="G646" s="133"/>
      <c r="H646" s="134"/>
      <c r="I646" s="134"/>
      <c r="J646" s="132"/>
      <c r="K646" s="132"/>
      <c r="L646" s="132"/>
      <c r="M646" s="132"/>
      <c r="N646" s="132"/>
      <c r="O646" s="132"/>
      <c r="P646" s="132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124"/>
      <c r="AN646" s="124"/>
    </row>
    <row r="647">
      <c r="A647" s="27"/>
      <c r="B647" s="27"/>
      <c r="C647" s="27"/>
      <c r="D647" s="27"/>
      <c r="E647" s="132"/>
      <c r="F647" s="133"/>
      <c r="G647" s="133"/>
      <c r="H647" s="134"/>
      <c r="I647" s="134"/>
      <c r="J647" s="132"/>
      <c r="K647" s="132"/>
      <c r="L647" s="132"/>
      <c r="M647" s="132"/>
      <c r="N647" s="132"/>
      <c r="O647" s="132"/>
      <c r="P647" s="132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124"/>
      <c r="AN647" s="124"/>
    </row>
    <row r="648">
      <c r="A648" s="27"/>
      <c r="B648" s="27"/>
      <c r="C648" s="27"/>
      <c r="D648" s="27"/>
      <c r="E648" s="132"/>
      <c r="F648" s="133"/>
      <c r="G648" s="133"/>
      <c r="H648" s="134"/>
      <c r="I648" s="134"/>
      <c r="J648" s="132"/>
      <c r="K648" s="132"/>
      <c r="L648" s="132"/>
      <c r="M648" s="132"/>
      <c r="N648" s="132"/>
      <c r="O648" s="132"/>
      <c r="P648" s="132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124"/>
      <c r="AN648" s="124"/>
    </row>
    <row r="649">
      <c r="A649" s="27"/>
      <c r="B649" s="27"/>
      <c r="C649" s="27"/>
      <c r="D649" s="27"/>
      <c r="E649" s="132"/>
      <c r="F649" s="133"/>
      <c r="G649" s="133"/>
      <c r="H649" s="134"/>
      <c r="I649" s="134"/>
      <c r="J649" s="132"/>
      <c r="K649" s="132"/>
      <c r="L649" s="132"/>
      <c r="M649" s="132"/>
      <c r="N649" s="132"/>
      <c r="O649" s="132"/>
      <c r="P649" s="132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124"/>
      <c r="AN649" s="124"/>
    </row>
    <row r="650">
      <c r="A650" s="27"/>
      <c r="B650" s="27"/>
      <c r="C650" s="27"/>
      <c r="D650" s="27"/>
      <c r="E650" s="132"/>
      <c r="F650" s="133"/>
      <c r="G650" s="133"/>
      <c r="H650" s="134"/>
      <c r="I650" s="134"/>
      <c r="J650" s="132"/>
      <c r="K650" s="132"/>
      <c r="L650" s="132"/>
      <c r="M650" s="132"/>
      <c r="N650" s="132"/>
      <c r="O650" s="132"/>
      <c r="P650" s="132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124"/>
      <c r="AN650" s="124"/>
    </row>
    <row r="651">
      <c r="A651" s="27"/>
      <c r="B651" s="27"/>
      <c r="C651" s="27"/>
      <c r="D651" s="27"/>
      <c r="E651" s="132"/>
      <c r="F651" s="133"/>
      <c r="G651" s="133"/>
      <c r="H651" s="134"/>
      <c r="I651" s="134"/>
      <c r="J651" s="132"/>
      <c r="K651" s="132"/>
      <c r="L651" s="132"/>
      <c r="M651" s="132"/>
      <c r="N651" s="132"/>
      <c r="O651" s="132"/>
      <c r="P651" s="132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124"/>
      <c r="AN651" s="124"/>
    </row>
    <row r="652">
      <c r="A652" s="27"/>
      <c r="B652" s="27"/>
      <c r="C652" s="27"/>
      <c r="D652" s="27"/>
      <c r="E652" s="132"/>
      <c r="F652" s="133"/>
      <c r="G652" s="133"/>
      <c r="H652" s="134"/>
      <c r="I652" s="134"/>
      <c r="J652" s="132"/>
      <c r="K652" s="132"/>
      <c r="L652" s="132"/>
      <c r="M652" s="132"/>
      <c r="N652" s="132"/>
      <c r="O652" s="132"/>
      <c r="P652" s="132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124"/>
      <c r="AN652" s="124"/>
    </row>
    <row r="653">
      <c r="A653" s="27"/>
      <c r="B653" s="27"/>
      <c r="C653" s="27"/>
      <c r="D653" s="27"/>
      <c r="E653" s="132"/>
      <c r="F653" s="133"/>
      <c r="G653" s="133"/>
      <c r="H653" s="134"/>
      <c r="I653" s="134"/>
      <c r="J653" s="132"/>
      <c r="K653" s="132"/>
      <c r="L653" s="132"/>
      <c r="M653" s="132"/>
      <c r="N653" s="132"/>
      <c r="O653" s="132"/>
      <c r="P653" s="132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124"/>
      <c r="AN653" s="124"/>
    </row>
    <row r="654">
      <c r="A654" s="27"/>
      <c r="B654" s="27"/>
      <c r="C654" s="27"/>
      <c r="D654" s="27"/>
      <c r="E654" s="132"/>
      <c r="F654" s="133"/>
      <c r="G654" s="133"/>
      <c r="H654" s="134"/>
      <c r="I654" s="134"/>
      <c r="J654" s="132"/>
      <c r="K654" s="132"/>
      <c r="L654" s="132"/>
      <c r="M654" s="132"/>
      <c r="N654" s="132"/>
      <c r="O654" s="132"/>
      <c r="P654" s="132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124"/>
      <c r="AN654" s="124"/>
    </row>
    <row r="655">
      <c r="A655" s="27"/>
      <c r="B655" s="27"/>
      <c r="C655" s="27"/>
      <c r="D655" s="27"/>
      <c r="E655" s="132"/>
      <c r="F655" s="133"/>
      <c r="G655" s="133"/>
      <c r="H655" s="134"/>
      <c r="I655" s="134"/>
      <c r="J655" s="132"/>
      <c r="K655" s="132"/>
      <c r="L655" s="132"/>
      <c r="M655" s="132"/>
      <c r="N655" s="132"/>
      <c r="O655" s="132"/>
      <c r="P655" s="132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124"/>
      <c r="AN655" s="124"/>
    </row>
    <row r="656">
      <c r="A656" s="27"/>
      <c r="B656" s="27"/>
      <c r="C656" s="27"/>
      <c r="D656" s="27"/>
      <c r="E656" s="132"/>
      <c r="F656" s="133"/>
      <c r="G656" s="133"/>
      <c r="H656" s="134"/>
      <c r="I656" s="134"/>
      <c r="J656" s="132"/>
      <c r="K656" s="132"/>
      <c r="L656" s="132"/>
      <c r="M656" s="132"/>
      <c r="N656" s="132"/>
      <c r="O656" s="132"/>
      <c r="P656" s="132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124"/>
      <c r="AN656" s="124"/>
    </row>
    <row r="657">
      <c r="A657" s="27"/>
      <c r="B657" s="27"/>
      <c r="C657" s="27"/>
      <c r="D657" s="27"/>
      <c r="E657" s="132"/>
      <c r="F657" s="133"/>
      <c r="G657" s="133"/>
      <c r="H657" s="134"/>
      <c r="I657" s="134"/>
      <c r="J657" s="132"/>
      <c r="K657" s="132"/>
      <c r="L657" s="132"/>
      <c r="M657" s="132"/>
      <c r="N657" s="132"/>
      <c r="O657" s="132"/>
      <c r="P657" s="132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124"/>
      <c r="AN657" s="124"/>
    </row>
    <row r="658">
      <c r="A658" s="27"/>
      <c r="B658" s="27"/>
      <c r="C658" s="27"/>
      <c r="D658" s="27"/>
      <c r="E658" s="132"/>
      <c r="F658" s="133"/>
      <c r="G658" s="133"/>
      <c r="H658" s="134"/>
      <c r="I658" s="134"/>
      <c r="J658" s="132"/>
      <c r="K658" s="132"/>
      <c r="L658" s="132"/>
      <c r="M658" s="132"/>
      <c r="N658" s="132"/>
      <c r="O658" s="132"/>
      <c r="P658" s="132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124"/>
      <c r="AN658" s="124"/>
    </row>
    <row r="659">
      <c r="A659" s="27"/>
      <c r="B659" s="27"/>
      <c r="C659" s="27"/>
      <c r="D659" s="27"/>
      <c r="E659" s="132"/>
      <c r="F659" s="133"/>
      <c r="G659" s="133"/>
      <c r="H659" s="134"/>
      <c r="I659" s="134"/>
      <c r="J659" s="132"/>
      <c r="K659" s="132"/>
      <c r="L659" s="132"/>
      <c r="M659" s="132"/>
      <c r="N659" s="132"/>
      <c r="O659" s="132"/>
      <c r="P659" s="132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124"/>
      <c r="AN659" s="124"/>
    </row>
    <row r="660">
      <c r="A660" s="27"/>
      <c r="B660" s="27"/>
      <c r="C660" s="27"/>
      <c r="D660" s="27"/>
      <c r="E660" s="132"/>
      <c r="F660" s="133"/>
      <c r="G660" s="133"/>
      <c r="H660" s="134"/>
      <c r="I660" s="134"/>
      <c r="J660" s="132"/>
      <c r="K660" s="132"/>
      <c r="L660" s="132"/>
      <c r="M660" s="132"/>
      <c r="N660" s="132"/>
      <c r="O660" s="132"/>
      <c r="P660" s="132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124"/>
      <c r="AN660" s="124"/>
    </row>
    <row r="661">
      <c r="A661" s="27"/>
      <c r="B661" s="27"/>
      <c r="C661" s="27"/>
      <c r="D661" s="27"/>
      <c r="E661" s="132"/>
      <c r="F661" s="133"/>
      <c r="G661" s="133"/>
      <c r="H661" s="134"/>
      <c r="I661" s="134"/>
      <c r="J661" s="132"/>
      <c r="K661" s="132"/>
      <c r="L661" s="132"/>
      <c r="M661" s="132"/>
      <c r="N661" s="132"/>
      <c r="O661" s="132"/>
      <c r="P661" s="132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124"/>
      <c r="AN661" s="124"/>
    </row>
    <row r="662">
      <c r="A662" s="27"/>
      <c r="B662" s="27"/>
      <c r="C662" s="27"/>
      <c r="D662" s="27"/>
      <c r="E662" s="132"/>
      <c r="F662" s="133"/>
      <c r="G662" s="133"/>
      <c r="H662" s="134"/>
      <c r="I662" s="134"/>
      <c r="J662" s="132"/>
      <c r="K662" s="132"/>
      <c r="L662" s="132"/>
      <c r="M662" s="132"/>
      <c r="N662" s="132"/>
      <c r="O662" s="132"/>
      <c r="P662" s="132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124"/>
      <c r="AN662" s="124"/>
    </row>
    <row r="663">
      <c r="A663" s="27"/>
      <c r="B663" s="27"/>
      <c r="C663" s="27"/>
      <c r="D663" s="27"/>
      <c r="E663" s="132"/>
      <c r="F663" s="133"/>
      <c r="G663" s="133"/>
      <c r="H663" s="134"/>
      <c r="I663" s="134"/>
      <c r="J663" s="132"/>
      <c r="K663" s="132"/>
      <c r="L663" s="132"/>
      <c r="M663" s="132"/>
      <c r="N663" s="132"/>
      <c r="O663" s="132"/>
      <c r="P663" s="132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124"/>
      <c r="AN663" s="124"/>
    </row>
    <row r="664">
      <c r="A664" s="27"/>
      <c r="B664" s="27"/>
      <c r="C664" s="27"/>
      <c r="D664" s="27"/>
      <c r="E664" s="132"/>
      <c r="F664" s="133"/>
      <c r="G664" s="133"/>
      <c r="H664" s="134"/>
      <c r="I664" s="134"/>
      <c r="J664" s="132"/>
      <c r="K664" s="132"/>
      <c r="L664" s="132"/>
      <c r="M664" s="132"/>
      <c r="N664" s="132"/>
      <c r="O664" s="132"/>
      <c r="P664" s="132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124"/>
      <c r="AN664" s="124"/>
    </row>
    <row r="665">
      <c r="A665" s="27"/>
      <c r="B665" s="27"/>
      <c r="C665" s="27"/>
      <c r="D665" s="27"/>
      <c r="E665" s="132"/>
      <c r="F665" s="133"/>
      <c r="G665" s="133"/>
      <c r="H665" s="134"/>
      <c r="I665" s="134"/>
      <c r="J665" s="132"/>
      <c r="K665" s="132"/>
      <c r="L665" s="132"/>
      <c r="M665" s="132"/>
      <c r="N665" s="132"/>
      <c r="O665" s="132"/>
      <c r="P665" s="132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124"/>
      <c r="AN665" s="124"/>
    </row>
    <row r="666">
      <c r="A666" s="27"/>
      <c r="B666" s="27"/>
      <c r="C666" s="27"/>
      <c r="D666" s="27"/>
      <c r="E666" s="132"/>
      <c r="F666" s="133"/>
      <c r="G666" s="133"/>
      <c r="H666" s="134"/>
      <c r="I666" s="134"/>
      <c r="J666" s="132"/>
      <c r="K666" s="132"/>
      <c r="L666" s="132"/>
      <c r="M666" s="132"/>
      <c r="N666" s="132"/>
      <c r="O666" s="132"/>
      <c r="P666" s="132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124"/>
      <c r="AN666" s="124"/>
    </row>
    <row r="667">
      <c r="A667" s="27"/>
      <c r="B667" s="27"/>
      <c r="C667" s="27"/>
      <c r="D667" s="27"/>
      <c r="E667" s="132"/>
      <c r="F667" s="133"/>
      <c r="G667" s="133"/>
      <c r="H667" s="134"/>
      <c r="I667" s="134"/>
      <c r="J667" s="132"/>
      <c r="K667" s="132"/>
      <c r="L667" s="132"/>
      <c r="M667" s="132"/>
      <c r="N667" s="132"/>
      <c r="O667" s="132"/>
      <c r="P667" s="132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124"/>
      <c r="AN667" s="124"/>
    </row>
    <row r="668">
      <c r="A668" s="27"/>
      <c r="B668" s="27"/>
      <c r="C668" s="27"/>
      <c r="D668" s="27"/>
      <c r="E668" s="132"/>
      <c r="F668" s="133"/>
      <c r="G668" s="133"/>
      <c r="H668" s="134"/>
      <c r="I668" s="134"/>
      <c r="J668" s="132"/>
      <c r="K668" s="132"/>
      <c r="L668" s="132"/>
      <c r="M668" s="132"/>
      <c r="N668" s="132"/>
      <c r="O668" s="132"/>
      <c r="P668" s="132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124"/>
      <c r="AN668" s="124"/>
    </row>
    <row r="669">
      <c r="A669" s="27"/>
      <c r="B669" s="27"/>
      <c r="C669" s="27"/>
      <c r="D669" s="27"/>
      <c r="E669" s="132"/>
      <c r="F669" s="133"/>
      <c r="G669" s="133"/>
      <c r="H669" s="134"/>
      <c r="I669" s="134"/>
      <c r="J669" s="132"/>
      <c r="K669" s="132"/>
      <c r="L669" s="132"/>
      <c r="M669" s="132"/>
      <c r="N669" s="132"/>
      <c r="O669" s="132"/>
      <c r="P669" s="132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124"/>
      <c r="AN669" s="124"/>
    </row>
    <row r="670">
      <c r="A670" s="27"/>
      <c r="B670" s="27"/>
      <c r="C670" s="27"/>
      <c r="D670" s="27"/>
      <c r="E670" s="132"/>
      <c r="F670" s="133"/>
      <c r="G670" s="133"/>
      <c r="H670" s="134"/>
      <c r="I670" s="134"/>
      <c r="J670" s="132"/>
      <c r="K670" s="132"/>
      <c r="L670" s="132"/>
      <c r="M670" s="132"/>
      <c r="N670" s="132"/>
      <c r="O670" s="132"/>
      <c r="P670" s="132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124"/>
      <c r="AN670" s="124"/>
    </row>
    <row r="671">
      <c r="A671" s="27"/>
      <c r="B671" s="27"/>
      <c r="C671" s="27"/>
      <c r="D671" s="27"/>
      <c r="E671" s="132"/>
      <c r="F671" s="133"/>
      <c r="G671" s="133"/>
      <c r="H671" s="134"/>
      <c r="I671" s="134"/>
      <c r="J671" s="132"/>
      <c r="K671" s="132"/>
      <c r="L671" s="132"/>
      <c r="M671" s="132"/>
      <c r="N671" s="132"/>
      <c r="O671" s="132"/>
      <c r="P671" s="132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124"/>
      <c r="AN671" s="124"/>
    </row>
    <row r="672">
      <c r="A672" s="27"/>
      <c r="B672" s="27"/>
      <c r="C672" s="27"/>
      <c r="D672" s="27"/>
      <c r="E672" s="132"/>
      <c r="F672" s="133"/>
      <c r="G672" s="133"/>
      <c r="H672" s="134"/>
      <c r="I672" s="134"/>
      <c r="J672" s="132"/>
      <c r="K672" s="132"/>
      <c r="L672" s="132"/>
      <c r="M672" s="132"/>
      <c r="N672" s="132"/>
      <c r="O672" s="132"/>
      <c r="P672" s="132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124"/>
      <c r="AN672" s="124"/>
    </row>
    <row r="673">
      <c r="A673" s="27"/>
      <c r="B673" s="27"/>
      <c r="C673" s="27"/>
      <c r="D673" s="27"/>
      <c r="E673" s="132"/>
      <c r="F673" s="133"/>
      <c r="G673" s="133"/>
      <c r="H673" s="134"/>
      <c r="I673" s="134"/>
      <c r="J673" s="132"/>
      <c r="K673" s="132"/>
      <c r="L673" s="132"/>
      <c r="M673" s="132"/>
      <c r="N673" s="132"/>
      <c r="O673" s="132"/>
      <c r="P673" s="132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124"/>
      <c r="AN673" s="124"/>
    </row>
    <row r="674">
      <c r="A674" s="27"/>
      <c r="B674" s="27"/>
      <c r="C674" s="27"/>
      <c r="D674" s="27"/>
      <c r="E674" s="132"/>
      <c r="F674" s="133"/>
      <c r="G674" s="133"/>
      <c r="H674" s="134"/>
      <c r="I674" s="134"/>
      <c r="J674" s="132"/>
      <c r="K674" s="132"/>
      <c r="L674" s="132"/>
      <c r="M674" s="132"/>
      <c r="N674" s="132"/>
      <c r="O674" s="132"/>
      <c r="P674" s="132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124"/>
      <c r="AN674" s="124"/>
    </row>
    <row r="675">
      <c r="A675" s="27"/>
      <c r="B675" s="27"/>
      <c r="C675" s="27"/>
      <c r="D675" s="27"/>
      <c r="E675" s="132"/>
      <c r="F675" s="133"/>
      <c r="G675" s="133"/>
      <c r="H675" s="134"/>
      <c r="I675" s="134"/>
      <c r="J675" s="132"/>
      <c r="K675" s="132"/>
      <c r="L675" s="132"/>
      <c r="M675" s="132"/>
      <c r="N675" s="132"/>
      <c r="O675" s="132"/>
      <c r="P675" s="132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124"/>
      <c r="AN675" s="124"/>
    </row>
    <row r="676">
      <c r="A676" s="27"/>
      <c r="B676" s="27"/>
      <c r="C676" s="27"/>
      <c r="D676" s="27"/>
      <c r="E676" s="132"/>
      <c r="F676" s="133"/>
      <c r="G676" s="133"/>
      <c r="H676" s="134"/>
      <c r="I676" s="134"/>
      <c r="J676" s="132"/>
      <c r="K676" s="132"/>
      <c r="L676" s="132"/>
      <c r="M676" s="132"/>
      <c r="N676" s="132"/>
      <c r="O676" s="132"/>
      <c r="P676" s="132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124"/>
      <c r="AN676" s="124"/>
    </row>
    <row r="677">
      <c r="A677" s="27"/>
      <c r="B677" s="27"/>
      <c r="C677" s="27"/>
      <c r="D677" s="27"/>
      <c r="E677" s="132"/>
      <c r="F677" s="133"/>
      <c r="G677" s="133"/>
      <c r="H677" s="134"/>
      <c r="I677" s="134"/>
      <c r="J677" s="132"/>
      <c r="K677" s="132"/>
      <c r="L677" s="132"/>
      <c r="M677" s="132"/>
      <c r="N677" s="132"/>
      <c r="O677" s="132"/>
      <c r="P677" s="132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124"/>
      <c r="AN677" s="124"/>
    </row>
    <row r="678">
      <c r="A678" s="27"/>
      <c r="B678" s="27"/>
      <c r="C678" s="27"/>
      <c r="D678" s="27"/>
      <c r="E678" s="132"/>
      <c r="F678" s="133"/>
      <c r="G678" s="133"/>
      <c r="H678" s="134"/>
      <c r="I678" s="134"/>
      <c r="J678" s="132"/>
      <c r="K678" s="132"/>
      <c r="L678" s="132"/>
      <c r="M678" s="132"/>
      <c r="N678" s="132"/>
      <c r="O678" s="132"/>
      <c r="P678" s="132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124"/>
      <c r="AN678" s="124"/>
    </row>
    <row r="679">
      <c r="A679" s="27"/>
      <c r="B679" s="27"/>
      <c r="C679" s="27"/>
      <c r="D679" s="27"/>
      <c r="E679" s="132"/>
      <c r="F679" s="133"/>
      <c r="G679" s="133"/>
      <c r="H679" s="134"/>
      <c r="I679" s="134"/>
      <c r="J679" s="132"/>
      <c r="K679" s="132"/>
      <c r="L679" s="132"/>
      <c r="M679" s="132"/>
      <c r="N679" s="132"/>
      <c r="O679" s="132"/>
      <c r="P679" s="132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124"/>
      <c r="AN679" s="124"/>
    </row>
    <row r="680">
      <c r="A680" s="27"/>
      <c r="B680" s="27"/>
      <c r="C680" s="27"/>
      <c r="D680" s="27"/>
      <c r="E680" s="132"/>
      <c r="F680" s="133"/>
      <c r="G680" s="133"/>
      <c r="H680" s="134"/>
      <c r="I680" s="134"/>
      <c r="J680" s="132"/>
      <c r="K680" s="132"/>
      <c r="L680" s="132"/>
      <c r="M680" s="132"/>
      <c r="N680" s="132"/>
      <c r="O680" s="132"/>
      <c r="P680" s="132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124"/>
      <c r="AN680" s="124"/>
    </row>
    <row r="681">
      <c r="A681" s="27"/>
      <c r="B681" s="27"/>
      <c r="C681" s="27"/>
      <c r="D681" s="27"/>
      <c r="E681" s="132"/>
      <c r="F681" s="133"/>
      <c r="G681" s="133"/>
      <c r="H681" s="134"/>
      <c r="I681" s="134"/>
      <c r="J681" s="132"/>
      <c r="K681" s="132"/>
      <c r="L681" s="132"/>
      <c r="M681" s="132"/>
      <c r="N681" s="132"/>
      <c r="O681" s="132"/>
      <c r="P681" s="132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124"/>
      <c r="AN681" s="124"/>
    </row>
    <row r="682">
      <c r="A682" s="27"/>
      <c r="B682" s="27"/>
      <c r="C682" s="27"/>
      <c r="D682" s="27"/>
      <c r="E682" s="132"/>
      <c r="F682" s="133"/>
      <c r="G682" s="133"/>
      <c r="H682" s="134"/>
      <c r="I682" s="134"/>
      <c r="J682" s="132"/>
      <c r="K682" s="132"/>
      <c r="L682" s="132"/>
      <c r="M682" s="132"/>
      <c r="N682" s="132"/>
      <c r="O682" s="132"/>
      <c r="P682" s="132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124"/>
      <c r="AN682" s="124"/>
    </row>
    <row r="683">
      <c r="A683" s="27"/>
      <c r="B683" s="27"/>
      <c r="C683" s="27"/>
      <c r="D683" s="27"/>
      <c r="E683" s="132"/>
      <c r="F683" s="133"/>
      <c r="G683" s="133"/>
      <c r="H683" s="134"/>
      <c r="I683" s="134"/>
      <c r="J683" s="132"/>
      <c r="K683" s="132"/>
      <c r="L683" s="132"/>
      <c r="M683" s="132"/>
      <c r="N683" s="132"/>
      <c r="O683" s="132"/>
      <c r="P683" s="132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124"/>
      <c r="AN683" s="124"/>
    </row>
    <row r="684">
      <c r="A684" s="27"/>
      <c r="B684" s="27"/>
      <c r="C684" s="27"/>
      <c r="D684" s="27"/>
      <c r="E684" s="132"/>
      <c r="F684" s="133"/>
      <c r="G684" s="133"/>
      <c r="H684" s="134"/>
      <c r="I684" s="134"/>
      <c r="J684" s="132"/>
      <c r="K684" s="132"/>
      <c r="L684" s="132"/>
      <c r="M684" s="132"/>
      <c r="N684" s="132"/>
      <c r="O684" s="132"/>
      <c r="P684" s="132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124"/>
      <c r="AN684" s="124"/>
    </row>
    <row r="685">
      <c r="A685" s="27"/>
      <c r="B685" s="27"/>
      <c r="C685" s="27"/>
      <c r="D685" s="27"/>
      <c r="E685" s="132"/>
      <c r="F685" s="133"/>
      <c r="G685" s="133"/>
      <c r="H685" s="134"/>
      <c r="I685" s="134"/>
      <c r="J685" s="132"/>
      <c r="K685" s="132"/>
      <c r="L685" s="132"/>
      <c r="M685" s="132"/>
      <c r="N685" s="132"/>
      <c r="O685" s="132"/>
      <c r="P685" s="132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124"/>
      <c r="AN685" s="124"/>
    </row>
    <row r="686">
      <c r="A686" s="27"/>
      <c r="B686" s="27"/>
      <c r="C686" s="27"/>
      <c r="D686" s="27"/>
      <c r="E686" s="132"/>
      <c r="F686" s="133"/>
      <c r="G686" s="133"/>
      <c r="H686" s="134"/>
      <c r="I686" s="134"/>
      <c r="J686" s="132"/>
      <c r="K686" s="132"/>
      <c r="L686" s="132"/>
      <c r="M686" s="132"/>
      <c r="N686" s="132"/>
      <c r="O686" s="132"/>
      <c r="P686" s="132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124"/>
      <c r="AN686" s="124"/>
    </row>
    <row r="687">
      <c r="A687" s="27"/>
      <c r="B687" s="27"/>
      <c r="C687" s="27"/>
      <c r="D687" s="27"/>
      <c r="E687" s="132"/>
      <c r="F687" s="133"/>
      <c r="G687" s="133"/>
      <c r="H687" s="134"/>
      <c r="I687" s="134"/>
      <c r="J687" s="132"/>
      <c r="K687" s="132"/>
      <c r="L687" s="132"/>
      <c r="M687" s="132"/>
      <c r="N687" s="132"/>
      <c r="O687" s="132"/>
      <c r="P687" s="132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124"/>
      <c r="AN687" s="124"/>
    </row>
    <row r="688">
      <c r="A688" s="27"/>
      <c r="B688" s="27"/>
      <c r="C688" s="27"/>
      <c r="D688" s="27"/>
      <c r="E688" s="132"/>
      <c r="F688" s="133"/>
      <c r="G688" s="133"/>
      <c r="H688" s="134"/>
      <c r="I688" s="134"/>
      <c r="J688" s="132"/>
      <c r="K688" s="132"/>
      <c r="L688" s="132"/>
      <c r="M688" s="132"/>
      <c r="N688" s="132"/>
      <c r="O688" s="132"/>
      <c r="P688" s="132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124"/>
      <c r="AN688" s="124"/>
    </row>
    <row r="689">
      <c r="A689" s="27"/>
      <c r="B689" s="27"/>
      <c r="C689" s="27"/>
      <c r="D689" s="27"/>
      <c r="E689" s="132"/>
      <c r="F689" s="133"/>
      <c r="G689" s="133"/>
      <c r="H689" s="134"/>
      <c r="I689" s="134"/>
      <c r="J689" s="132"/>
      <c r="K689" s="132"/>
      <c r="L689" s="132"/>
      <c r="M689" s="132"/>
      <c r="N689" s="132"/>
      <c r="O689" s="132"/>
      <c r="P689" s="132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124"/>
      <c r="AN689" s="124"/>
    </row>
    <row r="690">
      <c r="A690" s="27"/>
      <c r="B690" s="27"/>
      <c r="C690" s="27"/>
      <c r="D690" s="27"/>
      <c r="E690" s="132"/>
      <c r="F690" s="133"/>
      <c r="G690" s="133"/>
      <c r="H690" s="134"/>
      <c r="I690" s="134"/>
      <c r="J690" s="132"/>
      <c r="K690" s="132"/>
      <c r="L690" s="132"/>
      <c r="M690" s="132"/>
      <c r="N690" s="132"/>
      <c r="O690" s="132"/>
      <c r="P690" s="132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124"/>
      <c r="AN690" s="124"/>
    </row>
    <row r="691">
      <c r="A691" s="27"/>
      <c r="B691" s="27"/>
      <c r="C691" s="27"/>
      <c r="D691" s="27"/>
      <c r="E691" s="132"/>
      <c r="F691" s="133"/>
      <c r="G691" s="133"/>
      <c r="H691" s="134"/>
      <c r="I691" s="134"/>
      <c r="J691" s="132"/>
      <c r="K691" s="132"/>
      <c r="L691" s="132"/>
      <c r="M691" s="132"/>
      <c r="N691" s="132"/>
      <c r="O691" s="132"/>
      <c r="P691" s="132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124"/>
      <c r="AN691" s="124"/>
    </row>
    <row r="692">
      <c r="A692" s="27"/>
      <c r="B692" s="27"/>
      <c r="C692" s="27"/>
      <c r="D692" s="27"/>
      <c r="E692" s="132"/>
      <c r="F692" s="133"/>
      <c r="G692" s="133"/>
      <c r="H692" s="134"/>
      <c r="I692" s="134"/>
      <c r="J692" s="132"/>
      <c r="K692" s="132"/>
      <c r="L692" s="132"/>
      <c r="M692" s="132"/>
      <c r="N692" s="132"/>
      <c r="O692" s="132"/>
      <c r="P692" s="132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124"/>
      <c r="AN692" s="124"/>
    </row>
    <row r="693">
      <c r="A693" s="27"/>
      <c r="B693" s="27"/>
      <c r="C693" s="27"/>
      <c r="D693" s="27"/>
      <c r="E693" s="132"/>
      <c r="F693" s="133"/>
      <c r="G693" s="133"/>
      <c r="H693" s="134"/>
      <c r="I693" s="134"/>
      <c r="J693" s="132"/>
      <c r="K693" s="132"/>
      <c r="L693" s="132"/>
      <c r="M693" s="132"/>
      <c r="N693" s="132"/>
      <c r="O693" s="132"/>
      <c r="P693" s="132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124"/>
      <c r="AN693" s="124"/>
    </row>
    <row r="694">
      <c r="A694" s="27"/>
      <c r="B694" s="27"/>
      <c r="C694" s="27"/>
      <c r="D694" s="27"/>
      <c r="E694" s="132"/>
      <c r="F694" s="133"/>
      <c r="G694" s="133"/>
      <c r="H694" s="134"/>
      <c r="I694" s="134"/>
      <c r="J694" s="132"/>
      <c r="K694" s="132"/>
      <c r="L694" s="132"/>
      <c r="M694" s="132"/>
      <c r="N694" s="132"/>
      <c r="O694" s="132"/>
      <c r="P694" s="132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124"/>
      <c r="AN694" s="124"/>
    </row>
    <row r="695">
      <c r="A695" s="27"/>
      <c r="B695" s="27"/>
      <c r="C695" s="27"/>
      <c r="D695" s="27"/>
      <c r="E695" s="132"/>
      <c r="F695" s="133"/>
      <c r="G695" s="133"/>
      <c r="H695" s="134"/>
      <c r="I695" s="134"/>
      <c r="J695" s="132"/>
      <c r="K695" s="132"/>
      <c r="L695" s="132"/>
      <c r="M695" s="132"/>
      <c r="N695" s="132"/>
      <c r="O695" s="132"/>
      <c r="P695" s="132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124"/>
      <c r="AN695" s="124"/>
    </row>
    <row r="696">
      <c r="A696" s="27"/>
      <c r="B696" s="27"/>
      <c r="C696" s="27"/>
      <c r="D696" s="27"/>
      <c r="E696" s="132"/>
      <c r="F696" s="133"/>
      <c r="G696" s="133"/>
      <c r="H696" s="134"/>
      <c r="I696" s="134"/>
      <c r="J696" s="132"/>
      <c r="K696" s="132"/>
      <c r="L696" s="132"/>
      <c r="M696" s="132"/>
      <c r="N696" s="132"/>
      <c r="O696" s="132"/>
      <c r="P696" s="132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124"/>
      <c r="AN696" s="124"/>
    </row>
    <row r="697">
      <c r="A697" s="27"/>
      <c r="B697" s="27"/>
      <c r="C697" s="27"/>
      <c r="D697" s="27"/>
      <c r="E697" s="132"/>
      <c r="F697" s="133"/>
      <c r="G697" s="133"/>
      <c r="H697" s="134"/>
      <c r="I697" s="134"/>
      <c r="J697" s="132"/>
      <c r="K697" s="132"/>
      <c r="L697" s="132"/>
      <c r="M697" s="132"/>
      <c r="N697" s="132"/>
      <c r="O697" s="132"/>
      <c r="P697" s="132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124"/>
      <c r="AN697" s="124"/>
    </row>
    <row r="698">
      <c r="A698" s="27"/>
      <c r="B698" s="27"/>
      <c r="C698" s="27"/>
      <c r="D698" s="27"/>
      <c r="E698" s="132"/>
      <c r="F698" s="133"/>
      <c r="G698" s="133"/>
      <c r="H698" s="134"/>
      <c r="I698" s="134"/>
      <c r="J698" s="132"/>
      <c r="K698" s="132"/>
      <c r="L698" s="132"/>
      <c r="M698" s="132"/>
      <c r="N698" s="132"/>
      <c r="O698" s="132"/>
      <c r="P698" s="132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124"/>
      <c r="AN698" s="124"/>
    </row>
    <row r="699">
      <c r="A699" s="27"/>
      <c r="B699" s="27"/>
      <c r="C699" s="27"/>
      <c r="D699" s="27"/>
      <c r="E699" s="132"/>
      <c r="F699" s="133"/>
      <c r="G699" s="133"/>
      <c r="H699" s="134"/>
      <c r="I699" s="134"/>
      <c r="J699" s="132"/>
      <c r="K699" s="132"/>
      <c r="L699" s="132"/>
      <c r="M699" s="132"/>
      <c r="N699" s="132"/>
      <c r="O699" s="132"/>
      <c r="P699" s="132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124"/>
      <c r="AN699" s="124"/>
    </row>
    <row r="700">
      <c r="A700" s="27"/>
      <c r="B700" s="27"/>
      <c r="C700" s="27"/>
      <c r="D700" s="27"/>
      <c r="E700" s="132"/>
      <c r="F700" s="133"/>
      <c r="G700" s="133"/>
      <c r="H700" s="134"/>
      <c r="I700" s="134"/>
      <c r="J700" s="132"/>
      <c r="K700" s="132"/>
      <c r="L700" s="132"/>
      <c r="M700" s="132"/>
      <c r="N700" s="132"/>
      <c r="O700" s="132"/>
      <c r="P700" s="132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124"/>
      <c r="AN700" s="124"/>
    </row>
    <row r="701">
      <c r="A701" s="27"/>
      <c r="B701" s="27"/>
      <c r="C701" s="27"/>
      <c r="D701" s="27"/>
      <c r="E701" s="132"/>
      <c r="F701" s="133"/>
      <c r="G701" s="133"/>
      <c r="H701" s="134"/>
      <c r="I701" s="134"/>
      <c r="J701" s="132"/>
      <c r="K701" s="132"/>
      <c r="L701" s="132"/>
      <c r="M701" s="132"/>
      <c r="N701" s="132"/>
      <c r="O701" s="132"/>
      <c r="P701" s="132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124"/>
      <c r="AN701" s="124"/>
    </row>
    <row r="702">
      <c r="A702" s="27"/>
      <c r="B702" s="27"/>
      <c r="C702" s="27"/>
      <c r="D702" s="27"/>
      <c r="E702" s="132"/>
      <c r="F702" s="133"/>
      <c r="G702" s="133"/>
      <c r="H702" s="134"/>
      <c r="I702" s="134"/>
      <c r="J702" s="132"/>
      <c r="K702" s="132"/>
      <c r="L702" s="132"/>
      <c r="M702" s="132"/>
      <c r="N702" s="132"/>
      <c r="O702" s="132"/>
      <c r="P702" s="132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124"/>
      <c r="AN702" s="124"/>
    </row>
    <row r="703">
      <c r="A703" s="27"/>
      <c r="B703" s="27"/>
      <c r="C703" s="27"/>
      <c r="D703" s="27"/>
      <c r="E703" s="132"/>
      <c r="F703" s="133"/>
      <c r="G703" s="133"/>
      <c r="H703" s="134"/>
      <c r="I703" s="134"/>
      <c r="J703" s="132"/>
      <c r="K703" s="132"/>
      <c r="L703" s="132"/>
      <c r="M703" s="132"/>
      <c r="N703" s="132"/>
      <c r="O703" s="132"/>
      <c r="P703" s="132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124"/>
      <c r="AN703" s="124"/>
    </row>
    <row r="704">
      <c r="A704" s="27"/>
      <c r="B704" s="27"/>
      <c r="C704" s="27"/>
      <c r="D704" s="27"/>
      <c r="E704" s="132"/>
      <c r="F704" s="133"/>
      <c r="G704" s="133"/>
      <c r="H704" s="134"/>
      <c r="I704" s="134"/>
      <c r="J704" s="132"/>
      <c r="K704" s="132"/>
      <c r="L704" s="132"/>
      <c r="M704" s="132"/>
      <c r="N704" s="132"/>
      <c r="O704" s="132"/>
      <c r="P704" s="132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124"/>
      <c r="AN704" s="124"/>
    </row>
    <row r="705">
      <c r="A705" s="27"/>
      <c r="B705" s="27"/>
      <c r="C705" s="27"/>
      <c r="D705" s="27"/>
      <c r="E705" s="132"/>
      <c r="F705" s="133"/>
      <c r="G705" s="133"/>
      <c r="H705" s="134"/>
      <c r="I705" s="134"/>
      <c r="J705" s="132"/>
      <c r="K705" s="132"/>
      <c r="L705" s="132"/>
      <c r="M705" s="132"/>
      <c r="N705" s="132"/>
      <c r="O705" s="132"/>
      <c r="P705" s="132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124"/>
      <c r="AN705" s="124"/>
    </row>
    <row r="706">
      <c r="A706" s="27"/>
      <c r="B706" s="27"/>
      <c r="C706" s="27"/>
      <c r="D706" s="27"/>
      <c r="E706" s="132"/>
      <c r="F706" s="133"/>
      <c r="G706" s="133"/>
      <c r="H706" s="134"/>
      <c r="I706" s="134"/>
      <c r="J706" s="132"/>
      <c r="K706" s="132"/>
      <c r="L706" s="132"/>
      <c r="M706" s="132"/>
      <c r="N706" s="132"/>
      <c r="O706" s="132"/>
      <c r="P706" s="132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124"/>
      <c r="AN706" s="124"/>
    </row>
    <row r="707">
      <c r="A707" s="27"/>
      <c r="B707" s="27"/>
      <c r="C707" s="27"/>
      <c r="D707" s="27"/>
      <c r="E707" s="132"/>
      <c r="F707" s="133"/>
      <c r="G707" s="133"/>
      <c r="H707" s="134"/>
      <c r="I707" s="134"/>
      <c r="J707" s="132"/>
      <c r="K707" s="132"/>
      <c r="L707" s="132"/>
      <c r="M707" s="132"/>
      <c r="N707" s="132"/>
      <c r="O707" s="132"/>
      <c r="P707" s="132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124"/>
      <c r="AN707" s="124"/>
    </row>
    <row r="708">
      <c r="A708" s="27"/>
      <c r="B708" s="27"/>
      <c r="C708" s="27"/>
      <c r="D708" s="27"/>
      <c r="E708" s="132"/>
      <c r="F708" s="133"/>
      <c r="G708" s="133"/>
      <c r="H708" s="134"/>
      <c r="I708" s="134"/>
      <c r="J708" s="132"/>
      <c r="K708" s="132"/>
      <c r="L708" s="132"/>
      <c r="M708" s="132"/>
      <c r="N708" s="132"/>
      <c r="O708" s="132"/>
      <c r="P708" s="132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124"/>
      <c r="AN708" s="124"/>
    </row>
    <row r="709">
      <c r="A709" s="27"/>
      <c r="B709" s="27"/>
      <c r="C709" s="27"/>
      <c r="D709" s="27"/>
      <c r="E709" s="132"/>
      <c r="F709" s="133"/>
      <c r="G709" s="133"/>
      <c r="H709" s="134"/>
      <c r="I709" s="134"/>
      <c r="J709" s="132"/>
      <c r="K709" s="132"/>
      <c r="L709" s="132"/>
      <c r="M709" s="132"/>
      <c r="N709" s="132"/>
      <c r="O709" s="132"/>
      <c r="P709" s="132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124"/>
      <c r="AN709" s="124"/>
    </row>
    <row r="710">
      <c r="A710" s="27"/>
      <c r="B710" s="27"/>
      <c r="C710" s="27"/>
      <c r="D710" s="27"/>
      <c r="E710" s="132"/>
      <c r="F710" s="133"/>
      <c r="G710" s="133"/>
      <c r="H710" s="134"/>
      <c r="I710" s="134"/>
      <c r="J710" s="132"/>
      <c r="K710" s="132"/>
      <c r="L710" s="132"/>
      <c r="M710" s="132"/>
      <c r="N710" s="132"/>
      <c r="O710" s="132"/>
      <c r="P710" s="132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124"/>
      <c r="AN710" s="124"/>
    </row>
    <row r="711">
      <c r="A711" s="27"/>
      <c r="B711" s="27"/>
      <c r="C711" s="27"/>
      <c r="D711" s="27"/>
      <c r="E711" s="132"/>
      <c r="F711" s="133"/>
      <c r="G711" s="133"/>
      <c r="H711" s="134"/>
      <c r="I711" s="134"/>
      <c r="J711" s="132"/>
      <c r="K711" s="132"/>
      <c r="L711" s="132"/>
      <c r="M711" s="132"/>
      <c r="N711" s="132"/>
      <c r="O711" s="132"/>
      <c r="P711" s="132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124"/>
      <c r="AN711" s="124"/>
    </row>
    <row r="712">
      <c r="A712" s="27"/>
      <c r="B712" s="27"/>
      <c r="C712" s="27"/>
      <c r="D712" s="27"/>
      <c r="E712" s="132"/>
      <c r="F712" s="133"/>
      <c r="G712" s="133"/>
      <c r="H712" s="134"/>
      <c r="I712" s="134"/>
      <c r="J712" s="132"/>
      <c r="K712" s="132"/>
      <c r="L712" s="132"/>
      <c r="M712" s="132"/>
      <c r="N712" s="132"/>
      <c r="O712" s="132"/>
      <c r="P712" s="132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124"/>
      <c r="AN712" s="124"/>
    </row>
    <row r="713">
      <c r="A713" s="27"/>
      <c r="B713" s="27"/>
      <c r="C713" s="27"/>
      <c r="D713" s="27"/>
      <c r="E713" s="132"/>
      <c r="F713" s="133"/>
      <c r="G713" s="133"/>
      <c r="H713" s="134"/>
      <c r="I713" s="134"/>
      <c r="J713" s="132"/>
      <c r="K713" s="132"/>
      <c r="L713" s="132"/>
      <c r="M713" s="132"/>
      <c r="N713" s="132"/>
      <c r="O713" s="132"/>
      <c r="P713" s="132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124"/>
      <c r="AN713" s="124"/>
    </row>
    <row r="714">
      <c r="A714" s="27"/>
      <c r="B714" s="27"/>
      <c r="C714" s="27"/>
      <c r="D714" s="27"/>
      <c r="E714" s="132"/>
      <c r="F714" s="133"/>
      <c r="G714" s="133"/>
      <c r="H714" s="134"/>
      <c r="I714" s="134"/>
      <c r="J714" s="132"/>
      <c r="K714" s="132"/>
      <c r="L714" s="132"/>
      <c r="M714" s="132"/>
      <c r="N714" s="132"/>
      <c r="O714" s="132"/>
      <c r="P714" s="132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124"/>
      <c r="AN714" s="124"/>
    </row>
    <row r="715">
      <c r="A715" s="27"/>
      <c r="B715" s="27"/>
      <c r="C715" s="27"/>
      <c r="D715" s="27"/>
      <c r="E715" s="132"/>
      <c r="F715" s="133"/>
      <c r="G715" s="133"/>
      <c r="H715" s="134"/>
      <c r="I715" s="134"/>
      <c r="J715" s="132"/>
      <c r="K715" s="132"/>
      <c r="L715" s="132"/>
      <c r="M715" s="132"/>
      <c r="N715" s="132"/>
      <c r="O715" s="132"/>
      <c r="P715" s="132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124"/>
      <c r="AN715" s="124"/>
    </row>
    <row r="716">
      <c r="A716" s="27"/>
      <c r="B716" s="27"/>
      <c r="C716" s="27"/>
      <c r="D716" s="27"/>
      <c r="E716" s="132"/>
      <c r="F716" s="133"/>
      <c r="G716" s="133"/>
      <c r="H716" s="134"/>
      <c r="I716" s="134"/>
      <c r="J716" s="132"/>
      <c r="K716" s="132"/>
      <c r="L716" s="132"/>
      <c r="M716" s="132"/>
      <c r="N716" s="132"/>
      <c r="O716" s="132"/>
      <c r="P716" s="132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124"/>
      <c r="AN716" s="124"/>
    </row>
    <row r="717">
      <c r="A717" s="27"/>
      <c r="B717" s="27"/>
      <c r="C717" s="27"/>
      <c r="D717" s="27"/>
      <c r="E717" s="132"/>
      <c r="F717" s="133"/>
      <c r="G717" s="133"/>
      <c r="H717" s="134"/>
      <c r="I717" s="134"/>
      <c r="J717" s="132"/>
      <c r="K717" s="132"/>
      <c r="L717" s="132"/>
      <c r="M717" s="132"/>
      <c r="N717" s="132"/>
      <c r="O717" s="132"/>
      <c r="P717" s="132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124"/>
      <c r="AN717" s="124"/>
    </row>
    <row r="718">
      <c r="A718" s="27"/>
      <c r="B718" s="27"/>
      <c r="C718" s="27"/>
      <c r="D718" s="27"/>
      <c r="E718" s="132"/>
      <c r="F718" s="133"/>
      <c r="G718" s="133"/>
      <c r="H718" s="134"/>
      <c r="I718" s="134"/>
      <c r="J718" s="132"/>
      <c r="K718" s="132"/>
      <c r="L718" s="132"/>
      <c r="M718" s="132"/>
      <c r="N718" s="132"/>
      <c r="O718" s="132"/>
      <c r="P718" s="132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124"/>
      <c r="AN718" s="124"/>
    </row>
    <row r="719">
      <c r="A719" s="27"/>
      <c r="B719" s="27"/>
      <c r="C719" s="27"/>
      <c r="D719" s="27"/>
      <c r="E719" s="132"/>
      <c r="F719" s="133"/>
      <c r="G719" s="133"/>
      <c r="H719" s="134"/>
      <c r="I719" s="134"/>
      <c r="J719" s="132"/>
      <c r="K719" s="132"/>
      <c r="L719" s="132"/>
      <c r="M719" s="132"/>
      <c r="N719" s="132"/>
      <c r="O719" s="132"/>
      <c r="P719" s="132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124"/>
      <c r="AN719" s="124"/>
    </row>
    <row r="720">
      <c r="A720" s="27"/>
      <c r="B720" s="27"/>
      <c r="C720" s="27"/>
      <c r="D720" s="27"/>
      <c r="E720" s="132"/>
      <c r="F720" s="133"/>
      <c r="G720" s="133"/>
      <c r="H720" s="134"/>
      <c r="I720" s="134"/>
      <c r="J720" s="132"/>
      <c r="K720" s="132"/>
      <c r="L720" s="132"/>
      <c r="M720" s="132"/>
      <c r="N720" s="132"/>
      <c r="O720" s="132"/>
      <c r="P720" s="132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124"/>
      <c r="AN720" s="124"/>
    </row>
    <row r="721">
      <c r="A721" s="27"/>
      <c r="B721" s="27"/>
      <c r="C721" s="27"/>
      <c r="D721" s="27"/>
      <c r="E721" s="132"/>
      <c r="F721" s="133"/>
      <c r="G721" s="133"/>
      <c r="H721" s="134"/>
      <c r="I721" s="134"/>
      <c r="J721" s="132"/>
      <c r="K721" s="132"/>
      <c r="L721" s="132"/>
      <c r="M721" s="132"/>
      <c r="N721" s="132"/>
      <c r="O721" s="132"/>
      <c r="P721" s="132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124"/>
      <c r="AN721" s="124"/>
    </row>
    <row r="722">
      <c r="A722" s="27"/>
      <c r="B722" s="27"/>
      <c r="C722" s="27"/>
      <c r="D722" s="27"/>
      <c r="E722" s="132"/>
      <c r="F722" s="133"/>
      <c r="G722" s="133"/>
      <c r="H722" s="134"/>
      <c r="I722" s="134"/>
      <c r="J722" s="132"/>
      <c r="K722" s="132"/>
      <c r="L722" s="132"/>
      <c r="M722" s="132"/>
      <c r="N722" s="132"/>
      <c r="O722" s="132"/>
      <c r="P722" s="132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124"/>
      <c r="AN722" s="124"/>
    </row>
    <row r="723">
      <c r="A723" s="27"/>
      <c r="B723" s="27"/>
      <c r="C723" s="27"/>
      <c r="D723" s="27"/>
      <c r="E723" s="132"/>
      <c r="F723" s="133"/>
      <c r="G723" s="133"/>
      <c r="H723" s="134"/>
      <c r="I723" s="134"/>
      <c r="J723" s="132"/>
      <c r="K723" s="132"/>
      <c r="L723" s="132"/>
      <c r="M723" s="132"/>
      <c r="N723" s="132"/>
      <c r="O723" s="132"/>
      <c r="P723" s="132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124"/>
      <c r="AN723" s="124"/>
    </row>
    <row r="724">
      <c r="A724" s="27"/>
      <c r="B724" s="27"/>
      <c r="C724" s="27"/>
      <c r="D724" s="27"/>
      <c r="E724" s="132"/>
      <c r="F724" s="133"/>
      <c r="G724" s="133"/>
      <c r="H724" s="134"/>
      <c r="I724" s="134"/>
      <c r="J724" s="132"/>
      <c r="K724" s="132"/>
      <c r="L724" s="132"/>
      <c r="M724" s="132"/>
      <c r="N724" s="132"/>
      <c r="O724" s="132"/>
      <c r="P724" s="132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124"/>
      <c r="AN724" s="124"/>
    </row>
    <row r="725">
      <c r="A725" s="27"/>
      <c r="B725" s="27"/>
      <c r="C725" s="27"/>
      <c r="D725" s="27"/>
      <c r="E725" s="132"/>
      <c r="F725" s="133"/>
      <c r="G725" s="133"/>
      <c r="H725" s="134"/>
      <c r="I725" s="134"/>
      <c r="J725" s="132"/>
      <c r="K725" s="132"/>
      <c r="L725" s="132"/>
      <c r="M725" s="132"/>
      <c r="N725" s="132"/>
      <c r="O725" s="132"/>
      <c r="P725" s="132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124"/>
      <c r="AN725" s="124"/>
    </row>
    <row r="726">
      <c r="A726" s="27"/>
      <c r="B726" s="27"/>
      <c r="C726" s="27"/>
      <c r="D726" s="27"/>
      <c r="E726" s="132"/>
      <c r="F726" s="133"/>
      <c r="G726" s="133"/>
      <c r="H726" s="134"/>
      <c r="I726" s="134"/>
      <c r="J726" s="132"/>
      <c r="K726" s="132"/>
      <c r="L726" s="132"/>
      <c r="M726" s="132"/>
      <c r="N726" s="132"/>
      <c r="O726" s="132"/>
      <c r="P726" s="132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124"/>
      <c r="AN726" s="124"/>
    </row>
    <row r="727">
      <c r="A727" s="27"/>
      <c r="B727" s="27"/>
      <c r="C727" s="27"/>
      <c r="D727" s="27"/>
      <c r="E727" s="132"/>
      <c r="F727" s="133"/>
      <c r="G727" s="133"/>
      <c r="H727" s="134"/>
      <c r="I727" s="134"/>
      <c r="J727" s="132"/>
      <c r="K727" s="132"/>
      <c r="L727" s="132"/>
      <c r="M727" s="132"/>
      <c r="N727" s="132"/>
      <c r="O727" s="132"/>
      <c r="P727" s="132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124"/>
      <c r="AN727" s="124"/>
    </row>
    <row r="728">
      <c r="A728" s="27"/>
      <c r="B728" s="27"/>
      <c r="C728" s="27"/>
      <c r="D728" s="27"/>
      <c r="E728" s="132"/>
      <c r="F728" s="133"/>
      <c r="G728" s="133"/>
      <c r="H728" s="134"/>
      <c r="I728" s="134"/>
      <c r="J728" s="132"/>
      <c r="K728" s="132"/>
      <c r="L728" s="132"/>
      <c r="M728" s="132"/>
      <c r="N728" s="132"/>
      <c r="O728" s="132"/>
      <c r="P728" s="132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124"/>
      <c r="AN728" s="124"/>
    </row>
    <row r="729">
      <c r="A729" s="27"/>
      <c r="B729" s="27"/>
      <c r="C729" s="27"/>
      <c r="D729" s="27"/>
      <c r="E729" s="132"/>
      <c r="F729" s="133"/>
      <c r="G729" s="133"/>
      <c r="H729" s="134"/>
      <c r="I729" s="134"/>
      <c r="J729" s="132"/>
      <c r="K729" s="132"/>
      <c r="L729" s="132"/>
      <c r="M729" s="132"/>
      <c r="N729" s="132"/>
      <c r="O729" s="132"/>
      <c r="P729" s="132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124"/>
      <c r="AN729" s="124"/>
    </row>
    <row r="730">
      <c r="A730" s="27"/>
      <c r="B730" s="27"/>
      <c r="C730" s="27"/>
      <c r="D730" s="27"/>
      <c r="E730" s="132"/>
      <c r="F730" s="133"/>
      <c r="G730" s="133"/>
      <c r="H730" s="134"/>
      <c r="I730" s="134"/>
      <c r="J730" s="132"/>
      <c r="K730" s="132"/>
      <c r="L730" s="132"/>
      <c r="M730" s="132"/>
      <c r="N730" s="132"/>
      <c r="O730" s="132"/>
      <c r="P730" s="132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124"/>
      <c r="AN730" s="124"/>
    </row>
    <row r="731">
      <c r="A731" s="27"/>
      <c r="B731" s="27"/>
      <c r="C731" s="27"/>
      <c r="D731" s="27"/>
      <c r="E731" s="132"/>
      <c r="F731" s="133"/>
      <c r="G731" s="133"/>
      <c r="H731" s="134"/>
      <c r="I731" s="134"/>
      <c r="J731" s="132"/>
      <c r="K731" s="132"/>
      <c r="L731" s="132"/>
      <c r="M731" s="132"/>
      <c r="N731" s="132"/>
      <c r="O731" s="132"/>
      <c r="P731" s="132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124"/>
      <c r="AN731" s="124"/>
    </row>
    <row r="732">
      <c r="A732" s="27"/>
      <c r="B732" s="27"/>
      <c r="C732" s="27"/>
      <c r="D732" s="27"/>
      <c r="E732" s="132"/>
      <c r="F732" s="133"/>
      <c r="G732" s="133"/>
      <c r="H732" s="134"/>
      <c r="I732" s="134"/>
      <c r="J732" s="132"/>
      <c r="K732" s="132"/>
      <c r="L732" s="132"/>
      <c r="M732" s="132"/>
      <c r="N732" s="132"/>
      <c r="O732" s="132"/>
      <c r="P732" s="132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124"/>
      <c r="AN732" s="124"/>
    </row>
    <row r="733">
      <c r="A733" s="27"/>
      <c r="B733" s="27"/>
      <c r="C733" s="27"/>
      <c r="D733" s="27"/>
      <c r="E733" s="132"/>
      <c r="F733" s="133"/>
      <c r="G733" s="133"/>
      <c r="H733" s="134"/>
      <c r="I733" s="134"/>
      <c r="J733" s="132"/>
      <c r="K733" s="132"/>
      <c r="L733" s="132"/>
      <c r="M733" s="132"/>
      <c r="N733" s="132"/>
      <c r="O733" s="132"/>
      <c r="P733" s="132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124"/>
      <c r="AN733" s="124"/>
    </row>
    <row r="734">
      <c r="A734" s="27"/>
      <c r="B734" s="27"/>
      <c r="C734" s="27"/>
      <c r="D734" s="27"/>
      <c r="E734" s="132"/>
      <c r="F734" s="133"/>
      <c r="G734" s="133"/>
      <c r="H734" s="134"/>
      <c r="I734" s="134"/>
      <c r="J734" s="132"/>
      <c r="K734" s="132"/>
      <c r="L734" s="132"/>
      <c r="M734" s="132"/>
      <c r="N734" s="132"/>
      <c r="O734" s="132"/>
      <c r="P734" s="132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124"/>
      <c r="AN734" s="124"/>
    </row>
    <row r="735">
      <c r="A735" s="27"/>
      <c r="B735" s="27"/>
      <c r="C735" s="27"/>
      <c r="D735" s="27"/>
      <c r="E735" s="132"/>
      <c r="F735" s="133"/>
      <c r="G735" s="133"/>
      <c r="H735" s="134"/>
      <c r="I735" s="134"/>
      <c r="J735" s="132"/>
      <c r="K735" s="132"/>
      <c r="L735" s="132"/>
      <c r="M735" s="132"/>
      <c r="N735" s="132"/>
      <c r="O735" s="132"/>
      <c r="P735" s="132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124"/>
      <c r="AN735" s="124"/>
    </row>
    <row r="736">
      <c r="A736" s="27"/>
      <c r="B736" s="27"/>
      <c r="C736" s="27"/>
      <c r="D736" s="27"/>
      <c r="E736" s="132"/>
      <c r="F736" s="133"/>
      <c r="G736" s="133"/>
      <c r="H736" s="134"/>
      <c r="I736" s="134"/>
      <c r="J736" s="132"/>
      <c r="K736" s="132"/>
      <c r="L736" s="132"/>
      <c r="M736" s="132"/>
      <c r="N736" s="132"/>
      <c r="O736" s="132"/>
      <c r="P736" s="132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124"/>
      <c r="AN736" s="124"/>
    </row>
    <row r="737">
      <c r="A737" s="27"/>
      <c r="B737" s="27"/>
      <c r="C737" s="27"/>
      <c r="D737" s="27"/>
      <c r="E737" s="132"/>
      <c r="F737" s="133"/>
      <c r="G737" s="133"/>
      <c r="H737" s="134"/>
      <c r="I737" s="134"/>
      <c r="J737" s="132"/>
      <c r="K737" s="132"/>
      <c r="L737" s="132"/>
      <c r="M737" s="132"/>
      <c r="N737" s="132"/>
      <c r="O737" s="132"/>
      <c r="P737" s="132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124"/>
      <c r="AN737" s="124"/>
    </row>
    <row r="738">
      <c r="A738" s="27"/>
      <c r="B738" s="27"/>
      <c r="C738" s="27"/>
      <c r="D738" s="27"/>
      <c r="E738" s="132"/>
      <c r="F738" s="133"/>
      <c r="G738" s="133"/>
      <c r="H738" s="134"/>
      <c r="I738" s="134"/>
      <c r="J738" s="132"/>
      <c r="K738" s="132"/>
      <c r="L738" s="132"/>
      <c r="M738" s="132"/>
      <c r="N738" s="132"/>
      <c r="O738" s="132"/>
      <c r="P738" s="132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124"/>
      <c r="AN738" s="124"/>
    </row>
    <row r="739">
      <c r="A739" s="27"/>
      <c r="B739" s="27"/>
      <c r="C739" s="27"/>
      <c r="D739" s="27"/>
      <c r="E739" s="132"/>
      <c r="F739" s="133"/>
      <c r="G739" s="133"/>
      <c r="H739" s="134"/>
      <c r="I739" s="134"/>
      <c r="J739" s="132"/>
      <c r="K739" s="132"/>
      <c r="L739" s="132"/>
      <c r="M739" s="132"/>
      <c r="N739" s="132"/>
      <c r="O739" s="132"/>
      <c r="P739" s="132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124"/>
      <c r="AN739" s="124"/>
    </row>
    <row r="740">
      <c r="A740" s="27"/>
      <c r="B740" s="27"/>
      <c r="C740" s="27"/>
      <c r="D740" s="27"/>
      <c r="E740" s="132"/>
      <c r="F740" s="133"/>
      <c r="G740" s="133"/>
      <c r="H740" s="134"/>
      <c r="I740" s="134"/>
      <c r="J740" s="132"/>
      <c r="K740" s="132"/>
      <c r="L740" s="132"/>
      <c r="M740" s="132"/>
      <c r="N740" s="132"/>
      <c r="O740" s="132"/>
      <c r="P740" s="132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124"/>
      <c r="AN740" s="124"/>
    </row>
    <row r="741">
      <c r="A741" s="27"/>
      <c r="B741" s="27"/>
      <c r="C741" s="27"/>
      <c r="D741" s="27"/>
      <c r="E741" s="132"/>
      <c r="F741" s="133"/>
      <c r="G741" s="133"/>
      <c r="H741" s="134"/>
      <c r="I741" s="134"/>
      <c r="J741" s="132"/>
      <c r="K741" s="132"/>
      <c r="L741" s="132"/>
      <c r="M741" s="132"/>
      <c r="N741" s="132"/>
      <c r="O741" s="132"/>
      <c r="P741" s="132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124"/>
      <c r="AN741" s="124"/>
    </row>
    <row r="742">
      <c r="A742" s="27"/>
      <c r="B742" s="27"/>
      <c r="C742" s="27"/>
      <c r="D742" s="27"/>
      <c r="E742" s="132"/>
      <c r="F742" s="133"/>
      <c r="G742" s="133"/>
      <c r="H742" s="134"/>
      <c r="I742" s="134"/>
      <c r="J742" s="132"/>
      <c r="K742" s="132"/>
      <c r="L742" s="132"/>
      <c r="M742" s="132"/>
      <c r="N742" s="132"/>
      <c r="O742" s="132"/>
      <c r="P742" s="132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124"/>
      <c r="AN742" s="124"/>
    </row>
    <row r="743">
      <c r="A743" s="27"/>
      <c r="B743" s="27"/>
      <c r="C743" s="27"/>
      <c r="D743" s="27"/>
      <c r="E743" s="132"/>
      <c r="F743" s="133"/>
      <c r="G743" s="133"/>
      <c r="H743" s="134"/>
      <c r="I743" s="134"/>
      <c r="J743" s="132"/>
      <c r="K743" s="132"/>
      <c r="L743" s="132"/>
      <c r="M743" s="132"/>
      <c r="N743" s="132"/>
      <c r="O743" s="132"/>
      <c r="P743" s="132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124"/>
      <c r="AN743" s="124"/>
    </row>
    <row r="744">
      <c r="A744" s="27"/>
      <c r="B744" s="27"/>
      <c r="C744" s="27"/>
      <c r="D744" s="27"/>
      <c r="E744" s="132"/>
      <c r="F744" s="133"/>
      <c r="G744" s="133"/>
      <c r="H744" s="134"/>
      <c r="I744" s="134"/>
      <c r="J744" s="132"/>
      <c r="K744" s="132"/>
      <c r="L744" s="132"/>
      <c r="M744" s="132"/>
      <c r="N744" s="132"/>
      <c r="O744" s="132"/>
      <c r="P744" s="132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124"/>
      <c r="AN744" s="124"/>
    </row>
    <row r="745">
      <c r="A745" s="27"/>
      <c r="B745" s="27"/>
      <c r="C745" s="27"/>
      <c r="D745" s="27"/>
      <c r="E745" s="132"/>
      <c r="F745" s="133"/>
      <c r="G745" s="133"/>
      <c r="H745" s="134"/>
      <c r="I745" s="134"/>
      <c r="J745" s="132"/>
      <c r="K745" s="132"/>
      <c r="L745" s="132"/>
      <c r="M745" s="132"/>
      <c r="N745" s="132"/>
      <c r="O745" s="132"/>
      <c r="P745" s="132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124"/>
      <c r="AN745" s="124"/>
    </row>
    <row r="746">
      <c r="A746" s="27"/>
      <c r="B746" s="27"/>
      <c r="C746" s="27"/>
      <c r="D746" s="27"/>
      <c r="E746" s="132"/>
      <c r="F746" s="133"/>
      <c r="G746" s="133"/>
      <c r="H746" s="134"/>
      <c r="I746" s="134"/>
      <c r="J746" s="132"/>
      <c r="K746" s="132"/>
      <c r="L746" s="132"/>
      <c r="M746" s="132"/>
      <c r="N746" s="132"/>
      <c r="O746" s="132"/>
      <c r="P746" s="132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124"/>
      <c r="AN746" s="124"/>
    </row>
    <row r="747">
      <c r="A747" s="27"/>
      <c r="B747" s="27"/>
      <c r="C747" s="27"/>
      <c r="D747" s="27"/>
      <c r="E747" s="132"/>
      <c r="F747" s="133"/>
      <c r="G747" s="133"/>
      <c r="H747" s="134"/>
      <c r="I747" s="134"/>
      <c r="J747" s="132"/>
      <c r="K747" s="132"/>
      <c r="L747" s="132"/>
      <c r="M747" s="132"/>
      <c r="N747" s="132"/>
      <c r="O747" s="132"/>
      <c r="P747" s="132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124"/>
      <c r="AN747" s="124"/>
    </row>
    <row r="748">
      <c r="A748" s="27"/>
      <c r="B748" s="27"/>
      <c r="C748" s="27"/>
      <c r="D748" s="27"/>
      <c r="E748" s="132"/>
      <c r="F748" s="133"/>
      <c r="G748" s="133"/>
      <c r="H748" s="134"/>
      <c r="I748" s="134"/>
      <c r="J748" s="132"/>
      <c r="K748" s="132"/>
      <c r="L748" s="132"/>
      <c r="M748" s="132"/>
      <c r="N748" s="132"/>
      <c r="O748" s="132"/>
      <c r="P748" s="132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124"/>
      <c r="AN748" s="124"/>
    </row>
    <row r="749">
      <c r="A749" s="27"/>
      <c r="B749" s="27"/>
      <c r="C749" s="27"/>
      <c r="D749" s="27"/>
      <c r="E749" s="132"/>
      <c r="F749" s="133"/>
      <c r="G749" s="133"/>
      <c r="H749" s="134"/>
      <c r="I749" s="134"/>
      <c r="J749" s="132"/>
      <c r="K749" s="132"/>
      <c r="L749" s="132"/>
      <c r="M749" s="132"/>
      <c r="N749" s="132"/>
      <c r="O749" s="132"/>
      <c r="P749" s="132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124"/>
      <c r="AN749" s="124"/>
    </row>
    <row r="750">
      <c r="A750" s="27"/>
      <c r="B750" s="27"/>
      <c r="C750" s="27"/>
      <c r="D750" s="27"/>
      <c r="E750" s="132"/>
      <c r="F750" s="133"/>
      <c r="G750" s="133"/>
      <c r="H750" s="134"/>
      <c r="I750" s="134"/>
      <c r="J750" s="132"/>
      <c r="K750" s="132"/>
      <c r="L750" s="132"/>
      <c r="M750" s="132"/>
      <c r="N750" s="132"/>
      <c r="O750" s="132"/>
      <c r="P750" s="132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124"/>
      <c r="AN750" s="124"/>
    </row>
    <row r="751">
      <c r="A751" s="27"/>
      <c r="B751" s="27"/>
      <c r="C751" s="27"/>
      <c r="D751" s="27"/>
      <c r="E751" s="132"/>
      <c r="F751" s="133"/>
      <c r="G751" s="133"/>
      <c r="H751" s="134"/>
      <c r="I751" s="134"/>
      <c r="J751" s="132"/>
      <c r="K751" s="132"/>
      <c r="L751" s="132"/>
      <c r="M751" s="132"/>
      <c r="N751" s="132"/>
      <c r="O751" s="132"/>
      <c r="P751" s="132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124"/>
      <c r="AN751" s="124"/>
    </row>
    <row r="752">
      <c r="A752" s="27"/>
      <c r="B752" s="27"/>
      <c r="C752" s="27"/>
      <c r="D752" s="27"/>
      <c r="E752" s="132"/>
      <c r="F752" s="133"/>
      <c r="G752" s="133"/>
      <c r="H752" s="134"/>
      <c r="I752" s="134"/>
      <c r="J752" s="132"/>
      <c r="K752" s="132"/>
      <c r="L752" s="132"/>
      <c r="M752" s="132"/>
      <c r="N752" s="132"/>
      <c r="O752" s="132"/>
      <c r="P752" s="132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124"/>
      <c r="AN752" s="124"/>
    </row>
    <row r="753">
      <c r="A753" s="27"/>
      <c r="B753" s="27"/>
      <c r="C753" s="27"/>
      <c r="D753" s="27"/>
      <c r="E753" s="132"/>
      <c r="F753" s="133"/>
      <c r="G753" s="133"/>
      <c r="H753" s="134"/>
      <c r="I753" s="134"/>
      <c r="J753" s="132"/>
      <c r="K753" s="132"/>
      <c r="L753" s="132"/>
      <c r="M753" s="132"/>
      <c r="N753" s="132"/>
      <c r="O753" s="132"/>
      <c r="P753" s="132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124"/>
      <c r="AN753" s="124"/>
    </row>
    <row r="754">
      <c r="A754" s="27"/>
      <c r="B754" s="27"/>
      <c r="C754" s="27"/>
      <c r="D754" s="27"/>
      <c r="E754" s="132"/>
      <c r="F754" s="133"/>
      <c r="G754" s="133"/>
      <c r="H754" s="134"/>
      <c r="I754" s="134"/>
      <c r="J754" s="132"/>
      <c r="K754" s="132"/>
      <c r="L754" s="132"/>
      <c r="M754" s="132"/>
      <c r="N754" s="132"/>
      <c r="O754" s="132"/>
      <c r="P754" s="132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124"/>
      <c r="AN754" s="124"/>
    </row>
    <row r="755">
      <c r="A755" s="27"/>
      <c r="B755" s="27"/>
      <c r="C755" s="27"/>
      <c r="D755" s="27"/>
      <c r="E755" s="132"/>
      <c r="F755" s="133"/>
      <c r="G755" s="133"/>
      <c r="H755" s="134"/>
      <c r="I755" s="134"/>
      <c r="J755" s="132"/>
      <c r="K755" s="132"/>
      <c r="L755" s="132"/>
      <c r="M755" s="132"/>
      <c r="N755" s="132"/>
      <c r="O755" s="132"/>
      <c r="P755" s="132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124"/>
      <c r="AN755" s="124"/>
    </row>
    <row r="756">
      <c r="A756" s="27"/>
      <c r="B756" s="27"/>
      <c r="C756" s="27"/>
      <c r="D756" s="27"/>
      <c r="E756" s="132"/>
      <c r="F756" s="133"/>
      <c r="G756" s="133"/>
      <c r="H756" s="134"/>
      <c r="I756" s="134"/>
      <c r="J756" s="132"/>
      <c r="K756" s="132"/>
      <c r="L756" s="132"/>
      <c r="M756" s="132"/>
      <c r="N756" s="132"/>
      <c r="O756" s="132"/>
      <c r="P756" s="132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124"/>
      <c r="AN756" s="124"/>
    </row>
    <row r="757">
      <c r="A757" s="27"/>
      <c r="B757" s="27"/>
      <c r="C757" s="27"/>
      <c r="D757" s="27"/>
      <c r="E757" s="132"/>
      <c r="F757" s="133"/>
      <c r="G757" s="133"/>
      <c r="H757" s="134"/>
      <c r="I757" s="134"/>
      <c r="J757" s="132"/>
      <c r="K757" s="132"/>
      <c r="L757" s="132"/>
      <c r="M757" s="132"/>
      <c r="N757" s="132"/>
      <c r="O757" s="132"/>
      <c r="P757" s="132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124"/>
      <c r="AN757" s="124"/>
    </row>
    <row r="758">
      <c r="A758" s="27"/>
      <c r="B758" s="27"/>
      <c r="C758" s="27"/>
      <c r="D758" s="27"/>
      <c r="E758" s="132"/>
      <c r="F758" s="133"/>
      <c r="G758" s="133"/>
      <c r="H758" s="134"/>
      <c r="I758" s="134"/>
      <c r="J758" s="132"/>
      <c r="K758" s="132"/>
      <c r="L758" s="132"/>
      <c r="M758" s="132"/>
      <c r="N758" s="132"/>
      <c r="O758" s="132"/>
      <c r="P758" s="132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124"/>
      <c r="AN758" s="124"/>
    </row>
    <row r="759">
      <c r="A759" s="27"/>
      <c r="B759" s="27"/>
      <c r="C759" s="27"/>
      <c r="D759" s="27"/>
      <c r="E759" s="132"/>
      <c r="F759" s="133"/>
      <c r="G759" s="133"/>
      <c r="H759" s="134"/>
      <c r="I759" s="134"/>
      <c r="J759" s="132"/>
      <c r="K759" s="132"/>
      <c r="L759" s="132"/>
      <c r="M759" s="132"/>
      <c r="N759" s="132"/>
      <c r="O759" s="132"/>
      <c r="P759" s="132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124"/>
      <c r="AN759" s="124"/>
    </row>
    <row r="760">
      <c r="A760" s="27"/>
      <c r="B760" s="27"/>
      <c r="C760" s="27"/>
      <c r="D760" s="27"/>
      <c r="E760" s="132"/>
      <c r="F760" s="133"/>
      <c r="G760" s="133"/>
      <c r="H760" s="134"/>
      <c r="I760" s="134"/>
      <c r="J760" s="132"/>
      <c r="K760" s="132"/>
      <c r="L760" s="132"/>
      <c r="M760" s="132"/>
      <c r="N760" s="132"/>
      <c r="O760" s="132"/>
      <c r="P760" s="132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124"/>
      <c r="AN760" s="124"/>
    </row>
    <row r="761">
      <c r="A761" s="27"/>
      <c r="B761" s="27"/>
      <c r="C761" s="27"/>
      <c r="D761" s="27"/>
      <c r="E761" s="132"/>
      <c r="F761" s="133"/>
      <c r="G761" s="133"/>
      <c r="H761" s="134"/>
      <c r="I761" s="134"/>
      <c r="J761" s="132"/>
      <c r="K761" s="132"/>
      <c r="L761" s="132"/>
      <c r="M761" s="132"/>
      <c r="N761" s="132"/>
      <c r="O761" s="132"/>
      <c r="P761" s="132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124"/>
      <c r="AN761" s="124"/>
    </row>
    <row r="762">
      <c r="A762" s="27"/>
      <c r="B762" s="27"/>
      <c r="C762" s="27"/>
      <c r="D762" s="27"/>
      <c r="E762" s="132"/>
      <c r="F762" s="133"/>
      <c r="G762" s="133"/>
      <c r="H762" s="134"/>
      <c r="I762" s="134"/>
      <c r="J762" s="132"/>
      <c r="K762" s="132"/>
      <c r="L762" s="132"/>
      <c r="M762" s="132"/>
      <c r="N762" s="132"/>
      <c r="O762" s="132"/>
      <c r="P762" s="132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124"/>
      <c r="AN762" s="124"/>
    </row>
    <row r="763">
      <c r="A763" s="27"/>
      <c r="B763" s="27"/>
      <c r="C763" s="27"/>
      <c r="D763" s="27"/>
      <c r="E763" s="132"/>
      <c r="F763" s="133"/>
      <c r="G763" s="133"/>
      <c r="H763" s="134"/>
      <c r="I763" s="134"/>
      <c r="J763" s="132"/>
      <c r="K763" s="132"/>
      <c r="L763" s="132"/>
      <c r="M763" s="132"/>
      <c r="N763" s="132"/>
      <c r="O763" s="132"/>
      <c r="P763" s="132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124"/>
      <c r="AN763" s="124"/>
    </row>
    <row r="764">
      <c r="A764" s="27"/>
      <c r="B764" s="27"/>
      <c r="C764" s="27"/>
      <c r="D764" s="27"/>
      <c r="E764" s="132"/>
      <c r="F764" s="133"/>
      <c r="G764" s="133"/>
      <c r="H764" s="134"/>
      <c r="I764" s="134"/>
      <c r="J764" s="132"/>
      <c r="K764" s="132"/>
      <c r="L764" s="132"/>
      <c r="M764" s="132"/>
      <c r="N764" s="132"/>
      <c r="O764" s="132"/>
      <c r="P764" s="132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124"/>
      <c r="AN764" s="124"/>
    </row>
    <row r="765">
      <c r="A765" s="27"/>
      <c r="B765" s="27"/>
      <c r="C765" s="27"/>
      <c r="D765" s="27"/>
      <c r="E765" s="132"/>
      <c r="F765" s="133"/>
      <c r="G765" s="133"/>
      <c r="H765" s="134"/>
      <c r="I765" s="134"/>
      <c r="J765" s="132"/>
      <c r="K765" s="132"/>
      <c r="L765" s="132"/>
      <c r="M765" s="132"/>
      <c r="N765" s="132"/>
      <c r="O765" s="132"/>
      <c r="P765" s="132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124"/>
      <c r="AN765" s="124"/>
    </row>
    <row r="766">
      <c r="A766" s="27"/>
      <c r="B766" s="27"/>
      <c r="C766" s="27"/>
      <c r="D766" s="27"/>
      <c r="E766" s="132"/>
      <c r="F766" s="133"/>
      <c r="G766" s="133"/>
      <c r="H766" s="134"/>
      <c r="I766" s="134"/>
      <c r="J766" s="132"/>
      <c r="K766" s="132"/>
      <c r="L766" s="132"/>
      <c r="M766" s="132"/>
      <c r="N766" s="132"/>
      <c r="O766" s="132"/>
      <c r="P766" s="132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124"/>
      <c r="AN766" s="124"/>
    </row>
    <row r="767">
      <c r="A767" s="27"/>
      <c r="B767" s="27"/>
      <c r="C767" s="27"/>
      <c r="D767" s="27"/>
      <c r="E767" s="132"/>
      <c r="F767" s="133"/>
      <c r="G767" s="133"/>
      <c r="H767" s="134"/>
      <c r="I767" s="134"/>
      <c r="J767" s="132"/>
      <c r="K767" s="132"/>
      <c r="L767" s="132"/>
      <c r="M767" s="132"/>
      <c r="N767" s="132"/>
      <c r="O767" s="132"/>
      <c r="P767" s="132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124"/>
      <c r="AN767" s="124"/>
    </row>
    <row r="768">
      <c r="A768" s="27"/>
      <c r="B768" s="27"/>
      <c r="C768" s="27"/>
      <c r="D768" s="27"/>
      <c r="E768" s="132"/>
      <c r="F768" s="133"/>
      <c r="G768" s="133"/>
      <c r="H768" s="134"/>
      <c r="I768" s="134"/>
      <c r="J768" s="132"/>
      <c r="K768" s="132"/>
      <c r="L768" s="132"/>
      <c r="M768" s="132"/>
      <c r="N768" s="132"/>
      <c r="O768" s="132"/>
      <c r="P768" s="132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124"/>
      <c r="AN768" s="124"/>
    </row>
    <row r="769">
      <c r="A769" s="27"/>
      <c r="B769" s="27"/>
      <c r="C769" s="27"/>
      <c r="D769" s="27"/>
      <c r="E769" s="132"/>
      <c r="F769" s="133"/>
      <c r="G769" s="133"/>
      <c r="H769" s="134"/>
      <c r="I769" s="134"/>
      <c r="J769" s="132"/>
      <c r="K769" s="132"/>
      <c r="L769" s="132"/>
      <c r="M769" s="132"/>
      <c r="N769" s="132"/>
      <c r="O769" s="132"/>
      <c r="P769" s="132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124"/>
      <c r="AN769" s="124"/>
    </row>
    <row r="770">
      <c r="A770" s="27"/>
      <c r="B770" s="27"/>
      <c r="C770" s="27"/>
      <c r="D770" s="27"/>
      <c r="E770" s="132"/>
      <c r="F770" s="133"/>
      <c r="G770" s="133"/>
      <c r="H770" s="134"/>
      <c r="I770" s="134"/>
      <c r="J770" s="132"/>
      <c r="K770" s="132"/>
      <c r="L770" s="132"/>
      <c r="M770" s="132"/>
      <c r="N770" s="132"/>
      <c r="O770" s="132"/>
      <c r="P770" s="132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124"/>
      <c r="AN770" s="124"/>
    </row>
    <row r="771">
      <c r="A771" s="27"/>
      <c r="B771" s="27"/>
      <c r="C771" s="27"/>
      <c r="D771" s="27"/>
      <c r="E771" s="132"/>
      <c r="F771" s="133"/>
      <c r="G771" s="133"/>
      <c r="H771" s="134"/>
      <c r="I771" s="134"/>
      <c r="J771" s="132"/>
      <c r="K771" s="132"/>
      <c r="L771" s="132"/>
      <c r="M771" s="132"/>
      <c r="N771" s="132"/>
      <c r="O771" s="132"/>
      <c r="P771" s="132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124"/>
      <c r="AN771" s="124"/>
    </row>
    <row r="772">
      <c r="A772" s="27"/>
      <c r="B772" s="27"/>
      <c r="C772" s="27"/>
      <c r="D772" s="27"/>
      <c r="E772" s="132"/>
      <c r="F772" s="133"/>
      <c r="G772" s="133"/>
      <c r="H772" s="134"/>
      <c r="I772" s="134"/>
      <c r="J772" s="132"/>
      <c r="K772" s="132"/>
      <c r="L772" s="132"/>
      <c r="M772" s="132"/>
      <c r="N772" s="132"/>
      <c r="O772" s="132"/>
      <c r="P772" s="132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124"/>
      <c r="AN772" s="124"/>
    </row>
    <row r="773">
      <c r="A773" s="27"/>
      <c r="B773" s="27"/>
      <c r="C773" s="27"/>
      <c r="D773" s="27"/>
      <c r="E773" s="132"/>
      <c r="F773" s="133"/>
      <c r="G773" s="133"/>
      <c r="H773" s="134"/>
      <c r="I773" s="134"/>
      <c r="J773" s="132"/>
      <c r="K773" s="132"/>
      <c r="L773" s="132"/>
      <c r="M773" s="132"/>
      <c r="N773" s="132"/>
      <c r="O773" s="132"/>
      <c r="P773" s="132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124"/>
      <c r="AN773" s="124"/>
    </row>
    <row r="774">
      <c r="A774" s="27"/>
      <c r="B774" s="27"/>
      <c r="C774" s="27"/>
      <c r="D774" s="27"/>
      <c r="E774" s="132"/>
      <c r="F774" s="133"/>
      <c r="G774" s="133"/>
      <c r="H774" s="134"/>
      <c r="I774" s="134"/>
      <c r="J774" s="132"/>
      <c r="K774" s="132"/>
      <c r="L774" s="132"/>
      <c r="M774" s="132"/>
      <c r="N774" s="132"/>
      <c r="O774" s="132"/>
      <c r="P774" s="132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124"/>
      <c r="AN774" s="124"/>
    </row>
    <row r="775">
      <c r="A775" s="27"/>
      <c r="B775" s="27"/>
      <c r="C775" s="27"/>
      <c r="D775" s="27"/>
      <c r="E775" s="132"/>
      <c r="F775" s="133"/>
      <c r="G775" s="133"/>
      <c r="H775" s="134"/>
      <c r="I775" s="134"/>
      <c r="J775" s="132"/>
      <c r="K775" s="132"/>
      <c r="L775" s="132"/>
      <c r="M775" s="132"/>
      <c r="N775" s="132"/>
      <c r="O775" s="132"/>
      <c r="P775" s="132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124"/>
      <c r="AN775" s="124"/>
    </row>
    <row r="776">
      <c r="A776" s="27"/>
      <c r="B776" s="27"/>
      <c r="C776" s="27"/>
      <c r="D776" s="27"/>
      <c r="E776" s="132"/>
      <c r="F776" s="133"/>
      <c r="G776" s="133"/>
      <c r="H776" s="134"/>
      <c r="I776" s="134"/>
      <c r="J776" s="132"/>
      <c r="K776" s="132"/>
      <c r="L776" s="132"/>
      <c r="M776" s="132"/>
      <c r="N776" s="132"/>
      <c r="O776" s="132"/>
      <c r="P776" s="132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124"/>
      <c r="AN776" s="124"/>
    </row>
    <row r="777">
      <c r="A777" s="27"/>
      <c r="B777" s="27"/>
      <c r="C777" s="27"/>
      <c r="D777" s="27"/>
      <c r="E777" s="132"/>
      <c r="F777" s="133"/>
      <c r="G777" s="133"/>
      <c r="H777" s="134"/>
      <c r="I777" s="134"/>
      <c r="J777" s="132"/>
      <c r="K777" s="132"/>
      <c r="L777" s="132"/>
      <c r="M777" s="132"/>
      <c r="N777" s="132"/>
      <c r="O777" s="132"/>
      <c r="P777" s="132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124"/>
      <c r="AN777" s="124"/>
    </row>
    <row r="778">
      <c r="A778" s="27"/>
      <c r="B778" s="27"/>
      <c r="C778" s="27"/>
      <c r="D778" s="27"/>
      <c r="E778" s="132"/>
      <c r="F778" s="133"/>
      <c r="G778" s="133"/>
      <c r="H778" s="134"/>
      <c r="I778" s="134"/>
      <c r="J778" s="132"/>
      <c r="K778" s="132"/>
      <c r="L778" s="132"/>
      <c r="M778" s="132"/>
      <c r="N778" s="132"/>
      <c r="O778" s="132"/>
      <c r="P778" s="132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124"/>
      <c r="AN778" s="124"/>
    </row>
    <row r="779">
      <c r="A779" s="27"/>
      <c r="B779" s="27"/>
      <c r="C779" s="27"/>
      <c r="D779" s="27"/>
      <c r="E779" s="132"/>
      <c r="F779" s="133"/>
      <c r="G779" s="133"/>
      <c r="H779" s="134"/>
      <c r="I779" s="134"/>
      <c r="J779" s="132"/>
      <c r="K779" s="132"/>
      <c r="L779" s="132"/>
      <c r="M779" s="132"/>
      <c r="N779" s="132"/>
      <c r="O779" s="132"/>
      <c r="P779" s="132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124"/>
      <c r="AN779" s="124"/>
    </row>
    <row r="780">
      <c r="A780" s="27"/>
      <c r="B780" s="27"/>
      <c r="C780" s="27"/>
      <c r="D780" s="27"/>
      <c r="E780" s="132"/>
      <c r="F780" s="133"/>
      <c r="G780" s="133"/>
      <c r="H780" s="134"/>
      <c r="I780" s="134"/>
      <c r="J780" s="132"/>
      <c r="K780" s="132"/>
      <c r="L780" s="132"/>
      <c r="M780" s="132"/>
      <c r="N780" s="132"/>
      <c r="O780" s="132"/>
      <c r="P780" s="132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124"/>
      <c r="AN780" s="124"/>
    </row>
    <row r="781">
      <c r="A781" s="27"/>
      <c r="B781" s="27"/>
      <c r="C781" s="27"/>
      <c r="D781" s="27"/>
      <c r="E781" s="132"/>
      <c r="F781" s="133"/>
      <c r="G781" s="133"/>
      <c r="H781" s="134"/>
      <c r="I781" s="134"/>
      <c r="J781" s="132"/>
      <c r="K781" s="132"/>
      <c r="L781" s="132"/>
      <c r="M781" s="132"/>
      <c r="N781" s="132"/>
      <c r="O781" s="132"/>
      <c r="P781" s="132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124"/>
      <c r="AN781" s="124"/>
    </row>
    <row r="782">
      <c r="A782" s="27"/>
      <c r="B782" s="27"/>
      <c r="C782" s="27"/>
      <c r="D782" s="27"/>
      <c r="E782" s="132"/>
      <c r="F782" s="133"/>
      <c r="G782" s="133"/>
      <c r="H782" s="134"/>
      <c r="I782" s="134"/>
      <c r="J782" s="132"/>
      <c r="K782" s="132"/>
      <c r="L782" s="132"/>
      <c r="M782" s="132"/>
      <c r="N782" s="132"/>
      <c r="O782" s="132"/>
      <c r="P782" s="132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124"/>
      <c r="AN782" s="124"/>
    </row>
    <row r="783">
      <c r="A783" s="27"/>
      <c r="B783" s="27"/>
      <c r="C783" s="27"/>
      <c r="D783" s="27"/>
      <c r="E783" s="132"/>
      <c r="F783" s="133"/>
      <c r="G783" s="133"/>
      <c r="H783" s="134"/>
      <c r="I783" s="134"/>
      <c r="J783" s="132"/>
      <c r="K783" s="132"/>
      <c r="L783" s="132"/>
      <c r="M783" s="132"/>
      <c r="N783" s="132"/>
      <c r="O783" s="132"/>
      <c r="P783" s="132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124"/>
      <c r="AN783" s="124"/>
    </row>
    <row r="784">
      <c r="A784" s="27"/>
      <c r="B784" s="27"/>
      <c r="C784" s="27"/>
      <c r="D784" s="27"/>
      <c r="E784" s="132"/>
      <c r="F784" s="133"/>
      <c r="G784" s="133"/>
      <c r="H784" s="134"/>
      <c r="I784" s="134"/>
      <c r="J784" s="132"/>
      <c r="K784" s="132"/>
      <c r="L784" s="132"/>
      <c r="M784" s="132"/>
      <c r="N784" s="132"/>
      <c r="O784" s="132"/>
      <c r="P784" s="132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124"/>
      <c r="AN784" s="124"/>
    </row>
    <row r="785">
      <c r="A785" s="27"/>
      <c r="B785" s="27"/>
      <c r="C785" s="27"/>
      <c r="D785" s="27"/>
      <c r="E785" s="132"/>
      <c r="F785" s="133"/>
      <c r="G785" s="133"/>
      <c r="H785" s="134"/>
      <c r="I785" s="134"/>
      <c r="J785" s="132"/>
      <c r="K785" s="132"/>
      <c r="L785" s="132"/>
      <c r="M785" s="132"/>
      <c r="N785" s="132"/>
      <c r="O785" s="132"/>
      <c r="P785" s="132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124"/>
      <c r="AN785" s="124"/>
    </row>
    <row r="786">
      <c r="A786" s="27"/>
      <c r="B786" s="27"/>
      <c r="C786" s="27"/>
      <c r="D786" s="27"/>
      <c r="E786" s="132"/>
      <c r="F786" s="133"/>
      <c r="G786" s="133"/>
      <c r="H786" s="134"/>
      <c r="I786" s="134"/>
      <c r="J786" s="132"/>
      <c r="K786" s="132"/>
      <c r="L786" s="132"/>
      <c r="M786" s="132"/>
      <c r="N786" s="132"/>
      <c r="O786" s="132"/>
      <c r="P786" s="132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124"/>
      <c r="AN786" s="124"/>
    </row>
    <row r="787">
      <c r="A787" s="27"/>
      <c r="B787" s="27"/>
      <c r="C787" s="27"/>
      <c r="D787" s="27"/>
      <c r="E787" s="132"/>
      <c r="F787" s="133"/>
      <c r="G787" s="133"/>
      <c r="H787" s="134"/>
      <c r="I787" s="134"/>
      <c r="J787" s="132"/>
      <c r="K787" s="132"/>
      <c r="L787" s="132"/>
      <c r="M787" s="132"/>
      <c r="N787" s="132"/>
      <c r="O787" s="132"/>
      <c r="P787" s="132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124"/>
      <c r="AN787" s="124"/>
    </row>
    <row r="788">
      <c r="A788" s="27"/>
      <c r="B788" s="27"/>
      <c r="C788" s="27"/>
      <c r="D788" s="27"/>
      <c r="E788" s="132"/>
      <c r="F788" s="133"/>
      <c r="G788" s="133"/>
      <c r="H788" s="134"/>
      <c r="I788" s="134"/>
      <c r="J788" s="132"/>
      <c r="K788" s="132"/>
      <c r="L788" s="132"/>
      <c r="M788" s="132"/>
      <c r="N788" s="132"/>
      <c r="O788" s="132"/>
      <c r="P788" s="132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124"/>
      <c r="AN788" s="124"/>
    </row>
    <row r="789">
      <c r="A789" s="27"/>
      <c r="B789" s="27"/>
      <c r="C789" s="27"/>
      <c r="D789" s="27"/>
      <c r="E789" s="132"/>
      <c r="F789" s="133"/>
      <c r="G789" s="133"/>
      <c r="H789" s="134"/>
      <c r="I789" s="134"/>
      <c r="J789" s="132"/>
      <c r="K789" s="132"/>
      <c r="L789" s="132"/>
      <c r="M789" s="132"/>
      <c r="N789" s="132"/>
      <c r="O789" s="132"/>
      <c r="P789" s="132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124"/>
      <c r="AN789" s="124"/>
    </row>
    <row r="790">
      <c r="A790" s="27"/>
      <c r="B790" s="27"/>
      <c r="C790" s="27"/>
      <c r="D790" s="27"/>
      <c r="E790" s="132"/>
      <c r="F790" s="133"/>
      <c r="G790" s="133"/>
      <c r="H790" s="134"/>
      <c r="I790" s="134"/>
      <c r="J790" s="132"/>
      <c r="K790" s="132"/>
      <c r="L790" s="132"/>
      <c r="M790" s="132"/>
      <c r="N790" s="132"/>
      <c r="O790" s="132"/>
      <c r="P790" s="132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124"/>
      <c r="AN790" s="124"/>
    </row>
    <row r="791">
      <c r="A791" s="27"/>
      <c r="B791" s="27"/>
      <c r="C791" s="27"/>
      <c r="D791" s="27"/>
      <c r="E791" s="132"/>
      <c r="F791" s="133"/>
      <c r="G791" s="133"/>
      <c r="H791" s="134"/>
      <c r="I791" s="134"/>
      <c r="J791" s="132"/>
      <c r="K791" s="132"/>
      <c r="L791" s="132"/>
      <c r="M791" s="132"/>
      <c r="N791" s="132"/>
      <c r="O791" s="132"/>
      <c r="P791" s="132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124"/>
      <c r="AN791" s="124"/>
    </row>
    <row r="792">
      <c r="A792" s="27"/>
      <c r="B792" s="27"/>
      <c r="C792" s="27"/>
      <c r="D792" s="27"/>
      <c r="E792" s="132"/>
      <c r="F792" s="133"/>
      <c r="G792" s="133"/>
      <c r="H792" s="134"/>
      <c r="I792" s="134"/>
      <c r="J792" s="132"/>
      <c r="K792" s="132"/>
      <c r="L792" s="132"/>
      <c r="M792" s="132"/>
      <c r="N792" s="132"/>
      <c r="O792" s="132"/>
      <c r="P792" s="132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124"/>
      <c r="AN792" s="124"/>
    </row>
    <row r="793">
      <c r="A793" s="27"/>
      <c r="B793" s="27"/>
      <c r="C793" s="27"/>
      <c r="D793" s="27"/>
      <c r="E793" s="132"/>
      <c r="F793" s="133"/>
      <c r="G793" s="133"/>
      <c r="H793" s="134"/>
      <c r="I793" s="134"/>
      <c r="J793" s="132"/>
      <c r="K793" s="132"/>
      <c r="L793" s="132"/>
      <c r="M793" s="132"/>
      <c r="N793" s="132"/>
      <c r="O793" s="132"/>
      <c r="P793" s="132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124"/>
      <c r="AN793" s="124"/>
    </row>
    <row r="794">
      <c r="A794" s="27"/>
      <c r="B794" s="27"/>
      <c r="C794" s="27"/>
      <c r="D794" s="27"/>
      <c r="E794" s="132"/>
      <c r="F794" s="133"/>
      <c r="G794" s="133"/>
      <c r="H794" s="134"/>
      <c r="I794" s="134"/>
      <c r="J794" s="132"/>
      <c r="K794" s="132"/>
      <c r="L794" s="132"/>
      <c r="M794" s="132"/>
      <c r="N794" s="132"/>
      <c r="O794" s="132"/>
      <c r="P794" s="132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124"/>
      <c r="AN794" s="124"/>
    </row>
    <row r="795">
      <c r="A795" s="27"/>
      <c r="B795" s="27"/>
      <c r="C795" s="27"/>
      <c r="D795" s="27"/>
      <c r="E795" s="132"/>
      <c r="F795" s="133"/>
      <c r="G795" s="133"/>
      <c r="H795" s="134"/>
      <c r="I795" s="134"/>
      <c r="J795" s="132"/>
      <c r="K795" s="132"/>
      <c r="L795" s="132"/>
      <c r="M795" s="132"/>
      <c r="N795" s="132"/>
      <c r="O795" s="132"/>
      <c r="P795" s="132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124"/>
      <c r="AN795" s="124"/>
    </row>
    <row r="796">
      <c r="A796" s="27"/>
      <c r="B796" s="27"/>
      <c r="C796" s="27"/>
      <c r="D796" s="27"/>
      <c r="E796" s="132"/>
      <c r="F796" s="133"/>
      <c r="G796" s="133"/>
      <c r="H796" s="134"/>
      <c r="I796" s="134"/>
      <c r="J796" s="132"/>
      <c r="K796" s="132"/>
      <c r="L796" s="132"/>
      <c r="M796" s="132"/>
      <c r="N796" s="132"/>
      <c r="O796" s="132"/>
      <c r="P796" s="132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124"/>
      <c r="AN796" s="124"/>
    </row>
    <row r="797">
      <c r="A797" s="27"/>
      <c r="B797" s="27"/>
      <c r="C797" s="27"/>
      <c r="D797" s="27"/>
      <c r="E797" s="132"/>
      <c r="F797" s="133"/>
      <c r="G797" s="133"/>
      <c r="H797" s="134"/>
      <c r="I797" s="134"/>
      <c r="J797" s="132"/>
      <c r="K797" s="132"/>
      <c r="L797" s="132"/>
      <c r="M797" s="132"/>
      <c r="N797" s="132"/>
      <c r="O797" s="132"/>
      <c r="P797" s="132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124"/>
      <c r="AN797" s="124"/>
    </row>
    <row r="798">
      <c r="A798" s="27"/>
      <c r="B798" s="27"/>
      <c r="C798" s="27"/>
      <c r="D798" s="27"/>
      <c r="E798" s="132"/>
      <c r="F798" s="133"/>
      <c r="G798" s="133"/>
      <c r="H798" s="134"/>
      <c r="I798" s="134"/>
      <c r="J798" s="132"/>
      <c r="K798" s="132"/>
      <c r="L798" s="132"/>
      <c r="M798" s="132"/>
      <c r="N798" s="132"/>
      <c r="O798" s="132"/>
      <c r="P798" s="132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124"/>
      <c r="AN798" s="124"/>
    </row>
    <row r="799">
      <c r="A799" s="27"/>
      <c r="B799" s="27"/>
      <c r="C799" s="27"/>
      <c r="D799" s="27"/>
      <c r="E799" s="132"/>
      <c r="F799" s="133"/>
      <c r="G799" s="133"/>
      <c r="H799" s="134"/>
      <c r="I799" s="134"/>
      <c r="J799" s="132"/>
      <c r="K799" s="132"/>
      <c r="L799" s="132"/>
      <c r="M799" s="132"/>
      <c r="N799" s="132"/>
      <c r="O799" s="132"/>
      <c r="P799" s="132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124"/>
      <c r="AN799" s="124"/>
    </row>
    <row r="800">
      <c r="A800" s="27"/>
      <c r="B800" s="27"/>
      <c r="C800" s="27"/>
      <c r="D800" s="27"/>
      <c r="E800" s="132"/>
      <c r="F800" s="133"/>
      <c r="G800" s="133"/>
      <c r="H800" s="134"/>
      <c r="I800" s="134"/>
      <c r="J800" s="132"/>
      <c r="K800" s="132"/>
      <c r="L800" s="132"/>
      <c r="M800" s="132"/>
      <c r="N800" s="132"/>
      <c r="O800" s="132"/>
      <c r="P800" s="132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124"/>
      <c r="AN800" s="124"/>
    </row>
    <row r="801">
      <c r="A801" s="27"/>
      <c r="B801" s="27"/>
      <c r="C801" s="27"/>
      <c r="D801" s="27"/>
      <c r="E801" s="132"/>
      <c r="F801" s="133"/>
      <c r="G801" s="133"/>
      <c r="H801" s="134"/>
      <c r="I801" s="134"/>
      <c r="J801" s="132"/>
      <c r="K801" s="132"/>
      <c r="L801" s="132"/>
      <c r="M801" s="132"/>
      <c r="N801" s="132"/>
      <c r="O801" s="132"/>
      <c r="P801" s="132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124"/>
      <c r="AN801" s="124"/>
    </row>
    <row r="802">
      <c r="A802" s="27"/>
      <c r="B802" s="27"/>
      <c r="C802" s="27"/>
      <c r="D802" s="27"/>
      <c r="E802" s="132"/>
      <c r="F802" s="133"/>
      <c r="G802" s="133"/>
      <c r="H802" s="134"/>
      <c r="I802" s="134"/>
      <c r="J802" s="132"/>
      <c r="K802" s="132"/>
      <c r="L802" s="132"/>
      <c r="M802" s="132"/>
      <c r="N802" s="132"/>
      <c r="O802" s="132"/>
      <c r="P802" s="132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124"/>
      <c r="AN802" s="124"/>
    </row>
    <row r="803">
      <c r="A803" s="27"/>
      <c r="B803" s="27"/>
      <c r="C803" s="27"/>
      <c r="D803" s="27"/>
      <c r="E803" s="132"/>
      <c r="F803" s="133"/>
      <c r="G803" s="133"/>
      <c r="H803" s="134"/>
      <c r="I803" s="134"/>
      <c r="J803" s="132"/>
      <c r="K803" s="132"/>
      <c r="L803" s="132"/>
      <c r="M803" s="132"/>
      <c r="N803" s="132"/>
      <c r="O803" s="132"/>
      <c r="P803" s="132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124"/>
      <c r="AN803" s="124"/>
    </row>
    <row r="804">
      <c r="A804" s="27"/>
      <c r="B804" s="27"/>
      <c r="C804" s="27"/>
      <c r="D804" s="27"/>
      <c r="E804" s="132"/>
      <c r="F804" s="133"/>
      <c r="G804" s="133"/>
      <c r="H804" s="134"/>
      <c r="I804" s="134"/>
      <c r="J804" s="132"/>
      <c r="K804" s="132"/>
      <c r="L804" s="132"/>
      <c r="M804" s="132"/>
      <c r="N804" s="132"/>
      <c r="O804" s="132"/>
      <c r="P804" s="132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124"/>
      <c r="AN804" s="124"/>
    </row>
    <row r="805">
      <c r="A805" s="27"/>
      <c r="B805" s="27"/>
      <c r="C805" s="27"/>
      <c r="D805" s="27"/>
      <c r="E805" s="132"/>
      <c r="F805" s="133"/>
      <c r="G805" s="133"/>
      <c r="H805" s="134"/>
      <c r="I805" s="134"/>
      <c r="J805" s="132"/>
      <c r="K805" s="132"/>
      <c r="L805" s="132"/>
      <c r="M805" s="132"/>
      <c r="N805" s="132"/>
      <c r="O805" s="132"/>
      <c r="P805" s="132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124"/>
      <c r="AN805" s="124"/>
    </row>
    <row r="806">
      <c r="A806" s="27"/>
      <c r="B806" s="27"/>
      <c r="C806" s="27"/>
      <c r="D806" s="27"/>
      <c r="E806" s="132"/>
      <c r="F806" s="133"/>
      <c r="G806" s="133"/>
      <c r="H806" s="134"/>
      <c r="I806" s="134"/>
      <c r="J806" s="132"/>
      <c r="K806" s="132"/>
      <c r="L806" s="132"/>
      <c r="M806" s="132"/>
      <c r="N806" s="132"/>
      <c r="O806" s="132"/>
      <c r="P806" s="132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124"/>
      <c r="AN806" s="124"/>
    </row>
    <row r="807">
      <c r="A807" s="27"/>
      <c r="B807" s="27"/>
      <c r="C807" s="27"/>
      <c r="D807" s="27"/>
      <c r="E807" s="132"/>
      <c r="F807" s="133"/>
      <c r="G807" s="133"/>
      <c r="H807" s="134"/>
      <c r="I807" s="134"/>
      <c r="J807" s="132"/>
      <c r="K807" s="132"/>
      <c r="L807" s="132"/>
      <c r="M807" s="132"/>
      <c r="N807" s="132"/>
      <c r="O807" s="132"/>
      <c r="P807" s="132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124"/>
      <c r="AN807" s="124"/>
    </row>
    <row r="808">
      <c r="A808" s="27"/>
      <c r="B808" s="27"/>
      <c r="C808" s="27"/>
      <c r="D808" s="27"/>
      <c r="E808" s="132"/>
      <c r="F808" s="133"/>
      <c r="G808" s="133"/>
      <c r="H808" s="134"/>
      <c r="I808" s="134"/>
      <c r="J808" s="132"/>
      <c r="K808" s="132"/>
      <c r="L808" s="132"/>
      <c r="M808" s="132"/>
      <c r="N808" s="132"/>
      <c r="O808" s="132"/>
      <c r="P808" s="132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124"/>
      <c r="AN808" s="124"/>
    </row>
    <row r="809">
      <c r="A809" s="27"/>
      <c r="B809" s="27"/>
      <c r="C809" s="27"/>
      <c r="D809" s="27"/>
      <c r="E809" s="132"/>
      <c r="F809" s="133"/>
      <c r="G809" s="133"/>
      <c r="H809" s="134"/>
      <c r="I809" s="134"/>
      <c r="J809" s="132"/>
      <c r="K809" s="132"/>
      <c r="L809" s="132"/>
      <c r="M809" s="132"/>
      <c r="N809" s="132"/>
      <c r="O809" s="132"/>
      <c r="P809" s="132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124"/>
      <c r="AN809" s="124"/>
    </row>
    <row r="810">
      <c r="A810" s="27"/>
      <c r="B810" s="27"/>
      <c r="C810" s="27"/>
      <c r="D810" s="27"/>
      <c r="E810" s="132"/>
      <c r="F810" s="133"/>
      <c r="G810" s="133"/>
      <c r="H810" s="134"/>
      <c r="I810" s="134"/>
      <c r="J810" s="132"/>
      <c r="K810" s="132"/>
      <c r="L810" s="132"/>
      <c r="M810" s="132"/>
      <c r="N810" s="132"/>
      <c r="O810" s="132"/>
      <c r="P810" s="132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124"/>
      <c r="AN810" s="124"/>
    </row>
    <row r="811">
      <c r="A811" s="27"/>
      <c r="B811" s="27"/>
      <c r="C811" s="27"/>
      <c r="D811" s="27"/>
      <c r="E811" s="132"/>
      <c r="F811" s="133"/>
      <c r="G811" s="133"/>
      <c r="H811" s="134"/>
      <c r="I811" s="134"/>
      <c r="J811" s="132"/>
      <c r="K811" s="132"/>
      <c r="L811" s="132"/>
      <c r="M811" s="132"/>
      <c r="N811" s="132"/>
      <c r="O811" s="132"/>
      <c r="P811" s="132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124"/>
      <c r="AN811" s="124"/>
    </row>
    <row r="812">
      <c r="A812" s="27"/>
      <c r="B812" s="27"/>
      <c r="C812" s="27"/>
      <c r="D812" s="27"/>
      <c r="E812" s="132"/>
      <c r="F812" s="133"/>
      <c r="G812" s="133"/>
      <c r="H812" s="134"/>
      <c r="I812" s="134"/>
      <c r="J812" s="132"/>
      <c r="K812" s="132"/>
      <c r="L812" s="132"/>
      <c r="M812" s="132"/>
      <c r="N812" s="132"/>
      <c r="O812" s="132"/>
      <c r="P812" s="132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124"/>
      <c r="AN812" s="124"/>
    </row>
    <row r="813">
      <c r="A813" s="27"/>
      <c r="B813" s="27"/>
      <c r="C813" s="27"/>
      <c r="D813" s="27"/>
      <c r="E813" s="132"/>
      <c r="F813" s="133"/>
      <c r="G813" s="133"/>
      <c r="H813" s="134"/>
      <c r="I813" s="134"/>
      <c r="J813" s="132"/>
      <c r="K813" s="132"/>
      <c r="L813" s="132"/>
      <c r="M813" s="132"/>
      <c r="N813" s="132"/>
      <c r="O813" s="132"/>
      <c r="P813" s="132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124"/>
      <c r="AN813" s="124"/>
    </row>
    <row r="814">
      <c r="A814" s="27"/>
      <c r="B814" s="27"/>
      <c r="C814" s="27"/>
      <c r="D814" s="27"/>
      <c r="E814" s="132"/>
      <c r="F814" s="133"/>
      <c r="G814" s="133"/>
      <c r="H814" s="134"/>
      <c r="I814" s="134"/>
      <c r="J814" s="132"/>
      <c r="K814" s="132"/>
      <c r="L814" s="132"/>
      <c r="M814" s="132"/>
      <c r="N814" s="132"/>
      <c r="O814" s="132"/>
      <c r="P814" s="132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124"/>
      <c r="AN814" s="124"/>
    </row>
    <row r="815">
      <c r="A815" s="27"/>
      <c r="B815" s="27"/>
      <c r="C815" s="27"/>
      <c r="D815" s="27"/>
      <c r="E815" s="132"/>
      <c r="F815" s="133"/>
      <c r="G815" s="133"/>
      <c r="H815" s="134"/>
      <c r="I815" s="134"/>
      <c r="J815" s="132"/>
      <c r="K815" s="132"/>
      <c r="L815" s="132"/>
      <c r="M815" s="132"/>
      <c r="N815" s="132"/>
      <c r="O815" s="132"/>
      <c r="P815" s="132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124"/>
      <c r="AN815" s="124"/>
    </row>
    <row r="816">
      <c r="A816" s="27"/>
      <c r="B816" s="27"/>
      <c r="C816" s="27"/>
      <c r="D816" s="27"/>
      <c r="E816" s="132"/>
      <c r="F816" s="133"/>
      <c r="G816" s="133"/>
      <c r="H816" s="134"/>
      <c r="I816" s="134"/>
      <c r="J816" s="132"/>
      <c r="K816" s="132"/>
      <c r="L816" s="132"/>
      <c r="M816" s="132"/>
      <c r="N816" s="132"/>
      <c r="O816" s="132"/>
      <c r="P816" s="132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124"/>
      <c r="AN816" s="124"/>
    </row>
    <row r="817">
      <c r="A817" s="27"/>
      <c r="B817" s="27"/>
      <c r="C817" s="27"/>
      <c r="D817" s="27"/>
      <c r="E817" s="132"/>
      <c r="F817" s="133"/>
      <c r="G817" s="133"/>
      <c r="H817" s="134"/>
      <c r="I817" s="134"/>
      <c r="J817" s="132"/>
      <c r="K817" s="132"/>
      <c r="L817" s="132"/>
      <c r="M817" s="132"/>
      <c r="N817" s="132"/>
      <c r="O817" s="132"/>
      <c r="P817" s="132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124"/>
      <c r="AN817" s="124"/>
    </row>
    <row r="818">
      <c r="A818" s="27"/>
      <c r="B818" s="27"/>
      <c r="C818" s="27"/>
      <c r="D818" s="27"/>
      <c r="E818" s="132"/>
      <c r="F818" s="133"/>
      <c r="G818" s="133"/>
      <c r="H818" s="134"/>
      <c r="I818" s="134"/>
      <c r="J818" s="132"/>
      <c r="K818" s="132"/>
      <c r="L818" s="132"/>
      <c r="M818" s="132"/>
      <c r="N818" s="132"/>
      <c r="O818" s="132"/>
      <c r="P818" s="132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124"/>
      <c r="AN818" s="124"/>
    </row>
    <row r="819">
      <c r="A819" s="27"/>
      <c r="B819" s="27"/>
      <c r="C819" s="27"/>
      <c r="D819" s="27"/>
      <c r="E819" s="132"/>
      <c r="F819" s="133"/>
      <c r="G819" s="133"/>
      <c r="H819" s="134"/>
      <c r="I819" s="134"/>
      <c r="J819" s="132"/>
      <c r="K819" s="132"/>
      <c r="L819" s="132"/>
      <c r="M819" s="132"/>
      <c r="N819" s="132"/>
      <c r="O819" s="132"/>
      <c r="P819" s="132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124"/>
      <c r="AN819" s="124"/>
    </row>
    <row r="820">
      <c r="A820" s="27"/>
      <c r="B820" s="27"/>
      <c r="C820" s="27"/>
      <c r="D820" s="27"/>
      <c r="E820" s="132"/>
      <c r="F820" s="133"/>
      <c r="G820" s="133"/>
      <c r="H820" s="134"/>
      <c r="I820" s="134"/>
      <c r="J820" s="132"/>
      <c r="K820" s="132"/>
      <c r="L820" s="132"/>
      <c r="M820" s="132"/>
      <c r="N820" s="132"/>
      <c r="O820" s="132"/>
      <c r="P820" s="132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124"/>
      <c r="AN820" s="124"/>
    </row>
    <row r="821">
      <c r="A821" s="27"/>
      <c r="B821" s="27"/>
      <c r="C821" s="27"/>
      <c r="D821" s="27"/>
      <c r="E821" s="132"/>
      <c r="F821" s="133"/>
      <c r="G821" s="133"/>
      <c r="H821" s="134"/>
      <c r="I821" s="134"/>
      <c r="J821" s="132"/>
      <c r="K821" s="132"/>
      <c r="L821" s="132"/>
      <c r="M821" s="132"/>
      <c r="N821" s="132"/>
      <c r="O821" s="132"/>
      <c r="P821" s="132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124"/>
      <c r="AN821" s="124"/>
    </row>
    <row r="822">
      <c r="A822" s="27"/>
      <c r="B822" s="27"/>
      <c r="C822" s="27"/>
      <c r="D822" s="27"/>
      <c r="E822" s="132"/>
      <c r="F822" s="133"/>
      <c r="G822" s="133"/>
      <c r="H822" s="134"/>
      <c r="I822" s="134"/>
      <c r="J822" s="132"/>
      <c r="K822" s="132"/>
      <c r="L822" s="132"/>
      <c r="M822" s="132"/>
      <c r="N822" s="132"/>
      <c r="O822" s="132"/>
      <c r="P822" s="132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124"/>
      <c r="AN822" s="124"/>
    </row>
    <row r="823">
      <c r="A823" s="27"/>
      <c r="B823" s="27"/>
      <c r="C823" s="27"/>
      <c r="D823" s="27"/>
      <c r="E823" s="132"/>
      <c r="F823" s="133"/>
      <c r="G823" s="133"/>
      <c r="H823" s="134"/>
      <c r="I823" s="134"/>
      <c r="J823" s="132"/>
      <c r="K823" s="132"/>
      <c r="L823" s="132"/>
      <c r="M823" s="132"/>
      <c r="N823" s="132"/>
      <c r="O823" s="132"/>
      <c r="P823" s="132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124"/>
      <c r="AN823" s="124"/>
    </row>
    <row r="824">
      <c r="A824" s="27"/>
      <c r="B824" s="27"/>
      <c r="C824" s="27"/>
      <c r="D824" s="27"/>
      <c r="E824" s="132"/>
      <c r="F824" s="133"/>
      <c r="G824" s="133"/>
      <c r="H824" s="134"/>
      <c r="I824" s="134"/>
      <c r="J824" s="132"/>
      <c r="K824" s="132"/>
      <c r="L824" s="132"/>
      <c r="M824" s="132"/>
      <c r="N824" s="132"/>
      <c r="O824" s="132"/>
      <c r="P824" s="132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124"/>
      <c r="AN824" s="124"/>
    </row>
    <row r="825">
      <c r="A825" s="27"/>
      <c r="B825" s="27"/>
      <c r="C825" s="27"/>
      <c r="D825" s="27"/>
      <c r="E825" s="132"/>
      <c r="F825" s="133"/>
      <c r="G825" s="133"/>
      <c r="H825" s="134"/>
      <c r="I825" s="134"/>
      <c r="J825" s="132"/>
      <c r="K825" s="132"/>
      <c r="L825" s="132"/>
      <c r="M825" s="132"/>
      <c r="N825" s="132"/>
      <c r="O825" s="132"/>
      <c r="P825" s="132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124"/>
      <c r="AN825" s="124"/>
    </row>
    <row r="826">
      <c r="A826" s="27"/>
      <c r="B826" s="27"/>
      <c r="C826" s="27"/>
      <c r="D826" s="27"/>
      <c r="E826" s="132"/>
      <c r="F826" s="133"/>
      <c r="G826" s="133"/>
      <c r="H826" s="134"/>
      <c r="I826" s="134"/>
      <c r="J826" s="132"/>
      <c r="K826" s="132"/>
      <c r="L826" s="132"/>
      <c r="M826" s="132"/>
      <c r="N826" s="132"/>
      <c r="O826" s="132"/>
      <c r="P826" s="132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124"/>
      <c r="AN826" s="124"/>
    </row>
    <row r="827">
      <c r="A827" s="27"/>
      <c r="B827" s="27"/>
      <c r="C827" s="27"/>
      <c r="D827" s="27"/>
      <c r="E827" s="132"/>
      <c r="F827" s="133"/>
      <c r="G827" s="133"/>
      <c r="H827" s="134"/>
      <c r="I827" s="134"/>
      <c r="J827" s="132"/>
      <c r="K827" s="132"/>
      <c r="L827" s="132"/>
      <c r="M827" s="132"/>
      <c r="N827" s="132"/>
      <c r="O827" s="132"/>
      <c r="P827" s="132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124"/>
      <c r="AN827" s="124"/>
    </row>
    <row r="828">
      <c r="A828" s="27"/>
      <c r="B828" s="27"/>
      <c r="C828" s="27"/>
      <c r="D828" s="27"/>
      <c r="E828" s="132"/>
      <c r="F828" s="133"/>
      <c r="G828" s="133"/>
      <c r="H828" s="134"/>
      <c r="I828" s="134"/>
      <c r="J828" s="132"/>
      <c r="K828" s="132"/>
      <c r="L828" s="132"/>
      <c r="M828" s="132"/>
      <c r="N828" s="132"/>
      <c r="O828" s="132"/>
      <c r="P828" s="132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124"/>
      <c r="AN828" s="124"/>
    </row>
    <row r="829">
      <c r="A829" s="27"/>
      <c r="B829" s="27"/>
      <c r="C829" s="27"/>
      <c r="D829" s="27"/>
      <c r="E829" s="132"/>
      <c r="F829" s="133"/>
      <c r="G829" s="133"/>
      <c r="H829" s="134"/>
      <c r="I829" s="134"/>
      <c r="J829" s="132"/>
      <c r="K829" s="132"/>
      <c r="L829" s="132"/>
      <c r="M829" s="132"/>
      <c r="N829" s="132"/>
      <c r="O829" s="132"/>
      <c r="P829" s="132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124"/>
      <c r="AN829" s="124"/>
    </row>
    <row r="830">
      <c r="A830" s="27"/>
      <c r="B830" s="27"/>
      <c r="C830" s="27"/>
      <c r="D830" s="27"/>
      <c r="E830" s="132"/>
      <c r="F830" s="133"/>
      <c r="G830" s="133"/>
      <c r="H830" s="134"/>
      <c r="I830" s="134"/>
      <c r="J830" s="132"/>
      <c r="K830" s="132"/>
      <c r="L830" s="132"/>
      <c r="M830" s="132"/>
      <c r="N830" s="132"/>
      <c r="O830" s="132"/>
      <c r="P830" s="132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124"/>
      <c r="AN830" s="124"/>
    </row>
    <row r="831">
      <c r="A831" s="27"/>
      <c r="B831" s="27"/>
      <c r="C831" s="27"/>
      <c r="D831" s="27"/>
      <c r="E831" s="132"/>
      <c r="F831" s="133"/>
      <c r="G831" s="133"/>
      <c r="H831" s="134"/>
      <c r="I831" s="134"/>
      <c r="J831" s="132"/>
      <c r="K831" s="132"/>
      <c r="L831" s="132"/>
      <c r="M831" s="132"/>
      <c r="N831" s="132"/>
      <c r="O831" s="132"/>
      <c r="P831" s="132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124"/>
      <c r="AN831" s="124"/>
    </row>
    <row r="832">
      <c r="A832" s="27"/>
      <c r="B832" s="27"/>
      <c r="C832" s="27"/>
      <c r="D832" s="27"/>
      <c r="E832" s="132"/>
      <c r="F832" s="133"/>
      <c r="G832" s="133"/>
      <c r="H832" s="134"/>
      <c r="I832" s="134"/>
      <c r="J832" s="132"/>
      <c r="K832" s="132"/>
      <c r="L832" s="132"/>
      <c r="M832" s="132"/>
      <c r="N832" s="132"/>
      <c r="O832" s="132"/>
      <c r="P832" s="132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124"/>
      <c r="AN832" s="124"/>
    </row>
    <row r="833">
      <c r="A833" s="27"/>
      <c r="B833" s="27"/>
      <c r="C833" s="27"/>
      <c r="D833" s="27"/>
      <c r="E833" s="132"/>
      <c r="F833" s="133"/>
      <c r="G833" s="133"/>
      <c r="H833" s="134"/>
      <c r="I833" s="134"/>
      <c r="J833" s="132"/>
      <c r="K833" s="132"/>
      <c r="L833" s="132"/>
      <c r="M833" s="132"/>
      <c r="N833" s="132"/>
      <c r="O833" s="132"/>
      <c r="P833" s="132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124"/>
      <c r="AN833" s="124"/>
    </row>
    <row r="834">
      <c r="A834" s="27"/>
      <c r="B834" s="27"/>
      <c r="C834" s="27"/>
      <c r="D834" s="27"/>
      <c r="E834" s="132"/>
      <c r="F834" s="133"/>
      <c r="G834" s="133"/>
      <c r="H834" s="134"/>
      <c r="I834" s="134"/>
      <c r="J834" s="132"/>
      <c r="K834" s="132"/>
      <c r="L834" s="132"/>
      <c r="M834" s="132"/>
      <c r="N834" s="132"/>
      <c r="O834" s="132"/>
      <c r="P834" s="132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124"/>
      <c r="AN834" s="124"/>
    </row>
    <row r="835">
      <c r="A835" s="27"/>
      <c r="B835" s="27"/>
      <c r="C835" s="27"/>
      <c r="D835" s="27"/>
      <c r="E835" s="132"/>
      <c r="F835" s="133"/>
      <c r="G835" s="133"/>
      <c r="H835" s="134"/>
      <c r="I835" s="134"/>
      <c r="J835" s="132"/>
      <c r="K835" s="132"/>
      <c r="L835" s="132"/>
      <c r="M835" s="132"/>
      <c r="N835" s="132"/>
      <c r="O835" s="132"/>
      <c r="P835" s="132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124"/>
      <c r="AN835" s="124"/>
    </row>
    <row r="836">
      <c r="A836" s="27"/>
      <c r="B836" s="27"/>
      <c r="C836" s="27"/>
      <c r="D836" s="27"/>
      <c r="E836" s="132"/>
      <c r="F836" s="133"/>
      <c r="G836" s="133"/>
      <c r="H836" s="134"/>
      <c r="I836" s="134"/>
      <c r="J836" s="132"/>
      <c r="K836" s="132"/>
      <c r="L836" s="132"/>
      <c r="M836" s="132"/>
      <c r="N836" s="132"/>
      <c r="O836" s="132"/>
      <c r="P836" s="132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124"/>
      <c r="AN836" s="124"/>
    </row>
    <row r="837">
      <c r="A837" s="27"/>
      <c r="B837" s="27"/>
      <c r="C837" s="27"/>
      <c r="D837" s="27"/>
      <c r="E837" s="132"/>
      <c r="F837" s="133"/>
      <c r="G837" s="133"/>
      <c r="H837" s="134"/>
      <c r="I837" s="134"/>
      <c r="J837" s="132"/>
      <c r="K837" s="132"/>
      <c r="L837" s="132"/>
      <c r="M837" s="132"/>
      <c r="N837" s="132"/>
      <c r="O837" s="132"/>
      <c r="P837" s="132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124"/>
      <c r="AN837" s="124"/>
    </row>
    <row r="838">
      <c r="A838" s="27"/>
      <c r="B838" s="27"/>
      <c r="C838" s="27"/>
      <c r="D838" s="27"/>
      <c r="E838" s="132"/>
      <c r="F838" s="133"/>
      <c r="G838" s="133"/>
      <c r="H838" s="134"/>
      <c r="I838" s="134"/>
      <c r="J838" s="132"/>
      <c r="K838" s="132"/>
      <c r="L838" s="132"/>
      <c r="M838" s="132"/>
      <c r="N838" s="132"/>
      <c r="O838" s="132"/>
      <c r="P838" s="132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124"/>
      <c r="AN838" s="124"/>
    </row>
    <row r="839">
      <c r="A839" s="27"/>
      <c r="B839" s="27"/>
      <c r="C839" s="27"/>
      <c r="D839" s="27"/>
      <c r="E839" s="132"/>
      <c r="F839" s="133"/>
      <c r="G839" s="133"/>
      <c r="H839" s="134"/>
      <c r="I839" s="134"/>
      <c r="J839" s="132"/>
      <c r="K839" s="132"/>
      <c r="L839" s="132"/>
      <c r="M839" s="132"/>
      <c r="N839" s="132"/>
      <c r="O839" s="132"/>
      <c r="P839" s="132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124"/>
      <c r="AN839" s="124"/>
    </row>
    <row r="840">
      <c r="A840" s="27"/>
      <c r="B840" s="27"/>
      <c r="C840" s="27"/>
      <c r="D840" s="27"/>
      <c r="E840" s="132"/>
      <c r="F840" s="133"/>
      <c r="G840" s="133"/>
      <c r="H840" s="134"/>
      <c r="I840" s="134"/>
      <c r="J840" s="132"/>
      <c r="K840" s="132"/>
      <c r="L840" s="132"/>
      <c r="M840" s="132"/>
      <c r="N840" s="132"/>
      <c r="O840" s="132"/>
      <c r="P840" s="132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124"/>
      <c r="AN840" s="124"/>
    </row>
    <row r="841">
      <c r="A841" s="27"/>
      <c r="B841" s="27"/>
      <c r="C841" s="27"/>
      <c r="D841" s="27"/>
      <c r="E841" s="132"/>
      <c r="F841" s="133"/>
      <c r="G841" s="133"/>
      <c r="H841" s="134"/>
      <c r="I841" s="134"/>
      <c r="J841" s="132"/>
      <c r="K841" s="132"/>
      <c r="L841" s="132"/>
      <c r="M841" s="132"/>
      <c r="N841" s="132"/>
      <c r="O841" s="132"/>
      <c r="P841" s="132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124"/>
      <c r="AN841" s="124"/>
    </row>
    <row r="842">
      <c r="A842" s="27"/>
      <c r="B842" s="27"/>
      <c r="C842" s="27"/>
      <c r="D842" s="27"/>
      <c r="E842" s="132"/>
      <c r="F842" s="133"/>
      <c r="G842" s="133"/>
      <c r="H842" s="134"/>
      <c r="I842" s="134"/>
      <c r="J842" s="132"/>
      <c r="K842" s="132"/>
      <c r="L842" s="132"/>
      <c r="M842" s="132"/>
      <c r="N842" s="132"/>
      <c r="O842" s="132"/>
      <c r="P842" s="132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124"/>
      <c r="AN842" s="124"/>
    </row>
    <row r="843">
      <c r="A843" s="27"/>
      <c r="B843" s="27"/>
      <c r="C843" s="27"/>
      <c r="D843" s="27"/>
      <c r="E843" s="132"/>
      <c r="F843" s="133"/>
      <c r="G843" s="133"/>
      <c r="H843" s="134"/>
      <c r="I843" s="134"/>
      <c r="J843" s="132"/>
      <c r="K843" s="132"/>
      <c r="L843" s="132"/>
      <c r="M843" s="132"/>
      <c r="N843" s="132"/>
      <c r="O843" s="132"/>
      <c r="P843" s="132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124"/>
      <c r="AN843" s="124"/>
    </row>
    <row r="844">
      <c r="A844" s="27"/>
      <c r="B844" s="27"/>
      <c r="C844" s="27"/>
      <c r="D844" s="27"/>
      <c r="E844" s="132"/>
      <c r="F844" s="133"/>
      <c r="G844" s="133"/>
      <c r="H844" s="134"/>
      <c r="I844" s="134"/>
      <c r="J844" s="132"/>
      <c r="K844" s="132"/>
      <c r="L844" s="132"/>
      <c r="M844" s="132"/>
      <c r="N844" s="132"/>
      <c r="O844" s="132"/>
      <c r="P844" s="132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124"/>
      <c r="AN844" s="124"/>
    </row>
    <row r="845">
      <c r="A845" s="27"/>
      <c r="B845" s="27"/>
      <c r="C845" s="27"/>
      <c r="D845" s="27"/>
      <c r="E845" s="132"/>
      <c r="F845" s="133"/>
      <c r="G845" s="133"/>
      <c r="H845" s="134"/>
      <c r="I845" s="134"/>
      <c r="J845" s="132"/>
      <c r="K845" s="132"/>
      <c r="L845" s="132"/>
      <c r="M845" s="132"/>
      <c r="N845" s="132"/>
      <c r="O845" s="132"/>
      <c r="P845" s="132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124"/>
      <c r="AN845" s="124"/>
    </row>
    <row r="846">
      <c r="A846" s="27"/>
      <c r="B846" s="27"/>
      <c r="C846" s="27"/>
      <c r="D846" s="27"/>
      <c r="E846" s="132"/>
      <c r="F846" s="133"/>
      <c r="G846" s="133"/>
      <c r="H846" s="134"/>
      <c r="I846" s="134"/>
      <c r="J846" s="132"/>
      <c r="K846" s="132"/>
      <c r="L846" s="132"/>
      <c r="M846" s="132"/>
      <c r="N846" s="132"/>
      <c r="O846" s="132"/>
      <c r="P846" s="132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124"/>
      <c r="AN846" s="124"/>
    </row>
    <row r="847">
      <c r="A847" s="27"/>
      <c r="B847" s="27"/>
      <c r="C847" s="27"/>
      <c r="D847" s="27"/>
      <c r="E847" s="132"/>
      <c r="F847" s="133"/>
      <c r="G847" s="133"/>
      <c r="H847" s="134"/>
      <c r="I847" s="134"/>
      <c r="J847" s="132"/>
      <c r="K847" s="132"/>
      <c r="L847" s="132"/>
      <c r="M847" s="132"/>
      <c r="N847" s="132"/>
      <c r="O847" s="132"/>
      <c r="P847" s="132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124"/>
      <c r="AN847" s="124"/>
    </row>
    <row r="848">
      <c r="A848" s="27"/>
      <c r="B848" s="27"/>
      <c r="C848" s="27"/>
      <c r="D848" s="27"/>
      <c r="E848" s="132"/>
      <c r="F848" s="133"/>
      <c r="G848" s="133"/>
      <c r="H848" s="134"/>
      <c r="I848" s="134"/>
      <c r="J848" s="132"/>
      <c r="K848" s="132"/>
      <c r="L848" s="132"/>
      <c r="M848" s="132"/>
      <c r="N848" s="132"/>
      <c r="O848" s="132"/>
      <c r="P848" s="132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124"/>
      <c r="AN848" s="124"/>
    </row>
    <row r="849">
      <c r="A849" s="27"/>
      <c r="B849" s="27"/>
      <c r="C849" s="27"/>
      <c r="D849" s="27"/>
      <c r="E849" s="132"/>
      <c r="F849" s="133"/>
      <c r="G849" s="133"/>
      <c r="H849" s="134"/>
      <c r="I849" s="134"/>
      <c r="J849" s="132"/>
      <c r="K849" s="132"/>
      <c r="L849" s="132"/>
      <c r="M849" s="132"/>
      <c r="N849" s="132"/>
      <c r="O849" s="132"/>
      <c r="P849" s="132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124"/>
      <c r="AN849" s="124"/>
    </row>
    <row r="850">
      <c r="A850" s="27"/>
      <c r="B850" s="27"/>
      <c r="C850" s="27"/>
      <c r="D850" s="27"/>
      <c r="E850" s="132"/>
      <c r="F850" s="133"/>
      <c r="G850" s="133"/>
      <c r="H850" s="134"/>
      <c r="I850" s="134"/>
      <c r="J850" s="132"/>
      <c r="K850" s="132"/>
      <c r="L850" s="132"/>
      <c r="M850" s="132"/>
      <c r="N850" s="132"/>
      <c r="O850" s="132"/>
      <c r="P850" s="132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124"/>
      <c r="AN850" s="124"/>
    </row>
    <row r="851">
      <c r="A851" s="27"/>
      <c r="B851" s="27"/>
      <c r="C851" s="27"/>
      <c r="D851" s="27"/>
      <c r="E851" s="132"/>
      <c r="F851" s="133"/>
      <c r="G851" s="133"/>
      <c r="H851" s="134"/>
      <c r="I851" s="134"/>
      <c r="J851" s="132"/>
      <c r="K851" s="132"/>
      <c r="L851" s="132"/>
      <c r="M851" s="132"/>
      <c r="N851" s="132"/>
      <c r="O851" s="132"/>
      <c r="P851" s="132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124"/>
      <c r="AN851" s="124"/>
    </row>
    <row r="852">
      <c r="A852" s="27"/>
      <c r="B852" s="27"/>
      <c r="C852" s="27"/>
      <c r="D852" s="27"/>
      <c r="E852" s="132"/>
      <c r="F852" s="133"/>
      <c r="G852" s="133"/>
      <c r="H852" s="134"/>
      <c r="I852" s="134"/>
      <c r="J852" s="132"/>
      <c r="K852" s="132"/>
      <c r="L852" s="132"/>
      <c r="M852" s="132"/>
      <c r="N852" s="132"/>
      <c r="O852" s="132"/>
      <c r="P852" s="132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124"/>
      <c r="AN852" s="124"/>
    </row>
    <row r="853">
      <c r="A853" s="27"/>
      <c r="B853" s="27"/>
      <c r="C853" s="27"/>
      <c r="D853" s="27"/>
      <c r="E853" s="132"/>
      <c r="F853" s="133"/>
      <c r="G853" s="133"/>
      <c r="H853" s="134"/>
      <c r="I853" s="134"/>
      <c r="J853" s="132"/>
      <c r="K853" s="132"/>
      <c r="L853" s="132"/>
      <c r="M853" s="132"/>
      <c r="N853" s="132"/>
      <c r="O853" s="132"/>
      <c r="P853" s="132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124"/>
      <c r="AN853" s="124"/>
    </row>
    <row r="854">
      <c r="A854" s="27"/>
      <c r="B854" s="27"/>
      <c r="C854" s="27"/>
      <c r="D854" s="27"/>
      <c r="E854" s="132"/>
      <c r="F854" s="133"/>
      <c r="G854" s="133"/>
      <c r="H854" s="134"/>
      <c r="I854" s="134"/>
      <c r="J854" s="132"/>
      <c r="K854" s="132"/>
      <c r="L854" s="132"/>
      <c r="M854" s="132"/>
      <c r="N854" s="132"/>
      <c r="O854" s="132"/>
      <c r="P854" s="132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124"/>
      <c r="AN854" s="124"/>
    </row>
    <row r="855">
      <c r="A855" s="27"/>
      <c r="B855" s="27"/>
      <c r="C855" s="27"/>
      <c r="D855" s="27"/>
      <c r="E855" s="132"/>
      <c r="F855" s="133"/>
      <c r="G855" s="133"/>
      <c r="H855" s="134"/>
      <c r="I855" s="134"/>
      <c r="J855" s="132"/>
      <c r="K855" s="132"/>
      <c r="L855" s="132"/>
      <c r="M855" s="132"/>
      <c r="N855" s="132"/>
      <c r="O855" s="132"/>
      <c r="P855" s="132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124"/>
      <c r="AN855" s="124"/>
    </row>
    <row r="856">
      <c r="A856" s="27"/>
      <c r="B856" s="27"/>
      <c r="C856" s="27"/>
      <c r="D856" s="27"/>
      <c r="E856" s="132"/>
      <c r="F856" s="133"/>
      <c r="G856" s="133"/>
      <c r="H856" s="134"/>
      <c r="I856" s="134"/>
      <c r="J856" s="132"/>
      <c r="K856" s="132"/>
      <c r="L856" s="132"/>
      <c r="M856" s="132"/>
      <c r="N856" s="132"/>
      <c r="O856" s="132"/>
      <c r="P856" s="132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124"/>
      <c r="AN856" s="124"/>
    </row>
    <row r="857">
      <c r="A857" s="27"/>
      <c r="B857" s="27"/>
      <c r="C857" s="27"/>
      <c r="D857" s="27"/>
      <c r="E857" s="132"/>
      <c r="F857" s="133"/>
      <c r="G857" s="133"/>
      <c r="H857" s="134"/>
      <c r="I857" s="134"/>
      <c r="J857" s="132"/>
      <c r="K857" s="132"/>
      <c r="L857" s="132"/>
      <c r="M857" s="132"/>
      <c r="N857" s="132"/>
      <c r="O857" s="132"/>
      <c r="P857" s="132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124"/>
      <c r="AN857" s="124"/>
    </row>
    <row r="858">
      <c r="A858" s="27"/>
      <c r="B858" s="27"/>
      <c r="C858" s="27"/>
      <c r="D858" s="27"/>
      <c r="E858" s="132"/>
      <c r="F858" s="133"/>
      <c r="G858" s="133"/>
      <c r="H858" s="134"/>
      <c r="I858" s="134"/>
      <c r="J858" s="132"/>
      <c r="K858" s="132"/>
      <c r="L858" s="132"/>
      <c r="M858" s="132"/>
      <c r="N858" s="132"/>
      <c r="O858" s="132"/>
      <c r="P858" s="132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124"/>
      <c r="AN858" s="124"/>
    </row>
    <row r="859">
      <c r="A859" s="27"/>
      <c r="B859" s="27"/>
      <c r="C859" s="27"/>
      <c r="D859" s="27"/>
      <c r="E859" s="132"/>
      <c r="F859" s="133"/>
      <c r="G859" s="133"/>
      <c r="H859" s="134"/>
      <c r="I859" s="134"/>
      <c r="J859" s="132"/>
      <c r="K859" s="132"/>
      <c r="L859" s="132"/>
      <c r="M859" s="132"/>
      <c r="N859" s="132"/>
      <c r="O859" s="132"/>
      <c r="P859" s="132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124"/>
      <c r="AN859" s="124"/>
    </row>
    <row r="860">
      <c r="A860" s="27"/>
      <c r="B860" s="27"/>
      <c r="C860" s="27"/>
      <c r="D860" s="27"/>
      <c r="E860" s="132"/>
      <c r="F860" s="133"/>
      <c r="G860" s="133"/>
      <c r="H860" s="134"/>
      <c r="I860" s="134"/>
      <c r="J860" s="132"/>
      <c r="K860" s="132"/>
      <c r="L860" s="132"/>
      <c r="M860" s="132"/>
      <c r="N860" s="132"/>
      <c r="O860" s="132"/>
      <c r="P860" s="132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124"/>
      <c r="AN860" s="124"/>
    </row>
    <row r="861">
      <c r="A861" s="27"/>
      <c r="B861" s="27"/>
      <c r="C861" s="27"/>
      <c r="D861" s="27"/>
      <c r="E861" s="132"/>
      <c r="F861" s="133"/>
      <c r="G861" s="133"/>
      <c r="H861" s="134"/>
      <c r="I861" s="134"/>
      <c r="J861" s="132"/>
      <c r="K861" s="132"/>
      <c r="L861" s="132"/>
      <c r="M861" s="132"/>
      <c r="N861" s="132"/>
      <c r="O861" s="132"/>
      <c r="P861" s="132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124"/>
      <c r="AN861" s="124"/>
    </row>
    <row r="862">
      <c r="A862" s="27"/>
      <c r="B862" s="27"/>
      <c r="C862" s="27"/>
      <c r="D862" s="27"/>
      <c r="E862" s="132"/>
      <c r="F862" s="133"/>
      <c r="G862" s="133"/>
      <c r="H862" s="134"/>
      <c r="I862" s="134"/>
      <c r="J862" s="132"/>
      <c r="K862" s="132"/>
      <c r="L862" s="132"/>
      <c r="M862" s="132"/>
      <c r="N862" s="132"/>
      <c r="O862" s="132"/>
      <c r="P862" s="132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124"/>
      <c r="AN862" s="124"/>
    </row>
    <row r="863">
      <c r="A863" s="27"/>
      <c r="B863" s="27"/>
      <c r="C863" s="27"/>
      <c r="D863" s="27"/>
      <c r="E863" s="132"/>
      <c r="F863" s="133"/>
      <c r="G863" s="133"/>
      <c r="H863" s="134"/>
      <c r="I863" s="134"/>
      <c r="J863" s="132"/>
      <c r="K863" s="132"/>
      <c r="L863" s="132"/>
      <c r="M863" s="132"/>
      <c r="N863" s="132"/>
      <c r="O863" s="132"/>
      <c r="P863" s="132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124"/>
      <c r="AN863" s="124"/>
    </row>
    <row r="864">
      <c r="A864" s="27"/>
      <c r="B864" s="27"/>
      <c r="C864" s="27"/>
      <c r="D864" s="27"/>
      <c r="E864" s="132"/>
      <c r="F864" s="133"/>
      <c r="G864" s="133"/>
      <c r="H864" s="134"/>
      <c r="I864" s="134"/>
      <c r="J864" s="132"/>
      <c r="K864" s="132"/>
      <c r="L864" s="132"/>
      <c r="M864" s="132"/>
      <c r="N864" s="132"/>
      <c r="O864" s="132"/>
      <c r="P864" s="132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124"/>
      <c r="AN864" s="124"/>
    </row>
    <row r="865">
      <c r="A865" s="27"/>
      <c r="B865" s="27"/>
      <c r="C865" s="27"/>
      <c r="D865" s="27"/>
      <c r="E865" s="132"/>
      <c r="F865" s="133"/>
      <c r="G865" s="133"/>
      <c r="H865" s="134"/>
      <c r="I865" s="134"/>
      <c r="J865" s="132"/>
      <c r="K865" s="132"/>
      <c r="L865" s="132"/>
      <c r="M865" s="132"/>
      <c r="N865" s="132"/>
      <c r="O865" s="132"/>
      <c r="P865" s="132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124"/>
      <c r="AN865" s="124"/>
    </row>
    <row r="866">
      <c r="A866" s="27"/>
      <c r="B866" s="27"/>
      <c r="C866" s="27"/>
      <c r="D866" s="27"/>
      <c r="E866" s="132"/>
      <c r="F866" s="133"/>
      <c r="G866" s="133"/>
      <c r="H866" s="134"/>
      <c r="I866" s="134"/>
      <c r="J866" s="132"/>
      <c r="K866" s="132"/>
      <c r="L866" s="132"/>
      <c r="M866" s="132"/>
      <c r="N866" s="132"/>
      <c r="O866" s="132"/>
      <c r="P866" s="132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124"/>
      <c r="AN866" s="124"/>
    </row>
    <row r="867">
      <c r="A867" s="27"/>
      <c r="B867" s="27"/>
      <c r="C867" s="27"/>
      <c r="D867" s="27"/>
      <c r="E867" s="132"/>
      <c r="F867" s="133"/>
      <c r="G867" s="133"/>
      <c r="H867" s="134"/>
      <c r="I867" s="134"/>
      <c r="J867" s="132"/>
      <c r="K867" s="132"/>
      <c r="L867" s="132"/>
      <c r="M867" s="132"/>
      <c r="N867" s="132"/>
      <c r="O867" s="132"/>
      <c r="P867" s="132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124"/>
      <c r="AN867" s="124"/>
    </row>
    <row r="868">
      <c r="A868" s="27"/>
      <c r="B868" s="27"/>
      <c r="C868" s="27"/>
      <c r="D868" s="27"/>
      <c r="E868" s="132"/>
      <c r="F868" s="133"/>
      <c r="G868" s="133"/>
      <c r="H868" s="134"/>
      <c r="I868" s="134"/>
      <c r="J868" s="132"/>
      <c r="K868" s="132"/>
      <c r="L868" s="132"/>
      <c r="M868" s="132"/>
      <c r="N868" s="132"/>
      <c r="O868" s="132"/>
      <c r="P868" s="132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124"/>
      <c r="AN868" s="124"/>
    </row>
    <row r="869">
      <c r="A869" s="27"/>
      <c r="B869" s="27"/>
      <c r="C869" s="27"/>
      <c r="D869" s="27"/>
      <c r="E869" s="132"/>
      <c r="F869" s="133"/>
      <c r="G869" s="133"/>
      <c r="H869" s="134"/>
      <c r="I869" s="134"/>
      <c r="J869" s="132"/>
      <c r="K869" s="132"/>
      <c r="L869" s="132"/>
      <c r="M869" s="132"/>
      <c r="N869" s="132"/>
      <c r="O869" s="132"/>
      <c r="P869" s="132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124"/>
      <c r="AN869" s="124"/>
    </row>
    <row r="870">
      <c r="A870" s="27"/>
      <c r="B870" s="27"/>
      <c r="C870" s="27"/>
      <c r="D870" s="27"/>
      <c r="E870" s="132"/>
      <c r="F870" s="133"/>
      <c r="G870" s="133"/>
      <c r="H870" s="134"/>
      <c r="I870" s="134"/>
      <c r="J870" s="132"/>
      <c r="K870" s="132"/>
      <c r="L870" s="132"/>
      <c r="M870" s="132"/>
      <c r="N870" s="132"/>
      <c r="O870" s="132"/>
      <c r="P870" s="132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124"/>
      <c r="AN870" s="124"/>
    </row>
    <row r="871">
      <c r="A871" s="27"/>
      <c r="B871" s="27"/>
      <c r="C871" s="27"/>
      <c r="D871" s="27"/>
      <c r="E871" s="132"/>
      <c r="F871" s="133"/>
      <c r="G871" s="133"/>
      <c r="H871" s="134"/>
      <c r="I871" s="134"/>
      <c r="J871" s="132"/>
      <c r="K871" s="132"/>
      <c r="L871" s="132"/>
      <c r="M871" s="132"/>
      <c r="N871" s="132"/>
      <c r="O871" s="132"/>
      <c r="P871" s="132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124"/>
      <c r="AN871" s="124"/>
    </row>
    <row r="872">
      <c r="A872" s="27"/>
      <c r="B872" s="27"/>
      <c r="C872" s="27"/>
      <c r="D872" s="27"/>
      <c r="E872" s="132"/>
      <c r="F872" s="133"/>
      <c r="G872" s="133"/>
      <c r="H872" s="134"/>
      <c r="I872" s="134"/>
      <c r="J872" s="132"/>
      <c r="K872" s="132"/>
      <c r="L872" s="132"/>
      <c r="M872" s="132"/>
      <c r="N872" s="132"/>
      <c r="O872" s="132"/>
      <c r="P872" s="132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124"/>
      <c r="AN872" s="124"/>
    </row>
    <row r="873">
      <c r="A873" s="27"/>
      <c r="B873" s="27"/>
      <c r="C873" s="27"/>
      <c r="D873" s="27"/>
      <c r="E873" s="132"/>
      <c r="F873" s="133"/>
      <c r="G873" s="133"/>
      <c r="H873" s="134"/>
      <c r="I873" s="134"/>
      <c r="J873" s="132"/>
      <c r="K873" s="132"/>
      <c r="L873" s="132"/>
      <c r="M873" s="132"/>
      <c r="N873" s="132"/>
      <c r="O873" s="132"/>
      <c r="P873" s="132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124"/>
      <c r="AN873" s="124"/>
    </row>
    <row r="874">
      <c r="A874" s="27"/>
      <c r="B874" s="27"/>
      <c r="C874" s="27"/>
      <c r="D874" s="27"/>
      <c r="E874" s="132"/>
      <c r="F874" s="133"/>
      <c r="G874" s="133"/>
      <c r="H874" s="134"/>
      <c r="I874" s="134"/>
      <c r="J874" s="132"/>
      <c r="K874" s="132"/>
      <c r="L874" s="132"/>
      <c r="M874" s="132"/>
      <c r="N874" s="132"/>
      <c r="O874" s="132"/>
      <c r="P874" s="132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124"/>
      <c r="AN874" s="124"/>
    </row>
    <row r="875">
      <c r="A875" s="27"/>
      <c r="B875" s="27"/>
      <c r="C875" s="27"/>
      <c r="D875" s="27"/>
      <c r="E875" s="132"/>
      <c r="F875" s="133"/>
      <c r="G875" s="133"/>
      <c r="H875" s="134"/>
      <c r="I875" s="134"/>
      <c r="J875" s="132"/>
      <c r="K875" s="132"/>
      <c r="L875" s="132"/>
      <c r="M875" s="132"/>
      <c r="N875" s="132"/>
      <c r="O875" s="132"/>
      <c r="P875" s="132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124"/>
      <c r="AN875" s="124"/>
    </row>
    <row r="876">
      <c r="A876" s="27"/>
      <c r="B876" s="27"/>
      <c r="C876" s="27"/>
      <c r="D876" s="27"/>
      <c r="E876" s="132"/>
      <c r="F876" s="133"/>
      <c r="G876" s="133"/>
      <c r="H876" s="134"/>
      <c r="I876" s="134"/>
      <c r="J876" s="132"/>
      <c r="K876" s="132"/>
      <c r="L876" s="132"/>
      <c r="M876" s="132"/>
      <c r="N876" s="132"/>
      <c r="O876" s="132"/>
      <c r="P876" s="132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124"/>
      <c r="AN876" s="124"/>
    </row>
    <row r="877">
      <c r="A877" s="27"/>
      <c r="B877" s="27"/>
      <c r="C877" s="27"/>
      <c r="D877" s="27"/>
      <c r="E877" s="132"/>
      <c r="F877" s="133"/>
      <c r="G877" s="133"/>
      <c r="H877" s="134"/>
      <c r="I877" s="134"/>
      <c r="J877" s="132"/>
      <c r="K877" s="132"/>
      <c r="L877" s="132"/>
      <c r="M877" s="132"/>
      <c r="N877" s="132"/>
      <c r="O877" s="132"/>
      <c r="P877" s="132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124"/>
      <c r="AN877" s="124"/>
    </row>
    <row r="878">
      <c r="A878" s="27"/>
      <c r="B878" s="27"/>
      <c r="C878" s="27"/>
      <c r="D878" s="27"/>
      <c r="E878" s="132"/>
      <c r="F878" s="133"/>
      <c r="G878" s="133"/>
      <c r="H878" s="134"/>
      <c r="I878" s="134"/>
      <c r="J878" s="132"/>
      <c r="K878" s="132"/>
      <c r="L878" s="132"/>
      <c r="M878" s="132"/>
      <c r="N878" s="132"/>
      <c r="O878" s="132"/>
      <c r="P878" s="132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124"/>
      <c r="AN878" s="124"/>
    </row>
    <row r="879">
      <c r="A879" s="27"/>
      <c r="B879" s="27"/>
      <c r="C879" s="27"/>
      <c r="D879" s="27"/>
      <c r="E879" s="132"/>
      <c r="F879" s="133"/>
      <c r="G879" s="133"/>
      <c r="H879" s="134"/>
      <c r="I879" s="134"/>
      <c r="J879" s="132"/>
      <c r="K879" s="132"/>
      <c r="L879" s="132"/>
      <c r="M879" s="132"/>
      <c r="N879" s="132"/>
      <c r="O879" s="132"/>
      <c r="P879" s="132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124"/>
      <c r="AN879" s="124"/>
    </row>
    <row r="880">
      <c r="A880" s="27"/>
      <c r="B880" s="27"/>
      <c r="C880" s="27"/>
      <c r="D880" s="27"/>
      <c r="E880" s="132"/>
      <c r="F880" s="133"/>
      <c r="G880" s="133"/>
      <c r="H880" s="134"/>
      <c r="I880" s="134"/>
      <c r="J880" s="132"/>
      <c r="K880" s="132"/>
      <c r="L880" s="132"/>
      <c r="M880" s="132"/>
      <c r="N880" s="132"/>
      <c r="O880" s="132"/>
      <c r="P880" s="132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124"/>
      <c r="AN880" s="124"/>
    </row>
    <row r="881">
      <c r="A881" s="27"/>
      <c r="B881" s="27"/>
      <c r="C881" s="27"/>
      <c r="D881" s="27"/>
      <c r="E881" s="132"/>
      <c r="F881" s="133"/>
      <c r="G881" s="133"/>
      <c r="H881" s="134"/>
      <c r="I881" s="134"/>
      <c r="J881" s="132"/>
      <c r="K881" s="132"/>
      <c r="L881" s="132"/>
      <c r="M881" s="132"/>
      <c r="N881" s="132"/>
      <c r="O881" s="132"/>
      <c r="P881" s="132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124"/>
      <c r="AN881" s="124"/>
    </row>
    <row r="882">
      <c r="A882" s="27"/>
      <c r="B882" s="27"/>
      <c r="C882" s="27"/>
      <c r="D882" s="27"/>
      <c r="E882" s="132"/>
      <c r="F882" s="133"/>
      <c r="G882" s="133"/>
      <c r="H882" s="134"/>
      <c r="I882" s="134"/>
      <c r="J882" s="132"/>
      <c r="K882" s="132"/>
      <c r="L882" s="132"/>
      <c r="M882" s="132"/>
      <c r="N882" s="132"/>
      <c r="O882" s="132"/>
      <c r="P882" s="132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124"/>
      <c r="AN882" s="124"/>
    </row>
    <row r="883">
      <c r="A883" s="27"/>
      <c r="B883" s="27"/>
      <c r="C883" s="27"/>
      <c r="D883" s="27"/>
      <c r="E883" s="132"/>
      <c r="F883" s="133"/>
      <c r="G883" s="133"/>
      <c r="H883" s="134"/>
      <c r="I883" s="134"/>
      <c r="J883" s="132"/>
      <c r="K883" s="132"/>
      <c r="L883" s="132"/>
      <c r="M883" s="132"/>
      <c r="N883" s="132"/>
      <c r="O883" s="132"/>
      <c r="P883" s="132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124"/>
      <c r="AN883" s="124"/>
    </row>
    <row r="884">
      <c r="A884" s="27"/>
      <c r="B884" s="27"/>
      <c r="C884" s="27"/>
      <c r="D884" s="27"/>
      <c r="E884" s="132"/>
      <c r="F884" s="133"/>
      <c r="G884" s="133"/>
      <c r="H884" s="134"/>
      <c r="I884" s="134"/>
      <c r="J884" s="132"/>
      <c r="K884" s="132"/>
      <c r="L884" s="132"/>
      <c r="M884" s="132"/>
      <c r="N884" s="132"/>
      <c r="O884" s="132"/>
      <c r="P884" s="132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124"/>
      <c r="AN884" s="124"/>
    </row>
    <row r="885">
      <c r="A885" s="27"/>
      <c r="B885" s="27"/>
      <c r="C885" s="27"/>
      <c r="D885" s="27"/>
      <c r="E885" s="132"/>
      <c r="F885" s="133"/>
      <c r="G885" s="133"/>
      <c r="H885" s="134"/>
      <c r="I885" s="134"/>
      <c r="J885" s="132"/>
      <c r="K885" s="132"/>
      <c r="L885" s="132"/>
      <c r="M885" s="132"/>
      <c r="N885" s="132"/>
      <c r="O885" s="132"/>
      <c r="P885" s="132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124"/>
      <c r="AN885" s="124"/>
    </row>
    <row r="886">
      <c r="A886" s="27"/>
      <c r="B886" s="27"/>
      <c r="C886" s="27"/>
      <c r="D886" s="27"/>
      <c r="E886" s="132"/>
      <c r="F886" s="133"/>
      <c r="G886" s="133"/>
      <c r="H886" s="134"/>
      <c r="I886" s="134"/>
      <c r="J886" s="132"/>
      <c r="K886" s="132"/>
      <c r="L886" s="132"/>
      <c r="M886" s="132"/>
      <c r="N886" s="132"/>
      <c r="O886" s="132"/>
      <c r="P886" s="132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124"/>
      <c r="AN886" s="124"/>
    </row>
    <row r="887">
      <c r="A887" s="27"/>
      <c r="B887" s="27"/>
      <c r="C887" s="27"/>
      <c r="D887" s="27"/>
      <c r="E887" s="132"/>
      <c r="F887" s="133"/>
      <c r="G887" s="133"/>
      <c r="H887" s="134"/>
      <c r="I887" s="134"/>
      <c r="J887" s="132"/>
      <c r="K887" s="132"/>
      <c r="L887" s="132"/>
      <c r="M887" s="132"/>
      <c r="N887" s="132"/>
      <c r="O887" s="132"/>
      <c r="P887" s="132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124"/>
      <c r="AN887" s="124"/>
    </row>
    <row r="888">
      <c r="A888" s="27"/>
      <c r="B888" s="27"/>
      <c r="C888" s="27"/>
      <c r="D888" s="27"/>
      <c r="E888" s="132"/>
      <c r="F888" s="133"/>
      <c r="G888" s="133"/>
      <c r="H888" s="134"/>
      <c r="I888" s="134"/>
      <c r="J888" s="132"/>
      <c r="K888" s="132"/>
      <c r="L888" s="132"/>
      <c r="M888" s="132"/>
      <c r="N888" s="132"/>
      <c r="O888" s="132"/>
      <c r="P888" s="132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124"/>
      <c r="AN888" s="124"/>
    </row>
    <row r="889">
      <c r="A889" s="27"/>
      <c r="B889" s="27"/>
      <c r="C889" s="27"/>
      <c r="D889" s="27"/>
      <c r="E889" s="132"/>
      <c r="F889" s="133"/>
      <c r="G889" s="133"/>
      <c r="H889" s="134"/>
      <c r="I889" s="134"/>
      <c r="J889" s="132"/>
      <c r="K889" s="132"/>
      <c r="L889" s="132"/>
      <c r="M889" s="132"/>
      <c r="N889" s="132"/>
      <c r="O889" s="132"/>
      <c r="P889" s="132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124"/>
      <c r="AN889" s="124"/>
    </row>
    <row r="890">
      <c r="A890" s="27"/>
      <c r="B890" s="27"/>
      <c r="C890" s="27"/>
      <c r="D890" s="27"/>
      <c r="E890" s="132"/>
      <c r="F890" s="133"/>
      <c r="G890" s="133"/>
      <c r="H890" s="134"/>
      <c r="I890" s="134"/>
      <c r="J890" s="132"/>
      <c r="K890" s="132"/>
      <c r="L890" s="132"/>
      <c r="M890" s="132"/>
      <c r="N890" s="132"/>
      <c r="O890" s="132"/>
      <c r="P890" s="132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124"/>
      <c r="AN890" s="124"/>
    </row>
    <row r="891">
      <c r="A891" s="27"/>
      <c r="B891" s="27"/>
      <c r="C891" s="27"/>
      <c r="D891" s="27"/>
      <c r="E891" s="132"/>
      <c r="F891" s="133"/>
      <c r="G891" s="133"/>
      <c r="H891" s="134"/>
      <c r="I891" s="134"/>
      <c r="J891" s="132"/>
      <c r="K891" s="132"/>
      <c r="L891" s="132"/>
      <c r="M891" s="132"/>
      <c r="N891" s="132"/>
      <c r="O891" s="132"/>
      <c r="P891" s="132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124"/>
      <c r="AN891" s="124"/>
    </row>
    <row r="892">
      <c r="A892" s="27"/>
      <c r="B892" s="27"/>
      <c r="C892" s="27"/>
      <c r="D892" s="27"/>
      <c r="E892" s="132"/>
      <c r="F892" s="133"/>
      <c r="G892" s="133"/>
      <c r="H892" s="134"/>
      <c r="I892" s="134"/>
      <c r="J892" s="132"/>
      <c r="K892" s="132"/>
      <c r="L892" s="132"/>
      <c r="M892" s="132"/>
      <c r="N892" s="132"/>
      <c r="O892" s="132"/>
      <c r="P892" s="132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124"/>
      <c r="AN892" s="124"/>
    </row>
    <row r="893">
      <c r="A893" s="27"/>
      <c r="B893" s="27"/>
      <c r="C893" s="27"/>
      <c r="D893" s="27"/>
      <c r="E893" s="132"/>
      <c r="F893" s="133"/>
      <c r="G893" s="133"/>
      <c r="H893" s="134"/>
      <c r="I893" s="134"/>
      <c r="J893" s="132"/>
      <c r="K893" s="132"/>
      <c r="L893" s="132"/>
      <c r="M893" s="132"/>
      <c r="N893" s="132"/>
      <c r="O893" s="132"/>
      <c r="P893" s="132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124"/>
      <c r="AN893" s="124"/>
    </row>
    <row r="894">
      <c r="A894" s="27"/>
      <c r="B894" s="27"/>
      <c r="C894" s="27"/>
      <c r="D894" s="27"/>
      <c r="E894" s="132"/>
      <c r="F894" s="133"/>
      <c r="G894" s="133"/>
      <c r="H894" s="134"/>
      <c r="I894" s="134"/>
      <c r="J894" s="132"/>
      <c r="K894" s="132"/>
      <c r="L894" s="132"/>
      <c r="M894" s="132"/>
      <c r="N894" s="132"/>
      <c r="O894" s="132"/>
      <c r="P894" s="132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124"/>
      <c r="AN894" s="124"/>
    </row>
    <row r="895">
      <c r="A895" s="27"/>
      <c r="B895" s="27"/>
      <c r="C895" s="27"/>
      <c r="D895" s="27"/>
      <c r="E895" s="132"/>
      <c r="F895" s="133"/>
      <c r="G895" s="133"/>
      <c r="H895" s="134"/>
      <c r="I895" s="134"/>
      <c r="J895" s="132"/>
      <c r="K895" s="132"/>
      <c r="L895" s="132"/>
      <c r="M895" s="132"/>
      <c r="N895" s="132"/>
      <c r="O895" s="132"/>
      <c r="P895" s="132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124"/>
      <c r="AN895" s="124"/>
    </row>
    <row r="896">
      <c r="A896" s="27"/>
      <c r="B896" s="27"/>
      <c r="C896" s="27"/>
      <c r="D896" s="27"/>
      <c r="E896" s="132"/>
      <c r="F896" s="133"/>
      <c r="G896" s="133"/>
      <c r="H896" s="134"/>
      <c r="I896" s="134"/>
      <c r="J896" s="132"/>
      <c r="K896" s="132"/>
      <c r="L896" s="132"/>
      <c r="M896" s="132"/>
      <c r="N896" s="132"/>
      <c r="O896" s="132"/>
      <c r="P896" s="132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124"/>
      <c r="AN896" s="124"/>
    </row>
    <row r="897">
      <c r="A897" s="27"/>
      <c r="B897" s="27"/>
      <c r="C897" s="27"/>
      <c r="D897" s="27"/>
      <c r="E897" s="132"/>
      <c r="F897" s="133"/>
      <c r="G897" s="133"/>
      <c r="H897" s="134"/>
      <c r="I897" s="134"/>
      <c r="J897" s="132"/>
      <c r="K897" s="132"/>
      <c r="L897" s="132"/>
      <c r="M897" s="132"/>
      <c r="N897" s="132"/>
      <c r="O897" s="132"/>
      <c r="P897" s="132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124"/>
      <c r="AN897" s="124"/>
    </row>
    <row r="898">
      <c r="A898" s="27"/>
      <c r="B898" s="27"/>
      <c r="C898" s="27"/>
      <c r="D898" s="27"/>
      <c r="E898" s="132"/>
      <c r="F898" s="133"/>
      <c r="G898" s="133"/>
      <c r="H898" s="134"/>
      <c r="I898" s="134"/>
      <c r="J898" s="132"/>
      <c r="K898" s="132"/>
      <c r="L898" s="132"/>
      <c r="M898" s="132"/>
      <c r="N898" s="132"/>
      <c r="O898" s="132"/>
      <c r="P898" s="132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124"/>
      <c r="AN898" s="124"/>
    </row>
    <row r="899">
      <c r="A899" s="27"/>
      <c r="B899" s="27"/>
      <c r="C899" s="27"/>
      <c r="D899" s="27"/>
      <c r="E899" s="132"/>
      <c r="F899" s="133"/>
      <c r="G899" s="133"/>
      <c r="H899" s="134"/>
      <c r="I899" s="134"/>
      <c r="J899" s="132"/>
      <c r="K899" s="132"/>
      <c r="L899" s="132"/>
      <c r="M899" s="132"/>
      <c r="N899" s="132"/>
      <c r="O899" s="132"/>
      <c r="P899" s="132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124"/>
      <c r="AN899" s="124"/>
    </row>
    <row r="900">
      <c r="A900" s="27"/>
      <c r="B900" s="27"/>
      <c r="C900" s="27"/>
      <c r="D900" s="27"/>
      <c r="E900" s="132"/>
      <c r="F900" s="133"/>
      <c r="G900" s="133"/>
      <c r="H900" s="134"/>
      <c r="I900" s="134"/>
      <c r="J900" s="132"/>
      <c r="K900" s="132"/>
      <c r="L900" s="132"/>
      <c r="M900" s="132"/>
      <c r="N900" s="132"/>
      <c r="O900" s="132"/>
      <c r="P900" s="132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124"/>
      <c r="AN900" s="124"/>
    </row>
    <row r="901">
      <c r="A901" s="27"/>
      <c r="B901" s="27"/>
      <c r="C901" s="27"/>
      <c r="D901" s="27"/>
      <c r="E901" s="132"/>
      <c r="F901" s="133"/>
      <c r="G901" s="133"/>
      <c r="H901" s="134"/>
      <c r="I901" s="134"/>
      <c r="J901" s="132"/>
      <c r="K901" s="132"/>
      <c r="L901" s="132"/>
      <c r="M901" s="132"/>
      <c r="N901" s="132"/>
      <c r="O901" s="132"/>
      <c r="P901" s="132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124"/>
      <c r="AN901" s="124"/>
    </row>
    <row r="902">
      <c r="A902" s="27"/>
      <c r="B902" s="27"/>
      <c r="C902" s="27"/>
      <c r="D902" s="27"/>
      <c r="E902" s="132"/>
      <c r="F902" s="133"/>
      <c r="G902" s="133"/>
      <c r="H902" s="134"/>
      <c r="I902" s="134"/>
      <c r="J902" s="132"/>
      <c r="K902" s="132"/>
      <c r="L902" s="132"/>
      <c r="M902" s="132"/>
      <c r="N902" s="132"/>
      <c r="O902" s="132"/>
      <c r="P902" s="132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124"/>
      <c r="AN902" s="124"/>
    </row>
    <row r="903">
      <c r="A903" s="27"/>
      <c r="B903" s="27"/>
      <c r="C903" s="27"/>
      <c r="D903" s="27"/>
      <c r="E903" s="132"/>
      <c r="F903" s="133"/>
      <c r="G903" s="133"/>
      <c r="H903" s="134"/>
      <c r="I903" s="134"/>
      <c r="J903" s="132"/>
      <c r="K903" s="132"/>
      <c r="L903" s="132"/>
      <c r="M903" s="132"/>
      <c r="N903" s="132"/>
      <c r="O903" s="132"/>
      <c r="P903" s="132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124"/>
      <c r="AN903" s="124"/>
    </row>
    <row r="904">
      <c r="A904" s="27"/>
      <c r="B904" s="27"/>
      <c r="C904" s="27"/>
      <c r="D904" s="27"/>
      <c r="E904" s="132"/>
      <c r="F904" s="133"/>
      <c r="G904" s="133"/>
      <c r="H904" s="134"/>
      <c r="I904" s="134"/>
      <c r="J904" s="132"/>
      <c r="K904" s="132"/>
      <c r="L904" s="132"/>
      <c r="M904" s="132"/>
      <c r="N904" s="132"/>
      <c r="O904" s="132"/>
      <c r="P904" s="132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124"/>
      <c r="AN904" s="124"/>
    </row>
    <row r="905">
      <c r="A905" s="27"/>
      <c r="B905" s="27"/>
      <c r="C905" s="27"/>
      <c r="D905" s="27"/>
      <c r="E905" s="132"/>
      <c r="F905" s="133"/>
      <c r="G905" s="133"/>
      <c r="H905" s="134"/>
      <c r="I905" s="134"/>
      <c r="J905" s="132"/>
      <c r="K905" s="132"/>
      <c r="L905" s="132"/>
      <c r="M905" s="132"/>
      <c r="N905" s="132"/>
      <c r="O905" s="132"/>
      <c r="P905" s="132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124"/>
      <c r="AN905" s="124"/>
    </row>
    <row r="906">
      <c r="A906" s="27"/>
      <c r="B906" s="27"/>
      <c r="C906" s="27"/>
      <c r="D906" s="27"/>
      <c r="E906" s="132"/>
      <c r="F906" s="133"/>
      <c r="G906" s="133"/>
      <c r="H906" s="134"/>
      <c r="I906" s="134"/>
      <c r="J906" s="132"/>
      <c r="K906" s="132"/>
      <c r="L906" s="132"/>
      <c r="M906" s="132"/>
      <c r="N906" s="132"/>
      <c r="O906" s="132"/>
      <c r="P906" s="132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124"/>
      <c r="AN906" s="124"/>
    </row>
    <row r="907">
      <c r="A907" s="27"/>
      <c r="B907" s="27"/>
      <c r="C907" s="27"/>
      <c r="D907" s="27"/>
      <c r="E907" s="132"/>
      <c r="F907" s="133"/>
      <c r="G907" s="133"/>
      <c r="H907" s="134"/>
      <c r="I907" s="134"/>
      <c r="J907" s="132"/>
      <c r="K907" s="132"/>
      <c r="L907" s="132"/>
      <c r="M907" s="132"/>
      <c r="N907" s="132"/>
      <c r="O907" s="132"/>
      <c r="P907" s="132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124"/>
      <c r="AN907" s="124"/>
    </row>
    <row r="908">
      <c r="A908" s="27"/>
      <c r="B908" s="27"/>
      <c r="C908" s="27"/>
      <c r="D908" s="27"/>
      <c r="E908" s="132"/>
      <c r="F908" s="133"/>
      <c r="G908" s="133"/>
      <c r="H908" s="134"/>
      <c r="I908" s="134"/>
      <c r="J908" s="132"/>
      <c r="K908" s="132"/>
      <c r="L908" s="132"/>
      <c r="M908" s="132"/>
      <c r="N908" s="132"/>
      <c r="O908" s="132"/>
      <c r="P908" s="132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124"/>
      <c r="AN908" s="124"/>
    </row>
    <row r="909">
      <c r="A909" s="27"/>
      <c r="B909" s="27"/>
      <c r="C909" s="27"/>
      <c r="D909" s="27"/>
      <c r="E909" s="132"/>
      <c r="F909" s="133"/>
      <c r="G909" s="133"/>
      <c r="H909" s="134"/>
      <c r="I909" s="134"/>
      <c r="J909" s="132"/>
      <c r="K909" s="132"/>
      <c r="L909" s="132"/>
      <c r="M909" s="132"/>
      <c r="N909" s="132"/>
      <c r="O909" s="132"/>
      <c r="P909" s="132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124"/>
      <c r="AN909" s="124"/>
    </row>
    <row r="910">
      <c r="A910" s="27"/>
      <c r="B910" s="27"/>
      <c r="C910" s="27"/>
      <c r="D910" s="27"/>
      <c r="E910" s="132"/>
      <c r="F910" s="133"/>
      <c r="G910" s="133"/>
      <c r="H910" s="134"/>
      <c r="I910" s="134"/>
      <c r="J910" s="132"/>
      <c r="K910" s="132"/>
      <c r="L910" s="132"/>
      <c r="M910" s="132"/>
      <c r="N910" s="132"/>
      <c r="O910" s="132"/>
      <c r="P910" s="132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124"/>
      <c r="AN910" s="124"/>
    </row>
    <row r="911">
      <c r="A911" s="27"/>
      <c r="B911" s="27"/>
      <c r="C911" s="27"/>
      <c r="D911" s="27"/>
      <c r="E911" s="132"/>
      <c r="F911" s="133"/>
      <c r="G911" s="133"/>
      <c r="H911" s="134"/>
      <c r="I911" s="134"/>
      <c r="J911" s="132"/>
      <c r="K911" s="132"/>
      <c r="L911" s="132"/>
      <c r="M911" s="132"/>
      <c r="N911" s="132"/>
      <c r="O911" s="132"/>
      <c r="P911" s="132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124"/>
      <c r="AN911" s="124"/>
    </row>
    <row r="912">
      <c r="A912" s="27"/>
      <c r="B912" s="27"/>
      <c r="C912" s="27"/>
      <c r="D912" s="27"/>
      <c r="E912" s="132"/>
      <c r="F912" s="133"/>
      <c r="G912" s="133"/>
      <c r="H912" s="134"/>
      <c r="I912" s="134"/>
      <c r="J912" s="132"/>
      <c r="K912" s="132"/>
      <c r="L912" s="132"/>
      <c r="M912" s="132"/>
      <c r="N912" s="132"/>
      <c r="O912" s="132"/>
      <c r="P912" s="132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124"/>
      <c r="AN912" s="124"/>
    </row>
    <row r="913">
      <c r="A913" s="27"/>
      <c r="B913" s="27"/>
      <c r="C913" s="27"/>
      <c r="D913" s="27"/>
      <c r="E913" s="132"/>
      <c r="F913" s="133"/>
      <c r="G913" s="133"/>
      <c r="H913" s="134"/>
      <c r="I913" s="134"/>
      <c r="J913" s="132"/>
      <c r="K913" s="132"/>
      <c r="L913" s="132"/>
      <c r="M913" s="132"/>
      <c r="N913" s="132"/>
      <c r="O913" s="132"/>
      <c r="P913" s="132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124"/>
      <c r="AN913" s="124"/>
    </row>
    <row r="914">
      <c r="A914" s="27"/>
      <c r="B914" s="27"/>
      <c r="C914" s="27"/>
      <c r="D914" s="27"/>
      <c r="E914" s="132"/>
      <c r="F914" s="133"/>
      <c r="G914" s="133"/>
      <c r="H914" s="134"/>
      <c r="I914" s="134"/>
      <c r="J914" s="132"/>
      <c r="K914" s="132"/>
      <c r="L914" s="132"/>
      <c r="M914" s="132"/>
      <c r="N914" s="132"/>
      <c r="O914" s="132"/>
      <c r="P914" s="132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124"/>
      <c r="AN914" s="124"/>
    </row>
    <row r="915">
      <c r="A915" s="27"/>
      <c r="B915" s="27"/>
      <c r="C915" s="27"/>
      <c r="D915" s="27"/>
      <c r="E915" s="132"/>
      <c r="F915" s="133"/>
      <c r="G915" s="133"/>
      <c r="H915" s="134"/>
      <c r="I915" s="134"/>
      <c r="J915" s="132"/>
      <c r="K915" s="132"/>
      <c r="L915" s="132"/>
      <c r="M915" s="132"/>
      <c r="N915" s="132"/>
      <c r="O915" s="132"/>
      <c r="P915" s="132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124"/>
      <c r="AN915" s="124"/>
    </row>
    <row r="916">
      <c r="A916" s="27"/>
      <c r="B916" s="27"/>
      <c r="C916" s="27"/>
      <c r="D916" s="27"/>
      <c r="E916" s="132"/>
      <c r="F916" s="133"/>
      <c r="G916" s="133"/>
      <c r="H916" s="134"/>
      <c r="I916" s="134"/>
      <c r="J916" s="132"/>
      <c r="K916" s="132"/>
      <c r="L916" s="132"/>
      <c r="M916" s="132"/>
      <c r="N916" s="132"/>
      <c r="O916" s="132"/>
      <c r="P916" s="132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124"/>
      <c r="AN916" s="124"/>
    </row>
    <row r="917">
      <c r="A917" s="27"/>
      <c r="B917" s="27"/>
      <c r="C917" s="27"/>
      <c r="D917" s="27"/>
      <c r="E917" s="132"/>
      <c r="F917" s="133"/>
      <c r="G917" s="133"/>
      <c r="H917" s="134"/>
      <c r="I917" s="134"/>
      <c r="J917" s="132"/>
      <c r="K917" s="132"/>
      <c r="L917" s="132"/>
      <c r="M917" s="132"/>
      <c r="N917" s="132"/>
      <c r="O917" s="132"/>
      <c r="P917" s="132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124"/>
      <c r="AN917" s="124"/>
    </row>
    <row r="918">
      <c r="A918" s="27"/>
      <c r="B918" s="27"/>
      <c r="C918" s="27"/>
      <c r="D918" s="27"/>
      <c r="E918" s="132"/>
      <c r="F918" s="133"/>
      <c r="G918" s="133"/>
      <c r="H918" s="134"/>
      <c r="I918" s="134"/>
      <c r="J918" s="132"/>
      <c r="K918" s="132"/>
      <c r="L918" s="132"/>
      <c r="M918" s="132"/>
      <c r="N918" s="132"/>
      <c r="O918" s="132"/>
      <c r="P918" s="132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124"/>
      <c r="AN918" s="124"/>
    </row>
    <row r="919">
      <c r="A919" s="27"/>
      <c r="B919" s="27"/>
      <c r="C919" s="27"/>
      <c r="D919" s="27"/>
      <c r="E919" s="132"/>
      <c r="F919" s="133"/>
      <c r="G919" s="133"/>
      <c r="H919" s="134"/>
      <c r="I919" s="134"/>
      <c r="J919" s="132"/>
      <c r="K919" s="132"/>
      <c r="L919" s="132"/>
      <c r="M919" s="132"/>
      <c r="N919" s="132"/>
      <c r="O919" s="132"/>
      <c r="P919" s="132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124"/>
      <c r="AN919" s="124"/>
    </row>
    <row r="920">
      <c r="A920" s="27"/>
      <c r="B920" s="27"/>
      <c r="C920" s="27"/>
      <c r="D920" s="27"/>
      <c r="E920" s="132"/>
      <c r="F920" s="133"/>
      <c r="G920" s="133"/>
      <c r="H920" s="134"/>
      <c r="I920" s="134"/>
      <c r="J920" s="132"/>
      <c r="K920" s="132"/>
      <c r="L920" s="132"/>
      <c r="M920" s="132"/>
      <c r="N920" s="132"/>
      <c r="O920" s="132"/>
      <c r="P920" s="132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124"/>
      <c r="AN920" s="124"/>
    </row>
    <row r="921">
      <c r="A921" s="27"/>
      <c r="B921" s="27"/>
      <c r="C921" s="27"/>
      <c r="D921" s="27"/>
      <c r="E921" s="132"/>
      <c r="F921" s="133"/>
      <c r="G921" s="133"/>
      <c r="H921" s="134"/>
      <c r="I921" s="134"/>
      <c r="J921" s="132"/>
      <c r="K921" s="132"/>
      <c r="L921" s="132"/>
      <c r="M921" s="132"/>
      <c r="N921" s="132"/>
      <c r="O921" s="132"/>
      <c r="P921" s="132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124"/>
      <c r="AN921" s="124"/>
    </row>
    <row r="922">
      <c r="A922" s="27"/>
      <c r="B922" s="27"/>
      <c r="C922" s="27"/>
      <c r="D922" s="27"/>
      <c r="E922" s="132"/>
      <c r="F922" s="133"/>
      <c r="G922" s="133"/>
      <c r="H922" s="134"/>
      <c r="I922" s="134"/>
      <c r="J922" s="132"/>
      <c r="K922" s="132"/>
      <c r="L922" s="132"/>
      <c r="M922" s="132"/>
      <c r="N922" s="132"/>
      <c r="O922" s="132"/>
      <c r="P922" s="132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124"/>
      <c r="AN922" s="124"/>
    </row>
    <row r="923">
      <c r="A923" s="27"/>
      <c r="B923" s="27"/>
      <c r="C923" s="27"/>
      <c r="D923" s="27"/>
      <c r="E923" s="132"/>
      <c r="F923" s="133"/>
      <c r="G923" s="133"/>
      <c r="H923" s="134"/>
      <c r="I923" s="134"/>
      <c r="J923" s="132"/>
      <c r="K923" s="132"/>
      <c r="L923" s="132"/>
      <c r="M923" s="132"/>
      <c r="N923" s="132"/>
      <c r="O923" s="132"/>
      <c r="P923" s="132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124"/>
      <c r="AN923" s="124"/>
    </row>
    <row r="924">
      <c r="A924" s="27"/>
      <c r="B924" s="27"/>
      <c r="C924" s="27"/>
      <c r="D924" s="27"/>
      <c r="E924" s="132"/>
      <c r="F924" s="133"/>
      <c r="G924" s="133"/>
      <c r="H924" s="134"/>
      <c r="I924" s="134"/>
      <c r="J924" s="132"/>
      <c r="K924" s="132"/>
      <c r="L924" s="132"/>
      <c r="M924" s="132"/>
      <c r="N924" s="132"/>
      <c r="O924" s="132"/>
      <c r="P924" s="132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124"/>
      <c r="AN924" s="124"/>
    </row>
    <row r="925">
      <c r="A925" s="27"/>
      <c r="B925" s="27"/>
      <c r="C925" s="27"/>
      <c r="D925" s="27"/>
      <c r="E925" s="132"/>
      <c r="F925" s="133"/>
      <c r="G925" s="133"/>
      <c r="H925" s="134"/>
      <c r="I925" s="134"/>
      <c r="J925" s="132"/>
      <c r="K925" s="132"/>
      <c r="L925" s="132"/>
      <c r="M925" s="132"/>
      <c r="N925" s="132"/>
      <c r="O925" s="132"/>
      <c r="P925" s="132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124"/>
      <c r="AN925" s="124"/>
    </row>
    <row r="926">
      <c r="A926" s="27"/>
      <c r="B926" s="27"/>
      <c r="C926" s="27"/>
      <c r="D926" s="27"/>
      <c r="E926" s="132"/>
      <c r="F926" s="133"/>
      <c r="G926" s="133"/>
      <c r="H926" s="134"/>
      <c r="I926" s="134"/>
      <c r="J926" s="132"/>
      <c r="K926" s="132"/>
      <c r="L926" s="132"/>
      <c r="M926" s="132"/>
      <c r="N926" s="132"/>
      <c r="O926" s="132"/>
      <c r="P926" s="132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124"/>
      <c r="AN926" s="124"/>
    </row>
    <row r="927">
      <c r="A927" s="27"/>
      <c r="B927" s="27"/>
      <c r="C927" s="27"/>
      <c r="D927" s="27"/>
      <c r="E927" s="132"/>
      <c r="F927" s="133"/>
      <c r="G927" s="133"/>
      <c r="H927" s="134"/>
      <c r="I927" s="134"/>
      <c r="J927" s="132"/>
      <c r="K927" s="132"/>
      <c r="L927" s="132"/>
      <c r="M927" s="132"/>
      <c r="N927" s="132"/>
      <c r="O927" s="132"/>
      <c r="P927" s="132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124"/>
      <c r="AN927" s="124"/>
    </row>
    <row r="928">
      <c r="A928" s="27"/>
      <c r="B928" s="27"/>
      <c r="C928" s="27"/>
      <c r="D928" s="27"/>
      <c r="E928" s="132"/>
      <c r="F928" s="133"/>
      <c r="G928" s="133"/>
      <c r="H928" s="134"/>
      <c r="I928" s="134"/>
      <c r="J928" s="132"/>
      <c r="K928" s="132"/>
      <c r="L928" s="132"/>
      <c r="M928" s="132"/>
      <c r="N928" s="132"/>
      <c r="O928" s="132"/>
      <c r="P928" s="132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124"/>
      <c r="AN928" s="124"/>
    </row>
    <row r="929">
      <c r="A929" s="27"/>
      <c r="B929" s="27"/>
      <c r="C929" s="27"/>
      <c r="D929" s="27"/>
      <c r="E929" s="132"/>
      <c r="F929" s="133"/>
      <c r="G929" s="133"/>
      <c r="H929" s="134"/>
      <c r="I929" s="134"/>
      <c r="J929" s="132"/>
      <c r="K929" s="132"/>
      <c r="L929" s="132"/>
      <c r="M929" s="132"/>
      <c r="N929" s="132"/>
      <c r="O929" s="132"/>
      <c r="P929" s="132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124"/>
      <c r="AN929" s="124"/>
    </row>
    <row r="930">
      <c r="A930" s="27"/>
      <c r="B930" s="27"/>
      <c r="C930" s="27"/>
      <c r="D930" s="27"/>
      <c r="E930" s="132"/>
      <c r="F930" s="133"/>
      <c r="G930" s="133"/>
      <c r="H930" s="134"/>
      <c r="I930" s="134"/>
      <c r="J930" s="132"/>
      <c r="K930" s="132"/>
      <c r="L930" s="132"/>
      <c r="M930" s="132"/>
      <c r="N930" s="132"/>
      <c r="O930" s="132"/>
      <c r="P930" s="132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124"/>
      <c r="AN930" s="124"/>
    </row>
    <row r="931">
      <c r="A931" s="27"/>
      <c r="B931" s="27"/>
      <c r="C931" s="27"/>
      <c r="D931" s="27"/>
      <c r="E931" s="132"/>
      <c r="F931" s="133"/>
      <c r="G931" s="133"/>
      <c r="H931" s="134"/>
      <c r="I931" s="134"/>
      <c r="J931" s="132"/>
      <c r="K931" s="132"/>
      <c r="L931" s="132"/>
      <c r="M931" s="132"/>
      <c r="N931" s="132"/>
      <c r="O931" s="132"/>
      <c r="P931" s="132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124"/>
      <c r="AN931" s="124"/>
    </row>
    <row r="932">
      <c r="A932" s="27"/>
      <c r="B932" s="27"/>
      <c r="C932" s="27"/>
      <c r="D932" s="27"/>
      <c r="E932" s="132"/>
      <c r="F932" s="133"/>
      <c r="G932" s="133"/>
      <c r="H932" s="134"/>
      <c r="I932" s="134"/>
      <c r="J932" s="132"/>
      <c r="K932" s="132"/>
      <c r="L932" s="132"/>
      <c r="M932" s="132"/>
      <c r="N932" s="132"/>
      <c r="O932" s="132"/>
      <c r="P932" s="132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124"/>
      <c r="AN932" s="124"/>
    </row>
    <row r="933">
      <c r="A933" s="27"/>
      <c r="B933" s="27"/>
      <c r="C933" s="27"/>
      <c r="D933" s="27"/>
      <c r="E933" s="132"/>
      <c r="F933" s="133"/>
      <c r="G933" s="133"/>
      <c r="H933" s="134"/>
      <c r="I933" s="134"/>
      <c r="J933" s="132"/>
      <c r="K933" s="132"/>
      <c r="L933" s="132"/>
      <c r="M933" s="132"/>
      <c r="N933" s="132"/>
      <c r="O933" s="132"/>
      <c r="P933" s="132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124"/>
      <c r="AN933" s="124"/>
    </row>
    <row r="934">
      <c r="A934" s="27"/>
      <c r="B934" s="27"/>
      <c r="C934" s="27"/>
      <c r="D934" s="27"/>
      <c r="E934" s="132"/>
      <c r="F934" s="133"/>
      <c r="G934" s="133"/>
      <c r="H934" s="134"/>
      <c r="I934" s="134"/>
      <c r="J934" s="132"/>
      <c r="K934" s="132"/>
      <c r="L934" s="132"/>
      <c r="M934" s="132"/>
      <c r="N934" s="132"/>
      <c r="O934" s="132"/>
      <c r="P934" s="132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124"/>
      <c r="AN934" s="124"/>
    </row>
    <row r="935">
      <c r="A935" s="27"/>
      <c r="B935" s="27"/>
      <c r="C935" s="27"/>
      <c r="D935" s="27"/>
      <c r="E935" s="132"/>
      <c r="F935" s="133"/>
      <c r="G935" s="133"/>
      <c r="H935" s="134"/>
      <c r="I935" s="134"/>
      <c r="J935" s="132"/>
      <c r="K935" s="132"/>
      <c r="L935" s="132"/>
      <c r="M935" s="132"/>
      <c r="N935" s="132"/>
      <c r="O935" s="132"/>
      <c r="P935" s="132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124"/>
      <c r="AN935" s="124"/>
    </row>
    <row r="936">
      <c r="A936" s="27"/>
      <c r="B936" s="27"/>
      <c r="C936" s="27"/>
      <c r="D936" s="27"/>
      <c r="E936" s="132"/>
      <c r="F936" s="133"/>
      <c r="G936" s="133"/>
      <c r="H936" s="134"/>
      <c r="I936" s="134"/>
      <c r="J936" s="132"/>
      <c r="K936" s="132"/>
      <c r="L936" s="132"/>
      <c r="M936" s="132"/>
      <c r="N936" s="132"/>
      <c r="O936" s="132"/>
      <c r="P936" s="132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124"/>
      <c r="AN936" s="124"/>
    </row>
    <row r="937">
      <c r="A937" s="27"/>
      <c r="B937" s="27"/>
      <c r="C937" s="27"/>
      <c r="D937" s="27"/>
      <c r="E937" s="132"/>
      <c r="F937" s="133"/>
      <c r="G937" s="133"/>
      <c r="H937" s="134"/>
      <c r="I937" s="134"/>
      <c r="J937" s="132"/>
      <c r="K937" s="132"/>
      <c r="L937" s="132"/>
      <c r="M937" s="132"/>
      <c r="N937" s="132"/>
      <c r="O937" s="132"/>
      <c r="P937" s="132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124"/>
      <c r="AN937" s="124"/>
    </row>
    <row r="938">
      <c r="A938" s="27"/>
      <c r="B938" s="27"/>
      <c r="C938" s="27"/>
      <c r="D938" s="27"/>
      <c r="E938" s="132"/>
      <c r="F938" s="133"/>
      <c r="G938" s="133"/>
      <c r="H938" s="134"/>
      <c r="I938" s="134"/>
      <c r="J938" s="132"/>
      <c r="K938" s="132"/>
      <c r="L938" s="132"/>
      <c r="M938" s="132"/>
      <c r="N938" s="132"/>
      <c r="O938" s="132"/>
      <c r="P938" s="132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124"/>
      <c r="AN938" s="124"/>
    </row>
    <row r="939">
      <c r="A939" s="27"/>
      <c r="B939" s="27"/>
      <c r="C939" s="27"/>
      <c r="D939" s="27"/>
      <c r="E939" s="132"/>
      <c r="F939" s="133"/>
      <c r="G939" s="133"/>
      <c r="H939" s="134"/>
      <c r="I939" s="134"/>
      <c r="J939" s="132"/>
      <c r="K939" s="132"/>
      <c r="L939" s="132"/>
      <c r="M939" s="132"/>
      <c r="N939" s="132"/>
      <c r="O939" s="132"/>
      <c r="P939" s="132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124"/>
      <c r="AN939" s="124"/>
    </row>
    <row r="940">
      <c r="A940" s="27"/>
      <c r="B940" s="27"/>
      <c r="C940" s="27"/>
      <c r="D940" s="27"/>
      <c r="E940" s="132"/>
      <c r="F940" s="133"/>
      <c r="G940" s="133"/>
      <c r="H940" s="134"/>
      <c r="I940" s="134"/>
      <c r="J940" s="132"/>
      <c r="K940" s="132"/>
      <c r="L940" s="132"/>
      <c r="M940" s="132"/>
      <c r="N940" s="132"/>
      <c r="O940" s="132"/>
      <c r="P940" s="132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124"/>
      <c r="AN940" s="124"/>
    </row>
    <row r="941">
      <c r="A941" s="27"/>
      <c r="B941" s="27"/>
      <c r="C941" s="27"/>
      <c r="D941" s="27"/>
      <c r="E941" s="132"/>
      <c r="F941" s="133"/>
      <c r="G941" s="133"/>
      <c r="H941" s="134"/>
      <c r="I941" s="134"/>
      <c r="J941" s="132"/>
      <c r="K941" s="132"/>
      <c r="L941" s="132"/>
      <c r="M941" s="132"/>
      <c r="N941" s="132"/>
      <c r="O941" s="132"/>
      <c r="P941" s="132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124"/>
      <c r="AN941" s="124"/>
    </row>
    <row r="942">
      <c r="A942" s="27"/>
      <c r="B942" s="27"/>
      <c r="C942" s="27"/>
      <c r="D942" s="27"/>
      <c r="E942" s="132"/>
      <c r="F942" s="133"/>
      <c r="G942" s="133"/>
      <c r="H942" s="134"/>
      <c r="I942" s="134"/>
      <c r="J942" s="132"/>
      <c r="K942" s="132"/>
      <c r="L942" s="132"/>
      <c r="M942" s="132"/>
      <c r="N942" s="132"/>
      <c r="O942" s="132"/>
      <c r="P942" s="132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124"/>
      <c r="AN942" s="124"/>
    </row>
    <row r="943">
      <c r="A943" s="27"/>
      <c r="B943" s="27"/>
      <c r="C943" s="27"/>
      <c r="D943" s="27"/>
      <c r="E943" s="132"/>
      <c r="F943" s="133"/>
      <c r="G943" s="133"/>
      <c r="H943" s="134"/>
      <c r="I943" s="134"/>
      <c r="J943" s="132"/>
      <c r="K943" s="132"/>
      <c r="L943" s="132"/>
      <c r="M943" s="132"/>
      <c r="N943" s="132"/>
      <c r="O943" s="132"/>
      <c r="P943" s="132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124"/>
      <c r="AN943" s="124"/>
    </row>
    <row r="944">
      <c r="A944" s="27"/>
      <c r="B944" s="27"/>
      <c r="C944" s="27"/>
      <c r="D944" s="27"/>
      <c r="E944" s="132"/>
      <c r="F944" s="133"/>
      <c r="G944" s="133"/>
      <c r="H944" s="134"/>
      <c r="I944" s="134"/>
      <c r="J944" s="132"/>
      <c r="K944" s="132"/>
      <c r="L944" s="132"/>
      <c r="M944" s="132"/>
      <c r="N944" s="132"/>
      <c r="O944" s="132"/>
      <c r="P944" s="132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124"/>
      <c r="AN944" s="124"/>
    </row>
    <row r="945">
      <c r="A945" s="27"/>
      <c r="B945" s="27"/>
      <c r="C945" s="27"/>
      <c r="D945" s="27"/>
      <c r="E945" s="132"/>
      <c r="F945" s="133"/>
      <c r="G945" s="133"/>
      <c r="H945" s="134"/>
      <c r="I945" s="134"/>
      <c r="J945" s="132"/>
      <c r="K945" s="132"/>
      <c r="L945" s="132"/>
      <c r="M945" s="132"/>
      <c r="N945" s="132"/>
      <c r="O945" s="132"/>
      <c r="P945" s="132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124"/>
      <c r="AN945" s="124"/>
    </row>
    <row r="946">
      <c r="A946" s="27"/>
      <c r="B946" s="27"/>
      <c r="C946" s="27"/>
      <c r="D946" s="27"/>
      <c r="E946" s="132"/>
      <c r="F946" s="133"/>
      <c r="G946" s="133"/>
      <c r="H946" s="134"/>
      <c r="I946" s="134"/>
      <c r="J946" s="132"/>
      <c r="K946" s="132"/>
      <c r="L946" s="132"/>
      <c r="M946" s="132"/>
      <c r="N946" s="132"/>
      <c r="O946" s="132"/>
      <c r="P946" s="132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124"/>
      <c r="AN946" s="124"/>
    </row>
    <row r="947">
      <c r="A947" s="27"/>
      <c r="B947" s="27"/>
      <c r="C947" s="27"/>
      <c r="D947" s="27"/>
      <c r="E947" s="132"/>
      <c r="F947" s="133"/>
      <c r="G947" s="133"/>
      <c r="H947" s="134"/>
      <c r="I947" s="134"/>
      <c r="J947" s="132"/>
      <c r="K947" s="132"/>
      <c r="L947" s="132"/>
      <c r="M947" s="132"/>
      <c r="N947" s="132"/>
      <c r="O947" s="132"/>
      <c r="P947" s="132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124"/>
      <c r="AN947" s="124"/>
    </row>
    <row r="948">
      <c r="A948" s="27"/>
      <c r="B948" s="27"/>
      <c r="C948" s="27"/>
      <c r="D948" s="27"/>
      <c r="E948" s="132"/>
      <c r="F948" s="133"/>
      <c r="G948" s="133"/>
      <c r="H948" s="134"/>
      <c r="I948" s="134"/>
      <c r="J948" s="132"/>
      <c r="K948" s="132"/>
      <c r="L948" s="132"/>
      <c r="M948" s="132"/>
      <c r="N948" s="132"/>
      <c r="O948" s="132"/>
      <c r="P948" s="132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124"/>
      <c r="AN948" s="124"/>
    </row>
    <row r="949">
      <c r="A949" s="27"/>
      <c r="B949" s="27"/>
      <c r="C949" s="27"/>
      <c r="D949" s="27"/>
      <c r="E949" s="132"/>
      <c r="F949" s="133"/>
      <c r="G949" s="133"/>
      <c r="H949" s="134"/>
      <c r="I949" s="134"/>
      <c r="J949" s="132"/>
      <c r="K949" s="132"/>
      <c r="L949" s="132"/>
      <c r="M949" s="132"/>
      <c r="N949" s="132"/>
      <c r="O949" s="132"/>
      <c r="P949" s="132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124"/>
      <c r="AN949" s="124"/>
    </row>
    <row r="950">
      <c r="A950" s="27"/>
      <c r="B950" s="27"/>
      <c r="C950" s="27"/>
      <c r="D950" s="27"/>
      <c r="E950" s="132"/>
      <c r="F950" s="133"/>
      <c r="G950" s="133"/>
      <c r="H950" s="134"/>
      <c r="I950" s="134"/>
      <c r="J950" s="132"/>
      <c r="K950" s="132"/>
      <c r="L950" s="132"/>
      <c r="M950" s="132"/>
      <c r="N950" s="132"/>
      <c r="O950" s="132"/>
      <c r="P950" s="132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124"/>
      <c r="AN950" s="124"/>
    </row>
    <row r="951">
      <c r="A951" s="27"/>
      <c r="B951" s="27"/>
      <c r="C951" s="27"/>
      <c r="D951" s="27"/>
      <c r="E951" s="132"/>
      <c r="F951" s="133"/>
      <c r="G951" s="133"/>
      <c r="H951" s="134"/>
      <c r="I951" s="134"/>
      <c r="J951" s="132"/>
      <c r="K951" s="132"/>
      <c r="L951" s="132"/>
      <c r="M951" s="132"/>
      <c r="N951" s="132"/>
      <c r="O951" s="132"/>
      <c r="P951" s="132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124"/>
      <c r="AN951" s="124"/>
    </row>
    <row r="952">
      <c r="A952" s="27"/>
      <c r="B952" s="27"/>
      <c r="C952" s="27"/>
      <c r="D952" s="27"/>
      <c r="E952" s="132"/>
      <c r="F952" s="133"/>
      <c r="G952" s="133"/>
      <c r="H952" s="134"/>
      <c r="I952" s="134"/>
      <c r="J952" s="132"/>
      <c r="K952" s="132"/>
      <c r="L952" s="132"/>
      <c r="M952" s="132"/>
      <c r="N952" s="132"/>
      <c r="O952" s="132"/>
      <c r="P952" s="132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124"/>
      <c r="AN952" s="124"/>
    </row>
    <row r="953">
      <c r="A953" s="27"/>
      <c r="B953" s="27"/>
      <c r="C953" s="27"/>
      <c r="D953" s="27"/>
      <c r="E953" s="132"/>
      <c r="F953" s="133"/>
      <c r="G953" s="133"/>
      <c r="H953" s="134"/>
      <c r="I953" s="134"/>
      <c r="J953" s="132"/>
      <c r="K953" s="132"/>
      <c r="L953" s="132"/>
      <c r="M953" s="132"/>
      <c r="N953" s="132"/>
      <c r="O953" s="132"/>
      <c r="P953" s="132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124"/>
      <c r="AN953" s="124"/>
    </row>
    <row r="954">
      <c r="A954" s="27"/>
      <c r="B954" s="27"/>
      <c r="C954" s="27"/>
      <c r="D954" s="27"/>
      <c r="E954" s="132"/>
      <c r="F954" s="133"/>
      <c r="G954" s="133"/>
      <c r="H954" s="134"/>
      <c r="I954" s="134"/>
      <c r="J954" s="132"/>
      <c r="K954" s="132"/>
      <c r="L954" s="132"/>
      <c r="M954" s="132"/>
      <c r="N954" s="132"/>
      <c r="O954" s="132"/>
      <c r="P954" s="132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124"/>
      <c r="AN954" s="124"/>
    </row>
    <row r="955">
      <c r="A955" s="27"/>
      <c r="B955" s="27"/>
      <c r="C955" s="27"/>
      <c r="D955" s="27"/>
      <c r="E955" s="132"/>
      <c r="F955" s="133"/>
      <c r="G955" s="133"/>
      <c r="H955" s="134"/>
      <c r="I955" s="134"/>
      <c r="J955" s="132"/>
      <c r="K955" s="132"/>
      <c r="L955" s="132"/>
      <c r="M955" s="132"/>
      <c r="N955" s="132"/>
      <c r="O955" s="132"/>
      <c r="P955" s="132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124"/>
      <c r="AN955" s="124"/>
    </row>
    <row r="956">
      <c r="A956" s="27"/>
      <c r="B956" s="27"/>
      <c r="C956" s="27"/>
      <c r="D956" s="27"/>
      <c r="E956" s="132"/>
      <c r="F956" s="133"/>
      <c r="G956" s="133"/>
      <c r="H956" s="134"/>
      <c r="I956" s="134"/>
      <c r="J956" s="132"/>
      <c r="K956" s="132"/>
      <c r="L956" s="132"/>
      <c r="M956" s="132"/>
      <c r="N956" s="132"/>
      <c r="O956" s="132"/>
      <c r="P956" s="132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124"/>
      <c r="AN956" s="124"/>
    </row>
    <row r="957">
      <c r="A957" s="27"/>
      <c r="B957" s="27"/>
      <c r="C957" s="27"/>
      <c r="D957" s="27"/>
      <c r="E957" s="132"/>
      <c r="F957" s="133"/>
      <c r="G957" s="133"/>
      <c r="H957" s="134"/>
      <c r="I957" s="134"/>
      <c r="J957" s="132"/>
      <c r="K957" s="132"/>
      <c r="L957" s="132"/>
      <c r="M957" s="132"/>
      <c r="N957" s="132"/>
      <c r="O957" s="132"/>
      <c r="P957" s="132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124"/>
      <c r="AN957" s="124"/>
    </row>
    <row r="958">
      <c r="A958" s="27"/>
      <c r="B958" s="27"/>
      <c r="C958" s="27"/>
      <c r="D958" s="27"/>
      <c r="E958" s="132"/>
      <c r="F958" s="133"/>
      <c r="G958" s="133"/>
      <c r="H958" s="134"/>
      <c r="I958" s="134"/>
      <c r="J958" s="132"/>
      <c r="K958" s="132"/>
      <c r="L958" s="132"/>
      <c r="M958" s="132"/>
      <c r="N958" s="132"/>
      <c r="O958" s="132"/>
      <c r="P958" s="132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124"/>
      <c r="AN958" s="124"/>
    </row>
    <row r="959">
      <c r="A959" s="27"/>
      <c r="B959" s="27"/>
      <c r="C959" s="27"/>
      <c r="D959" s="27"/>
      <c r="E959" s="132"/>
      <c r="F959" s="133"/>
      <c r="G959" s="133"/>
      <c r="H959" s="134"/>
      <c r="I959" s="134"/>
      <c r="J959" s="132"/>
      <c r="K959" s="132"/>
      <c r="L959" s="132"/>
      <c r="M959" s="132"/>
      <c r="N959" s="132"/>
      <c r="O959" s="132"/>
      <c r="P959" s="132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124"/>
      <c r="AN959" s="124"/>
    </row>
    <row r="960">
      <c r="A960" s="27"/>
      <c r="B960" s="27"/>
      <c r="C960" s="27"/>
      <c r="D960" s="27"/>
      <c r="E960" s="132"/>
      <c r="F960" s="133"/>
      <c r="G960" s="133"/>
      <c r="H960" s="134"/>
      <c r="I960" s="134"/>
      <c r="J960" s="132"/>
      <c r="K960" s="132"/>
      <c r="L960" s="132"/>
      <c r="M960" s="132"/>
      <c r="N960" s="132"/>
      <c r="O960" s="132"/>
      <c r="P960" s="132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124"/>
      <c r="AN960" s="124"/>
    </row>
    <row r="961">
      <c r="A961" s="27"/>
      <c r="B961" s="27"/>
      <c r="C961" s="27"/>
      <c r="D961" s="27"/>
      <c r="E961" s="132"/>
      <c r="F961" s="133"/>
      <c r="G961" s="133"/>
      <c r="H961" s="134"/>
      <c r="I961" s="134"/>
      <c r="J961" s="132"/>
      <c r="K961" s="132"/>
      <c r="L961" s="132"/>
      <c r="M961" s="132"/>
      <c r="N961" s="132"/>
      <c r="O961" s="132"/>
      <c r="P961" s="132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124"/>
      <c r="AN961" s="124"/>
    </row>
    <row r="962">
      <c r="A962" s="27"/>
      <c r="B962" s="27"/>
      <c r="C962" s="27"/>
      <c r="D962" s="27"/>
      <c r="E962" s="132"/>
      <c r="F962" s="133"/>
      <c r="G962" s="133"/>
      <c r="H962" s="134"/>
      <c r="I962" s="134"/>
      <c r="J962" s="132"/>
      <c r="K962" s="132"/>
      <c r="L962" s="132"/>
      <c r="M962" s="132"/>
      <c r="N962" s="132"/>
      <c r="O962" s="132"/>
      <c r="P962" s="132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124"/>
      <c r="AN962" s="124"/>
    </row>
    <row r="963">
      <c r="A963" s="27"/>
      <c r="B963" s="27"/>
      <c r="C963" s="27"/>
      <c r="D963" s="27"/>
      <c r="E963" s="132"/>
      <c r="F963" s="133"/>
      <c r="G963" s="133"/>
      <c r="H963" s="134"/>
      <c r="I963" s="134"/>
      <c r="J963" s="132"/>
      <c r="K963" s="132"/>
      <c r="L963" s="132"/>
      <c r="M963" s="132"/>
      <c r="N963" s="132"/>
      <c r="O963" s="132"/>
      <c r="P963" s="132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124"/>
      <c r="AN963" s="124"/>
    </row>
    <row r="964">
      <c r="A964" s="27"/>
      <c r="B964" s="27"/>
      <c r="C964" s="27"/>
      <c r="D964" s="27"/>
      <c r="E964" s="132"/>
      <c r="F964" s="133"/>
      <c r="G964" s="133"/>
      <c r="H964" s="134"/>
      <c r="I964" s="134"/>
      <c r="J964" s="132"/>
      <c r="K964" s="132"/>
      <c r="L964" s="132"/>
      <c r="M964" s="132"/>
      <c r="N964" s="132"/>
      <c r="O964" s="132"/>
      <c r="P964" s="132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124"/>
      <c r="AN964" s="124"/>
    </row>
    <row r="965">
      <c r="A965" s="27"/>
      <c r="B965" s="27"/>
      <c r="C965" s="27"/>
      <c r="D965" s="27"/>
      <c r="E965" s="132"/>
      <c r="F965" s="133"/>
      <c r="G965" s="133"/>
      <c r="H965" s="134"/>
      <c r="I965" s="134"/>
      <c r="J965" s="132"/>
      <c r="K965" s="132"/>
      <c r="L965" s="132"/>
      <c r="M965" s="132"/>
      <c r="N965" s="132"/>
      <c r="O965" s="132"/>
      <c r="P965" s="132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124"/>
      <c r="AN965" s="124"/>
    </row>
    <row r="966">
      <c r="A966" s="27"/>
      <c r="B966" s="27"/>
      <c r="C966" s="27"/>
      <c r="D966" s="27"/>
      <c r="E966" s="132"/>
      <c r="F966" s="133"/>
      <c r="G966" s="133"/>
      <c r="H966" s="134"/>
      <c r="I966" s="134"/>
      <c r="J966" s="132"/>
      <c r="K966" s="132"/>
      <c r="L966" s="132"/>
      <c r="M966" s="132"/>
      <c r="N966" s="132"/>
      <c r="O966" s="132"/>
      <c r="P966" s="132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124"/>
      <c r="AN966" s="124"/>
    </row>
    <row r="967">
      <c r="A967" s="27"/>
      <c r="B967" s="27"/>
      <c r="C967" s="27"/>
      <c r="D967" s="27"/>
      <c r="E967" s="132"/>
      <c r="F967" s="133"/>
      <c r="G967" s="133"/>
      <c r="H967" s="134"/>
      <c r="I967" s="134"/>
      <c r="J967" s="132"/>
      <c r="K967" s="132"/>
      <c r="L967" s="132"/>
      <c r="M967" s="132"/>
      <c r="N967" s="132"/>
      <c r="O967" s="132"/>
      <c r="P967" s="132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124"/>
      <c r="AN967" s="124"/>
    </row>
    <row r="968">
      <c r="A968" s="27"/>
      <c r="B968" s="27"/>
      <c r="C968" s="27"/>
      <c r="D968" s="27"/>
      <c r="E968" s="132"/>
      <c r="F968" s="133"/>
      <c r="G968" s="133"/>
      <c r="H968" s="134"/>
      <c r="I968" s="134"/>
      <c r="J968" s="132"/>
      <c r="K968" s="132"/>
      <c r="L968" s="132"/>
      <c r="M968" s="132"/>
      <c r="N968" s="132"/>
      <c r="O968" s="132"/>
      <c r="P968" s="132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124"/>
      <c r="AN968" s="124"/>
    </row>
    <row r="969">
      <c r="A969" s="27"/>
      <c r="B969" s="27"/>
      <c r="C969" s="27"/>
      <c r="D969" s="27"/>
      <c r="E969" s="132"/>
      <c r="F969" s="133"/>
      <c r="G969" s="133"/>
      <c r="H969" s="134"/>
      <c r="I969" s="134"/>
      <c r="J969" s="132"/>
      <c r="K969" s="132"/>
      <c r="L969" s="132"/>
      <c r="M969" s="132"/>
      <c r="N969" s="132"/>
      <c r="O969" s="132"/>
      <c r="P969" s="132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124"/>
      <c r="AN969" s="124"/>
    </row>
    <row r="970">
      <c r="A970" s="27"/>
      <c r="B970" s="27"/>
      <c r="C970" s="27"/>
      <c r="D970" s="27"/>
      <c r="E970" s="132"/>
      <c r="F970" s="133"/>
      <c r="G970" s="133"/>
      <c r="H970" s="134"/>
      <c r="I970" s="134"/>
      <c r="J970" s="132"/>
      <c r="K970" s="132"/>
      <c r="L970" s="132"/>
      <c r="M970" s="132"/>
      <c r="N970" s="132"/>
      <c r="O970" s="132"/>
      <c r="P970" s="132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124"/>
      <c r="AN970" s="124"/>
    </row>
    <row r="971">
      <c r="A971" s="27"/>
      <c r="B971" s="27"/>
      <c r="C971" s="27"/>
      <c r="D971" s="27"/>
      <c r="E971" s="132"/>
      <c r="F971" s="133"/>
      <c r="G971" s="133"/>
      <c r="H971" s="134"/>
      <c r="I971" s="134"/>
      <c r="J971" s="132"/>
      <c r="K971" s="132"/>
      <c r="L971" s="132"/>
      <c r="M971" s="132"/>
      <c r="N971" s="132"/>
      <c r="O971" s="132"/>
      <c r="P971" s="132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124"/>
      <c r="AN971" s="124"/>
    </row>
    <row r="972">
      <c r="A972" s="27"/>
      <c r="B972" s="27"/>
      <c r="C972" s="27"/>
      <c r="D972" s="27"/>
      <c r="E972" s="132"/>
      <c r="F972" s="133"/>
      <c r="G972" s="133"/>
      <c r="H972" s="134"/>
      <c r="I972" s="134"/>
      <c r="J972" s="132"/>
      <c r="K972" s="132"/>
      <c r="L972" s="132"/>
      <c r="M972" s="132"/>
      <c r="N972" s="132"/>
      <c r="O972" s="132"/>
      <c r="P972" s="132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124"/>
      <c r="AN972" s="124"/>
    </row>
    <row r="973">
      <c r="A973" s="27"/>
      <c r="B973" s="27"/>
      <c r="C973" s="27"/>
      <c r="D973" s="27"/>
      <c r="E973" s="132"/>
      <c r="F973" s="133"/>
      <c r="G973" s="133"/>
      <c r="H973" s="134"/>
      <c r="I973" s="134"/>
      <c r="J973" s="132"/>
      <c r="K973" s="132"/>
      <c r="L973" s="132"/>
      <c r="M973" s="132"/>
      <c r="N973" s="132"/>
      <c r="O973" s="132"/>
      <c r="P973" s="132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124"/>
      <c r="AN973" s="124"/>
    </row>
    <row r="974">
      <c r="A974" s="27"/>
      <c r="B974" s="27"/>
      <c r="C974" s="27"/>
      <c r="D974" s="27"/>
      <c r="E974" s="132"/>
      <c r="F974" s="133"/>
      <c r="G974" s="133"/>
      <c r="H974" s="134"/>
      <c r="I974" s="134"/>
      <c r="J974" s="132"/>
      <c r="K974" s="132"/>
      <c r="L974" s="132"/>
      <c r="M974" s="132"/>
      <c r="N974" s="132"/>
      <c r="O974" s="132"/>
      <c r="P974" s="132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124"/>
      <c r="AN974" s="124"/>
    </row>
    <row r="975">
      <c r="A975" s="27"/>
      <c r="B975" s="27"/>
      <c r="C975" s="27"/>
      <c r="D975" s="27"/>
      <c r="E975" s="132"/>
      <c r="F975" s="133"/>
      <c r="G975" s="133"/>
      <c r="H975" s="134"/>
      <c r="I975" s="134"/>
      <c r="J975" s="132"/>
      <c r="K975" s="132"/>
      <c r="L975" s="132"/>
      <c r="M975" s="132"/>
      <c r="N975" s="132"/>
      <c r="O975" s="132"/>
      <c r="P975" s="132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124"/>
      <c r="AN975" s="124"/>
    </row>
    <row r="976">
      <c r="A976" s="27"/>
      <c r="B976" s="27"/>
      <c r="C976" s="27"/>
      <c r="D976" s="27"/>
      <c r="E976" s="132"/>
      <c r="F976" s="133"/>
      <c r="G976" s="133"/>
      <c r="H976" s="134"/>
      <c r="I976" s="134"/>
      <c r="J976" s="132"/>
      <c r="K976" s="132"/>
      <c r="L976" s="132"/>
      <c r="M976" s="132"/>
      <c r="N976" s="132"/>
      <c r="O976" s="132"/>
      <c r="P976" s="132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124"/>
      <c r="AN976" s="124"/>
    </row>
    <row r="977">
      <c r="A977" s="27"/>
      <c r="B977" s="27"/>
      <c r="C977" s="27"/>
      <c r="D977" s="27"/>
      <c r="E977" s="132"/>
      <c r="F977" s="133"/>
      <c r="G977" s="133"/>
      <c r="H977" s="134"/>
      <c r="I977" s="134"/>
      <c r="J977" s="132"/>
      <c r="K977" s="132"/>
      <c r="L977" s="132"/>
      <c r="M977" s="132"/>
      <c r="N977" s="132"/>
      <c r="O977" s="132"/>
      <c r="P977" s="132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124"/>
      <c r="AN977" s="124"/>
    </row>
    <row r="978">
      <c r="A978" s="27"/>
      <c r="B978" s="27"/>
      <c r="C978" s="27"/>
      <c r="D978" s="27"/>
      <c r="E978" s="132"/>
      <c r="F978" s="133"/>
      <c r="G978" s="133"/>
      <c r="H978" s="134"/>
      <c r="I978" s="134"/>
      <c r="J978" s="132"/>
      <c r="K978" s="132"/>
      <c r="L978" s="132"/>
      <c r="M978" s="132"/>
      <c r="N978" s="132"/>
      <c r="O978" s="132"/>
      <c r="P978" s="132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124"/>
      <c r="AN978" s="124"/>
    </row>
    <row r="979">
      <c r="A979" s="27"/>
      <c r="B979" s="27"/>
      <c r="C979" s="27"/>
      <c r="D979" s="27"/>
      <c r="E979" s="132"/>
      <c r="F979" s="133"/>
      <c r="G979" s="133"/>
      <c r="H979" s="134"/>
      <c r="I979" s="134"/>
      <c r="J979" s="132"/>
      <c r="K979" s="132"/>
      <c r="L979" s="132"/>
      <c r="M979" s="132"/>
      <c r="N979" s="132"/>
      <c r="O979" s="132"/>
      <c r="P979" s="132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124"/>
      <c r="AN979" s="124"/>
    </row>
    <row r="980">
      <c r="A980" s="27"/>
      <c r="B980" s="27"/>
      <c r="C980" s="27"/>
      <c r="D980" s="27"/>
      <c r="E980" s="132"/>
      <c r="F980" s="133"/>
      <c r="G980" s="133"/>
      <c r="H980" s="134"/>
      <c r="I980" s="134"/>
      <c r="J980" s="132"/>
      <c r="K980" s="132"/>
      <c r="L980" s="132"/>
      <c r="M980" s="132"/>
      <c r="N980" s="132"/>
      <c r="O980" s="132"/>
      <c r="P980" s="132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124"/>
      <c r="AN980" s="124"/>
    </row>
    <row r="981">
      <c r="A981" s="27"/>
      <c r="B981" s="27"/>
      <c r="C981" s="27"/>
      <c r="D981" s="27"/>
      <c r="E981" s="132"/>
      <c r="F981" s="133"/>
      <c r="G981" s="133"/>
      <c r="H981" s="134"/>
      <c r="I981" s="134"/>
      <c r="J981" s="132"/>
      <c r="K981" s="132"/>
      <c r="L981" s="132"/>
      <c r="M981" s="132"/>
      <c r="N981" s="132"/>
      <c r="O981" s="132"/>
      <c r="P981" s="132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124"/>
      <c r="AN981" s="124"/>
    </row>
    <row r="982">
      <c r="A982" s="27"/>
      <c r="B982" s="27"/>
      <c r="C982" s="27"/>
      <c r="D982" s="27"/>
      <c r="E982" s="132"/>
      <c r="F982" s="133"/>
      <c r="G982" s="133"/>
      <c r="H982" s="134"/>
      <c r="I982" s="134"/>
      <c r="J982" s="132"/>
      <c r="K982" s="132"/>
      <c r="L982" s="132"/>
      <c r="M982" s="132"/>
      <c r="N982" s="132"/>
      <c r="O982" s="132"/>
      <c r="P982" s="132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124"/>
      <c r="AN982" s="124"/>
    </row>
    <row r="983">
      <c r="A983" s="27"/>
      <c r="B983" s="27"/>
      <c r="C983" s="27"/>
      <c r="D983" s="27"/>
      <c r="E983" s="132"/>
      <c r="F983" s="133"/>
      <c r="G983" s="133"/>
      <c r="H983" s="134"/>
      <c r="I983" s="134"/>
      <c r="J983" s="132"/>
      <c r="K983" s="132"/>
      <c r="L983" s="132"/>
      <c r="M983" s="132"/>
      <c r="N983" s="132"/>
      <c r="O983" s="132"/>
      <c r="P983" s="132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124"/>
      <c r="AN983" s="124"/>
    </row>
    <row r="984">
      <c r="A984" s="27"/>
      <c r="B984" s="27"/>
      <c r="C984" s="27"/>
      <c r="D984" s="27"/>
      <c r="E984" s="132"/>
      <c r="F984" s="133"/>
      <c r="G984" s="133"/>
      <c r="H984" s="134"/>
      <c r="I984" s="134"/>
      <c r="J984" s="132"/>
      <c r="K984" s="132"/>
      <c r="L984" s="132"/>
      <c r="M984" s="132"/>
      <c r="N984" s="132"/>
      <c r="O984" s="132"/>
      <c r="P984" s="132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124"/>
      <c r="AN984" s="124"/>
    </row>
    <row r="985">
      <c r="A985" s="27"/>
      <c r="B985" s="27"/>
      <c r="C985" s="27"/>
      <c r="D985" s="27"/>
      <c r="E985" s="132"/>
      <c r="F985" s="133"/>
      <c r="G985" s="133"/>
      <c r="H985" s="134"/>
      <c r="I985" s="134"/>
      <c r="J985" s="132"/>
      <c r="K985" s="132"/>
      <c r="L985" s="132"/>
      <c r="M985" s="132"/>
      <c r="N985" s="132"/>
      <c r="O985" s="132"/>
      <c r="P985" s="132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124"/>
      <c r="AN985" s="124"/>
    </row>
    <row r="986">
      <c r="A986" s="27"/>
      <c r="B986" s="27"/>
      <c r="C986" s="27"/>
      <c r="D986" s="27"/>
      <c r="E986" s="132"/>
      <c r="F986" s="133"/>
      <c r="G986" s="133"/>
      <c r="H986" s="134"/>
      <c r="I986" s="134"/>
      <c r="J986" s="132"/>
      <c r="K986" s="132"/>
      <c r="L986" s="132"/>
      <c r="M986" s="132"/>
      <c r="N986" s="132"/>
      <c r="O986" s="132"/>
      <c r="P986" s="132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124"/>
      <c r="AN986" s="124"/>
    </row>
    <row r="987">
      <c r="A987" s="27"/>
      <c r="B987" s="27"/>
      <c r="C987" s="27"/>
      <c r="D987" s="27"/>
      <c r="E987" s="132"/>
      <c r="F987" s="133"/>
      <c r="G987" s="133"/>
      <c r="H987" s="134"/>
      <c r="I987" s="134"/>
      <c r="J987" s="132"/>
      <c r="K987" s="132"/>
      <c r="L987" s="132"/>
      <c r="M987" s="132"/>
      <c r="N987" s="132"/>
      <c r="O987" s="132"/>
      <c r="P987" s="132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124"/>
      <c r="AN987" s="124"/>
    </row>
    <row r="988">
      <c r="A988" s="27"/>
      <c r="B988" s="27"/>
      <c r="C988" s="27"/>
      <c r="D988" s="27"/>
      <c r="E988" s="132"/>
      <c r="F988" s="133"/>
      <c r="G988" s="133"/>
      <c r="H988" s="134"/>
      <c r="I988" s="134"/>
      <c r="J988" s="132"/>
      <c r="K988" s="132"/>
      <c r="L988" s="132"/>
      <c r="M988" s="132"/>
      <c r="N988" s="132"/>
      <c r="O988" s="132"/>
      <c r="P988" s="132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124"/>
      <c r="AN988" s="124"/>
    </row>
    <row r="989">
      <c r="A989" s="27"/>
      <c r="B989" s="27"/>
      <c r="C989" s="27"/>
      <c r="D989" s="27"/>
      <c r="E989" s="132"/>
      <c r="F989" s="133"/>
      <c r="G989" s="133"/>
      <c r="H989" s="134"/>
      <c r="I989" s="134"/>
      <c r="J989" s="132"/>
      <c r="K989" s="132"/>
      <c r="L989" s="132"/>
      <c r="M989" s="132"/>
      <c r="N989" s="132"/>
      <c r="O989" s="132"/>
      <c r="P989" s="132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124"/>
      <c r="AN989" s="124"/>
    </row>
    <row r="990">
      <c r="A990" s="27"/>
      <c r="B990" s="27"/>
      <c r="C990" s="27"/>
      <c r="D990" s="27"/>
      <c r="E990" s="132"/>
      <c r="F990" s="133"/>
      <c r="G990" s="133"/>
      <c r="H990" s="134"/>
      <c r="I990" s="134"/>
      <c r="J990" s="132"/>
      <c r="K990" s="132"/>
      <c r="L990" s="132"/>
      <c r="M990" s="132"/>
      <c r="N990" s="132"/>
      <c r="O990" s="132"/>
      <c r="P990" s="132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124"/>
      <c r="AN990" s="124"/>
    </row>
    <row r="991">
      <c r="A991" s="27"/>
      <c r="B991" s="27"/>
      <c r="C991" s="27"/>
      <c r="D991" s="27"/>
      <c r="E991" s="132"/>
      <c r="F991" s="133"/>
      <c r="G991" s="133"/>
      <c r="H991" s="134"/>
      <c r="I991" s="134"/>
      <c r="J991" s="132"/>
      <c r="K991" s="132"/>
      <c r="L991" s="132"/>
      <c r="M991" s="132"/>
      <c r="N991" s="132"/>
      <c r="O991" s="132"/>
      <c r="P991" s="132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124"/>
      <c r="AN991" s="124"/>
    </row>
    <row r="992">
      <c r="A992" s="27"/>
      <c r="B992" s="27"/>
      <c r="C992" s="27"/>
      <c r="D992" s="27"/>
      <c r="E992" s="132"/>
      <c r="F992" s="133"/>
      <c r="G992" s="133"/>
      <c r="H992" s="134"/>
      <c r="I992" s="134"/>
      <c r="J992" s="132"/>
      <c r="K992" s="132"/>
      <c r="L992" s="132"/>
      <c r="M992" s="132"/>
      <c r="N992" s="132"/>
      <c r="O992" s="132"/>
      <c r="P992" s="132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124"/>
      <c r="AN992" s="124"/>
    </row>
    <row r="993">
      <c r="A993" s="27"/>
      <c r="B993" s="27"/>
      <c r="C993" s="27"/>
      <c r="D993" s="27"/>
      <c r="E993" s="132"/>
      <c r="F993" s="133"/>
      <c r="G993" s="133"/>
      <c r="H993" s="134"/>
      <c r="I993" s="134"/>
      <c r="J993" s="132"/>
      <c r="K993" s="132"/>
      <c r="L993" s="132"/>
      <c r="M993" s="132"/>
      <c r="N993" s="132"/>
      <c r="O993" s="132"/>
      <c r="P993" s="132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124"/>
      <c r="AN993" s="124"/>
    </row>
    <row r="994">
      <c r="A994" s="27"/>
      <c r="B994" s="27"/>
      <c r="C994" s="27"/>
      <c r="D994" s="27"/>
      <c r="E994" s="132"/>
      <c r="F994" s="133"/>
      <c r="G994" s="133"/>
      <c r="H994" s="134"/>
      <c r="I994" s="134"/>
      <c r="J994" s="132"/>
      <c r="K994" s="132"/>
      <c r="L994" s="132"/>
      <c r="M994" s="132"/>
      <c r="N994" s="132"/>
      <c r="O994" s="132"/>
      <c r="P994" s="132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124"/>
      <c r="AN994" s="124"/>
    </row>
    <row r="995">
      <c r="A995" s="27"/>
      <c r="B995" s="27"/>
      <c r="C995" s="27"/>
      <c r="D995" s="27"/>
      <c r="E995" s="132"/>
      <c r="F995" s="133"/>
      <c r="G995" s="133"/>
      <c r="H995" s="134"/>
      <c r="I995" s="134"/>
      <c r="J995" s="132"/>
      <c r="K995" s="132"/>
      <c r="L995" s="132"/>
      <c r="M995" s="132"/>
      <c r="N995" s="132"/>
      <c r="O995" s="132"/>
      <c r="P995" s="132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124"/>
      <c r="AN995" s="124"/>
    </row>
    <row r="996">
      <c r="A996" s="27"/>
      <c r="B996" s="27"/>
      <c r="C996" s="27"/>
      <c r="D996" s="27"/>
      <c r="E996" s="132"/>
      <c r="F996" s="133"/>
      <c r="G996" s="133"/>
      <c r="H996" s="134"/>
      <c r="I996" s="134"/>
      <c r="J996" s="132"/>
      <c r="K996" s="132"/>
      <c r="L996" s="132"/>
      <c r="M996" s="132"/>
      <c r="N996" s="132"/>
      <c r="O996" s="132"/>
      <c r="P996" s="132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124"/>
      <c r="AN996" s="124"/>
    </row>
    <row r="997">
      <c r="A997" s="27"/>
      <c r="B997" s="27"/>
      <c r="C997" s="27"/>
      <c r="D997" s="27"/>
      <c r="E997" s="132"/>
      <c r="F997" s="133"/>
      <c r="G997" s="133"/>
      <c r="H997" s="134"/>
      <c r="I997" s="134"/>
      <c r="J997" s="132"/>
      <c r="K997" s="132"/>
      <c r="L997" s="132"/>
      <c r="M997" s="132"/>
      <c r="N997" s="132"/>
      <c r="O997" s="132"/>
      <c r="P997" s="132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124"/>
      <c r="AN997" s="124"/>
    </row>
    <row r="998">
      <c r="A998" s="27"/>
      <c r="B998" s="27"/>
      <c r="C998" s="27"/>
      <c r="D998" s="27"/>
      <c r="E998" s="132"/>
      <c r="F998" s="133"/>
      <c r="G998" s="133"/>
      <c r="H998" s="134"/>
      <c r="I998" s="134"/>
      <c r="J998" s="132"/>
      <c r="K998" s="132"/>
      <c r="L998" s="132"/>
      <c r="M998" s="132"/>
      <c r="N998" s="132"/>
      <c r="O998" s="132"/>
      <c r="P998" s="132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124"/>
      <c r="AN998" s="124"/>
    </row>
    <row r="999">
      <c r="A999" s="27"/>
      <c r="B999" s="27"/>
      <c r="C999" s="27"/>
      <c r="D999" s="27"/>
      <c r="E999" s="132"/>
      <c r="F999" s="133"/>
      <c r="G999" s="133"/>
      <c r="H999" s="134"/>
      <c r="I999" s="134"/>
      <c r="J999" s="132"/>
      <c r="K999" s="132"/>
      <c r="L999" s="132"/>
      <c r="M999" s="132"/>
      <c r="N999" s="132"/>
      <c r="O999" s="132"/>
      <c r="P999" s="132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124"/>
      <c r="AN999" s="124"/>
    </row>
    <row r="1000">
      <c r="A1000" s="27"/>
      <c r="B1000" s="27"/>
      <c r="C1000" s="27"/>
      <c r="D1000" s="27"/>
      <c r="E1000" s="132"/>
      <c r="F1000" s="133"/>
      <c r="G1000" s="133"/>
      <c r="H1000" s="134"/>
      <c r="I1000" s="134"/>
      <c r="J1000" s="132"/>
      <c r="K1000" s="132"/>
      <c r="L1000" s="132"/>
      <c r="M1000" s="132"/>
      <c r="N1000" s="132"/>
      <c r="O1000" s="132"/>
      <c r="P1000" s="132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124"/>
      <c r="AN1000" s="124"/>
    </row>
  </sheetData>
  <autoFilter ref="$A$1:$AN$640">
    <filterColumn colId="2">
      <filters>
        <filter val="ClearCare"/>
      </filters>
    </filterColumn>
    <sortState ref="A1:AN640">
      <sortCondition ref="AD1:AD640"/>
    </sortState>
  </autoFil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6.13"/>
    <col customWidth="1" min="3" max="3" width="15.38"/>
    <col customWidth="1" min="4" max="4" width="14.25"/>
    <col customWidth="1" min="5" max="5" width="15.38"/>
    <col customWidth="1" min="6" max="6" width="13.88"/>
    <col customWidth="1" min="7" max="7" width="15.75"/>
    <col customWidth="1" min="8" max="8" width="13.88"/>
    <col customWidth="1" min="9" max="9" width="16.13"/>
    <col customWidth="1" min="10" max="10" width="13.75"/>
    <col customWidth="1" min="11" max="11" width="17.0"/>
    <col customWidth="1" min="12" max="12" width="15.38"/>
    <col customWidth="1" min="13" max="13" width="12.25"/>
    <col customWidth="1" min="14" max="15" width="11.25"/>
    <col customWidth="1" min="16" max="16" width="13.5"/>
    <col customWidth="1" min="17" max="17" width="8.88"/>
    <col customWidth="1" min="18" max="18" width="11.0"/>
    <col customWidth="1" min="19" max="19" width="9.0"/>
    <col customWidth="1" min="20" max="20" width="11.38"/>
    <col customWidth="1" min="21" max="21" width="8.75"/>
    <col customWidth="1" min="22" max="22" width="12.38"/>
  </cols>
  <sheetData>
    <row r="1">
      <c r="A1" s="4" t="s">
        <v>13</v>
      </c>
      <c r="B1" s="4" t="s">
        <v>14</v>
      </c>
      <c r="C1" s="4" t="s">
        <v>15</v>
      </c>
      <c r="D1" s="4" t="s">
        <v>16</v>
      </c>
      <c r="E1" s="4" t="s">
        <v>17</v>
      </c>
      <c r="F1" s="5" t="s">
        <v>18</v>
      </c>
      <c r="G1" s="5" t="s">
        <v>19</v>
      </c>
      <c r="H1" s="5" t="s">
        <v>20</v>
      </c>
      <c r="I1" s="5" t="s">
        <v>21</v>
      </c>
      <c r="J1" s="5" t="s">
        <v>22</v>
      </c>
      <c r="K1" s="6" t="s">
        <v>23</v>
      </c>
      <c r="L1" s="4"/>
      <c r="M1" s="4"/>
      <c r="N1" s="4"/>
      <c r="O1" s="4"/>
      <c r="P1" s="4"/>
      <c r="Q1" s="5"/>
      <c r="R1" s="5"/>
      <c r="S1" s="5"/>
      <c r="T1" s="5"/>
      <c r="U1" s="5"/>
      <c r="V1" s="6"/>
    </row>
    <row r="2">
      <c r="A2" s="7" t="s">
        <v>829</v>
      </c>
      <c r="B2" s="7" t="s">
        <v>830</v>
      </c>
      <c r="C2" s="7" t="s">
        <v>831</v>
      </c>
      <c r="D2" s="7" t="s">
        <v>832</v>
      </c>
      <c r="E2" s="7" t="s">
        <v>833</v>
      </c>
      <c r="F2" s="7" t="s">
        <v>834</v>
      </c>
      <c r="G2" s="7" t="s">
        <v>835</v>
      </c>
      <c r="H2" s="7" t="s">
        <v>836</v>
      </c>
      <c r="I2" s="7" t="s">
        <v>837</v>
      </c>
      <c r="J2" s="7" t="s">
        <v>838</v>
      </c>
      <c r="K2" s="7" t="s">
        <v>839</v>
      </c>
      <c r="M2" s="4"/>
      <c r="N2" s="4"/>
      <c r="O2" s="4"/>
      <c r="P2" s="5"/>
      <c r="Q2" s="5"/>
      <c r="R2" s="5"/>
      <c r="S2" s="5"/>
      <c r="T2" s="5"/>
      <c r="U2" s="6"/>
    </row>
    <row r="3">
      <c r="A3" s="197">
        <v>15.82</v>
      </c>
      <c r="B3" s="197">
        <v>6.42</v>
      </c>
      <c r="C3" s="197">
        <v>11.75</v>
      </c>
      <c r="D3" s="197">
        <v>3.13</v>
      </c>
      <c r="E3" s="197">
        <v>9.87</v>
      </c>
      <c r="F3" s="198">
        <v>1.0</v>
      </c>
      <c r="G3" s="198">
        <v>1.0</v>
      </c>
      <c r="H3" s="198">
        <v>1.0</v>
      </c>
      <c r="I3" s="198">
        <v>1.0</v>
      </c>
      <c r="J3" s="198">
        <v>2.0</v>
      </c>
      <c r="K3" s="199">
        <v>1.8</v>
      </c>
      <c r="L3" s="27"/>
      <c r="M3" s="137"/>
      <c r="N3" s="137"/>
      <c r="O3" s="137"/>
      <c r="P3" s="137"/>
      <c r="Q3" s="137"/>
      <c r="R3" s="13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</row>
    <row r="4">
      <c r="A4" s="4"/>
      <c r="B4" s="4"/>
      <c r="C4" s="4"/>
      <c r="D4" s="4"/>
      <c r="E4" s="4"/>
      <c r="F4" s="5"/>
      <c r="G4" s="5"/>
      <c r="H4" s="5"/>
      <c r="I4" s="5"/>
      <c r="J4" s="5"/>
      <c r="K4" s="6"/>
      <c r="L4" s="4"/>
      <c r="M4" s="4"/>
      <c r="N4" s="4"/>
      <c r="O4" s="4"/>
      <c r="P4" s="4"/>
      <c r="Q4" s="5"/>
      <c r="R4" s="5"/>
      <c r="S4" s="5"/>
      <c r="T4" s="5"/>
      <c r="U4" s="5"/>
      <c r="V4" s="6"/>
    </row>
    <row r="5">
      <c r="A5" s="4"/>
      <c r="B5" s="4"/>
      <c r="C5" s="4"/>
      <c r="D5" s="4"/>
      <c r="E5" s="4"/>
      <c r="F5" s="5"/>
      <c r="G5" s="5"/>
      <c r="H5" s="5"/>
      <c r="I5" s="5"/>
      <c r="J5" s="5"/>
      <c r="K5" s="6"/>
      <c r="L5" s="4"/>
      <c r="M5" s="4"/>
      <c r="N5" s="4"/>
      <c r="O5" s="4"/>
      <c r="P5" s="4"/>
      <c r="Q5" s="5"/>
      <c r="R5" s="5"/>
      <c r="S5" s="5"/>
      <c r="T5" s="5"/>
      <c r="U5" s="5"/>
      <c r="V5" s="6"/>
    </row>
    <row r="6">
      <c r="A6" s="4"/>
      <c r="B6" s="4"/>
      <c r="C6" s="4"/>
      <c r="D6" s="4"/>
      <c r="E6" s="4"/>
      <c r="F6" s="5"/>
      <c r="G6" s="5"/>
      <c r="H6" s="5"/>
      <c r="I6" s="5"/>
      <c r="J6" s="5"/>
      <c r="K6" s="6"/>
      <c r="L6" s="4"/>
      <c r="M6" s="4"/>
      <c r="N6" s="4"/>
      <c r="O6" s="4"/>
      <c r="P6" s="4"/>
      <c r="Q6" s="5"/>
      <c r="R6" s="5"/>
      <c r="S6" s="5"/>
      <c r="T6" s="5"/>
      <c r="U6" s="5"/>
      <c r="V6" s="6"/>
    </row>
    <row r="7">
      <c r="A7" s="4"/>
      <c r="B7" s="4"/>
      <c r="C7" s="4"/>
      <c r="D7" s="4"/>
      <c r="E7" s="4"/>
      <c r="F7" s="5"/>
      <c r="G7" s="5"/>
      <c r="H7" s="5"/>
      <c r="I7" s="5"/>
      <c r="J7" s="5"/>
      <c r="K7" s="6"/>
      <c r="L7" s="4"/>
      <c r="M7" s="4"/>
      <c r="N7" s="4"/>
      <c r="O7" s="4"/>
      <c r="P7" s="4"/>
      <c r="Q7" s="5"/>
      <c r="R7" s="5"/>
      <c r="S7" s="5"/>
      <c r="T7" s="5"/>
      <c r="U7" s="5"/>
      <c r="V7" s="6"/>
    </row>
    <row r="8">
      <c r="A8" s="4"/>
      <c r="B8" s="4"/>
      <c r="C8" s="4"/>
      <c r="D8" s="4"/>
      <c r="E8" s="4"/>
      <c r="F8" s="5"/>
      <c r="G8" s="5"/>
      <c r="H8" s="5"/>
      <c r="I8" s="5"/>
      <c r="J8" s="5"/>
      <c r="K8" s="6"/>
      <c r="L8" s="4"/>
      <c r="M8" s="4"/>
      <c r="N8" s="4"/>
      <c r="O8" s="4"/>
      <c r="P8" s="4"/>
      <c r="Q8" s="5"/>
      <c r="R8" s="5"/>
      <c r="S8" s="5"/>
      <c r="T8" s="5"/>
      <c r="U8" s="5"/>
      <c r="V8" s="6"/>
    </row>
    <row r="9">
      <c r="A9" s="4"/>
      <c r="B9" s="4"/>
      <c r="C9" s="4"/>
      <c r="D9" s="4"/>
      <c r="E9" s="4"/>
      <c r="F9" s="5"/>
      <c r="G9" s="5"/>
      <c r="H9" s="5"/>
      <c r="I9" s="5"/>
      <c r="J9" s="5"/>
      <c r="K9" s="6"/>
      <c r="L9" s="4"/>
      <c r="M9" s="4"/>
      <c r="N9" s="4"/>
      <c r="O9" s="4"/>
      <c r="P9" s="4"/>
      <c r="Q9" s="5"/>
      <c r="R9" s="5"/>
      <c r="S9" s="5"/>
      <c r="T9" s="5"/>
      <c r="U9" s="5"/>
      <c r="V9" s="6"/>
    </row>
    <row r="10">
      <c r="A10" s="4"/>
      <c r="B10" s="4"/>
      <c r="C10" s="4"/>
      <c r="D10" s="4"/>
      <c r="E10" s="4"/>
      <c r="F10" s="5"/>
      <c r="G10" s="5"/>
      <c r="H10" s="5"/>
      <c r="I10" s="5"/>
      <c r="J10" s="5"/>
      <c r="K10" s="6"/>
      <c r="L10" s="4"/>
      <c r="M10" s="4"/>
      <c r="N10" s="4"/>
      <c r="O10" s="4"/>
      <c r="P10" s="4"/>
      <c r="Q10" s="5"/>
      <c r="R10" s="5"/>
      <c r="S10" s="5"/>
      <c r="T10" s="5"/>
      <c r="U10" s="5"/>
      <c r="V10" s="6"/>
    </row>
    <row r="11">
      <c r="A11" s="4"/>
      <c r="B11" s="4"/>
      <c r="C11" s="4"/>
      <c r="D11" s="4"/>
      <c r="E11" s="4"/>
      <c r="F11" s="5"/>
      <c r="G11" s="5"/>
      <c r="H11" s="5"/>
      <c r="I11" s="5"/>
      <c r="J11" s="5"/>
      <c r="K11" s="6"/>
      <c r="L11" s="4"/>
      <c r="M11" s="4"/>
      <c r="N11" s="4"/>
      <c r="O11" s="4"/>
      <c r="P11" s="4"/>
      <c r="Q11" s="5"/>
      <c r="R11" s="5"/>
      <c r="S11" s="5"/>
      <c r="T11" s="5"/>
      <c r="U11" s="5"/>
      <c r="V11" s="6"/>
    </row>
    <row r="12">
      <c r="A12" s="4"/>
      <c r="B12" s="4"/>
      <c r="C12" s="4"/>
      <c r="D12" s="4"/>
      <c r="E12" s="4"/>
      <c r="F12" s="5"/>
      <c r="G12" s="5"/>
      <c r="H12" s="5"/>
      <c r="I12" s="5"/>
      <c r="J12" s="5"/>
      <c r="K12" s="6"/>
      <c r="L12" s="4"/>
      <c r="M12" s="4"/>
      <c r="N12" s="4"/>
      <c r="O12" s="4"/>
      <c r="P12" s="4"/>
      <c r="Q12" s="5"/>
      <c r="R12" s="5"/>
      <c r="S12" s="5"/>
      <c r="T12" s="5"/>
      <c r="U12" s="5"/>
      <c r="V12" s="6"/>
    </row>
    <row r="13">
      <c r="A13" s="4"/>
      <c r="B13" s="4"/>
      <c r="C13" s="4"/>
      <c r="D13" s="4"/>
      <c r="E13" s="4"/>
      <c r="F13" s="5"/>
      <c r="G13" s="5"/>
      <c r="H13" s="5"/>
      <c r="I13" s="5"/>
      <c r="J13" s="5"/>
      <c r="K13" s="6"/>
      <c r="L13" s="4"/>
      <c r="M13" s="4"/>
      <c r="N13" s="4"/>
      <c r="O13" s="4"/>
      <c r="P13" s="4"/>
      <c r="Q13" s="5"/>
      <c r="R13" s="5"/>
      <c r="S13" s="5"/>
      <c r="T13" s="5"/>
      <c r="U13" s="5"/>
      <c r="V13" s="6"/>
    </row>
    <row r="14">
      <c r="A14" s="4"/>
      <c r="B14" s="4"/>
      <c r="C14" s="4"/>
      <c r="D14" s="4"/>
      <c r="E14" s="4"/>
      <c r="F14" s="5"/>
      <c r="G14" s="5"/>
      <c r="H14" s="5"/>
      <c r="I14" s="5"/>
      <c r="J14" s="5"/>
      <c r="K14" s="6"/>
      <c r="L14" s="4"/>
      <c r="M14" s="4"/>
      <c r="N14" s="4"/>
      <c r="O14" s="4"/>
      <c r="P14" s="4"/>
      <c r="Q14" s="5"/>
      <c r="R14" s="5"/>
      <c r="S14" s="5"/>
      <c r="T14" s="5"/>
      <c r="U14" s="5"/>
      <c r="V14" s="6"/>
    </row>
    <row r="15">
      <c r="A15" s="4"/>
      <c r="B15" s="4"/>
      <c r="C15" s="4"/>
      <c r="D15" s="4"/>
      <c r="E15" s="4"/>
      <c r="F15" s="5"/>
      <c r="G15" s="5"/>
      <c r="H15" s="5"/>
      <c r="I15" s="5"/>
      <c r="J15" s="5"/>
      <c r="K15" s="6"/>
      <c r="L15" s="4"/>
      <c r="M15" s="4"/>
      <c r="N15" s="4"/>
      <c r="O15" s="4"/>
      <c r="P15" s="4"/>
      <c r="Q15" s="5"/>
      <c r="R15" s="5"/>
      <c r="S15" s="5"/>
      <c r="T15" s="5"/>
      <c r="U15" s="5"/>
      <c r="V15" s="6"/>
    </row>
    <row r="16">
      <c r="A16" s="4"/>
      <c r="B16" s="4"/>
      <c r="C16" s="4"/>
      <c r="D16" s="4"/>
      <c r="E16" s="4"/>
      <c r="F16" s="5"/>
      <c r="G16" s="5"/>
      <c r="H16" s="5"/>
      <c r="I16" s="5"/>
      <c r="J16" s="5"/>
      <c r="K16" s="6"/>
      <c r="L16" s="4"/>
      <c r="M16" s="4"/>
      <c r="N16" s="4"/>
      <c r="O16" s="4"/>
      <c r="P16" s="4"/>
      <c r="Q16" s="5"/>
      <c r="R16" s="5"/>
      <c r="S16" s="5"/>
      <c r="T16" s="5"/>
      <c r="U16" s="5"/>
      <c r="V16" s="6"/>
    </row>
    <row r="17">
      <c r="A17" s="4"/>
      <c r="B17" s="4"/>
      <c r="C17" s="4"/>
      <c r="D17" s="4"/>
      <c r="E17" s="4"/>
      <c r="F17" s="5"/>
      <c r="G17" s="5"/>
      <c r="H17" s="5"/>
      <c r="I17" s="5"/>
      <c r="J17" s="5"/>
      <c r="K17" s="6"/>
      <c r="L17" s="4"/>
      <c r="M17" s="4"/>
      <c r="N17" s="4"/>
      <c r="O17" s="4"/>
      <c r="P17" s="4"/>
      <c r="Q17" s="5"/>
      <c r="R17" s="5"/>
      <c r="S17" s="5"/>
      <c r="T17" s="5"/>
      <c r="U17" s="5"/>
      <c r="V17" s="6"/>
    </row>
    <row r="18">
      <c r="A18" s="4"/>
      <c r="B18" s="4"/>
      <c r="C18" s="4"/>
      <c r="D18" s="4"/>
      <c r="E18" s="4"/>
      <c r="F18" s="5"/>
      <c r="G18" s="5"/>
      <c r="H18" s="5"/>
      <c r="I18" s="5"/>
      <c r="J18" s="5"/>
      <c r="K18" s="6"/>
      <c r="L18" s="4"/>
      <c r="M18" s="4"/>
      <c r="N18" s="4"/>
      <c r="O18" s="4"/>
      <c r="P18" s="4"/>
      <c r="Q18" s="5"/>
      <c r="R18" s="5"/>
      <c r="S18" s="5"/>
      <c r="T18" s="5"/>
      <c r="U18" s="5"/>
      <c r="V18" s="6"/>
    </row>
    <row r="19">
      <c r="A19" s="4"/>
      <c r="B19" s="4"/>
      <c r="C19" s="4"/>
      <c r="D19" s="4"/>
      <c r="E19" s="4"/>
      <c r="F19" s="5"/>
      <c r="G19" s="5"/>
      <c r="H19" s="5"/>
      <c r="I19" s="5"/>
      <c r="J19" s="5"/>
      <c r="K19" s="6"/>
      <c r="L19" s="4"/>
      <c r="M19" s="4"/>
      <c r="N19" s="4"/>
      <c r="O19" s="4"/>
      <c r="P19" s="4"/>
      <c r="Q19" s="5"/>
      <c r="R19" s="5"/>
      <c r="S19" s="5"/>
      <c r="T19" s="5"/>
      <c r="U19" s="5"/>
      <c r="V19" s="6"/>
    </row>
    <row r="20">
      <c r="A20" s="4"/>
      <c r="B20" s="4"/>
      <c r="C20" s="4"/>
      <c r="D20" s="4"/>
      <c r="E20" s="4"/>
      <c r="F20" s="5"/>
      <c r="G20" s="5"/>
      <c r="H20" s="5"/>
      <c r="I20" s="5"/>
      <c r="J20" s="5"/>
      <c r="K20" s="6"/>
      <c r="L20" s="4"/>
      <c r="M20" s="4"/>
      <c r="N20" s="4"/>
      <c r="O20" s="4"/>
      <c r="P20" s="4"/>
      <c r="Q20" s="5"/>
      <c r="R20" s="5"/>
      <c r="S20" s="5"/>
      <c r="T20" s="5"/>
      <c r="U20" s="5"/>
      <c r="V20" s="6"/>
    </row>
    <row r="21">
      <c r="A21" s="4"/>
      <c r="B21" s="4"/>
      <c r="C21" s="4"/>
      <c r="D21" s="4"/>
      <c r="E21" s="4"/>
      <c r="F21" s="5"/>
      <c r="G21" s="5"/>
      <c r="H21" s="5"/>
      <c r="I21" s="5"/>
      <c r="J21" s="5"/>
      <c r="K21" s="6"/>
      <c r="L21" s="4"/>
      <c r="M21" s="4"/>
      <c r="N21" s="4"/>
      <c r="O21" s="4"/>
      <c r="P21" s="4"/>
      <c r="Q21" s="5"/>
      <c r="R21" s="5"/>
      <c r="S21" s="5"/>
      <c r="T21" s="5"/>
      <c r="U21" s="5"/>
      <c r="V21" s="6"/>
    </row>
    <row r="22">
      <c r="A22" s="4"/>
      <c r="B22" s="4"/>
      <c r="C22" s="4"/>
      <c r="D22" s="4"/>
      <c r="E22" s="4"/>
      <c r="F22" s="5"/>
      <c r="G22" s="5"/>
      <c r="H22" s="5"/>
      <c r="I22" s="5"/>
      <c r="J22" s="5"/>
      <c r="K22" s="6"/>
      <c r="L22" s="4"/>
      <c r="M22" s="4"/>
      <c r="N22" s="4"/>
      <c r="O22" s="4"/>
      <c r="P22" s="4"/>
      <c r="Q22" s="5"/>
      <c r="R22" s="5"/>
      <c r="S22" s="5"/>
      <c r="T22" s="5"/>
      <c r="U22" s="5"/>
      <c r="V22" s="6"/>
    </row>
    <row r="23">
      <c r="A23" s="4"/>
      <c r="B23" s="4"/>
      <c r="C23" s="4"/>
      <c r="D23" s="4"/>
      <c r="E23" s="4"/>
      <c r="F23" s="5"/>
      <c r="G23" s="5"/>
      <c r="H23" s="5"/>
      <c r="I23" s="5"/>
      <c r="J23" s="5"/>
      <c r="K23" s="6"/>
      <c r="L23" s="4"/>
      <c r="M23" s="4"/>
      <c r="N23" s="4"/>
      <c r="O23" s="4"/>
      <c r="P23" s="4"/>
      <c r="Q23" s="5"/>
      <c r="R23" s="5"/>
      <c r="S23" s="5"/>
      <c r="T23" s="5"/>
      <c r="U23" s="5"/>
      <c r="V23" s="6"/>
    </row>
    <row r="24">
      <c r="A24" s="4"/>
      <c r="B24" s="4"/>
      <c r="C24" s="4"/>
      <c r="D24" s="4"/>
      <c r="E24" s="4"/>
      <c r="F24" s="5"/>
      <c r="G24" s="5"/>
      <c r="H24" s="5"/>
      <c r="I24" s="5"/>
      <c r="J24" s="5"/>
      <c r="K24" s="6"/>
      <c r="L24" s="4"/>
      <c r="M24" s="4"/>
      <c r="N24" s="4"/>
      <c r="O24" s="4"/>
      <c r="P24" s="4"/>
      <c r="Q24" s="5"/>
      <c r="R24" s="5"/>
      <c r="S24" s="5"/>
      <c r="T24" s="5"/>
      <c r="U24" s="5"/>
      <c r="V24" s="6"/>
    </row>
    <row r="25">
      <c r="A25" s="4"/>
      <c r="B25" s="4"/>
      <c r="C25" s="4"/>
      <c r="D25" s="4"/>
      <c r="E25" s="4"/>
      <c r="F25" s="5"/>
      <c r="G25" s="5"/>
      <c r="H25" s="5"/>
      <c r="I25" s="5"/>
      <c r="J25" s="5"/>
      <c r="K25" s="6"/>
      <c r="L25" s="4"/>
      <c r="M25" s="4"/>
      <c r="N25" s="4"/>
      <c r="O25" s="4"/>
      <c r="P25" s="4"/>
      <c r="Q25" s="5"/>
      <c r="R25" s="5"/>
      <c r="S25" s="5"/>
      <c r="T25" s="5"/>
      <c r="U25" s="5"/>
      <c r="V25" s="6"/>
    </row>
    <row r="26">
      <c r="A26" s="4"/>
      <c r="B26" s="4"/>
      <c r="C26" s="4"/>
      <c r="D26" s="4"/>
      <c r="E26" s="4"/>
      <c r="F26" s="5"/>
      <c r="G26" s="5"/>
      <c r="H26" s="5"/>
      <c r="I26" s="5"/>
      <c r="J26" s="5"/>
      <c r="K26" s="6"/>
      <c r="L26" s="4"/>
      <c r="M26" s="4"/>
      <c r="N26" s="4"/>
      <c r="O26" s="4"/>
      <c r="P26" s="4"/>
      <c r="Q26" s="5"/>
      <c r="R26" s="5"/>
      <c r="S26" s="5"/>
      <c r="T26" s="5"/>
      <c r="U26" s="5"/>
      <c r="V26" s="6"/>
    </row>
    <row r="27">
      <c r="A27" s="4"/>
      <c r="B27" s="4"/>
      <c r="C27" s="4"/>
      <c r="D27" s="4"/>
      <c r="E27" s="4"/>
      <c r="F27" s="5"/>
      <c r="G27" s="5"/>
      <c r="H27" s="5"/>
      <c r="I27" s="5"/>
      <c r="J27" s="5"/>
      <c r="K27" s="6"/>
      <c r="L27" s="4"/>
      <c r="M27" s="4"/>
      <c r="N27" s="4"/>
      <c r="O27" s="4"/>
      <c r="P27" s="4"/>
      <c r="Q27" s="5"/>
      <c r="R27" s="5"/>
      <c r="S27" s="5"/>
      <c r="T27" s="5"/>
      <c r="U27" s="5"/>
      <c r="V27" s="6"/>
    </row>
    <row r="28">
      <c r="A28" s="4"/>
      <c r="B28" s="4"/>
      <c r="C28" s="4"/>
      <c r="D28" s="4"/>
      <c r="E28" s="4"/>
      <c r="F28" s="5"/>
      <c r="G28" s="5"/>
      <c r="H28" s="5"/>
      <c r="I28" s="5"/>
      <c r="J28" s="5"/>
      <c r="K28" s="6"/>
      <c r="L28" s="4"/>
      <c r="M28" s="4"/>
      <c r="N28" s="4"/>
      <c r="O28" s="4"/>
      <c r="P28" s="4"/>
      <c r="Q28" s="5"/>
      <c r="R28" s="5"/>
      <c r="S28" s="5"/>
      <c r="T28" s="5"/>
      <c r="U28" s="5"/>
      <c r="V28" s="6"/>
    </row>
    <row r="29">
      <c r="A29" s="4"/>
      <c r="B29" s="4"/>
      <c r="C29" s="4"/>
      <c r="D29" s="4"/>
      <c r="E29" s="4"/>
      <c r="F29" s="5"/>
      <c r="G29" s="5"/>
      <c r="H29" s="5"/>
      <c r="I29" s="5"/>
      <c r="J29" s="5"/>
      <c r="K29" s="6"/>
      <c r="L29" s="4"/>
      <c r="M29" s="4"/>
      <c r="N29" s="4"/>
      <c r="O29" s="4"/>
      <c r="P29" s="4"/>
      <c r="Q29" s="5"/>
      <c r="R29" s="5"/>
      <c r="S29" s="5"/>
      <c r="T29" s="5"/>
      <c r="U29" s="5"/>
      <c r="V29" s="6"/>
    </row>
    <row r="30">
      <c r="A30" s="4"/>
      <c r="B30" s="4"/>
      <c r="C30" s="4"/>
      <c r="D30" s="4"/>
      <c r="E30" s="4"/>
      <c r="F30" s="5"/>
      <c r="G30" s="5"/>
      <c r="H30" s="5"/>
      <c r="I30" s="5"/>
      <c r="J30" s="5"/>
      <c r="K30" s="6"/>
      <c r="L30" s="4"/>
      <c r="M30" s="4"/>
      <c r="N30" s="4"/>
      <c r="O30" s="4"/>
      <c r="P30" s="4"/>
      <c r="Q30" s="5"/>
      <c r="R30" s="5"/>
      <c r="S30" s="5"/>
      <c r="T30" s="5"/>
      <c r="U30" s="5"/>
      <c r="V30" s="6"/>
    </row>
    <row r="31">
      <c r="A31" s="4"/>
      <c r="B31" s="4"/>
      <c r="C31" s="4"/>
      <c r="D31" s="4"/>
      <c r="E31" s="4"/>
      <c r="F31" s="5"/>
      <c r="G31" s="5"/>
      <c r="H31" s="5"/>
      <c r="I31" s="5"/>
      <c r="J31" s="5"/>
      <c r="K31" s="6"/>
      <c r="L31" s="4"/>
      <c r="M31" s="4"/>
      <c r="N31" s="4"/>
      <c r="O31" s="4"/>
      <c r="P31" s="4"/>
      <c r="Q31" s="5"/>
      <c r="R31" s="5"/>
      <c r="S31" s="5"/>
      <c r="T31" s="5"/>
      <c r="U31" s="5"/>
      <c r="V31" s="6"/>
    </row>
    <row r="32">
      <c r="A32" s="4"/>
      <c r="B32" s="4"/>
      <c r="C32" s="4"/>
      <c r="D32" s="4"/>
      <c r="E32" s="4"/>
      <c r="F32" s="5"/>
      <c r="G32" s="5"/>
      <c r="H32" s="5"/>
      <c r="I32" s="5"/>
      <c r="J32" s="5"/>
      <c r="K32" s="6"/>
      <c r="L32" s="4"/>
      <c r="M32" s="4"/>
      <c r="N32" s="4"/>
      <c r="O32" s="4"/>
      <c r="P32" s="4"/>
      <c r="Q32" s="5"/>
      <c r="R32" s="5"/>
      <c r="S32" s="5"/>
      <c r="T32" s="5"/>
      <c r="U32" s="5"/>
      <c r="V32" s="6"/>
    </row>
    <row r="33">
      <c r="A33" s="4"/>
      <c r="B33" s="4"/>
      <c r="C33" s="4"/>
      <c r="D33" s="4"/>
      <c r="E33" s="4"/>
      <c r="F33" s="5"/>
      <c r="G33" s="5"/>
      <c r="H33" s="5"/>
      <c r="I33" s="5"/>
      <c r="J33" s="5"/>
      <c r="K33" s="6"/>
      <c r="L33" s="4"/>
      <c r="M33" s="4"/>
      <c r="N33" s="4"/>
      <c r="O33" s="4"/>
      <c r="P33" s="4"/>
      <c r="Q33" s="5"/>
      <c r="R33" s="5"/>
      <c r="S33" s="5"/>
      <c r="T33" s="5"/>
      <c r="U33" s="5"/>
      <c r="V33" s="6"/>
    </row>
    <row r="34">
      <c r="A34" s="4"/>
      <c r="B34" s="4"/>
      <c r="C34" s="4"/>
      <c r="D34" s="4"/>
      <c r="E34" s="4"/>
      <c r="F34" s="5"/>
      <c r="G34" s="5"/>
      <c r="H34" s="5"/>
      <c r="I34" s="5"/>
      <c r="J34" s="5"/>
      <c r="K34" s="6"/>
      <c r="L34" s="4"/>
      <c r="M34" s="4"/>
      <c r="N34" s="4"/>
      <c r="O34" s="4"/>
      <c r="P34" s="4"/>
      <c r="Q34" s="5"/>
      <c r="R34" s="5"/>
      <c r="S34" s="5"/>
      <c r="T34" s="5"/>
      <c r="U34" s="5"/>
      <c r="V34" s="6"/>
    </row>
    <row r="35">
      <c r="A35" s="4"/>
      <c r="B35" s="4"/>
      <c r="C35" s="4"/>
      <c r="D35" s="4"/>
      <c r="E35" s="4"/>
      <c r="F35" s="5"/>
      <c r="G35" s="5"/>
      <c r="H35" s="5"/>
      <c r="I35" s="5"/>
      <c r="J35" s="5"/>
      <c r="K35" s="6"/>
      <c r="L35" s="4"/>
      <c r="M35" s="4"/>
      <c r="N35" s="4"/>
      <c r="O35" s="4"/>
      <c r="P35" s="4"/>
      <c r="Q35" s="5"/>
      <c r="R35" s="5"/>
      <c r="S35" s="5"/>
      <c r="T35" s="5"/>
      <c r="U35" s="5"/>
      <c r="V35" s="6"/>
    </row>
    <row r="36">
      <c r="A36" s="4"/>
      <c r="B36" s="4"/>
      <c r="C36" s="4"/>
      <c r="D36" s="4"/>
      <c r="E36" s="4"/>
      <c r="F36" s="5"/>
      <c r="G36" s="5"/>
      <c r="H36" s="5"/>
      <c r="I36" s="5"/>
      <c r="J36" s="5"/>
      <c r="K36" s="6"/>
      <c r="L36" s="4"/>
      <c r="M36" s="4"/>
      <c r="N36" s="4"/>
      <c r="O36" s="4"/>
      <c r="P36" s="4"/>
      <c r="Q36" s="5"/>
      <c r="R36" s="5"/>
      <c r="S36" s="5"/>
      <c r="T36" s="5"/>
      <c r="U36" s="5"/>
      <c r="V36" s="6"/>
    </row>
    <row r="37">
      <c r="A37" s="4"/>
      <c r="B37" s="4"/>
      <c r="C37" s="4"/>
      <c r="D37" s="4"/>
      <c r="E37" s="4"/>
      <c r="F37" s="5"/>
      <c r="G37" s="5"/>
      <c r="H37" s="5"/>
      <c r="I37" s="5"/>
      <c r="J37" s="5"/>
      <c r="K37" s="6"/>
      <c r="L37" s="4"/>
      <c r="M37" s="4"/>
      <c r="N37" s="4"/>
      <c r="O37" s="4"/>
      <c r="P37" s="4"/>
      <c r="Q37" s="5"/>
      <c r="R37" s="5"/>
      <c r="S37" s="5"/>
      <c r="T37" s="5"/>
      <c r="U37" s="5"/>
      <c r="V37" s="6"/>
    </row>
    <row r="38">
      <c r="A38" s="4"/>
      <c r="B38" s="4"/>
      <c r="C38" s="4"/>
      <c r="D38" s="4"/>
      <c r="E38" s="4"/>
      <c r="F38" s="5"/>
      <c r="G38" s="5"/>
      <c r="H38" s="5"/>
      <c r="I38" s="5"/>
      <c r="J38" s="5"/>
      <c r="K38" s="6"/>
      <c r="L38" s="4"/>
      <c r="M38" s="4"/>
      <c r="N38" s="4"/>
      <c r="O38" s="4"/>
      <c r="P38" s="4"/>
      <c r="Q38" s="5"/>
      <c r="R38" s="5"/>
      <c r="S38" s="5"/>
      <c r="T38" s="5"/>
      <c r="U38" s="5"/>
      <c r="V38" s="6"/>
    </row>
    <row r="39">
      <c r="A39" s="4"/>
      <c r="B39" s="4"/>
      <c r="C39" s="4"/>
      <c r="D39" s="4"/>
      <c r="E39" s="4"/>
      <c r="F39" s="5"/>
      <c r="G39" s="5"/>
      <c r="H39" s="5"/>
      <c r="I39" s="5"/>
      <c r="J39" s="5"/>
      <c r="K39" s="6"/>
      <c r="L39" s="4"/>
      <c r="M39" s="4"/>
      <c r="N39" s="4"/>
      <c r="O39" s="4"/>
      <c r="P39" s="4"/>
      <c r="Q39" s="5"/>
      <c r="R39" s="5"/>
      <c r="S39" s="5"/>
      <c r="T39" s="5"/>
      <c r="U39" s="5"/>
      <c r="V39" s="6"/>
    </row>
    <row r="40">
      <c r="A40" s="4"/>
      <c r="B40" s="4"/>
      <c r="C40" s="4"/>
      <c r="D40" s="4"/>
      <c r="E40" s="4"/>
      <c r="F40" s="5"/>
      <c r="G40" s="5"/>
      <c r="H40" s="5"/>
      <c r="I40" s="5"/>
      <c r="J40" s="5"/>
      <c r="K40" s="6"/>
      <c r="L40" s="4"/>
      <c r="M40" s="4"/>
      <c r="N40" s="4"/>
      <c r="O40" s="4"/>
      <c r="P40" s="4"/>
      <c r="Q40" s="5"/>
      <c r="R40" s="5"/>
      <c r="S40" s="5"/>
      <c r="T40" s="5"/>
      <c r="U40" s="5"/>
      <c r="V40" s="6"/>
    </row>
    <row r="41">
      <c r="A41" s="4"/>
      <c r="B41" s="4"/>
      <c r="C41" s="4"/>
      <c r="D41" s="4"/>
      <c r="E41" s="4"/>
      <c r="F41" s="5"/>
      <c r="G41" s="5"/>
      <c r="H41" s="5"/>
      <c r="I41" s="5"/>
      <c r="J41" s="5"/>
      <c r="K41" s="6"/>
      <c r="L41" s="4"/>
      <c r="M41" s="4"/>
      <c r="N41" s="4"/>
      <c r="O41" s="4"/>
      <c r="P41" s="4"/>
      <c r="Q41" s="5"/>
      <c r="R41" s="5"/>
      <c r="S41" s="5"/>
      <c r="T41" s="5"/>
      <c r="U41" s="5"/>
      <c r="V41" s="6"/>
    </row>
    <row r="42">
      <c r="A42" s="4"/>
      <c r="B42" s="4"/>
      <c r="C42" s="4"/>
      <c r="D42" s="4"/>
      <c r="E42" s="4"/>
      <c r="F42" s="5"/>
      <c r="G42" s="5"/>
      <c r="H42" s="5"/>
      <c r="I42" s="5"/>
      <c r="J42" s="5"/>
      <c r="K42" s="6"/>
      <c r="L42" s="4"/>
      <c r="M42" s="4"/>
      <c r="N42" s="4"/>
      <c r="O42" s="4"/>
      <c r="P42" s="4"/>
      <c r="Q42" s="5"/>
      <c r="R42" s="5"/>
      <c r="S42" s="5"/>
      <c r="T42" s="5"/>
      <c r="U42" s="5"/>
      <c r="V42" s="6"/>
    </row>
    <row r="43">
      <c r="A43" s="4"/>
      <c r="B43" s="4"/>
      <c r="C43" s="4"/>
      <c r="D43" s="4"/>
      <c r="E43" s="4"/>
      <c r="F43" s="5"/>
      <c r="G43" s="5"/>
      <c r="H43" s="5"/>
      <c r="I43" s="5"/>
      <c r="J43" s="5"/>
      <c r="K43" s="6"/>
      <c r="L43" s="4"/>
      <c r="M43" s="4"/>
      <c r="N43" s="4"/>
      <c r="O43" s="4"/>
      <c r="P43" s="4"/>
      <c r="Q43" s="5"/>
      <c r="R43" s="5"/>
      <c r="S43" s="5"/>
      <c r="T43" s="5"/>
      <c r="U43" s="5"/>
      <c r="V43" s="6"/>
    </row>
    <row r="44">
      <c r="A44" s="4"/>
      <c r="B44" s="4"/>
      <c r="C44" s="4"/>
      <c r="D44" s="4"/>
      <c r="E44" s="4"/>
      <c r="F44" s="5"/>
      <c r="G44" s="5"/>
      <c r="H44" s="5"/>
      <c r="I44" s="5"/>
      <c r="J44" s="5"/>
      <c r="K44" s="6"/>
      <c r="L44" s="4"/>
      <c r="M44" s="4"/>
      <c r="N44" s="4"/>
      <c r="O44" s="4"/>
      <c r="P44" s="4"/>
      <c r="Q44" s="5"/>
      <c r="R44" s="5"/>
      <c r="S44" s="5"/>
      <c r="T44" s="5"/>
      <c r="U44" s="5"/>
      <c r="V44" s="6"/>
    </row>
    <row r="45">
      <c r="A45" s="4"/>
      <c r="B45" s="4"/>
      <c r="C45" s="4"/>
      <c r="D45" s="4"/>
      <c r="E45" s="4"/>
      <c r="F45" s="5"/>
      <c r="G45" s="5"/>
      <c r="H45" s="5"/>
      <c r="I45" s="5"/>
      <c r="J45" s="5"/>
      <c r="K45" s="6"/>
      <c r="L45" s="4"/>
      <c r="M45" s="4"/>
      <c r="N45" s="4"/>
      <c r="O45" s="4"/>
      <c r="P45" s="4"/>
      <c r="Q45" s="5"/>
      <c r="R45" s="5"/>
      <c r="S45" s="5"/>
      <c r="T45" s="5"/>
      <c r="U45" s="5"/>
      <c r="V45" s="6"/>
    </row>
    <row r="46">
      <c r="A46" s="4"/>
      <c r="B46" s="4"/>
      <c r="C46" s="4"/>
      <c r="D46" s="4"/>
      <c r="E46" s="4"/>
      <c r="F46" s="5"/>
      <c r="G46" s="5"/>
      <c r="H46" s="5"/>
      <c r="I46" s="5"/>
      <c r="J46" s="5"/>
      <c r="K46" s="6"/>
      <c r="L46" s="4"/>
      <c r="M46" s="4"/>
      <c r="N46" s="4"/>
      <c r="O46" s="4"/>
      <c r="P46" s="4"/>
      <c r="Q46" s="5"/>
      <c r="R46" s="5"/>
      <c r="S46" s="5"/>
      <c r="T46" s="5"/>
      <c r="U46" s="5"/>
      <c r="V46" s="6"/>
    </row>
    <row r="47">
      <c r="A47" s="4"/>
      <c r="B47" s="4"/>
      <c r="C47" s="4"/>
      <c r="D47" s="4"/>
      <c r="E47" s="4"/>
      <c r="F47" s="5"/>
      <c r="G47" s="5"/>
      <c r="H47" s="5"/>
      <c r="I47" s="5"/>
      <c r="J47" s="5"/>
      <c r="K47" s="6"/>
      <c r="L47" s="4"/>
      <c r="M47" s="4"/>
      <c r="N47" s="4"/>
      <c r="O47" s="4"/>
      <c r="P47" s="4"/>
      <c r="Q47" s="5"/>
      <c r="R47" s="5"/>
      <c r="S47" s="5"/>
      <c r="T47" s="5"/>
      <c r="U47" s="5"/>
      <c r="V47" s="6"/>
    </row>
    <row r="48">
      <c r="A48" s="4"/>
      <c r="B48" s="4"/>
      <c r="C48" s="4"/>
      <c r="D48" s="4"/>
      <c r="E48" s="4"/>
      <c r="F48" s="5"/>
      <c r="G48" s="5"/>
      <c r="H48" s="5"/>
      <c r="I48" s="5"/>
      <c r="J48" s="5"/>
      <c r="K48" s="6"/>
      <c r="L48" s="4"/>
      <c r="M48" s="4"/>
      <c r="N48" s="4"/>
      <c r="O48" s="4"/>
      <c r="P48" s="4"/>
      <c r="Q48" s="5"/>
      <c r="R48" s="5"/>
      <c r="S48" s="5"/>
      <c r="T48" s="5"/>
      <c r="U48" s="5"/>
      <c r="V48" s="6"/>
    </row>
    <row r="49">
      <c r="A49" s="4"/>
      <c r="B49" s="4"/>
      <c r="C49" s="4"/>
      <c r="D49" s="4"/>
      <c r="E49" s="4"/>
      <c r="F49" s="5"/>
      <c r="G49" s="5"/>
      <c r="H49" s="5"/>
      <c r="I49" s="5"/>
      <c r="J49" s="5"/>
      <c r="K49" s="6"/>
      <c r="L49" s="4"/>
      <c r="M49" s="4"/>
      <c r="N49" s="4"/>
      <c r="O49" s="4"/>
      <c r="P49" s="4"/>
      <c r="Q49" s="5"/>
      <c r="R49" s="5"/>
      <c r="S49" s="5"/>
      <c r="T49" s="5"/>
      <c r="U49" s="5"/>
      <c r="V49" s="6"/>
    </row>
    <row r="50">
      <c r="A50" s="4"/>
      <c r="B50" s="4"/>
      <c r="C50" s="4"/>
      <c r="D50" s="4"/>
      <c r="E50" s="4"/>
      <c r="F50" s="5"/>
      <c r="G50" s="5"/>
      <c r="H50" s="5"/>
      <c r="I50" s="5"/>
      <c r="J50" s="5"/>
      <c r="K50" s="6"/>
      <c r="L50" s="4"/>
      <c r="M50" s="4"/>
      <c r="N50" s="4"/>
      <c r="O50" s="4"/>
      <c r="P50" s="4"/>
      <c r="Q50" s="5"/>
      <c r="R50" s="5"/>
      <c r="S50" s="5"/>
      <c r="T50" s="5"/>
      <c r="U50" s="5"/>
      <c r="V50" s="6"/>
    </row>
    <row r="51">
      <c r="A51" s="4"/>
      <c r="B51" s="4"/>
      <c r="C51" s="4"/>
      <c r="D51" s="4"/>
      <c r="E51" s="4"/>
      <c r="F51" s="5"/>
      <c r="G51" s="5"/>
      <c r="H51" s="5"/>
      <c r="I51" s="5"/>
      <c r="J51" s="5"/>
      <c r="K51" s="6"/>
      <c r="L51" s="4"/>
      <c r="M51" s="4"/>
      <c r="N51" s="4"/>
      <c r="O51" s="4"/>
      <c r="P51" s="4"/>
      <c r="Q51" s="5"/>
      <c r="R51" s="5"/>
      <c r="S51" s="5"/>
      <c r="T51" s="5"/>
      <c r="U51" s="5"/>
      <c r="V51" s="6"/>
    </row>
    <row r="52">
      <c r="A52" s="4"/>
      <c r="B52" s="4"/>
      <c r="C52" s="4"/>
      <c r="D52" s="4"/>
      <c r="E52" s="4"/>
      <c r="F52" s="5"/>
      <c r="G52" s="5"/>
      <c r="H52" s="5"/>
      <c r="I52" s="5"/>
      <c r="J52" s="5"/>
      <c r="K52" s="6"/>
      <c r="L52" s="4"/>
      <c r="M52" s="4"/>
      <c r="N52" s="4"/>
      <c r="O52" s="4"/>
      <c r="P52" s="4"/>
      <c r="Q52" s="5"/>
      <c r="R52" s="5"/>
      <c r="S52" s="5"/>
      <c r="T52" s="5"/>
      <c r="U52" s="5"/>
      <c r="V52" s="6"/>
    </row>
    <row r="53">
      <c r="A53" s="4"/>
      <c r="B53" s="4"/>
      <c r="C53" s="4"/>
      <c r="D53" s="4"/>
      <c r="E53" s="4"/>
      <c r="F53" s="5"/>
      <c r="G53" s="5"/>
      <c r="H53" s="5"/>
      <c r="I53" s="5"/>
      <c r="J53" s="5"/>
      <c r="K53" s="6"/>
      <c r="L53" s="4"/>
      <c r="M53" s="4"/>
      <c r="N53" s="4"/>
      <c r="O53" s="4"/>
      <c r="P53" s="4"/>
      <c r="Q53" s="5"/>
      <c r="R53" s="5"/>
      <c r="S53" s="5"/>
      <c r="T53" s="5"/>
      <c r="U53" s="5"/>
      <c r="V53" s="6"/>
    </row>
    <row r="54">
      <c r="A54" s="4"/>
      <c r="B54" s="4"/>
      <c r="C54" s="4"/>
      <c r="D54" s="4"/>
      <c r="E54" s="4"/>
      <c r="F54" s="5"/>
      <c r="G54" s="5"/>
      <c r="H54" s="5"/>
      <c r="I54" s="5"/>
      <c r="J54" s="5"/>
      <c r="K54" s="6"/>
      <c r="L54" s="4"/>
      <c r="M54" s="4"/>
      <c r="N54" s="4"/>
      <c r="O54" s="4"/>
      <c r="P54" s="4"/>
      <c r="Q54" s="5"/>
      <c r="R54" s="5"/>
      <c r="S54" s="5"/>
      <c r="T54" s="5"/>
      <c r="U54" s="5"/>
      <c r="V54" s="6"/>
    </row>
    <row r="55">
      <c r="A55" s="4"/>
      <c r="B55" s="4"/>
      <c r="C55" s="4"/>
      <c r="D55" s="4"/>
      <c r="E55" s="4"/>
      <c r="F55" s="5"/>
      <c r="G55" s="5"/>
      <c r="H55" s="5"/>
      <c r="I55" s="5"/>
      <c r="J55" s="5"/>
      <c r="K55" s="6"/>
      <c r="L55" s="4"/>
      <c r="M55" s="4"/>
      <c r="N55" s="4"/>
      <c r="O55" s="4"/>
      <c r="P55" s="4"/>
      <c r="Q55" s="5"/>
      <c r="R55" s="5"/>
      <c r="S55" s="5"/>
      <c r="T55" s="5"/>
      <c r="U55" s="5"/>
      <c r="V55" s="6"/>
    </row>
    <row r="56">
      <c r="A56" s="4"/>
      <c r="B56" s="4"/>
      <c r="C56" s="4"/>
      <c r="D56" s="4"/>
      <c r="E56" s="4"/>
      <c r="F56" s="5"/>
      <c r="G56" s="5"/>
      <c r="H56" s="5"/>
      <c r="I56" s="5"/>
      <c r="J56" s="5"/>
      <c r="K56" s="6"/>
      <c r="L56" s="4"/>
      <c r="M56" s="4"/>
      <c r="N56" s="4"/>
      <c r="O56" s="4"/>
      <c r="P56" s="4"/>
      <c r="Q56" s="5"/>
      <c r="R56" s="5"/>
      <c r="S56" s="5"/>
      <c r="T56" s="5"/>
      <c r="U56" s="5"/>
      <c r="V56" s="6"/>
    </row>
    <row r="57">
      <c r="A57" s="4"/>
      <c r="B57" s="4"/>
      <c r="C57" s="4"/>
      <c r="D57" s="4"/>
      <c r="E57" s="4"/>
      <c r="F57" s="5"/>
      <c r="G57" s="5"/>
      <c r="H57" s="5"/>
      <c r="I57" s="5"/>
      <c r="J57" s="5"/>
      <c r="K57" s="6"/>
      <c r="L57" s="4"/>
      <c r="M57" s="4"/>
      <c r="N57" s="4"/>
      <c r="O57" s="4"/>
      <c r="P57" s="4"/>
      <c r="Q57" s="5"/>
      <c r="R57" s="5"/>
      <c r="S57" s="5"/>
      <c r="T57" s="5"/>
      <c r="U57" s="5"/>
      <c r="V57" s="6"/>
    </row>
    <row r="58">
      <c r="A58" s="4"/>
      <c r="B58" s="4"/>
      <c r="C58" s="4"/>
      <c r="D58" s="4"/>
      <c r="E58" s="4"/>
      <c r="F58" s="5"/>
      <c r="G58" s="5"/>
      <c r="H58" s="5"/>
      <c r="I58" s="5"/>
      <c r="J58" s="5"/>
      <c r="K58" s="6"/>
      <c r="L58" s="4"/>
      <c r="M58" s="4"/>
      <c r="N58" s="4"/>
      <c r="O58" s="4"/>
      <c r="P58" s="4"/>
      <c r="Q58" s="5"/>
      <c r="R58" s="5"/>
      <c r="S58" s="5"/>
      <c r="T58" s="5"/>
      <c r="U58" s="5"/>
      <c r="V58" s="6"/>
    </row>
    <row r="59">
      <c r="A59" s="4"/>
      <c r="B59" s="4"/>
      <c r="C59" s="4"/>
      <c r="D59" s="4"/>
      <c r="E59" s="4"/>
      <c r="F59" s="5"/>
      <c r="G59" s="5"/>
      <c r="H59" s="5"/>
      <c r="I59" s="5"/>
      <c r="J59" s="5"/>
      <c r="K59" s="6"/>
      <c r="L59" s="4"/>
      <c r="M59" s="4"/>
      <c r="N59" s="4"/>
      <c r="O59" s="4"/>
      <c r="P59" s="4"/>
      <c r="Q59" s="5"/>
      <c r="R59" s="5"/>
      <c r="S59" s="5"/>
      <c r="T59" s="5"/>
      <c r="U59" s="5"/>
      <c r="V59" s="6"/>
    </row>
    <row r="60">
      <c r="A60" s="4"/>
      <c r="B60" s="4"/>
      <c r="C60" s="4"/>
      <c r="D60" s="4"/>
      <c r="E60" s="4"/>
      <c r="F60" s="5"/>
      <c r="G60" s="5"/>
      <c r="H60" s="5"/>
      <c r="I60" s="5"/>
      <c r="J60" s="5"/>
      <c r="K60" s="6"/>
      <c r="L60" s="4"/>
      <c r="M60" s="4"/>
      <c r="N60" s="4"/>
      <c r="O60" s="4"/>
      <c r="P60" s="4"/>
      <c r="Q60" s="5"/>
      <c r="R60" s="5"/>
      <c r="S60" s="5"/>
      <c r="T60" s="5"/>
      <c r="U60" s="5"/>
      <c r="V60" s="6"/>
    </row>
    <row r="61">
      <c r="A61" s="4"/>
      <c r="B61" s="4"/>
      <c r="C61" s="4"/>
      <c r="D61" s="4"/>
      <c r="E61" s="4"/>
      <c r="F61" s="5"/>
      <c r="G61" s="5"/>
      <c r="H61" s="5"/>
      <c r="I61" s="5"/>
      <c r="J61" s="5"/>
      <c r="K61" s="6"/>
      <c r="L61" s="4"/>
      <c r="M61" s="4"/>
      <c r="N61" s="4"/>
      <c r="O61" s="4"/>
      <c r="P61" s="4"/>
      <c r="Q61" s="5"/>
      <c r="R61" s="5"/>
      <c r="S61" s="5"/>
      <c r="T61" s="5"/>
      <c r="U61" s="5"/>
      <c r="V61" s="6"/>
    </row>
    <row r="62">
      <c r="A62" s="4"/>
      <c r="B62" s="4"/>
      <c r="C62" s="4"/>
      <c r="D62" s="4"/>
      <c r="E62" s="4"/>
      <c r="F62" s="5"/>
      <c r="G62" s="5"/>
      <c r="H62" s="5"/>
      <c r="I62" s="5"/>
      <c r="J62" s="5"/>
      <c r="K62" s="6"/>
      <c r="L62" s="4"/>
      <c r="M62" s="4"/>
      <c r="N62" s="4"/>
      <c r="O62" s="4"/>
      <c r="P62" s="4"/>
      <c r="Q62" s="5"/>
      <c r="R62" s="5"/>
      <c r="S62" s="5"/>
      <c r="T62" s="5"/>
      <c r="U62" s="5"/>
      <c r="V62" s="6"/>
    </row>
    <row r="63">
      <c r="A63" s="4"/>
      <c r="B63" s="4"/>
      <c r="C63" s="4"/>
      <c r="D63" s="4"/>
      <c r="E63" s="4"/>
      <c r="F63" s="5"/>
      <c r="G63" s="5"/>
      <c r="H63" s="5"/>
      <c r="I63" s="5"/>
      <c r="J63" s="5"/>
      <c r="K63" s="6"/>
      <c r="L63" s="4"/>
      <c r="M63" s="4"/>
      <c r="N63" s="4"/>
      <c r="O63" s="4"/>
      <c r="P63" s="4"/>
      <c r="Q63" s="5"/>
      <c r="R63" s="5"/>
      <c r="S63" s="5"/>
      <c r="T63" s="5"/>
      <c r="U63" s="5"/>
      <c r="V63" s="6"/>
    </row>
    <row r="64">
      <c r="A64" s="4"/>
      <c r="B64" s="4"/>
      <c r="C64" s="4"/>
      <c r="D64" s="4"/>
      <c r="E64" s="4"/>
      <c r="F64" s="5"/>
      <c r="G64" s="5"/>
      <c r="H64" s="5"/>
      <c r="I64" s="5"/>
      <c r="J64" s="5"/>
      <c r="K64" s="6"/>
      <c r="L64" s="4"/>
      <c r="M64" s="4"/>
      <c r="N64" s="4"/>
      <c r="O64" s="4"/>
      <c r="P64" s="4"/>
      <c r="Q64" s="5"/>
      <c r="R64" s="5"/>
      <c r="S64" s="5"/>
      <c r="T64" s="5"/>
      <c r="U64" s="5"/>
      <c r="V64" s="6"/>
    </row>
    <row r="65">
      <c r="A65" s="4"/>
      <c r="B65" s="4"/>
      <c r="C65" s="4"/>
      <c r="D65" s="4"/>
      <c r="E65" s="4"/>
      <c r="F65" s="5"/>
      <c r="G65" s="5"/>
      <c r="H65" s="5"/>
      <c r="I65" s="5"/>
      <c r="J65" s="5"/>
      <c r="K65" s="6"/>
      <c r="L65" s="4"/>
      <c r="M65" s="4"/>
      <c r="N65" s="4"/>
      <c r="O65" s="4"/>
      <c r="P65" s="4"/>
      <c r="Q65" s="5"/>
      <c r="R65" s="5"/>
      <c r="S65" s="5"/>
      <c r="T65" s="5"/>
      <c r="U65" s="5"/>
      <c r="V65" s="6"/>
    </row>
    <row r="66">
      <c r="A66" s="4"/>
      <c r="B66" s="4"/>
      <c r="C66" s="4"/>
      <c r="D66" s="4"/>
      <c r="E66" s="4"/>
      <c r="F66" s="5"/>
      <c r="G66" s="5"/>
      <c r="H66" s="5"/>
      <c r="I66" s="5"/>
      <c r="J66" s="5"/>
      <c r="K66" s="6"/>
      <c r="L66" s="4"/>
      <c r="M66" s="4"/>
      <c r="N66" s="4"/>
      <c r="O66" s="4"/>
      <c r="P66" s="4"/>
      <c r="Q66" s="5"/>
      <c r="R66" s="5"/>
      <c r="S66" s="5"/>
      <c r="T66" s="5"/>
      <c r="U66" s="5"/>
      <c r="V66" s="6"/>
    </row>
    <row r="67">
      <c r="A67" s="4"/>
      <c r="B67" s="4"/>
      <c r="C67" s="4"/>
      <c r="D67" s="4"/>
      <c r="E67" s="4"/>
      <c r="F67" s="5"/>
      <c r="G67" s="5"/>
      <c r="H67" s="5"/>
      <c r="I67" s="5"/>
      <c r="J67" s="5"/>
      <c r="K67" s="6"/>
      <c r="L67" s="4"/>
      <c r="M67" s="4"/>
      <c r="N67" s="4"/>
      <c r="O67" s="4"/>
      <c r="P67" s="4"/>
      <c r="Q67" s="5"/>
      <c r="R67" s="5"/>
      <c r="S67" s="5"/>
      <c r="T67" s="5"/>
      <c r="U67" s="5"/>
      <c r="V67" s="6"/>
    </row>
    <row r="68">
      <c r="A68" s="4"/>
      <c r="B68" s="4"/>
      <c r="C68" s="4"/>
      <c r="D68" s="4"/>
      <c r="E68" s="4"/>
      <c r="F68" s="5"/>
      <c r="G68" s="5"/>
      <c r="H68" s="5"/>
      <c r="I68" s="5"/>
      <c r="J68" s="5"/>
      <c r="K68" s="6"/>
      <c r="L68" s="4"/>
      <c r="M68" s="4"/>
      <c r="N68" s="4"/>
      <c r="O68" s="4"/>
      <c r="P68" s="4"/>
      <c r="Q68" s="5"/>
      <c r="R68" s="5"/>
      <c r="S68" s="5"/>
      <c r="T68" s="5"/>
      <c r="U68" s="5"/>
      <c r="V68" s="6"/>
    </row>
    <row r="69">
      <c r="A69" s="4"/>
      <c r="B69" s="4"/>
      <c r="C69" s="4"/>
      <c r="D69" s="4"/>
      <c r="E69" s="4"/>
      <c r="F69" s="5"/>
      <c r="G69" s="5"/>
      <c r="H69" s="5"/>
      <c r="I69" s="5"/>
      <c r="J69" s="5"/>
      <c r="K69" s="6"/>
      <c r="L69" s="4"/>
      <c r="M69" s="4"/>
      <c r="N69" s="4"/>
      <c r="O69" s="4"/>
      <c r="P69" s="4"/>
      <c r="Q69" s="5"/>
      <c r="R69" s="5"/>
      <c r="S69" s="5"/>
      <c r="T69" s="5"/>
      <c r="U69" s="5"/>
      <c r="V69" s="6"/>
    </row>
    <row r="70">
      <c r="A70" s="4"/>
      <c r="B70" s="4"/>
      <c r="C70" s="4"/>
      <c r="D70" s="4"/>
      <c r="E70" s="4"/>
      <c r="F70" s="5"/>
      <c r="G70" s="5"/>
      <c r="H70" s="5"/>
      <c r="I70" s="5"/>
      <c r="J70" s="5"/>
      <c r="K70" s="6"/>
      <c r="L70" s="4"/>
      <c r="M70" s="4"/>
      <c r="N70" s="4"/>
      <c r="O70" s="4"/>
      <c r="P70" s="4"/>
      <c r="Q70" s="5"/>
      <c r="R70" s="5"/>
      <c r="S70" s="5"/>
      <c r="T70" s="5"/>
      <c r="U70" s="5"/>
      <c r="V70" s="6"/>
    </row>
    <row r="71">
      <c r="A71" s="4"/>
      <c r="B71" s="4"/>
      <c r="C71" s="4"/>
      <c r="D71" s="4"/>
      <c r="E71" s="4"/>
      <c r="F71" s="5"/>
      <c r="G71" s="5"/>
      <c r="H71" s="5"/>
      <c r="I71" s="5"/>
      <c r="J71" s="5"/>
      <c r="K71" s="6"/>
      <c r="L71" s="4"/>
      <c r="M71" s="4"/>
      <c r="N71" s="4"/>
      <c r="O71" s="4"/>
      <c r="P71" s="4"/>
      <c r="Q71" s="5"/>
      <c r="R71" s="5"/>
      <c r="S71" s="5"/>
      <c r="T71" s="5"/>
      <c r="U71" s="5"/>
      <c r="V71" s="6"/>
    </row>
    <row r="72">
      <c r="A72" s="4"/>
      <c r="B72" s="4"/>
      <c r="C72" s="4"/>
      <c r="D72" s="4"/>
      <c r="E72" s="4"/>
      <c r="F72" s="5"/>
      <c r="G72" s="5"/>
      <c r="H72" s="5"/>
      <c r="I72" s="5"/>
      <c r="J72" s="5"/>
      <c r="K72" s="6"/>
      <c r="L72" s="4"/>
      <c r="M72" s="4"/>
      <c r="N72" s="4"/>
      <c r="O72" s="4"/>
      <c r="P72" s="4"/>
      <c r="Q72" s="5"/>
      <c r="R72" s="5"/>
      <c r="S72" s="5"/>
      <c r="T72" s="5"/>
      <c r="U72" s="5"/>
      <c r="V72" s="6"/>
    </row>
    <row r="73">
      <c r="A73" s="4"/>
      <c r="B73" s="4"/>
      <c r="C73" s="4"/>
      <c r="D73" s="4"/>
      <c r="E73" s="4"/>
      <c r="F73" s="5"/>
      <c r="G73" s="5"/>
      <c r="H73" s="5"/>
      <c r="I73" s="5"/>
      <c r="J73" s="5"/>
      <c r="K73" s="6"/>
      <c r="L73" s="4"/>
      <c r="M73" s="4"/>
      <c r="N73" s="4"/>
      <c r="O73" s="4"/>
      <c r="P73" s="4"/>
      <c r="Q73" s="5"/>
      <c r="R73" s="5"/>
      <c r="S73" s="5"/>
      <c r="T73" s="5"/>
      <c r="U73" s="5"/>
      <c r="V73" s="6"/>
    </row>
    <row r="74">
      <c r="A74" s="4"/>
      <c r="B74" s="4"/>
      <c r="C74" s="4"/>
      <c r="D74" s="4"/>
      <c r="E74" s="4"/>
      <c r="F74" s="5"/>
      <c r="G74" s="5"/>
      <c r="H74" s="5"/>
      <c r="I74" s="5"/>
      <c r="J74" s="5"/>
      <c r="K74" s="6"/>
      <c r="L74" s="4"/>
      <c r="M74" s="4"/>
      <c r="N74" s="4"/>
      <c r="O74" s="4"/>
      <c r="P74" s="4"/>
      <c r="Q74" s="5"/>
      <c r="R74" s="5"/>
      <c r="S74" s="5"/>
      <c r="T74" s="5"/>
      <c r="U74" s="5"/>
      <c r="V74" s="6"/>
    </row>
    <row r="75">
      <c r="A75" s="4"/>
      <c r="B75" s="4"/>
      <c r="C75" s="4"/>
      <c r="D75" s="4"/>
      <c r="E75" s="4"/>
      <c r="F75" s="5"/>
      <c r="G75" s="5"/>
      <c r="H75" s="5"/>
      <c r="I75" s="5"/>
      <c r="J75" s="5"/>
      <c r="K75" s="6"/>
      <c r="L75" s="4"/>
      <c r="M75" s="4"/>
      <c r="N75" s="4"/>
      <c r="O75" s="4"/>
      <c r="P75" s="4"/>
      <c r="Q75" s="5"/>
      <c r="R75" s="5"/>
      <c r="S75" s="5"/>
      <c r="T75" s="5"/>
      <c r="U75" s="5"/>
      <c r="V75" s="6"/>
    </row>
    <row r="76">
      <c r="A76" s="4"/>
      <c r="B76" s="4"/>
      <c r="C76" s="4"/>
      <c r="D76" s="4"/>
      <c r="E76" s="4"/>
      <c r="F76" s="5"/>
      <c r="G76" s="5"/>
      <c r="H76" s="5"/>
      <c r="I76" s="5"/>
      <c r="J76" s="5"/>
      <c r="K76" s="6"/>
      <c r="L76" s="4"/>
      <c r="M76" s="4"/>
      <c r="N76" s="4"/>
      <c r="O76" s="4"/>
      <c r="P76" s="4"/>
      <c r="Q76" s="5"/>
      <c r="R76" s="5"/>
      <c r="S76" s="5"/>
      <c r="T76" s="5"/>
      <c r="U76" s="5"/>
      <c r="V76" s="6"/>
    </row>
    <row r="77">
      <c r="A77" s="4"/>
      <c r="B77" s="4"/>
      <c r="C77" s="4"/>
      <c r="D77" s="4"/>
      <c r="E77" s="4"/>
      <c r="F77" s="5"/>
      <c r="G77" s="5"/>
      <c r="H77" s="5"/>
      <c r="I77" s="5"/>
      <c r="J77" s="5"/>
      <c r="K77" s="6"/>
      <c r="L77" s="4"/>
      <c r="M77" s="4"/>
      <c r="N77" s="4"/>
      <c r="O77" s="4"/>
      <c r="P77" s="4"/>
      <c r="Q77" s="5"/>
      <c r="R77" s="5"/>
      <c r="S77" s="5"/>
      <c r="T77" s="5"/>
      <c r="U77" s="5"/>
      <c r="V77" s="6"/>
    </row>
    <row r="78">
      <c r="A78" s="4"/>
      <c r="B78" s="4"/>
      <c r="C78" s="4"/>
      <c r="D78" s="4"/>
      <c r="E78" s="4"/>
      <c r="F78" s="5"/>
      <c r="G78" s="5"/>
      <c r="H78" s="5"/>
      <c r="I78" s="5"/>
      <c r="J78" s="5"/>
      <c r="K78" s="6"/>
      <c r="L78" s="4"/>
      <c r="M78" s="4"/>
      <c r="N78" s="4"/>
      <c r="O78" s="4"/>
      <c r="P78" s="4"/>
      <c r="Q78" s="5"/>
      <c r="R78" s="5"/>
      <c r="S78" s="5"/>
      <c r="T78" s="5"/>
      <c r="U78" s="5"/>
      <c r="V78" s="6"/>
    </row>
    <row r="79">
      <c r="A79" s="4"/>
      <c r="B79" s="4"/>
      <c r="C79" s="4"/>
      <c r="D79" s="4"/>
      <c r="E79" s="4"/>
      <c r="F79" s="5"/>
      <c r="G79" s="5"/>
      <c r="H79" s="5"/>
      <c r="I79" s="5"/>
      <c r="J79" s="5"/>
      <c r="K79" s="6"/>
      <c r="L79" s="4"/>
      <c r="M79" s="4"/>
      <c r="N79" s="4"/>
      <c r="O79" s="4"/>
      <c r="P79" s="4"/>
      <c r="Q79" s="5"/>
      <c r="R79" s="5"/>
      <c r="S79" s="5"/>
      <c r="T79" s="5"/>
      <c r="U79" s="5"/>
      <c r="V79" s="6"/>
    </row>
    <row r="80">
      <c r="A80" s="4"/>
      <c r="B80" s="4"/>
      <c r="C80" s="4"/>
      <c r="D80" s="4"/>
      <c r="E80" s="4"/>
      <c r="F80" s="5"/>
      <c r="G80" s="5"/>
      <c r="H80" s="5"/>
      <c r="I80" s="5"/>
      <c r="J80" s="5"/>
      <c r="K80" s="6"/>
      <c r="L80" s="4"/>
      <c r="M80" s="4"/>
      <c r="N80" s="4"/>
      <c r="O80" s="4"/>
      <c r="P80" s="4"/>
      <c r="Q80" s="5"/>
      <c r="R80" s="5"/>
      <c r="S80" s="5"/>
      <c r="T80" s="5"/>
      <c r="U80" s="5"/>
      <c r="V80" s="6"/>
    </row>
    <row r="81">
      <c r="A81" s="4"/>
      <c r="B81" s="4"/>
      <c r="C81" s="4"/>
      <c r="D81" s="4"/>
      <c r="E81" s="4"/>
      <c r="F81" s="5"/>
      <c r="G81" s="5"/>
      <c r="H81" s="5"/>
      <c r="I81" s="5"/>
      <c r="J81" s="5"/>
      <c r="K81" s="6"/>
      <c r="L81" s="4"/>
      <c r="M81" s="4"/>
      <c r="N81" s="4"/>
      <c r="O81" s="4"/>
      <c r="P81" s="4"/>
      <c r="Q81" s="5"/>
      <c r="R81" s="5"/>
      <c r="S81" s="5"/>
      <c r="T81" s="5"/>
      <c r="U81" s="5"/>
      <c r="V81" s="6"/>
    </row>
    <row r="82">
      <c r="A82" s="4"/>
      <c r="B82" s="4"/>
      <c r="C82" s="4"/>
      <c r="D82" s="4"/>
      <c r="E82" s="4"/>
      <c r="F82" s="5"/>
      <c r="G82" s="5"/>
      <c r="H82" s="5"/>
      <c r="I82" s="5"/>
      <c r="J82" s="5"/>
      <c r="K82" s="6"/>
      <c r="L82" s="4"/>
      <c r="M82" s="4"/>
      <c r="N82" s="4"/>
      <c r="O82" s="4"/>
      <c r="P82" s="4"/>
      <c r="Q82" s="5"/>
      <c r="R82" s="5"/>
      <c r="S82" s="5"/>
      <c r="T82" s="5"/>
      <c r="U82" s="5"/>
      <c r="V82" s="6"/>
    </row>
    <row r="83">
      <c r="A83" s="4"/>
      <c r="B83" s="4"/>
      <c r="C83" s="4"/>
      <c r="D83" s="4"/>
      <c r="E83" s="4"/>
      <c r="F83" s="5"/>
      <c r="G83" s="5"/>
      <c r="H83" s="5"/>
      <c r="I83" s="5"/>
      <c r="J83" s="5"/>
      <c r="K83" s="6"/>
      <c r="L83" s="4"/>
      <c r="M83" s="4"/>
      <c r="N83" s="4"/>
      <c r="O83" s="4"/>
      <c r="P83" s="4"/>
      <c r="Q83" s="5"/>
      <c r="R83" s="5"/>
      <c r="S83" s="5"/>
      <c r="T83" s="5"/>
      <c r="U83" s="5"/>
      <c r="V83" s="6"/>
    </row>
    <row r="84">
      <c r="A84" s="4"/>
      <c r="B84" s="4"/>
      <c r="C84" s="4"/>
      <c r="D84" s="4"/>
      <c r="E84" s="4"/>
      <c r="F84" s="5"/>
      <c r="G84" s="5"/>
      <c r="H84" s="5"/>
      <c r="I84" s="5"/>
      <c r="J84" s="5"/>
      <c r="K84" s="6"/>
      <c r="L84" s="4"/>
      <c r="M84" s="4"/>
      <c r="N84" s="4"/>
      <c r="O84" s="4"/>
      <c r="P84" s="4"/>
      <c r="Q84" s="5"/>
      <c r="R84" s="5"/>
      <c r="S84" s="5"/>
      <c r="T84" s="5"/>
      <c r="U84" s="5"/>
      <c r="V84" s="6"/>
    </row>
    <row r="85">
      <c r="A85" s="4"/>
      <c r="B85" s="4"/>
      <c r="C85" s="4"/>
      <c r="D85" s="4"/>
      <c r="E85" s="4"/>
      <c r="F85" s="5"/>
      <c r="G85" s="5"/>
      <c r="H85" s="5"/>
      <c r="I85" s="5"/>
      <c r="J85" s="5"/>
      <c r="K85" s="6"/>
      <c r="L85" s="4"/>
      <c r="M85" s="4"/>
      <c r="N85" s="4"/>
      <c r="O85" s="4"/>
      <c r="P85" s="4"/>
      <c r="Q85" s="5"/>
      <c r="R85" s="5"/>
      <c r="S85" s="5"/>
      <c r="T85" s="5"/>
      <c r="U85" s="5"/>
      <c r="V85" s="6"/>
    </row>
    <row r="86">
      <c r="A86" s="4"/>
      <c r="B86" s="4"/>
      <c r="C86" s="4"/>
      <c r="D86" s="4"/>
      <c r="E86" s="4"/>
      <c r="F86" s="5"/>
      <c r="G86" s="5"/>
      <c r="H86" s="5"/>
      <c r="I86" s="5"/>
      <c r="J86" s="5"/>
      <c r="K86" s="6"/>
      <c r="L86" s="4"/>
      <c r="M86" s="4"/>
      <c r="N86" s="4"/>
      <c r="O86" s="4"/>
      <c r="P86" s="4"/>
      <c r="Q86" s="5"/>
      <c r="R86" s="5"/>
      <c r="S86" s="5"/>
      <c r="T86" s="5"/>
      <c r="U86" s="5"/>
      <c r="V86" s="6"/>
    </row>
    <row r="87">
      <c r="A87" s="4"/>
      <c r="B87" s="4"/>
      <c r="C87" s="4"/>
      <c r="D87" s="4"/>
      <c r="E87" s="4"/>
      <c r="F87" s="5"/>
      <c r="G87" s="5"/>
      <c r="H87" s="5"/>
      <c r="I87" s="5"/>
      <c r="J87" s="5"/>
      <c r="K87" s="6"/>
      <c r="L87" s="4"/>
      <c r="M87" s="4"/>
      <c r="N87" s="4"/>
      <c r="O87" s="4"/>
      <c r="P87" s="4"/>
      <c r="Q87" s="5"/>
      <c r="R87" s="5"/>
      <c r="S87" s="5"/>
      <c r="T87" s="5"/>
      <c r="U87" s="5"/>
      <c r="V87" s="6"/>
    </row>
    <row r="88">
      <c r="A88" s="4"/>
      <c r="B88" s="4"/>
      <c r="C88" s="4"/>
      <c r="D88" s="4"/>
      <c r="E88" s="4"/>
      <c r="F88" s="5"/>
      <c r="G88" s="5"/>
      <c r="H88" s="5"/>
      <c r="I88" s="5"/>
      <c r="J88" s="5"/>
      <c r="K88" s="6"/>
      <c r="L88" s="4"/>
      <c r="M88" s="4"/>
      <c r="N88" s="4"/>
      <c r="O88" s="4"/>
      <c r="P88" s="4"/>
      <c r="Q88" s="5"/>
      <c r="R88" s="5"/>
      <c r="S88" s="5"/>
      <c r="T88" s="5"/>
      <c r="U88" s="5"/>
      <c r="V88" s="6"/>
    </row>
    <row r="89">
      <c r="A89" s="4"/>
      <c r="B89" s="4"/>
      <c r="C89" s="4"/>
      <c r="D89" s="4"/>
      <c r="E89" s="4"/>
      <c r="F89" s="5"/>
      <c r="G89" s="5"/>
      <c r="H89" s="5"/>
      <c r="I89" s="5"/>
      <c r="J89" s="5"/>
      <c r="K89" s="6"/>
      <c r="L89" s="4"/>
      <c r="M89" s="4"/>
      <c r="N89" s="4"/>
      <c r="O89" s="4"/>
      <c r="P89" s="4"/>
      <c r="Q89" s="5"/>
      <c r="R89" s="5"/>
      <c r="S89" s="5"/>
      <c r="T89" s="5"/>
      <c r="U89" s="5"/>
      <c r="V89" s="6"/>
    </row>
    <row r="90">
      <c r="A90" s="4"/>
      <c r="B90" s="4"/>
      <c r="C90" s="4"/>
      <c r="D90" s="4"/>
      <c r="E90" s="4"/>
      <c r="F90" s="5"/>
      <c r="G90" s="5"/>
      <c r="H90" s="5"/>
      <c r="I90" s="5"/>
      <c r="J90" s="5"/>
      <c r="K90" s="6"/>
      <c r="L90" s="4"/>
      <c r="M90" s="4"/>
      <c r="N90" s="4"/>
      <c r="O90" s="4"/>
      <c r="P90" s="4"/>
      <c r="Q90" s="5"/>
      <c r="R90" s="5"/>
      <c r="S90" s="5"/>
      <c r="T90" s="5"/>
      <c r="U90" s="5"/>
      <c r="V90" s="6"/>
    </row>
    <row r="91">
      <c r="A91" s="4"/>
      <c r="B91" s="4"/>
      <c r="C91" s="4"/>
      <c r="D91" s="4"/>
      <c r="E91" s="4"/>
      <c r="F91" s="5"/>
      <c r="G91" s="5"/>
      <c r="H91" s="5"/>
      <c r="I91" s="5"/>
      <c r="J91" s="5"/>
      <c r="K91" s="6"/>
      <c r="L91" s="4"/>
      <c r="M91" s="4"/>
      <c r="N91" s="4"/>
      <c r="O91" s="4"/>
      <c r="P91" s="4"/>
      <c r="Q91" s="5"/>
      <c r="R91" s="5"/>
      <c r="S91" s="5"/>
      <c r="T91" s="5"/>
      <c r="U91" s="5"/>
      <c r="V91" s="6"/>
    </row>
    <row r="92">
      <c r="A92" s="4"/>
      <c r="B92" s="4"/>
      <c r="C92" s="4"/>
      <c r="D92" s="4"/>
      <c r="E92" s="4"/>
      <c r="F92" s="5"/>
      <c r="G92" s="5"/>
      <c r="H92" s="5"/>
      <c r="I92" s="5"/>
      <c r="J92" s="5"/>
      <c r="K92" s="6"/>
      <c r="L92" s="4"/>
      <c r="M92" s="4"/>
      <c r="N92" s="4"/>
      <c r="O92" s="4"/>
      <c r="P92" s="4"/>
      <c r="Q92" s="5"/>
      <c r="R92" s="5"/>
      <c r="S92" s="5"/>
      <c r="T92" s="5"/>
      <c r="U92" s="5"/>
      <c r="V92" s="6"/>
    </row>
    <row r="93">
      <c r="A93" s="4"/>
      <c r="B93" s="4"/>
      <c r="C93" s="4"/>
      <c r="D93" s="4"/>
      <c r="E93" s="4"/>
      <c r="F93" s="5"/>
      <c r="G93" s="5"/>
      <c r="H93" s="5"/>
      <c r="I93" s="5"/>
      <c r="J93" s="5"/>
      <c r="K93" s="6"/>
      <c r="L93" s="4"/>
      <c r="M93" s="4"/>
      <c r="N93" s="4"/>
      <c r="O93" s="4"/>
      <c r="P93" s="4"/>
      <c r="Q93" s="5"/>
      <c r="R93" s="5"/>
      <c r="S93" s="5"/>
      <c r="T93" s="5"/>
      <c r="U93" s="5"/>
      <c r="V93" s="6"/>
    </row>
    <row r="94">
      <c r="A94" s="4"/>
      <c r="B94" s="4"/>
      <c r="C94" s="4"/>
      <c r="D94" s="4"/>
      <c r="E94" s="4"/>
      <c r="F94" s="5"/>
      <c r="G94" s="5"/>
      <c r="H94" s="5"/>
      <c r="I94" s="5"/>
      <c r="J94" s="5"/>
      <c r="K94" s="6"/>
      <c r="L94" s="4"/>
      <c r="M94" s="4"/>
      <c r="N94" s="4"/>
      <c r="O94" s="4"/>
      <c r="P94" s="4"/>
      <c r="Q94" s="5"/>
      <c r="R94" s="5"/>
      <c r="S94" s="5"/>
      <c r="T94" s="5"/>
      <c r="U94" s="5"/>
      <c r="V94" s="6"/>
    </row>
    <row r="95">
      <c r="A95" s="4"/>
      <c r="B95" s="4"/>
      <c r="C95" s="4"/>
      <c r="D95" s="4"/>
      <c r="E95" s="4"/>
      <c r="F95" s="5"/>
      <c r="G95" s="5"/>
      <c r="H95" s="5"/>
      <c r="I95" s="5"/>
      <c r="J95" s="5"/>
      <c r="K95" s="6"/>
      <c r="L95" s="4"/>
      <c r="M95" s="4"/>
      <c r="N95" s="4"/>
      <c r="O95" s="4"/>
      <c r="P95" s="4"/>
      <c r="Q95" s="5"/>
      <c r="R95" s="5"/>
      <c r="S95" s="5"/>
      <c r="T95" s="5"/>
      <c r="U95" s="5"/>
      <c r="V95" s="6"/>
    </row>
    <row r="96">
      <c r="A96" s="4"/>
      <c r="B96" s="4"/>
      <c r="C96" s="4"/>
      <c r="D96" s="4"/>
      <c r="E96" s="4"/>
      <c r="F96" s="5"/>
      <c r="G96" s="5"/>
      <c r="H96" s="5"/>
      <c r="I96" s="5"/>
      <c r="J96" s="5"/>
      <c r="K96" s="6"/>
      <c r="L96" s="4"/>
      <c r="M96" s="4"/>
      <c r="N96" s="4"/>
      <c r="O96" s="4"/>
      <c r="P96" s="4"/>
      <c r="Q96" s="5"/>
      <c r="R96" s="5"/>
      <c r="S96" s="5"/>
      <c r="T96" s="5"/>
      <c r="U96" s="5"/>
      <c r="V96" s="6"/>
    </row>
    <row r="97">
      <c r="A97" s="4"/>
      <c r="B97" s="4"/>
      <c r="C97" s="4"/>
      <c r="D97" s="4"/>
      <c r="E97" s="4"/>
      <c r="F97" s="5"/>
      <c r="G97" s="5"/>
      <c r="H97" s="5"/>
      <c r="I97" s="5"/>
      <c r="J97" s="5"/>
      <c r="K97" s="6"/>
      <c r="L97" s="4"/>
      <c r="M97" s="4"/>
      <c r="N97" s="4"/>
      <c r="O97" s="4"/>
      <c r="P97" s="4"/>
      <c r="Q97" s="5"/>
      <c r="R97" s="5"/>
      <c r="S97" s="5"/>
      <c r="T97" s="5"/>
      <c r="U97" s="5"/>
      <c r="V97" s="6"/>
    </row>
    <row r="98">
      <c r="A98" s="4"/>
      <c r="B98" s="4"/>
      <c r="C98" s="4"/>
      <c r="D98" s="4"/>
      <c r="E98" s="4"/>
      <c r="F98" s="5"/>
      <c r="G98" s="5"/>
      <c r="H98" s="5"/>
      <c r="I98" s="5"/>
      <c r="J98" s="5"/>
      <c r="K98" s="6"/>
      <c r="L98" s="4"/>
      <c r="M98" s="4"/>
      <c r="N98" s="4"/>
      <c r="O98" s="4"/>
      <c r="P98" s="4"/>
      <c r="Q98" s="5"/>
      <c r="R98" s="5"/>
      <c r="S98" s="5"/>
      <c r="T98" s="5"/>
      <c r="U98" s="5"/>
      <c r="V98" s="6"/>
    </row>
    <row r="99">
      <c r="A99" s="4"/>
      <c r="B99" s="4"/>
      <c r="C99" s="4"/>
      <c r="D99" s="4"/>
      <c r="E99" s="4"/>
      <c r="F99" s="5"/>
      <c r="G99" s="5"/>
      <c r="H99" s="5"/>
      <c r="I99" s="5"/>
      <c r="J99" s="5"/>
      <c r="K99" s="6"/>
      <c r="L99" s="4"/>
      <c r="M99" s="4"/>
      <c r="N99" s="4"/>
      <c r="O99" s="4"/>
      <c r="P99" s="4"/>
      <c r="Q99" s="5"/>
      <c r="R99" s="5"/>
      <c r="S99" s="5"/>
      <c r="T99" s="5"/>
      <c r="U99" s="5"/>
      <c r="V99" s="6"/>
    </row>
    <row r="100">
      <c r="A100" s="4"/>
      <c r="B100" s="4"/>
      <c r="C100" s="4"/>
      <c r="D100" s="4"/>
      <c r="E100" s="4"/>
      <c r="F100" s="5"/>
      <c r="G100" s="5"/>
      <c r="H100" s="5"/>
      <c r="I100" s="5"/>
      <c r="J100" s="5"/>
      <c r="K100" s="6"/>
      <c r="L100" s="4"/>
      <c r="M100" s="4"/>
      <c r="N100" s="4"/>
      <c r="O100" s="4"/>
      <c r="P100" s="4"/>
      <c r="Q100" s="5"/>
      <c r="R100" s="5"/>
      <c r="S100" s="5"/>
      <c r="T100" s="5"/>
      <c r="U100" s="5"/>
      <c r="V100" s="6"/>
    </row>
    <row r="101">
      <c r="A101" s="4"/>
      <c r="B101" s="4"/>
      <c r="C101" s="4"/>
      <c r="D101" s="4"/>
      <c r="E101" s="4"/>
      <c r="F101" s="5"/>
      <c r="G101" s="5"/>
      <c r="H101" s="5"/>
      <c r="I101" s="5"/>
      <c r="J101" s="5"/>
      <c r="K101" s="6"/>
      <c r="L101" s="4"/>
      <c r="M101" s="4"/>
      <c r="N101" s="4"/>
      <c r="O101" s="4"/>
      <c r="P101" s="4"/>
      <c r="Q101" s="5"/>
      <c r="R101" s="5"/>
      <c r="S101" s="5"/>
      <c r="T101" s="5"/>
      <c r="U101" s="5"/>
      <c r="V101" s="6"/>
    </row>
    <row r="102">
      <c r="A102" s="4"/>
      <c r="B102" s="4"/>
      <c r="C102" s="4"/>
      <c r="D102" s="4"/>
      <c r="E102" s="4"/>
      <c r="F102" s="5"/>
      <c r="G102" s="5"/>
      <c r="H102" s="5"/>
      <c r="I102" s="5"/>
      <c r="J102" s="5"/>
      <c r="K102" s="6"/>
      <c r="L102" s="4"/>
      <c r="M102" s="4"/>
      <c r="N102" s="4"/>
      <c r="O102" s="4"/>
      <c r="P102" s="4"/>
      <c r="Q102" s="5"/>
      <c r="R102" s="5"/>
      <c r="S102" s="5"/>
      <c r="T102" s="5"/>
      <c r="U102" s="5"/>
      <c r="V102" s="6"/>
    </row>
    <row r="103">
      <c r="A103" s="4"/>
      <c r="B103" s="4"/>
      <c r="C103" s="4"/>
      <c r="D103" s="4"/>
      <c r="E103" s="4"/>
      <c r="F103" s="5"/>
      <c r="G103" s="5"/>
      <c r="H103" s="5"/>
      <c r="I103" s="5"/>
      <c r="J103" s="5"/>
      <c r="K103" s="6"/>
      <c r="L103" s="4"/>
      <c r="M103" s="4"/>
      <c r="N103" s="4"/>
      <c r="O103" s="4"/>
      <c r="P103" s="4"/>
      <c r="Q103" s="5"/>
      <c r="R103" s="5"/>
      <c r="S103" s="5"/>
      <c r="T103" s="5"/>
      <c r="U103" s="5"/>
      <c r="V103" s="6"/>
    </row>
    <row r="104">
      <c r="A104" s="4"/>
      <c r="B104" s="4"/>
      <c r="C104" s="4"/>
      <c r="D104" s="4"/>
      <c r="E104" s="4"/>
      <c r="F104" s="5"/>
      <c r="G104" s="5"/>
      <c r="H104" s="5"/>
      <c r="I104" s="5"/>
      <c r="J104" s="5"/>
      <c r="K104" s="6"/>
      <c r="L104" s="4"/>
      <c r="M104" s="4"/>
      <c r="N104" s="4"/>
      <c r="O104" s="4"/>
      <c r="P104" s="4"/>
      <c r="Q104" s="5"/>
      <c r="R104" s="5"/>
      <c r="S104" s="5"/>
      <c r="T104" s="5"/>
      <c r="U104" s="5"/>
      <c r="V104" s="6"/>
    </row>
    <row r="105">
      <c r="A105" s="4"/>
      <c r="B105" s="4"/>
      <c r="C105" s="4"/>
      <c r="D105" s="4"/>
      <c r="E105" s="4"/>
      <c r="F105" s="5"/>
      <c r="G105" s="5"/>
      <c r="H105" s="5"/>
      <c r="I105" s="5"/>
      <c r="J105" s="5"/>
      <c r="K105" s="6"/>
      <c r="L105" s="4"/>
      <c r="M105" s="4"/>
      <c r="N105" s="4"/>
      <c r="O105" s="4"/>
      <c r="P105" s="4"/>
      <c r="Q105" s="5"/>
      <c r="R105" s="5"/>
      <c r="S105" s="5"/>
      <c r="T105" s="5"/>
      <c r="U105" s="5"/>
      <c r="V105" s="6"/>
    </row>
    <row r="106">
      <c r="A106" s="4"/>
      <c r="B106" s="4"/>
      <c r="C106" s="4"/>
      <c r="D106" s="4"/>
      <c r="E106" s="4"/>
      <c r="F106" s="5"/>
      <c r="G106" s="5"/>
      <c r="H106" s="5"/>
      <c r="I106" s="5"/>
      <c r="J106" s="5"/>
      <c r="K106" s="6"/>
      <c r="L106" s="4"/>
      <c r="M106" s="4"/>
      <c r="N106" s="4"/>
      <c r="O106" s="4"/>
      <c r="P106" s="4"/>
      <c r="Q106" s="5"/>
      <c r="R106" s="5"/>
      <c r="S106" s="5"/>
      <c r="T106" s="5"/>
      <c r="U106" s="5"/>
      <c r="V106" s="6"/>
    </row>
    <row r="107">
      <c r="A107" s="4"/>
      <c r="B107" s="4"/>
      <c r="C107" s="4"/>
      <c r="D107" s="4"/>
      <c r="E107" s="4"/>
      <c r="F107" s="5"/>
      <c r="G107" s="5"/>
      <c r="H107" s="5"/>
      <c r="I107" s="5"/>
      <c r="J107" s="5"/>
      <c r="K107" s="6"/>
      <c r="L107" s="4"/>
      <c r="M107" s="4"/>
      <c r="N107" s="4"/>
      <c r="O107" s="4"/>
      <c r="P107" s="4"/>
      <c r="Q107" s="5"/>
      <c r="R107" s="5"/>
      <c r="S107" s="5"/>
      <c r="T107" s="5"/>
      <c r="U107" s="5"/>
      <c r="V107" s="6"/>
    </row>
    <row r="108">
      <c r="A108" s="4"/>
      <c r="B108" s="4"/>
      <c r="C108" s="4"/>
      <c r="D108" s="4"/>
      <c r="E108" s="4"/>
      <c r="F108" s="5"/>
      <c r="G108" s="5"/>
      <c r="H108" s="5"/>
      <c r="I108" s="5"/>
      <c r="J108" s="5"/>
      <c r="K108" s="6"/>
      <c r="L108" s="4"/>
      <c r="M108" s="4"/>
      <c r="N108" s="4"/>
      <c r="O108" s="4"/>
      <c r="P108" s="4"/>
      <c r="Q108" s="5"/>
      <c r="R108" s="5"/>
      <c r="S108" s="5"/>
      <c r="T108" s="5"/>
      <c r="U108" s="5"/>
      <c r="V108" s="6"/>
    </row>
    <row r="109">
      <c r="A109" s="4"/>
      <c r="B109" s="4"/>
      <c r="C109" s="4"/>
      <c r="D109" s="4"/>
      <c r="E109" s="4"/>
      <c r="F109" s="5"/>
      <c r="G109" s="5"/>
      <c r="H109" s="5"/>
      <c r="I109" s="5"/>
      <c r="J109" s="5"/>
      <c r="K109" s="6"/>
      <c r="L109" s="4"/>
      <c r="M109" s="4"/>
      <c r="N109" s="4"/>
      <c r="O109" s="4"/>
      <c r="P109" s="4"/>
      <c r="Q109" s="5"/>
      <c r="R109" s="5"/>
      <c r="S109" s="5"/>
      <c r="T109" s="5"/>
      <c r="U109" s="5"/>
      <c r="V109" s="6"/>
    </row>
    <row r="110">
      <c r="A110" s="4"/>
      <c r="B110" s="4"/>
      <c r="C110" s="4"/>
      <c r="D110" s="4"/>
      <c r="E110" s="4"/>
      <c r="F110" s="5"/>
      <c r="G110" s="5"/>
      <c r="H110" s="5"/>
      <c r="I110" s="5"/>
      <c r="J110" s="5"/>
      <c r="K110" s="6"/>
      <c r="L110" s="4"/>
      <c r="M110" s="4"/>
      <c r="N110" s="4"/>
      <c r="O110" s="4"/>
      <c r="P110" s="4"/>
      <c r="Q110" s="5"/>
      <c r="R110" s="5"/>
      <c r="S110" s="5"/>
      <c r="T110" s="5"/>
      <c r="U110" s="5"/>
      <c r="V110" s="6"/>
    </row>
    <row r="111">
      <c r="A111" s="4"/>
      <c r="B111" s="4"/>
      <c r="C111" s="4"/>
      <c r="D111" s="4"/>
      <c r="E111" s="4"/>
      <c r="F111" s="5"/>
      <c r="G111" s="5"/>
      <c r="H111" s="5"/>
      <c r="I111" s="5"/>
      <c r="J111" s="5"/>
      <c r="K111" s="6"/>
      <c r="L111" s="4"/>
      <c r="M111" s="4"/>
      <c r="N111" s="4"/>
      <c r="O111" s="4"/>
      <c r="P111" s="4"/>
      <c r="Q111" s="5"/>
      <c r="R111" s="5"/>
      <c r="S111" s="5"/>
      <c r="T111" s="5"/>
      <c r="U111" s="5"/>
      <c r="V111" s="6"/>
    </row>
    <row r="112">
      <c r="A112" s="4"/>
      <c r="B112" s="4"/>
      <c r="C112" s="4"/>
      <c r="D112" s="4"/>
      <c r="E112" s="4"/>
      <c r="F112" s="5"/>
      <c r="G112" s="5"/>
      <c r="H112" s="5"/>
      <c r="I112" s="5"/>
      <c r="J112" s="5"/>
      <c r="K112" s="6"/>
      <c r="L112" s="4"/>
      <c r="M112" s="4"/>
      <c r="N112" s="4"/>
      <c r="O112" s="4"/>
      <c r="P112" s="4"/>
      <c r="Q112" s="5"/>
      <c r="R112" s="5"/>
      <c r="S112" s="5"/>
      <c r="T112" s="5"/>
      <c r="U112" s="5"/>
      <c r="V112" s="6"/>
    </row>
    <row r="113">
      <c r="A113" s="4"/>
      <c r="B113" s="4"/>
      <c r="C113" s="4"/>
      <c r="D113" s="4"/>
      <c r="E113" s="4"/>
      <c r="F113" s="5"/>
      <c r="G113" s="5"/>
      <c r="H113" s="5"/>
      <c r="I113" s="5"/>
      <c r="J113" s="5"/>
      <c r="K113" s="6"/>
      <c r="L113" s="4"/>
      <c r="M113" s="4"/>
      <c r="N113" s="4"/>
      <c r="O113" s="4"/>
      <c r="P113" s="4"/>
      <c r="Q113" s="5"/>
      <c r="R113" s="5"/>
      <c r="S113" s="5"/>
      <c r="T113" s="5"/>
      <c r="U113" s="5"/>
      <c r="V113" s="6"/>
    </row>
    <row r="114">
      <c r="A114" s="4"/>
      <c r="B114" s="4"/>
      <c r="C114" s="4"/>
      <c r="D114" s="4"/>
      <c r="E114" s="4"/>
      <c r="F114" s="5"/>
      <c r="G114" s="5"/>
      <c r="H114" s="5"/>
      <c r="I114" s="5"/>
      <c r="J114" s="5"/>
      <c r="K114" s="6"/>
      <c r="L114" s="4"/>
      <c r="M114" s="4"/>
      <c r="N114" s="4"/>
      <c r="O114" s="4"/>
      <c r="P114" s="4"/>
      <c r="Q114" s="5"/>
      <c r="R114" s="5"/>
      <c r="S114" s="5"/>
      <c r="T114" s="5"/>
      <c r="U114" s="5"/>
      <c r="V114" s="6"/>
    </row>
    <row r="115">
      <c r="A115" s="4"/>
      <c r="B115" s="4"/>
      <c r="C115" s="4"/>
      <c r="D115" s="4"/>
      <c r="E115" s="4"/>
      <c r="F115" s="5"/>
      <c r="G115" s="5"/>
      <c r="H115" s="5"/>
      <c r="I115" s="5"/>
      <c r="J115" s="5"/>
      <c r="K115" s="6"/>
      <c r="L115" s="4"/>
      <c r="M115" s="4"/>
      <c r="N115" s="4"/>
      <c r="O115" s="4"/>
      <c r="P115" s="4"/>
      <c r="Q115" s="5"/>
      <c r="R115" s="5"/>
      <c r="S115" s="5"/>
      <c r="T115" s="5"/>
      <c r="U115" s="5"/>
      <c r="V115" s="6"/>
    </row>
    <row r="116">
      <c r="A116" s="4"/>
      <c r="B116" s="4"/>
      <c r="C116" s="4"/>
      <c r="D116" s="4"/>
      <c r="E116" s="4"/>
      <c r="F116" s="5"/>
      <c r="G116" s="5"/>
      <c r="H116" s="5"/>
      <c r="I116" s="5"/>
      <c r="J116" s="5"/>
      <c r="K116" s="6"/>
      <c r="L116" s="4"/>
      <c r="M116" s="4"/>
      <c r="N116" s="4"/>
      <c r="O116" s="4"/>
      <c r="P116" s="4"/>
      <c r="Q116" s="5"/>
      <c r="R116" s="5"/>
      <c r="S116" s="5"/>
      <c r="T116" s="5"/>
      <c r="U116" s="5"/>
      <c r="V116" s="6"/>
    </row>
    <row r="117">
      <c r="A117" s="4"/>
      <c r="B117" s="4"/>
      <c r="C117" s="4"/>
      <c r="D117" s="4"/>
      <c r="E117" s="4"/>
      <c r="F117" s="5"/>
      <c r="G117" s="5"/>
      <c r="H117" s="5"/>
      <c r="I117" s="5"/>
      <c r="J117" s="5"/>
      <c r="K117" s="6"/>
      <c r="L117" s="4"/>
      <c r="M117" s="4"/>
      <c r="N117" s="4"/>
      <c r="O117" s="4"/>
      <c r="P117" s="4"/>
      <c r="Q117" s="5"/>
      <c r="R117" s="5"/>
      <c r="S117" s="5"/>
      <c r="T117" s="5"/>
      <c r="U117" s="5"/>
      <c r="V117" s="6"/>
    </row>
    <row r="118">
      <c r="A118" s="4"/>
      <c r="B118" s="4"/>
      <c r="C118" s="4"/>
      <c r="D118" s="4"/>
      <c r="E118" s="4"/>
      <c r="F118" s="5"/>
      <c r="G118" s="5"/>
      <c r="H118" s="5"/>
      <c r="I118" s="5"/>
      <c r="J118" s="5"/>
      <c r="K118" s="6"/>
      <c r="L118" s="4"/>
      <c r="M118" s="4"/>
      <c r="N118" s="4"/>
      <c r="O118" s="4"/>
      <c r="P118" s="4"/>
      <c r="Q118" s="5"/>
      <c r="R118" s="5"/>
      <c r="S118" s="5"/>
      <c r="T118" s="5"/>
      <c r="U118" s="5"/>
      <c r="V118" s="6"/>
    </row>
    <row r="119">
      <c r="A119" s="4"/>
      <c r="B119" s="4"/>
      <c r="C119" s="4"/>
      <c r="D119" s="4"/>
      <c r="E119" s="4"/>
      <c r="F119" s="5"/>
      <c r="G119" s="5"/>
      <c r="H119" s="5"/>
      <c r="I119" s="5"/>
      <c r="J119" s="5"/>
      <c r="K119" s="6"/>
      <c r="L119" s="4"/>
      <c r="M119" s="4"/>
      <c r="N119" s="4"/>
      <c r="O119" s="4"/>
      <c r="P119" s="4"/>
      <c r="Q119" s="5"/>
      <c r="R119" s="5"/>
      <c r="S119" s="5"/>
      <c r="T119" s="5"/>
      <c r="U119" s="5"/>
      <c r="V119" s="6"/>
    </row>
    <row r="120">
      <c r="A120" s="4"/>
      <c r="B120" s="4"/>
      <c r="C120" s="4"/>
      <c r="D120" s="4"/>
      <c r="E120" s="4"/>
      <c r="F120" s="5"/>
      <c r="G120" s="5"/>
      <c r="H120" s="5"/>
      <c r="I120" s="5"/>
      <c r="J120" s="5"/>
      <c r="K120" s="6"/>
      <c r="L120" s="4"/>
      <c r="M120" s="4"/>
      <c r="N120" s="4"/>
      <c r="O120" s="4"/>
      <c r="P120" s="4"/>
      <c r="Q120" s="5"/>
      <c r="R120" s="5"/>
      <c r="S120" s="5"/>
      <c r="T120" s="5"/>
      <c r="U120" s="5"/>
      <c r="V120" s="6"/>
    </row>
    <row r="121">
      <c r="A121" s="4"/>
      <c r="B121" s="4"/>
      <c r="C121" s="4"/>
      <c r="D121" s="4"/>
      <c r="E121" s="4"/>
      <c r="F121" s="5"/>
      <c r="G121" s="5"/>
      <c r="H121" s="5"/>
      <c r="I121" s="5"/>
      <c r="J121" s="5"/>
      <c r="K121" s="6"/>
      <c r="L121" s="4"/>
      <c r="M121" s="4"/>
      <c r="N121" s="4"/>
      <c r="O121" s="4"/>
      <c r="P121" s="4"/>
      <c r="Q121" s="5"/>
      <c r="R121" s="5"/>
      <c r="S121" s="5"/>
      <c r="T121" s="5"/>
      <c r="U121" s="5"/>
      <c r="V121" s="6"/>
    </row>
    <row r="122">
      <c r="A122" s="4"/>
      <c r="B122" s="4"/>
      <c r="C122" s="4"/>
      <c r="D122" s="4"/>
      <c r="E122" s="4"/>
      <c r="F122" s="5"/>
      <c r="G122" s="5"/>
      <c r="H122" s="5"/>
      <c r="I122" s="5"/>
      <c r="J122" s="5"/>
      <c r="K122" s="6"/>
      <c r="L122" s="4"/>
      <c r="M122" s="4"/>
      <c r="N122" s="4"/>
      <c r="O122" s="4"/>
      <c r="P122" s="4"/>
      <c r="Q122" s="5"/>
      <c r="R122" s="5"/>
      <c r="S122" s="5"/>
      <c r="T122" s="5"/>
      <c r="U122" s="5"/>
      <c r="V122" s="6"/>
    </row>
    <row r="123">
      <c r="A123" s="4"/>
      <c r="B123" s="4"/>
      <c r="C123" s="4"/>
      <c r="D123" s="4"/>
      <c r="E123" s="4"/>
      <c r="F123" s="5"/>
      <c r="G123" s="5"/>
      <c r="H123" s="5"/>
      <c r="I123" s="5"/>
      <c r="J123" s="5"/>
      <c r="K123" s="6"/>
      <c r="L123" s="4"/>
      <c r="M123" s="4"/>
      <c r="N123" s="4"/>
      <c r="O123" s="4"/>
      <c r="P123" s="4"/>
      <c r="Q123" s="5"/>
      <c r="R123" s="5"/>
      <c r="S123" s="5"/>
      <c r="T123" s="5"/>
      <c r="U123" s="5"/>
      <c r="V123" s="6"/>
    </row>
    <row r="124">
      <c r="A124" s="4"/>
      <c r="B124" s="4"/>
      <c r="C124" s="4"/>
      <c r="D124" s="4"/>
      <c r="E124" s="4"/>
      <c r="F124" s="5"/>
      <c r="G124" s="5"/>
      <c r="H124" s="5"/>
      <c r="I124" s="5"/>
      <c r="J124" s="5"/>
      <c r="K124" s="6"/>
      <c r="L124" s="4"/>
      <c r="M124" s="4"/>
      <c r="N124" s="4"/>
      <c r="O124" s="4"/>
      <c r="P124" s="4"/>
      <c r="Q124" s="5"/>
      <c r="R124" s="5"/>
      <c r="S124" s="5"/>
      <c r="T124" s="5"/>
      <c r="U124" s="5"/>
      <c r="V124" s="6"/>
    </row>
    <row r="125">
      <c r="A125" s="4"/>
      <c r="B125" s="4"/>
      <c r="C125" s="4"/>
      <c r="D125" s="4"/>
      <c r="E125" s="4"/>
      <c r="F125" s="5"/>
      <c r="G125" s="5"/>
      <c r="H125" s="5"/>
      <c r="I125" s="5"/>
      <c r="J125" s="5"/>
      <c r="K125" s="6"/>
      <c r="L125" s="4"/>
      <c r="M125" s="4"/>
      <c r="N125" s="4"/>
      <c r="O125" s="4"/>
      <c r="P125" s="4"/>
      <c r="Q125" s="5"/>
      <c r="R125" s="5"/>
      <c r="S125" s="5"/>
      <c r="T125" s="5"/>
      <c r="U125" s="5"/>
      <c r="V125" s="6"/>
    </row>
    <row r="126">
      <c r="A126" s="4"/>
      <c r="B126" s="4"/>
      <c r="C126" s="4"/>
      <c r="D126" s="4"/>
      <c r="E126" s="4"/>
      <c r="F126" s="5"/>
      <c r="G126" s="5"/>
      <c r="H126" s="5"/>
      <c r="I126" s="5"/>
      <c r="J126" s="5"/>
      <c r="K126" s="6"/>
      <c r="L126" s="4"/>
      <c r="M126" s="4"/>
      <c r="N126" s="4"/>
      <c r="O126" s="4"/>
      <c r="P126" s="4"/>
      <c r="Q126" s="5"/>
      <c r="R126" s="5"/>
      <c r="S126" s="5"/>
      <c r="T126" s="5"/>
      <c r="U126" s="5"/>
      <c r="V126" s="6"/>
    </row>
    <row r="127">
      <c r="A127" s="4"/>
      <c r="B127" s="4"/>
      <c r="C127" s="4"/>
      <c r="D127" s="4"/>
      <c r="E127" s="4"/>
      <c r="F127" s="5"/>
      <c r="G127" s="5"/>
      <c r="H127" s="5"/>
      <c r="I127" s="5"/>
      <c r="J127" s="5"/>
      <c r="K127" s="6"/>
      <c r="L127" s="4"/>
      <c r="M127" s="4"/>
      <c r="N127" s="4"/>
      <c r="O127" s="4"/>
      <c r="P127" s="4"/>
      <c r="Q127" s="5"/>
      <c r="R127" s="5"/>
      <c r="S127" s="5"/>
      <c r="T127" s="5"/>
      <c r="U127" s="5"/>
      <c r="V127" s="6"/>
    </row>
    <row r="128">
      <c r="A128" s="4"/>
      <c r="B128" s="4"/>
      <c r="C128" s="4"/>
      <c r="D128" s="4"/>
      <c r="E128" s="4"/>
      <c r="F128" s="5"/>
      <c r="G128" s="5"/>
      <c r="H128" s="5"/>
      <c r="I128" s="5"/>
      <c r="J128" s="5"/>
      <c r="K128" s="6"/>
      <c r="L128" s="4"/>
      <c r="M128" s="4"/>
      <c r="N128" s="4"/>
      <c r="O128" s="4"/>
      <c r="P128" s="4"/>
      <c r="Q128" s="5"/>
      <c r="R128" s="5"/>
      <c r="S128" s="5"/>
      <c r="T128" s="5"/>
      <c r="U128" s="5"/>
      <c r="V128" s="6"/>
    </row>
    <row r="129">
      <c r="A129" s="4"/>
      <c r="B129" s="4"/>
      <c r="C129" s="4"/>
      <c r="D129" s="4"/>
      <c r="E129" s="4"/>
      <c r="F129" s="5"/>
      <c r="G129" s="5"/>
      <c r="H129" s="5"/>
      <c r="I129" s="5"/>
      <c r="J129" s="5"/>
      <c r="K129" s="6"/>
      <c r="L129" s="4"/>
      <c r="M129" s="4"/>
      <c r="N129" s="4"/>
      <c r="O129" s="4"/>
      <c r="P129" s="4"/>
      <c r="Q129" s="5"/>
      <c r="R129" s="5"/>
      <c r="S129" s="5"/>
      <c r="T129" s="5"/>
      <c r="U129" s="5"/>
      <c r="V129" s="6"/>
    </row>
    <row r="130">
      <c r="A130" s="4"/>
      <c r="B130" s="4"/>
      <c r="C130" s="4"/>
      <c r="D130" s="4"/>
      <c r="E130" s="4"/>
      <c r="F130" s="5"/>
      <c r="G130" s="5"/>
      <c r="H130" s="5"/>
      <c r="I130" s="5"/>
      <c r="J130" s="5"/>
      <c r="K130" s="6"/>
      <c r="L130" s="4"/>
      <c r="M130" s="4"/>
      <c r="N130" s="4"/>
      <c r="O130" s="4"/>
      <c r="P130" s="4"/>
      <c r="Q130" s="5"/>
      <c r="R130" s="5"/>
      <c r="S130" s="5"/>
      <c r="T130" s="5"/>
      <c r="U130" s="5"/>
      <c r="V130" s="6"/>
    </row>
    <row r="131">
      <c r="A131" s="4"/>
      <c r="B131" s="4"/>
      <c r="C131" s="4"/>
      <c r="D131" s="4"/>
      <c r="E131" s="4"/>
      <c r="F131" s="5"/>
      <c r="G131" s="5"/>
      <c r="H131" s="5"/>
      <c r="I131" s="5"/>
      <c r="J131" s="5"/>
      <c r="K131" s="6"/>
      <c r="L131" s="4"/>
      <c r="M131" s="4"/>
      <c r="N131" s="4"/>
      <c r="O131" s="4"/>
      <c r="P131" s="4"/>
      <c r="Q131" s="5"/>
      <c r="R131" s="5"/>
      <c r="S131" s="5"/>
      <c r="T131" s="5"/>
      <c r="U131" s="5"/>
      <c r="V131" s="6"/>
    </row>
    <row r="132">
      <c r="A132" s="4"/>
      <c r="B132" s="4"/>
      <c r="C132" s="4"/>
      <c r="D132" s="4"/>
      <c r="E132" s="4"/>
      <c r="F132" s="5"/>
      <c r="G132" s="5"/>
      <c r="H132" s="5"/>
      <c r="I132" s="5"/>
      <c r="J132" s="5"/>
      <c r="K132" s="6"/>
      <c r="L132" s="4"/>
      <c r="M132" s="4"/>
      <c r="N132" s="4"/>
      <c r="O132" s="4"/>
      <c r="P132" s="4"/>
      <c r="Q132" s="5"/>
      <c r="R132" s="5"/>
      <c r="S132" s="5"/>
      <c r="T132" s="5"/>
      <c r="U132" s="5"/>
      <c r="V132" s="6"/>
    </row>
    <row r="133">
      <c r="A133" s="4"/>
      <c r="B133" s="4"/>
      <c r="C133" s="4"/>
      <c r="D133" s="4"/>
      <c r="E133" s="4"/>
      <c r="F133" s="5"/>
      <c r="G133" s="5"/>
      <c r="H133" s="5"/>
      <c r="I133" s="5"/>
      <c r="J133" s="5"/>
      <c r="K133" s="6"/>
      <c r="L133" s="4"/>
      <c r="M133" s="4"/>
      <c r="N133" s="4"/>
      <c r="O133" s="4"/>
      <c r="P133" s="4"/>
      <c r="Q133" s="5"/>
      <c r="R133" s="5"/>
      <c r="S133" s="5"/>
      <c r="T133" s="5"/>
      <c r="U133" s="5"/>
      <c r="V133" s="6"/>
    </row>
    <row r="134">
      <c r="A134" s="4"/>
      <c r="B134" s="4"/>
      <c r="C134" s="4"/>
      <c r="D134" s="4"/>
      <c r="E134" s="4"/>
      <c r="F134" s="5"/>
      <c r="G134" s="5"/>
      <c r="H134" s="5"/>
      <c r="I134" s="5"/>
      <c r="J134" s="5"/>
      <c r="K134" s="6"/>
      <c r="L134" s="4"/>
      <c r="M134" s="4"/>
      <c r="N134" s="4"/>
      <c r="O134" s="4"/>
      <c r="P134" s="4"/>
      <c r="Q134" s="5"/>
      <c r="R134" s="5"/>
      <c r="S134" s="5"/>
      <c r="T134" s="5"/>
      <c r="U134" s="5"/>
      <c r="V134" s="6"/>
    </row>
    <row r="135">
      <c r="A135" s="4"/>
      <c r="B135" s="4"/>
      <c r="C135" s="4"/>
      <c r="D135" s="4"/>
      <c r="E135" s="4"/>
      <c r="F135" s="5"/>
      <c r="G135" s="5"/>
      <c r="H135" s="5"/>
      <c r="I135" s="5"/>
      <c r="J135" s="5"/>
      <c r="K135" s="6"/>
      <c r="L135" s="4"/>
      <c r="M135" s="4"/>
      <c r="N135" s="4"/>
      <c r="O135" s="4"/>
      <c r="P135" s="4"/>
      <c r="Q135" s="5"/>
      <c r="R135" s="5"/>
      <c r="S135" s="5"/>
      <c r="T135" s="5"/>
      <c r="U135" s="5"/>
      <c r="V135" s="6"/>
    </row>
    <row r="136">
      <c r="A136" s="4"/>
      <c r="B136" s="4"/>
      <c r="C136" s="4"/>
      <c r="D136" s="4"/>
      <c r="E136" s="4"/>
      <c r="F136" s="5"/>
      <c r="G136" s="5"/>
      <c r="H136" s="5"/>
      <c r="I136" s="5"/>
      <c r="J136" s="5"/>
      <c r="K136" s="6"/>
      <c r="L136" s="4"/>
      <c r="M136" s="4"/>
      <c r="N136" s="4"/>
      <c r="O136" s="4"/>
      <c r="P136" s="4"/>
      <c r="Q136" s="5"/>
      <c r="R136" s="5"/>
      <c r="S136" s="5"/>
      <c r="T136" s="5"/>
      <c r="U136" s="5"/>
      <c r="V136" s="6"/>
    </row>
    <row r="137">
      <c r="A137" s="4"/>
      <c r="B137" s="4"/>
      <c r="C137" s="4"/>
      <c r="D137" s="4"/>
      <c r="E137" s="4"/>
      <c r="F137" s="5"/>
      <c r="G137" s="5"/>
      <c r="H137" s="5"/>
      <c r="I137" s="5"/>
      <c r="J137" s="5"/>
      <c r="K137" s="6"/>
      <c r="L137" s="4"/>
      <c r="M137" s="4"/>
      <c r="N137" s="4"/>
      <c r="O137" s="4"/>
      <c r="P137" s="4"/>
      <c r="Q137" s="5"/>
      <c r="R137" s="5"/>
      <c r="S137" s="5"/>
      <c r="T137" s="5"/>
      <c r="U137" s="5"/>
      <c r="V137" s="6"/>
    </row>
    <row r="138">
      <c r="A138" s="4"/>
      <c r="B138" s="4"/>
      <c r="C138" s="4"/>
      <c r="D138" s="4"/>
      <c r="E138" s="4"/>
      <c r="F138" s="5"/>
      <c r="G138" s="5"/>
      <c r="H138" s="5"/>
      <c r="I138" s="5"/>
      <c r="J138" s="5"/>
      <c r="K138" s="6"/>
      <c r="L138" s="4"/>
      <c r="M138" s="4"/>
      <c r="N138" s="4"/>
      <c r="O138" s="4"/>
      <c r="P138" s="4"/>
      <c r="Q138" s="5"/>
      <c r="R138" s="5"/>
      <c r="S138" s="5"/>
      <c r="T138" s="5"/>
      <c r="U138" s="5"/>
      <c r="V138" s="6"/>
    </row>
    <row r="139">
      <c r="A139" s="4"/>
      <c r="B139" s="4"/>
      <c r="C139" s="4"/>
      <c r="D139" s="4"/>
      <c r="E139" s="4"/>
      <c r="F139" s="5"/>
      <c r="G139" s="5"/>
      <c r="H139" s="5"/>
      <c r="I139" s="5"/>
      <c r="J139" s="5"/>
      <c r="K139" s="6"/>
      <c r="L139" s="4"/>
      <c r="M139" s="4"/>
      <c r="N139" s="4"/>
      <c r="O139" s="4"/>
      <c r="P139" s="4"/>
      <c r="Q139" s="5"/>
      <c r="R139" s="5"/>
      <c r="S139" s="5"/>
      <c r="T139" s="5"/>
      <c r="U139" s="5"/>
      <c r="V139" s="6"/>
    </row>
    <row r="140">
      <c r="A140" s="4"/>
      <c r="B140" s="4"/>
      <c r="C140" s="4"/>
      <c r="D140" s="4"/>
      <c r="E140" s="4"/>
      <c r="F140" s="5"/>
      <c r="G140" s="5"/>
      <c r="H140" s="5"/>
      <c r="I140" s="5"/>
      <c r="J140" s="5"/>
      <c r="K140" s="6"/>
      <c r="L140" s="4"/>
      <c r="M140" s="4"/>
      <c r="N140" s="4"/>
      <c r="O140" s="4"/>
      <c r="P140" s="4"/>
      <c r="Q140" s="5"/>
      <c r="R140" s="5"/>
      <c r="S140" s="5"/>
      <c r="T140" s="5"/>
      <c r="U140" s="5"/>
      <c r="V140" s="6"/>
    </row>
    <row r="141">
      <c r="A141" s="4"/>
      <c r="B141" s="4"/>
      <c r="C141" s="4"/>
      <c r="D141" s="4"/>
      <c r="E141" s="4"/>
      <c r="F141" s="5"/>
      <c r="G141" s="5"/>
      <c r="H141" s="5"/>
      <c r="I141" s="5"/>
      <c r="J141" s="5"/>
      <c r="K141" s="6"/>
      <c r="L141" s="4"/>
      <c r="M141" s="4"/>
      <c r="N141" s="4"/>
      <c r="O141" s="4"/>
      <c r="P141" s="4"/>
      <c r="Q141" s="5"/>
      <c r="R141" s="5"/>
      <c r="S141" s="5"/>
      <c r="T141" s="5"/>
      <c r="U141" s="5"/>
      <c r="V141" s="6"/>
    </row>
    <row r="142">
      <c r="A142" s="4"/>
      <c r="B142" s="4"/>
      <c r="C142" s="4"/>
      <c r="D142" s="4"/>
      <c r="E142" s="4"/>
      <c r="F142" s="5"/>
      <c r="G142" s="5"/>
      <c r="H142" s="5"/>
      <c r="I142" s="5"/>
      <c r="J142" s="5"/>
      <c r="K142" s="6"/>
      <c r="L142" s="4"/>
      <c r="M142" s="4"/>
      <c r="N142" s="4"/>
      <c r="O142" s="4"/>
      <c r="P142" s="4"/>
      <c r="Q142" s="5"/>
      <c r="R142" s="5"/>
      <c r="S142" s="5"/>
      <c r="T142" s="5"/>
      <c r="U142" s="5"/>
      <c r="V142" s="6"/>
    </row>
    <row r="143">
      <c r="A143" s="4"/>
      <c r="B143" s="4"/>
      <c r="C143" s="4"/>
      <c r="D143" s="4"/>
      <c r="E143" s="4"/>
      <c r="F143" s="5"/>
      <c r="G143" s="5"/>
      <c r="H143" s="5"/>
      <c r="I143" s="5"/>
      <c r="J143" s="5"/>
      <c r="K143" s="6"/>
      <c r="L143" s="4"/>
      <c r="M143" s="4"/>
      <c r="N143" s="4"/>
      <c r="O143" s="4"/>
      <c r="P143" s="4"/>
      <c r="Q143" s="5"/>
      <c r="R143" s="5"/>
      <c r="S143" s="5"/>
      <c r="T143" s="5"/>
      <c r="U143" s="5"/>
      <c r="V143" s="6"/>
    </row>
    <row r="144">
      <c r="A144" s="4"/>
      <c r="B144" s="4"/>
      <c r="C144" s="4"/>
      <c r="D144" s="4"/>
      <c r="E144" s="4"/>
      <c r="F144" s="5"/>
      <c r="G144" s="5"/>
      <c r="H144" s="5"/>
      <c r="I144" s="5"/>
      <c r="J144" s="5"/>
      <c r="K144" s="6"/>
      <c r="L144" s="4"/>
      <c r="M144" s="4"/>
      <c r="N144" s="4"/>
      <c r="O144" s="4"/>
      <c r="P144" s="4"/>
      <c r="Q144" s="5"/>
      <c r="R144" s="5"/>
      <c r="S144" s="5"/>
      <c r="T144" s="5"/>
      <c r="U144" s="5"/>
      <c r="V144" s="6"/>
    </row>
    <row r="145">
      <c r="A145" s="4"/>
      <c r="B145" s="4"/>
      <c r="C145" s="4"/>
      <c r="D145" s="4"/>
      <c r="E145" s="4"/>
      <c r="F145" s="5"/>
      <c r="G145" s="5"/>
      <c r="H145" s="5"/>
      <c r="I145" s="5"/>
      <c r="J145" s="5"/>
      <c r="K145" s="6"/>
      <c r="L145" s="4"/>
      <c r="M145" s="4"/>
      <c r="N145" s="4"/>
      <c r="O145" s="4"/>
      <c r="P145" s="4"/>
      <c r="Q145" s="5"/>
      <c r="R145" s="5"/>
      <c r="S145" s="5"/>
      <c r="T145" s="5"/>
      <c r="U145" s="5"/>
      <c r="V145" s="6"/>
    </row>
    <row r="146">
      <c r="A146" s="4"/>
      <c r="B146" s="4"/>
      <c r="C146" s="4"/>
      <c r="D146" s="4"/>
      <c r="E146" s="4"/>
      <c r="F146" s="5"/>
      <c r="G146" s="5"/>
      <c r="H146" s="5"/>
      <c r="I146" s="5"/>
      <c r="J146" s="5"/>
      <c r="K146" s="6"/>
      <c r="L146" s="4"/>
      <c r="M146" s="4"/>
      <c r="N146" s="4"/>
      <c r="O146" s="4"/>
      <c r="P146" s="4"/>
      <c r="Q146" s="5"/>
      <c r="R146" s="5"/>
      <c r="S146" s="5"/>
      <c r="T146" s="5"/>
      <c r="U146" s="5"/>
      <c r="V146" s="6"/>
    </row>
    <row r="147">
      <c r="A147" s="4"/>
      <c r="B147" s="4"/>
      <c r="C147" s="4"/>
      <c r="D147" s="4"/>
      <c r="E147" s="4"/>
      <c r="F147" s="5"/>
      <c r="G147" s="5"/>
      <c r="H147" s="5"/>
      <c r="I147" s="5"/>
      <c r="J147" s="5"/>
      <c r="K147" s="6"/>
      <c r="L147" s="4"/>
      <c r="M147" s="4"/>
      <c r="N147" s="4"/>
      <c r="O147" s="4"/>
      <c r="P147" s="4"/>
      <c r="Q147" s="5"/>
      <c r="R147" s="5"/>
      <c r="S147" s="5"/>
      <c r="T147" s="5"/>
      <c r="U147" s="5"/>
      <c r="V147" s="6"/>
    </row>
    <row r="148">
      <c r="A148" s="4"/>
      <c r="B148" s="4"/>
      <c r="C148" s="4"/>
      <c r="D148" s="4"/>
      <c r="E148" s="4"/>
      <c r="F148" s="5"/>
      <c r="G148" s="5"/>
      <c r="H148" s="5"/>
      <c r="I148" s="5"/>
      <c r="J148" s="5"/>
      <c r="K148" s="6"/>
      <c r="L148" s="4"/>
      <c r="M148" s="4"/>
      <c r="N148" s="4"/>
      <c r="O148" s="4"/>
      <c r="P148" s="4"/>
      <c r="Q148" s="5"/>
      <c r="R148" s="5"/>
      <c r="S148" s="5"/>
      <c r="T148" s="5"/>
      <c r="U148" s="5"/>
      <c r="V148" s="6"/>
    </row>
    <row r="149">
      <c r="A149" s="4"/>
      <c r="B149" s="4"/>
      <c r="C149" s="4"/>
      <c r="D149" s="4"/>
      <c r="E149" s="4"/>
      <c r="F149" s="5"/>
      <c r="G149" s="5"/>
      <c r="H149" s="5"/>
      <c r="I149" s="5"/>
      <c r="J149" s="5"/>
      <c r="K149" s="6"/>
      <c r="L149" s="4"/>
      <c r="M149" s="4"/>
      <c r="N149" s="4"/>
      <c r="O149" s="4"/>
      <c r="P149" s="4"/>
      <c r="Q149" s="5"/>
      <c r="R149" s="5"/>
      <c r="S149" s="5"/>
      <c r="T149" s="5"/>
      <c r="U149" s="5"/>
      <c r="V149" s="6"/>
    </row>
    <row r="150">
      <c r="A150" s="4"/>
      <c r="B150" s="4"/>
      <c r="C150" s="4"/>
      <c r="D150" s="4"/>
      <c r="E150" s="4"/>
      <c r="F150" s="5"/>
      <c r="G150" s="5"/>
      <c r="H150" s="5"/>
      <c r="I150" s="5"/>
      <c r="J150" s="5"/>
      <c r="K150" s="6"/>
      <c r="L150" s="4"/>
      <c r="M150" s="4"/>
      <c r="N150" s="4"/>
      <c r="O150" s="4"/>
      <c r="P150" s="4"/>
      <c r="Q150" s="5"/>
      <c r="R150" s="5"/>
      <c r="S150" s="5"/>
      <c r="T150" s="5"/>
      <c r="U150" s="5"/>
      <c r="V150" s="6"/>
    </row>
    <row r="151">
      <c r="A151" s="4"/>
      <c r="B151" s="4"/>
      <c r="C151" s="4"/>
      <c r="D151" s="4"/>
      <c r="E151" s="4"/>
      <c r="F151" s="5"/>
      <c r="G151" s="5"/>
      <c r="H151" s="5"/>
      <c r="I151" s="5"/>
      <c r="J151" s="5"/>
      <c r="K151" s="6"/>
      <c r="L151" s="4"/>
      <c r="M151" s="4"/>
      <c r="N151" s="4"/>
      <c r="O151" s="4"/>
      <c r="P151" s="4"/>
      <c r="Q151" s="5"/>
      <c r="R151" s="5"/>
      <c r="S151" s="5"/>
      <c r="T151" s="5"/>
      <c r="U151" s="5"/>
      <c r="V151" s="6"/>
    </row>
    <row r="152">
      <c r="A152" s="4"/>
      <c r="B152" s="4"/>
      <c r="C152" s="4"/>
      <c r="D152" s="4"/>
      <c r="E152" s="4"/>
      <c r="F152" s="5"/>
      <c r="G152" s="5"/>
      <c r="H152" s="5"/>
      <c r="I152" s="5"/>
      <c r="J152" s="5"/>
      <c r="K152" s="6"/>
      <c r="L152" s="4"/>
      <c r="M152" s="4"/>
      <c r="N152" s="4"/>
      <c r="O152" s="4"/>
      <c r="P152" s="4"/>
      <c r="Q152" s="5"/>
      <c r="R152" s="5"/>
      <c r="S152" s="5"/>
      <c r="T152" s="5"/>
      <c r="U152" s="5"/>
      <c r="V152" s="6"/>
    </row>
    <row r="153">
      <c r="A153" s="4"/>
      <c r="B153" s="4"/>
      <c r="C153" s="4"/>
      <c r="D153" s="4"/>
      <c r="E153" s="4"/>
      <c r="F153" s="5"/>
      <c r="G153" s="5"/>
      <c r="H153" s="5"/>
      <c r="I153" s="5"/>
      <c r="J153" s="5"/>
      <c r="K153" s="6"/>
      <c r="L153" s="4"/>
      <c r="M153" s="4"/>
      <c r="N153" s="4"/>
      <c r="O153" s="4"/>
      <c r="P153" s="4"/>
      <c r="Q153" s="5"/>
      <c r="R153" s="5"/>
      <c r="S153" s="5"/>
      <c r="T153" s="5"/>
      <c r="U153" s="5"/>
      <c r="V153" s="6"/>
    </row>
    <row r="154">
      <c r="A154" s="4"/>
      <c r="B154" s="4"/>
      <c r="C154" s="4"/>
      <c r="D154" s="4"/>
      <c r="E154" s="4"/>
      <c r="F154" s="5"/>
      <c r="G154" s="5"/>
      <c r="H154" s="5"/>
      <c r="I154" s="5"/>
      <c r="J154" s="5"/>
      <c r="K154" s="6"/>
      <c r="L154" s="4"/>
      <c r="M154" s="4"/>
      <c r="N154" s="4"/>
      <c r="O154" s="4"/>
      <c r="P154" s="4"/>
      <c r="Q154" s="5"/>
      <c r="R154" s="5"/>
      <c r="S154" s="5"/>
      <c r="T154" s="5"/>
      <c r="U154" s="5"/>
      <c r="V154" s="6"/>
    </row>
    <row r="155">
      <c r="A155" s="4"/>
      <c r="B155" s="4"/>
      <c r="C155" s="4"/>
      <c r="D155" s="4"/>
      <c r="E155" s="4"/>
      <c r="F155" s="5"/>
      <c r="G155" s="5"/>
      <c r="H155" s="5"/>
      <c r="I155" s="5"/>
      <c r="J155" s="5"/>
      <c r="K155" s="6"/>
      <c r="L155" s="4"/>
      <c r="M155" s="4"/>
      <c r="N155" s="4"/>
      <c r="O155" s="4"/>
      <c r="P155" s="4"/>
      <c r="Q155" s="5"/>
      <c r="R155" s="5"/>
      <c r="S155" s="5"/>
      <c r="T155" s="5"/>
      <c r="U155" s="5"/>
      <c r="V155" s="6"/>
    </row>
    <row r="156">
      <c r="A156" s="4"/>
      <c r="B156" s="4"/>
      <c r="C156" s="4"/>
      <c r="D156" s="4"/>
      <c r="E156" s="4"/>
      <c r="F156" s="5"/>
      <c r="G156" s="5"/>
      <c r="H156" s="5"/>
      <c r="I156" s="5"/>
      <c r="J156" s="5"/>
      <c r="K156" s="6"/>
      <c r="L156" s="4"/>
      <c r="M156" s="4"/>
      <c r="N156" s="4"/>
      <c r="O156" s="4"/>
      <c r="P156" s="4"/>
      <c r="Q156" s="5"/>
      <c r="R156" s="5"/>
      <c r="S156" s="5"/>
      <c r="T156" s="5"/>
      <c r="U156" s="5"/>
      <c r="V156" s="6"/>
    </row>
    <row r="157">
      <c r="A157" s="4"/>
      <c r="B157" s="4"/>
      <c r="C157" s="4"/>
      <c r="D157" s="4"/>
      <c r="E157" s="4"/>
      <c r="F157" s="5"/>
      <c r="G157" s="5"/>
      <c r="H157" s="5"/>
      <c r="I157" s="5"/>
      <c r="J157" s="5"/>
      <c r="K157" s="6"/>
      <c r="L157" s="4"/>
      <c r="M157" s="4"/>
      <c r="N157" s="4"/>
      <c r="O157" s="4"/>
      <c r="P157" s="4"/>
      <c r="Q157" s="5"/>
      <c r="R157" s="5"/>
      <c r="S157" s="5"/>
      <c r="T157" s="5"/>
      <c r="U157" s="5"/>
      <c r="V157" s="6"/>
    </row>
    <row r="158">
      <c r="A158" s="4"/>
      <c r="B158" s="4"/>
      <c r="C158" s="4"/>
      <c r="D158" s="4"/>
      <c r="E158" s="4"/>
      <c r="F158" s="5"/>
      <c r="G158" s="5"/>
      <c r="H158" s="5"/>
      <c r="I158" s="5"/>
      <c r="J158" s="5"/>
      <c r="K158" s="6"/>
      <c r="L158" s="4"/>
      <c r="M158" s="4"/>
      <c r="N158" s="4"/>
      <c r="O158" s="4"/>
      <c r="P158" s="4"/>
      <c r="Q158" s="5"/>
      <c r="R158" s="5"/>
      <c r="S158" s="5"/>
      <c r="T158" s="5"/>
      <c r="U158" s="5"/>
      <c r="V158" s="6"/>
    </row>
    <row r="159">
      <c r="A159" s="4"/>
      <c r="B159" s="4"/>
      <c r="C159" s="4"/>
      <c r="D159" s="4"/>
      <c r="E159" s="4"/>
      <c r="F159" s="5"/>
      <c r="G159" s="5"/>
      <c r="H159" s="5"/>
      <c r="I159" s="5"/>
      <c r="J159" s="5"/>
      <c r="K159" s="6"/>
      <c r="L159" s="4"/>
      <c r="M159" s="4"/>
      <c r="N159" s="4"/>
      <c r="O159" s="4"/>
      <c r="P159" s="4"/>
      <c r="Q159" s="5"/>
      <c r="R159" s="5"/>
      <c r="S159" s="5"/>
      <c r="T159" s="5"/>
      <c r="U159" s="5"/>
      <c r="V159" s="6"/>
    </row>
    <row r="160">
      <c r="A160" s="4"/>
      <c r="B160" s="4"/>
      <c r="C160" s="4"/>
      <c r="D160" s="4"/>
      <c r="E160" s="4"/>
      <c r="F160" s="5"/>
      <c r="G160" s="5"/>
      <c r="H160" s="5"/>
      <c r="I160" s="5"/>
      <c r="J160" s="5"/>
      <c r="K160" s="6"/>
      <c r="L160" s="4"/>
      <c r="M160" s="4"/>
      <c r="N160" s="4"/>
      <c r="O160" s="4"/>
      <c r="P160" s="4"/>
      <c r="Q160" s="5"/>
      <c r="R160" s="5"/>
      <c r="S160" s="5"/>
      <c r="T160" s="5"/>
      <c r="U160" s="5"/>
      <c r="V160" s="6"/>
    </row>
    <row r="161">
      <c r="A161" s="4"/>
      <c r="B161" s="4"/>
      <c r="C161" s="4"/>
      <c r="D161" s="4"/>
      <c r="E161" s="4"/>
      <c r="F161" s="5"/>
      <c r="G161" s="5"/>
      <c r="H161" s="5"/>
      <c r="I161" s="5"/>
      <c r="J161" s="5"/>
      <c r="K161" s="6"/>
      <c r="L161" s="4"/>
      <c r="M161" s="4"/>
      <c r="N161" s="4"/>
      <c r="O161" s="4"/>
      <c r="P161" s="4"/>
      <c r="Q161" s="5"/>
      <c r="R161" s="5"/>
      <c r="S161" s="5"/>
      <c r="T161" s="5"/>
      <c r="U161" s="5"/>
      <c r="V161" s="6"/>
    </row>
    <row r="162">
      <c r="A162" s="4"/>
      <c r="B162" s="4"/>
      <c r="C162" s="4"/>
      <c r="D162" s="4"/>
      <c r="E162" s="4"/>
      <c r="F162" s="5"/>
      <c r="G162" s="5"/>
      <c r="H162" s="5"/>
      <c r="I162" s="5"/>
      <c r="J162" s="5"/>
      <c r="K162" s="6"/>
      <c r="L162" s="4"/>
      <c r="M162" s="4"/>
      <c r="N162" s="4"/>
      <c r="O162" s="4"/>
      <c r="P162" s="4"/>
      <c r="Q162" s="5"/>
      <c r="R162" s="5"/>
      <c r="S162" s="5"/>
      <c r="T162" s="5"/>
      <c r="U162" s="5"/>
      <c r="V162" s="6"/>
    </row>
    <row r="163">
      <c r="A163" s="4"/>
      <c r="B163" s="4"/>
      <c r="C163" s="4"/>
      <c r="D163" s="4"/>
      <c r="E163" s="4"/>
      <c r="F163" s="5"/>
      <c r="G163" s="5"/>
      <c r="H163" s="5"/>
      <c r="I163" s="5"/>
      <c r="J163" s="5"/>
      <c r="K163" s="6"/>
      <c r="L163" s="4"/>
      <c r="M163" s="4"/>
      <c r="N163" s="4"/>
      <c r="O163" s="4"/>
      <c r="P163" s="4"/>
      <c r="Q163" s="5"/>
      <c r="R163" s="5"/>
      <c r="S163" s="5"/>
      <c r="T163" s="5"/>
      <c r="U163" s="5"/>
      <c r="V163" s="6"/>
    </row>
    <row r="164">
      <c r="A164" s="4"/>
      <c r="B164" s="4"/>
      <c r="C164" s="4"/>
      <c r="D164" s="4"/>
      <c r="E164" s="4"/>
      <c r="F164" s="5"/>
      <c r="G164" s="5"/>
      <c r="H164" s="5"/>
      <c r="I164" s="5"/>
      <c r="J164" s="5"/>
      <c r="K164" s="6"/>
      <c r="L164" s="4"/>
      <c r="M164" s="4"/>
      <c r="N164" s="4"/>
      <c r="O164" s="4"/>
      <c r="P164" s="4"/>
      <c r="Q164" s="5"/>
      <c r="R164" s="5"/>
      <c r="S164" s="5"/>
      <c r="T164" s="5"/>
      <c r="U164" s="5"/>
      <c r="V164" s="6"/>
    </row>
    <row r="165">
      <c r="A165" s="4"/>
      <c r="B165" s="4"/>
      <c r="C165" s="4"/>
      <c r="D165" s="4"/>
      <c r="E165" s="4"/>
      <c r="F165" s="5"/>
      <c r="G165" s="5"/>
      <c r="H165" s="5"/>
      <c r="I165" s="5"/>
      <c r="J165" s="5"/>
      <c r="K165" s="6"/>
      <c r="L165" s="4"/>
      <c r="M165" s="4"/>
      <c r="N165" s="4"/>
      <c r="O165" s="4"/>
      <c r="P165" s="4"/>
      <c r="Q165" s="5"/>
      <c r="R165" s="5"/>
      <c r="S165" s="5"/>
      <c r="T165" s="5"/>
      <c r="U165" s="5"/>
      <c r="V165" s="6"/>
    </row>
    <row r="166">
      <c r="A166" s="4"/>
      <c r="B166" s="4"/>
      <c r="C166" s="4"/>
      <c r="D166" s="4"/>
      <c r="E166" s="4"/>
      <c r="F166" s="5"/>
      <c r="G166" s="5"/>
      <c r="H166" s="5"/>
      <c r="I166" s="5"/>
      <c r="J166" s="5"/>
      <c r="K166" s="6"/>
      <c r="L166" s="4"/>
      <c r="M166" s="4"/>
      <c r="N166" s="4"/>
      <c r="O166" s="4"/>
      <c r="P166" s="4"/>
      <c r="Q166" s="5"/>
      <c r="R166" s="5"/>
      <c r="S166" s="5"/>
      <c r="T166" s="5"/>
      <c r="U166" s="5"/>
      <c r="V166" s="6"/>
    </row>
    <row r="167">
      <c r="A167" s="4"/>
      <c r="B167" s="4"/>
      <c r="C167" s="4"/>
      <c r="D167" s="4"/>
      <c r="E167" s="4"/>
      <c r="F167" s="5"/>
      <c r="G167" s="5"/>
      <c r="H167" s="5"/>
      <c r="I167" s="5"/>
      <c r="J167" s="5"/>
      <c r="K167" s="6"/>
      <c r="L167" s="4"/>
      <c r="M167" s="4"/>
      <c r="N167" s="4"/>
      <c r="O167" s="4"/>
      <c r="P167" s="4"/>
      <c r="Q167" s="5"/>
      <c r="R167" s="5"/>
      <c r="S167" s="5"/>
      <c r="T167" s="5"/>
      <c r="U167" s="5"/>
      <c r="V167" s="6"/>
    </row>
    <row r="168">
      <c r="A168" s="4"/>
      <c r="B168" s="4"/>
      <c r="C168" s="4"/>
      <c r="D168" s="4"/>
      <c r="E168" s="4"/>
      <c r="F168" s="5"/>
      <c r="G168" s="5"/>
      <c r="H168" s="5"/>
      <c r="I168" s="5"/>
      <c r="J168" s="5"/>
      <c r="K168" s="6"/>
      <c r="L168" s="4"/>
      <c r="M168" s="4"/>
      <c r="N168" s="4"/>
      <c r="O168" s="4"/>
      <c r="P168" s="4"/>
      <c r="Q168" s="5"/>
      <c r="R168" s="5"/>
      <c r="S168" s="5"/>
      <c r="T168" s="5"/>
      <c r="U168" s="5"/>
      <c r="V168" s="6"/>
    </row>
    <row r="169">
      <c r="A169" s="4"/>
      <c r="B169" s="4"/>
      <c r="C169" s="4"/>
      <c r="D169" s="4"/>
      <c r="E169" s="4"/>
      <c r="F169" s="5"/>
      <c r="G169" s="5"/>
      <c r="H169" s="5"/>
      <c r="I169" s="5"/>
      <c r="J169" s="5"/>
      <c r="K169" s="6"/>
      <c r="L169" s="4"/>
      <c r="M169" s="4"/>
      <c r="N169" s="4"/>
      <c r="O169" s="4"/>
      <c r="P169" s="4"/>
      <c r="Q169" s="5"/>
      <c r="R169" s="5"/>
      <c r="S169" s="5"/>
      <c r="T169" s="5"/>
      <c r="U169" s="5"/>
      <c r="V169" s="6"/>
    </row>
    <row r="170">
      <c r="A170" s="4"/>
      <c r="B170" s="4"/>
      <c r="C170" s="4"/>
      <c r="D170" s="4"/>
      <c r="E170" s="4"/>
      <c r="F170" s="5"/>
      <c r="G170" s="5"/>
      <c r="H170" s="5"/>
      <c r="I170" s="5"/>
      <c r="J170" s="5"/>
      <c r="K170" s="6"/>
      <c r="L170" s="4"/>
      <c r="M170" s="4"/>
      <c r="N170" s="4"/>
      <c r="O170" s="4"/>
      <c r="P170" s="4"/>
      <c r="Q170" s="5"/>
      <c r="R170" s="5"/>
      <c r="S170" s="5"/>
      <c r="T170" s="5"/>
      <c r="U170" s="5"/>
      <c r="V170" s="6"/>
    </row>
    <row r="171">
      <c r="A171" s="4"/>
      <c r="B171" s="4"/>
      <c r="C171" s="4"/>
      <c r="D171" s="4"/>
      <c r="E171" s="4"/>
      <c r="F171" s="5"/>
      <c r="G171" s="5"/>
      <c r="H171" s="5"/>
      <c r="I171" s="5"/>
      <c r="J171" s="5"/>
      <c r="K171" s="6"/>
      <c r="L171" s="4"/>
      <c r="M171" s="4"/>
      <c r="N171" s="4"/>
      <c r="O171" s="4"/>
      <c r="P171" s="4"/>
      <c r="Q171" s="5"/>
      <c r="R171" s="5"/>
      <c r="S171" s="5"/>
      <c r="T171" s="5"/>
      <c r="U171" s="5"/>
      <c r="V171" s="6"/>
    </row>
    <row r="172">
      <c r="A172" s="4"/>
      <c r="B172" s="4"/>
      <c r="C172" s="4"/>
      <c r="D172" s="4"/>
      <c r="E172" s="4"/>
      <c r="F172" s="5"/>
      <c r="G172" s="5"/>
      <c r="H172" s="5"/>
      <c r="I172" s="5"/>
      <c r="J172" s="5"/>
      <c r="K172" s="6"/>
      <c r="L172" s="4"/>
      <c r="M172" s="4"/>
      <c r="N172" s="4"/>
      <c r="O172" s="4"/>
      <c r="P172" s="4"/>
      <c r="Q172" s="5"/>
      <c r="R172" s="5"/>
      <c r="S172" s="5"/>
      <c r="T172" s="5"/>
      <c r="U172" s="5"/>
      <c r="V172" s="6"/>
    </row>
    <row r="173">
      <c r="A173" s="4"/>
      <c r="B173" s="4"/>
      <c r="C173" s="4"/>
      <c r="D173" s="4"/>
      <c r="E173" s="4"/>
      <c r="F173" s="5"/>
      <c r="G173" s="5"/>
      <c r="H173" s="5"/>
      <c r="I173" s="5"/>
      <c r="J173" s="5"/>
      <c r="K173" s="6"/>
      <c r="L173" s="4"/>
      <c r="M173" s="4"/>
      <c r="N173" s="4"/>
      <c r="O173" s="4"/>
      <c r="P173" s="4"/>
      <c r="Q173" s="5"/>
      <c r="R173" s="5"/>
      <c r="S173" s="5"/>
      <c r="T173" s="5"/>
      <c r="U173" s="5"/>
      <c r="V173" s="6"/>
    </row>
    <row r="174">
      <c r="A174" s="4"/>
      <c r="B174" s="4"/>
      <c r="C174" s="4"/>
      <c r="D174" s="4"/>
      <c r="E174" s="4"/>
      <c r="F174" s="5"/>
      <c r="G174" s="5"/>
      <c r="H174" s="5"/>
      <c r="I174" s="5"/>
      <c r="J174" s="5"/>
      <c r="K174" s="6"/>
      <c r="L174" s="4"/>
      <c r="M174" s="4"/>
      <c r="N174" s="4"/>
      <c r="O174" s="4"/>
      <c r="P174" s="4"/>
      <c r="Q174" s="5"/>
      <c r="R174" s="5"/>
      <c r="S174" s="5"/>
      <c r="T174" s="5"/>
      <c r="U174" s="5"/>
      <c r="V174" s="6"/>
    </row>
    <row r="175">
      <c r="A175" s="4"/>
      <c r="B175" s="4"/>
      <c r="C175" s="4"/>
      <c r="D175" s="4"/>
      <c r="E175" s="4"/>
      <c r="F175" s="5"/>
      <c r="G175" s="5"/>
      <c r="H175" s="5"/>
      <c r="I175" s="5"/>
      <c r="J175" s="5"/>
      <c r="K175" s="6"/>
      <c r="L175" s="4"/>
      <c r="M175" s="4"/>
      <c r="N175" s="4"/>
      <c r="O175" s="4"/>
      <c r="P175" s="4"/>
      <c r="Q175" s="5"/>
      <c r="R175" s="5"/>
      <c r="S175" s="5"/>
      <c r="T175" s="5"/>
      <c r="U175" s="5"/>
      <c r="V175" s="6"/>
    </row>
    <row r="176">
      <c r="A176" s="4"/>
      <c r="B176" s="4"/>
      <c r="C176" s="4"/>
      <c r="D176" s="4"/>
      <c r="E176" s="4"/>
      <c r="F176" s="5"/>
      <c r="G176" s="5"/>
      <c r="H176" s="5"/>
      <c r="I176" s="5"/>
      <c r="J176" s="5"/>
      <c r="K176" s="6"/>
      <c r="L176" s="4"/>
      <c r="M176" s="4"/>
      <c r="N176" s="4"/>
      <c r="O176" s="4"/>
      <c r="P176" s="4"/>
      <c r="Q176" s="5"/>
      <c r="R176" s="5"/>
      <c r="S176" s="5"/>
      <c r="T176" s="5"/>
      <c r="U176" s="5"/>
      <c r="V176" s="6"/>
    </row>
    <row r="177">
      <c r="A177" s="4"/>
      <c r="B177" s="4"/>
      <c r="C177" s="4"/>
      <c r="D177" s="4"/>
      <c r="E177" s="4"/>
      <c r="F177" s="5"/>
      <c r="G177" s="5"/>
      <c r="H177" s="5"/>
      <c r="I177" s="5"/>
      <c r="J177" s="5"/>
      <c r="K177" s="6"/>
      <c r="L177" s="4"/>
      <c r="M177" s="4"/>
      <c r="N177" s="4"/>
      <c r="O177" s="4"/>
      <c r="P177" s="4"/>
      <c r="Q177" s="5"/>
      <c r="R177" s="5"/>
      <c r="S177" s="5"/>
      <c r="T177" s="5"/>
      <c r="U177" s="5"/>
      <c r="V177" s="6"/>
    </row>
    <row r="178">
      <c r="A178" s="4"/>
      <c r="B178" s="4"/>
      <c r="C178" s="4"/>
      <c r="D178" s="4"/>
      <c r="E178" s="4"/>
      <c r="F178" s="5"/>
      <c r="G178" s="5"/>
      <c r="H178" s="5"/>
      <c r="I178" s="5"/>
      <c r="J178" s="5"/>
      <c r="K178" s="6"/>
      <c r="L178" s="4"/>
      <c r="M178" s="4"/>
      <c r="N178" s="4"/>
      <c r="O178" s="4"/>
      <c r="P178" s="4"/>
      <c r="Q178" s="5"/>
      <c r="R178" s="5"/>
      <c r="S178" s="5"/>
      <c r="T178" s="5"/>
      <c r="U178" s="5"/>
      <c r="V178" s="6"/>
    </row>
    <row r="179">
      <c r="A179" s="4"/>
      <c r="B179" s="4"/>
      <c r="C179" s="4"/>
      <c r="D179" s="4"/>
      <c r="E179" s="4"/>
      <c r="F179" s="5"/>
      <c r="G179" s="5"/>
      <c r="H179" s="5"/>
      <c r="I179" s="5"/>
      <c r="J179" s="5"/>
      <c r="K179" s="6"/>
      <c r="L179" s="4"/>
      <c r="M179" s="4"/>
      <c r="N179" s="4"/>
      <c r="O179" s="4"/>
      <c r="P179" s="4"/>
      <c r="Q179" s="5"/>
      <c r="R179" s="5"/>
      <c r="S179" s="5"/>
      <c r="T179" s="5"/>
      <c r="U179" s="5"/>
      <c r="V179" s="6"/>
    </row>
    <row r="180">
      <c r="A180" s="4"/>
      <c r="B180" s="4"/>
      <c r="C180" s="4"/>
      <c r="D180" s="4"/>
      <c r="E180" s="4"/>
      <c r="F180" s="5"/>
      <c r="G180" s="5"/>
      <c r="H180" s="5"/>
      <c r="I180" s="5"/>
      <c r="J180" s="5"/>
      <c r="K180" s="6"/>
      <c r="L180" s="4"/>
      <c r="M180" s="4"/>
      <c r="N180" s="4"/>
      <c r="O180" s="4"/>
      <c r="P180" s="4"/>
      <c r="Q180" s="5"/>
      <c r="R180" s="5"/>
      <c r="S180" s="5"/>
      <c r="T180" s="5"/>
      <c r="U180" s="5"/>
      <c r="V180" s="6"/>
    </row>
    <row r="181">
      <c r="A181" s="4"/>
      <c r="B181" s="4"/>
      <c r="C181" s="4"/>
      <c r="D181" s="4"/>
      <c r="E181" s="4"/>
      <c r="F181" s="5"/>
      <c r="G181" s="5"/>
      <c r="H181" s="5"/>
      <c r="I181" s="5"/>
      <c r="J181" s="5"/>
      <c r="K181" s="6"/>
      <c r="L181" s="4"/>
      <c r="M181" s="4"/>
      <c r="N181" s="4"/>
      <c r="O181" s="4"/>
      <c r="P181" s="4"/>
      <c r="Q181" s="5"/>
      <c r="R181" s="5"/>
      <c r="S181" s="5"/>
      <c r="T181" s="5"/>
      <c r="U181" s="5"/>
      <c r="V181" s="6"/>
    </row>
    <row r="182">
      <c r="A182" s="4"/>
      <c r="B182" s="4"/>
      <c r="C182" s="4"/>
      <c r="D182" s="4"/>
      <c r="E182" s="4"/>
      <c r="F182" s="5"/>
      <c r="G182" s="5"/>
      <c r="H182" s="5"/>
      <c r="I182" s="5"/>
      <c r="J182" s="5"/>
      <c r="K182" s="6"/>
      <c r="L182" s="4"/>
      <c r="M182" s="4"/>
      <c r="N182" s="4"/>
      <c r="O182" s="4"/>
      <c r="P182" s="4"/>
      <c r="Q182" s="5"/>
      <c r="R182" s="5"/>
      <c r="S182" s="5"/>
      <c r="T182" s="5"/>
      <c r="U182" s="5"/>
      <c r="V182" s="6"/>
    </row>
    <row r="183">
      <c r="A183" s="4"/>
      <c r="B183" s="4"/>
      <c r="C183" s="4"/>
      <c r="D183" s="4"/>
      <c r="E183" s="4"/>
      <c r="F183" s="5"/>
      <c r="G183" s="5"/>
      <c r="H183" s="5"/>
      <c r="I183" s="5"/>
      <c r="J183" s="5"/>
      <c r="K183" s="6"/>
      <c r="L183" s="4"/>
      <c r="M183" s="4"/>
      <c r="N183" s="4"/>
      <c r="O183" s="4"/>
      <c r="P183" s="4"/>
      <c r="Q183" s="5"/>
      <c r="R183" s="5"/>
      <c r="S183" s="5"/>
      <c r="T183" s="5"/>
      <c r="U183" s="5"/>
      <c r="V183" s="6"/>
    </row>
    <row r="184">
      <c r="A184" s="4"/>
      <c r="B184" s="4"/>
      <c r="C184" s="4"/>
      <c r="D184" s="4"/>
      <c r="E184" s="4"/>
      <c r="F184" s="5"/>
      <c r="G184" s="5"/>
      <c r="H184" s="5"/>
      <c r="I184" s="5"/>
      <c r="J184" s="5"/>
      <c r="K184" s="6"/>
      <c r="L184" s="4"/>
      <c r="M184" s="4"/>
      <c r="N184" s="4"/>
      <c r="O184" s="4"/>
      <c r="P184" s="4"/>
      <c r="Q184" s="5"/>
      <c r="R184" s="5"/>
      <c r="S184" s="5"/>
      <c r="T184" s="5"/>
      <c r="U184" s="5"/>
      <c r="V184" s="6"/>
    </row>
    <row r="185">
      <c r="A185" s="4"/>
      <c r="B185" s="4"/>
      <c r="C185" s="4"/>
      <c r="D185" s="4"/>
      <c r="E185" s="4"/>
      <c r="F185" s="5"/>
      <c r="G185" s="5"/>
      <c r="H185" s="5"/>
      <c r="I185" s="5"/>
      <c r="J185" s="5"/>
      <c r="K185" s="6"/>
      <c r="L185" s="4"/>
      <c r="M185" s="4"/>
      <c r="N185" s="4"/>
      <c r="O185" s="4"/>
      <c r="P185" s="4"/>
      <c r="Q185" s="5"/>
      <c r="R185" s="5"/>
      <c r="S185" s="5"/>
      <c r="T185" s="5"/>
      <c r="U185" s="5"/>
      <c r="V185" s="6"/>
    </row>
    <row r="186">
      <c r="A186" s="4"/>
      <c r="B186" s="4"/>
      <c r="C186" s="4"/>
      <c r="D186" s="4"/>
      <c r="E186" s="4"/>
      <c r="F186" s="5"/>
      <c r="G186" s="5"/>
      <c r="H186" s="5"/>
      <c r="I186" s="5"/>
      <c r="J186" s="5"/>
      <c r="K186" s="6"/>
      <c r="L186" s="4"/>
      <c r="M186" s="4"/>
      <c r="N186" s="4"/>
      <c r="O186" s="4"/>
      <c r="P186" s="4"/>
      <c r="Q186" s="5"/>
      <c r="R186" s="5"/>
      <c r="S186" s="5"/>
      <c r="T186" s="5"/>
      <c r="U186" s="5"/>
      <c r="V186" s="6"/>
    </row>
    <row r="187">
      <c r="A187" s="4"/>
      <c r="B187" s="4"/>
      <c r="C187" s="4"/>
      <c r="D187" s="4"/>
      <c r="E187" s="4"/>
      <c r="F187" s="5"/>
      <c r="G187" s="5"/>
      <c r="H187" s="5"/>
      <c r="I187" s="5"/>
      <c r="J187" s="5"/>
      <c r="K187" s="6"/>
      <c r="L187" s="4"/>
      <c r="M187" s="4"/>
      <c r="N187" s="4"/>
      <c r="O187" s="4"/>
      <c r="P187" s="4"/>
      <c r="Q187" s="5"/>
      <c r="R187" s="5"/>
      <c r="S187" s="5"/>
      <c r="T187" s="5"/>
      <c r="U187" s="5"/>
      <c r="V187" s="6"/>
    </row>
    <row r="188">
      <c r="A188" s="4"/>
      <c r="B188" s="4"/>
      <c r="C188" s="4"/>
      <c r="D188" s="4"/>
      <c r="E188" s="4"/>
      <c r="F188" s="5"/>
      <c r="G188" s="5"/>
      <c r="H188" s="5"/>
      <c r="I188" s="5"/>
      <c r="J188" s="5"/>
      <c r="K188" s="6"/>
      <c r="L188" s="4"/>
      <c r="M188" s="4"/>
      <c r="N188" s="4"/>
      <c r="O188" s="4"/>
      <c r="P188" s="4"/>
      <c r="Q188" s="5"/>
      <c r="R188" s="5"/>
      <c r="S188" s="5"/>
      <c r="T188" s="5"/>
      <c r="U188" s="5"/>
      <c r="V188" s="6"/>
    </row>
    <row r="189">
      <c r="A189" s="4"/>
      <c r="B189" s="4"/>
      <c r="C189" s="4"/>
      <c r="D189" s="4"/>
      <c r="E189" s="4"/>
      <c r="F189" s="5"/>
      <c r="G189" s="5"/>
      <c r="H189" s="5"/>
      <c r="I189" s="5"/>
      <c r="J189" s="5"/>
      <c r="K189" s="6"/>
      <c r="L189" s="4"/>
      <c r="M189" s="4"/>
      <c r="N189" s="4"/>
      <c r="O189" s="4"/>
      <c r="P189" s="4"/>
      <c r="Q189" s="5"/>
      <c r="R189" s="5"/>
      <c r="S189" s="5"/>
      <c r="T189" s="5"/>
      <c r="U189" s="5"/>
      <c r="V189" s="6"/>
    </row>
    <row r="190">
      <c r="A190" s="4"/>
      <c r="B190" s="4"/>
      <c r="C190" s="4"/>
      <c r="D190" s="4"/>
      <c r="E190" s="4"/>
      <c r="F190" s="5"/>
      <c r="G190" s="5"/>
      <c r="H190" s="5"/>
      <c r="I190" s="5"/>
      <c r="J190" s="5"/>
      <c r="K190" s="6"/>
      <c r="L190" s="4"/>
      <c r="M190" s="4"/>
      <c r="N190" s="4"/>
      <c r="O190" s="4"/>
      <c r="P190" s="4"/>
      <c r="Q190" s="5"/>
      <c r="R190" s="5"/>
      <c r="S190" s="5"/>
      <c r="T190" s="5"/>
      <c r="U190" s="5"/>
      <c r="V190" s="6"/>
    </row>
    <row r="191">
      <c r="A191" s="4"/>
      <c r="B191" s="4"/>
      <c r="C191" s="4"/>
      <c r="D191" s="4"/>
      <c r="E191" s="4"/>
      <c r="F191" s="5"/>
      <c r="G191" s="5"/>
      <c r="H191" s="5"/>
      <c r="I191" s="5"/>
      <c r="J191" s="5"/>
      <c r="K191" s="6"/>
      <c r="L191" s="4"/>
      <c r="M191" s="4"/>
      <c r="N191" s="4"/>
      <c r="O191" s="4"/>
      <c r="P191" s="4"/>
      <c r="Q191" s="5"/>
      <c r="R191" s="5"/>
      <c r="S191" s="5"/>
      <c r="T191" s="5"/>
      <c r="U191" s="5"/>
      <c r="V191" s="6"/>
    </row>
    <row r="192">
      <c r="A192" s="4"/>
      <c r="B192" s="4"/>
      <c r="C192" s="4"/>
      <c r="D192" s="4"/>
      <c r="E192" s="4"/>
      <c r="F192" s="5"/>
      <c r="G192" s="5"/>
      <c r="H192" s="5"/>
      <c r="I192" s="5"/>
      <c r="J192" s="5"/>
      <c r="K192" s="6"/>
      <c r="L192" s="4"/>
      <c r="M192" s="4"/>
      <c r="N192" s="4"/>
      <c r="O192" s="4"/>
      <c r="P192" s="4"/>
      <c r="Q192" s="5"/>
      <c r="R192" s="5"/>
      <c r="S192" s="5"/>
      <c r="T192" s="5"/>
      <c r="U192" s="5"/>
      <c r="V192" s="6"/>
    </row>
    <row r="193">
      <c r="A193" s="4"/>
      <c r="B193" s="4"/>
      <c r="C193" s="4"/>
      <c r="D193" s="4"/>
      <c r="E193" s="4"/>
      <c r="F193" s="5"/>
      <c r="G193" s="5"/>
      <c r="H193" s="5"/>
      <c r="I193" s="5"/>
      <c r="J193" s="5"/>
      <c r="K193" s="6"/>
      <c r="L193" s="4"/>
      <c r="M193" s="4"/>
      <c r="N193" s="4"/>
      <c r="O193" s="4"/>
      <c r="P193" s="4"/>
      <c r="Q193" s="5"/>
      <c r="R193" s="5"/>
      <c r="S193" s="5"/>
      <c r="T193" s="5"/>
      <c r="U193" s="5"/>
      <c r="V193" s="6"/>
    </row>
    <row r="194">
      <c r="A194" s="4"/>
      <c r="B194" s="4"/>
      <c r="C194" s="4"/>
      <c r="D194" s="4"/>
      <c r="E194" s="4"/>
      <c r="F194" s="5"/>
      <c r="G194" s="5"/>
      <c r="H194" s="5"/>
      <c r="I194" s="5"/>
      <c r="J194" s="5"/>
      <c r="K194" s="6"/>
      <c r="L194" s="4"/>
      <c r="M194" s="4"/>
      <c r="N194" s="4"/>
      <c r="O194" s="4"/>
      <c r="P194" s="4"/>
      <c r="Q194" s="5"/>
      <c r="R194" s="5"/>
      <c r="S194" s="5"/>
      <c r="T194" s="5"/>
      <c r="U194" s="5"/>
      <c r="V194" s="6"/>
    </row>
    <row r="195">
      <c r="A195" s="4"/>
      <c r="B195" s="4"/>
      <c r="C195" s="4"/>
      <c r="D195" s="4"/>
      <c r="E195" s="4"/>
      <c r="F195" s="5"/>
      <c r="G195" s="5"/>
      <c r="H195" s="5"/>
      <c r="I195" s="5"/>
      <c r="J195" s="5"/>
      <c r="K195" s="6"/>
      <c r="L195" s="4"/>
      <c r="M195" s="4"/>
      <c r="N195" s="4"/>
      <c r="O195" s="4"/>
      <c r="P195" s="4"/>
      <c r="Q195" s="5"/>
      <c r="R195" s="5"/>
      <c r="S195" s="5"/>
      <c r="T195" s="5"/>
      <c r="U195" s="5"/>
      <c r="V195" s="6"/>
    </row>
    <row r="196">
      <c r="A196" s="4"/>
      <c r="B196" s="4"/>
      <c r="C196" s="4"/>
      <c r="D196" s="4"/>
      <c r="E196" s="4"/>
      <c r="F196" s="5"/>
      <c r="G196" s="5"/>
      <c r="H196" s="5"/>
      <c r="I196" s="5"/>
      <c r="J196" s="5"/>
      <c r="K196" s="6"/>
      <c r="L196" s="4"/>
      <c r="M196" s="4"/>
      <c r="N196" s="4"/>
      <c r="O196" s="4"/>
      <c r="P196" s="4"/>
      <c r="Q196" s="5"/>
      <c r="R196" s="5"/>
      <c r="S196" s="5"/>
      <c r="T196" s="5"/>
      <c r="U196" s="5"/>
      <c r="V196" s="6"/>
    </row>
    <row r="197">
      <c r="A197" s="4"/>
      <c r="B197" s="4"/>
      <c r="C197" s="4"/>
      <c r="D197" s="4"/>
      <c r="E197" s="4"/>
      <c r="F197" s="5"/>
      <c r="G197" s="5"/>
      <c r="H197" s="5"/>
      <c r="I197" s="5"/>
      <c r="J197" s="5"/>
      <c r="K197" s="6"/>
      <c r="L197" s="4"/>
      <c r="M197" s="4"/>
      <c r="N197" s="4"/>
      <c r="O197" s="4"/>
      <c r="P197" s="4"/>
      <c r="Q197" s="5"/>
      <c r="R197" s="5"/>
      <c r="S197" s="5"/>
      <c r="T197" s="5"/>
      <c r="U197" s="5"/>
      <c r="V197" s="6"/>
    </row>
    <row r="198">
      <c r="A198" s="4"/>
      <c r="B198" s="4"/>
      <c r="C198" s="4"/>
      <c r="D198" s="4"/>
      <c r="E198" s="4"/>
      <c r="F198" s="5"/>
      <c r="G198" s="5"/>
      <c r="H198" s="5"/>
      <c r="I198" s="5"/>
      <c r="J198" s="5"/>
      <c r="K198" s="6"/>
      <c r="L198" s="4"/>
      <c r="M198" s="4"/>
      <c r="N198" s="4"/>
      <c r="O198" s="4"/>
      <c r="P198" s="4"/>
      <c r="Q198" s="5"/>
      <c r="R198" s="5"/>
      <c r="S198" s="5"/>
      <c r="T198" s="5"/>
      <c r="U198" s="5"/>
      <c r="V198" s="6"/>
    </row>
    <row r="199">
      <c r="A199" s="4"/>
      <c r="B199" s="4"/>
      <c r="C199" s="4"/>
      <c r="D199" s="4"/>
      <c r="E199" s="4"/>
      <c r="F199" s="5"/>
      <c r="G199" s="5"/>
      <c r="H199" s="5"/>
      <c r="I199" s="5"/>
      <c r="J199" s="5"/>
      <c r="K199" s="6"/>
      <c r="L199" s="4"/>
      <c r="M199" s="4"/>
      <c r="N199" s="4"/>
      <c r="O199" s="4"/>
      <c r="P199" s="4"/>
      <c r="Q199" s="5"/>
      <c r="R199" s="5"/>
      <c r="S199" s="5"/>
      <c r="T199" s="5"/>
      <c r="U199" s="5"/>
      <c r="V199" s="6"/>
    </row>
    <row r="200">
      <c r="A200" s="4"/>
      <c r="B200" s="4"/>
      <c r="C200" s="4"/>
      <c r="D200" s="4"/>
      <c r="E200" s="4"/>
      <c r="F200" s="5"/>
      <c r="G200" s="5"/>
      <c r="H200" s="5"/>
      <c r="I200" s="5"/>
      <c r="J200" s="5"/>
      <c r="K200" s="6"/>
      <c r="L200" s="4"/>
      <c r="M200" s="4"/>
      <c r="N200" s="4"/>
      <c r="O200" s="4"/>
      <c r="P200" s="4"/>
      <c r="Q200" s="5"/>
      <c r="R200" s="5"/>
      <c r="S200" s="5"/>
      <c r="T200" s="5"/>
      <c r="U200" s="5"/>
      <c r="V200" s="6"/>
    </row>
    <row r="201">
      <c r="A201" s="4"/>
      <c r="B201" s="4"/>
      <c r="C201" s="4"/>
      <c r="D201" s="4"/>
      <c r="E201" s="4"/>
      <c r="F201" s="5"/>
      <c r="G201" s="5"/>
      <c r="H201" s="5"/>
      <c r="I201" s="5"/>
      <c r="J201" s="5"/>
      <c r="K201" s="6"/>
      <c r="L201" s="4"/>
      <c r="M201" s="4"/>
      <c r="N201" s="4"/>
      <c r="O201" s="4"/>
      <c r="P201" s="4"/>
      <c r="Q201" s="5"/>
      <c r="R201" s="5"/>
      <c r="S201" s="5"/>
      <c r="T201" s="5"/>
      <c r="U201" s="5"/>
      <c r="V201" s="6"/>
    </row>
    <row r="202">
      <c r="A202" s="4"/>
      <c r="B202" s="4"/>
      <c r="C202" s="4"/>
      <c r="D202" s="4"/>
      <c r="E202" s="4"/>
      <c r="F202" s="5"/>
      <c r="G202" s="5"/>
      <c r="H202" s="5"/>
      <c r="I202" s="5"/>
      <c r="J202" s="5"/>
      <c r="K202" s="6"/>
      <c r="L202" s="4"/>
      <c r="M202" s="4"/>
      <c r="N202" s="4"/>
      <c r="O202" s="4"/>
      <c r="P202" s="4"/>
      <c r="Q202" s="5"/>
      <c r="R202" s="5"/>
      <c r="S202" s="5"/>
      <c r="T202" s="5"/>
      <c r="U202" s="5"/>
      <c r="V202" s="6"/>
    </row>
    <row r="203">
      <c r="A203" s="4"/>
      <c r="B203" s="4"/>
      <c r="C203" s="4"/>
      <c r="D203" s="4"/>
      <c r="E203" s="4"/>
      <c r="F203" s="5"/>
      <c r="G203" s="5"/>
      <c r="H203" s="5"/>
      <c r="I203" s="5"/>
      <c r="J203" s="5"/>
      <c r="K203" s="6"/>
      <c r="L203" s="4"/>
      <c r="M203" s="4"/>
      <c r="N203" s="4"/>
      <c r="O203" s="4"/>
      <c r="P203" s="4"/>
      <c r="Q203" s="5"/>
      <c r="R203" s="5"/>
      <c r="S203" s="5"/>
      <c r="T203" s="5"/>
      <c r="U203" s="5"/>
      <c r="V203" s="6"/>
    </row>
    <row r="204">
      <c r="A204" s="4"/>
      <c r="B204" s="4"/>
      <c r="C204" s="4"/>
      <c r="D204" s="4"/>
      <c r="E204" s="4"/>
      <c r="F204" s="5"/>
      <c r="G204" s="5"/>
      <c r="H204" s="5"/>
      <c r="I204" s="5"/>
      <c r="J204" s="5"/>
      <c r="K204" s="6"/>
      <c r="L204" s="4"/>
      <c r="M204" s="4"/>
      <c r="N204" s="4"/>
      <c r="O204" s="4"/>
      <c r="P204" s="4"/>
      <c r="Q204" s="5"/>
      <c r="R204" s="5"/>
      <c r="S204" s="5"/>
      <c r="T204" s="5"/>
      <c r="U204" s="5"/>
      <c r="V204" s="6"/>
    </row>
    <row r="205">
      <c r="A205" s="4"/>
      <c r="B205" s="4"/>
      <c r="C205" s="4"/>
      <c r="D205" s="4"/>
      <c r="E205" s="4"/>
      <c r="F205" s="5"/>
      <c r="G205" s="5"/>
      <c r="H205" s="5"/>
      <c r="I205" s="5"/>
      <c r="J205" s="5"/>
      <c r="K205" s="6"/>
      <c r="L205" s="4"/>
      <c r="M205" s="4"/>
      <c r="N205" s="4"/>
      <c r="O205" s="4"/>
      <c r="P205" s="4"/>
      <c r="Q205" s="5"/>
      <c r="R205" s="5"/>
      <c r="S205" s="5"/>
      <c r="T205" s="5"/>
      <c r="U205" s="5"/>
      <c r="V205" s="6"/>
    </row>
    <row r="206">
      <c r="A206" s="4"/>
      <c r="B206" s="4"/>
      <c r="C206" s="4"/>
      <c r="D206" s="4"/>
      <c r="E206" s="4"/>
      <c r="F206" s="5"/>
      <c r="G206" s="5"/>
      <c r="H206" s="5"/>
      <c r="I206" s="5"/>
      <c r="J206" s="5"/>
      <c r="K206" s="6"/>
      <c r="L206" s="4"/>
      <c r="M206" s="4"/>
      <c r="N206" s="4"/>
      <c r="O206" s="4"/>
      <c r="P206" s="4"/>
      <c r="Q206" s="5"/>
      <c r="R206" s="5"/>
      <c r="S206" s="5"/>
      <c r="T206" s="5"/>
      <c r="U206" s="5"/>
      <c r="V206" s="6"/>
    </row>
    <row r="207">
      <c r="A207" s="4"/>
      <c r="B207" s="4"/>
      <c r="C207" s="4"/>
      <c r="D207" s="4"/>
      <c r="E207" s="4"/>
      <c r="F207" s="5"/>
      <c r="G207" s="5"/>
      <c r="H207" s="5"/>
      <c r="I207" s="5"/>
      <c r="J207" s="5"/>
      <c r="K207" s="6"/>
      <c r="L207" s="4"/>
      <c r="M207" s="4"/>
      <c r="N207" s="4"/>
      <c r="O207" s="4"/>
      <c r="P207" s="4"/>
      <c r="Q207" s="5"/>
      <c r="R207" s="5"/>
      <c r="S207" s="5"/>
      <c r="T207" s="5"/>
      <c r="U207" s="5"/>
      <c r="V207" s="6"/>
    </row>
    <row r="208">
      <c r="A208" s="4"/>
      <c r="B208" s="4"/>
      <c r="C208" s="4"/>
      <c r="D208" s="4"/>
      <c r="E208" s="4"/>
      <c r="F208" s="5"/>
      <c r="G208" s="5"/>
      <c r="H208" s="5"/>
      <c r="I208" s="5"/>
      <c r="J208" s="5"/>
      <c r="K208" s="6"/>
      <c r="L208" s="4"/>
      <c r="M208" s="4"/>
      <c r="N208" s="4"/>
      <c r="O208" s="4"/>
      <c r="P208" s="4"/>
      <c r="Q208" s="5"/>
      <c r="R208" s="5"/>
      <c r="S208" s="5"/>
      <c r="T208" s="5"/>
      <c r="U208" s="5"/>
      <c r="V208" s="6"/>
    </row>
    <row r="209">
      <c r="A209" s="4"/>
      <c r="B209" s="4"/>
      <c r="C209" s="4"/>
      <c r="D209" s="4"/>
      <c r="E209" s="4"/>
      <c r="F209" s="5"/>
      <c r="G209" s="5"/>
      <c r="H209" s="5"/>
      <c r="I209" s="5"/>
      <c r="J209" s="5"/>
      <c r="K209" s="6"/>
      <c r="L209" s="4"/>
      <c r="M209" s="4"/>
      <c r="N209" s="4"/>
      <c r="O209" s="4"/>
      <c r="P209" s="4"/>
      <c r="Q209" s="5"/>
      <c r="R209" s="5"/>
      <c r="S209" s="5"/>
      <c r="T209" s="5"/>
      <c r="U209" s="5"/>
      <c r="V209" s="6"/>
    </row>
    <row r="210">
      <c r="A210" s="4"/>
      <c r="B210" s="4"/>
      <c r="C210" s="4"/>
      <c r="D210" s="4"/>
      <c r="E210" s="4"/>
      <c r="F210" s="5"/>
      <c r="G210" s="5"/>
      <c r="H210" s="5"/>
      <c r="I210" s="5"/>
      <c r="J210" s="5"/>
      <c r="K210" s="6"/>
      <c r="L210" s="4"/>
      <c r="M210" s="4"/>
      <c r="N210" s="4"/>
      <c r="O210" s="4"/>
      <c r="P210" s="4"/>
      <c r="Q210" s="5"/>
      <c r="R210" s="5"/>
      <c r="S210" s="5"/>
      <c r="T210" s="5"/>
      <c r="U210" s="5"/>
      <c r="V210" s="6"/>
    </row>
    <row r="211">
      <c r="A211" s="4"/>
      <c r="B211" s="4"/>
      <c r="C211" s="4"/>
      <c r="D211" s="4"/>
      <c r="E211" s="4"/>
      <c r="F211" s="5"/>
      <c r="G211" s="5"/>
      <c r="H211" s="5"/>
      <c r="I211" s="5"/>
      <c r="J211" s="5"/>
      <c r="K211" s="6"/>
      <c r="L211" s="4"/>
      <c r="M211" s="4"/>
      <c r="N211" s="4"/>
      <c r="O211" s="4"/>
      <c r="P211" s="4"/>
      <c r="Q211" s="5"/>
      <c r="R211" s="5"/>
      <c r="S211" s="5"/>
      <c r="T211" s="5"/>
      <c r="U211" s="5"/>
      <c r="V211" s="6"/>
    </row>
    <row r="212">
      <c r="A212" s="4"/>
      <c r="B212" s="4"/>
      <c r="C212" s="4"/>
      <c r="D212" s="4"/>
      <c r="E212" s="4"/>
      <c r="F212" s="5"/>
      <c r="G212" s="5"/>
      <c r="H212" s="5"/>
      <c r="I212" s="5"/>
      <c r="J212" s="5"/>
      <c r="K212" s="6"/>
      <c r="L212" s="4"/>
      <c r="M212" s="4"/>
      <c r="N212" s="4"/>
      <c r="O212" s="4"/>
      <c r="P212" s="4"/>
      <c r="Q212" s="5"/>
      <c r="R212" s="5"/>
      <c r="S212" s="5"/>
      <c r="T212" s="5"/>
      <c r="U212" s="5"/>
      <c r="V212" s="6"/>
    </row>
    <row r="213">
      <c r="A213" s="4"/>
      <c r="B213" s="4"/>
      <c r="C213" s="4"/>
      <c r="D213" s="4"/>
      <c r="E213" s="4"/>
      <c r="F213" s="5"/>
      <c r="G213" s="5"/>
      <c r="H213" s="5"/>
      <c r="I213" s="5"/>
      <c r="J213" s="5"/>
      <c r="K213" s="6"/>
      <c r="L213" s="4"/>
      <c r="M213" s="4"/>
      <c r="N213" s="4"/>
      <c r="O213" s="4"/>
      <c r="P213" s="4"/>
      <c r="Q213" s="5"/>
      <c r="R213" s="5"/>
      <c r="S213" s="5"/>
      <c r="T213" s="5"/>
      <c r="U213" s="5"/>
      <c r="V213" s="6"/>
    </row>
    <row r="214">
      <c r="A214" s="4"/>
      <c r="B214" s="4"/>
      <c r="C214" s="4"/>
      <c r="D214" s="4"/>
      <c r="E214" s="4"/>
      <c r="F214" s="5"/>
      <c r="G214" s="5"/>
      <c r="H214" s="5"/>
      <c r="I214" s="5"/>
      <c r="J214" s="5"/>
      <c r="K214" s="6"/>
      <c r="L214" s="4"/>
      <c r="M214" s="4"/>
      <c r="N214" s="4"/>
      <c r="O214" s="4"/>
      <c r="P214" s="4"/>
      <c r="Q214" s="5"/>
      <c r="R214" s="5"/>
      <c r="S214" s="5"/>
      <c r="T214" s="5"/>
      <c r="U214" s="5"/>
      <c r="V214" s="6"/>
    </row>
    <row r="215">
      <c r="A215" s="4"/>
      <c r="B215" s="4"/>
      <c r="C215" s="4"/>
      <c r="D215" s="4"/>
      <c r="E215" s="4"/>
      <c r="F215" s="5"/>
      <c r="G215" s="5"/>
      <c r="H215" s="5"/>
      <c r="I215" s="5"/>
      <c r="J215" s="5"/>
      <c r="K215" s="6"/>
      <c r="L215" s="4"/>
      <c r="M215" s="4"/>
      <c r="N215" s="4"/>
      <c r="O215" s="4"/>
      <c r="P215" s="4"/>
      <c r="Q215" s="5"/>
      <c r="R215" s="5"/>
      <c r="S215" s="5"/>
      <c r="T215" s="5"/>
      <c r="U215" s="5"/>
      <c r="V215" s="6"/>
    </row>
    <row r="216">
      <c r="A216" s="4"/>
      <c r="B216" s="4"/>
      <c r="C216" s="4"/>
      <c r="D216" s="4"/>
      <c r="E216" s="4"/>
      <c r="F216" s="5"/>
      <c r="G216" s="5"/>
      <c r="H216" s="5"/>
      <c r="I216" s="5"/>
      <c r="J216" s="5"/>
      <c r="K216" s="6"/>
      <c r="L216" s="4"/>
      <c r="M216" s="4"/>
      <c r="N216" s="4"/>
      <c r="O216" s="4"/>
      <c r="P216" s="4"/>
      <c r="Q216" s="5"/>
      <c r="R216" s="5"/>
      <c r="S216" s="5"/>
      <c r="T216" s="5"/>
      <c r="U216" s="5"/>
      <c r="V216" s="6"/>
    </row>
    <row r="217">
      <c r="A217" s="4"/>
      <c r="B217" s="4"/>
      <c r="C217" s="4"/>
      <c r="D217" s="4"/>
      <c r="E217" s="4"/>
      <c r="F217" s="5"/>
      <c r="G217" s="5"/>
      <c r="H217" s="5"/>
      <c r="I217" s="5"/>
      <c r="J217" s="5"/>
      <c r="K217" s="6"/>
      <c r="L217" s="4"/>
      <c r="M217" s="4"/>
      <c r="N217" s="4"/>
      <c r="O217" s="4"/>
      <c r="P217" s="4"/>
      <c r="Q217" s="5"/>
      <c r="R217" s="5"/>
      <c r="S217" s="5"/>
      <c r="T217" s="5"/>
      <c r="U217" s="5"/>
      <c r="V217" s="6"/>
    </row>
    <row r="218">
      <c r="A218" s="4"/>
      <c r="B218" s="4"/>
      <c r="C218" s="4"/>
      <c r="D218" s="4"/>
      <c r="E218" s="4"/>
      <c r="F218" s="5"/>
      <c r="G218" s="5"/>
      <c r="H218" s="5"/>
      <c r="I218" s="5"/>
      <c r="J218" s="5"/>
      <c r="K218" s="6"/>
      <c r="L218" s="4"/>
      <c r="M218" s="4"/>
      <c r="N218" s="4"/>
      <c r="O218" s="4"/>
      <c r="P218" s="4"/>
      <c r="Q218" s="5"/>
      <c r="R218" s="5"/>
      <c r="S218" s="5"/>
      <c r="T218" s="5"/>
      <c r="U218" s="5"/>
      <c r="V218" s="6"/>
    </row>
    <row r="219">
      <c r="A219" s="4"/>
      <c r="B219" s="4"/>
      <c r="C219" s="4"/>
      <c r="D219" s="4"/>
      <c r="E219" s="4"/>
      <c r="F219" s="5"/>
      <c r="G219" s="5"/>
      <c r="H219" s="5"/>
      <c r="I219" s="5"/>
      <c r="J219" s="5"/>
      <c r="K219" s="6"/>
      <c r="L219" s="4"/>
      <c r="M219" s="4"/>
      <c r="N219" s="4"/>
      <c r="O219" s="4"/>
      <c r="P219" s="4"/>
      <c r="Q219" s="5"/>
      <c r="R219" s="5"/>
      <c r="S219" s="5"/>
      <c r="T219" s="5"/>
      <c r="U219" s="5"/>
      <c r="V219" s="6"/>
    </row>
    <row r="220">
      <c r="A220" s="4"/>
      <c r="B220" s="4"/>
      <c r="C220" s="4"/>
      <c r="D220" s="4"/>
      <c r="E220" s="4"/>
      <c r="F220" s="5"/>
      <c r="G220" s="5"/>
      <c r="H220" s="5"/>
      <c r="I220" s="5"/>
      <c r="J220" s="5"/>
      <c r="K220" s="6"/>
      <c r="L220" s="4"/>
      <c r="M220" s="4"/>
      <c r="N220" s="4"/>
      <c r="O220" s="4"/>
      <c r="P220" s="4"/>
      <c r="Q220" s="5"/>
      <c r="R220" s="5"/>
      <c r="S220" s="5"/>
      <c r="T220" s="5"/>
      <c r="U220" s="5"/>
      <c r="V220" s="6"/>
    </row>
    <row r="221">
      <c r="A221" s="4"/>
      <c r="B221" s="4"/>
      <c r="C221" s="4"/>
      <c r="D221" s="4"/>
      <c r="E221" s="4"/>
      <c r="F221" s="5"/>
      <c r="G221" s="5"/>
      <c r="H221" s="5"/>
      <c r="I221" s="5"/>
      <c r="J221" s="5"/>
      <c r="K221" s="6"/>
      <c r="L221" s="4"/>
      <c r="M221" s="4"/>
      <c r="N221" s="4"/>
      <c r="O221" s="4"/>
      <c r="P221" s="4"/>
      <c r="Q221" s="5"/>
      <c r="R221" s="5"/>
      <c r="S221" s="5"/>
      <c r="T221" s="5"/>
      <c r="U221" s="5"/>
      <c r="V221" s="6"/>
    </row>
    <row r="222">
      <c r="A222" s="4"/>
      <c r="B222" s="4"/>
      <c r="C222" s="4"/>
      <c r="D222" s="4"/>
      <c r="E222" s="4"/>
      <c r="F222" s="5"/>
      <c r="G222" s="5"/>
      <c r="H222" s="5"/>
      <c r="I222" s="5"/>
      <c r="J222" s="5"/>
      <c r="K222" s="6"/>
      <c r="L222" s="4"/>
      <c r="M222" s="4"/>
      <c r="N222" s="4"/>
      <c r="O222" s="4"/>
      <c r="P222" s="4"/>
      <c r="Q222" s="5"/>
      <c r="R222" s="5"/>
      <c r="S222" s="5"/>
      <c r="T222" s="5"/>
      <c r="U222" s="5"/>
      <c r="V222" s="6"/>
    </row>
    <row r="223">
      <c r="A223" s="4"/>
      <c r="B223" s="4"/>
      <c r="C223" s="4"/>
      <c r="D223" s="4"/>
      <c r="E223" s="4"/>
      <c r="F223" s="5"/>
      <c r="G223" s="5"/>
      <c r="H223" s="5"/>
      <c r="I223" s="5"/>
      <c r="J223" s="5"/>
      <c r="K223" s="6"/>
      <c r="L223" s="4"/>
      <c r="M223" s="4"/>
      <c r="N223" s="4"/>
      <c r="O223" s="4"/>
      <c r="P223" s="4"/>
      <c r="Q223" s="5"/>
      <c r="R223" s="5"/>
      <c r="S223" s="5"/>
      <c r="T223" s="5"/>
      <c r="U223" s="5"/>
      <c r="V223" s="6"/>
    </row>
    <row r="224">
      <c r="A224" s="4"/>
      <c r="B224" s="4"/>
      <c r="C224" s="4"/>
      <c r="D224" s="4"/>
      <c r="E224" s="4"/>
      <c r="F224" s="5"/>
      <c r="G224" s="5"/>
      <c r="H224" s="5"/>
      <c r="I224" s="5"/>
      <c r="J224" s="5"/>
      <c r="K224" s="6"/>
      <c r="L224" s="4"/>
      <c r="M224" s="4"/>
      <c r="N224" s="4"/>
      <c r="O224" s="4"/>
      <c r="P224" s="4"/>
      <c r="Q224" s="5"/>
      <c r="R224" s="5"/>
      <c r="S224" s="5"/>
      <c r="T224" s="5"/>
      <c r="U224" s="5"/>
      <c r="V224" s="6"/>
    </row>
    <row r="225">
      <c r="A225" s="4"/>
      <c r="B225" s="4"/>
      <c r="C225" s="4"/>
      <c r="D225" s="4"/>
      <c r="E225" s="4"/>
      <c r="F225" s="5"/>
      <c r="G225" s="5"/>
      <c r="H225" s="5"/>
      <c r="I225" s="5"/>
      <c r="J225" s="5"/>
      <c r="K225" s="6"/>
      <c r="L225" s="4"/>
      <c r="M225" s="4"/>
      <c r="N225" s="4"/>
      <c r="O225" s="4"/>
      <c r="P225" s="4"/>
      <c r="Q225" s="5"/>
      <c r="R225" s="5"/>
      <c r="S225" s="5"/>
      <c r="T225" s="5"/>
      <c r="U225" s="5"/>
      <c r="V225" s="6"/>
    </row>
    <row r="226">
      <c r="A226" s="4"/>
      <c r="B226" s="4"/>
      <c r="C226" s="4"/>
      <c r="D226" s="4"/>
      <c r="E226" s="4"/>
      <c r="F226" s="5"/>
      <c r="G226" s="5"/>
      <c r="H226" s="5"/>
      <c r="I226" s="5"/>
      <c r="J226" s="5"/>
      <c r="K226" s="6"/>
      <c r="L226" s="4"/>
      <c r="M226" s="4"/>
      <c r="N226" s="4"/>
      <c r="O226" s="4"/>
      <c r="P226" s="4"/>
      <c r="Q226" s="5"/>
      <c r="R226" s="5"/>
      <c r="S226" s="5"/>
      <c r="T226" s="5"/>
      <c r="U226" s="5"/>
      <c r="V226" s="6"/>
    </row>
    <row r="227">
      <c r="A227" s="4"/>
      <c r="B227" s="4"/>
      <c r="C227" s="4"/>
      <c r="D227" s="4"/>
      <c r="E227" s="4"/>
      <c r="F227" s="5"/>
      <c r="G227" s="5"/>
      <c r="H227" s="5"/>
      <c r="I227" s="5"/>
      <c r="J227" s="5"/>
      <c r="K227" s="6"/>
      <c r="L227" s="4"/>
      <c r="M227" s="4"/>
      <c r="N227" s="4"/>
      <c r="O227" s="4"/>
      <c r="P227" s="4"/>
      <c r="Q227" s="5"/>
      <c r="R227" s="5"/>
      <c r="S227" s="5"/>
      <c r="T227" s="5"/>
      <c r="U227" s="5"/>
      <c r="V227" s="6"/>
    </row>
    <row r="228">
      <c r="A228" s="4"/>
      <c r="B228" s="4"/>
      <c r="C228" s="4"/>
      <c r="D228" s="4"/>
      <c r="E228" s="4"/>
      <c r="F228" s="5"/>
      <c r="G228" s="5"/>
      <c r="H228" s="5"/>
      <c r="I228" s="5"/>
      <c r="J228" s="5"/>
      <c r="K228" s="6"/>
      <c r="L228" s="4"/>
      <c r="M228" s="4"/>
      <c r="N228" s="4"/>
      <c r="O228" s="4"/>
      <c r="P228" s="4"/>
      <c r="Q228" s="5"/>
      <c r="R228" s="5"/>
      <c r="S228" s="5"/>
      <c r="T228" s="5"/>
      <c r="U228" s="5"/>
      <c r="V228" s="6"/>
    </row>
    <row r="229">
      <c r="A229" s="4"/>
      <c r="B229" s="4"/>
      <c r="C229" s="4"/>
      <c r="D229" s="4"/>
      <c r="E229" s="4"/>
      <c r="F229" s="5"/>
      <c r="G229" s="5"/>
      <c r="H229" s="5"/>
      <c r="I229" s="5"/>
      <c r="J229" s="5"/>
      <c r="K229" s="6"/>
      <c r="L229" s="4"/>
      <c r="M229" s="4"/>
      <c r="N229" s="4"/>
      <c r="O229" s="4"/>
      <c r="P229" s="4"/>
      <c r="Q229" s="5"/>
      <c r="R229" s="5"/>
      <c r="S229" s="5"/>
      <c r="T229" s="5"/>
      <c r="U229" s="5"/>
      <c r="V229" s="6"/>
    </row>
    <row r="230">
      <c r="A230" s="4"/>
      <c r="B230" s="4"/>
      <c r="C230" s="4"/>
      <c r="D230" s="4"/>
      <c r="E230" s="4"/>
      <c r="F230" s="5"/>
      <c r="G230" s="5"/>
      <c r="H230" s="5"/>
      <c r="I230" s="5"/>
      <c r="J230" s="5"/>
      <c r="K230" s="6"/>
      <c r="L230" s="4"/>
      <c r="M230" s="4"/>
      <c r="N230" s="4"/>
      <c r="O230" s="4"/>
      <c r="P230" s="4"/>
      <c r="Q230" s="5"/>
      <c r="R230" s="5"/>
      <c r="S230" s="5"/>
      <c r="T230" s="5"/>
      <c r="U230" s="5"/>
      <c r="V230" s="6"/>
    </row>
    <row r="231">
      <c r="A231" s="4"/>
      <c r="B231" s="4"/>
      <c r="C231" s="4"/>
      <c r="D231" s="4"/>
      <c r="E231" s="4"/>
      <c r="F231" s="5"/>
      <c r="G231" s="5"/>
      <c r="H231" s="5"/>
      <c r="I231" s="5"/>
      <c r="J231" s="5"/>
      <c r="K231" s="6"/>
      <c r="L231" s="4"/>
      <c r="M231" s="4"/>
      <c r="N231" s="4"/>
      <c r="O231" s="4"/>
      <c r="P231" s="4"/>
      <c r="Q231" s="5"/>
      <c r="R231" s="5"/>
      <c r="S231" s="5"/>
      <c r="T231" s="5"/>
      <c r="U231" s="5"/>
      <c r="V231" s="6"/>
    </row>
    <row r="232">
      <c r="A232" s="4"/>
      <c r="B232" s="4"/>
      <c r="C232" s="4"/>
      <c r="D232" s="4"/>
      <c r="E232" s="4"/>
      <c r="F232" s="5"/>
      <c r="G232" s="5"/>
      <c r="H232" s="5"/>
      <c r="I232" s="5"/>
      <c r="J232" s="5"/>
      <c r="K232" s="6"/>
      <c r="L232" s="4"/>
      <c r="M232" s="4"/>
      <c r="N232" s="4"/>
      <c r="O232" s="4"/>
      <c r="P232" s="4"/>
      <c r="Q232" s="5"/>
      <c r="R232" s="5"/>
      <c r="S232" s="5"/>
      <c r="T232" s="5"/>
      <c r="U232" s="5"/>
      <c r="V232" s="6"/>
    </row>
    <row r="233">
      <c r="A233" s="4"/>
      <c r="B233" s="4"/>
      <c r="C233" s="4"/>
      <c r="D233" s="4"/>
      <c r="E233" s="4"/>
      <c r="F233" s="5"/>
      <c r="G233" s="5"/>
      <c r="H233" s="5"/>
      <c r="I233" s="5"/>
      <c r="J233" s="5"/>
      <c r="K233" s="6"/>
      <c r="L233" s="4"/>
      <c r="M233" s="4"/>
      <c r="N233" s="4"/>
      <c r="O233" s="4"/>
      <c r="P233" s="4"/>
      <c r="Q233" s="5"/>
      <c r="R233" s="5"/>
      <c r="S233" s="5"/>
      <c r="T233" s="5"/>
      <c r="U233" s="5"/>
      <c r="V233" s="6"/>
    </row>
    <row r="234">
      <c r="A234" s="4"/>
      <c r="B234" s="4"/>
      <c r="C234" s="4"/>
      <c r="D234" s="4"/>
      <c r="E234" s="4"/>
      <c r="F234" s="5"/>
      <c r="G234" s="5"/>
      <c r="H234" s="5"/>
      <c r="I234" s="5"/>
      <c r="J234" s="5"/>
      <c r="K234" s="6"/>
      <c r="L234" s="4"/>
      <c r="M234" s="4"/>
      <c r="N234" s="4"/>
      <c r="O234" s="4"/>
      <c r="P234" s="4"/>
      <c r="Q234" s="5"/>
      <c r="R234" s="5"/>
      <c r="S234" s="5"/>
      <c r="T234" s="5"/>
      <c r="U234" s="5"/>
      <c r="V234" s="6"/>
    </row>
    <row r="235">
      <c r="A235" s="4"/>
      <c r="B235" s="4"/>
      <c r="C235" s="4"/>
      <c r="D235" s="4"/>
      <c r="E235" s="4"/>
      <c r="F235" s="5"/>
      <c r="G235" s="5"/>
      <c r="H235" s="5"/>
      <c r="I235" s="5"/>
      <c r="J235" s="5"/>
      <c r="K235" s="6"/>
      <c r="L235" s="4"/>
      <c r="M235" s="4"/>
      <c r="N235" s="4"/>
      <c r="O235" s="4"/>
      <c r="P235" s="4"/>
      <c r="Q235" s="5"/>
      <c r="R235" s="5"/>
      <c r="S235" s="5"/>
      <c r="T235" s="5"/>
      <c r="U235" s="5"/>
      <c r="V235" s="6"/>
    </row>
    <row r="236">
      <c r="A236" s="4"/>
      <c r="B236" s="4"/>
      <c r="C236" s="4"/>
      <c r="D236" s="4"/>
      <c r="E236" s="4"/>
      <c r="F236" s="5"/>
      <c r="G236" s="5"/>
      <c r="H236" s="5"/>
      <c r="I236" s="5"/>
      <c r="J236" s="5"/>
      <c r="K236" s="6"/>
      <c r="L236" s="4"/>
      <c r="M236" s="4"/>
      <c r="N236" s="4"/>
      <c r="O236" s="4"/>
      <c r="P236" s="4"/>
      <c r="Q236" s="5"/>
      <c r="R236" s="5"/>
      <c r="S236" s="5"/>
      <c r="T236" s="5"/>
      <c r="U236" s="5"/>
      <c r="V236" s="6"/>
    </row>
    <row r="237">
      <c r="A237" s="4"/>
      <c r="B237" s="4"/>
      <c r="C237" s="4"/>
      <c r="D237" s="4"/>
      <c r="E237" s="4"/>
      <c r="F237" s="5"/>
      <c r="G237" s="5"/>
      <c r="H237" s="5"/>
      <c r="I237" s="5"/>
      <c r="J237" s="5"/>
      <c r="K237" s="6"/>
      <c r="L237" s="4"/>
      <c r="M237" s="4"/>
      <c r="N237" s="4"/>
      <c r="O237" s="4"/>
      <c r="P237" s="4"/>
      <c r="Q237" s="5"/>
      <c r="R237" s="5"/>
      <c r="S237" s="5"/>
      <c r="T237" s="5"/>
      <c r="U237" s="5"/>
      <c r="V237" s="6"/>
    </row>
    <row r="238">
      <c r="A238" s="4"/>
      <c r="B238" s="4"/>
      <c r="C238" s="4"/>
      <c r="D238" s="4"/>
      <c r="E238" s="4"/>
      <c r="F238" s="5"/>
      <c r="G238" s="5"/>
      <c r="H238" s="5"/>
      <c r="I238" s="5"/>
      <c r="J238" s="5"/>
      <c r="K238" s="6"/>
      <c r="L238" s="4"/>
      <c r="M238" s="4"/>
      <c r="N238" s="4"/>
      <c r="O238" s="4"/>
      <c r="P238" s="4"/>
      <c r="Q238" s="5"/>
      <c r="R238" s="5"/>
      <c r="S238" s="5"/>
      <c r="T238" s="5"/>
      <c r="U238" s="5"/>
      <c r="V238" s="6"/>
    </row>
    <row r="239">
      <c r="A239" s="4"/>
      <c r="B239" s="4"/>
      <c r="C239" s="4"/>
      <c r="D239" s="4"/>
      <c r="E239" s="4"/>
      <c r="F239" s="5"/>
      <c r="G239" s="5"/>
      <c r="H239" s="5"/>
      <c r="I239" s="5"/>
      <c r="J239" s="5"/>
      <c r="K239" s="6"/>
      <c r="L239" s="4"/>
      <c r="M239" s="4"/>
      <c r="N239" s="4"/>
      <c r="O239" s="4"/>
      <c r="P239" s="4"/>
      <c r="Q239" s="5"/>
      <c r="R239" s="5"/>
      <c r="S239" s="5"/>
      <c r="T239" s="5"/>
      <c r="U239" s="5"/>
      <c r="V239" s="6"/>
    </row>
    <row r="240">
      <c r="A240" s="4"/>
      <c r="B240" s="4"/>
      <c r="C240" s="4"/>
      <c r="D240" s="4"/>
      <c r="E240" s="4"/>
      <c r="F240" s="5"/>
      <c r="G240" s="5"/>
      <c r="H240" s="5"/>
      <c r="I240" s="5"/>
      <c r="J240" s="5"/>
      <c r="K240" s="6"/>
      <c r="L240" s="4"/>
      <c r="M240" s="4"/>
      <c r="N240" s="4"/>
      <c r="O240" s="4"/>
      <c r="P240" s="4"/>
      <c r="Q240" s="5"/>
      <c r="R240" s="5"/>
      <c r="S240" s="5"/>
      <c r="T240" s="5"/>
      <c r="U240" s="5"/>
      <c r="V240" s="6"/>
    </row>
    <row r="241">
      <c r="A241" s="4"/>
      <c r="B241" s="4"/>
      <c r="C241" s="4"/>
      <c r="D241" s="4"/>
      <c r="E241" s="4"/>
      <c r="F241" s="5"/>
      <c r="G241" s="5"/>
      <c r="H241" s="5"/>
      <c r="I241" s="5"/>
      <c r="J241" s="5"/>
      <c r="K241" s="6"/>
      <c r="L241" s="4"/>
      <c r="M241" s="4"/>
      <c r="N241" s="4"/>
      <c r="O241" s="4"/>
      <c r="P241" s="4"/>
      <c r="Q241" s="5"/>
      <c r="R241" s="5"/>
      <c r="S241" s="5"/>
      <c r="T241" s="5"/>
      <c r="U241" s="5"/>
      <c r="V241" s="6"/>
    </row>
    <row r="242">
      <c r="A242" s="4"/>
      <c r="B242" s="4"/>
      <c r="C242" s="4"/>
      <c r="D242" s="4"/>
      <c r="E242" s="4"/>
      <c r="F242" s="5"/>
      <c r="G242" s="5"/>
      <c r="H242" s="5"/>
      <c r="I242" s="5"/>
      <c r="J242" s="5"/>
      <c r="K242" s="6"/>
      <c r="L242" s="4"/>
      <c r="M242" s="4"/>
      <c r="N242" s="4"/>
      <c r="O242" s="4"/>
      <c r="P242" s="4"/>
      <c r="Q242" s="5"/>
      <c r="R242" s="5"/>
      <c r="S242" s="5"/>
      <c r="T242" s="5"/>
      <c r="U242" s="5"/>
      <c r="V242" s="6"/>
    </row>
    <row r="243">
      <c r="A243" s="4"/>
      <c r="B243" s="4"/>
      <c r="C243" s="4"/>
      <c r="D243" s="4"/>
      <c r="E243" s="4"/>
      <c r="F243" s="5"/>
      <c r="G243" s="5"/>
      <c r="H243" s="5"/>
      <c r="I243" s="5"/>
      <c r="J243" s="5"/>
      <c r="K243" s="6"/>
      <c r="L243" s="4"/>
      <c r="M243" s="4"/>
      <c r="N243" s="4"/>
      <c r="O243" s="4"/>
      <c r="P243" s="4"/>
      <c r="Q243" s="5"/>
      <c r="R243" s="5"/>
      <c r="S243" s="5"/>
      <c r="T243" s="5"/>
      <c r="U243" s="5"/>
      <c r="V243" s="6"/>
    </row>
    <row r="244">
      <c r="A244" s="4"/>
      <c r="B244" s="4"/>
      <c r="C244" s="4"/>
      <c r="D244" s="4"/>
      <c r="E244" s="4"/>
      <c r="F244" s="5"/>
      <c r="G244" s="5"/>
      <c r="H244" s="5"/>
      <c r="I244" s="5"/>
      <c r="J244" s="5"/>
      <c r="K244" s="6"/>
      <c r="L244" s="4"/>
      <c r="M244" s="4"/>
      <c r="N244" s="4"/>
      <c r="O244" s="4"/>
      <c r="P244" s="4"/>
      <c r="Q244" s="5"/>
      <c r="R244" s="5"/>
      <c r="S244" s="5"/>
      <c r="T244" s="5"/>
      <c r="U244" s="5"/>
      <c r="V244" s="6"/>
    </row>
    <row r="245">
      <c r="A245" s="4"/>
      <c r="B245" s="4"/>
      <c r="C245" s="4"/>
      <c r="D245" s="4"/>
      <c r="E245" s="4"/>
      <c r="F245" s="5"/>
      <c r="G245" s="5"/>
      <c r="H245" s="5"/>
      <c r="I245" s="5"/>
      <c r="J245" s="5"/>
      <c r="K245" s="6"/>
      <c r="L245" s="4"/>
      <c r="M245" s="4"/>
      <c r="N245" s="4"/>
      <c r="O245" s="4"/>
      <c r="P245" s="4"/>
      <c r="Q245" s="5"/>
      <c r="R245" s="5"/>
      <c r="S245" s="5"/>
      <c r="T245" s="5"/>
      <c r="U245" s="5"/>
      <c r="V245" s="6"/>
    </row>
    <row r="246">
      <c r="A246" s="4"/>
      <c r="B246" s="4"/>
      <c r="C246" s="4"/>
      <c r="D246" s="4"/>
      <c r="E246" s="4"/>
      <c r="F246" s="5"/>
      <c r="G246" s="5"/>
      <c r="H246" s="5"/>
      <c r="I246" s="5"/>
      <c r="J246" s="5"/>
      <c r="K246" s="6"/>
      <c r="L246" s="4"/>
      <c r="M246" s="4"/>
      <c r="N246" s="4"/>
      <c r="O246" s="4"/>
      <c r="P246" s="4"/>
      <c r="Q246" s="5"/>
      <c r="R246" s="5"/>
      <c r="S246" s="5"/>
      <c r="T246" s="5"/>
      <c r="U246" s="5"/>
      <c r="V246" s="6"/>
    </row>
    <row r="247">
      <c r="A247" s="4"/>
      <c r="B247" s="4"/>
      <c r="C247" s="4"/>
      <c r="D247" s="4"/>
      <c r="E247" s="4"/>
      <c r="F247" s="5"/>
      <c r="G247" s="5"/>
      <c r="H247" s="5"/>
      <c r="I247" s="5"/>
      <c r="J247" s="5"/>
      <c r="K247" s="6"/>
      <c r="L247" s="4"/>
      <c r="M247" s="4"/>
      <c r="N247" s="4"/>
      <c r="O247" s="4"/>
      <c r="P247" s="4"/>
      <c r="Q247" s="5"/>
      <c r="R247" s="5"/>
      <c r="S247" s="5"/>
      <c r="T247" s="5"/>
      <c r="U247" s="5"/>
      <c r="V247" s="6"/>
    </row>
    <row r="248">
      <c r="A248" s="4"/>
      <c r="B248" s="4"/>
      <c r="C248" s="4"/>
      <c r="D248" s="4"/>
      <c r="E248" s="4"/>
      <c r="F248" s="5"/>
      <c r="G248" s="5"/>
      <c r="H248" s="5"/>
      <c r="I248" s="5"/>
      <c r="J248" s="5"/>
      <c r="K248" s="6"/>
      <c r="L248" s="4"/>
      <c r="M248" s="4"/>
      <c r="N248" s="4"/>
      <c r="O248" s="4"/>
      <c r="P248" s="4"/>
      <c r="Q248" s="5"/>
      <c r="R248" s="5"/>
      <c r="S248" s="5"/>
      <c r="T248" s="5"/>
      <c r="U248" s="5"/>
      <c r="V248" s="6"/>
    </row>
    <row r="249">
      <c r="A249" s="4"/>
      <c r="B249" s="4"/>
      <c r="C249" s="4"/>
      <c r="D249" s="4"/>
      <c r="E249" s="4"/>
      <c r="F249" s="5"/>
      <c r="G249" s="5"/>
      <c r="H249" s="5"/>
      <c r="I249" s="5"/>
      <c r="J249" s="5"/>
      <c r="K249" s="6"/>
      <c r="L249" s="4"/>
      <c r="M249" s="4"/>
      <c r="N249" s="4"/>
      <c r="O249" s="4"/>
      <c r="P249" s="4"/>
      <c r="Q249" s="5"/>
      <c r="R249" s="5"/>
      <c r="S249" s="5"/>
      <c r="T249" s="5"/>
      <c r="U249" s="5"/>
      <c r="V249" s="6"/>
    </row>
    <row r="250">
      <c r="A250" s="4"/>
      <c r="B250" s="4"/>
      <c r="C250" s="4"/>
      <c r="D250" s="4"/>
      <c r="E250" s="4"/>
      <c r="F250" s="5"/>
      <c r="G250" s="5"/>
      <c r="H250" s="5"/>
      <c r="I250" s="5"/>
      <c r="J250" s="5"/>
      <c r="K250" s="6"/>
      <c r="L250" s="4"/>
      <c r="M250" s="4"/>
      <c r="N250" s="4"/>
      <c r="O250" s="4"/>
      <c r="P250" s="4"/>
      <c r="Q250" s="5"/>
      <c r="R250" s="5"/>
      <c r="S250" s="5"/>
      <c r="T250" s="5"/>
      <c r="U250" s="5"/>
      <c r="V250" s="6"/>
    </row>
    <row r="251">
      <c r="A251" s="4"/>
      <c r="B251" s="4"/>
      <c r="C251" s="4"/>
      <c r="D251" s="4"/>
      <c r="E251" s="4"/>
      <c r="F251" s="5"/>
      <c r="G251" s="5"/>
      <c r="H251" s="5"/>
      <c r="I251" s="5"/>
      <c r="J251" s="5"/>
      <c r="K251" s="6"/>
      <c r="L251" s="4"/>
      <c r="M251" s="4"/>
      <c r="N251" s="4"/>
      <c r="O251" s="4"/>
      <c r="P251" s="4"/>
      <c r="Q251" s="5"/>
      <c r="R251" s="5"/>
      <c r="S251" s="5"/>
      <c r="T251" s="5"/>
      <c r="U251" s="5"/>
      <c r="V251" s="6"/>
    </row>
    <row r="252">
      <c r="A252" s="4"/>
      <c r="B252" s="4"/>
      <c r="C252" s="4"/>
      <c r="D252" s="4"/>
      <c r="E252" s="4"/>
      <c r="F252" s="5"/>
      <c r="G252" s="5"/>
      <c r="H252" s="5"/>
      <c r="I252" s="5"/>
      <c r="J252" s="5"/>
      <c r="K252" s="6"/>
      <c r="L252" s="4"/>
      <c r="M252" s="4"/>
      <c r="N252" s="4"/>
      <c r="O252" s="4"/>
      <c r="P252" s="4"/>
      <c r="Q252" s="5"/>
      <c r="R252" s="5"/>
      <c r="S252" s="5"/>
      <c r="T252" s="5"/>
      <c r="U252" s="5"/>
      <c r="V252" s="6"/>
    </row>
    <row r="253">
      <c r="A253" s="4"/>
      <c r="B253" s="4"/>
      <c r="C253" s="4"/>
      <c r="D253" s="4"/>
      <c r="E253" s="4"/>
      <c r="F253" s="5"/>
      <c r="G253" s="5"/>
      <c r="H253" s="5"/>
      <c r="I253" s="5"/>
      <c r="J253" s="5"/>
      <c r="K253" s="6"/>
      <c r="L253" s="4"/>
      <c r="M253" s="4"/>
      <c r="N253" s="4"/>
      <c r="O253" s="4"/>
      <c r="P253" s="4"/>
      <c r="Q253" s="5"/>
      <c r="R253" s="5"/>
      <c r="S253" s="5"/>
      <c r="T253" s="5"/>
      <c r="U253" s="5"/>
      <c r="V253" s="6"/>
    </row>
    <row r="254">
      <c r="A254" s="4"/>
      <c r="B254" s="4"/>
      <c r="C254" s="4"/>
      <c r="D254" s="4"/>
      <c r="E254" s="4"/>
      <c r="F254" s="5"/>
      <c r="G254" s="5"/>
      <c r="H254" s="5"/>
      <c r="I254" s="5"/>
      <c r="J254" s="5"/>
      <c r="K254" s="6"/>
      <c r="L254" s="4"/>
      <c r="M254" s="4"/>
      <c r="N254" s="4"/>
      <c r="O254" s="4"/>
      <c r="P254" s="4"/>
      <c r="Q254" s="5"/>
      <c r="R254" s="5"/>
      <c r="S254" s="5"/>
      <c r="T254" s="5"/>
      <c r="U254" s="5"/>
      <c r="V254" s="6"/>
    </row>
    <row r="255">
      <c r="A255" s="4"/>
      <c r="B255" s="4"/>
      <c r="C255" s="4"/>
      <c r="D255" s="4"/>
      <c r="E255" s="4"/>
      <c r="F255" s="5"/>
      <c r="G255" s="5"/>
      <c r="H255" s="5"/>
      <c r="I255" s="5"/>
      <c r="J255" s="5"/>
      <c r="K255" s="6"/>
      <c r="L255" s="4"/>
      <c r="M255" s="4"/>
      <c r="N255" s="4"/>
      <c r="O255" s="4"/>
      <c r="P255" s="4"/>
      <c r="Q255" s="5"/>
      <c r="R255" s="5"/>
      <c r="S255" s="5"/>
      <c r="T255" s="5"/>
      <c r="U255" s="5"/>
      <c r="V255" s="6"/>
    </row>
    <row r="256">
      <c r="A256" s="4"/>
      <c r="B256" s="4"/>
      <c r="C256" s="4"/>
      <c r="D256" s="4"/>
      <c r="E256" s="4"/>
      <c r="F256" s="5"/>
      <c r="G256" s="5"/>
      <c r="H256" s="5"/>
      <c r="I256" s="5"/>
      <c r="J256" s="5"/>
      <c r="K256" s="6"/>
      <c r="L256" s="4"/>
      <c r="M256" s="4"/>
      <c r="N256" s="4"/>
      <c r="O256" s="4"/>
      <c r="P256" s="4"/>
      <c r="Q256" s="5"/>
      <c r="R256" s="5"/>
      <c r="S256" s="5"/>
      <c r="T256" s="5"/>
      <c r="U256" s="5"/>
      <c r="V256" s="6"/>
    </row>
    <row r="257">
      <c r="A257" s="4"/>
      <c r="B257" s="4"/>
      <c r="C257" s="4"/>
      <c r="D257" s="4"/>
      <c r="E257" s="4"/>
      <c r="F257" s="5"/>
      <c r="G257" s="5"/>
      <c r="H257" s="5"/>
      <c r="I257" s="5"/>
      <c r="J257" s="5"/>
      <c r="K257" s="6"/>
      <c r="L257" s="4"/>
      <c r="M257" s="4"/>
      <c r="N257" s="4"/>
      <c r="O257" s="4"/>
      <c r="P257" s="4"/>
      <c r="Q257" s="5"/>
      <c r="R257" s="5"/>
      <c r="S257" s="5"/>
      <c r="T257" s="5"/>
      <c r="U257" s="5"/>
      <c r="V257" s="6"/>
    </row>
    <row r="258">
      <c r="A258" s="4"/>
      <c r="B258" s="4"/>
      <c r="C258" s="4"/>
      <c r="D258" s="4"/>
      <c r="E258" s="4"/>
      <c r="F258" s="5"/>
      <c r="G258" s="5"/>
      <c r="H258" s="5"/>
      <c r="I258" s="5"/>
      <c r="J258" s="5"/>
      <c r="K258" s="6"/>
      <c r="L258" s="4"/>
      <c r="M258" s="4"/>
      <c r="N258" s="4"/>
      <c r="O258" s="4"/>
      <c r="P258" s="4"/>
      <c r="Q258" s="5"/>
      <c r="R258" s="5"/>
      <c r="S258" s="5"/>
      <c r="T258" s="5"/>
      <c r="U258" s="5"/>
      <c r="V258" s="6"/>
    </row>
    <row r="259">
      <c r="A259" s="4"/>
      <c r="B259" s="4"/>
      <c r="C259" s="4"/>
      <c r="D259" s="4"/>
      <c r="E259" s="4"/>
      <c r="F259" s="5"/>
      <c r="G259" s="5"/>
      <c r="H259" s="5"/>
      <c r="I259" s="5"/>
      <c r="J259" s="5"/>
      <c r="K259" s="6"/>
      <c r="L259" s="4"/>
      <c r="M259" s="4"/>
      <c r="N259" s="4"/>
      <c r="O259" s="4"/>
      <c r="P259" s="4"/>
      <c r="Q259" s="5"/>
      <c r="R259" s="5"/>
      <c r="S259" s="5"/>
      <c r="T259" s="5"/>
      <c r="U259" s="5"/>
      <c r="V259" s="6"/>
    </row>
    <row r="260">
      <c r="A260" s="4"/>
      <c r="B260" s="4"/>
      <c r="C260" s="4"/>
      <c r="D260" s="4"/>
      <c r="E260" s="4"/>
      <c r="F260" s="5"/>
      <c r="G260" s="5"/>
      <c r="H260" s="5"/>
      <c r="I260" s="5"/>
      <c r="J260" s="5"/>
      <c r="K260" s="6"/>
      <c r="L260" s="4"/>
      <c r="M260" s="4"/>
      <c r="N260" s="4"/>
      <c r="O260" s="4"/>
      <c r="P260" s="4"/>
      <c r="Q260" s="5"/>
      <c r="R260" s="5"/>
      <c r="S260" s="5"/>
      <c r="T260" s="5"/>
      <c r="U260" s="5"/>
      <c r="V260" s="6"/>
    </row>
    <row r="261">
      <c r="A261" s="4"/>
      <c r="B261" s="4"/>
      <c r="C261" s="4"/>
      <c r="D261" s="4"/>
      <c r="E261" s="4"/>
      <c r="F261" s="5"/>
      <c r="G261" s="5"/>
      <c r="H261" s="5"/>
      <c r="I261" s="5"/>
      <c r="J261" s="5"/>
      <c r="K261" s="6"/>
      <c r="L261" s="4"/>
      <c r="M261" s="4"/>
      <c r="N261" s="4"/>
      <c r="O261" s="4"/>
      <c r="P261" s="4"/>
      <c r="Q261" s="5"/>
      <c r="R261" s="5"/>
      <c r="S261" s="5"/>
      <c r="T261" s="5"/>
      <c r="U261" s="5"/>
      <c r="V261" s="6"/>
    </row>
    <row r="262">
      <c r="A262" s="4"/>
      <c r="B262" s="4"/>
      <c r="C262" s="4"/>
      <c r="D262" s="4"/>
      <c r="E262" s="4"/>
      <c r="F262" s="5"/>
      <c r="G262" s="5"/>
      <c r="H262" s="5"/>
      <c r="I262" s="5"/>
      <c r="J262" s="5"/>
      <c r="K262" s="6"/>
      <c r="L262" s="4"/>
      <c r="M262" s="4"/>
      <c r="N262" s="4"/>
      <c r="O262" s="4"/>
      <c r="P262" s="4"/>
      <c r="Q262" s="5"/>
      <c r="R262" s="5"/>
      <c r="S262" s="5"/>
      <c r="T262" s="5"/>
      <c r="U262" s="5"/>
      <c r="V262" s="6"/>
    </row>
    <row r="263">
      <c r="A263" s="4"/>
      <c r="B263" s="4"/>
      <c r="C263" s="4"/>
      <c r="D263" s="4"/>
      <c r="E263" s="4"/>
      <c r="F263" s="5"/>
      <c r="G263" s="5"/>
      <c r="H263" s="5"/>
      <c r="I263" s="5"/>
      <c r="J263" s="5"/>
      <c r="K263" s="6"/>
      <c r="L263" s="4"/>
      <c r="M263" s="4"/>
      <c r="N263" s="4"/>
      <c r="O263" s="4"/>
      <c r="P263" s="4"/>
      <c r="Q263" s="5"/>
      <c r="R263" s="5"/>
      <c r="S263" s="5"/>
      <c r="T263" s="5"/>
      <c r="U263" s="5"/>
      <c r="V263" s="6"/>
    </row>
    <row r="264">
      <c r="A264" s="4"/>
      <c r="B264" s="4"/>
      <c r="C264" s="4"/>
      <c r="D264" s="4"/>
      <c r="E264" s="4"/>
      <c r="F264" s="5"/>
      <c r="G264" s="5"/>
      <c r="H264" s="5"/>
      <c r="I264" s="5"/>
      <c r="J264" s="5"/>
      <c r="K264" s="6"/>
      <c r="L264" s="4"/>
      <c r="M264" s="4"/>
      <c r="N264" s="4"/>
      <c r="O264" s="4"/>
      <c r="P264" s="4"/>
      <c r="Q264" s="5"/>
      <c r="R264" s="5"/>
      <c r="S264" s="5"/>
      <c r="T264" s="5"/>
      <c r="U264" s="5"/>
      <c r="V264" s="6"/>
    </row>
    <row r="265">
      <c r="A265" s="4"/>
      <c r="B265" s="4"/>
      <c r="C265" s="4"/>
      <c r="D265" s="4"/>
      <c r="E265" s="4"/>
      <c r="F265" s="5"/>
      <c r="G265" s="5"/>
      <c r="H265" s="5"/>
      <c r="I265" s="5"/>
      <c r="J265" s="5"/>
      <c r="K265" s="6"/>
      <c r="L265" s="4"/>
      <c r="M265" s="4"/>
      <c r="N265" s="4"/>
      <c r="O265" s="4"/>
      <c r="P265" s="4"/>
      <c r="Q265" s="5"/>
      <c r="R265" s="5"/>
      <c r="S265" s="5"/>
      <c r="T265" s="5"/>
      <c r="U265" s="5"/>
      <c r="V265" s="6"/>
    </row>
    <row r="266">
      <c r="A266" s="4"/>
      <c r="B266" s="4"/>
      <c r="C266" s="4"/>
      <c r="D266" s="4"/>
      <c r="E266" s="4"/>
      <c r="F266" s="5"/>
      <c r="G266" s="5"/>
      <c r="H266" s="5"/>
      <c r="I266" s="5"/>
      <c r="J266" s="5"/>
      <c r="K266" s="6"/>
      <c r="L266" s="4"/>
      <c r="M266" s="4"/>
      <c r="N266" s="4"/>
      <c r="O266" s="4"/>
      <c r="P266" s="4"/>
      <c r="Q266" s="5"/>
      <c r="R266" s="5"/>
      <c r="S266" s="5"/>
      <c r="T266" s="5"/>
      <c r="U266" s="5"/>
      <c r="V266" s="6"/>
    </row>
    <row r="267">
      <c r="A267" s="4"/>
      <c r="B267" s="4"/>
      <c r="C267" s="4"/>
      <c r="D267" s="4"/>
      <c r="E267" s="4"/>
      <c r="F267" s="5"/>
      <c r="G267" s="5"/>
      <c r="H267" s="5"/>
      <c r="I267" s="5"/>
      <c r="J267" s="5"/>
      <c r="K267" s="6"/>
      <c r="L267" s="4"/>
      <c r="M267" s="4"/>
      <c r="N267" s="4"/>
      <c r="O267" s="4"/>
      <c r="P267" s="4"/>
      <c r="Q267" s="5"/>
      <c r="R267" s="5"/>
      <c r="S267" s="5"/>
      <c r="T267" s="5"/>
      <c r="U267" s="5"/>
      <c r="V267" s="6"/>
    </row>
    <row r="268">
      <c r="A268" s="4"/>
      <c r="B268" s="4"/>
      <c r="C268" s="4"/>
      <c r="D268" s="4"/>
      <c r="E268" s="4"/>
      <c r="F268" s="5"/>
      <c r="G268" s="5"/>
      <c r="H268" s="5"/>
      <c r="I268" s="5"/>
      <c r="J268" s="5"/>
      <c r="K268" s="6"/>
      <c r="L268" s="4"/>
      <c r="M268" s="4"/>
      <c r="N268" s="4"/>
      <c r="O268" s="4"/>
      <c r="P268" s="4"/>
      <c r="Q268" s="5"/>
      <c r="R268" s="5"/>
      <c r="S268" s="5"/>
      <c r="T268" s="5"/>
      <c r="U268" s="5"/>
      <c r="V268" s="6"/>
    </row>
    <row r="269">
      <c r="A269" s="4"/>
      <c r="B269" s="4"/>
      <c r="C269" s="4"/>
      <c r="D269" s="4"/>
      <c r="E269" s="4"/>
      <c r="F269" s="5"/>
      <c r="G269" s="5"/>
      <c r="H269" s="5"/>
      <c r="I269" s="5"/>
      <c r="J269" s="5"/>
      <c r="K269" s="6"/>
      <c r="L269" s="4"/>
      <c r="M269" s="4"/>
      <c r="N269" s="4"/>
      <c r="O269" s="4"/>
      <c r="P269" s="4"/>
      <c r="Q269" s="5"/>
      <c r="R269" s="5"/>
      <c r="S269" s="5"/>
      <c r="T269" s="5"/>
      <c r="U269" s="5"/>
      <c r="V269" s="6"/>
    </row>
    <row r="270">
      <c r="A270" s="4"/>
      <c r="B270" s="4"/>
      <c r="C270" s="4"/>
      <c r="D270" s="4"/>
      <c r="E270" s="4"/>
      <c r="F270" s="5"/>
      <c r="G270" s="5"/>
      <c r="H270" s="5"/>
      <c r="I270" s="5"/>
      <c r="J270" s="5"/>
      <c r="K270" s="6"/>
      <c r="L270" s="4"/>
      <c r="M270" s="4"/>
      <c r="N270" s="4"/>
      <c r="O270" s="4"/>
      <c r="P270" s="4"/>
      <c r="Q270" s="5"/>
      <c r="R270" s="5"/>
      <c r="S270" s="5"/>
      <c r="T270" s="5"/>
      <c r="U270" s="5"/>
      <c r="V270" s="6"/>
    </row>
    <row r="271">
      <c r="A271" s="4"/>
      <c r="B271" s="4"/>
      <c r="C271" s="4"/>
      <c r="D271" s="4"/>
      <c r="E271" s="4"/>
      <c r="F271" s="5"/>
      <c r="G271" s="5"/>
      <c r="H271" s="5"/>
      <c r="I271" s="5"/>
      <c r="J271" s="5"/>
      <c r="K271" s="6"/>
      <c r="L271" s="4"/>
      <c r="M271" s="4"/>
      <c r="N271" s="4"/>
      <c r="O271" s="4"/>
      <c r="P271" s="4"/>
      <c r="Q271" s="5"/>
      <c r="R271" s="5"/>
      <c r="S271" s="5"/>
      <c r="T271" s="5"/>
      <c r="U271" s="5"/>
      <c r="V271" s="6"/>
    </row>
    <row r="272">
      <c r="A272" s="4"/>
      <c r="B272" s="4"/>
      <c r="C272" s="4"/>
      <c r="D272" s="4"/>
      <c r="E272" s="4"/>
      <c r="F272" s="5"/>
      <c r="G272" s="5"/>
      <c r="H272" s="5"/>
      <c r="I272" s="5"/>
      <c r="J272" s="5"/>
      <c r="K272" s="6"/>
      <c r="L272" s="4"/>
      <c r="M272" s="4"/>
      <c r="N272" s="4"/>
      <c r="O272" s="4"/>
      <c r="P272" s="4"/>
      <c r="Q272" s="5"/>
      <c r="R272" s="5"/>
      <c r="S272" s="5"/>
      <c r="T272" s="5"/>
      <c r="U272" s="5"/>
      <c r="V272" s="6"/>
    </row>
    <row r="273">
      <c r="A273" s="4"/>
      <c r="B273" s="4"/>
      <c r="C273" s="4"/>
      <c r="D273" s="4"/>
      <c r="E273" s="4"/>
      <c r="F273" s="5"/>
      <c r="G273" s="5"/>
      <c r="H273" s="5"/>
      <c r="I273" s="5"/>
      <c r="J273" s="5"/>
      <c r="K273" s="6"/>
      <c r="L273" s="4"/>
      <c r="M273" s="4"/>
      <c r="N273" s="4"/>
      <c r="O273" s="4"/>
      <c r="P273" s="4"/>
      <c r="Q273" s="5"/>
      <c r="R273" s="5"/>
      <c r="S273" s="5"/>
      <c r="T273" s="5"/>
      <c r="U273" s="5"/>
      <c r="V273" s="6"/>
    </row>
    <row r="274">
      <c r="A274" s="4"/>
      <c r="B274" s="4"/>
      <c r="C274" s="4"/>
      <c r="D274" s="4"/>
      <c r="E274" s="4"/>
      <c r="F274" s="5"/>
      <c r="G274" s="5"/>
      <c r="H274" s="5"/>
      <c r="I274" s="5"/>
      <c r="J274" s="5"/>
      <c r="K274" s="6"/>
      <c r="L274" s="4"/>
      <c r="M274" s="4"/>
      <c r="N274" s="4"/>
      <c r="O274" s="4"/>
      <c r="P274" s="4"/>
      <c r="Q274" s="5"/>
      <c r="R274" s="5"/>
      <c r="S274" s="5"/>
      <c r="T274" s="5"/>
      <c r="U274" s="5"/>
      <c r="V274" s="6"/>
    </row>
    <row r="275">
      <c r="A275" s="4"/>
      <c r="B275" s="4"/>
      <c r="C275" s="4"/>
      <c r="D275" s="4"/>
      <c r="E275" s="4"/>
      <c r="F275" s="5"/>
      <c r="G275" s="5"/>
      <c r="H275" s="5"/>
      <c r="I275" s="5"/>
      <c r="J275" s="5"/>
      <c r="K275" s="6"/>
      <c r="L275" s="4"/>
      <c r="M275" s="4"/>
      <c r="N275" s="4"/>
      <c r="O275" s="4"/>
      <c r="P275" s="4"/>
      <c r="Q275" s="5"/>
      <c r="R275" s="5"/>
      <c r="S275" s="5"/>
      <c r="T275" s="5"/>
      <c r="U275" s="5"/>
      <c r="V275" s="6"/>
    </row>
    <row r="276">
      <c r="A276" s="4"/>
      <c r="B276" s="4"/>
      <c r="C276" s="4"/>
      <c r="D276" s="4"/>
      <c r="E276" s="4"/>
      <c r="F276" s="5"/>
      <c r="G276" s="5"/>
      <c r="H276" s="5"/>
      <c r="I276" s="5"/>
      <c r="J276" s="5"/>
      <c r="K276" s="6"/>
      <c r="L276" s="4"/>
      <c r="M276" s="4"/>
      <c r="N276" s="4"/>
      <c r="O276" s="4"/>
      <c r="P276" s="4"/>
      <c r="Q276" s="5"/>
      <c r="R276" s="5"/>
      <c r="S276" s="5"/>
      <c r="T276" s="5"/>
      <c r="U276" s="5"/>
      <c r="V276" s="6"/>
    </row>
    <row r="277">
      <c r="A277" s="4"/>
      <c r="B277" s="4"/>
      <c r="C277" s="4"/>
      <c r="D277" s="4"/>
      <c r="E277" s="4"/>
      <c r="F277" s="5"/>
      <c r="G277" s="5"/>
      <c r="H277" s="5"/>
      <c r="I277" s="5"/>
      <c r="J277" s="5"/>
      <c r="K277" s="6"/>
      <c r="L277" s="4"/>
      <c r="M277" s="4"/>
      <c r="N277" s="4"/>
      <c r="O277" s="4"/>
      <c r="P277" s="4"/>
      <c r="Q277" s="5"/>
      <c r="R277" s="5"/>
      <c r="S277" s="5"/>
      <c r="T277" s="5"/>
      <c r="U277" s="5"/>
      <c r="V277" s="6"/>
    </row>
    <row r="278">
      <c r="A278" s="4"/>
      <c r="B278" s="4"/>
      <c r="C278" s="4"/>
      <c r="D278" s="4"/>
      <c r="E278" s="4"/>
      <c r="F278" s="5"/>
      <c r="G278" s="5"/>
      <c r="H278" s="5"/>
      <c r="I278" s="5"/>
      <c r="J278" s="5"/>
      <c r="K278" s="6"/>
      <c r="L278" s="4"/>
      <c r="M278" s="4"/>
      <c r="N278" s="4"/>
      <c r="O278" s="4"/>
      <c r="P278" s="4"/>
      <c r="Q278" s="5"/>
      <c r="R278" s="5"/>
      <c r="S278" s="5"/>
      <c r="T278" s="5"/>
      <c r="U278" s="5"/>
      <c r="V278" s="6"/>
    </row>
    <row r="279">
      <c r="A279" s="4"/>
      <c r="B279" s="4"/>
      <c r="C279" s="4"/>
      <c r="D279" s="4"/>
      <c r="E279" s="4"/>
      <c r="F279" s="5"/>
      <c r="G279" s="5"/>
      <c r="H279" s="5"/>
      <c r="I279" s="5"/>
      <c r="J279" s="5"/>
      <c r="K279" s="6"/>
      <c r="L279" s="4"/>
      <c r="M279" s="4"/>
      <c r="N279" s="4"/>
      <c r="O279" s="4"/>
      <c r="P279" s="4"/>
      <c r="Q279" s="5"/>
      <c r="R279" s="5"/>
      <c r="S279" s="5"/>
      <c r="T279" s="5"/>
      <c r="U279" s="5"/>
      <c r="V279" s="6"/>
    </row>
    <row r="280">
      <c r="A280" s="4"/>
      <c r="B280" s="4"/>
      <c r="C280" s="4"/>
      <c r="D280" s="4"/>
      <c r="E280" s="4"/>
      <c r="F280" s="5"/>
      <c r="G280" s="5"/>
      <c r="H280" s="5"/>
      <c r="I280" s="5"/>
      <c r="J280" s="5"/>
      <c r="K280" s="6"/>
      <c r="L280" s="4"/>
      <c r="M280" s="4"/>
      <c r="N280" s="4"/>
      <c r="O280" s="4"/>
      <c r="P280" s="4"/>
      <c r="Q280" s="5"/>
      <c r="R280" s="5"/>
      <c r="S280" s="5"/>
      <c r="T280" s="5"/>
      <c r="U280" s="5"/>
      <c r="V280" s="6"/>
    </row>
    <row r="281">
      <c r="A281" s="4"/>
      <c r="B281" s="4"/>
      <c r="C281" s="4"/>
      <c r="D281" s="4"/>
      <c r="E281" s="4"/>
      <c r="F281" s="5"/>
      <c r="G281" s="5"/>
      <c r="H281" s="5"/>
      <c r="I281" s="5"/>
      <c r="J281" s="5"/>
      <c r="K281" s="6"/>
      <c r="L281" s="4"/>
      <c r="M281" s="4"/>
      <c r="N281" s="4"/>
      <c r="O281" s="4"/>
      <c r="P281" s="4"/>
      <c r="Q281" s="5"/>
      <c r="R281" s="5"/>
      <c r="S281" s="5"/>
      <c r="T281" s="5"/>
      <c r="U281" s="5"/>
      <c r="V281" s="6"/>
    </row>
    <row r="282">
      <c r="A282" s="4"/>
      <c r="B282" s="4"/>
      <c r="C282" s="4"/>
      <c r="D282" s="4"/>
      <c r="E282" s="4"/>
      <c r="F282" s="5"/>
      <c r="G282" s="5"/>
      <c r="H282" s="5"/>
      <c r="I282" s="5"/>
      <c r="J282" s="5"/>
      <c r="K282" s="6"/>
      <c r="L282" s="4"/>
      <c r="M282" s="4"/>
      <c r="N282" s="4"/>
      <c r="O282" s="4"/>
      <c r="P282" s="4"/>
      <c r="Q282" s="5"/>
      <c r="R282" s="5"/>
      <c r="S282" s="5"/>
      <c r="T282" s="5"/>
      <c r="U282" s="5"/>
      <c r="V282" s="6"/>
    </row>
    <row r="283">
      <c r="A283" s="4"/>
      <c r="B283" s="4"/>
      <c r="C283" s="4"/>
      <c r="D283" s="4"/>
      <c r="E283" s="4"/>
      <c r="F283" s="5"/>
      <c r="G283" s="5"/>
      <c r="H283" s="5"/>
      <c r="I283" s="5"/>
      <c r="J283" s="5"/>
      <c r="K283" s="6"/>
      <c r="L283" s="4"/>
      <c r="M283" s="4"/>
      <c r="N283" s="4"/>
      <c r="O283" s="4"/>
      <c r="P283" s="4"/>
      <c r="Q283" s="5"/>
      <c r="R283" s="5"/>
      <c r="S283" s="5"/>
      <c r="T283" s="5"/>
      <c r="U283" s="5"/>
      <c r="V283" s="6"/>
    </row>
    <row r="284">
      <c r="A284" s="4"/>
      <c r="B284" s="4"/>
      <c r="C284" s="4"/>
      <c r="D284" s="4"/>
      <c r="E284" s="4"/>
      <c r="F284" s="5"/>
      <c r="G284" s="5"/>
      <c r="H284" s="5"/>
      <c r="I284" s="5"/>
      <c r="J284" s="5"/>
      <c r="K284" s="6"/>
      <c r="L284" s="4"/>
      <c r="M284" s="4"/>
      <c r="N284" s="4"/>
      <c r="O284" s="4"/>
      <c r="P284" s="4"/>
      <c r="Q284" s="5"/>
      <c r="R284" s="5"/>
      <c r="S284" s="5"/>
      <c r="T284" s="5"/>
      <c r="U284" s="5"/>
      <c r="V284" s="6"/>
    </row>
    <row r="285">
      <c r="A285" s="4"/>
      <c r="B285" s="4"/>
      <c r="C285" s="4"/>
      <c r="D285" s="4"/>
      <c r="E285" s="4"/>
      <c r="F285" s="5"/>
      <c r="G285" s="5"/>
      <c r="H285" s="5"/>
      <c r="I285" s="5"/>
      <c r="J285" s="5"/>
      <c r="K285" s="6"/>
      <c r="L285" s="4"/>
      <c r="M285" s="4"/>
      <c r="N285" s="4"/>
      <c r="O285" s="4"/>
      <c r="P285" s="4"/>
      <c r="Q285" s="5"/>
      <c r="R285" s="5"/>
      <c r="S285" s="5"/>
      <c r="T285" s="5"/>
      <c r="U285" s="5"/>
      <c r="V285" s="6"/>
    </row>
    <row r="286">
      <c r="A286" s="4"/>
      <c r="B286" s="4"/>
      <c r="C286" s="4"/>
      <c r="D286" s="4"/>
      <c r="E286" s="4"/>
      <c r="F286" s="5"/>
      <c r="G286" s="5"/>
      <c r="H286" s="5"/>
      <c r="I286" s="5"/>
      <c r="J286" s="5"/>
      <c r="K286" s="6"/>
      <c r="L286" s="4"/>
      <c r="M286" s="4"/>
      <c r="N286" s="4"/>
      <c r="O286" s="4"/>
      <c r="P286" s="4"/>
      <c r="Q286" s="5"/>
      <c r="R286" s="5"/>
      <c r="S286" s="5"/>
      <c r="T286" s="5"/>
      <c r="U286" s="5"/>
      <c r="V286" s="6"/>
    </row>
    <row r="287">
      <c r="A287" s="4"/>
      <c r="B287" s="4"/>
      <c r="C287" s="4"/>
      <c r="D287" s="4"/>
      <c r="E287" s="4"/>
      <c r="F287" s="5"/>
      <c r="G287" s="5"/>
      <c r="H287" s="5"/>
      <c r="I287" s="5"/>
      <c r="J287" s="5"/>
      <c r="K287" s="6"/>
      <c r="L287" s="4"/>
      <c r="M287" s="4"/>
      <c r="N287" s="4"/>
      <c r="O287" s="4"/>
      <c r="P287" s="4"/>
      <c r="Q287" s="5"/>
      <c r="R287" s="5"/>
      <c r="S287" s="5"/>
      <c r="T287" s="5"/>
      <c r="U287" s="5"/>
      <c r="V287" s="6"/>
    </row>
    <row r="288">
      <c r="A288" s="4"/>
      <c r="B288" s="4"/>
      <c r="C288" s="4"/>
      <c r="D288" s="4"/>
      <c r="E288" s="4"/>
      <c r="F288" s="5"/>
      <c r="G288" s="5"/>
      <c r="H288" s="5"/>
      <c r="I288" s="5"/>
      <c r="J288" s="5"/>
      <c r="K288" s="6"/>
      <c r="L288" s="4"/>
      <c r="M288" s="4"/>
      <c r="N288" s="4"/>
      <c r="O288" s="4"/>
      <c r="P288" s="4"/>
      <c r="Q288" s="5"/>
      <c r="R288" s="5"/>
      <c r="S288" s="5"/>
      <c r="T288" s="5"/>
      <c r="U288" s="5"/>
      <c r="V288" s="6"/>
    </row>
    <row r="289">
      <c r="A289" s="4"/>
      <c r="B289" s="4"/>
      <c r="C289" s="4"/>
      <c r="D289" s="4"/>
      <c r="E289" s="4"/>
      <c r="F289" s="5"/>
      <c r="G289" s="5"/>
      <c r="H289" s="5"/>
      <c r="I289" s="5"/>
      <c r="J289" s="5"/>
      <c r="K289" s="6"/>
      <c r="L289" s="4"/>
      <c r="M289" s="4"/>
      <c r="N289" s="4"/>
      <c r="O289" s="4"/>
      <c r="P289" s="4"/>
      <c r="Q289" s="5"/>
      <c r="R289" s="5"/>
      <c r="S289" s="5"/>
      <c r="T289" s="5"/>
      <c r="U289" s="5"/>
      <c r="V289" s="6"/>
    </row>
    <row r="290">
      <c r="A290" s="4"/>
      <c r="B290" s="4"/>
      <c r="C290" s="4"/>
      <c r="D290" s="4"/>
      <c r="E290" s="4"/>
      <c r="F290" s="5"/>
      <c r="G290" s="5"/>
      <c r="H290" s="5"/>
      <c r="I290" s="5"/>
      <c r="J290" s="5"/>
      <c r="K290" s="6"/>
      <c r="L290" s="4"/>
      <c r="M290" s="4"/>
      <c r="N290" s="4"/>
      <c r="O290" s="4"/>
      <c r="P290" s="4"/>
      <c r="Q290" s="5"/>
      <c r="R290" s="5"/>
      <c r="S290" s="5"/>
      <c r="T290" s="5"/>
      <c r="U290" s="5"/>
      <c r="V290" s="6"/>
    </row>
    <row r="291">
      <c r="A291" s="4"/>
      <c r="B291" s="4"/>
      <c r="C291" s="4"/>
      <c r="D291" s="4"/>
      <c r="E291" s="4"/>
      <c r="F291" s="5"/>
      <c r="G291" s="5"/>
      <c r="H291" s="5"/>
      <c r="I291" s="5"/>
      <c r="J291" s="5"/>
      <c r="K291" s="6"/>
      <c r="L291" s="4"/>
      <c r="M291" s="4"/>
      <c r="N291" s="4"/>
      <c r="O291" s="4"/>
      <c r="P291" s="4"/>
      <c r="Q291" s="5"/>
      <c r="R291" s="5"/>
      <c r="S291" s="5"/>
      <c r="T291" s="5"/>
      <c r="U291" s="5"/>
      <c r="V291" s="6"/>
    </row>
    <row r="292">
      <c r="A292" s="4"/>
      <c r="B292" s="4"/>
      <c r="C292" s="4"/>
      <c r="D292" s="4"/>
      <c r="E292" s="4"/>
      <c r="F292" s="5"/>
      <c r="G292" s="5"/>
      <c r="H292" s="5"/>
      <c r="I292" s="5"/>
      <c r="J292" s="5"/>
      <c r="K292" s="6"/>
      <c r="L292" s="4"/>
      <c r="M292" s="4"/>
      <c r="N292" s="4"/>
      <c r="O292" s="4"/>
      <c r="P292" s="4"/>
      <c r="Q292" s="5"/>
      <c r="R292" s="5"/>
      <c r="S292" s="5"/>
      <c r="T292" s="5"/>
      <c r="U292" s="5"/>
      <c r="V292" s="6"/>
    </row>
    <row r="293">
      <c r="A293" s="4"/>
      <c r="B293" s="4"/>
      <c r="C293" s="4"/>
      <c r="D293" s="4"/>
      <c r="E293" s="4"/>
      <c r="F293" s="5"/>
      <c r="G293" s="5"/>
      <c r="H293" s="5"/>
      <c r="I293" s="5"/>
      <c r="J293" s="5"/>
      <c r="K293" s="6"/>
      <c r="L293" s="4"/>
      <c r="M293" s="4"/>
      <c r="N293" s="4"/>
      <c r="O293" s="4"/>
      <c r="P293" s="4"/>
      <c r="Q293" s="5"/>
      <c r="R293" s="5"/>
      <c r="S293" s="5"/>
      <c r="T293" s="5"/>
      <c r="U293" s="5"/>
      <c r="V293" s="6"/>
    </row>
    <row r="294">
      <c r="A294" s="4"/>
      <c r="B294" s="4"/>
      <c r="C294" s="4"/>
      <c r="D294" s="4"/>
      <c r="E294" s="4"/>
      <c r="F294" s="5"/>
      <c r="G294" s="5"/>
      <c r="H294" s="5"/>
      <c r="I294" s="5"/>
      <c r="J294" s="5"/>
      <c r="K294" s="6"/>
      <c r="L294" s="4"/>
      <c r="M294" s="4"/>
      <c r="N294" s="4"/>
      <c r="O294" s="4"/>
      <c r="P294" s="4"/>
      <c r="Q294" s="5"/>
      <c r="R294" s="5"/>
      <c r="S294" s="5"/>
      <c r="T294" s="5"/>
      <c r="U294" s="5"/>
      <c r="V294" s="6"/>
    </row>
    <row r="295">
      <c r="A295" s="4"/>
      <c r="B295" s="4"/>
      <c r="C295" s="4"/>
      <c r="D295" s="4"/>
      <c r="E295" s="4"/>
      <c r="F295" s="5"/>
      <c r="G295" s="5"/>
      <c r="H295" s="5"/>
      <c r="I295" s="5"/>
      <c r="J295" s="5"/>
      <c r="K295" s="6"/>
      <c r="L295" s="4"/>
      <c r="M295" s="4"/>
      <c r="N295" s="4"/>
      <c r="O295" s="4"/>
      <c r="P295" s="4"/>
      <c r="Q295" s="5"/>
      <c r="R295" s="5"/>
      <c r="S295" s="5"/>
      <c r="T295" s="5"/>
      <c r="U295" s="5"/>
      <c r="V295" s="6"/>
    </row>
    <row r="296">
      <c r="A296" s="4"/>
      <c r="B296" s="4"/>
      <c r="C296" s="4"/>
      <c r="D296" s="4"/>
      <c r="E296" s="4"/>
      <c r="F296" s="5"/>
      <c r="G296" s="5"/>
      <c r="H296" s="5"/>
      <c r="I296" s="5"/>
      <c r="J296" s="5"/>
      <c r="K296" s="6"/>
      <c r="L296" s="4"/>
      <c r="M296" s="4"/>
      <c r="N296" s="4"/>
      <c r="O296" s="4"/>
      <c r="P296" s="4"/>
      <c r="Q296" s="5"/>
      <c r="R296" s="5"/>
      <c r="S296" s="5"/>
      <c r="T296" s="5"/>
      <c r="U296" s="5"/>
      <c r="V296" s="6"/>
    </row>
    <row r="297">
      <c r="A297" s="4"/>
      <c r="B297" s="4"/>
      <c r="C297" s="4"/>
      <c r="D297" s="4"/>
      <c r="E297" s="4"/>
      <c r="F297" s="5"/>
      <c r="G297" s="5"/>
      <c r="H297" s="5"/>
      <c r="I297" s="5"/>
      <c r="J297" s="5"/>
      <c r="K297" s="6"/>
      <c r="L297" s="4"/>
      <c r="M297" s="4"/>
      <c r="N297" s="4"/>
      <c r="O297" s="4"/>
      <c r="P297" s="4"/>
      <c r="Q297" s="5"/>
      <c r="R297" s="5"/>
      <c r="S297" s="5"/>
      <c r="T297" s="5"/>
      <c r="U297" s="5"/>
      <c r="V297" s="6"/>
    </row>
    <row r="298">
      <c r="A298" s="4"/>
      <c r="B298" s="4"/>
      <c r="C298" s="4"/>
      <c r="D298" s="4"/>
      <c r="E298" s="4"/>
      <c r="F298" s="5"/>
      <c r="G298" s="5"/>
      <c r="H298" s="5"/>
      <c r="I298" s="5"/>
      <c r="J298" s="5"/>
      <c r="K298" s="6"/>
      <c r="L298" s="4"/>
      <c r="M298" s="4"/>
      <c r="N298" s="4"/>
      <c r="O298" s="4"/>
      <c r="P298" s="4"/>
      <c r="Q298" s="5"/>
      <c r="R298" s="5"/>
      <c r="S298" s="5"/>
      <c r="T298" s="5"/>
      <c r="U298" s="5"/>
      <c r="V298" s="6"/>
    </row>
    <row r="299">
      <c r="A299" s="4"/>
      <c r="B299" s="4"/>
      <c r="C299" s="4"/>
      <c r="D299" s="4"/>
      <c r="E299" s="4"/>
      <c r="F299" s="5"/>
      <c r="G299" s="5"/>
      <c r="H299" s="5"/>
      <c r="I299" s="5"/>
      <c r="J299" s="5"/>
      <c r="K299" s="6"/>
      <c r="L299" s="4"/>
      <c r="M299" s="4"/>
      <c r="N299" s="4"/>
      <c r="O299" s="4"/>
      <c r="P299" s="4"/>
      <c r="Q299" s="5"/>
      <c r="R299" s="5"/>
      <c r="S299" s="5"/>
      <c r="T299" s="5"/>
      <c r="U299" s="5"/>
      <c r="V299" s="6"/>
    </row>
    <row r="300">
      <c r="A300" s="4"/>
      <c r="B300" s="4"/>
      <c r="C300" s="4"/>
      <c r="D300" s="4"/>
      <c r="E300" s="4"/>
      <c r="F300" s="5"/>
      <c r="G300" s="5"/>
      <c r="H300" s="5"/>
      <c r="I300" s="5"/>
      <c r="J300" s="5"/>
      <c r="K300" s="6"/>
      <c r="L300" s="4"/>
      <c r="M300" s="4"/>
      <c r="N300" s="4"/>
      <c r="O300" s="4"/>
      <c r="P300" s="4"/>
      <c r="Q300" s="5"/>
      <c r="R300" s="5"/>
      <c r="S300" s="5"/>
      <c r="T300" s="5"/>
      <c r="U300" s="5"/>
      <c r="V300" s="6"/>
    </row>
    <row r="301">
      <c r="A301" s="4"/>
      <c r="B301" s="4"/>
      <c r="C301" s="4"/>
      <c r="D301" s="4"/>
      <c r="E301" s="4"/>
      <c r="F301" s="5"/>
      <c r="G301" s="5"/>
      <c r="H301" s="5"/>
      <c r="I301" s="5"/>
      <c r="J301" s="5"/>
      <c r="K301" s="6"/>
      <c r="L301" s="4"/>
      <c r="M301" s="4"/>
      <c r="N301" s="4"/>
      <c r="O301" s="4"/>
      <c r="P301" s="4"/>
      <c r="Q301" s="5"/>
      <c r="R301" s="5"/>
      <c r="S301" s="5"/>
      <c r="T301" s="5"/>
      <c r="U301" s="5"/>
      <c r="V301" s="6"/>
    </row>
    <row r="302">
      <c r="A302" s="4"/>
      <c r="B302" s="4"/>
      <c r="C302" s="4"/>
      <c r="D302" s="4"/>
      <c r="E302" s="4"/>
      <c r="F302" s="5"/>
      <c r="G302" s="5"/>
      <c r="H302" s="5"/>
      <c r="I302" s="5"/>
      <c r="J302" s="5"/>
      <c r="K302" s="6"/>
      <c r="L302" s="4"/>
      <c r="M302" s="4"/>
      <c r="N302" s="4"/>
      <c r="O302" s="4"/>
      <c r="P302" s="4"/>
      <c r="Q302" s="5"/>
      <c r="R302" s="5"/>
      <c r="S302" s="5"/>
      <c r="T302" s="5"/>
      <c r="U302" s="5"/>
      <c r="V302" s="6"/>
    </row>
    <row r="303">
      <c r="A303" s="4"/>
      <c r="B303" s="4"/>
      <c r="C303" s="4"/>
      <c r="D303" s="4"/>
      <c r="E303" s="4"/>
      <c r="F303" s="5"/>
      <c r="G303" s="5"/>
      <c r="H303" s="5"/>
      <c r="I303" s="5"/>
      <c r="J303" s="5"/>
      <c r="K303" s="6"/>
      <c r="L303" s="4"/>
      <c r="M303" s="4"/>
      <c r="N303" s="4"/>
      <c r="O303" s="4"/>
      <c r="P303" s="4"/>
      <c r="Q303" s="5"/>
      <c r="R303" s="5"/>
      <c r="S303" s="5"/>
      <c r="T303" s="5"/>
      <c r="U303" s="5"/>
      <c r="V303" s="6"/>
    </row>
    <row r="304">
      <c r="A304" s="4"/>
      <c r="B304" s="4"/>
      <c r="C304" s="4"/>
      <c r="D304" s="4"/>
      <c r="E304" s="4"/>
      <c r="F304" s="5"/>
      <c r="G304" s="5"/>
      <c r="H304" s="5"/>
      <c r="I304" s="5"/>
      <c r="J304" s="5"/>
      <c r="K304" s="6"/>
      <c r="L304" s="4"/>
      <c r="M304" s="4"/>
      <c r="N304" s="4"/>
      <c r="O304" s="4"/>
      <c r="P304" s="4"/>
      <c r="Q304" s="5"/>
      <c r="R304" s="5"/>
      <c r="S304" s="5"/>
      <c r="T304" s="5"/>
      <c r="U304" s="5"/>
      <c r="V304" s="6"/>
    </row>
    <row r="305">
      <c r="A305" s="4"/>
      <c r="B305" s="4"/>
      <c r="C305" s="4"/>
      <c r="D305" s="4"/>
      <c r="E305" s="4"/>
      <c r="F305" s="5"/>
      <c r="G305" s="5"/>
      <c r="H305" s="5"/>
      <c r="I305" s="5"/>
      <c r="J305" s="5"/>
      <c r="K305" s="6"/>
      <c r="L305" s="4"/>
      <c r="M305" s="4"/>
      <c r="N305" s="4"/>
      <c r="O305" s="4"/>
      <c r="P305" s="4"/>
      <c r="Q305" s="5"/>
      <c r="R305" s="5"/>
      <c r="S305" s="5"/>
      <c r="T305" s="5"/>
      <c r="U305" s="5"/>
      <c r="V305" s="6"/>
    </row>
    <row r="306">
      <c r="A306" s="4"/>
      <c r="B306" s="4"/>
      <c r="C306" s="4"/>
      <c r="D306" s="4"/>
      <c r="E306" s="4"/>
      <c r="F306" s="5"/>
      <c r="G306" s="5"/>
      <c r="H306" s="5"/>
      <c r="I306" s="5"/>
      <c r="J306" s="5"/>
      <c r="K306" s="6"/>
      <c r="L306" s="4"/>
      <c r="M306" s="4"/>
      <c r="N306" s="4"/>
      <c r="O306" s="4"/>
      <c r="P306" s="4"/>
      <c r="Q306" s="5"/>
      <c r="R306" s="5"/>
      <c r="S306" s="5"/>
      <c r="T306" s="5"/>
      <c r="U306" s="5"/>
      <c r="V306" s="6"/>
    </row>
    <row r="307">
      <c r="A307" s="4"/>
      <c r="B307" s="4"/>
      <c r="C307" s="4"/>
      <c r="D307" s="4"/>
      <c r="E307" s="4"/>
      <c r="F307" s="5"/>
      <c r="G307" s="5"/>
      <c r="H307" s="5"/>
      <c r="I307" s="5"/>
      <c r="J307" s="5"/>
      <c r="K307" s="6"/>
      <c r="L307" s="4"/>
      <c r="M307" s="4"/>
      <c r="N307" s="4"/>
      <c r="O307" s="4"/>
      <c r="P307" s="4"/>
      <c r="Q307" s="5"/>
      <c r="R307" s="5"/>
      <c r="S307" s="5"/>
      <c r="T307" s="5"/>
      <c r="U307" s="5"/>
      <c r="V307" s="6"/>
    </row>
    <row r="308">
      <c r="A308" s="4"/>
      <c r="B308" s="4"/>
      <c r="C308" s="4"/>
      <c r="D308" s="4"/>
      <c r="E308" s="4"/>
      <c r="F308" s="5"/>
      <c r="G308" s="5"/>
      <c r="H308" s="5"/>
      <c r="I308" s="5"/>
      <c r="J308" s="5"/>
      <c r="K308" s="6"/>
      <c r="L308" s="4"/>
      <c r="M308" s="4"/>
      <c r="N308" s="4"/>
      <c r="O308" s="4"/>
      <c r="P308" s="4"/>
      <c r="Q308" s="5"/>
      <c r="R308" s="5"/>
      <c r="S308" s="5"/>
      <c r="T308" s="5"/>
      <c r="U308" s="5"/>
      <c r="V308" s="6"/>
    </row>
    <row r="309">
      <c r="A309" s="4"/>
      <c r="B309" s="4"/>
      <c r="C309" s="4"/>
      <c r="D309" s="4"/>
      <c r="E309" s="4"/>
      <c r="F309" s="5"/>
      <c r="G309" s="5"/>
      <c r="H309" s="5"/>
      <c r="I309" s="5"/>
      <c r="J309" s="5"/>
      <c r="K309" s="6"/>
      <c r="L309" s="4"/>
      <c r="M309" s="4"/>
      <c r="N309" s="4"/>
      <c r="O309" s="4"/>
      <c r="P309" s="4"/>
      <c r="Q309" s="5"/>
      <c r="R309" s="5"/>
      <c r="S309" s="5"/>
      <c r="T309" s="5"/>
      <c r="U309" s="5"/>
      <c r="V309" s="6"/>
    </row>
    <row r="310">
      <c r="A310" s="4"/>
      <c r="B310" s="4"/>
      <c r="C310" s="4"/>
      <c r="D310" s="4"/>
      <c r="E310" s="4"/>
      <c r="F310" s="5"/>
      <c r="G310" s="5"/>
      <c r="H310" s="5"/>
      <c r="I310" s="5"/>
      <c r="J310" s="5"/>
      <c r="K310" s="6"/>
      <c r="L310" s="4"/>
      <c r="M310" s="4"/>
      <c r="N310" s="4"/>
      <c r="O310" s="4"/>
      <c r="P310" s="4"/>
      <c r="Q310" s="5"/>
      <c r="R310" s="5"/>
      <c r="S310" s="5"/>
      <c r="T310" s="5"/>
      <c r="U310" s="5"/>
      <c r="V310" s="6"/>
    </row>
    <row r="311">
      <c r="A311" s="4"/>
      <c r="B311" s="4"/>
      <c r="C311" s="4"/>
      <c r="D311" s="4"/>
      <c r="E311" s="4"/>
      <c r="F311" s="5"/>
      <c r="G311" s="5"/>
      <c r="H311" s="5"/>
      <c r="I311" s="5"/>
      <c r="J311" s="5"/>
      <c r="K311" s="6"/>
      <c r="L311" s="4"/>
      <c r="M311" s="4"/>
      <c r="N311" s="4"/>
      <c r="O311" s="4"/>
      <c r="P311" s="4"/>
      <c r="Q311" s="5"/>
      <c r="R311" s="5"/>
      <c r="S311" s="5"/>
      <c r="T311" s="5"/>
      <c r="U311" s="5"/>
      <c r="V311" s="6"/>
    </row>
    <row r="312">
      <c r="A312" s="4"/>
      <c r="B312" s="4"/>
      <c r="C312" s="4"/>
      <c r="D312" s="4"/>
      <c r="E312" s="4"/>
      <c r="F312" s="5"/>
      <c r="G312" s="5"/>
      <c r="H312" s="5"/>
      <c r="I312" s="5"/>
      <c r="J312" s="5"/>
      <c r="K312" s="6"/>
      <c r="L312" s="4"/>
      <c r="M312" s="4"/>
      <c r="N312" s="4"/>
      <c r="O312" s="4"/>
      <c r="P312" s="4"/>
      <c r="Q312" s="5"/>
      <c r="R312" s="5"/>
      <c r="S312" s="5"/>
      <c r="T312" s="5"/>
      <c r="U312" s="5"/>
      <c r="V312" s="6"/>
    </row>
    <row r="313">
      <c r="A313" s="4"/>
      <c r="B313" s="4"/>
      <c r="C313" s="4"/>
      <c r="D313" s="4"/>
      <c r="E313" s="4"/>
      <c r="F313" s="5"/>
      <c r="G313" s="5"/>
      <c r="H313" s="5"/>
      <c r="I313" s="5"/>
      <c r="J313" s="5"/>
      <c r="K313" s="6"/>
      <c r="L313" s="4"/>
      <c r="M313" s="4"/>
      <c r="N313" s="4"/>
      <c r="O313" s="4"/>
      <c r="P313" s="4"/>
      <c r="Q313" s="5"/>
      <c r="R313" s="5"/>
      <c r="S313" s="5"/>
      <c r="T313" s="5"/>
      <c r="U313" s="5"/>
      <c r="V313" s="6"/>
    </row>
    <row r="314">
      <c r="A314" s="4"/>
      <c r="B314" s="4"/>
      <c r="C314" s="4"/>
      <c r="D314" s="4"/>
      <c r="E314" s="4"/>
      <c r="F314" s="5"/>
      <c r="G314" s="5"/>
      <c r="H314" s="5"/>
      <c r="I314" s="5"/>
      <c r="J314" s="5"/>
      <c r="K314" s="6"/>
      <c r="L314" s="4"/>
      <c r="M314" s="4"/>
      <c r="N314" s="4"/>
      <c r="O314" s="4"/>
      <c r="P314" s="4"/>
      <c r="Q314" s="5"/>
      <c r="R314" s="5"/>
      <c r="S314" s="5"/>
      <c r="T314" s="5"/>
      <c r="U314" s="5"/>
      <c r="V314" s="6"/>
    </row>
    <row r="315">
      <c r="A315" s="4"/>
      <c r="B315" s="4"/>
      <c r="C315" s="4"/>
      <c r="D315" s="4"/>
      <c r="E315" s="4"/>
      <c r="F315" s="5"/>
      <c r="G315" s="5"/>
      <c r="H315" s="5"/>
      <c r="I315" s="5"/>
      <c r="J315" s="5"/>
      <c r="K315" s="6"/>
      <c r="L315" s="4"/>
      <c r="M315" s="4"/>
      <c r="N315" s="4"/>
      <c r="O315" s="4"/>
      <c r="P315" s="4"/>
      <c r="Q315" s="5"/>
      <c r="R315" s="5"/>
      <c r="S315" s="5"/>
      <c r="T315" s="5"/>
      <c r="U315" s="5"/>
      <c r="V315" s="6"/>
    </row>
    <row r="316">
      <c r="A316" s="4"/>
      <c r="B316" s="4"/>
      <c r="C316" s="4"/>
      <c r="D316" s="4"/>
      <c r="E316" s="4"/>
      <c r="F316" s="5"/>
      <c r="G316" s="5"/>
      <c r="H316" s="5"/>
      <c r="I316" s="5"/>
      <c r="J316" s="5"/>
      <c r="K316" s="6"/>
      <c r="L316" s="4"/>
      <c r="M316" s="4"/>
      <c r="N316" s="4"/>
      <c r="O316" s="4"/>
      <c r="P316" s="4"/>
      <c r="Q316" s="5"/>
      <c r="R316" s="5"/>
      <c r="S316" s="5"/>
      <c r="T316" s="5"/>
      <c r="U316" s="5"/>
      <c r="V316" s="6"/>
    </row>
    <row r="317">
      <c r="A317" s="4"/>
      <c r="B317" s="4"/>
      <c r="C317" s="4"/>
      <c r="D317" s="4"/>
      <c r="E317" s="4"/>
      <c r="F317" s="5"/>
      <c r="G317" s="5"/>
      <c r="H317" s="5"/>
      <c r="I317" s="5"/>
      <c r="J317" s="5"/>
      <c r="K317" s="6"/>
      <c r="L317" s="4"/>
      <c r="M317" s="4"/>
      <c r="N317" s="4"/>
      <c r="O317" s="4"/>
      <c r="P317" s="4"/>
      <c r="Q317" s="5"/>
      <c r="R317" s="5"/>
      <c r="S317" s="5"/>
      <c r="T317" s="5"/>
      <c r="U317" s="5"/>
      <c r="V317" s="6"/>
    </row>
    <row r="318">
      <c r="A318" s="4"/>
      <c r="B318" s="4"/>
      <c r="C318" s="4"/>
      <c r="D318" s="4"/>
      <c r="E318" s="4"/>
      <c r="F318" s="5"/>
      <c r="G318" s="5"/>
      <c r="H318" s="5"/>
      <c r="I318" s="5"/>
      <c r="J318" s="5"/>
      <c r="K318" s="6"/>
      <c r="L318" s="4"/>
      <c r="M318" s="4"/>
      <c r="N318" s="4"/>
      <c r="O318" s="4"/>
      <c r="P318" s="4"/>
      <c r="Q318" s="5"/>
      <c r="R318" s="5"/>
      <c r="S318" s="5"/>
      <c r="T318" s="5"/>
      <c r="U318" s="5"/>
      <c r="V318" s="6"/>
    </row>
    <row r="319">
      <c r="A319" s="4"/>
      <c r="B319" s="4"/>
      <c r="C319" s="4"/>
      <c r="D319" s="4"/>
      <c r="E319" s="4"/>
      <c r="F319" s="5"/>
      <c r="G319" s="5"/>
      <c r="H319" s="5"/>
      <c r="I319" s="5"/>
      <c r="J319" s="5"/>
      <c r="K319" s="6"/>
      <c r="L319" s="4"/>
      <c r="M319" s="4"/>
      <c r="N319" s="4"/>
      <c r="O319" s="4"/>
      <c r="P319" s="4"/>
      <c r="Q319" s="5"/>
      <c r="R319" s="5"/>
      <c r="S319" s="5"/>
      <c r="T319" s="5"/>
      <c r="U319" s="5"/>
      <c r="V319" s="6"/>
    </row>
    <row r="320">
      <c r="A320" s="4"/>
      <c r="B320" s="4"/>
      <c r="C320" s="4"/>
      <c r="D320" s="4"/>
      <c r="E320" s="4"/>
      <c r="F320" s="5"/>
      <c r="G320" s="5"/>
      <c r="H320" s="5"/>
      <c r="I320" s="5"/>
      <c r="J320" s="5"/>
      <c r="K320" s="6"/>
      <c r="L320" s="4"/>
      <c r="M320" s="4"/>
      <c r="N320" s="4"/>
      <c r="O320" s="4"/>
      <c r="P320" s="4"/>
      <c r="Q320" s="5"/>
      <c r="R320" s="5"/>
      <c r="S320" s="5"/>
      <c r="T320" s="5"/>
      <c r="U320" s="5"/>
      <c r="V320" s="6"/>
    </row>
    <row r="321">
      <c r="A321" s="4"/>
      <c r="B321" s="4"/>
      <c r="C321" s="4"/>
      <c r="D321" s="4"/>
      <c r="E321" s="4"/>
      <c r="F321" s="5"/>
      <c r="G321" s="5"/>
      <c r="H321" s="5"/>
      <c r="I321" s="5"/>
      <c r="J321" s="5"/>
      <c r="K321" s="6"/>
      <c r="L321" s="4"/>
      <c r="M321" s="4"/>
      <c r="N321" s="4"/>
      <c r="O321" s="4"/>
      <c r="P321" s="4"/>
      <c r="Q321" s="5"/>
      <c r="R321" s="5"/>
      <c r="S321" s="5"/>
      <c r="T321" s="5"/>
      <c r="U321" s="5"/>
      <c r="V321" s="6"/>
    </row>
    <row r="322">
      <c r="A322" s="4"/>
      <c r="B322" s="4"/>
      <c r="C322" s="4"/>
      <c r="D322" s="4"/>
      <c r="E322" s="4"/>
      <c r="F322" s="5"/>
      <c r="G322" s="5"/>
      <c r="H322" s="5"/>
      <c r="I322" s="5"/>
      <c r="J322" s="5"/>
      <c r="K322" s="6"/>
      <c r="L322" s="4"/>
      <c r="M322" s="4"/>
      <c r="N322" s="4"/>
      <c r="O322" s="4"/>
      <c r="P322" s="4"/>
      <c r="Q322" s="5"/>
      <c r="R322" s="5"/>
      <c r="S322" s="5"/>
      <c r="T322" s="5"/>
      <c r="U322" s="5"/>
      <c r="V322" s="6"/>
    </row>
    <row r="323">
      <c r="A323" s="4"/>
      <c r="B323" s="4"/>
      <c r="C323" s="4"/>
      <c r="D323" s="4"/>
      <c r="E323" s="4"/>
      <c r="F323" s="5"/>
      <c r="G323" s="5"/>
      <c r="H323" s="5"/>
      <c r="I323" s="5"/>
      <c r="J323" s="5"/>
      <c r="K323" s="6"/>
      <c r="L323" s="4"/>
      <c r="M323" s="4"/>
      <c r="N323" s="4"/>
      <c r="O323" s="4"/>
      <c r="P323" s="4"/>
      <c r="Q323" s="5"/>
      <c r="R323" s="5"/>
      <c r="S323" s="5"/>
      <c r="T323" s="5"/>
      <c r="U323" s="5"/>
      <c r="V323" s="6"/>
    </row>
    <row r="324">
      <c r="A324" s="4"/>
      <c r="B324" s="4"/>
      <c r="C324" s="4"/>
      <c r="D324" s="4"/>
      <c r="E324" s="4"/>
      <c r="F324" s="5"/>
      <c r="G324" s="5"/>
      <c r="H324" s="5"/>
      <c r="I324" s="5"/>
      <c r="J324" s="5"/>
      <c r="K324" s="6"/>
      <c r="L324" s="4"/>
      <c r="M324" s="4"/>
      <c r="N324" s="4"/>
      <c r="O324" s="4"/>
      <c r="P324" s="4"/>
      <c r="Q324" s="5"/>
      <c r="R324" s="5"/>
      <c r="S324" s="5"/>
      <c r="T324" s="5"/>
      <c r="U324" s="5"/>
      <c r="V324" s="6"/>
    </row>
    <row r="325">
      <c r="A325" s="4"/>
      <c r="B325" s="4"/>
      <c r="C325" s="4"/>
      <c r="D325" s="4"/>
      <c r="E325" s="4"/>
      <c r="F325" s="5"/>
      <c r="G325" s="5"/>
      <c r="H325" s="5"/>
      <c r="I325" s="5"/>
      <c r="J325" s="5"/>
      <c r="K325" s="6"/>
      <c r="L325" s="4"/>
      <c r="M325" s="4"/>
      <c r="N325" s="4"/>
      <c r="O325" s="4"/>
      <c r="P325" s="4"/>
      <c r="Q325" s="5"/>
      <c r="R325" s="5"/>
      <c r="S325" s="5"/>
      <c r="T325" s="5"/>
      <c r="U325" s="5"/>
      <c r="V325" s="6"/>
    </row>
    <row r="326">
      <c r="A326" s="4"/>
      <c r="B326" s="4"/>
      <c r="C326" s="4"/>
      <c r="D326" s="4"/>
      <c r="E326" s="4"/>
      <c r="F326" s="5"/>
      <c r="G326" s="5"/>
      <c r="H326" s="5"/>
      <c r="I326" s="5"/>
      <c r="J326" s="5"/>
      <c r="K326" s="6"/>
      <c r="L326" s="4"/>
      <c r="M326" s="4"/>
      <c r="N326" s="4"/>
      <c r="O326" s="4"/>
      <c r="P326" s="4"/>
      <c r="Q326" s="5"/>
      <c r="R326" s="5"/>
      <c r="S326" s="5"/>
      <c r="T326" s="5"/>
      <c r="U326" s="5"/>
      <c r="V326" s="6"/>
    </row>
    <row r="327">
      <c r="A327" s="4"/>
      <c r="B327" s="4"/>
      <c r="C327" s="4"/>
      <c r="D327" s="4"/>
      <c r="E327" s="4"/>
      <c r="F327" s="5"/>
      <c r="G327" s="5"/>
      <c r="H327" s="5"/>
      <c r="I327" s="5"/>
      <c r="J327" s="5"/>
      <c r="K327" s="6"/>
      <c r="L327" s="4"/>
      <c r="M327" s="4"/>
      <c r="N327" s="4"/>
      <c r="O327" s="4"/>
      <c r="P327" s="4"/>
      <c r="Q327" s="5"/>
      <c r="R327" s="5"/>
      <c r="S327" s="5"/>
      <c r="T327" s="5"/>
      <c r="U327" s="5"/>
      <c r="V327" s="6"/>
    </row>
    <row r="328">
      <c r="A328" s="4"/>
      <c r="B328" s="4"/>
      <c r="C328" s="4"/>
      <c r="D328" s="4"/>
      <c r="E328" s="4"/>
      <c r="F328" s="5"/>
      <c r="G328" s="5"/>
      <c r="H328" s="5"/>
      <c r="I328" s="5"/>
      <c r="J328" s="5"/>
      <c r="K328" s="6"/>
      <c r="L328" s="4"/>
      <c r="M328" s="4"/>
      <c r="N328" s="4"/>
      <c r="O328" s="4"/>
      <c r="P328" s="4"/>
      <c r="Q328" s="5"/>
      <c r="R328" s="5"/>
      <c r="S328" s="5"/>
      <c r="T328" s="5"/>
      <c r="U328" s="5"/>
      <c r="V328" s="6"/>
    </row>
    <row r="329">
      <c r="A329" s="4"/>
      <c r="B329" s="4"/>
      <c r="C329" s="4"/>
      <c r="D329" s="4"/>
      <c r="E329" s="4"/>
      <c r="F329" s="5"/>
      <c r="G329" s="5"/>
      <c r="H329" s="5"/>
      <c r="I329" s="5"/>
      <c r="J329" s="5"/>
      <c r="K329" s="6"/>
      <c r="L329" s="4"/>
      <c r="M329" s="4"/>
      <c r="N329" s="4"/>
      <c r="O329" s="4"/>
      <c r="P329" s="4"/>
      <c r="Q329" s="5"/>
      <c r="R329" s="5"/>
      <c r="S329" s="5"/>
      <c r="T329" s="5"/>
      <c r="U329" s="5"/>
      <c r="V329" s="6"/>
    </row>
    <row r="330">
      <c r="A330" s="4"/>
      <c r="B330" s="4"/>
      <c r="C330" s="4"/>
      <c r="D330" s="4"/>
      <c r="E330" s="4"/>
      <c r="F330" s="5"/>
      <c r="G330" s="5"/>
      <c r="H330" s="5"/>
      <c r="I330" s="5"/>
      <c r="J330" s="5"/>
      <c r="K330" s="6"/>
      <c r="L330" s="4"/>
      <c r="M330" s="4"/>
      <c r="N330" s="4"/>
      <c r="O330" s="4"/>
      <c r="P330" s="4"/>
      <c r="Q330" s="5"/>
      <c r="R330" s="5"/>
      <c r="S330" s="5"/>
      <c r="T330" s="5"/>
      <c r="U330" s="5"/>
      <c r="V330" s="6"/>
    </row>
    <row r="331">
      <c r="A331" s="4"/>
      <c r="B331" s="4"/>
      <c r="C331" s="4"/>
      <c r="D331" s="4"/>
      <c r="E331" s="4"/>
      <c r="F331" s="5"/>
      <c r="G331" s="5"/>
      <c r="H331" s="5"/>
      <c r="I331" s="5"/>
      <c r="J331" s="5"/>
      <c r="K331" s="6"/>
      <c r="L331" s="4"/>
      <c r="M331" s="4"/>
      <c r="N331" s="4"/>
      <c r="O331" s="4"/>
      <c r="P331" s="4"/>
      <c r="Q331" s="5"/>
      <c r="R331" s="5"/>
      <c r="S331" s="5"/>
      <c r="T331" s="5"/>
      <c r="U331" s="5"/>
      <c r="V331" s="6"/>
    </row>
    <row r="332">
      <c r="A332" s="4"/>
      <c r="B332" s="4"/>
      <c r="C332" s="4"/>
      <c r="D332" s="4"/>
      <c r="E332" s="4"/>
      <c r="F332" s="5"/>
      <c r="G332" s="5"/>
      <c r="H332" s="5"/>
      <c r="I332" s="5"/>
      <c r="J332" s="5"/>
      <c r="K332" s="6"/>
      <c r="L332" s="4"/>
      <c r="M332" s="4"/>
      <c r="N332" s="4"/>
      <c r="O332" s="4"/>
      <c r="P332" s="4"/>
      <c r="Q332" s="5"/>
      <c r="R332" s="5"/>
      <c r="S332" s="5"/>
      <c r="T332" s="5"/>
      <c r="U332" s="5"/>
      <c r="V332" s="6"/>
    </row>
    <row r="333">
      <c r="A333" s="4"/>
      <c r="B333" s="4"/>
      <c r="C333" s="4"/>
      <c r="D333" s="4"/>
      <c r="E333" s="4"/>
      <c r="F333" s="5"/>
      <c r="G333" s="5"/>
      <c r="H333" s="5"/>
      <c r="I333" s="5"/>
      <c r="J333" s="5"/>
      <c r="K333" s="6"/>
      <c r="L333" s="4"/>
      <c r="M333" s="4"/>
      <c r="N333" s="4"/>
      <c r="O333" s="4"/>
      <c r="P333" s="4"/>
      <c r="Q333" s="5"/>
      <c r="R333" s="5"/>
      <c r="S333" s="5"/>
      <c r="T333" s="5"/>
      <c r="U333" s="5"/>
      <c r="V333" s="6"/>
    </row>
    <row r="334">
      <c r="A334" s="4"/>
      <c r="B334" s="4"/>
      <c r="C334" s="4"/>
      <c r="D334" s="4"/>
      <c r="E334" s="4"/>
      <c r="F334" s="5"/>
      <c r="G334" s="5"/>
      <c r="H334" s="5"/>
      <c r="I334" s="5"/>
      <c r="J334" s="5"/>
      <c r="K334" s="6"/>
      <c r="L334" s="4"/>
      <c r="M334" s="4"/>
      <c r="N334" s="4"/>
      <c r="O334" s="4"/>
      <c r="P334" s="4"/>
      <c r="Q334" s="5"/>
      <c r="R334" s="5"/>
      <c r="S334" s="5"/>
      <c r="T334" s="5"/>
      <c r="U334" s="5"/>
      <c r="V334" s="6"/>
    </row>
    <row r="335">
      <c r="A335" s="4"/>
      <c r="B335" s="4"/>
      <c r="C335" s="4"/>
      <c r="D335" s="4"/>
      <c r="E335" s="4"/>
      <c r="F335" s="5"/>
      <c r="G335" s="5"/>
      <c r="H335" s="5"/>
      <c r="I335" s="5"/>
      <c r="J335" s="5"/>
      <c r="K335" s="6"/>
      <c r="L335" s="4"/>
      <c r="M335" s="4"/>
      <c r="N335" s="4"/>
      <c r="O335" s="4"/>
      <c r="P335" s="4"/>
      <c r="Q335" s="5"/>
      <c r="R335" s="5"/>
      <c r="S335" s="5"/>
      <c r="T335" s="5"/>
      <c r="U335" s="5"/>
      <c r="V335" s="6"/>
    </row>
    <row r="336">
      <c r="A336" s="4"/>
      <c r="B336" s="4"/>
      <c r="C336" s="4"/>
      <c r="D336" s="4"/>
      <c r="E336" s="4"/>
      <c r="F336" s="5"/>
      <c r="G336" s="5"/>
      <c r="H336" s="5"/>
      <c r="I336" s="5"/>
      <c r="J336" s="5"/>
      <c r="K336" s="6"/>
      <c r="L336" s="4"/>
      <c r="M336" s="4"/>
      <c r="N336" s="4"/>
      <c r="O336" s="4"/>
      <c r="P336" s="4"/>
      <c r="Q336" s="5"/>
      <c r="R336" s="5"/>
      <c r="S336" s="5"/>
      <c r="T336" s="5"/>
      <c r="U336" s="5"/>
      <c r="V336" s="6"/>
    </row>
    <row r="337">
      <c r="A337" s="4"/>
      <c r="B337" s="4"/>
      <c r="C337" s="4"/>
      <c r="D337" s="4"/>
      <c r="E337" s="4"/>
      <c r="F337" s="5"/>
      <c r="G337" s="5"/>
      <c r="H337" s="5"/>
      <c r="I337" s="5"/>
      <c r="J337" s="5"/>
      <c r="K337" s="6"/>
      <c r="L337" s="4"/>
      <c r="M337" s="4"/>
      <c r="N337" s="4"/>
      <c r="O337" s="4"/>
      <c r="P337" s="4"/>
      <c r="Q337" s="5"/>
      <c r="R337" s="5"/>
      <c r="S337" s="5"/>
      <c r="T337" s="5"/>
      <c r="U337" s="5"/>
      <c r="V337" s="6"/>
    </row>
    <row r="338">
      <c r="A338" s="4"/>
      <c r="B338" s="4"/>
      <c r="C338" s="4"/>
      <c r="D338" s="4"/>
      <c r="E338" s="4"/>
      <c r="F338" s="5"/>
      <c r="G338" s="5"/>
      <c r="H338" s="5"/>
      <c r="I338" s="5"/>
      <c r="J338" s="5"/>
      <c r="K338" s="6"/>
      <c r="L338" s="4"/>
      <c r="M338" s="4"/>
      <c r="N338" s="4"/>
      <c r="O338" s="4"/>
      <c r="P338" s="4"/>
      <c r="Q338" s="5"/>
      <c r="R338" s="5"/>
      <c r="S338" s="5"/>
      <c r="T338" s="5"/>
      <c r="U338" s="5"/>
      <c r="V338" s="6"/>
    </row>
    <row r="339">
      <c r="A339" s="4"/>
      <c r="B339" s="4"/>
      <c r="C339" s="4"/>
      <c r="D339" s="4"/>
      <c r="E339" s="4"/>
      <c r="F339" s="5"/>
      <c r="G339" s="5"/>
      <c r="H339" s="5"/>
      <c r="I339" s="5"/>
      <c r="J339" s="5"/>
      <c r="K339" s="6"/>
      <c r="L339" s="4"/>
      <c r="M339" s="4"/>
      <c r="N339" s="4"/>
      <c r="O339" s="4"/>
      <c r="P339" s="4"/>
      <c r="Q339" s="5"/>
      <c r="R339" s="5"/>
      <c r="S339" s="5"/>
      <c r="T339" s="5"/>
      <c r="U339" s="5"/>
      <c r="V339" s="6"/>
    </row>
    <row r="340">
      <c r="A340" s="4"/>
      <c r="B340" s="4"/>
      <c r="C340" s="4"/>
      <c r="D340" s="4"/>
      <c r="E340" s="4"/>
      <c r="F340" s="5"/>
      <c r="G340" s="5"/>
      <c r="H340" s="5"/>
      <c r="I340" s="5"/>
      <c r="J340" s="5"/>
      <c r="K340" s="6"/>
      <c r="L340" s="4"/>
      <c r="M340" s="4"/>
      <c r="N340" s="4"/>
      <c r="O340" s="4"/>
      <c r="P340" s="4"/>
      <c r="Q340" s="5"/>
      <c r="R340" s="5"/>
      <c r="S340" s="5"/>
      <c r="T340" s="5"/>
      <c r="U340" s="5"/>
      <c r="V340" s="6"/>
    </row>
    <row r="341">
      <c r="A341" s="4"/>
      <c r="B341" s="4"/>
      <c r="C341" s="4"/>
      <c r="D341" s="4"/>
      <c r="E341" s="4"/>
      <c r="F341" s="5"/>
      <c r="G341" s="5"/>
      <c r="H341" s="5"/>
      <c r="I341" s="5"/>
      <c r="J341" s="5"/>
      <c r="K341" s="6"/>
      <c r="L341" s="4"/>
      <c r="M341" s="4"/>
      <c r="N341" s="4"/>
      <c r="O341" s="4"/>
      <c r="P341" s="4"/>
      <c r="Q341" s="5"/>
      <c r="R341" s="5"/>
      <c r="S341" s="5"/>
      <c r="T341" s="5"/>
      <c r="U341" s="5"/>
      <c r="V341" s="6"/>
    </row>
    <row r="342">
      <c r="A342" s="4"/>
      <c r="B342" s="4"/>
      <c r="C342" s="4"/>
      <c r="D342" s="4"/>
      <c r="E342" s="4"/>
      <c r="F342" s="5"/>
      <c r="G342" s="5"/>
      <c r="H342" s="5"/>
      <c r="I342" s="5"/>
      <c r="J342" s="5"/>
      <c r="K342" s="6"/>
      <c r="L342" s="4"/>
      <c r="M342" s="4"/>
      <c r="N342" s="4"/>
      <c r="O342" s="4"/>
      <c r="P342" s="4"/>
      <c r="Q342" s="5"/>
      <c r="R342" s="5"/>
      <c r="S342" s="5"/>
      <c r="T342" s="5"/>
      <c r="U342" s="5"/>
      <c r="V342" s="6"/>
    </row>
    <row r="343">
      <c r="A343" s="4"/>
      <c r="B343" s="4"/>
      <c r="C343" s="4"/>
      <c r="D343" s="4"/>
      <c r="E343" s="4"/>
      <c r="F343" s="5"/>
      <c r="G343" s="5"/>
      <c r="H343" s="5"/>
      <c r="I343" s="5"/>
      <c r="J343" s="5"/>
      <c r="K343" s="6"/>
      <c r="L343" s="4"/>
      <c r="M343" s="4"/>
      <c r="N343" s="4"/>
      <c r="O343" s="4"/>
      <c r="P343" s="4"/>
      <c r="Q343" s="5"/>
      <c r="R343" s="5"/>
      <c r="S343" s="5"/>
      <c r="T343" s="5"/>
      <c r="U343" s="5"/>
      <c r="V343" s="6"/>
    </row>
    <row r="344">
      <c r="A344" s="4"/>
      <c r="B344" s="4"/>
      <c r="C344" s="4"/>
      <c r="D344" s="4"/>
      <c r="E344" s="4"/>
      <c r="F344" s="5"/>
      <c r="G344" s="5"/>
      <c r="H344" s="5"/>
      <c r="I344" s="5"/>
      <c r="J344" s="5"/>
      <c r="K344" s="6"/>
      <c r="L344" s="4"/>
      <c r="M344" s="4"/>
      <c r="N344" s="4"/>
      <c r="O344" s="4"/>
      <c r="P344" s="4"/>
      <c r="Q344" s="5"/>
      <c r="R344" s="5"/>
      <c r="S344" s="5"/>
      <c r="T344" s="5"/>
      <c r="U344" s="5"/>
      <c r="V344" s="6"/>
    </row>
    <row r="345">
      <c r="A345" s="4"/>
      <c r="B345" s="4"/>
      <c r="C345" s="4"/>
      <c r="D345" s="4"/>
      <c r="E345" s="4"/>
      <c r="F345" s="5"/>
      <c r="G345" s="5"/>
      <c r="H345" s="5"/>
      <c r="I345" s="5"/>
      <c r="J345" s="5"/>
      <c r="K345" s="6"/>
      <c r="L345" s="4"/>
      <c r="M345" s="4"/>
      <c r="N345" s="4"/>
      <c r="O345" s="4"/>
      <c r="P345" s="4"/>
      <c r="Q345" s="5"/>
      <c r="R345" s="5"/>
      <c r="S345" s="5"/>
      <c r="T345" s="5"/>
      <c r="U345" s="5"/>
      <c r="V345" s="6"/>
    </row>
    <row r="346">
      <c r="A346" s="4"/>
      <c r="B346" s="4"/>
      <c r="C346" s="4"/>
      <c r="D346" s="4"/>
      <c r="E346" s="4"/>
      <c r="F346" s="5"/>
      <c r="G346" s="5"/>
      <c r="H346" s="5"/>
      <c r="I346" s="5"/>
      <c r="J346" s="5"/>
      <c r="K346" s="6"/>
      <c r="L346" s="4"/>
      <c r="M346" s="4"/>
      <c r="N346" s="4"/>
      <c r="O346" s="4"/>
      <c r="P346" s="4"/>
      <c r="Q346" s="5"/>
      <c r="R346" s="5"/>
      <c r="S346" s="5"/>
      <c r="T346" s="5"/>
      <c r="U346" s="5"/>
      <c r="V346" s="6"/>
    </row>
    <row r="347">
      <c r="A347" s="4"/>
      <c r="B347" s="4"/>
      <c r="C347" s="4"/>
      <c r="D347" s="4"/>
      <c r="E347" s="4"/>
      <c r="F347" s="5"/>
      <c r="G347" s="5"/>
      <c r="H347" s="5"/>
      <c r="I347" s="5"/>
      <c r="J347" s="5"/>
      <c r="K347" s="6"/>
      <c r="L347" s="4"/>
      <c r="M347" s="4"/>
      <c r="N347" s="4"/>
      <c r="O347" s="4"/>
      <c r="P347" s="4"/>
      <c r="Q347" s="5"/>
      <c r="R347" s="5"/>
      <c r="S347" s="5"/>
      <c r="T347" s="5"/>
      <c r="U347" s="5"/>
      <c r="V347" s="6"/>
    </row>
    <row r="348">
      <c r="A348" s="4"/>
      <c r="B348" s="4"/>
      <c r="C348" s="4"/>
      <c r="D348" s="4"/>
      <c r="E348" s="4"/>
      <c r="F348" s="5"/>
      <c r="G348" s="5"/>
      <c r="H348" s="5"/>
      <c r="I348" s="5"/>
      <c r="J348" s="5"/>
      <c r="K348" s="6"/>
      <c r="L348" s="4"/>
      <c r="M348" s="4"/>
      <c r="N348" s="4"/>
      <c r="O348" s="4"/>
      <c r="P348" s="4"/>
      <c r="Q348" s="5"/>
      <c r="R348" s="5"/>
      <c r="S348" s="5"/>
      <c r="T348" s="5"/>
      <c r="U348" s="5"/>
      <c r="V348" s="6"/>
    </row>
    <row r="349">
      <c r="A349" s="4"/>
      <c r="B349" s="4"/>
      <c r="C349" s="4"/>
      <c r="D349" s="4"/>
      <c r="E349" s="4"/>
      <c r="F349" s="5"/>
      <c r="G349" s="5"/>
      <c r="H349" s="5"/>
      <c r="I349" s="5"/>
      <c r="J349" s="5"/>
      <c r="K349" s="6"/>
      <c r="L349" s="4"/>
      <c r="M349" s="4"/>
      <c r="N349" s="4"/>
      <c r="O349" s="4"/>
      <c r="P349" s="4"/>
      <c r="Q349" s="5"/>
      <c r="R349" s="5"/>
      <c r="S349" s="5"/>
      <c r="T349" s="5"/>
      <c r="U349" s="5"/>
      <c r="V349" s="6"/>
    </row>
    <row r="350">
      <c r="A350" s="4"/>
      <c r="B350" s="4"/>
      <c r="C350" s="4"/>
      <c r="D350" s="4"/>
      <c r="E350" s="4"/>
      <c r="F350" s="5"/>
      <c r="G350" s="5"/>
      <c r="H350" s="5"/>
      <c r="I350" s="5"/>
      <c r="J350" s="5"/>
      <c r="K350" s="6"/>
      <c r="L350" s="4"/>
      <c r="M350" s="4"/>
      <c r="N350" s="4"/>
      <c r="O350" s="4"/>
      <c r="P350" s="4"/>
      <c r="Q350" s="5"/>
      <c r="R350" s="5"/>
      <c r="S350" s="5"/>
      <c r="T350" s="5"/>
      <c r="U350" s="5"/>
      <c r="V350" s="6"/>
    </row>
    <row r="351">
      <c r="A351" s="4"/>
      <c r="B351" s="4"/>
      <c r="C351" s="4"/>
      <c r="D351" s="4"/>
      <c r="E351" s="4"/>
      <c r="F351" s="5"/>
      <c r="G351" s="5"/>
      <c r="H351" s="5"/>
      <c r="I351" s="5"/>
      <c r="J351" s="5"/>
      <c r="K351" s="6"/>
      <c r="L351" s="4"/>
      <c r="M351" s="4"/>
      <c r="N351" s="4"/>
      <c r="O351" s="4"/>
      <c r="P351" s="4"/>
      <c r="Q351" s="5"/>
      <c r="R351" s="5"/>
      <c r="S351" s="5"/>
      <c r="T351" s="5"/>
      <c r="U351" s="5"/>
      <c r="V351" s="6"/>
    </row>
    <row r="352">
      <c r="A352" s="4"/>
      <c r="B352" s="4"/>
      <c r="C352" s="4"/>
      <c r="D352" s="4"/>
      <c r="E352" s="4"/>
      <c r="F352" s="5"/>
      <c r="G352" s="5"/>
      <c r="H352" s="5"/>
      <c r="I352" s="5"/>
      <c r="J352" s="5"/>
      <c r="K352" s="6"/>
      <c r="L352" s="4"/>
      <c r="M352" s="4"/>
      <c r="N352" s="4"/>
      <c r="O352" s="4"/>
      <c r="P352" s="4"/>
      <c r="Q352" s="5"/>
      <c r="R352" s="5"/>
      <c r="S352" s="5"/>
      <c r="T352" s="5"/>
      <c r="U352" s="5"/>
      <c r="V352" s="6"/>
    </row>
    <row r="353">
      <c r="A353" s="4"/>
      <c r="B353" s="4"/>
      <c r="C353" s="4"/>
      <c r="D353" s="4"/>
      <c r="E353" s="4"/>
      <c r="F353" s="5"/>
      <c r="G353" s="5"/>
      <c r="H353" s="5"/>
      <c r="I353" s="5"/>
      <c r="J353" s="5"/>
      <c r="K353" s="6"/>
      <c r="L353" s="4"/>
      <c r="M353" s="4"/>
      <c r="N353" s="4"/>
      <c r="O353" s="4"/>
      <c r="P353" s="4"/>
      <c r="Q353" s="5"/>
      <c r="R353" s="5"/>
      <c r="S353" s="5"/>
      <c r="T353" s="5"/>
      <c r="U353" s="5"/>
      <c r="V353" s="6"/>
    </row>
    <row r="354">
      <c r="A354" s="4"/>
      <c r="B354" s="4"/>
      <c r="C354" s="4"/>
      <c r="D354" s="4"/>
      <c r="E354" s="4"/>
      <c r="F354" s="5"/>
      <c r="G354" s="5"/>
      <c r="H354" s="5"/>
      <c r="I354" s="5"/>
      <c r="J354" s="5"/>
      <c r="K354" s="6"/>
      <c r="L354" s="4"/>
      <c r="M354" s="4"/>
      <c r="N354" s="4"/>
      <c r="O354" s="4"/>
      <c r="P354" s="4"/>
      <c r="Q354" s="5"/>
      <c r="R354" s="5"/>
      <c r="S354" s="5"/>
      <c r="T354" s="5"/>
      <c r="U354" s="5"/>
      <c r="V354" s="6"/>
    </row>
    <row r="355">
      <c r="A355" s="4"/>
      <c r="B355" s="4"/>
      <c r="C355" s="4"/>
      <c r="D355" s="4"/>
      <c r="E355" s="4"/>
      <c r="F355" s="5"/>
      <c r="G355" s="5"/>
      <c r="H355" s="5"/>
      <c r="I355" s="5"/>
      <c r="J355" s="5"/>
      <c r="K355" s="6"/>
      <c r="L355" s="4"/>
      <c r="M355" s="4"/>
      <c r="N355" s="4"/>
      <c r="O355" s="4"/>
      <c r="P355" s="4"/>
      <c r="Q355" s="5"/>
      <c r="R355" s="5"/>
      <c r="S355" s="5"/>
      <c r="T355" s="5"/>
      <c r="U355" s="5"/>
      <c r="V355" s="6"/>
    </row>
    <row r="356">
      <c r="A356" s="4"/>
      <c r="B356" s="4"/>
      <c r="C356" s="4"/>
      <c r="D356" s="4"/>
      <c r="E356" s="4"/>
      <c r="F356" s="5"/>
      <c r="G356" s="5"/>
      <c r="H356" s="5"/>
      <c r="I356" s="5"/>
      <c r="J356" s="5"/>
      <c r="K356" s="6"/>
      <c r="L356" s="4"/>
      <c r="M356" s="4"/>
      <c r="N356" s="4"/>
      <c r="O356" s="4"/>
      <c r="P356" s="4"/>
      <c r="Q356" s="5"/>
      <c r="R356" s="5"/>
      <c r="S356" s="5"/>
      <c r="T356" s="5"/>
      <c r="U356" s="5"/>
      <c r="V356" s="6"/>
    </row>
    <row r="357">
      <c r="A357" s="4"/>
      <c r="B357" s="4"/>
      <c r="C357" s="4"/>
      <c r="D357" s="4"/>
      <c r="E357" s="4"/>
      <c r="F357" s="5"/>
      <c r="G357" s="5"/>
      <c r="H357" s="5"/>
      <c r="I357" s="5"/>
      <c r="J357" s="5"/>
      <c r="K357" s="6"/>
      <c r="L357" s="4"/>
      <c r="M357" s="4"/>
      <c r="N357" s="4"/>
      <c r="O357" s="4"/>
      <c r="P357" s="4"/>
      <c r="Q357" s="5"/>
      <c r="R357" s="5"/>
      <c r="S357" s="5"/>
      <c r="T357" s="5"/>
      <c r="U357" s="5"/>
      <c r="V357" s="6"/>
    </row>
    <row r="358">
      <c r="A358" s="4"/>
      <c r="B358" s="4"/>
      <c r="C358" s="4"/>
      <c r="D358" s="4"/>
      <c r="E358" s="4"/>
      <c r="F358" s="5"/>
      <c r="G358" s="5"/>
      <c r="H358" s="5"/>
      <c r="I358" s="5"/>
      <c r="J358" s="5"/>
      <c r="K358" s="6"/>
      <c r="L358" s="4"/>
      <c r="M358" s="4"/>
      <c r="N358" s="4"/>
      <c r="O358" s="4"/>
      <c r="P358" s="4"/>
      <c r="Q358" s="5"/>
      <c r="R358" s="5"/>
      <c r="S358" s="5"/>
      <c r="T358" s="5"/>
      <c r="U358" s="5"/>
      <c r="V358" s="6"/>
    </row>
    <row r="359">
      <c r="A359" s="4"/>
      <c r="B359" s="4"/>
      <c r="C359" s="4"/>
      <c r="D359" s="4"/>
      <c r="E359" s="4"/>
      <c r="F359" s="5"/>
      <c r="G359" s="5"/>
      <c r="H359" s="5"/>
      <c r="I359" s="5"/>
      <c r="J359" s="5"/>
      <c r="K359" s="6"/>
      <c r="L359" s="4"/>
      <c r="M359" s="4"/>
      <c r="N359" s="4"/>
      <c r="O359" s="4"/>
      <c r="P359" s="4"/>
      <c r="Q359" s="5"/>
      <c r="R359" s="5"/>
      <c r="S359" s="5"/>
      <c r="T359" s="5"/>
      <c r="U359" s="5"/>
      <c r="V359" s="6"/>
    </row>
    <row r="360">
      <c r="A360" s="4"/>
      <c r="B360" s="4"/>
      <c r="C360" s="4"/>
      <c r="D360" s="4"/>
      <c r="E360" s="4"/>
      <c r="F360" s="5"/>
      <c r="G360" s="5"/>
      <c r="H360" s="5"/>
      <c r="I360" s="5"/>
      <c r="J360" s="5"/>
      <c r="K360" s="6"/>
      <c r="L360" s="4"/>
      <c r="M360" s="4"/>
      <c r="N360" s="4"/>
      <c r="O360" s="4"/>
      <c r="P360" s="4"/>
      <c r="Q360" s="5"/>
      <c r="R360" s="5"/>
      <c r="S360" s="5"/>
      <c r="T360" s="5"/>
      <c r="U360" s="5"/>
      <c r="V360" s="6"/>
    </row>
    <row r="361">
      <c r="A361" s="4"/>
      <c r="B361" s="4"/>
      <c r="C361" s="4"/>
      <c r="D361" s="4"/>
      <c r="E361" s="4"/>
      <c r="F361" s="5"/>
      <c r="G361" s="5"/>
      <c r="H361" s="5"/>
      <c r="I361" s="5"/>
      <c r="J361" s="5"/>
      <c r="K361" s="6"/>
      <c r="L361" s="4"/>
      <c r="M361" s="4"/>
      <c r="N361" s="4"/>
      <c r="O361" s="4"/>
      <c r="P361" s="4"/>
      <c r="Q361" s="5"/>
      <c r="R361" s="5"/>
      <c r="S361" s="5"/>
      <c r="T361" s="5"/>
      <c r="U361" s="5"/>
      <c r="V361" s="6"/>
    </row>
    <row r="362">
      <c r="A362" s="4"/>
      <c r="B362" s="4"/>
      <c r="C362" s="4"/>
      <c r="D362" s="4"/>
      <c r="E362" s="4"/>
      <c r="F362" s="5"/>
      <c r="G362" s="5"/>
      <c r="H362" s="5"/>
      <c r="I362" s="5"/>
      <c r="J362" s="5"/>
      <c r="K362" s="6"/>
      <c r="L362" s="4"/>
      <c r="M362" s="4"/>
      <c r="N362" s="4"/>
      <c r="O362" s="4"/>
      <c r="P362" s="4"/>
      <c r="Q362" s="5"/>
      <c r="R362" s="5"/>
      <c r="S362" s="5"/>
      <c r="T362" s="5"/>
      <c r="U362" s="5"/>
      <c r="V362" s="6"/>
    </row>
    <row r="363">
      <c r="A363" s="4"/>
      <c r="B363" s="4"/>
      <c r="C363" s="4"/>
      <c r="D363" s="4"/>
      <c r="E363" s="4"/>
      <c r="F363" s="5"/>
      <c r="G363" s="5"/>
      <c r="H363" s="5"/>
      <c r="I363" s="5"/>
      <c r="J363" s="5"/>
      <c r="K363" s="6"/>
      <c r="L363" s="4"/>
      <c r="M363" s="4"/>
      <c r="N363" s="4"/>
      <c r="O363" s="4"/>
      <c r="P363" s="4"/>
      <c r="Q363" s="5"/>
      <c r="R363" s="5"/>
      <c r="S363" s="5"/>
      <c r="T363" s="5"/>
      <c r="U363" s="5"/>
      <c r="V363" s="6"/>
    </row>
    <row r="364">
      <c r="A364" s="4"/>
      <c r="B364" s="4"/>
      <c r="C364" s="4"/>
      <c r="D364" s="4"/>
      <c r="E364" s="4"/>
      <c r="F364" s="5"/>
      <c r="G364" s="5"/>
      <c r="H364" s="5"/>
      <c r="I364" s="5"/>
      <c r="J364" s="5"/>
      <c r="K364" s="6"/>
      <c r="L364" s="4"/>
      <c r="M364" s="4"/>
      <c r="N364" s="4"/>
      <c r="O364" s="4"/>
      <c r="P364" s="4"/>
      <c r="Q364" s="5"/>
      <c r="R364" s="5"/>
      <c r="S364" s="5"/>
      <c r="T364" s="5"/>
      <c r="U364" s="5"/>
      <c r="V364" s="6"/>
    </row>
    <row r="365">
      <c r="A365" s="4"/>
      <c r="B365" s="4"/>
      <c r="C365" s="4"/>
      <c r="D365" s="4"/>
      <c r="E365" s="4"/>
      <c r="F365" s="5"/>
      <c r="G365" s="5"/>
      <c r="H365" s="5"/>
      <c r="I365" s="5"/>
      <c r="J365" s="5"/>
      <c r="K365" s="6"/>
      <c r="L365" s="4"/>
      <c r="M365" s="4"/>
      <c r="N365" s="4"/>
      <c r="O365" s="4"/>
      <c r="P365" s="4"/>
      <c r="Q365" s="5"/>
      <c r="R365" s="5"/>
      <c r="S365" s="5"/>
      <c r="T365" s="5"/>
      <c r="U365" s="5"/>
      <c r="V365" s="6"/>
    </row>
    <row r="366">
      <c r="A366" s="4"/>
      <c r="B366" s="4"/>
      <c r="C366" s="4"/>
      <c r="D366" s="4"/>
      <c r="E366" s="4"/>
      <c r="F366" s="5"/>
      <c r="G366" s="5"/>
      <c r="H366" s="5"/>
      <c r="I366" s="5"/>
      <c r="J366" s="5"/>
      <c r="K366" s="6"/>
      <c r="L366" s="4"/>
      <c r="M366" s="4"/>
      <c r="N366" s="4"/>
      <c r="O366" s="4"/>
      <c r="P366" s="4"/>
      <c r="Q366" s="5"/>
      <c r="R366" s="5"/>
      <c r="S366" s="5"/>
      <c r="T366" s="5"/>
      <c r="U366" s="5"/>
      <c r="V366" s="6"/>
    </row>
    <row r="367">
      <c r="A367" s="4"/>
      <c r="B367" s="4"/>
      <c r="C367" s="4"/>
      <c r="D367" s="4"/>
      <c r="E367" s="4"/>
      <c r="F367" s="5"/>
      <c r="G367" s="5"/>
      <c r="H367" s="5"/>
      <c r="I367" s="5"/>
      <c r="J367" s="5"/>
      <c r="K367" s="6"/>
      <c r="L367" s="4"/>
      <c r="M367" s="4"/>
      <c r="N367" s="4"/>
      <c r="O367" s="4"/>
      <c r="P367" s="4"/>
      <c r="Q367" s="5"/>
      <c r="R367" s="5"/>
      <c r="S367" s="5"/>
      <c r="T367" s="5"/>
      <c r="U367" s="5"/>
      <c r="V367" s="6"/>
    </row>
    <row r="368">
      <c r="A368" s="4"/>
      <c r="B368" s="4"/>
      <c r="C368" s="4"/>
      <c r="D368" s="4"/>
      <c r="E368" s="4"/>
      <c r="F368" s="5"/>
      <c r="G368" s="5"/>
      <c r="H368" s="5"/>
      <c r="I368" s="5"/>
      <c r="J368" s="5"/>
      <c r="K368" s="6"/>
      <c r="L368" s="4"/>
      <c r="M368" s="4"/>
      <c r="N368" s="4"/>
      <c r="O368" s="4"/>
      <c r="P368" s="4"/>
      <c r="Q368" s="5"/>
      <c r="R368" s="5"/>
      <c r="S368" s="5"/>
      <c r="T368" s="5"/>
      <c r="U368" s="5"/>
      <c r="V368" s="6"/>
    </row>
    <row r="369">
      <c r="A369" s="4"/>
      <c r="B369" s="4"/>
      <c r="C369" s="4"/>
      <c r="D369" s="4"/>
      <c r="E369" s="4"/>
      <c r="F369" s="5"/>
      <c r="G369" s="5"/>
      <c r="H369" s="5"/>
      <c r="I369" s="5"/>
      <c r="J369" s="5"/>
      <c r="K369" s="6"/>
      <c r="L369" s="4"/>
      <c r="M369" s="4"/>
      <c r="N369" s="4"/>
      <c r="O369" s="4"/>
      <c r="P369" s="4"/>
      <c r="Q369" s="5"/>
      <c r="R369" s="5"/>
      <c r="S369" s="5"/>
      <c r="T369" s="5"/>
      <c r="U369" s="5"/>
      <c r="V369" s="6"/>
    </row>
    <row r="370">
      <c r="A370" s="4"/>
      <c r="B370" s="4"/>
      <c r="C370" s="4"/>
      <c r="D370" s="4"/>
      <c r="E370" s="4"/>
      <c r="F370" s="5"/>
      <c r="G370" s="5"/>
      <c r="H370" s="5"/>
      <c r="I370" s="5"/>
      <c r="J370" s="5"/>
      <c r="K370" s="6"/>
      <c r="L370" s="4"/>
      <c r="M370" s="4"/>
      <c r="N370" s="4"/>
      <c r="O370" s="4"/>
      <c r="P370" s="4"/>
      <c r="Q370" s="5"/>
      <c r="R370" s="5"/>
      <c r="S370" s="5"/>
      <c r="T370" s="5"/>
      <c r="U370" s="5"/>
      <c r="V370" s="6"/>
    </row>
    <row r="371">
      <c r="A371" s="4"/>
      <c r="B371" s="4"/>
      <c r="C371" s="4"/>
      <c r="D371" s="4"/>
      <c r="E371" s="4"/>
      <c r="F371" s="5"/>
      <c r="G371" s="5"/>
      <c r="H371" s="5"/>
      <c r="I371" s="5"/>
      <c r="J371" s="5"/>
      <c r="K371" s="6"/>
      <c r="L371" s="4"/>
      <c r="M371" s="4"/>
      <c r="N371" s="4"/>
      <c r="O371" s="4"/>
      <c r="P371" s="4"/>
      <c r="Q371" s="5"/>
      <c r="R371" s="5"/>
      <c r="S371" s="5"/>
      <c r="T371" s="5"/>
      <c r="U371" s="5"/>
      <c r="V371" s="6"/>
    </row>
    <row r="372">
      <c r="A372" s="4"/>
      <c r="B372" s="4"/>
      <c r="C372" s="4"/>
      <c r="D372" s="4"/>
      <c r="E372" s="4"/>
      <c r="F372" s="5"/>
      <c r="G372" s="5"/>
      <c r="H372" s="5"/>
      <c r="I372" s="5"/>
      <c r="J372" s="5"/>
      <c r="K372" s="6"/>
      <c r="L372" s="4"/>
      <c r="M372" s="4"/>
      <c r="N372" s="4"/>
      <c r="O372" s="4"/>
      <c r="P372" s="4"/>
      <c r="Q372" s="5"/>
      <c r="R372" s="5"/>
      <c r="S372" s="5"/>
      <c r="T372" s="5"/>
      <c r="U372" s="5"/>
      <c r="V372" s="6"/>
    </row>
    <row r="373">
      <c r="A373" s="4"/>
      <c r="B373" s="4"/>
      <c r="C373" s="4"/>
      <c r="D373" s="4"/>
      <c r="E373" s="4"/>
      <c r="F373" s="5"/>
      <c r="G373" s="5"/>
      <c r="H373" s="5"/>
      <c r="I373" s="5"/>
      <c r="J373" s="5"/>
      <c r="K373" s="6"/>
      <c r="L373" s="4"/>
      <c r="M373" s="4"/>
      <c r="N373" s="4"/>
      <c r="O373" s="4"/>
      <c r="P373" s="4"/>
      <c r="Q373" s="5"/>
      <c r="R373" s="5"/>
      <c r="S373" s="5"/>
      <c r="T373" s="5"/>
      <c r="U373" s="5"/>
      <c r="V373" s="6"/>
    </row>
    <row r="374">
      <c r="A374" s="4"/>
      <c r="B374" s="4"/>
      <c r="C374" s="4"/>
      <c r="D374" s="4"/>
      <c r="E374" s="4"/>
      <c r="F374" s="5"/>
      <c r="G374" s="5"/>
      <c r="H374" s="5"/>
      <c r="I374" s="5"/>
      <c r="J374" s="5"/>
      <c r="K374" s="6"/>
      <c r="L374" s="4"/>
      <c r="M374" s="4"/>
      <c r="N374" s="4"/>
      <c r="O374" s="4"/>
      <c r="P374" s="4"/>
      <c r="Q374" s="5"/>
      <c r="R374" s="5"/>
      <c r="S374" s="5"/>
      <c r="T374" s="5"/>
      <c r="U374" s="5"/>
      <c r="V374" s="6"/>
    </row>
    <row r="375">
      <c r="A375" s="4"/>
      <c r="B375" s="4"/>
      <c r="C375" s="4"/>
      <c r="D375" s="4"/>
      <c r="E375" s="4"/>
      <c r="F375" s="5"/>
      <c r="G375" s="5"/>
      <c r="H375" s="5"/>
      <c r="I375" s="5"/>
      <c r="J375" s="5"/>
      <c r="K375" s="6"/>
      <c r="L375" s="4"/>
      <c r="M375" s="4"/>
      <c r="N375" s="4"/>
      <c r="O375" s="4"/>
      <c r="P375" s="4"/>
      <c r="Q375" s="5"/>
      <c r="R375" s="5"/>
      <c r="S375" s="5"/>
      <c r="T375" s="5"/>
      <c r="U375" s="5"/>
      <c r="V375" s="6"/>
    </row>
    <row r="376">
      <c r="A376" s="4"/>
      <c r="B376" s="4"/>
      <c r="C376" s="4"/>
      <c r="D376" s="4"/>
      <c r="E376" s="4"/>
      <c r="F376" s="5"/>
      <c r="G376" s="5"/>
      <c r="H376" s="5"/>
      <c r="I376" s="5"/>
      <c r="J376" s="5"/>
      <c r="K376" s="6"/>
      <c r="L376" s="4"/>
      <c r="M376" s="4"/>
      <c r="N376" s="4"/>
      <c r="O376" s="4"/>
      <c r="P376" s="4"/>
      <c r="Q376" s="5"/>
      <c r="R376" s="5"/>
      <c r="S376" s="5"/>
      <c r="T376" s="5"/>
      <c r="U376" s="5"/>
      <c r="V376" s="6"/>
    </row>
    <row r="377">
      <c r="A377" s="4"/>
      <c r="B377" s="4"/>
      <c r="C377" s="4"/>
      <c r="D377" s="4"/>
      <c r="E377" s="4"/>
      <c r="F377" s="5"/>
      <c r="G377" s="5"/>
      <c r="H377" s="5"/>
      <c r="I377" s="5"/>
      <c r="J377" s="5"/>
      <c r="K377" s="6"/>
      <c r="L377" s="4"/>
      <c r="M377" s="4"/>
      <c r="N377" s="4"/>
      <c r="O377" s="4"/>
      <c r="P377" s="4"/>
      <c r="Q377" s="5"/>
      <c r="R377" s="5"/>
      <c r="S377" s="5"/>
      <c r="T377" s="5"/>
      <c r="U377" s="5"/>
      <c r="V377" s="6"/>
    </row>
    <row r="378">
      <c r="A378" s="4"/>
      <c r="B378" s="4"/>
      <c r="C378" s="4"/>
      <c r="D378" s="4"/>
      <c r="E378" s="4"/>
      <c r="F378" s="5"/>
      <c r="G378" s="5"/>
      <c r="H378" s="5"/>
      <c r="I378" s="5"/>
      <c r="J378" s="5"/>
      <c r="K378" s="6"/>
      <c r="L378" s="4"/>
      <c r="M378" s="4"/>
      <c r="N378" s="4"/>
      <c r="O378" s="4"/>
      <c r="P378" s="4"/>
      <c r="Q378" s="5"/>
      <c r="R378" s="5"/>
      <c r="S378" s="5"/>
      <c r="T378" s="5"/>
      <c r="U378" s="5"/>
      <c r="V378" s="6"/>
    </row>
    <row r="379">
      <c r="A379" s="4"/>
      <c r="B379" s="4"/>
      <c r="C379" s="4"/>
      <c r="D379" s="4"/>
      <c r="E379" s="4"/>
      <c r="F379" s="5"/>
      <c r="G379" s="5"/>
      <c r="H379" s="5"/>
      <c r="I379" s="5"/>
      <c r="J379" s="5"/>
      <c r="K379" s="6"/>
      <c r="L379" s="4"/>
      <c r="M379" s="4"/>
      <c r="N379" s="4"/>
      <c r="O379" s="4"/>
      <c r="P379" s="4"/>
      <c r="Q379" s="5"/>
      <c r="R379" s="5"/>
      <c r="S379" s="5"/>
      <c r="T379" s="5"/>
      <c r="U379" s="5"/>
      <c r="V379" s="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17.88"/>
    <col customWidth="1" min="3" max="3" width="11.25"/>
    <col customWidth="1" min="4" max="4" width="8.5"/>
    <col customWidth="1" min="5" max="5" width="12.0"/>
    <col customWidth="1" min="6" max="6" width="4.13"/>
    <col customWidth="1" min="7" max="7" width="6.75"/>
    <col customWidth="1" min="8" max="9" width="11.13"/>
    <col customWidth="1" min="10" max="10" width="16.25"/>
    <col customWidth="1" min="11" max="11" width="14.38"/>
    <col customWidth="1" min="12" max="12" width="18.75"/>
    <col customWidth="1" min="13" max="13" width="16.88"/>
    <col customWidth="1" min="14" max="14" width="18.75"/>
    <col customWidth="1" min="15" max="15" width="16.88"/>
    <col customWidth="1" min="16" max="16" width="13.13"/>
    <col customWidth="1" min="17" max="17" width="10.75"/>
    <col customWidth="1" min="18" max="18" width="18.5"/>
    <col customWidth="1" min="19" max="19" width="16.63"/>
    <col customWidth="1" min="20" max="20" width="11.75"/>
    <col customWidth="1" min="21" max="21" width="9.25"/>
    <col customWidth="1" min="22" max="22" width="8.13"/>
    <col customWidth="1" min="23" max="23" width="8.88"/>
    <col customWidth="1" min="24" max="24" width="10.63"/>
    <col customWidth="1" min="25" max="25" width="7.25"/>
    <col customWidth="1" min="26" max="26" width="9.0"/>
    <col customWidth="1" min="27" max="27" width="7.38"/>
    <col customWidth="1" min="28" max="28" width="9.25"/>
    <col customWidth="1" min="29" max="29" width="7.25"/>
    <col customWidth="1" min="30" max="30" width="10.13"/>
    <col customWidth="1" min="31" max="31" width="4.13"/>
    <col customWidth="1" min="32" max="32" width="8.5"/>
    <col customWidth="1" min="33" max="33" width="10.13"/>
    <col customWidth="1" min="34" max="34" width="8.5"/>
    <col customWidth="1" min="35" max="35" width="10.5"/>
    <col customWidth="1" min="36" max="36" width="8.38"/>
    <col customWidth="1" min="37" max="37" width="11.25"/>
    <col customWidth="1" min="38" max="38" width="13.38"/>
  </cols>
  <sheetData>
    <row r="1">
      <c r="A1" s="14" t="s">
        <v>5</v>
      </c>
      <c r="B1" s="14" t="s">
        <v>6</v>
      </c>
      <c r="C1" s="14" t="s">
        <v>7</v>
      </c>
      <c r="D1" s="14" t="s">
        <v>8</v>
      </c>
      <c r="E1" s="14" t="s">
        <v>9</v>
      </c>
      <c r="F1" s="15" t="s">
        <v>10</v>
      </c>
      <c r="G1" s="15" t="s">
        <v>11</v>
      </c>
      <c r="H1" s="18" t="s">
        <v>851</v>
      </c>
      <c r="I1" s="18" t="s">
        <v>852</v>
      </c>
      <c r="J1" s="14" t="s">
        <v>853</v>
      </c>
      <c r="K1" s="14" t="s">
        <v>854</v>
      </c>
      <c r="L1" s="14" t="s">
        <v>855</v>
      </c>
      <c r="M1" s="14" t="s">
        <v>856</v>
      </c>
      <c r="N1" s="14" t="s">
        <v>857</v>
      </c>
      <c r="O1" s="14" t="s">
        <v>858</v>
      </c>
      <c r="P1" s="14" t="s">
        <v>859</v>
      </c>
      <c r="Q1" s="14" t="s">
        <v>860</v>
      </c>
      <c r="R1" s="14" t="s">
        <v>861</v>
      </c>
      <c r="S1" s="14" t="s">
        <v>862</v>
      </c>
      <c r="T1" s="14" t="s">
        <v>983</v>
      </c>
      <c r="U1" s="14" t="s">
        <v>984</v>
      </c>
      <c r="V1" s="14" t="s">
        <v>985</v>
      </c>
      <c r="W1" s="14" t="s">
        <v>986</v>
      </c>
      <c r="X1" s="14" t="s">
        <v>987</v>
      </c>
      <c r="Y1" s="14" t="s">
        <v>18</v>
      </c>
      <c r="Z1" s="14" t="s">
        <v>19</v>
      </c>
      <c r="AA1" s="14" t="s">
        <v>20</v>
      </c>
      <c r="AB1" s="14" t="s">
        <v>21</v>
      </c>
      <c r="AC1" s="14" t="s">
        <v>22</v>
      </c>
      <c r="AD1" s="14" t="s">
        <v>23</v>
      </c>
      <c r="AE1" s="14" t="s">
        <v>24</v>
      </c>
      <c r="AF1" s="14" t="s">
        <v>25</v>
      </c>
      <c r="AG1" s="14" t="s">
        <v>26</v>
      </c>
      <c r="AH1" s="14" t="s">
        <v>27</v>
      </c>
      <c r="AI1" s="14" t="s">
        <v>28</v>
      </c>
      <c r="AJ1" s="14" t="s">
        <v>29</v>
      </c>
      <c r="AK1" s="14" t="s">
        <v>30</v>
      </c>
      <c r="AL1" s="14" t="s">
        <v>988</v>
      </c>
    </row>
    <row r="2">
      <c r="A2" s="129">
        <v>101.0</v>
      </c>
      <c r="B2" s="14" t="s">
        <v>31</v>
      </c>
      <c r="C2" s="14" t="s">
        <v>32</v>
      </c>
      <c r="D2" s="14" t="s">
        <v>33</v>
      </c>
      <c r="E2" s="14" t="s">
        <v>34</v>
      </c>
      <c r="F2" s="15" t="s">
        <v>35</v>
      </c>
      <c r="G2" s="15" t="s">
        <v>36</v>
      </c>
      <c r="H2" s="18" t="s">
        <v>1057</v>
      </c>
      <c r="I2" s="18" t="s">
        <v>1058</v>
      </c>
      <c r="J2" s="129">
        <v>2283789.84</v>
      </c>
      <c r="K2" s="129">
        <v>2052177.29</v>
      </c>
      <c r="L2" s="129">
        <v>63188.92</v>
      </c>
      <c r="M2" s="129">
        <v>58910.22</v>
      </c>
      <c r="N2" s="129">
        <v>38.0</v>
      </c>
      <c r="O2" s="129">
        <v>73.0</v>
      </c>
      <c r="P2" s="129">
        <v>781.0</v>
      </c>
      <c r="Q2" s="129">
        <v>721.0</v>
      </c>
      <c r="R2" s="129">
        <v>71.0</v>
      </c>
      <c r="S2" s="129">
        <v>51.0</v>
      </c>
      <c r="T2" s="129">
        <v>-47.0</v>
      </c>
      <c r="U2" s="129">
        <v>8.0</v>
      </c>
      <c r="V2" s="129">
        <v>39.0</v>
      </c>
      <c r="W2" s="129">
        <v>7.26</v>
      </c>
      <c r="X2" s="129">
        <v>11.29</v>
      </c>
      <c r="Y2" s="129">
        <v>1.0</v>
      </c>
      <c r="Z2" s="129">
        <v>1.0</v>
      </c>
      <c r="AA2" s="129">
        <v>2.0</v>
      </c>
      <c r="AB2" s="129">
        <v>2.0</v>
      </c>
      <c r="AC2" s="129">
        <v>2.0</v>
      </c>
      <c r="AD2" s="129">
        <v>1.85</v>
      </c>
      <c r="AE2" s="129">
        <v>292.0</v>
      </c>
      <c r="AF2" s="129">
        <v>1.0</v>
      </c>
      <c r="AG2" s="129">
        <v>1.0</v>
      </c>
      <c r="AH2" s="129">
        <v>2.0</v>
      </c>
      <c r="AI2" s="129">
        <v>1.0</v>
      </c>
      <c r="AJ2" s="129">
        <v>2.0</v>
      </c>
      <c r="AK2" s="129">
        <v>2.0</v>
      </c>
      <c r="AL2" s="130">
        <v>45386.658824652775</v>
      </c>
    </row>
    <row r="3">
      <c r="A3" s="129">
        <v>102.0</v>
      </c>
      <c r="B3" s="14" t="s">
        <v>37</v>
      </c>
      <c r="C3" s="14" t="s">
        <v>32</v>
      </c>
      <c r="D3" s="14" t="s">
        <v>38</v>
      </c>
      <c r="E3" s="14" t="s">
        <v>39</v>
      </c>
      <c r="F3" s="15" t="s">
        <v>40</v>
      </c>
      <c r="G3" s="15" t="s">
        <v>36</v>
      </c>
      <c r="H3" s="18" t="s">
        <v>1057</v>
      </c>
      <c r="I3" s="18" t="s">
        <v>1058</v>
      </c>
      <c r="J3" s="129">
        <v>531690.76</v>
      </c>
      <c r="K3" s="129">
        <v>529345.01</v>
      </c>
      <c r="L3" s="129">
        <v>16179.58</v>
      </c>
      <c r="M3" s="129">
        <v>16759.25</v>
      </c>
      <c r="N3" s="129">
        <v>2.0</v>
      </c>
      <c r="O3" s="14" t="s">
        <v>41</v>
      </c>
      <c r="P3" s="129">
        <v>275.0</v>
      </c>
      <c r="Q3" s="129">
        <v>282.0</v>
      </c>
      <c r="R3" s="129">
        <v>12.0</v>
      </c>
      <c r="S3" s="129">
        <v>14.0</v>
      </c>
      <c r="T3" s="14" t="s">
        <v>41</v>
      </c>
      <c r="U3" s="129">
        <v>-2.0</v>
      </c>
      <c r="V3" s="129">
        <v>-14.0</v>
      </c>
      <c r="W3" s="129">
        <v>-3.46</v>
      </c>
      <c r="X3" s="129">
        <v>0.44</v>
      </c>
      <c r="Y3" s="14" t="s">
        <v>41</v>
      </c>
      <c r="Z3" s="129">
        <v>1.0</v>
      </c>
      <c r="AA3" s="129">
        <v>1.0</v>
      </c>
      <c r="AB3" s="129">
        <v>1.0</v>
      </c>
      <c r="AC3" s="129">
        <v>1.0</v>
      </c>
      <c r="AD3" s="129">
        <v>0.95</v>
      </c>
      <c r="AE3" s="129">
        <v>576.0</v>
      </c>
      <c r="AF3" s="14" t="s">
        <v>41</v>
      </c>
      <c r="AG3" s="129">
        <v>1.0</v>
      </c>
      <c r="AH3" s="129">
        <v>1.0</v>
      </c>
      <c r="AI3" s="129">
        <v>1.0</v>
      </c>
      <c r="AJ3" s="129">
        <v>1.0</v>
      </c>
      <c r="AK3" s="129">
        <v>1.0</v>
      </c>
      <c r="AL3" s="130">
        <v>45386.658824652775</v>
      </c>
    </row>
    <row r="4">
      <c r="A4" s="129">
        <v>103.0</v>
      </c>
      <c r="B4" s="14" t="s">
        <v>42</v>
      </c>
      <c r="C4" s="14" t="s">
        <v>32</v>
      </c>
      <c r="D4" s="14" t="s">
        <v>43</v>
      </c>
      <c r="E4" s="14" t="s">
        <v>44</v>
      </c>
      <c r="F4" s="15" t="s">
        <v>45</v>
      </c>
      <c r="G4" s="15" t="s">
        <v>46</v>
      </c>
      <c r="H4" s="18" t="s">
        <v>1057</v>
      </c>
      <c r="I4" s="18" t="s">
        <v>1058</v>
      </c>
      <c r="J4" s="129">
        <v>1736622.28</v>
      </c>
      <c r="K4" s="129">
        <v>1532367.93</v>
      </c>
      <c r="L4" s="129">
        <v>54991.19</v>
      </c>
      <c r="M4" s="129">
        <v>50336.1</v>
      </c>
      <c r="N4" s="129">
        <v>52.0</v>
      </c>
      <c r="O4" s="129">
        <v>48.0</v>
      </c>
      <c r="P4" s="129">
        <v>639.0</v>
      </c>
      <c r="Q4" s="129">
        <v>609.0</v>
      </c>
      <c r="R4" s="129">
        <v>67.0</v>
      </c>
      <c r="S4" s="129">
        <v>54.0</v>
      </c>
      <c r="T4" s="129">
        <v>8.0</v>
      </c>
      <c r="U4" s="129">
        <v>4.0</v>
      </c>
      <c r="V4" s="129">
        <v>24.0</v>
      </c>
      <c r="W4" s="129">
        <v>9.25</v>
      </c>
      <c r="X4" s="129">
        <v>13.33</v>
      </c>
      <c r="Y4" s="129">
        <v>1.0</v>
      </c>
      <c r="Z4" s="129">
        <v>1.0</v>
      </c>
      <c r="AA4" s="129">
        <v>2.0</v>
      </c>
      <c r="AB4" s="129">
        <v>3.0</v>
      </c>
      <c r="AC4" s="129">
        <v>3.0</v>
      </c>
      <c r="AD4" s="129">
        <v>2.5</v>
      </c>
      <c r="AE4" s="129">
        <v>215.0</v>
      </c>
      <c r="AF4" s="129">
        <v>1.0</v>
      </c>
      <c r="AG4" s="129">
        <v>1.0</v>
      </c>
      <c r="AH4" s="129">
        <v>2.0</v>
      </c>
      <c r="AI4" s="129">
        <v>2.0</v>
      </c>
      <c r="AJ4" s="129">
        <v>2.0</v>
      </c>
      <c r="AK4" s="129">
        <v>2.0</v>
      </c>
      <c r="AL4" s="130">
        <v>45386.658824652775</v>
      </c>
    </row>
    <row r="5">
      <c r="A5" s="129">
        <v>104.0</v>
      </c>
      <c r="B5" s="14" t="s">
        <v>47</v>
      </c>
      <c r="C5" s="14" t="s">
        <v>32</v>
      </c>
      <c r="D5" s="14" t="s">
        <v>48</v>
      </c>
      <c r="E5" s="14" t="s">
        <v>49</v>
      </c>
      <c r="F5" s="15" t="s">
        <v>35</v>
      </c>
      <c r="G5" s="15" t="s">
        <v>36</v>
      </c>
      <c r="H5" s="18" t="s">
        <v>1057</v>
      </c>
      <c r="I5" s="18" t="s">
        <v>1058</v>
      </c>
      <c r="J5" s="129">
        <v>949984.95</v>
      </c>
      <c r="K5" s="129">
        <v>960347.67</v>
      </c>
      <c r="L5" s="129">
        <v>28620.46</v>
      </c>
      <c r="M5" s="129">
        <v>30503.08</v>
      </c>
      <c r="N5" s="129">
        <v>14.0</v>
      </c>
      <c r="O5" s="129">
        <v>9.0</v>
      </c>
      <c r="P5" s="129">
        <v>318.0</v>
      </c>
      <c r="Q5" s="129">
        <v>317.0</v>
      </c>
      <c r="R5" s="129">
        <v>19.0</v>
      </c>
      <c r="S5" s="129">
        <v>20.0</v>
      </c>
      <c r="T5" s="129">
        <v>55.0</v>
      </c>
      <c r="U5" s="129">
        <v>0.0</v>
      </c>
      <c r="V5" s="129">
        <v>-5.0</v>
      </c>
      <c r="W5" s="129">
        <v>-6.17</v>
      </c>
      <c r="X5" s="129">
        <v>-1.08</v>
      </c>
      <c r="Y5" s="129">
        <v>2.0</v>
      </c>
      <c r="Z5" s="129">
        <v>1.0</v>
      </c>
      <c r="AA5" s="129">
        <v>1.0</v>
      </c>
      <c r="AB5" s="129">
        <v>1.0</v>
      </c>
      <c r="AC5" s="129">
        <v>1.0</v>
      </c>
      <c r="AD5" s="129">
        <v>1.05</v>
      </c>
      <c r="AE5" s="129">
        <v>478.0</v>
      </c>
      <c r="AF5" s="129">
        <v>2.0</v>
      </c>
      <c r="AG5" s="129">
        <v>1.0</v>
      </c>
      <c r="AH5" s="129">
        <v>1.0</v>
      </c>
      <c r="AI5" s="129">
        <v>1.0</v>
      </c>
      <c r="AJ5" s="129">
        <v>1.0</v>
      </c>
      <c r="AK5" s="129">
        <v>1.0</v>
      </c>
      <c r="AL5" s="130">
        <v>45386.658824652775</v>
      </c>
    </row>
    <row r="6">
      <c r="A6" s="129">
        <v>105.0</v>
      </c>
      <c r="B6" s="14" t="s">
        <v>31</v>
      </c>
      <c r="C6" s="14" t="s">
        <v>32</v>
      </c>
      <c r="D6" s="14" t="s">
        <v>50</v>
      </c>
      <c r="E6" s="14" t="s">
        <v>51</v>
      </c>
      <c r="F6" s="15" t="s">
        <v>52</v>
      </c>
      <c r="G6" s="15" t="s">
        <v>46</v>
      </c>
      <c r="H6" s="18" t="s">
        <v>1057</v>
      </c>
      <c r="I6" s="18" t="s">
        <v>1058</v>
      </c>
      <c r="J6" s="129">
        <v>1279965.1</v>
      </c>
      <c r="K6" s="129">
        <v>967251.79</v>
      </c>
      <c r="L6" s="129">
        <v>46449.6</v>
      </c>
      <c r="M6" s="129">
        <v>34364.1</v>
      </c>
      <c r="N6" s="129">
        <v>11.0</v>
      </c>
      <c r="O6" s="129">
        <v>2.0</v>
      </c>
      <c r="P6" s="129">
        <v>436.0</v>
      </c>
      <c r="Q6" s="129">
        <v>409.0</v>
      </c>
      <c r="R6" s="129">
        <v>19.0</v>
      </c>
      <c r="S6" s="129">
        <v>26.0</v>
      </c>
      <c r="T6" s="129">
        <v>450.0</v>
      </c>
      <c r="U6" s="129">
        <v>6.0</v>
      </c>
      <c r="V6" s="129">
        <v>-26.0</v>
      </c>
      <c r="W6" s="129">
        <v>35.17</v>
      </c>
      <c r="X6" s="129">
        <v>32.33</v>
      </c>
      <c r="Y6" s="129">
        <v>5.0</v>
      </c>
      <c r="Z6" s="129">
        <v>1.0</v>
      </c>
      <c r="AA6" s="129">
        <v>1.0</v>
      </c>
      <c r="AB6" s="129">
        <v>5.0</v>
      </c>
      <c r="AC6" s="129">
        <v>5.0</v>
      </c>
      <c r="AD6" s="129">
        <v>3.8</v>
      </c>
      <c r="AE6" s="129">
        <v>66.0</v>
      </c>
      <c r="AF6" s="129">
        <v>4.0</v>
      </c>
      <c r="AG6" s="129">
        <v>1.0</v>
      </c>
      <c r="AH6" s="129">
        <v>1.0</v>
      </c>
      <c r="AI6" s="129">
        <v>4.0</v>
      </c>
      <c r="AJ6" s="129">
        <v>4.0</v>
      </c>
      <c r="AK6" s="129">
        <v>4.0</v>
      </c>
      <c r="AL6" s="130">
        <v>45386.658824652775</v>
      </c>
    </row>
    <row r="7">
      <c r="A7" s="129">
        <v>108.0</v>
      </c>
      <c r="B7" s="14" t="s">
        <v>37</v>
      </c>
      <c r="C7" s="14" t="s">
        <v>32</v>
      </c>
      <c r="D7" s="14" t="s">
        <v>53</v>
      </c>
      <c r="E7" s="14" t="s">
        <v>54</v>
      </c>
      <c r="F7" s="15" t="s">
        <v>55</v>
      </c>
      <c r="G7" s="15" t="s">
        <v>36</v>
      </c>
      <c r="H7" s="18" t="s">
        <v>1057</v>
      </c>
      <c r="I7" s="18" t="s">
        <v>1058</v>
      </c>
      <c r="J7" s="129">
        <v>938433.13</v>
      </c>
      <c r="K7" s="129">
        <v>1044867.04</v>
      </c>
      <c r="L7" s="129">
        <v>29053.17</v>
      </c>
      <c r="M7" s="129">
        <v>35139.51</v>
      </c>
      <c r="N7" s="129">
        <v>23.0</v>
      </c>
      <c r="O7" s="129">
        <v>5.0</v>
      </c>
      <c r="P7" s="129">
        <v>376.0</v>
      </c>
      <c r="Q7" s="129">
        <v>405.0</v>
      </c>
      <c r="R7" s="129">
        <v>34.0</v>
      </c>
      <c r="S7" s="129">
        <v>29.0</v>
      </c>
      <c r="T7" s="129">
        <v>360.0</v>
      </c>
      <c r="U7" s="129">
        <v>-7.0</v>
      </c>
      <c r="V7" s="129">
        <v>17.0</v>
      </c>
      <c r="W7" s="129">
        <v>-17.32</v>
      </c>
      <c r="X7" s="129">
        <v>-10.19</v>
      </c>
      <c r="Y7" s="129">
        <v>5.0</v>
      </c>
      <c r="Z7" s="129">
        <v>1.0</v>
      </c>
      <c r="AA7" s="129">
        <v>1.0</v>
      </c>
      <c r="AB7" s="129">
        <v>1.0</v>
      </c>
      <c r="AC7" s="129">
        <v>1.0</v>
      </c>
      <c r="AD7" s="129">
        <v>1.2</v>
      </c>
      <c r="AE7" s="129">
        <v>426.0</v>
      </c>
      <c r="AF7" s="129">
        <v>4.0</v>
      </c>
      <c r="AG7" s="129">
        <v>1.0</v>
      </c>
      <c r="AH7" s="129">
        <v>1.0</v>
      </c>
      <c r="AI7" s="129">
        <v>1.0</v>
      </c>
      <c r="AJ7" s="129">
        <v>1.0</v>
      </c>
      <c r="AK7" s="129">
        <v>1.0</v>
      </c>
      <c r="AL7" s="130">
        <v>45386.658824652775</v>
      </c>
    </row>
    <row r="8">
      <c r="A8" s="129">
        <v>109.0</v>
      </c>
      <c r="B8" s="14" t="s">
        <v>37</v>
      </c>
      <c r="C8" s="14" t="s">
        <v>32</v>
      </c>
      <c r="D8" s="14" t="s">
        <v>996</v>
      </c>
      <c r="E8" s="14" t="s">
        <v>997</v>
      </c>
      <c r="F8" s="15" t="s">
        <v>58</v>
      </c>
      <c r="G8" s="15" t="s">
        <v>59</v>
      </c>
      <c r="H8" s="18" t="s">
        <v>1057</v>
      </c>
      <c r="I8" s="18" t="s">
        <v>1058</v>
      </c>
      <c r="J8" s="129">
        <v>626679.58</v>
      </c>
      <c r="K8" s="129">
        <v>682596.46</v>
      </c>
      <c r="L8" s="129">
        <v>19593.57</v>
      </c>
      <c r="M8" s="129">
        <v>22877.03</v>
      </c>
      <c r="N8" s="129">
        <v>7.0</v>
      </c>
      <c r="O8" s="129">
        <v>6.0</v>
      </c>
      <c r="P8" s="129">
        <v>271.0</v>
      </c>
      <c r="Q8" s="129">
        <v>331.0</v>
      </c>
      <c r="R8" s="129">
        <v>14.0</v>
      </c>
      <c r="S8" s="129">
        <v>11.0</v>
      </c>
      <c r="T8" s="129">
        <v>16.0</v>
      </c>
      <c r="U8" s="129">
        <v>-18.0</v>
      </c>
      <c r="V8" s="129">
        <v>27.0</v>
      </c>
      <c r="W8" s="129">
        <v>-14.35</v>
      </c>
      <c r="X8" s="129">
        <v>-8.19</v>
      </c>
      <c r="Y8" s="129">
        <v>1.0</v>
      </c>
      <c r="Z8" s="129">
        <v>1.0</v>
      </c>
      <c r="AA8" s="129">
        <v>2.0</v>
      </c>
      <c r="AB8" s="129">
        <v>1.0</v>
      </c>
      <c r="AC8" s="129">
        <v>1.0</v>
      </c>
      <c r="AD8" s="129">
        <v>1.2</v>
      </c>
      <c r="AE8" s="129">
        <v>417.0</v>
      </c>
      <c r="AF8" s="129">
        <v>1.0</v>
      </c>
      <c r="AG8" s="129">
        <v>1.0</v>
      </c>
      <c r="AH8" s="129">
        <v>2.0</v>
      </c>
      <c r="AI8" s="129">
        <v>1.0</v>
      </c>
      <c r="AJ8" s="129">
        <v>1.0</v>
      </c>
      <c r="AK8" s="129">
        <v>1.0</v>
      </c>
      <c r="AL8" s="130">
        <v>45386.658824652775</v>
      </c>
    </row>
    <row r="9">
      <c r="A9" s="129">
        <v>110.0</v>
      </c>
      <c r="B9" s="14" t="s">
        <v>60</v>
      </c>
      <c r="C9" s="14" t="s">
        <v>32</v>
      </c>
      <c r="D9" s="14" t="s">
        <v>61</v>
      </c>
      <c r="E9" s="14" t="s">
        <v>62</v>
      </c>
      <c r="F9" s="15" t="s">
        <v>35</v>
      </c>
      <c r="G9" s="15" t="s">
        <v>36</v>
      </c>
      <c r="H9" s="18" t="s">
        <v>1057</v>
      </c>
      <c r="I9" s="18" t="s">
        <v>1058</v>
      </c>
      <c r="J9" s="129">
        <v>596875.38</v>
      </c>
      <c r="K9" s="129">
        <v>603224.5</v>
      </c>
      <c r="L9" s="129">
        <v>18081.25</v>
      </c>
      <c r="M9" s="129">
        <v>19656.38</v>
      </c>
      <c r="N9" s="129">
        <v>2.0</v>
      </c>
      <c r="O9" s="129">
        <v>10.0</v>
      </c>
      <c r="P9" s="129">
        <v>291.0</v>
      </c>
      <c r="Q9" s="129">
        <v>248.0</v>
      </c>
      <c r="R9" s="129">
        <v>41.0</v>
      </c>
      <c r="S9" s="129">
        <v>27.0</v>
      </c>
      <c r="T9" s="129">
        <v>-80.0</v>
      </c>
      <c r="U9" s="129">
        <v>17.0</v>
      </c>
      <c r="V9" s="129">
        <v>51.0</v>
      </c>
      <c r="W9" s="129">
        <v>-8.01</v>
      </c>
      <c r="X9" s="129">
        <v>-1.05</v>
      </c>
      <c r="Y9" s="129">
        <v>1.0</v>
      </c>
      <c r="Z9" s="129">
        <v>1.0</v>
      </c>
      <c r="AA9" s="129">
        <v>3.0</v>
      </c>
      <c r="AB9" s="129">
        <v>1.0</v>
      </c>
      <c r="AC9" s="129">
        <v>1.0</v>
      </c>
      <c r="AD9" s="129">
        <v>1.4</v>
      </c>
      <c r="AE9" s="129">
        <v>367.0</v>
      </c>
      <c r="AF9" s="129">
        <v>1.0</v>
      </c>
      <c r="AG9" s="129">
        <v>1.0</v>
      </c>
      <c r="AH9" s="129">
        <v>2.0</v>
      </c>
      <c r="AI9" s="129">
        <v>1.0</v>
      </c>
      <c r="AJ9" s="129">
        <v>1.0</v>
      </c>
      <c r="AK9" s="129">
        <v>1.0</v>
      </c>
      <c r="AL9" s="130">
        <v>45386.658824652775</v>
      </c>
    </row>
    <row r="10">
      <c r="A10" s="129">
        <v>111.0</v>
      </c>
      <c r="B10" s="14" t="s">
        <v>63</v>
      </c>
      <c r="C10" s="14" t="s">
        <v>32</v>
      </c>
      <c r="D10" s="14" t="s">
        <v>64</v>
      </c>
      <c r="E10" s="14" t="s">
        <v>65</v>
      </c>
      <c r="F10" s="15" t="s">
        <v>66</v>
      </c>
      <c r="G10" s="15" t="s">
        <v>59</v>
      </c>
      <c r="H10" s="18" t="s">
        <v>1057</v>
      </c>
      <c r="I10" s="18" t="s">
        <v>1058</v>
      </c>
      <c r="J10" s="129">
        <v>1632047.68</v>
      </c>
      <c r="K10" s="129">
        <v>1661607.22</v>
      </c>
      <c r="L10" s="129">
        <v>49583.5</v>
      </c>
      <c r="M10" s="129">
        <v>53454.5</v>
      </c>
      <c r="N10" s="129">
        <v>10.0</v>
      </c>
      <c r="O10" s="129">
        <v>16.0</v>
      </c>
      <c r="P10" s="129">
        <v>614.0</v>
      </c>
      <c r="Q10" s="129">
        <v>609.0</v>
      </c>
      <c r="R10" s="129">
        <v>23.0</v>
      </c>
      <c r="S10" s="129">
        <v>36.0</v>
      </c>
      <c r="T10" s="129">
        <v>-37.0</v>
      </c>
      <c r="U10" s="129">
        <v>0.0</v>
      </c>
      <c r="V10" s="129">
        <v>-36.0</v>
      </c>
      <c r="W10" s="129">
        <v>-7.24</v>
      </c>
      <c r="X10" s="129">
        <v>-1.78</v>
      </c>
      <c r="Y10" s="129">
        <v>1.0</v>
      </c>
      <c r="Z10" s="129">
        <v>1.0</v>
      </c>
      <c r="AA10" s="129">
        <v>1.0</v>
      </c>
      <c r="AB10" s="129">
        <v>1.0</v>
      </c>
      <c r="AC10" s="129">
        <v>1.0</v>
      </c>
      <c r="AD10" s="129">
        <v>1.0</v>
      </c>
      <c r="AE10" s="129">
        <v>543.0</v>
      </c>
      <c r="AF10" s="129">
        <v>1.0</v>
      </c>
      <c r="AG10" s="129">
        <v>1.0</v>
      </c>
      <c r="AH10" s="129">
        <v>1.0</v>
      </c>
      <c r="AI10" s="129">
        <v>1.0</v>
      </c>
      <c r="AJ10" s="129">
        <v>1.0</v>
      </c>
      <c r="AK10" s="129">
        <v>1.0</v>
      </c>
      <c r="AL10" s="130">
        <v>45386.658824652775</v>
      </c>
    </row>
    <row r="11">
      <c r="A11" s="129">
        <v>113.0</v>
      </c>
      <c r="B11" s="14" t="s">
        <v>67</v>
      </c>
      <c r="C11" s="14" t="s">
        <v>32</v>
      </c>
      <c r="D11" s="14" t="s">
        <v>68</v>
      </c>
      <c r="E11" s="14" t="s">
        <v>69</v>
      </c>
      <c r="F11" s="15" t="s">
        <v>70</v>
      </c>
      <c r="G11" s="15" t="s">
        <v>36</v>
      </c>
      <c r="H11" s="18" t="s">
        <v>1057</v>
      </c>
      <c r="I11" s="18" t="s">
        <v>1058</v>
      </c>
      <c r="J11" s="129">
        <v>488903.34</v>
      </c>
      <c r="K11" s="129">
        <v>605412.28</v>
      </c>
      <c r="L11" s="129">
        <v>15509.06</v>
      </c>
      <c r="M11" s="129">
        <v>20850.56</v>
      </c>
      <c r="N11" s="129">
        <v>2.0</v>
      </c>
      <c r="O11" s="14" t="s">
        <v>41</v>
      </c>
      <c r="P11" s="129">
        <v>227.0</v>
      </c>
      <c r="Q11" s="129">
        <v>245.0</v>
      </c>
      <c r="R11" s="129">
        <v>24.0</v>
      </c>
      <c r="S11" s="129">
        <v>30.0</v>
      </c>
      <c r="T11" s="14" t="s">
        <v>41</v>
      </c>
      <c r="U11" s="129">
        <v>-7.0</v>
      </c>
      <c r="V11" s="129">
        <v>-20.0</v>
      </c>
      <c r="W11" s="129">
        <v>-25.62</v>
      </c>
      <c r="X11" s="129">
        <v>-19.24</v>
      </c>
      <c r="Y11" s="14" t="s">
        <v>41</v>
      </c>
      <c r="Z11" s="129">
        <v>1.0</v>
      </c>
      <c r="AA11" s="129">
        <v>1.0</v>
      </c>
      <c r="AB11" s="129">
        <v>1.0</v>
      </c>
      <c r="AC11" s="129">
        <v>1.0</v>
      </c>
      <c r="AD11" s="129">
        <v>0.95</v>
      </c>
      <c r="AE11" s="129">
        <v>575.0</v>
      </c>
      <c r="AF11" s="14" t="s">
        <v>41</v>
      </c>
      <c r="AG11" s="129">
        <v>1.0</v>
      </c>
      <c r="AH11" s="129">
        <v>1.0</v>
      </c>
      <c r="AI11" s="129">
        <v>1.0</v>
      </c>
      <c r="AJ11" s="129">
        <v>1.0</v>
      </c>
      <c r="AK11" s="129">
        <v>1.0</v>
      </c>
      <c r="AL11" s="130">
        <v>45386.658824652775</v>
      </c>
    </row>
    <row r="12">
      <c r="A12" s="129">
        <v>114.0</v>
      </c>
      <c r="B12" s="14" t="s">
        <v>63</v>
      </c>
      <c r="C12" s="14" t="s">
        <v>32</v>
      </c>
      <c r="D12" s="14" t="s">
        <v>71</v>
      </c>
      <c r="E12" s="14" t="s">
        <v>72</v>
      </c>
      <c r="F12" s="15" t="s">
        <v>73</v>
      </c>
      <c r="G12" s="15" t="s">
        <v>36</v>
      </c>
      <c r="H12" s="18" t="s">
        <v>1057</v>
      </c>
      <c r="I12" s="18" t="s">
        <v>1058</v>
      </c>
      <c r="J12" s="129">
        <v>990898.17</v>
      </c>
      <c r="K12" s="129">
        <v>811371.22</v>
      </c>
      <c r="L12" s="129">
        <v>32795.67</v>
      </c>
      <c r="M12" s="129">
        <v>27780.4</v>
      </c>
      <c r="N12" s="129">
        <v>19.0</v>
      </c>
      <c r="O12" s="129">
        <v>15.0</v>
      </c>
      <c r="P12" s="129">
        <v>425.0</v>
      </c>
      <c r="Q12" s="129">
        <v>323.0</v>
      </c>
      <c r="R12" s="129">
        <v>57.0</v>
      </c>
      <c r="S12" s="129">
        <v>22.0</v>
      </c>
      <c r="T12" s="129">
        <v>26.0</v>
      </c>
      <c r="U12" s="129">
        <v>31.0</v>
      </c>
      <c r="V12" s="129">
        <v>159.0</v>
      </c>
      <c r="W12" s="129">
        <v>18.05</v>
      </c>
      <c r="X12" s="129">
        <v>22.13</v>
      </c>
      <c r="Y12" s="129">
        <v>1.0</v>
      </c>
      <c r="Z12" s="129">
        <v>1.0</v>
      </c>
      <c r="AA12" s="129">
        <v>5.0</v>
      </c>
      <c r="AB12" s="129">
        <v>5.0</v>
      </c>
      <c r="AC12" s="129">
        <v>4.0</v>
      </c>
      <c r="AD12" s="129">
        <v>4.15</v>
      </c>
      <c r="AE12" s="129">
        <v>37.0</v>
      </c>
      <c r="AF12" s="129">
        <v>1.0</v>
      </c>
      <c r="AG12" s="129">
        <v>1.0</v>
      </c>
      <c r="AH12" s="129">
        <v>4.0</v>
      </c>
      <c r="AI12" s="129">
        <v>4.0</v>
      </c>
      <c r="AJ12" s="129">
        <v>3.0</v>
      </c>
      <c r="AK12" s="129">
        <v>4.0</v>
      </c>
      <c r="AL12" s="130">
        <v>45386.658824652775</v>
      </c>
    </row>
    <row r="13">
      <c r="A13" s="129">
        <v>115.0</v>
      </c>
      <c r="B13" s="14" t="s">
        <v>31</v>
      </c>
      <c r="C13" s="14" t="s">
        <v>32</v>
      </c>
      <c r="D13" s="14" t="s">
        <v>74</v>
      </c>
      <c r="E13" s="14" t="s">
        <v>75</v>
      </c>
      <c r="F13" s="15" t="s">
        <v>76</v>
      </c>
      <c r="G13" s="15" t="s">
        <v>59</v>
      </c>
      <c r="H13" s="18" t="s">
        <v>1057</v>
      </c>
      <c r="I13" s="18" t="s">
        <v>1058</v>
      </c>
      <c r="J13" s="129">
        <v>2305597.53</v>
      </c>
      <c r="K13" s="129">
        <v>2566884.03</v>
      </c>
      <c r="L13" s="129">
        <v>68384.98</v>
      </c>
      <c r="M13" s="129">
        <v>78007.69</v>
      </c>
      <c r="N13" s="129">
        <v>54.0</v>
      </c>
      <c r="O13" s="129">
        <v>34.0</v>
      </c>
      <c r="P13" s="129">
        <v>827.0</v>
      </c>
      <c r="Q13" s="129">
        <v>847.0</v>
      </c>
      <c r="R13" s="129">
        <v>98.0</v>
      </c>
      <c r="S13" s="129">
        <v>59.0</v>
      </c>
      <c r="T13" s="129">
        <v>58.0</v>
      </c>
      <c r="U13" s="129">
        <v>-2.0</v>
      </c>
      <c r="V13" s="129">
        <v>66.0</v>
      </c>
      <c r="W13" s="129">
        <v>-12.34</v>
      </c>
      <c r="X13" s="129">
        <v>-10.18</v>
      </c>
      <c r="Y13" s="129">
        <v>2.0</v>
      </c>
      <c r="Z13" s="129">
        <v>1.0</v>
      </c>
      <c r="AA13" s="129">
        <v>4.0</v>
      </c>
      <c r="AB13" s="129">
        <v>1.0</v>
      </c>
      <c r="AC13" s="129">
        <v>1.0</v>
      </c>
      <c r="AD13" s="129">
        <v>1.65</v>
      </c>
      <c r="AE13" s="129">
        <v>335.0</v>
      </c>
      <c r="AF13" s="129">
        <v>2.0</v>
      </c>
      <c r="AG13" s="129">
        <v>1.0</v>
      </c>
      <c r="AH13" s="129">
        <v>3.0</v>
      </c>
      <c r="AI13" s="129">
        <v>1.0</v>
      </c>
      <c r="AJ13" s="129">
        <v>1.0</v>
      </c>
      <c r="AK13" s="129">
        <v>1.0</v>
      </c>
      <c r="AL13" s="130">
        <v>45386.658824652775</v>
      </c>
    </row>
    <row r="14">
      <c r="A14" s="129">
        <v>116.0</v>
      </c>
      <c r="B14" s="14" t="s">
        <v>42</v>
      </c>
      <c r="C14" s="14" t="s">
        <v>32</v>
      </c>
      <c r="D14" s="14" t="s">
        <v>77</v>
      </c>
      <c r="E14" s="14" t="s">
        <v>78</v>
      </c>
      <c r="F14" s="15" t="s">
        <v>70</v>
      </c>
      <c r="G14" s="15" t="s">
        <v>36</v>
      </c>
      <c r="H14" s="18" t="s">
        <v>1057</v>
      </c>
      <c r="I14" s="18" t="s">
        <v>1058</v>
      </c>
      <c r="J14" s="129">
        <v>2292164.83</v>
      </c>
      <c r="K14" s="129">
        <v>1695637.48</v>
      </c>
      <c r="L14" s="129">
        <v>68800.41</v>
      </c>
      <c r="M14" s="129">
        <v>53055.1</v>
      </c>
      <c r="N14" s="129">
        <v>84.0</v>
      </c>
      <c r="O14" s="129">
        <v>87.0</v>
      </c>
      <c r="P14" s="129">
        <v>1079.0</v>
      </c>
      <c r="Q14" s="129">
        <v>825.0</v>
      </c>
      <c r="R14" s="129">
        <v>63.0</v>
      </c>
      <c r="S14" s="129">
        <v>50.0</v>
      </c>
      <c r="T14" s="129">
        <v>-3.0</v>
      </c>
      <c r="U14" s="129">
        <v>30.0</v>
      </c>
      <c r="V14" s="129">
        <v>26.0</v>
      </c>
      <c r="W14" s="129">
        <v>29.68</v>
      </c>
      <c r="X14" s="129">
        <v>35.18</v>
      </c>
      <c r="Y14" s="129">
        <v>1.0</v>
      </c>
      <c r="Z14" s="129">
        <v>1.0</v>
      </c>
      <c r="AA14" s="129">
        <v>2.0</v>
      </c>
      <c r="AB14" s="129">
        <v>5.0</v>
      </c>
      <c r="AC14" s="129">
        <v>5.0</v>
      </c>
      <c r="AD14" s="129">
        <v>3.8</v>
      </c>
      <c r="AE14" s="129">
        <v>70.0</v>
      </c>
      <c r="AF14" s="129">
        <v>1.0</v>
      </c>
      <c r="AG14" s="129">
        <v>1.0</v>
      </c>
      <c r="AH14" s="129">
        <v>2.0</v>
      </c>
      <c r="AI14" s="129">
        <v>4.0</v>
      </c>
      <c r="AJ14" s="129">
        <v>4.0</v>
      </c>
      <c r="AK14" s="129">
        <v>4.0</v>
      </c>
      <c r="AL14" s="130">
        <v>45386.658824652775</v>
      </c>
    </row>
    <row r="15">
      <c r="A15" s="129">
        <v>117.0</v>
      </c>
      <c r="B15" s="14" t="s">
        <v>60</v>
      </c>
      <c r="C15" s="14" t="s">
        <v>32</v>
      </c>
      <c r="D15" s="14" t="s">
        <v>79</v>
      </c>
      <c r="E15" s="14" t="s">
        <v>80</v>
      </c>
      <c r="F15" s="15" t="s">
        <v>81</v>
      </c>
      <c r="G15" s="15" t="s">
        <v>36</v>
      </c>
      <c r="H15" s="18" t="s">
        <v>1057</v>
      </c>
      <c r="I15" s="18" t="s">
        <v>1058</v>
      </c>
      <c r="J15" s="129">
        <v>512681.44</v>
      </c>
      <c r="K15" s="129">
        <v>424790.79</v>
      </c>
      <c r="L15" s="129">
        <v>13660.73</v>
      </c>
      <c r="M15" s="129">
        <v>11998.64</v>
      </c>
      <c r="N15" s="129">
        <v>47.0</v>
      </c>
      <c r="O15" s="129">
        <v>37.0</v>
      </c>
      <c r="P15" s="129">
        <v>366.0</v>
      </c>
      <c r="Q15" s="129">
        <v>297.0</v>
      </c>
      <c r="R15" s="129">
        <v>25.0</v>
      </c>
      <c r="S15" s="129">
        <v>23.0</v>
      </c>
      <c r="T15" s="129">
        <v>27.0</v>
      </c>
      <c r="U15" s="129">
        <v>23.0</v>
      </c>
      <c r="V15" s="129">
        <v>8.0</v>
      </c>
      <c r="W15" s="129">
        <v>13.85</v>
      </c>
      <c r="X15" s="129">
        <v>20.69</v>
      </c>
      <c r="Y15" s="129">
        <v>1.0</v>
      </c>
      <c r="Z15" s="129">
        <v>1.0</v>
      </c>
      <c r="AA15" s="129">
        <v>1.0</v>
      </c>
      <c r="AB15" s="129">
        <v>3.0</v>
      </c>
      <c r="AC15" s="129">
        <v>3.0</v>
      </c>
      <c r="AD15" s="129">
        <v>2.3</v>
      </c>
      <c r="AE15" s="129">
        <v>225.0</v>
      </c>
      <c r="AF15" s="129">
        <v>1.0</v>
      </c>
      <c r="AG15" s="129">
        <v>1.0</v>
      </c>
      <c r="AH15" s="129">
        <v>1.0</v>
      </c>
      <c r="AI15" s="129">
        <v>2.0</v>
      </c>
      <c r="AJ15" s="129">
        <v>2.0</v>
      </c>
      <c r="AK15" s="129">
        <v>2.0</v>
      </c>
      <c r="AL15" s="130">
        <v>45386.658824652775</v>
      </c>
    </row>
    <row r="16">
      <c r="A16" s="129">
        <v>119.0</v>
      </c>
      <c r="B16" s="14" t="s">
        <v>37</v>
      </c>
      <c r="C16" s="14" t="s">
        <v>32</v>
      </c>
      <c r="D16" s="14" t="s">
        <v>996</v>
      </c>
      <c r="E16" s="14" t="s">
        <v>997</v>
      </c>
      <c r="F16" s="15" t="s">
        <v>58</v>
      </c>
      <c r="G16" s="15" t="s">
        <v>59</v>
      </c>
      <c r="H16" s="18" t="s">
        <v>1057</v>
      </c>
      <c r="I16" s="18" t="s">
        <v>1058</v>
      </c>
      <c r="J16" s="129">
        <v>632070.22</v>
      </c>
      <c r="K16" s="129">
        <v>515199.36</v>
      </c>
      <c r="L16" s="129">
        <v>20290.66</v>
      </c>
      <c r="M16" s="129">
        <v>18436.57</v>
      </c>
      <c r="N16" s="129">
        <v>23.0</v>
      </c>
      <c r="O16" s="129">
        <v>6.0</v>
      </c>
      <c r="P16" s="129">
        <v>271.0</v>
      </c>
      <c r="Q16" s="129">
        <v>295.0</v>
      </c>
      <c r="R16" s="129">
        <v>20.0</v>
      </c>
      <c r="S16" s="129">
        <v>15.0</v>
      </c>
      <c r="T16" s="129">
        <v>283.0</v>
      </c>
      <c r="U16" s="129">
        <v>-8.0</v>
      </c>
      <c r="V16" s="129">
        <v>33.0</v>
      </c>
      <c r="W16" s="129">
        <v>10.06</v>
      </c>
      <c r="X16" s="129">
        <v>22.68</v>
      </c>
      <c r="Y16" s="129">
        <v>5.0</v>
      </c>
      <c r="Z16" s="129">
        <v>1.0</v>
      </c>
      <c r="AA16" s="129">
        <v>2.0</v>
      </c>
      <c r="AB16" s="129">
        <v>3.0</v>
      </c>
      <c r="AC16" s="129">
        <v>4.0</v>
      </c>
      <c r="AD16" s="129">
        <v>2.95</v>
      </c>
      <c r="AE16" s="129">
        <v>166.0</v>
      </c>
      <c r="AF16" s="129">
        <v>4.0</v>
      </c>
      <c r="AG16" s="129">
        <v>1.0</v>
      </c>
      <c r="AH16" s="129">
        <v>2.0</v>
      </c>
      <c r="AI16" s="129">
        <v>2.0</v>
      </c>
      <c r="AJ16" s="129">
        <v>3.0</v>
      </c>
      <c r="AK16" s="129">
        <v>3.0</v>
      </c>
      <c r="AL16" s="130">
        <v>45386.658824652775</v>
      </c>
    </row>
    <row r="17">
      <c r="A17" s="129">
        <v>122.0</v>
      </c>
      <c r="B17" s="14" t="s">
        <v>42</v>
      </c>
      <c r="C17" s="14" t="s">
        <v>32</v>
      </c>
      <c r="D17" s="14" t="s">
        <v>82</v>
      </c>
      <c r="E17" s="14" t="s">
        <v>83</v>
      </c>
      <c r="F17" s="15" t="s">
        <v>45</v>
      </c>
      <c r="G17" s="15" t="s">
        <v>46</v>
      </c>
      <c r="H17" s="18" t="s">
        <v>1057</v>
      </c>
      <c r="I17" s="18" t="s">
        <v>1058</v>
      </c>
      <c r="J17" s="129">
        <v>1256536.97</v>
      </c>
      <c r="K17" s="129">
        <v>1309836.31</v>
      </c>
      <c r="L17" s="129">
        <v>42229.73</v>
      </c>
      <c r="M17" s="129">
        <v>47167.4</v>
      </c>
      <c r="N17" s="14" t="s">
        <v>41</v>
      </c>
      <c r="O17" s="14" t="s">
        <v>41</v>
      </c>
      <c r="P17" s="129">
        <v>406.0</v>
      </c>
      <c r="Q17" s="129">
        <v>437.0</v>
      </c>
      <c r="R17" s="129">
        <v>33.0</v>
      </c>
      <c r="S17" s="129">
        <v>42.0</v>
      </c>
      <c r="T17" s="14" t="s">
        <v>41</v>
      </c>
      <c r="U17" s="129">
        <v>-7.0</v>
      </c>
      <c r="V17" s="129">
        <v>-21.0</v>
      </c>
      <c r="W17" s="129">
        <v>-10.47</v>
      </c>
      <c r="X17" s="129">
        <v>-4.07</v>
      </c>
      <c r="Y17" s="14" t="s">
        <v>41</v>
      </c>
      <c r="Z17" s="129">
        <v>1.0</v>
      </c>
      <c r="AA17" s="129">
        <v>1.0</v>
      </c>
      <c r="AB17" s="129">
        <v>1.0</v>
      </c>
      <c r="AC17" s="129">
        <v>1.0</v>
      </c>
      <c r="AD17" s="129">
        <v>0.95</v>
      </c>
      <c r="AE17" s="129">
        <v>595.0</v>
      </c>
      <c r="AF17" s="14" t="s">
        <v>41</v>
      </c>
      <c r="AG17" s="129">
        <v>1.0</v>
      </c>
      <c r="AH17" s="129">
        <v>1.0</v>
      </c>
      <c r="AI17" s="129">
        <v>1.0</v>
      </c>
      <c r="AJ17" s="129">
        <v>1.0</v>
      </c>
      <c r="AK17" s="129">
        <v>1.0</v>
      </c>
      <c r="AL17" s="130">
        <v>45386.658824652775</v>
      </c>
    </row>
    <row r="18">
      <c r="A18" s="129">
        <v>124.0</v>
      </c>
      <c r="B18" s="14" t="s">
        <v>67</v>
      </c>
      <c r="C18" s="14" t="s">
        <v>32</v>
      </c>
      <c r="D18" s="14" t="s">
        <v>84</v>
      </c>
      <c r="E18" s="14" t="s">
        <v>85</v>
      </c>
      <c r="F18" s="15" t="s">
        <v>70</v>
      </c>
      <c r="G18" s="15" t="s">
        <v>36</v>
      </c>
      <c r="H18" s="18" t="s">
        <v>1057</v>
      </c>
      <c r="I18" s="18" t="s">
        <v>1058</v>
      </c>
      <c r="J18" s="129">
        <v>696018.21</v>
      </c>
      <c r="K18" s="129">
        <v>493621.94</v>
      </c>
      <c r="L18" s="129">
        <v>19222.62</v>
      </c>
      <c r="M18" s="129">
        <v>14467.5</v>
      </c>
      <c r="N18" s="129">
        <v>8.0</v>
      </c>
      <c r="O18" s="129">
        <v>8.0</v>
      </c>
      <c r="P18" s="129">
        <v>335.0</v>
      </c>
      <c r="Q18" s="129">
        <v>313.0</v>
      </c>
      <c r="R18" s="129">
        <v>19.0</v>
      </c>
      <c r="S18" s="129">
        <v>14.0</v>
      </c>
      <c r="T18" s="129">
        <v>0.0</v>
      </c>
      <c r="U18" s="129">
        <v>7.0</v>
      </c>
      <c r="V18" s="129">
        <v>35.0</v>
      </c>
      <c r="W18" s="129">
        <v>32.87</v>
      </c>
      <c r="X18" s="129">
        <v>41.0</v>
      </c>
      <c r="Y18" s="129">
        <v>1.0</v>
      </c>
      <c r="Z18" s="129">
        <v>1.0</v>
      </c>
      <c r="AA18" s="129">
        <v>2.0</v>
      </c>
      <c r="AB18" s="129">
        <v>5.0</v>
      </c>
      <c r="AC18" s="129">
        <v>5.0</v>
      </c>
      <c r="AD18" s="129">
        <v>3.8</v>
      </c>
      <c r="AE18" s="129">
        <v>57.0</v>
      </c>
      <c r="AF18" s="129">
        <v>1.0</v>
      </c>
      <c r="AG18" s="129">
        <v>1.0</v>
      </c>
      <c r="AH18" s="129">
        <v>2.0</v>
      </c>
      <c r="AI18" s="129">
        <v>4.0</v>
      </c>
      <c r="AJ18" s="129">
        <v>4.0</v>
      </c>
      <c r="AK18" s="129">
        <v>4.0</v>
      </c>
      <c r="AL18" s="130">
        <v>45386.658824652775</v>
      </c>
    </row>
    <row r="19">
      <c r="A19" s="129">
        <v>126.0</v>
      </c>
      <c r="B19" s="14" t="s">
        <v>63</v>
      </c>
      <c r="C19" s="14" t="s">
        <v>32</v>
      </c>
      <c r="D19" s="14" t="s">
        <v>86</v>
      </c>
      <c r="E19" s="14" t="s">
        <v>87</v>
      </c>
      <c r="F19" s="15" t="s">
        <v>88</v>
      </c>
      <c r="G19" s="15" t="s">
        <v>59</v>
      </c>
      <c r="H19" s="18" t="s">
        <v>1057</v>
      </c>
      <c r="I19" s="18" t="s">
        <v>1058</v>
      </c>
      <c r="J19" s="129">
        <v>1302796.22</v>
      </c>
      <c r="K19" s="129">
        <v>1301019.36</v>
      </c>
      <c r="L19" s="129">
        <v>35639.16</v>
      </c>
      <c r="M19" s="129">
        <v>41018.95</v>
      </c>
      <c r="N19" s="129">
        <v>12.0</v>
      </c>
      <c r="O19" s="129">
        <v>14.0</v>
      </c>
      <c r="P19" s="129">
        <v>456.0</v>
      </c>
      <c r="Q19" s="129">
        <v>458.0</v>
      </c>
      <c r="R19" s="129">
        <v>39.0</v>
      </c>
      <c r="S19" s="129">
        <v>24.0</v>
      </c>
      <c r="T19" s="129">
        <v>-14.0</v>
      </c>
      <c r="U19" s="129">
        <v>0.0</v>
      </c>
      <c r="V19" s="129">
        <v>62.0</v>
      </c>
      <c r="W19" s="129">
        <v>-13.12</v>
      </c>
      <c r="X19" s="129">
        <v>0.14</v>
      </c>
      <c r="Y19" s="129">
        <v>1.0</v>
      </c>
      <c r="Z19" s="129">
        <v>1.0</v>
      </c>
      <c r="AA19" s="129">
        <v>4.0</v>
      </c>
      <c r="AB19" s="129">
        <v>1.0</v>
      </c>
      <c r="AC19" s="129">
        <v>1.0</v>
      </c>
      <c r="AD19" s="129">
        <v>1.6</v>
      </c>
      <c r="AE19" s="129">
        <v>344.0</v>
      </c>
      <c r="AF19" s="129">
        <v>1.0</v>
      </c>
      <c r="AG19" s="129">
        <v>1.0</v>
      </c>
      <c r="AH19" s="129">
        <v>3.0</v>
      </c>
      <c r="AI19" s="129">
        <v>1.0</v>
      </c>
      <c r="AJ19" s="129">
        <v>1.0</v>
      </c>
      <c r="AK19" s="129">
        <v>1.0</v>
      </c>
      <c r="AL19" s="130">
        <v>45386.658824652775</v>
      </c>
    </row>
    <row r="20">
      <c r="A20" s="129">
        <v>127.0</v>
      </c>
      <c r="B20" s="14" t="s">
        <v>42</v>
      </c>
      <c r="C20" s="14" t="s">
        <v>32</v>
      </c>
      <c r="D20" s="14" t="s">
        <v>89</v>
      </c>
      <c r="E20" s="14" t="s">
        <v>90</v>
      </c>
      <c r="F20" s="15" t="s">
        <v>52</v>
      </c>
      <c r="G20" s="15" t="s">
        <v>46</v>
      </c>
      <c r="H20" s="18" t="s">
        <v>1057</v>
      </c>
      <c r="I20" s="18" t="s">
        <v>1058</v>
      </c>
      <c r="J20" s="129">
        <v>2005280.25</v>
      </c>
      <c r="K20" s="129">
        <v>1574731.11</v>
      </c>
      <c r="L20" s="129">
        <v>75039.25</v>
      </c>
      <c r="M20" s="129">
        <v>61240.25</v>
      </c>
      <c r="N20" s="129">
        <v>18.0</v>
      </c>
      <c r="O20" s="129">
        <v>35.0</v>
      </c>
      <c r="P20" s="129">
        <v>1032.0</v>
      </c>
      <c r="Q20" s="129">
        <v>926.0</v>
      </c>
      <c r="R20" s="129">
        <v>84.0</v>
      </c>
      <c r="S20" s="129">
        <v>68.0</v>
      </c>
      <c r="T20" s="129">
        <v>-48.0</v>
      </c>
      <c r="U20" s="129">
        <v>11.0</v>
      </c>
      <c r="V20" s="129">
        <v>23.0</v>
      </c>
      <c r="W20" s="129">
        <v>22.53</v>
      </c>
      <c r="X20" s="129">
        <v>27.34</v>
      </c>
      <c r="Y20" s="129">
        <v>1.0</v>
      </c>
      <c r="Z20" s="129">
        <v>1.0</v>
      </c>
      <c r="AA20" s="129">
        <v>2.0</v>
      </c>
      <c r="AB20" s="129">
        <v>5.0</v>
      </c>
      <c r="AC20" s="129">
        <v>4.0</v>
      </c>
      <c r="AD20" s="129">
        <v>3.55</v>
      </c>
      <c r="AE20" s="129">
        <v>125.0</v>
      </c>
      <c r="AF20" s="129">
        <v>1.0</v>
      </c>
      <c r="AG20" s="129">
        <v>1.0</v>
      </c>
      <c r="AH20" s="129">
        <v>2.0</v>
      </c>
      <c r="AI20" s="129">
        <v>4.0</v>
      </c>
      <c r="AJ20" s="129">
        <v>3.0</v>
      </c>
      <c r="AK20" s="129">
        <v>3.0</v>
      </c>
      <c r="AL20" s="130">
        <v>45386.658824652775</v>
      </c>
    </row>
    <row r="21">
      <c r="A21" s="129">
        <v>128.0</v>
      </c>
      <c r="B21" s="14" t="s">
        <v>67</v>
      </c>
      <c r="C21" s="14" t="s">
        <v>32</v>
      </c>
      <c r="D21" s="14" t="s">
        <v>91</v>
      </c>
      <c r="E21" s="14" t="s">
        <v>92</v>
      </c>
      <c r="F21" s="15" t="s">
        <v>93</v>
      </c>
      <c r="G21" s="15" t="s">
        <v>46</v>
      </c>
      <c r="H21" s="18" t="s">
        <v>1057</v>
      </c>
      <c r="I21" s="18" t="s">
        <v>1058</v>
      </c>
      <c r="J21" s="129">
        <v>1274797.47</v>
      </c>
      <c r="K21" s="129">
        <v>1213656.73</v>
      </c>
      <c r="L21" s="129">
        <v>43907.43</v>
      </c>
      <c r="M21" s="129">
        <v>43692.08</v>
      </c>
      <c r="N21" s="129">
        <v>8.0</v>
      </c>
      <c r="O21" s="129">
        <v>15.0</v>
      </c>
      <c r="P21" s="129">
        <v>481.0</v>
      </c>
      <c r="Q21" s="129">
        <v>480.0</v>
      </c>
      <c r="R21" s="129">
        <v>47.0</v>
      </c>
      <c r="S21" s="129">
        <v>36.0</v>
      </c>
      <c r="T21" s="129">
        <v>-46.0</v>
      </c>
      <c r="U21" s="129">
        <v>0.0</v>
      </c>
      <c r="V21" s="129">
        <v>30.0</v>
      </c>
      <c r="W21" s="129">
        <v>0.49</v>
      </c>
      <c r="X21" s="129">
        <v>5.04</v>
      </c>
      <c r="Y21" s="129">
        <v>1.0</v>
      </c>
      <c r="Z21" s="129">
        <v>1.0</v>
      </c>
      <c r="AA21" s="129">
        <v>2.0</v>
      </c>
      <c r="AB21" s="129">
        <v>1.0</v>
      </c>
      <c r="AC21" s="129">
        <v>1.0</v>
      </c>
      <c r="AD21" s="129">
        <v>1.2</v>
      </c>
      <c r="AE21" s="129">
        <v>439.0</v>
      </c>
      <c r="AF21" s="129">
        <v>1.0</v>
      </c>
      <c r="AG21" s="129">
        <v>1.0</v>
      </c>
      <c r="AH21" s="129">
        <v>2.0</v>
      </c>
      <c r="AI21" s="129">
        <v>1.0</v>
      </c>
      <c r="AJ21" s="129">
        <v>1.0</v>
      </c>
      <c r="AK21" s="129">
        <v>1.0</v>
      </c>
      <c r="AL21" s="130">
        <v>45386.658824652775</v>
      </c>
    </row>
    <row r="22">
      <c r="A22" s="129">
        <v>130.0</v>
      </c>
      <c r="B22" s="14" t="s">
        <v>37</v>
      </c>
      <c r="C22" s="14" t="s">
        <v>32</v>
      </c>
      <c r="D22" s="14" t="s">
        <v>94</v>
      </c>
      <c r="E22" s="14" t="s">
        <v>95</v>
      </c>
      <c r="F22" s="15" t="s">
        <v>96</v>
      </c>
      <c r="G22" s="15" t="s">
        <v>59</v>
      </c>
      <c r="H22" s="18" t="s">
        <v>1057</v>
      </c>
      <c r="I22" s="18" t="s">
        <v>1058</v>
      </c>
      <c r="J22" s="129">
        <v>1213662.56</v>
      </c>
      <c r="K22" s="129">
        <v>1116688.01</v>
      </c>
      <c r="L22" s="129">
        <v>30786.75</v>
      </c>
      <c r="M22" s="129">
        <v>27322.5</v>
      </c>
      <c r="N22" s="129">
        <v>16.0</v>
      </c>
      <c r="O22" s="129">
        <v>2.0</v>
      </c>
      <c r="P22" s="129">
        <v>325.0</v>
      </c>
      <c r="Q22" s="129">
        <v>367.0</v>
      </c>
      <c r="R22" s="129">
        <v>30.0</v>
      </c>
      <c r="S22" s="129">
        <v>31.0</v>
      </c>
      <c r="T22" s="129">
        <v>700.0</v>
      </c>
      <c r="U22" s="129">
        <v>-11.0</v>
      </c>
      <c r="V22" s="129">
        <v>-3.0</v>
      </c>
      <c r="W22" s="129">
        <v>12.68</v>
      </c>
      <c r="X22" s="129">
        <v>8.68</v>
      </c>
      <c r="Y22" s="129">
        <v>5.0</v>
      </c>
      <c r="Z22" s="129">
        <v>1.0</v>
      </c>
      <c r="AA22" s="129">
        <v>1.0</v>
      </c>
      <c r="AB22" s="129">
        <v>3.0</v>
      </c>
      <c r="AC22" s="129">
        <v>2.0</v>
      </c>
      <c r="AD22" s="129">
        <v>2.25</v>
      </c>
      <c r="AE22" s="129">
        <v>241.0</v>
      </c>
      <c r="AF22" s="129">
        <v>4.0</v>
      </c>
      <c r="AG22" s="129">
        <v>1.0</v>
      </c>
      <c r="AH22" s="129">
        <v>1.0</v>
      </c>
      <c r="AI22" s="129">
        <v>2.0</v>
      </c>
      <c r="AJ22" s="129">
        <v>2.0</v>
      </c>
      <c r="AK22" s="129">
        <v>2.0</v>
      </c>
      <c r="AL22" s="130">
        <v>45386.658824652775</v>
      </c>
    </row>
    <row r="23">
      <c r="A23" s="129">
        <v>131.0</v>
      </c>
      <c r="B23" s="14" t="s">
        <v>97</v>
      </c>
      <c r="C23" s="14" t="s">
        <v>32</v>
      </c>
      <c r="D23" s="14" t="s">
        <v>98</v>
      </c>
      <c r="E23" s="14" t="s">
        <v>99</v>
      </c>
      <c r="F23" s="15" t="s">
        <v>100</v>
      </c>
      <c r="G23" s="15" t="s">
        <v>101</v>
      </c>
      <c r="H23" s="18" t="s">
        <v>1057</v>
      </c>
      <c r="I23" s="18" t="s">
        <v>1058</v>
      </c>
      <c r="J23" s="129">
        <v>1629989.66</v>
      </c>
      <c r="K23" s="129">
        <v>1264686.27</v>
      </c>
      <c r="L23" s="129">
        <v>48054.5</v>
      </c>
      <c r="M23" s="129">
        <v>37900.37</v>
      </c>
      <c r="N23" s="129">
        <v>49.0</v>
      </c>
      <c r="O23" s="129">
        <v>37.0</v>
      </c>
      <c r="P23" s="129">
        <v>616.0</v>
      </c>
      <c r="Q23" s="129">
        <v>563.0</v>
      </c>
      <c r="R23" s="129">
        <v>47.0</v>
      </c>
      <c r="S23" s="129">
        <v>62.0</v>
      </c>
      <c r="T23" s="129">
        <v>32.0</v>
      </c>
      <c r="U23" s="129">
        <v>9.0</v>
      </c>
      <c r="V23" s="129">
        <v>-24.0</v>
      </c>
      <c r="W23" s="129">
        <v>26.79</v>
      </c>
      <c r="X23" s="129">
        <v>28.88</v>
      </c>
      <c r="Y23" s="129">
        <v>2.0</v>
      </c>
      <c r="Z23" s="129">
        <v>1.0</v>
      </c>
      <c r="AA23" s="129">
        <v>1.0</v>
      </c>
      <c r="AB23" s="129">
        <v>5.0</v>
      </c>
      <c r="AC23" s="129">
        <v>4.0</v>
      </c>
      <c r="AD23" s="129">
        <v>3.4</v>
      </c>
      <c r="AE23" s="129">
        <v>133.0</v>
      </c>
      <c r="AF23" s="129">
        <v>2.0</v>
      </c>
      <c r="AG23" s="129">
        <v>1.0</v>
      </c>
      <c r="AH23" s="129">
        <v>1.0</v>
      </c>
      <c r="AI23" s="129">
        <v>4.0</v>
      </c>
      <c r="AJ23" s="129">
        <v>3.0</v>
      </c>
      <c r="AK23" s="129">
        <v>3.0</v>
      </c>
      <c r="AL23" s="130">
        <v>45386.658824652775</v>
      </c>
    </row>
    <row r="24">
      <c r="A24" s="129">
        <v>132.0</v>
      </c>
      <c r="B24" s="14" t="s">
        <v>67</v>
      </c>
      <c r="C24" s="14" t="s">
        <v>32</v>
      </c>
      <c r="D24" s="14" t="s">
        <v>84</v>
      </c>
      <c r="E24" s="14" t="s">
        <v>85</v>
      </c>
      <c r="F24" s="15" t="s">
        <v>70</v>
      </c>
      <c r="G24" s="15" t="s">
        <v>36</v>
      </c>
      <c r="H24" s="18" t="s">
        <v>1057</v>
      </c>
      <c r="I24" s="18" t="s">
        <v>1058</v>
      </c>
      <c r="J24" s="129">
        <v>1293581.1</v>
      </c>
      <c r="K24" s="129">
        <v>1244279.5</v>
      </c>
      <c r="L24" s="129">
        <v>38087.43</v>
      </c>
      <c r="M24" s="129">
        <v>37637.64</v>
      </c>
      <c r="N24" s="129">
        <v>14.0</v>
      </c>
      <c r="O24" s="129">
        <v>12.0</v>
      </c>
      <c r="P24" s="129">
        <v>615.0</v>
      </c>
      <c r="Q24" s="129">
        <v>528.0</v>
      </c>
      <c r="R24" s="129">
        <v>23.0</v>
      </c>
      <c r="S24" s="129">
        <v>17.0</v>
      </c>
      <c r="T24" s="129">
        <v>16.0</v>
      </c>
      <c r="U24" s="129">
        <v>16.0</v>
      </c>
      <c r="V24" s="129">
        <v>35.0</v>
      </c>
      <c r="W24" s="129">
        <v>1.2</v>
      </c>
      <c r="X24" s="129">
        <v>3.96</v>
      </c>
      <c r="Y24" s="129">
        <v>1.0</v>
      </c>
      <c r="Z24" s="129">
        <v>1.0</v>
      </c>
      <c r="AA24" s="129">
        <v>2.0</v>
      </c>
      <c r="AB24" s="129">
        <v>1.0</v>
      </c>
      <c r="AC24" s="129">
        <v>1.0</v>
      </c>
      <c r="AD24" s="129">
        <v>1.2</v>
      </c>
      <c r="AE24" s="129">
        <v>433.0</v>
      </c>
      <c r="AF24" s="129">
        <v>1.0</v>
      </c>
      <c r="AG24" s="129">
        <v>1.0</v>
      </c>
      <c r="AH24" s="129">
        <v>2.0</v>
      </c>
      <c r="AI24" s="129">
        <v>1.0</v>
      </c>
      <c r="AJ24" s="129">
        <v>1.0</v>
      </c>
      <c r="AK24" s="129">
        <v>1.0</v>
      </c>
      <c r="AL24" s="130">
        <v>45386.658824652775</v>
      </c>
    </row>
    <row r="25">
      <c r="A25" s="129">
        <v>133.0</v>
      </c>
      <c r="B25" s="14" t="s">
        <v>37</v>
      </c>
      <c r="C25" s="14" t="s">
        <v>32</v>
      </c>
      <c r="D25" s="14" t="s">
        <v>102</v>
      </c>
      <c r="E25" s="14" t="s">
        <v>103</v>
      </c>
      <c r="F25" s="15" t="s">
        <v>96</v>
      </c>
      <c r="G25" s="15" t="s">
        <v>59</v>
      </c>
      <c r="H25" s="18" t="s">
        <v>1057</v>
      </c>
      <c r="I25" s="18" t="s">
        <v>1058</v>
      </c>
      <c r="J25" s="129">
        <v>680269.4</v>
      </c>
      <c r="K25" s="129">
        <v>568854.37</v>
      </c>
      <c r="L25" s="129">
        <v>13600.45</v>
      </c>
      <c r="M25" s="129">
        <v>12671.81</v>
      </c>
      <c r="N25" s="129">
        <v>5.0</v>
      </c>
      <c r="O25" s="129">
        <v>2.0</v>
      </c>
      <c r="P25" s="129">
        <v>240.0</v>
      </c>
      <c r="Q25" s="129">
        <v>211.0</v>
      </c>
      <c r="R25" s="129">
        <v>14.0</v>
      </c>
      <c r="S25" s="129">
        <v>21.0</v>
      </c>
      <c r="T25" s="129">
        <v>150.0</v>
      </c>
      <c r="U25" s="129">
        <v>13.0</v>
      </c>
      <c r="V25" s="129">
        <v>-33.0</v>
      </c>
      <c r="W25" s="129">
        <v>7.33</v>
      </c>
      <c r="X25" s="129">
        <v>19.59</v>
      </c>
      <c r="Y25" s="129">
        <v>5.0</v>
      </c>
      <c r="Z25" s="129">
        <v>1.0</v>
      </c>
      <c r="AA25" s="129">
        <v>1.0</v>
      </c>
      <c r="AB25" s="129">
        <v>2.0</v>
      </c>
      <c r="AC25" s="129">
        <v>3.0</v>
      </c>
      <c r="AD25" s="129">
        <v>2.1</v>
      </c>
      <c r="AE25" s="129">
        <v>251.0</v>
      </c>
      <c r="AF25" s="129">
        <v>4.0</v>
      </c>
      <c r="AG25" s="129">
        <v>1.0</v>
      </c>
      <c r="AH25" s="129">
        <v>1.0</v>
      </c>
      <c r="AI25" s="129">
        <v>1.0</v>
      </c>
      <c r="AJ25" s="129">
        <v>2.0</v>
      </c>
      <c r="AK25" s="129">
        <v>2.0</v>
      </c>
      <c r="AL25" s="130">
        <v>45386.658824652775</v>
      </c>
    </row>
    <row r="26">
      <c r="A26" s="129">
        <v>134.0</v>
      </c>
      <c r="B26" s="14" t="s">
        <v>47</v>
      </c>
      <c r="C26" s="14" t="s">
        <v>32</v>
      </c>
      <c r="D26" s="14" t="s">
        <v>104</v>
      </c>
      <c r="E26" s="14" t="s">
        <v>105</v>
      </c>
      <c r="F26" s="15" t="s">
        <v>88</v>
      </c>
      <c r="G26" s="15" t="s">
        <v>59</v>
      </c>
      <c r="H26" s="18" t="s">
        <v>1057</v>
      </c>
      <c r="I26" s="18" t="s">
        <v>1058</v>
      </c>
      <c r="J26" s="129">
        <v>3087224.33</v>
      </c>
      <c r="K26" s="129">
        <v>2936306.42</v>
      </c>
      <c r="L26" s="129">
        <v>89785.86</v>
      </c>
      <c r="M26" s="129">
        <v>88403.25</v>
      </c>
      <c r="N26" s="129">
        <v>51.0</v>
      </c>
      <c r="O26" s="14" t="s">
        <v>41</v>
      </c>
      <c r="P26" s="129">
        <v>907.0</v>
      </c>
      <c r="Q26" s="129">
        <v>901.0</v>
      </c>
      <c r="R26" s="129">
        <v>138.0</v>
      </c>
      <c r="S26" s="129">
        <v>113.0</v>
      </c>
      <c r="T26" s="14" t="s">
        <v>41</v>
      </c>
      <c r="U26" s="129">
        <v>0.0</v>
      </c>
      <c r="V26" s="129">
        <v>22.0</v>
      </c>
      <c r="W26" s="129">
        <v>1.56</v>
      </c>
      <c r="X26" s="129">
        <v>5.14</v>
      </c>
      <c r="Y26" s="14" t="s">
        <v>41</v>
      </c>
      <c r="Z26" s="129">
        <v>1.0</v>
      </c>
      <c r="AA26" s="129">
        <v>2.0</v>
      </c>
      <c r="AB26" s="129">
        <v>1.0</v>
      </c>
      <c r="AC26" s="129">
        <v>1.0</v>
      </c>
      <c r="AD26" s="129">
        <v>1.15</v>
      </c>
      <c r="AE26" s="129">
        <v>468.0</v>
      </c>
      <c r="AF26" s="14" t="s">
        <v>41</v>
      </c>
      <c r="AG26" s="129">
        <v>1.0</v>
      </c>
      <c r="AH26" s="129">
        <v>2.0</v>
      </c>
      <c r="AI26" s="129">
        <v>1.0</v>
      </c>
      <c r="AJ26" s="129">
        <v>1.0</v>
      </c>
      <c r="AK26" s="129">
        <v>1.0</v>
      </c>
      <c r="AL26" s="130">
        <v>45386.658824652775</v>
      </c>
    </row>
    <row r="27">
      <c r="A27" s="129">
        <v>135.0</v>
      </c>
      <c r="B27" s="14" t="s">
        <v>42</v>
      </c>
      <c r="C27" s="14" t="s">
        <v>32</v>
      </c>
      <c r="D27" s="14" t="s">
        <v>106</v>
      </c>
      <c r="E27" s="14" t="s">
        <v>107</v>
      </c>
      <c r="F27" s="15" t="s">
        <v>108</v>
      </c>
      <c r="G27" s="15" t="s">
        <v>46</v>
      </c>
      <c r="H27" s="18" t="s">
        <v>1057</v>
      </c>
      <c r="I27" s="18" t="s">
        <v>1058</v>
      </c>
      <c r="J27" s="129">
        <v>1033301.15</v>
      </c>
      <c r="K27" s="129">
        <v>1024969.03</v>
      </c>
      <c r="L27" s="129">
        <v>33500.2</v>
      </c>
      <c r="M27" s="129">
        <v>35101.8</v>
      </c>
      <c r="N27" s="129">
        <v>4.0</v>
      </c>
      <c r="O27" s="129">
        <v>1.0</v>
      </c>
      <c r="P27" s="129">
        <v>448.0</v>
      </c>
      <c r="Q27" s="129">
        <v>416.0</v>
      </c>
      <c r="R27" s="129">
        <v>20.0</v>
      </c>
      <c r="S27" s="129">
        <v>31.0</v>
      </c>
      <c r="T27" s="129">
        <v>300.0</v>
      </c>
      <c r="U27" s="129">
        <v>7.0</v>
      </c>
      <c r="V27" s="129">
        <v>-35.0</v>
      </c>
      <c r="W27" s="129">
        <v>-4.56</v>
      </c>
      <c r="X27" s="129">
        <v>0.81</v>
      </c>
      <c r="Y27" s="129">
        <v>5.0</v>
      </c>
      <c r="Z27" s="129">
        <v>1.0</v>
      </c>
      <c r="AA27" s="129">
        <v>1.0</v>
      </c>
      <c r="AB27" s="129">
        <v>1.0</v>
      </c>
      <c r="AC27" s="129">
        <v>1.0</v>
      </c>
      <c r="AD27" s="129">
        <v>1.2</v>
      </c>
      <c r="AE27" s="129">
        <v>430.0</v>
      </c>
      <c r="AF27" s="129">
        <v>4.0</v>
      </c>
      <c r="AG27" s="129">
        <v>1.0</v>
      </c>
      <c r="AH27" s="129">
        <v>1.0</v>
      </c>
      <c r="AI27" s="129">
        <v>1.0</v>
      </c>
      <c r="AJ27" s="129">
        <v>1.0</v>
      </c>
      <c r="AK27" s="129">
        <v>1.0</v>
      </c>
      <c r="AL27" s="130">
        <v>45386.658824652775</v>
      </c>
    </row>
    <row r="28">
      <c r="A28" s="129">
        <v>136.0</v>
      </c>
      <c r="B28" s="14" t="s">
        <v>63</v>
      </c>
      <c r="C28" s="14" t="s">
        <v>32</v>
      </c>
      <c r="D28" s="14" t="s">
        <v>109</v>
      </c>
      <c r="E28" s="14" t="s">
        <v>110</v>
      </c>
      <c r="F28" s="15" t="s">
        <v>88</v>
      </c>
      <c r="G28" s="15" t="s">
        <v>59</v>
      </c>
      <c r="H28" s="18" t="s">
        <v>1057</v>
      </c>
      <c r="I28" s="18" t="s">
        <v>1058</v>
      </c>
      <c r="J28" s="129">
        <v>820768.34</v>
      </c>
      <c r="K28" s="129">
        <v>790934.74</v>
      </c>
      <c r="L28" s="129">
        <v>20198.68</v>
      </c>
      <c r="M28" s="129">
        <v>19195.84</v>
      </c>
      <c r="N28" s="14" t="s">
        <v>41</v>
      </c>
      <c r="O28" s="129">
        <v>1.0</v>
      </c>
      <c r="P28" s="129">
        <v>314.0</v>
      </c>
      <c r="Q28" s="129">
        <v>245.0</v>
      </c>
      <c r="R28" s="129">
        <v>39.0</v>
      </c>
      <c r="S28" s="129">
        <v>21.0</v>
      </c>
      <c r="T28" s="14" t="s">
        <v>41</v>
      </c>
      <c r="U28" s="129">
        <v>28.0</v>
      </c>
      <c r="V28" s="129">
        <v>85.0</v>
      </c>
      <c r="W28" s="129">
        <v>5.22</v>
      </c>
      <c r="X28" s="129">
        <v>3.77</v>
      </c>
      <c r="Y28" s="14" t="s">
        <v>41</v>
      </c>
      <c r="Z28" s="129">
        <v>1.0</v>
      </c>
      <c r="AA28" s="129">
        <v>5.0</v>
      </c>
      <c r="AB28" s="129">
        <v>2.0</v>
      </c>
      <c r="AC28" s="129">
        <v>1.0</v>
      </c>
      <c r="AD28" s="129">
        <v>2.15</v>
      </c>
      <c r="AE28" s="129">
        <v>247.0</v>
      </c>
      <c r="AF28" s="14" t="s">
        <v>41</v>
      </c>
      <c r="AG28" s="129">
        <v>1.0</v>
      </c>
      <c r="AH28" s="129">
        <v>4.0</v>
      </c>
      <c r="AI28" s="129">
        <v>1.0</v>
      </c>
      <c r="AJ28" s="129">
        <v>1.0</v>
      </c>
      <c r="AK28" s="129">
        <v>2.0</v>
      </c>
      <c r="AL28" s="130">
        <v>45386.658824652775</v>
      </c>
    </row>
    <row r="29">
      <c r="A29" s="129">
        <v>137.0</v>
      </c>
      <c r="B29" s="14" t="s">
        <v>47</v>
      </c>
      <c r="C29" s="14" t="s">
        <v>32</v>
      </c>
      <c r="D29" s="14" t="s">
        <v>111</v>
      </c>
      <c r="E29" s="14" t="s">
        <v>112</v>
      </c>
      <c r="F29" s="15" t="s">
        <v>88</v>
      </c>
      <c r="G29" s="15" t="s">
        <v>59</v>
      </c>
      <c r="H29" s="18" t="s">
        <v>1057</v>
      </c>
      <c r="I29" s="18" t="s">
        <v>1058</v>
      </c>
      <c r="J29" s="129">
        <v>2343919.0</v>
      </c>
      <c r="K29" s="129">
        <v>2079471.5</v>
      </c>
      <c r="L29" s="129">
        <v>66206.75</v>
      </c>
      <c r="M29" s="129">
        <v>55610.75</v>
      </c>
      <c r="N29" s="14" t="s">
        <v>41</v>
      </c>
      <c r="O29" s="14" t="s">
        <v>41</v>
      </c>
      <c r="P29" s="129">
        <v>337.0</v>
      </c>
      <c r="Q29" s="129">
        <v>301.0</v>
      </c>
      <c r="R29" s="129">
        <v>14.0</v>
      </c>
      <c r="S29" s="129">
        <v>17.0</v>
      </c>
      <c r="T29" s="14" t="s">
        <v>41</v>
      </c>
      <c r="U29" s="129">
        <v>11.0</v>
      </c>
      <c r="V29" s="129">
        <v>-17.0</v>
      </c>
      <c r="W29" s="129">
        <v>19.05</v>
      </c>
      <c r="X29" s="129">
        <v>12.72</v>
      </c>
      <c r="Y29" s="14" t="s">
        <v>41</v>
      </c>
      <c r="Z29" s="129">
        <v>1.0</v>
      </c>
      <c r="AA29" s="129">
        <v>1.0</v>
      </c>
      <c r="AB29" s="129">
        <v>5.0</v>
      </c>
      <c r="AC29" s="129">
        <v>2.0</v>
      </c>
      <c r="AD29" s="129">
        <v>2.8</v>
      </c>
      <c r="AE29" s="129">
        <v>188.0</v>
      </c>
      <c r="AF29" s="14" t="s">
        <v>41</v>
      </c>
      <c r="AG29" s="129">
        <v>1.0</v>
      </c>
      <c r="AH29" s="129">
        <v>1.0</v>
      </c>
      <c r="AI29" s="129">
        <v>4.0</v>
      </c>
      <c r="AJ29" s="129">
        <v>2.0</v>
      </c>
      <c r="AK29" s="129">
        <v>3.0</v>
      </c>
      <c r="AL29" s="130">
        <v>45386.658824652775</v>
      </c>
    </row>
    <row r="30">
      <c r="A30" s="129">
        <v>138.0</v>
      </c>
      <c r="B30" s="14" t="s">
        <v>47</v>
      </c>
      <c r="C30" s="14" t="s">
        <v>32</v>
      </c>
      <c r="D30" s="14" t="s">
        <v>113</v>
      </c>
      <c r="E30" s="14" t="s">
        <v>114</v>
      </c>
      <c r="F30" s="15" t="s">
        <v>115</v>
      </c>
      <c r="G30" s="15" t="s">
        <v>59</v>
      </c>
      <c r="H30" s="18" t="s">
        <v>1057</v>
      </c>
      <c r="I30" s="18" t="s">
        <v>1058</v>
      </c>
      <c r="J30" s="129">
        <v>1672652.05</v>
      </c>
      <c r="K30" s="129">
        <v>1451134.08</v>
      </c>
      <c r="L30" s="129">
        <v>60446.99</v>
      </c>
      <c r="M30" s="129">
        <v>56253.44</v>
      </c>
      <c r="N30" s="14" t="s">
        <v>41</v>
      </c>
      <c r="O30" s="14" t="s">
        <v>41</v>
      </c>
      <c r="P30" s="129">
        <v>601.0</v>
      </c>
      <c r="Q30" s="129">
        <v>587.0</v>
      </c>
      <c r="R30" s="129">
        <v>32.0</v>
      </c>
      <c r="S30" s="129">
        <v>32.0</v>
      </c>
      <c r="T30" s="14" t="s">
        <v>41</v>
      </c>
      <c r="U30" s="129">
        <v>2.0</v>
      </c>
      <c r="V30" s="129">
        <v>0.0</v>
      </c>
      <c r="W30" s="129">
        <v>7.45</v>
      </c>
      <c r="X30" s="129">
        <v>15.27</v>
      </c>
      <c r="Y30" s="14" t="s">
        <v>41</v>
      </c>
      <c r="Z30" s="129">
        <v>1.0</v>
      </c>
      <c r="AA30" s="129">
        <v>1.0</v>
      </c>
      <c r="AB30" s="129">
        <v>2.0</v>
      </c>
      <c r="AC30" s="129">
        <v>3.0</v>
      </c>
      <c r="AD30" s="129">
        <v>1.85</v>
      </c>
      <c r="AE30" s="129">
        <v>291.0</v>
      </c>
      <c r="AF30" s="14" t="s">
        <v>41</v>
      </c>
      <c r="AG30" s="129">
        <v>1.0</v>
      </c>
      <c r="AH30" s="129">
        <v>1.0</v>
      </c>
      <c r="AI30" s="129">
        <v>1.0</v>
      </c>
      <c r="AJ30" s="129">
        <v>2.0</v>
      </c>
      <c r="AK30" s="129">
        <v>2.0</v>
      </c>
      <c r="AL30" s="130">
        <v>45386.658824652775</v>
      </c>
    </row>
    <row r="31">
      <c r="A31" s="129">
        <v>139.0</v>
      </c>
      <c r="B31" s="14" t="s">
        <v>63</v>
      </c>
      <c r="C31" s="14" t="s">
        <v>32</v>
      </c>
      <c r="D31" s="14" t="s">
        <v>116</v>
      </c>
      <c r="E31" s="14" t="s">
        <v>117</v>
      </c>
      <c r="F31" s="15" t="s">
        <v>118</v>
      </c>
      <c r="G31" s="15" t="s">
        <v>59</v>
      </c>
      <c r="H31" s="18" t="s">
        <v>1057</v>
      </c>
      <c r="I31" s="18" t="s">
        <v>1058</v>
      </c>
      <c r="J31" s="129">
        <v>833482.69</v>
      </c>
      <c r="K31" s="129">
        <v>816937.55</v>
      </c>
      <c r="L31" s="129">
        <v>22155.27</v>
      </c>
      <c r="M31" s="129">
        <v>24305.66</v>
      </c>
      <c r="N31" s="129">
        <v>4.0</v>
      </c>
      <c r="O31" s="129">
        <v>1.0</v>
      </c>
      <c r="P31" s="129">
        <v>245.0</v>
      </c>
      <c r="Q31" s="129">
        <v>241.0</v>
      </c>
      <c r="R31" s="129">
        <v>31.0</v>
      </c>
      <c r="S31" s="129">
        <v>11.0</v>
      </c>
      <c r="T31" s="129">
        <v>300.0</v>
      </c>
      <c r="U31" s="129">
        <v>1.0</v>
      </c>
      <c r="V31" s="129">
        <v>181.0</v>
      </c>
      <c r="W31" s="129">
        <v>-8.85</v>
      </c>
      <c r="X31" s="129">
        <v>2.03</v>
      </c>
      <c r="Y31" s="129">
        <v>5.0</v>
      </c>
      <c r="Z31" s="129">
        <v>1.0</v>
      </c>
      <c r="AA31" s="129">
        <v>5.0</v>
      </c>
      <c r="AB31" s="129">
        <v>1.0</v>
      </c>
      <c r="AC31" s="129">
        <v>1.0</v>
      </c>
      <c r="AD31" s="129">
        <v>2.0</v>
      </c>
      <c r="AE31" s="129">
        <v>266.0</v>
      </c>
      <c r="AF31" s="129">
        <v>4.0</v>
      </c>
      <c r="AG31" s="129">
        <v>1.0</v>
      </c>
      <c r="AH31" s="129">
        <v>4.0</v>
      </c>
      <c r="AI31" s="129">
        <v>1.0</v>
      </c>
      <c r="AJ31" s="129">
        <v>1.0</v>
      </c>
      <c r="AK31" s="129">
        <v>2.0</v>
      </c>
      <c r="AL31" s="130">
        <v>45386.658824652775</v>
      </c>
    </row>
    <row r="32">
      <c r="A32" s="129">
        <v>141.0</v>
      </c>
      <c r="B32" s="14" t="s">
        <v>67</v>
      </c>
      <c r="C32" s="14" t="s">
        <v>32</v>
      </c>
      <c r="D32" s="14" t="s">
        <v>119</v>
      </c>
      <c r="E32" s="14" t="s">
        <v>120</v>
      </c>
      <c r="F32" s="15" t="s">
        <v>121</v>
      </c>
      <c r="G32" s="15" t="s">
        <v>36</v>
      </c>
      <c r="H32" s="18" t="s">
        <v>1057</v>
      </c>
      <c r="I32" s="18" t="s">
        <v>1058</v>
      </c>
      <c r="J32" s="129">
        <v>1280968.84</v>
      </c>
      <c r="K32" s="129">
        <v>1070187.38</v>
      </c>
      <c r="L32" s="129">
        <v>38316.75</v>
      </c>
      <c r="M32" s="129">
        <v>42573.75</v>
      </c>
      <c r="N32" s="129">
        <v>19.0</v>
      </c>
      <c r="O32" s="129">
        <v>14.0</v>
      </c>
      <c r="P32" s="129">
        <v>475.0</v>
      </c>
      <c r="Q32" s="129">
        <v>513.0</v>
      </c>
      <c r="R32" s="129">
        <v>26.0</v>
      </c>
      <c r="S32" s="129">
        <v>24.0</v>
      </c>
      <c r="T32" s="129">
        <v>35.0</v>
      </c>
      <c r="U32" s="129">
        <v>-7.0</v>
      </c>
      <c r="V32" s="129">
        <v>8.0</v>
      </c>
      <c r="W32" s="129">
        <v>-10.0</v>
      </c>
      <c r="X32" s="129">
        <v>19.7</v>
      </c>
      <c r="Y32" s="129">
        <v>2.0</v>
      </c>
      <c r="Z32" s="129">
        <v>1.0</v>
      </c>
      <c r="AA32" s="129">
        <v>1.0</v>
      </c>
      <c r="AB32" s="129">
        <v>1.0</v>
      </c>
      <c r="AC32" s="129">
        <v>3.0</v>
      </c>
      <c r="AD32" s="129">
        <v>1.55</v>
      </c>
      <c r="AE32" s="129">
        <v>351.0</v>
      </c>
      <c r="AF32" s="129">
        <v>2.0</v>
      </c>
      <c r="AG32" s="129">
        <v>1.0</v>
      </c>
      <c r="AH32" s="129">
        <v>1.0</v>
      </c>
      <c r="AI32" s="129">
        <v>1.0</v>
      </c>
      <c r="AJ32" s="129">
        <v>2.0</v>
      </c>
      <c r="AK32" s="129">
        <v>1.0</v>
      </c>
      <c r="AL32" s="130">
        <v>45386.658824652775</v>
      </c>
    </row>
    <row r="33">
      <c r="A33" s="129">
        <v>143.0</v>
      </c>
      <c r="B33" s="14" t="s">
        <v>122</v>
      </c>
      <c r="C33" s="14" t="s">
        <v>32</v>
      </c>
      <c r="D33" s="14" t="s">
        <v>123</v>
      </c>
      <c r="E33" s="14" t="s">
        <v>124</v>
      </c>
      <c r="F33" s="15" t="s">
        <v>93</v>
      </c>
      <c r="G33" s="15" t="s">
        <v>46</v>
      </c>
      <c r="H33" s="18" t="s">
        <v>1057</v>
      </c>
      <c r="I33" s="18" t="s">
        <v>1058</v>
      </c>
      <c r="J33" s="129">
        <v>1636549.85</v>
      </c>
      <c r="K33" s="129">
        <v>1719271.43</v>
      </c>
      <c r="L33" s="129">
        <v>49351.97</v>
      </c>
      <c r="M33" s="129">
        <v>62131.28</v>
      </c>
      <c r="N33" s="129">
        <v>16.0</v>
      </c>
      <c r="O33" s="129">
        <v>27.0</v>
      </c>
      <c r="P33" s="129">
        <v>442.0</v>
      </c>
      <c r="Q33" s="129">
        <v>652.0</v>
      </c>
      <c r="R33" s="129">
        <v>36.0</v>
      </c>
      <c r="S33" s="129">
        <v>43.0</v>
      </c>
      <c r="T33" s="129">
        <v>-40.0</v>
      </c>
      <c r="U33" s="129">
        <v>-32.0</v>
      </c>
      <c r="V33" s="129">
        <v>-16.0</v>
      </c>
      <c r="W33" s="129">
        <v>-20.57</v>
      </c>
      <c r="X33" s="129">
        <v>-4.81</v>
      </c>
      <c r="Y33" s="129">
        <v>1.0</v>
      </c>
      <c r="Z33" s="129">
        <v>1.0</v>
      </c>
      <c r="AA33" s="129">
        <v>1.0</v>
      </c>
      <c r="AB33" s="129">
        <v>1.0</v>
      </c>
      <c r="AC33" s="129">
        <v>1.0</v>
      </c>
      <c r="AD33" s="129">
        <v>1.0</v>
      </c>
      <c r="AE33" s="129">
        <v>541.0</v>
      </c>
      <c r="AF33" s="129">
        <v>1.0</v>
      </c>
      <c r="AG33" s="129">
        <v>1.0</v>
      </c>
      <c r="AH33" s="129">
        <v>1.0</v>
      </c>
      <c r="AI33" s="129">
        <v>1.0</v>
      </c>
      <c r="AJ33" s="129">
        <v>1.0</v>
      </c>
      <c r="AK33" s="129">
        <v>1.0</v>
      </c>
      <c r="AL33" s="130">
        <v>45386.658824652775</v>
      </c>
    </row>
    <row r="34">
      <c r="A34" s="129">
        <v>144.0</v>
      </c>
      <c r="B34" s="14" t="s">
        <v>47</v>
      </c>
      <c r="C34" s="14" t="s">
        <v>32</v>
      </c>
      <c r="D34" s="14" t="s">
        <v>125</v>
      </c>
      <c r="E34" s="14" t="s">
        <v>126</v>
      </c>
      <c r="F34" s="15" t="s">
        <v>115</v>
      </c>
      <c r="G34" s="15" t="s">
        <v>59</v>
      </c>
      <c r="H34" s="18" t="s">
        <v>1057</v>
      </c>
      <c r="I34" s="18" t="s">
        <v>1058</v>
      </c>
      <c r="J34" s="129">
        <v>884988.14</v>
      </c>
      <c r="K34" s="129">
        <v>1157432.88</v>
      </c>
      <c r="L34" s="129">
        <v>29538.87</v>
      </c>
      <c r="M34" s="129">
        <v>40877.77</v>
      </c>
      <c r="N34" s="129">
        <v>1.0</v>
      </c>
      <c r="O34" s="129">
        <v>3.0</v>
      </c>
      <c r="P34" s="129">
        <v>278.0</v>
      </c>
      <c r="Q34" s="129">
        <v>387.0</v>
      </c>
      <c r="R34" s="129">
        <v>19.0</v>
      </c>
      <c r="S34" s="129">
        <v>29.0</v>
      </c>
      <c r="T34" s="129">
        <v>-66.0</v>
      </c>
      <c r="U34" s="129">
        <v>-28.0</v>
      </c>
      <c r="V34" s="129">
        <v>-34.0</v>
      </c>
      <c r="W34" s="129">
        <v>-27.74</v>
      </c>
      <c r="X34" s="129">
        <v>-23.54</v>
      </c>
      <c r="Y34" s="129">
        <v>1.0</v>
      </c>
      <c r="Z34" s="129">
        <v>1.0</v>
      </c>
      <c r="AA34" s="129">
        <v>1.0</v>
      </c>
      <c r="AB34" s="129">
        <v>1.0</v>
      </c>
      <c r="AC34" s="129">
        <v>1.0</v>
      </c>
      <c r="AD34" s="129">
        <v>1.0</v>
      </c>
      <c r="AE34" s="129">
        <v>520.0</v>
      </c>
      <c r="AF34" s="129">
        <v>1.0</v>
      </c>
      <c r="AG34" s="129">
        <v>1.0</v>
      </c>
      <c r="AH34" s="129">
        <v>1.0</v>
      </c>
      <c r="AI34" s="129">
        <v>1.0</v>
      </c>
      <c r="AJ34" s="129">
        <v>1.0</v>
      </c>
      <c r="AK34" s="129">
        <v>1.0</v>
      </c>
      <c r="AL34" s="130">
        <v>45386.658824652775</v>
      </c>
    </row>
    <row r="35">
      <c r="A35" s="129">
        <v>145.0</v>
      </c>
      <c r="B35" s="14" t="s">
        <v>60</v>
      </c>
      <c r="C35" s="14" t="s">
        <v>32</v>
      </c>
      <c r="D35" s="14" t="s">
        <v>127</v>
      </c>
      <c r="E35" s="14" t="s">
        <v>128</v>
      </c>
      <c r="F35" s="15" t="s">
        <v>55</v>
      </c>
      <c r="G35" s="15" t="s">
        <v>36</v>
      </c>
      <c r="H35" s="18" t="s">
        <v>1057</v>
      </c>
      <c r="I35" s="18" t="s">
        <v>1058</v>
      </c>
      <c r="J35" s="129">
        <v>813561.86</v>
      </c>
      <c r="K35" s="129">
        <v>667433.78</v>
      </c>
      <c r="L35" s="129">
        <v>24777.9</v>
      </c>
      <c r="M35" s="129">
        <v>21503.11</v>
      </c>
      <c r="N35" s="129">
        <v>9.0</v>
      </c>
      <c r="O35" s="129">
        <v>10.0</v>
      </c>
      <c r="P35" s="129">
        <v>441.0</v>
      </c>
      <c r="Q35" s="129">
        <v>385.0</v>
      </c>
      <c r="R35" s="129">
        <v>18.0</v>
      </c>
      <c r="S35" s="129">
        <v>26.0</v>
      </c>
      <c r="T35" s="129">
        <v>-10.0</v>
      </c>
      <c r="U35" s="129">
        <v>14.0</v>
      </c>
      <c r="V35" s="129">
        <v>-30.0</v>
      </c>
      <c r="W35" s="129">
        <v>15.23</v>
      </c>
      <c r="X35" s="129">
        <v>21.89</v>
      </c>
      <c r="Y35" s="129">
        <v>1.0</v>
      </c>
      <c r="Z35" s="129">
        <v>1.0</v>
      </c>
      <c r="AA35" s="129">
        <v>1.0</v>
      </c>
      <c r="AB35" s="129">
        <v>4.0</v>
      </c>
      <c r="AC35" s="129">
        <v>3.0</v>
      </c>
      <c r="AD35" s="129">
        <v>2.7</v>
      </c>
      <c r="AE35" s="129">
        <v>195.0</v>
      </c>
      <c r="AF35" s="129">
        <v>1.0</v>
      </c>
      <c r="AG35" s="129">
        <v>1.0</v>
      </c>
      <c r="AH35" s="129">
        <v>1.0</v>
      </c>
      <c r="AI35" s="129">
        <v>3.0</v>
      </c>
      <c r="AJ35" s="129">
        <v>2.0</v>
      </c>
      <c r="AK35" s="129">
        <v>2.0</v>
      </c>
      <c r="AL35" s="130">
        <v>45386.658824652775</v>
      </c>
    </row>
    <row r="36">
      <c r="A36" s="129">
        <v>146.0</v>
      </c>
      <c r="B36" s="14" t="s">
        <v>60</v>
      </c>
      <c r="C36" s="14" t="s">
        <v>32</v>
      </c>
      <c r="D36" s="14" t="s">
        <v>129</v>
      </c>
      <c r="E36" s="14" t="s">
        <v>130</v>
      </c>
      <c r="F36" s="15" t="s">
        <v>88</v>
      </c>
      <c r="G36" s="15" t="s">
        <v>59</v>
      </c>
      <c r="H36" s="18" t="s">
        <v>1057</v>
      </c>
      <c r="I36" s="18" t="s">
        <v>1058</v>
      </c>
      <c r="J36" s="129">
        <v>822600.76</v>
      </c>
      <c r="K36" s="129">
        <v>957282.65</v>
      </c>
      <c r="L36" s="129">
        <v>21744.95</v>
      </c>
      <c r="M36" s="129">
        <v>27027.63</v>
      </c>
      <c r="N36" s="129">
        <v>1.0</v>
      </c>
      <c r="O36" s="129">
        <v>4.0</v>
      </c>
      <c r="P36" s="129">
        <v>310.0</v>
      </c>
      <c r="Q36" s="129">
        <v>342.0</v>
      </c>
      <c r="R36" s="129">
        <v>36.0</v>
      </c>
      <c r="S36" s="129">
        <v>37.0</v>
      </c>
      <c r="T36" s="129">
        <v>-75.0</v>
      </c>
      <c r="U36" s="129">
        <v>-9.0</v>
      </c>
      <c r="V36" s="129">
        <v>-2.0</v>
      </c>
      <c r="W36" s="129">
        <v>-19.55</v>
      </c>
      <c r="X36" s="129">
        <v>-14.07</v>
      </c>
      <c r="Y36" s="129">
        <v>1.0</v>
      </c>
      <c r="Z36" s="129">
        <v>1.0</v>
      </c>
      <c r="AA36" s="129">
        <v>1.0</v>
      </c>
      <c r="AB36" s="129">
        <v>1.0</v>
      </c>
      <c r="AC36" s="129">
        <v>1.0</v>
      </c>
      <c r="AD36" s="129">
        <v>1.0</v>
      </c>
      <c r="AE36" s="129">
        <v>499.0</v>
      </c>
      <c r="AF36" s="129">
        <v>1.0</v>
      </c>
      <c r="AG36" s="129">
        <v>1.0</v>
      </c>
      <c r="AH36" s="129">
        <v>1.0</v>
      </c>
      <c r="AI36" s="129">
        <v>1.0</v>
      </c>
      <c r="AJ36" s="129">
        <v>1.0</v>
      </c>
      <c r="AK36" s="129">
        <v>1.0</v>
      </c>
      <c r="AL36" s="130">
        <v>45386.658824652775</v>
      </c>
    </row>
    <row r="37">
      <c r="A37" s="129">
        <v>147.0</v>
      </c>
      <c r="B37" s="14" t="s">
        <v>97</v>
      </c>
      <c r="C37" s="14" t="s">
        <v>32</v>
      </c>
      <c r="D37" s="14" t="s">
        <v>131</v>
      </c>
      <c r="E37" s="14" t="s">
        <v>132</v>
      </c>
      <c r="F37" s="15" t="s">
        <v>100</v>
      </c>
      <c r="G37" s="15" t="s">
        <v>101</v>
      </c>
      <c r="H37" s="18" t="s">
        <v>1057</v>
      </c>
      <c r="I37" s="18" t="s">
        <v>1058</v>
      </c>
      <c r="J37" s="129">
        <v>689032.88</v>
      </c>
      <c r="K37" s="129">
        <v>979698.73</v>
      </c>
      <c r="L37" s="129">
        <v>22070.23</v>
      </c>
      <c r="M37" s="129">
        <v>29794.24</v>
      </c>
      <c r="N37" s="129">
        <v>8.0</v>
      </c>
      <c r="O37" s="129">
        <v>25.0</v>
      </c>
      <c r="P37" s="129">
        <v>393.0</v>
      </c>
      <c r="Q37" s="129">
        <v>424.0</v>
      </c>
      <c r="R37" s="129">
        <v>14.0</v>
      </c>
      <c r="S37" s="129">
        <v>29.0</v>
      </c>
      <c r="T37" s="129">
        <v>-68.0</v>
      </c>
      <c r="U37" s="129">
        <v>-7.0</v>
      </c>
      <c r="V37" s="129">
        <v>-51.0</v>
      </c>
      <c r="W37" s="129">
        <v>-25.92</v>
      </c>
      <c r="X37" s="129">
        <v>-29.67</v>
      </c>
      <c r="Y37" s="129">
        <v>1.0</v>
      </c>
      <c r="Z37" s="129">
        <v>1.0</v>
      </c>
      <c r="AA37" s="129">
        <v>1.0</v>
      </c>
      <c r="AB37" s="129">
        <v>1.0</v>
      </c>
      <c r="AC37" s="129">
        <v>1.0</v>
      </c>
      <c r="AD37" s="129">
        <v>1.0</v>
      </c>
      <c r="AE37" s="129">
        <v>500.0</v>
      </c>
      <c r="AF37" s="129">
        <v>1.0</v>
      </c>
      <c r="AG37" s="129">
        <v>1.0</v>
      </c>
      <c r="AH37" s="129">
        <v>1.0</v>
      </c>
      <c r="AI37" s="129">
        <v>1.0</v>
      </c>
      <c r="AJ37" s="129">
        <v>1.0</v>
      </c>
      <c r="AK37" s="129">
        <v>1.0</v>
      </c>
      <c r="AL37" s="130">
        <v>45386.658824652775</v>
      </c>
    </row>
    <row r="38">
      <c r="A38" s="129">
        <v>148.0</v>
      </c>
      <c r="B38" s="14" t="s">
        <v>63</v>
      </c>
      <c r="C38" s="14" t="s">
        <v>32</v>
      </c>
      <c r="D38" s="14" t="s">
        <v>133</v>
      </c>
      <c r="E38" s="14" t="s">
        <v>134</v>
      </c>
      <c r="F38" s="15" t="s">
        <v>66</v>
      </c>
      <c r="G38" s="15" t="s">
        <v>59</v>
      </c>
      <c r="H38" s="18" t="s">
        <v>1057</v>
      </c>
      <c r="I38" s="18" t="s">
        <v>1058</v>
      </c>
      <c r="J38" s="129">
        <v>3206115.5</v>
      </c>
      <c r="K38" s="129">
        <v>2610140.06</v>
      </c>
      <c r="L38" s="129">
        <v>81061.0</v>
      </c>
      <c r="M38" s="129">
        <v>67818.38</v>
      </c>
      <c r="N38" s="129">
        <v>97.0</v>
      </c>
      <c r="O38" s="129">
        <v>62.0</v>
      </c>
      <c r="P38" s="129">
        <v>1000.0</v>
      </c>
      <c r="Q38" s="129">
        <v>834.0</v>
      </c>
      <c r="R38" s="129">
        <v>75.0</v>
      </c>
      <c r="S38" s="129">
        <v>97.0</v>
      </c>
      <c r="T38" s="129">
        <v>56.0</v>
      </c>
      <c r="U38" s="129">
        <v>19.0</v>
      </c>
      <c r="V38" s="129">
        <v>-22.0</v>
      </c>
      <c r="W38" s="129">
        <v>19.53</v>
      </c>
      <c r="X38" s="129">
        <v>22.83</v>
      </c>
      <c r="Y38" s="129">
        <v>2.0</v>
      </c>
      <c r="Z38" s="129">
        <v>1.0</v>
      </c>
      <c r="AA38" s="129">
        <v>1.0</v>
      </c>
      <c r="AB38" s="129">
        <v>5.0</v>
      </c>
      <c r="AC38" s="129">
        <v>4.0</v>
      </c>
      <c r="AD38" s="129">
        <v>3.4</v>
      </c>
      <c r="AE38" s="129">
        <v>134.0</v>
      </c>
      <c r="AF38" s="129">
        <v>2.0</v>
      </c>
      <c r="AG38" s="129">
        <v>1.0</v>
      </c>
      <c r="AH38" s="129">
        <v>1.0</v>
      </c>
      <c r="AI38" s="129">
        <v>4.0</v>
      </c>
      <c r="AJ38" s="129">
        <v>3.0</v>
      </c>
      <c r="AK38" s="129">
        <v>3.0</v>
      </c>
      <c r="AL38" s="130">
        <v>45386.658824652775</v>
      </c>
    </row>
    <row r="39">
      <c r="A39" s="129">
        <v>149.0</v>
      </c>
      <c r="B39" s="14" t="s">
        <v>31</v>
      </c>
      <c r="C39" s="14" t="s">
        <v>32</v>
      </c>
      <c r="D39" s="14" t="s">
        <v>135</v>
      </c>
      <c r="E39" s="14" t="s">
        <v>136</v>
      </c>
      <c r="F39" s="15" t="s">
        <v>137</v>
      </c>
      <c r="G39" s="15" t="s">
        <v>36</v>
      </c>
      <c r="H39" s="18" t="s">
        <v>1057</v>
      </c>
      <c r="I39" s="18" t="s">
        <v>1058</v>
      </c>
      <c r="J39" s="129">
        <v>4068553.24</v>
      </c>
      <c r="K39" s="129">
        <v>3912135.29</v>
      </c>
      <c r="L39" s="129">
        <v>143969.5</v>
      </c>
      <c r="M39" s="129">
        <v>146205.25</v>
      </c>
      <c r="N39" s="129">
        <v>96.0</v>
      </c>
      <c r="O39" s="129">
        <v>65.0</v>
      </c>
      <c r="P39" s="129">
        <v>1234.0</v>
      </c>
      <c r="Q39" s="129">
        <v>1270.0</v>
      </c>
      <c r="R39" s="129">
        <v>70.0</v>
      </c>
      <c r="S39" s="129">
        <v>72.0</v>
      </c>
      <c r="T39" s="129">
        <v>47.0</v>
      </c>
      <c r="U39" s="129">
        <v>-2.0</v>
      </c>
      <c r="V39" s="129">
        <v>-2.0</v>
      </c>
      <c r="W39" s="129">
        <v>-1.53</v>
      </c>
      <c r="X39" s="129">
        <v>4.0</v>
      </c>
      <c r="Y39" s="129">
        <v>2.0</v>
      </c>
      <c r="Z39" s="129">
        <v>1.0</v>
      </c>
      <c r="AA39" s="129">
        <v>1.0</v>
      </c>
      <c r="AB39" s="129">
        <v>1.0</v>
      </c>
      <c r="AC39" s="129">
        <v>1.0</v>
      </c>
      <c r="AD39" s="129">
        <v>1.05</v>
      </c>
      <c r="AE39" s="129">
        <v>484.0</v>
      </c>
      <c r="AF39" s="129">
        <v>2.0</v>
      </c>
      <c r="AG39" s="129">
        <v>1.0</v>
      </c>
      <c r="AH39" s="129">
        <v>1.0</v>
      </c>
      <c r="AI39" s="129">
        <v>1.0</v>
      </c>
      <c r="AJ39" s="129">
        <v>1.0</v>
      </c>
      <c r="AK39" s="129">
        <v>1.0</v>
      </c>
      <c r="AL39" s="130">
        <v>45386.658824652775</v>
      </c>
    </row>
    <row r="40">
      <c r="A40" s="129">
        <v>150.0</v>
      </c>
      <c r="B40" s="14" t="s">
        <v>47</v>
      </c>
      <c r="C40" s="14" t="s">
        <v>32</v>
      </c>
      <c r="D40" s="14" t="s">
        <v>138</v>
      </c>
      <c r="E40" s="14" t="s">
        <v>139</v>
      </c>
      <c r="F40" s="15" t="s">
        <v>140</v>
      </c>
      <c r="G40" s="15" t="s">
        <v>36</v>
      </c>
      <c r="H40" s="18" t="s">
        <v>1057</v>
      </c>
      <c r="I40" s="18" t="s">
        <v>1058</v>
      </c>
      <c r="J40" s="129">
        <v>1040987.51</v>
      </c>
      <c r="K40" s="129">
        <v>961522.27</v>
      </c>
      <c r="L40" s="129">
        <v>28408.58</v>
      </c>
      <c r="M40" s="129">
        <v>27520.72</v>
      </c>
      <c r="N40" s="129">
        <v>90.0</v>
      </c>
      <c r="O40" s="129">
        <v>79.0</v>
      </c>
      <c r="P40" s="129">
        <v>733.0</v>
      </c>
      <c r="Q40" s="129">
        <v>670.0</v>
      </c>
      <c r="R40" s="129">
        <v>26.0</v>
      </c>
      <c r="S40" s="129">
        <v>35.0</v>
      </c>
      <c r="T40" s="129">
        <v>13.0</v>
      </c>
      <c r="U40" s="129">
        <v>9.0</v>
      </c>
      <c r="V40" s="129">
        <v>-25.0</v>
      </c>
      <c r="W40" s="129">
        <v>3.23</v>
      </c>
      <c r="X40" s="129">
        <v>8.26</v>
      </c>
      <c r="Y40" s="129">
        <v>1.0</v>
      </c>
      <c r="Z40" s="129">
        <v>1.0</v>
      </c>
      <c r="AA40" s="129">
        <v>1.0</v>
      </c>
      <c r="AB40" s="129">
        <v>1.0</v>
      </c>
      <c r="AC40" s="129">
        <v>2.0</v>
      </c>
      <c r="AD40" s="129">
        <v>1.25</v>
      </c>
      <c r="AE40" s="129">
        <v>399.0</v>
      </c>
      <c r="AF40" s="129">
        <v>1.0</v>
      </c>
      <c r="AG40" s="129">
        <v>1.0</v>
      </c>
      <c r="AH40" s="129">
        <v>1.0</v>
      </c>
      <c r="AI40" s="129">
        <v>1.0</v>
      </c>
      <c r="AJ40" s="129">
        <v>2.0</v>
      </c>
      <c r="AK40" s="129">
        <v>1.0</v>
      </c>
      <c r="AL40" s="130">
        <v>45386.658824652775</v>
      </c>
    </row>
    <row r="41">
      <c r="A41" s="129">
        <v>151.0</v>
      </c>
      <c r="B41" s="14" t="s">
        <v>97</v>
      </c>
      <c r="C41" s="14" t="s">
        <v>32</v>
      </c>
      <c r="D41" s="14" t="s">
        <v>141</v>
      </c>
      <c r="E41" s="14" t="s">
        <v>142</v>
      </c>
      <c r="F41" s="15" t="s">
        <v>143</v>
      </c>
      <c r="G41" s="15" t="s">
        <v>101</v>
      </c>
      <c r="H41" s="18" t="s">
        <v>1057</v>
      </c>
      <c r="I41" s="18" t="s">
        <v>1058</v>
      </c>
      <c r="J41" s="129">
        <v>1173166.68</v>
      </c>
      <c r="K41" s="129">
        <v>985763.65</v>
      </c>
      <c r="L41" s="129">
        <v>31263.13</v>
      </c>
      <c r="M41" s="129">
        <v>27623.71</v>
      </c>
      <c r="N41" s="129">
        <v>71.0</v>
      </c>
      <c r="O41" s="129">
        <v>80.0</v>
      </c>
      <c r="P41" s="129">
        <v>703.0</v>
      </c>
      <c r="Q41" s="129">
        <v>682.0</v>
      </c>
      <c r="R41" s="129">
        <v>58.0</v>
      </c>
      <c r="S41" s="129">
        <v>58.0</v>
      </c>
      <c r="T41" s="129">
        <v>-11.0</v>
      </c>
      <c r="U41" s="129">
        <v>3.0</v>
      </c>
      <c r="V41" s="129">
        <v>0.0</v>
      </c>
      <c r="W41" s="129">
        <v>13.17</v>
      </c>
      <c r="X41" s="129">
        <v>19.01</v>
      </c>
      <c r="Y41" s="129">
        <v>1.0</v>
      </c>
      <c r="Z41" s="129">
        <v>1.0</v>
      </c>
      <c r="AA41" s="129">
        <v>1.0</v>
      </c>
      <c r="AB41" s="129">
        <v>3.0</v>
      </c>
      <c r="AC41" s="129">
        <v>3.0</v>
      </c>
      <c r="AD41" s="129">
        <v>2.3</v>
      </c>
      <c r="AE41" s="129">
        <v>229.0</v>
      </c>
      <c r="AF41" s="129">
        <v>1.0</v>
      </c>
      <c r="AG41" s="129">
        <v>1.0</v>
      </c>
      <c r="AH41" s="129">
        <v>1.0</v>
      </c>
      <c r="AI41" s="129">
        <v>2.0</v>
      </c>
      <c r="AJ41" s="129">
        <v>2.0</v>
      </c>
      <c r="AK41" s="129">
        <v>2.0</v>
      </c>
      <c r="AL41" s="130">
        <v>45386.658824652775</v>
      </c>
    </row>
    <row r="42">
      <c r="A42" s="129">
        <v>152.0</v>
      </c>
      <c r="B42" s="14" t="s">
        <v>60</v>
      </c>
      <c r="C42" s="14" t="s">
        <v>32</v>
      </c>
      <c r="D42" s="14" t="s">
        <v>144</v>
      </c>
      <c r="E42" s="14" t="s">
        <v>145</v>
      </c>
      <c r="F42" s="15" t="s">
        <v>96</v>
      </c>
      <c r="G42" s="15" t="s">
        <v>59</v>
      </c>
      <c r="H42" s="18" t="s">
        <v>1057</v>
      </c>
      <c r="I42" s="18" t="s">
        <v>1058</v>
      </c>
      <c r="J42" s="129">
        <v>999458.92</v>
      </c>
      <c r="K42" s="129">
        <v>1031365.63</v>
      </c>
      <c r="L42" s="129">
        <v>23701.7</v>
      </c>
      <c r="M42" s="129">
        <v>26231.61</v>
      </c>
      <c r="N42" s="129">
        <v>4.0</v>
      </c>
      <c r="O42" s="129">
        <v>10.0</v>
      </c>
      <c r="P42" s="129">
        <v>222.0</v>
      </c>
      <c r="Q42" s="129">
        <v>291.0</v>
      </c>
      <c r="R42" s="129">
        <v>20.0</v>
      </c>
      <c r="S42" s="129">
        <v>33.0</v>
      </c>
      <c r="T42" s="129">
        <v>-60.0</v>
      </c>
      <c r="U42" s="129">
        <v>-23.0</v>
      </c>
      <c r="V42" s="129">
        <v>-39.0</v>
      </c>
      <c r="W42" s="129">
        <v>-9.64</v>
      </c>
      <c r="X42" s="129">
        <v>-3.09</v>
      </c>
      <c r="Y42" s="129">
        <v>1.0</v>
      </c>
      <c r="Z42" s="129">
        <v>1.0</v>
      </c>
      <c r="AA42" s="129">
        <v>1.0</v>
      </c>
      <c r="AB42" s="129">
        <v>1.0</v>
      </c>
      <c r="AC42" s="129">
        <v>1.0</v>
      </c>
      <c r="AD42" s="129">
        <v>1.0</v>
      </c>
      <c r="AE42" s="129">
        <v>503.0</v>
      </c>
      <c r="AF42" s="129">
        <v>1.0</v>
      </c>
      <c r="AG42" s="129">
        <v>1.0</v>
      </c>
      <c r="AH42" s="129">
        <v>1.0</v>
      </c>
      <c r="AI42" s="129">
        <v>1.0</v>
      </c>
      <c r="AJ42" s="129">
        <v>1.0</v>
      </c>
      <c r="AK42" s="129">
        <v>1.0</v>
      </c>
      <c r="AL42" s="130">
        <v>45386.658824652775</v>
      </c>
    </row>
    <row r="43">
      <c r="A43" s="129">
        <v>156.0</v>
      </c>
      <c r="B43" s="14" t="s">
        <v>47</v>
      </c>
      <c r="C43" s="14" t="s">
        <v>32</v>
      </c>
      <c r="D43" s="14" t="s">
        <v>146</v>
      </c>
      <c r="E43" s="14" t="s">
        <v>147</v>
      </c>
      <c r="F43" s="15" t="s">
        <v>88</v>
      </c>
      <c r="G43" s="15" t="s">
        <v>59</v>
      </c>
      <c r="H43" s="18" t="s">
        <v>1057</v>
      </c>
      <c r="I43" s="18" t="s">
        <v>1058</v>
      </c>
      <c r="J43" s="129">
        <v>794300.66</v>
      </c>
      <c r="K43" s="129">
        <v>1119657.58</v>
      </c>
      <c r="L43" s="129">
        <v>24490.17</v>
      </c>
      <c r="M43" s="129">
        <v>32436.97</v>
      </c>
      <c r="N43" s="129">
        <v>23.0</v>
      </c>
      <c r="O43" s="14" t="s">
        <v>41</v>
      </c>
      <c r="P43" s="129">
        <v>252.0</v>
      </c>
      <c r="Q43" s="129">
        <v>370.0</v>
      </c>
      <c r="R43" s="129">
        <v>34.0</v>
      </c>
      <c r="S43" s="129">
        <v>20.0</v>
      </c>
      <c r="T43" s="14" t="s">
        <v>41</v>
      </c>
      <c r="U43" s="129">
        <v>-31.0</v>
      </c>
      <c r="V43" s="129">
        <v>70.0</v>
      </c>
      <c r="W43" s="129">
        <v>-24.5</v>
      </c>
      <c r="X43" s="129">
        <v>-29.06</v>
      </c>
      <c r="Y43" s="14" t="s">
        <v>41</v>
      </c>
      <c r="Z43" s="129">
        <v>1.0</v>
      </c>
      <c r="AA43" s="129">
        <v>4.0</v>
      </c>
      <c r="AB43" s="129">
        <v>1.0</v>
      </c>
      <c r="AC43" s="129">
        <v>1.0</v>
      </c>
      <c r="AD43" s="129">
        <v>1.55</v>
      </c>
      <c r="AE43" s="129">
        <v>349.0</v>
      </c>
      <c r="AF43" s="14" t="s">
        <v>41</v>
      </c>
      <c r="AG43" s="129">
        <v>1.0</v>
      </c>
      <c r="AH43" s="129">
        <v>3.0</v>
      </c>
      <c r="AI43" s="129">
        <v>1.0</v>
      </c>
      <c r="AJ43" s="129">
        <v>1.0</v>
      </c>
      <c r="AK43" s="129">
        <v>1.0</v>
      </c>
      <c r="AL43" s="130">
        <v>45386.658824652775</v>
      </c>
    </row>
    <row r="44">
      <c r="A44" s="129">
        <v>158.0</v>
      </c>
      <c r="B44" s="14" t="s">
        <v>63</v>
      </c>
      <c r="C44" s="14" t="s">
        <v>32</v>
      </c>
      <c r="D44" s="14" t="s">
        <v>148</v>
      </c>
      <c r="E44" s="14" t="s">
        <v>149</v>
      </c>
      <c r="F44" s="15" t="s">
        <v>88</v>
      </c>
      <c r="G44" s="15" t="s">
        <v>59</v>
      </c>
      <c r="H44" s="18" t="s">
        <v>1057</v>
      </c>
      <c r="I44" s="18" t="s">
        <v>1058</v>
      </c>
      <c r="J44" s="129">
        <v>2396839.9</v>
      </c>
      <c r="K44" s="129">
        <v>2090965.28</v>
      </c>
      <c r="L44" s="129">
        <v>52483.78</v>
      </c>
      <c r="M44" s="129">
        <v>49416.2</v>
      </c>
      <c r="N44" s="129">
        <v>43.0</v>
      </c>
      <c r="O44" s="129">
        <v>27.0</v>
      </c>
      <c r="P44" s="129">
        <v>631.0</v>
      </c>
      <c r="Q44" s="129">
        <v>588.0</v>
      </c>
      <c r="R44" s="129">
        <v>58.0</v>
      </c>
      <c r="S44" s="129">
        <v>32.0</v>
      </c>
      <c r="T44" s="129">
        <v>59.0</v>
      </c>
      <c r="U44" s="129">
        <v>7.0</v>
      </c>
      <c r="V44" s="129">
        <v>81.0</v>
      </c>
      <c r="W44" s="129">
        <v>6.21</v>
      </c>
      <c r="X44" s="129">
        <v>14.63</v>
      </c>
      <c r="Y44" s="129">
        <v>2.0</v>
      </c>
      <c r="Z44" s="129">
        <v>1.0</v>
      </c>
      <c r="AA44" s="129">
        <v>5.0</v>
      </c>
      <c r="AB44" s="129">
        <v>2.0</v>
      </c>
      <c r="AC44" s="129">
        <v>3.0</v>
      </c>
      <c r="AD44" s="129">
        <v>2.75</v>
      </c>
      <c r="AE44" s="129">
        <v>192.0</v>
      </c>
      <c r="AF44" s="129">
        <v>2.0</v>
      </c>
      <c r="AG44" s="129">
        <v>1.0</v>
      </c>
      <c r="AH44" s="129">
        <v>4.0</v>
      </c>
      <c r="AI44" s="129">
        <v>1.0</v>
      </c>
      <c r="AJ44" s="129">
        <v>2.0</v>
      </c>
      <c r="AK44" s="129">
        <v>3.0</v>
      </c>
      <c r="AL44" s="130">
        <v>45386.658824652775</v>
      </c>
    </row>
    <row r="45">
      <c r="A45" s="129">
        <v>159.0</v>
      </c>
      <c r="B45" s="14" t="s">
        <v>97</v>
      </c>
      <c r="C45" s="14" t="s">
        <v>32</v>
      </c>
      <c r="D45" s="14" t="s">
        <v>150</v>
      </c>
      <c r="E45" s="14" t="s">
        <v>151</v>
      </c>
      <c r="F45" s="15" t="s">
        <v>45</v>
      </c>
      <c r="G45" s="15" t="s">
        <v>46</v>
      </c>
      <c r="H45" s="18" t="s">
        <v>1057</v>
      </c>
      <c r="I45" s="18" t="s">
        <v>1058</v>
      </c>
      <c r="J45" s="129">
        <v>1313947.87</v>
      </c>
      <c r="K45" s="129">
        <v>989528.53</v>
      </c>
      <c r="L45" s="129">
        <v>38764.53</v>
      </c>
      <c r="M45" s="129">
        <v>33627.69</v>
      </c>
      <c r="N45" s="129">
        <v>7.0</v>
      </c>
      <c r="O45" s="14" t="s">
        <v>41</v>
      </c>
      <c r="P45" s="129">
        <v>450.0</v>
      </c>
      <c r="Q45" s="129">
        <v>452.0</v>
      </c>
      <c r="R45" s="129">
        <v>14.0</v>
      </c>
      <c r="S45" s="129">
        <v>45.0</v>
      </c>
      <c r="T45" s="14" t="s">
        <v>41</v>
      </c>
      <c r="U45" s="129">
        <v>0.0</v>
      </c>
      <c r="V45" s="129">
        <v>-68.0</v>
      </c>
      <c r="W45" s="129">
        <v>15.28</v>
      </c>
      <c r="X45" s="129">
        <v>32.79</v>
      </c>
      <c r="Y45" s="14" t="s">
        <v>41</v>
      </c>
      <c r="Z45" s="129">
        <v>1.0</v>
      </c>
      <c r="AA45" s="129">
        <v>1.0</v>
      </c>
      <c r="AB45" s="129">
        <v>4.0</v>
      </c>
      <c r="AC45" s="129">
        <v>5.0</v>
      </c>
      <c r="AD45" s="129">
        <v>3.15</v>
      </c>
      <c r="AE45" s="129">
        <v>158.0</v>
      </c>
      <c r="AF45" s="14" t="s">
        <v>41</v>
      </c>
      <c r="AG45" s="129">
        <v>1.0</v>
      </c>
      <c r="AH45" s="129">
        <v>1.0</v>
      </c>
      <c r="AI45" s="129">
        <v>3.0</v>
      </c>
      <c r="AJ45" s="129">
        <v>4.0</v>
      </c>
      <c r="AK45" s="129">
        <v>3.0</v>
      </c>
      <c r="AL45" s="130">
        <v>45386.658824652775</v>
      </c>
    </row>
    <row r="46">
      <c r="A46" s="129">
        <v>160.0</v>
      </c>
      <c r="B46" s="14" t="s">
        <v>97</v>
      </c>
      <c r="C46" s="14" t="s">
        <v>32</v>
      </c>
      <c r="D46" s="14" t="s">
        <v>152</v>
      </c>
      <c r="E46" s="14" t="s">
        <v>153</v>
      </c>
      <c r="F46" s="15" t="s">
        <v>154</v>
      </c>
      <c r="G46" s="15" t="s">
        <v>101</v>
      </c>
      <c r="H46" s="18" t="s">
        <v>1057</v>
      </c>
      <c r="I46" s="18" t="s">
        <v>1058</v>
      </c>
      <c r="J46" s="129">
        <v>1550232.34</v>
      </c>
      <c r="K46" s="129">
        <v>1291181.71</v>
      </c>
      <c r="L46" s="129">
        <v>70391.08</v>
      </c>
      <c r="M46" s="129">
        <v>63379.0</v>
      </c>
      <c r="N46" s="129">
        <v>1.0</v>
      </c>
      <c r="O46" s="14" t="s">
        <v>41</v>
      </c>
      <c r="P46" s="129">
        <v>385.0</v>
      </c>
      <c r="Q46" s="129">
        <v>344.0</v>
      </c>
      <c r="R46" s="129">
        <v>10.0</v>
      </c>
      <c r="S46" s="129">
        <v>15.0</v>
      </c>
      <c r="T46" s="14" t="s">
        <v>41</v>
      </c>
      <c r="U46" s="129">
        <v>11.0</v>
      </c>
      <c r="V46" s="129">
        <v>-33.0</v>
      </c>
      <c r="W46" s="129">
        <v>11.06</v>
      </c>
      <c r="X46" s="129">
        <v>20.06</v>
      </c>
      <c r="Y46" s="14" t="s">
        <v>41</v>
      </c>
      <c r="Z46" s="129">
        <v>1.0</v>
      </c>
      <c r="AA46" s="129">
        <v>1.0</v>
      </c>
      <c r="AB46" s="129">
        <v>3.0</v>
      </c>
      <c r="AC46" s="129">
        <v>3.0</v>
      </c>
      <c r="AD46" s="129">
        <v>2.25</v>
      </c>
      <c r="AE46" s="129">
        <v>244.0</v>
      </c>
      <c r="AF46" s="14" t="s">
        <v>41</v>
      </c>
      <c r="AG46" s="129">
        <v>1.0</v>
      </c>
      <c r="AH46" s="129">
        <v>1.0</v>
      </c>
      <c r="AI46" s="129">
        <v>2.0</v>
      </c>
      <c r="AJ46" s="129">
        <v>2.0</v>
      </c>
      <c r="AK46" s="129">
        <v>2.0</v>
      </c>
      <c r="AL46" s="130">
        <v>45386.658824652775</v>
      </c>
    </row>
    <row r="47">
      <c r="A47" s="129">
        <v>161.0</v>
      </c>
      <c r="B47" s="14" t="s">
        <v>47</v>
      </c>
      <c r="C47" s="14" t="s">
        <v>32</v>
      </c>
      <c r="D47" s="14" t="s">
        <v>138</v>
      </c>
      <c r="E47" s="14" t="s">
        <v>139</v>
      </c>
      <c r="F47" s="15" t="s">
        <v>140</v>
      </c>
      <c r="G47" s="15" t="s">
        <v>36</v>
      </c>
      <c r="H47" s="18" t="s">
        <v>1057</v>
      </c>
      <c r="I47" s="18" t="s">
        <v>1058</v>
      </c>
      <c r="J47" s="129">
        <v>1457395.38</v>
      </c>
      <c r="K47" s="129">
        <v>1157975.77</v>
      </c>
      <c r="L47" s="129">
        <v>35340.75</v>
      </c>
      <c r="M47" s="129">
        <v>29667.0</v>
      </c>
      <c r="N47" s="129">
        <v>91.0</v>
      </c>
      <c r="O47" s="129">
        <v>58.0</v>
      </c>
      <c r="P47" s="129">
        <v>592.0</v>
      </c>
      <c r="Q47" s="129">
        <v>572.0</v>
      </c>
      <c r="R47" s="129">
        <v>35.0</v>
      </c>
      <c r="S47" s="129">
        <v>36.0</v>
      </c>
      <c r="T47" s="129">
        <v>56.0</v>
      </c>
      <c r="U47" s="129">
        <v>3.0</v>
      </c>
      <c r="V47" s="129">
        <v>-2.0</v>
      </c>
      <c r="W47" s="129">
        <v>19.12</v>
      </c>
      <c r="X47" s="129">
        <v>25.86</v>
      </c>
      <c r="Y47" s="129">
        <v>2.0</v>
      </c>
      <c r="Z47" s="129">
        <v>1.0</v>
      </c>
      <c r="AA47" s="129">
        <v>1.0</v>
      </c>
      <c r="AB47" s="129">
        <v>5.0</v>
      </c>
      <c r="AC47" s="129">
        <v>4.0</v>
      </c>
      <c r="AD47" s="129">
        <v>3.4</v>
      </c>
      <c r="AE47" s="129">
        <v>129.0</v>
      </c>
      <c r="AF47" s="129">
        <v>2.0</v>
      </c>
      <c r="AG47" s="129">
        <v>1.0</v>
      </c>
      <c r="AH47" s="129">
        <v>1.0</v>
      </c>
      <c r="AI47" s="129">
        <v>4.0</v>
      </c>
      <c r="AJ47" s="129">
        <v>3.0</v>
      </c>
      <c r="AK47" s="129">
        <v>3.0</v>
      </c>
      <c r="AL47" s="130">
        <v>45386.658824652775</v>
      </c>
    </row>
    <row r="48">
      <c r="A48" s="129">
        <v>162.0</v>
      </c>
      <c r="B48" s="14" t="s">
        <v>67</v>
      </c>
      <c r="C48" s="14" t="s">
        <v>32</v>
      </c>
      <c r="D48" s="14" t="s">
        <v>155</v>
      </c>
      <c r="E48" s="14" t="s">
        <v>156</v>
      </c>
      <c r="F48" s="15" t="s">
        <v>93</v>
      </c>
      <c r="G48" s="15" t="s">
        <v>46</v>
      </c>
      <c r="H48" s="18" t="s">
        <v>1057</v>
      </c>
      <c r="I48" s="18" t="s">
        <v>1058</v>
      </c>
      <c r="J48" s="129">
        <v>1304794.77</v>
      </c>
      <c r="K48" s="129">
        <v>1126503.68</v>
      </c>
      <c r="L48" s="129">
        <v>46758.79</v>
      </c>
      <c r="M48" s="129">
        <v>44306.91</v>
      </c>
      <c r="N48" s="129">
        <v>30.0</v>
      </c>
      <c r="O48" s="129">
        <v>29.0</v>
      </c>
      <c r="P48" s="129">
        <v>431.0</v>
      </c>
      <c r="Q48" s="129">
        <v>376.0</v>
      </c>
      <c r="R48" s="129">
        <v>52.0</v>
      </c>
      <c r="S48" s="129">
        <v>31.0</v>
      </c>
      <c r="T48" s="129">
        <v>3.0</v>
      </c>
      <c r="U48" s="129">
        <v>14.0</v>
      </c>
      <c r="V48" s="129">
        <v>67.0</v>
      </c>
      <c r="W48" s="129">
        <v>5.53</v>
      </c>
      <c r="X48" s="129">
        <v>15.83</v>
      </c>
      <c r="Y48" s="129">
        <v>1.0</v>
      </c>
      <c r="Z48" s="129">
        <v>1.0</v>
      </c>
      <c r="AA48" s="129">
        <v>4.0</v>
      </c>
      <c r="AB48" s="129">
        <v>2.0</v>
      </c>
      <c r="AC48" s="129">
        <v>3.0</v>
      </c>
      <c r="AD48" s="129">
        <v>2.5</v>
      </c>
      <c r="AE48" s="129">
        <v>213.0</v>
      </c>
      <c r="AF48" s="129">
        <v>1.0</v>
      </c>
      <c r="AG48" s="129">
        <v>1.0</v>
      </c>
      <c r="AH48" s="129">
        <v>3.0</v>
      </c>
      <c r="AI48" s="129">
        <v>1.0</v>
      </c>
      <c r="AJ48" s="129">
        <v>2.0</v>
      </c>
      <c r="AK48" s="129">
        <v>2.0</v>
      </c>
      <c r="AL48" s="130">
        <v>45386.658824652775</v>
      </c>
    </row>
    <row r="49">
      <c r="A49" s="129">
        <v>163.0</v>
      </c>
      <c r="B49" s="14" t="s">
        <v>67</v>
      </c>
      <c r="C49" s="14" t="s">
        <v>32</v>
      </c>
      <c r="D49" s="14" t="s">
        <v>157</v>
      </c>
      <c r="E49" s="14" t="s">
        <v>158</v>
      </c>
      <c r="F49" s="15" t="s">
        <v>159</v>
      </c>
      <c r="G49" s="15" t="s">
        <v>46</v>
      </c>
      <c r="H49" s="18" t="s">
        <v>1057</v>
      </c>
      <c r="I49" s="18" t="s">
        <v>1058</v>
      </c>
      <c r="J49" s="129">
        <v>1780732.99</v>
      </c>
      <c r="K49" s="129">
        <v>1761876.89</v>
      </c>
      <c r="L49" s="129">
        <v>63017.5</v>
      </c>
      <c r="M49" s="129">
        <v>68905.65</v>
      </c>
      <c r="N49" s="129">
        <v>6.0</v>
      </c>
      <c r="O49" s="129">
        <v>22.0</v>
      </c>
      <c r="P49" s="129">
        <v>831.0</v>
      </c>
      <c r="Q49" s="129">
        <v>869.0</v>
      </c>
      <c r="R49" s="129">
        <v>23.0</v>
      </c>
      <c r="S49" s="129">
        <v>22.0</v>
      </c>
      <c r="T49" s="129">
        <v>-72.0</v>
      </c>
      <c r="U49" s="129">
        <v>-4.0</v>
      </c>
      <c r="V49" s="129">
        <v>4.0</v>
      </c>
      <c r="W49" s="129">
        <v>-8.55</v>
      </c>
      <c r="X49" s="129">
        <v>1.07</v>
      </c>
      <c r="Y49" s="129">
        <v>1.0</v>
      </c>
      <c r="Z49" s="129">
        <v>1.0</v>
      </c>
      <c r="AA49" s="129">
        <v>1.0</v>
      </c>
      <c r="AB49" s="129">
        <v>1.0</v>
      </c>
      <c r="AC49" s="129">
        <v>1.0</v>
      </c>
      <c r="AD49" s="129">
        <v>1.0</v>
      </c>
      <c r="AE49" s="129">
        <v>553.0</v>
      </c>
      <c r="AF49" s="129">
        <v>1.0</v>
      </c>
      <c r="AG49" s="129">
        <v>1.0</v>
      </c>
      <c r="AH49" s="129">
        <v>1.0</v>
      </c>
      <c r="AI49" s="129">
        <v>1.0</v>
      </c>
      <c r="AJ49" s="129">
        <v>1.0</v>
      </c>
      <c r="AK49" s="129">
        <v>1.0</v>
      </c>
      <c r="AL49" s="130">
        <v>45386.658824652775</v>
      </c>
    </row>
    <row r="50">
      <c r="A50" s="129">
        <v>167.0</v>
      </c>
      <c r="B50" s="14" t="s">
        <v>37</v>
      </c>
      <c r="C50" s="14" t="s">
        <v>32</v>
      </c>
      <c r="D50" s="14" t="s">
        <v>160</v>
      </c>
      <c r="E50" s="14" t="s">
        <v>161</v>
      </c>
      <c r="F50" s="15" t="s">
        <v>140</v>
      </c>
      <c r="G50" s="15" t="s">
        <v>36</v>
      </c>
      <c r="H50" s="18" t="s">
        <v>1057</v>
      </c>
      <c r="I50" s="18" t="s">
        <v>1058</v>
      </c>
      <c r="J50" s="129">
        <v>1431791.3</v>
      </c>
      <c r="K50" s="129">
        <v>1185256.33</v>
      </c>
      <c r="L50" s="129">
        <v>36905.17</v>
      </c>
      <c r="M50" s="129">
        <v>30845.93</v>
      </c>
      <c r="N50" s="129">
        <v>60.0</v>
      </c>
      <c r="O50" s="129">
        <v>30.0</v>
      </c>
      <c r="P50" s="129">
        <v>514.0</v>
      </c>
      <c r="Q50" s="129">
        <v>403.0</v>
      </c>
      <c r="R50" s="129">
        <v>37.0</v>
      </c>
      <c r="S50" s="129">
        <v>19.0</v>
      </c>
      <c r="T50" s="129">
        <v>100.0</v>
      </c>
      <c r="U50" s="129">
        <v>27.0</v>
      </c>
      <c r="V50" s="129">
        <v>94.0</v>
      </c>
      <c r="W50" s="129">
        <v>19.64</v>
      </c>
      <c r="X50" s="129">
        <v>20.8</v>
      </c>
      <c r="Y50" s="129">
        <v>4.0</v>
      </c>
      <c r="Z50" s="129">
        <v>1.0</v>
      </c>
      <c r="AA50" s="129">
        <v>5.0</v>
      </c>
      <c r="AB50" s="129">
        <v>5.0</v>
      </c>
      <c r="AC50" s="129">
        <v>3.0</v>
      </c>
      <c r="AD50" s="129">
        <v>4.05</v>
      </c>
      <c r="AE50" s="129">
        <v>41.0</v>
      </c>
      <c r="AF50" s="129">
        <v>3.0</v>
      </c>
      <c r="AG50" s="129">
        <v>1.0</v>
      </c>
      <c r="AH50" s="129">
        <v>4.0</v>
      </c>
      <c r="AI50" s="129">
        <v>4.0</v>
      </c>
      <c r="AJ50" s="129">
        <v>2.0</v>
      </c>
      <c r="AK50" s="129">
        <v>4.0</v>
      </c>
      <c r="AL50" s="130">
        <v>45386.658824652775</v>
      </c>
    </row>
    <row r="51">
      <c r="A51" s="129">
        <v>168.0</v>
      </c>
      <c r="B51" s="14" t="s">
        <v>47</v>
      </c>
      <c r="C51" s="14" t="s">
        <v>32</v>
      </c>
      <c r="D51" s="14" t="s">
        <v>162</v>
      </c>
      <c r="E51" s="14" t="s">
        <v>163</v>
      </c>
      <c r="F51" s="15" t="s">
        <v>88</v>
      </c>
      <c r="G51" s="15" t="s">
        <v>59</v>
      </c>
      <c r="H51" s="18" t="s">
        <v>1057</v>
      </c>
      <c r="I51" s="18" t="s">
        <v>1058</v>
      </c>
      <c r="J51" s="129">
        <v>800426.42</v>
      </c>
      <c r="K51" s="129">
        <v>658059.6</v>
      </c>
      <c r="L51" s="129">
        <v>18590.18</v>
      </c>
      <c r="M51" s="129">
        <v>15739.31</v>
      </c>
      <c r="N51" s="129">
        <v>23.0</v>
      </c>
      <c r="O51" s="129">
        <v>1.0</v>
      </c>
      <c r="P51" s="129">
        <v>613.0</v>
      </c>
      <c r="Q51" s="129">
        <v>468.0</v>
      </c>
      <c r="R51" s="129">
        <v>27.0</v>
      </c>
      <c r="S51" s="129">
        <v>15.0</v>
      </c>
      <c r="T51" s="129">
        <v>2200.0</v>
      </c>
      <c r="U51" s="129">
        <v>30.0</v>
      </c>
      <c r="V51" s="129">
        <v>80.0</v>
      </c>
      <c r="W51" s="129">
        <v>18.11</v>
      </c>
      <c r="X51" s="129">
        <v>21.63</v>
      </c>
      <c r="Y51" s="129">
        <v>5.0</v>
      </c>
      <c r="Z51" s="129">
        <v>1.0</v>
      </c>
      <c r="AA51" s="129">
        <v>5.0</v>
      </c>
      <c r="AB51" s="129">
        <v>5.0</v>
      </c>
      <c r="AC51" s="129">
        <v>3.0</v>
      </c>
      <c r="AD51" s="129">
        <v>4.1</v>
      </c>
      <c r="AE51" s="129">
        <v>38.0</v>
      </c>
      <c r="AF51" s="129">
        <v>4.0</v>
      </c>
      <c r="AG51" s="129">
        <v>1.0</v>
      </c>
      <c r="AH51" s="129">
        <v>4.0</v>
      </c>
      <c r="AI51" s="129">
        <v>4.0</v>
      </c>
      <c r="AJ51" s="129">
        <v>2.0</v>
      </c>
      <c r="AK51" s="129">
        <v>4.0</v>
      </c>
      <c r="AL51" s="130">
        <v>45386.658824652775</v>
      </c>
    </row>
    <row r="52">
      <c r="A52" s="129">
        <v>169.0</v>
      </c>
      <c r="B52" s="14" t="s">
        <v>97</v>
      </c>
      <c r="C52" s="14" t="s">
        <v>32</v>
      </c>
      <c r="D52" s="14" t="s">
        <v>164</v>
      </c>
      <c r="E52" s="14" t="s">
        <v>165</v>
      </c>
      <c r="F52" s="15" t="s">
        <v>166</v>
      </c>
      <c r="G52" s="15" t="s">
        <v>101</v>
      </c>
      <c r="H52" s="18" t="s">
        <v>1057</v>
      </c>
      <c r="I52" s="18" t="s">
        <v>1058</v>
      </c>
      <c r="J52" s="129">
        <v>976877.52</v>
      </c>
      <c r="K52" s="129">
        <v>1330329.95</v>
      </c>
      <c r="L52" s="129">
        <v>29531.15</v>
      </c>
      <c r="M52" s="129">
        <v>37999.84</v>
      </c>
      <c r="N52" s="129">
        <v>59.0</v>
      </c>
      <c r="O52" s="129">
        <v>116.0</v>
      </c>
      <c r="P52" s="129">
        <v>464.0</v>
      </c>
      <c r="Q52" s="129">
        <v>525.0</v>
      </c>
      <c r="R52" s="129">
        <v>35.0</v>
      </c>
      <c r="S52" s="129">
        <v>29.0</v>
      </c>
      <c r="T52" s="129">
        <v>-49.0</v>
      </c>
      <c r="U52" s="129">
        <v>-11.0</v>
      </c>
      <c r="V52" s="129">
        <v>20.0</v>
      </c>
      <c r="W52" s="129">
        <v>-22.29</v>
      </c>
      <c r="X52" s="129">
        <v>-26.57</v>
      </c>
      <c r="Y52" s="129">
        <v>1.0</v>
      </c>
      <c r="Z52" s="129">
        <v>1.0</v>
      </c>
      <c r="AA52" s="129">
        <v>2.0</v>
      </c>
      <c r="AB52" s="129">
        <v>1.0</v>
      </c>
      <c r="AC52" s="129">
        <v>1.0</v>
      </c>
      <c r="AD52" s="129">
        <v>1.2</v>
      </c>
      <c r="AE52" s="129">
        <v>427.0</v>
      </c>
      <c r="AF52" s="129">
        <v>1.0</v>
      </c>
      <c r="AG52" s="129">
        <v>1.0</v>
      </c>
      <c r="AH52" s="129">
        <v>2.0</v>
      </c>
      <c r="AI52" s="129">
        <v>1.0</v>
      </c>
      <c r="AJ52" s="129">
        <v>1.0</v>
      </c>
      <c r="AK52" s="129">
        <v>1.0</v>
      </c>
      <c r="AL52" s="130">
        <v>45386.658824652775</v>
      </c>
    </row>
    <row r="53">
      <c r="A53" s="129">
        <v>171.0</v>
      </c>
      <c r="B53" s="14" t="s">
        <v>42</v>
      </c>
      <c r="C53" s="14" t="s">
        <v>32</v>
      </c>
      <c r="D53" s="14" t="s">
        <v>91</v>
      </c>
      <c r="E53" s="14" t="s">
        <v>167</v>
      </c>
      <c r="F53" s="15" t="s">
        <v>108</v>
      </c>
      <c r="G53" s="15" t="s">
        <v>46</v>
      </c>
      <c r="H53" s="18" t="s">
        <v>1057</v>
      </c>
      <c r="I53" s="18" t="s">
        <v>1058</v>
      </c>
      <c r="J53" s="129">
        <v>1423285.53</v>
      </c>
      <c r="K53" s="129">
        <v>1078528.29</v>
      </c>
      <c r="L53" s="129">
        <v>50759.1</v>
      </c>
      <c r="M53" s="129">
        <v>39439.75</v>
      </c>
      <c r="N53" s="129">
        <v>114.0</v>
      </c>
      <c r="O53" s="129">
        <v>86.0</v>
      </c>
      <c r="P53" s="129">
        <v>640.0</v>
      </c>
      <c r="Q53" s="129">
        <v>529.0</v>
      </c>
      <c r="R53" s="129">
        <v>64.0</v>
      </c>
      <c r="S53" s="129">
        <v>70.0</v>
      </c>
      <c r="T53" s="129">
        <v>32.0</v>
      </c>
      <c r="U53" s="129">
        <v>20.0</v>
      </c>
      <c r="V53" s="129">
        <v>-8.0</v>
      </c>
      <c r="W53" s="129">
        <v>28.7</v>
      </c>
      <c r="X53" s="129">
        <v>31.97</v>
      </c>
      <c r="Y53" s="129">
        <v>2.0</v>
      </c>
      <c r="Z53" s="129">
        <v>1.0</v>
      </c>
      <c r="AA53" s="129">
        <v>1.0</v>
      </c>
      <c r="AB53" s="129">
        <v>5.0</v>
      </c>
      <c r="AC53" s="129">
        <v>5.0</v>
      </c>
      <c r="AD53" s="129">
        <v>3.65</v>
      </c>
      <c r="AE53" s="129">
        <v>81.0</v>
      </c>
      <c r="AF53" s="129">
        <v>2.0</v>
      </c>
      <c r="AG53" s="129">
        <v>1.0</v>
      </c>
      <c r="AH53" s="129">
        <v>1.0</v>
      </c>
      <c r="AI53" s="129">
        <v>4.0</v>
      </c>
      <c r="AJ53" s="129">
        <v>4.0</v>
      </c>
      <c r="AK53" s="129">
        <v>3.0</v>
      </c>
      <c r="AL53" s="130">
        <v>45386.658824652775</v>
      </c>
    </row>
    <row r="54">
      <c r="A54" s="129">
        <v>173.0</v>
      </c>
      <c r="B54" s="14" t="s">
        <v>47</v>
      </c>
      <c r="C54" s="14" t="s">
        <v>32</v>
      </c>
      <c r="D54" s="14" t="s">
        <v>168</v>
      </c>
      <c r="E54" s="14" t="s">
        <v>169</v>
      </c>
      <c r="F54" s="15" t="s">
        <v>170</v>
      </c>
      <c r="G54" s="15" t="s">
        <v>59</v>
      </c>
      <c r="H54" s="18" t="s">
        <v>1057</v>
      </c>
      <c r="I54" s="18" t="s">
        <v>1058</v>
      </c>
      <c r="J54" s="129">
        <v>1314150.86</v>
      </c>
      <c r="K54" s="129">
        <v>1214888.01</v>
      </c>
      <c r="L54" s="129">
        <v>42073.56</v>
      </c>
      <c r="M54" s="129">
        <v>42676.0</v>
      </c>
      <c r="N54" s="129">
        <v>31.0</v>
      </c>
      <c r="O54" s="129">
        <v>12.0</v>
      </c>
      <c r="P54" s="129">
        <v>409.0</v>
      </c>
      <c r="Q54" s="129">
        <v>424.0</v>
      </c>
      <c r="R54" s="129">
        <v>34.0</v>
      </c>
      <c r="S54" s="129">
        <v>49.0</v>
      </c>
      <c r="T54" s="129">
        <v>158.0</v>
      </c>
      <c r="U54" s="129">
        <v>-3.0</v>
      </c>
      <c r="V54" s="129">
        <v>-30.0</v>
      </c>
      <c r="W54" s="129">
        <v>-1.41</v>
      </c>
      <c r="X54" s="129">
        <v>8.17</v>
      </c>
      <c r="Y54" s="129">
        <v>5.0</v>
      </c>
      <c r="Z54" s="129">
        <v>1.0</v>
      </c>
      <c r="AA54" s="129">
        <v>1.0</v>
      </c>
      <c r="AB54" s="129">
        <v>1.0</v>
      </c>
      <c r="AC54" s="129">
        <v>2.0</v>
      </c>
      <c r="AD54" s="129">
        <v>1.45</v>
      </c>
      <c r="AE54" s="129">
        <v>362.0</v>
      </c>
      <c r="AF54" s="129">
        <v>4.0</v>
      </c>
      <c r="AG54" s="129">
        <v>1.0</v>
      </c>
      <c r="AH54" s="129">
        <v>1.0</v>
      </c>
      <c r="AI54" s="129">
        <v>1.0</v>
      </c>
      <c r="AJ54" s="129">
        <v>2.0</v>
      </c>
      <c r="AK54" s="129">
        <v>1.0</v>
      </c>
      <c r="AL54" s="130">
        <v>45386.658824652775</v>
      </c>
    </row>
    <row r="55">
      <c r="A55" s="129">
        <v>174.0</v>
      </c>
      <c r="B55" s="14" t="s">
        <v>97</v>
      </c>
      <c r="C55" s="14" t="s">
        <v>32</v>
      </c>
      <c r="D55" s="14" t="s">
        <v>171</v>
      </c>
      <c r="E55" s="14" t="s">
        <v>172</v>
      </c>
      <c r="F55" s="15" t="s">
        <v>108</v>
      </c>
      <c r="G55" s="15" t="s">
        <v>46</v>
      </c>
      <c r="H55" s="18" t="s">
        <v>1057</v>
      </c>
      <c r="I55" s="18" t="s">
        <v>1058</v>
      </c>
      <c r="J55" s="129">
        <v>2445141.71</v>
      </c>
      <c r="K55" s="129">
        <v>2226810.71</v>
      </c>
      <c r="L55" s="129">
        <v>77111.99</v>
      </c>
      <c r="M55" s="129">
        <v>76047.58</v>
      </c>
      <c r="N55" s="129">
        <v>33.0</v>
      </c>
      <c r="O55" s="129">
        <v>57.0</v>
      </c>
      <c r="P55" s="129">
        <v>1074.0</v>
      </c>
      <c r="Q55" s="129">
        <v>934.0</v>
      </c>
      <c r="R55" s="129">
        <v>50.0</v>
      </c>
      <c r="S55" s="129">
        <v>62.0</v>
      </c>
      <c r="T55" s="129">
        <v>-42.0</v>
      </c>
      <c r="U55" s="129">
        <v>14.0</v>
      </c>
      <c r="V55" s="129">
        <v>-19.0</v>
      </c>
      <c r="W55" s="129">
        <v>1.4</v>
      </c>
      <c r="X55" s="129">
        <v>9.8</v>
      </c>
      <c r="Y55" s="129">
        <v>1.0</v>
      </c>
      <c r="Z55" s="129">
        <v>1.0</v>
      </c>
      <c r="AA55" s="129">
        <v>1.0</v>
      </c>
      <c r="AB55" s="129">
        <v>1.0</v>
      </c>
      <c r="AC55" s="129">
        <v>2.0</v>
      </c>
      <c r="AD55" s="129">
        <v>1.25</v>
      </c>
      <c r="AE55" s="129">
        <v>410.0</v>
      </c>
      <c r="AF55" s="129">
        <v>1.0</v>
      </c>
      <c r="AG55" s="129">
        <v>1.0</v>
      </c>
      <c r="AH55" s="129">
        <v>1.0</v>
      </c>
      <c r="AI55" s="129">
        <v>1.0</v>
      </c>
      <c r="AJ55" s="129">
        <v>2.0</v>
      </c>
      <c r="AK55" s="129">
        <v>1.0</v>
      </c>
      <c r="AL55" s="130">
        <v>45386.658824652775</v>
      </c>
    </row>
    <row r="56">
      <c r="A56" s="129">
        <v>177.0</v>
      </c>
      <c r="B56" s="14" t="s">
        <v>47</v>
      </c>
      <c r="C56" s="14" t="s">
        <v>32</v>
      </c>
      <c r="D56" s="14" t="s">
        <v>173</v>
      </c>
      <c r="E56" s="14" t="s">
        <v>174</v>
      </c>
      <c r="F56" s="15" t="s">
        <v>88</v>
      </c>
      <c r="G56" s="15" t="s">
        <v>59</v>
      </c>
      <c r="H56" s="18" t="s">
        <v>1057</v>
      </c>
      <c r="I56" s="18" t="s">
        <v>1058</v>
      </c>
      <c r="J56" s="129">
        <v>510776.48</v>
      </c>
      <c r="K56" s="129">
        <v>513892.66</v>
      </c>
      <c r="L56" s="129">
        <v>14271.62</v>
      </c>
      <c r="M56" s="129">
        <v>15150.66</v>
      </c>
      <c r="N56" s="129">
        <v>14.0</v>
      </c>
      <c r="O56" s="129">
        <v>25.0</v>
      </c>
      <c r="P56" s="129">
        <v>185.0</v>
      </c>
      <c r="Q56" s="129">
        <v>180.0</v>
      </c>
      <c r="R56" s="129">
        <v>21.0</v>
      </c>
      <c r="S56" s="129">
        <v>24.0</v>
      </c>
      <c r="T56" s="129">
        <v>-44.0</v>
      </c>
      <c r="U56" s="129">
        <v>2.0</v>
      </c>
      <c r="V56" s="129">
        <v>-12.0</v>
      </c>
      <c r="W56" s="129">
        <v>-5.8</v>
      </c>
      <c r="X56" s="129">
        <v>-0.61</v>
      </c>
      <c r="Y56" s="129">
        <v>1.0</v>
      </c>
      <c r="Z56" s="129">
        <v>1.0</v>
      </c>
      <c r="AA56" s="129">
        <v>1.0</v>
      </c>
      <c r="AB56" s="129">
        <v>1.0</v>
      </c>
      <c r="AC56" s="129">
        <v>1.0</v>
      </c>
      <c r="AD56" s="129">
        <v>1.0</v>
      </c>
      <c r="AE56" s="129">
        <v>485.0</v>
      </c>
      <c r="AF56" s="129">
        <v>1.0</v>
      </c>
      <c r="AG56" s="129">
        <v>1.0</v>
      </c>
      <c r="AH56" s="129">
        <v>1.0</v>
      </c>
      <c r="AI56" s="129">
        <v>1.0</v>
      </c>
      <c r="AJ56" s="129">
        <v>1.0</v>
      </c>
      <c r="AK56" s="129">
        <v>1.0</v>
      </c>
      <c r="AL56" s="130">
        <v>45386.658824652775</v>
      </c>
    </row>
    <row r="57">
      <c r="A57" s="129">
        <v>179.0</v>
      </c>
      <c r="B57" s="14" t="s">
        <v>122</v>
      </c>
      <c r="C57" s="14" t="s">
        <v>32</v>
      </c>
      <c r="D57" s="14" t="s">
        <v>175</v>
      </c>
      <c r="E57" s="14" t="s">
        <v>176</v>
      </c>
      <c r="F57" s="15" t="s">
        <v>177</v>
      </c>
      <c r="G57" s="15" t="s">
        <v>101</v>
      </c>
      <c r="H57" s="18" t="s">
        <v>1057</v>
      </c>
      <c r="I57" s="18" t="s">
        <v>1058</v>
      </c>
      <c r="J57" s="129">
        <v>1100796.29</v>
      </c>
      <c r="K57" s="129">
        <v>1057779.68</v>
      </c>
      <c r="L57" s="129">
        <v>35081.35</v>
      </c>
      <c r="M57" s="129">
        <v>35012.42</v>
      </c>
      <c r="N57" s="129">
        <v>7.0</v>
      </c>
      <c r="O57" s="129">
        <v>44.0</v>
      </c>
      <c r="P57" s="129">
        <v>435.0</v>
      </c>
      <c r="Q57" s="129">
        <v>434.0</v>
      </c>
      <c r="R57" s="129">
        <v>35.0</v>
      </c>
      <c r="S57" s="129">
        <v>30.0</v>
      </c>
      <c r="T57" s="129">
        <v>-84.0</v>
      </c>
      <c r="U57" s="129">
        <v>0.0</v>
      </c>
      <c r="V57" s="129">
        <v>16.0</v>
      </c>
      <c r="W57" s="129">
        <v>0.2</v>
      </c>
      <c r="X57" s="129">
        <v>4.07</v>
      </c>
      <c r="Y57" s="129">
        <v>1.0</v>
      </c>
      <c r="Z57" s="129">
        <v>1.0</v>
      </c>
      <c r="AA57" s="129">
        <v>1.0</v>
      </c>
      <c r="AB57" s="129">
        <v>1.0</v>
      </c>
      <c r="AC57" s="129">
        <v>1.0</v>
      </c>
      <c r="AD57" s="129">
        <v>1.0</v>
      </c>
      <c r="AE57" s="129">
        <v>528.0</v>
      </c>
      <c r="AF57" s="129">
        <v>1.0</v>
      </c>
      <c r="AG57" s="129">
        <v>1.0</v>
      </c>
      <c r="AH57" s="129">
        <v>1.0</v>
      </c>
      <c r="AI57" s="129">
        <v>1.0</v>
      </c>
      <c r="AJ57" s="129">
        <v>1.0</v>
      </c>
      <c r="AK57" s="129">
        <v>1.0</v>
      </c>
      <c r="AL57" s="130">
        <v>45386.658824652775</v>
      </c>
    </row>
    <row r="58">
      <c r="A58" s="129">
        <v>180.0</v>
      </c>
      <c r="B58" s="14" t="s">
        <v>63</v>
      </c>
      <c r="C58" s="14" t="s">
        <v>32</v>
      </c>
      <c r="D58" s="14" t="s">
        <v>109</v>
      </c>
      <c r="E58" s="14" t="s">
        <v>110</v>
      </c>
      <c r="F58" s="15" t="s">
        <v>88</v>
      </c>
      <c r="G58" s="15" t="s">
        <v>59</v>
      </c>
      <c r="H58" s="18" t="s">
        <v>1057</v>
      </c>
      <c r="I58" s="18" t="s">
        <v>1058</v>
      </c>
      <c r="J58" s="129">
        <v>649037.8</v>
      </c>
      <c r="K58" s="129">
        <v>459130.2</v>
      </c>
      <c r="L58" s="129">
        <v>15540.2</v>
      </c>
      <c r="M58" s="129">
        <v>10983.22</v>
      </c>
      <c r="N58" s="14" t="s">
        <v>41</v>
      </c>
      <c r="O58" s="14" t="s">
        <v>41</v>
      </c>
      <c r="P58" s="129">
        <v>241.0</v>
      </c>
      <c r="Q58" s="129">
        <v>197.0</v>
      </c>
      <c r="R58" s="129">
        <v>14.0</v>
      </c>
      <c r="S58" s="129">
        <v>22.0</v>
      </c>
      <c r="T58" s="14" t="s">
        <v>41</v>
      </c>
      <c r="U58" s="129">
        <v>22.0</v>
      </c>
      <c r="V58" s="129">
        <v>-36.0</v>
      </c>
      <c r="W58" s="129">
        <v>41.49</v>
      </c>
      <c r="X58" s="129">
        <v>41.36</v>
      </c>
      <c r="Y58" s="14" t="s">
        <v>41</v>
      </c>
      <c r="Z58" s="129">
        <v>1.0</v>
      </c>
      <c r="AA58" s="129">
        <v>1.0</v>
      </c>
      <c r="AB58" s="129">
        <v>5.0</v>
      </c>
      <c r="AC58" s="129">
        <v>5.0</v>
      </c>
      <c r="AD58" s="129">
        <v>3.55</v>
      </c>
      <c r="AE58" s="129">
        <v>108.0</v>
      </c>
      <c r="AF58" s="14" t="s">
        <v>41</v>
      </c>
      <c r="AG58" s="129">
        <v>1.0</v>
      </c>
      <c r="AH58" s="129">
        <v>1.0</v>
      </c>
      <c r="AI58" s="129">
        <v>4.0</v>
      </c>
      <c r="AJ58" s="129">
        <v>4.0</v>
      </c>
      <c r="AK58" s="129">
        <v>3.0</v>
      </c>
      <c r="AL58" s="130">
        <v>45386.658824652775</v>
      </c>
    </row>
    <row r="59">
      <c r="A59" s="129">
        <v>181.0</v>
      </c>
      <c r="B59" s="14" t="s">
        <v>122</v>
      </c>
      <c r="C59" s="14" t="s">
        <v>32</v>
      </c>
      <c r="D59" s="14" t="s">
        <v>178</v>
      </c>
      <c r="E59" s="14" t="s">
        <v>179</v>
      </c>
      <c r="F59" s="15" t="s">
        <v>70</v>
      </c>
      <c r="G59" s="15" t="s">
        <v>36</v>
      </c>
      <c r="H59" s="18" t="s">
        <v>1057</v>
      </c>
      <c r="I59" s="18" t="s">
        <v>1058</v>
      </c>
      <c r="J59" s="129">
        <v>835259.0</v>
      </c>
      <c r="K59" s="129">
        <v>667228.35</v>
      </c>
      <c r="L59" s="129">
        <v>27127.02</v>
      </c>
      <c r="M59" s="129">
        <v>23000.99</v>
      </c>
      <c r="N59" s="129">
        <v>34.0</v>
      </c>
      <c r="O59" s="129">
        <v>33.0</v>
      </c>
      <c r="P59" s="129">
        <v>426.0</v>
      </c>
      <c r="Q59" s="129">
        <v>408.0</v>
      </c>
      <c r="R59" s="129">
        <v>24.0</v>
      </c>
      <c r="S59" s="129">
        <v>24.0</v>
      </c>
      <c r="T59" s="129">
        <v>3.0</v>
      </c>
      <c r="U59" s="129">
        <v>4.0</v>
      </c>
      <c r="V59" s="129">
        <v>0.0</v>
      </c>
      <c r="W59" s="129">
        <v>17.94</v>
      </c>
      <c r="X59" s="129">
        <v>25.18</v>
      </c>
      <c r="Y59" s="129">
        <v>1.0</v>
      </c>
      <c r="Z59" s="129">
        <v>1.0</v>
      </c>
      <c r="AA59" s="129">
        <v>1.0</v>
      </c>
      <c r="AB59" s="129">
        <v>4.0</v>
      </c>
      <c r="AC59" s="129">
        <v>4.0</v>
      </c>
      <c r="AD59" s="129">
        <v>2.95</v>
      </c>
      <c r="AE59" s="129">
        <v>168.0</v>
      </c>
      <c r="AF59" s="129">
        <v>1.0</v>
      </c>
      <c r="AG59" s="129">
        <v>1.0</v>
      </c>
      <c r="AH59" s="129">
        <v>1.0</v>
      </c>
      <c r="AI59" s="129">
        <v>3.0</v>
      </c>
      <c r="AJ59" s="129">
        <v>3.0</v>
      </c>
      <c r="AK59" s="129">
        <v>3.0</v>
      </c>
      <c r="AL59" s="130">
        <v>45386.658824652775</v>
      </c>
    </row>
    <row r="60">
      <c r="A60" s="129">
        <v>182.0</v>
      </c>
      <c r="B60" s="14" t="s">
        <v>47</v>
      </c>
      <c r="C60" s="14" t="s">
        <v>32</v>
      </c>
      <c r="D60" s="14" t="s">
        <v>180</v>
      </c>
      <c r="E60" s="14" t="s">
        <v>181</v>
      </c>
      <c r="F60" s="15" t="s">
        <v>88</v>
      </c>
      <c r="G60" s="15" t="s">
        <v>59</v>
      </c>
      <c r="H60" s="18" t="s">
        <v>1057</v>
      </c>
      <c r="I60" s="18" t="s">
        <v>1058</v>
      </c>
      <c r="J60" s="129">
        <v>441270.47</v>
      </c>
      <c r="K60" s="129">
        <v>571899.9</v>
      </c>
      <c r="L60" s="129">
        <v>12158.31</v>
      </c>
      <c r="M60" s="129">
        <v>15923.32</v>
      </c>
      <c r="N60" s="14" t="s">
        <v>41</v>
      </c>
      <c r="O60" s="14" t="s">
        <v>41</v>
      </c>
      <c r="P60" s="129">
        <v>158.0</v>
      </c>
      <c r="Q60" s="129">
        <v>184.0</v>
      </c>
      <c r="R60" s="129">
        <v>22.0</v>
      </c>
      <c r="S60" s="129">
        <v>12.0</v>
      </c>
      <c r="T60" s="14" t="s">
        <v>41</v>
      </c>
      <c r="U60" s="129">
        <v>-14.0</v>
      </c>
      <c r="V60" s="129">
        <v>83.0</v>
      </c>
      <c r="W60" s="129">
        <v>-23.64</v>
      </c>
      <c r="X60" s="129">
        <v>-22.84</v>
      </c>
      <c r="Y60" s="14" t="s">
        <v>41</v>
      </c>
      <c r="Z60" s="129">
        <v>1.0</v>
      </c>
      <c r="AA60" s="129">
        <v>5.0</v>
      </c>
      <c r="AB60" s="129">
        <v>1.0</v>
      </c>
      <c r="AC60" s="129">
        <v>1.0</v>
      </c>
      <c r="AD60" s="129">
        <v>1.75</v>
      </c>
      <c r="AE60" s="129">
        <v>309.0</v>
      </c>
      <c r="AF60" s="14" t="s">
        <v>41</v>
      </c>
      <c r="AG60" s="129">
        <v>1.0</v>
      </c>
      <c r="AH60" s="129">
        <v>4.0</v>
      </c>
      <c r="AI60" s="129">
        <v>1.0</v>
      </c>
      <c r="AJ60" s="129">
        <v>1.0</v>
      </c>
      <c r="AK60" s="129">
        <v>1.0</v>
      </c>
      <c r="AL60" s="130">
        <v>45386.658824652775</v>
      </c>
    </row>
    <row r="61">
      <c r="A61" s="129">
        <v>183.0</v>
      </c>
      <c r="B61" s="14" t="s">
        <v>42</v>
      </c>
      <c r="C61" s="14" t="s">
        <v>32</v>
      </c>
      <c r="D61" s="14" t="s">
        <v>91</v>
      </c>
      <c r="E61" s="14" t="s">
        <v>167</v>
      </c>
      <c r="F61" s="15" t="s">
        <v>108</v>
      </c>
      <c r="G61" s="15" t="s">
        <v>46</v>
      </c>
      <c r="H61" s="18" t="s">
        <v>1057</v>
      </c>
      <c r="I61" s="18" t="s">
        <v>1058</v>
      </c>
      <c r="J61" s="129">
        <v>3328879.5</v>
      </c>
      <c r="K61" s="129">
        <v>3179707.07</v>
      </c>
      <c r="L61" s="129">
        <v>115669.75</v>
      </c>
      <c r="M61" s="129">
        <v>112825.25</v>
      </c>
      <c r="N61" s="129">
        <v>66.0</v>
      </c>
      <c r="O61" s="129">
        <v>122.0</v>
      </c>
      <c r="P61" s="129">
        <v>1102.0</v>
      </c>
      <c r="Q61" s="129">
        <v>1001.0</v>
      </c>
      <c r="R61" s="129">
        <v>105.0</v>
      </c>
      <c r="S61" s="129">
        <v>87.0</v>
      </c>
      <c r="T61" s="129">
        <v>-45.0</v>
      </c>
      <c r="U61" s="129">
        <v>10.0</v>
      </c>
      <c r="V61" s="129">
        <v>20.0</v>
      </c>
      <c r="W61" s="129">
        <v>2.52</v>
      </c>
      <c r="X61" s="129">
        <v>4.69</v>
      </c>
      <c r="Y61" s="129">
        <v>1.0</v>
      </c>
      <c r="Z61" s="129">
        <v>1.0</v>
      </c>
      <c r="AA61" s="129">
        <v>2.0</v>
      </c>
      <c r="AB61" s="129">
        <v>1.0</v>
      </c>
      <c r="AC61" s="129">
        <v>1.0</v>
      </c>
      <c r="AD61" s="129">
        <v>1.2</v>
      </c>
      <c r="AE61" s="129">
        <v>452.0</v>
      </c>
      <c r="AF61" s="129">
        <v>1.0</v>
      </c>
      <c r="AG61" s="129">
        <v>1.0</v>
      </c>
      <c r="AH61" s="129">
        <v>2.0</v>
      </c>
      <c r="AI61" s="129">
        <v>1.0</v>
      </c>
      <c r="AJ61" s="129">
        <v>1.0</v>
      </c>
      <c r="AK61" s="129">
        <v>1.0</v>
      </c>
      <c r="AL61" s="130">
        <v>45386.658824652775</v>
      </c>
    </row>
    <row r="62">
      <c r="A62" s="129">
        <v>185.0</v>
      </c>
      <c r="B62" s="14" t="s">
        <v>47</v>
      </c>
      <c r="C62" s="14" t="s">
        <v>32</v>
      </c>
      <c r="D62" s="14" t="s">
        <v>182</v>
      </c>
      <c r="E62" s="14" t="s">
        <v>183</v>
      </c>
      <c r="F62" s="15" t="s">
        <v>115</v>
      </c>
      <c r="G62" s="15" t="s">
        <v>59</v>
      </c>
      <c r="H62" s="18" t="s">
        <v>1057</v>
      </c>
      <c r="I62" s="18" t="s">
        <v>1058</v>
      </c>
      <c r="J62" s="129">
        <v>1586814.87</v>
      </c>
      <c r="K62" s="129">
        <v>1549950.59</v>
      </c>
      <c r="L62" s="129">
        <v>50575.0</v>
      </c>
      <c r="M62" s="129">
        <v>55911.25</v>
      </c>
      <c r="N62" s="129">
        <v>12.0</v>
      </c>
      <c r="O62" s="129">
        <v>28.0</v>
      </c>
      <c r="P62" s="129">
        <v>472.0</v>
      </c>
      <c r="Q62" s="129">
        <v>439.0</v>
      </c>
      <c r="R62" s="129">
        <v>31.0</v>
      </c>
      <c r="S62" s="129">
        <v>28.0</v>
      </c>
      <c r="T62" s="129">
        <v>-57.0</v>
      </c>
      <c r="U62" s="129">
        <v>7.0</v>
      </c>
      <c r="V62" s="129">
        <v>10.0</v>
      </c>
      <c r="W62" s="129">
        <v>-9.54</v>
      </c>
      <c r="X62" s="129">
        <v>2.38</v>
      </c>
      <c r="Y62" s="129">
        <v>1.0</v>
      </c>
      <c r="Z62" s="129">
        <v>1.0</v>
      </c>
      <c r="AA62" s="129">
        <v>1.0</v>
      </c>
      <c r="AB62" s="129">
        <v>1.0</v>
      </c>
      <c r="AC62" s="129">
        <v>1.0</v>
      </c>
      <c r="AD62" s="129">
        <v>1.0</v>
      </c>
      <c r="AE62" s="129">
        <v>544.0</v>
      </c>
      <c r="AF62" s="129">
        <v>1.0</v>
      </c>
      <c r="AG62" s="129">
        <v>1.0</v>
      </c>
      <c r="AH62" s="129">
        <v>1.0</v>
      </c>
      <c r="AI62" s="129">
        <v>1.0</v>
      </c>
      <c r="AJ62" s="129">
        <v>1.0</v>
      </c>
      <c r="AK62" s="129">
        <v>1.0</v>
      </c>
      <c r="AL62" s="130">
        <v>45386.658824652775</v>
      </c>
    </row>
    <row r="63">
      <c r="A63" s="129">
        <v>188.0</v>
      </c>
      <c r="B63" s="14" t="s">
        <v>42</v>
      </c>
      <c r="C63" s="14" t="s">
        <v>32</v>
      </c>
      <c r="D63" s="14" t="s">
        <v>91</v>
      </c>
      <c r="E63" s="14" t="s">
        <v>167</v>
      </c>
      <c r="F63" s="15" t="s">
        <v>52</v>
      </c>
      <c r="G63" s="15" t="s">
        <v>46</v>
      </c>
      <c r="H63" s="18" t="s">
        <v>1057</v>
      </c>
      <c r="I63" s="18" t="s">
        <v>1058</v>
      </c>
      <c r="J63" s="129">
        <v>759118.08</v>
      </c>
      <c r="K63" s="129">
        <v>823091.57</v>
      </c>
      <c r="L63" s="129">
        <v>25228.25</v>
      </c>
      <c r="M63" s="129">
        <v>29003.66</v>
      </c>
      <c r="N63" s="129">
        <v>73.0</v>
      </c>
      <c r="O63" s="129">
        <v>15.0</v>
      </c>
      <c r="P63" s="129">
        <v>325.0</v>
      </c>
      <c r="Q63" s="129">
        <v>406.0</v>
      </c>
      <c r="R63" s="129">
        <v>67.0</v>
      </c>
      <c r="S63" s="129">
        <v>43.0</v>
      </c>
      <c r="T63" s="129">
        <v>386.0</v>
      </c>
      <c r="U63" s="129">
        <v>-19.0</v>
      </c>
      <c r="V63" s="129">
        <v>55.0</v>
      </c>
      <c r="W63" s="129">
        <v>-13.02</v>
      </c>
      <c r="X63" s="129">
        <v>-7.77</v>
      </c>
      <c r="Y63" s="129">
        <v>5.0</v>
      </c>
      <c r="Z63" s="129">
        <v>1.0</v>
      </c>
      <c r="AA63" s="129">
        <v>3.0</v>
      </c>
      <c r="AB63" s="129">
        <v>1.0</v>
      </c>
      <c r="AC63" s="129">
        <v>1.0</v>
      </c>
      <c r="AD63" s="129">
        <v>1.6</v>
      </c>
      <c r="AE63" s="129">
        <v>338.0</v>
      </c>
      <c r="AF63" s="129">
        <v>4.0</v>
      </c>
      <c r="AG63" s="129">
        <v>1.0</v>
      </c>
      <c r="AH63" s="129">
        <v>2.0</v>
      </c>
      <c r="AI63" s="129">
        <v>1.0</v>
      </c>
      <c r="AJ63" s="129">
        <v>1.0</v>
      </c>
      <c r="AK63" s="129">
        <v>1.0</v>
      </c>
      <c r="AL63" s="130">
        <v>45386.658824652775</v>
      </c>
    </row>
    <row r="64">
      <c r="A64" s="129">
        <v>189.0</v>
      </c>
      <c r="B64" s="14" t="s">
        <v>42</v>
      </c>
      <c r="C64" s="14" t="s">
        <v>32</v>
      </c>
      <c r="D64" s="14" t="s">
        <v>129</v>
      </c>
      <c r="E64" s="14" t="s">
        <v>184</v>
      </c>
      <c r="F64" s="15" t="s">
        <v>185</v>
      </c>
      <c r="G64" s="15" t="s">
        <v>46</v>
      </c>
      <c r="H64" s="18" t="s">
        <v>1057</v>
      </c>
      <c r="I64" s="18" t="s">
        <v>1058</v>
      </c>
      <c r="J64" s="129">
        <v>2306903.19</v>
      </c>
      <c r="K64" s="129">
        <v>1518313.13</v>
      </c>
      <c r="L64" s="129">
        <v>67415.15</v>
      </c>
      <c r="M64" s="129">
        <v>47391.49</v>
      </c>
      <c r="N64" s="129">
        <v>45.0</v>
      </c>
      <c r="O64" s="129">
        <v>38.0</v>
      </c>
      <c r="P64" s="129">
        <v>821.0</v>
      </c>
      <c r="Q64" s="129">
        <v>578.0</v>
      </c>
      <c r="R64" s="129">
        <v>67.0</v>
      </c>
      <c r="S64" s="129">
        <v>45.0</v>
      </c>
      <c r="T64" s="129">
        <v>18.0</v>
      </c>
      <c r="U64" s="129">
        <v>42.0</v>
      </c>
      <c r="V64" s="129">
        <v>48.0</v>
      </c>
      <c r="W64" s="129">
        <v>42.25</v>
      </c>
      <c r="X64" s="129">
        <v>51.94</v>
      </c>
      <c r="Y64" s="129">
        <v>1.0</v>
      </c>
      <c r="Z64" s="129">
        <v>1.0</v>
      </c>
      <c r="AA64" s="129">
        <v>3.0</v>
      </c>
      <c r="AB64" s="129">
        <v>5.0</v>
      </c>
      <c r="AC64" s="129">
        <v>5.0</v>
      </c>
      <c r="AD64" s="129">
        <v>4.0</v>
      </c>
      <c r="AE64" s="129">
        <v>51.0</v>
      </c>
      <c r="AF64" s="129">
        <v>1.0</v>
      </c>
      <c r="AG64" s="129">
        <v>1.0</v>
      </c>
      <c r="AH64" s="129">
        <v>2.0</v>
      </c>
      <c r="AI64" s="129">
        <v>4.0</v>
      </c>
      <c r="AJ64" s="129">
        <v>4.0</v>
      </c>
      <c r="AK64" s="129">
        <v>4.0</v>
      </c>
      <c r="AL64" s="130">
        <v>45386.658824652775</v>
      </c>
    </row>
    <row r="65">
      <c r="A65" s="129">
        <v>190.0</v>
      </c>
      <c r="B65" s="14" t="s">
        <v>37</v>
      </c>
      <c r="C65" s="14" t="s">
        <v>32</v>
      </c>
      <c r="D65" s="14" t="s">
        <v>186</v>
      </c>
      <c r="E65" s="14" t="s">
        <v>187</v>
      </c>
      <c r="F65" s="15" t="s">
        <v>88</v>
      </c>
      <c r="G65" s="15" t="s">
        <v>59</v>
      </c>
      <c r="H65" s="18" t="s">
        <v>1057</v>
      </c>
      <c r="I65" s="18" t="s">
        <v>1058</v>
      </c>
      <c r="J65" s="129">
        <v>977270.81</v>
      </c>
      <c r="K65" s="129">
        <v>982793.9</v>
      </c>
      <c r="L65" s="129">
        <v>24805.99</v>
      </c>
      <c r="M65" s="129">
        <v>25866.53</v>
      </c>
      <c r="N65" s="129">
        <v>7.0</v>
      </c>
      <c r="O65" s="129">
        <v>10.0</v>
      </c>
      <c r="P65" s="129">
        <v>406.0</v>
      </c>
      <c r="Q65" s="129">
        <v>376.0</v>
      </c>
      <c r="R65" s="129">
        <v>21.0</v>
      </c>
      <c r="S65" s="129">
        <v>22.0</v>
      </c>
      <c r="T65" s="129">
        <v>-30.0</v>
      </c>
      <c r="U65" s="129">
        <v>7.0</v>
      </c>
      <c r="V65" s="129">
        <v>-4.0</v>
      </c>
      <c r="W65" s="129">
        <v>-4.1</v>
      </c>
      <c r="X65" s="129">
        <v>-0.56</v>
      </c>
      <c r="Y65" s="129">
        <v>1.0</v>
      </c>
      <c r="Z65" s="129">
        <v>1.0</v>
      </c>
      <c r="AA65" s="129">
        <v>1.0</v>
      </c>
      <c r="AB65" s="129">
        <v>1.0</v>
      </c>
      <c r="AC65" s="129">
        <v>1.0</v>
      </c>
      <c r="AD65" s="129">
        <v>1.0</v>
      </c>
      <c r="AE65" s="129">
        <v>505.0</v>
      </c>
      <c r="AF65" s="129">
        <v>1.0</v>
      </c>
      <c r="AG65" s="129">
        <v>1.0</v>
      </c>
      <c r="AH65" s="129">
        <v>1.0</v>
      </c>
      <c r="AI65" s="129">
        <v>1.0</v>
      </c>
      <c r="AJ65" s="129">
        <v>1.0</v>
      </c>
      <c r="AK65" s="129">
        <v>1.0</v>
      </c>
      <c r="AL65" s="130">
        <v>45386.658824652775</v>
      </c>
    </row>
    <row r="66">
      <c r="A66" s="129">
        <v>191.0</v>
      </c>
      <c r="B66" s="14" t="s">
        <v>42</v>
      </c>
      <c r="C66" s="14" t="s">
        <v>32</v>
      </c>
      <c r="D66" s="14" t="s">
        <v>188</v>
      </c>
      <c r="E66" s="14" t="s">
        <v>189</v>
      </c>
      <c r="F66" s="15" t="s">
        <v>52</v>
      </c>
      <c r="G66" s="15" t="s">
        <v>46</v>
      </c>
      <c r="H66" s="18" t="s">
        <v>1057</v>
      </c>
      <c r="I66" s="18" t="s">
        <v>1058</v>
      </c>
      <c r="J66" s="129">
        <v>1247959.54</v>
      </c>
      <c r="K66" s="129">
        <v>1120112.55</v>
      </c>
      <c r="L66" s="129">
        <v>54609.14</v>
      </c>
      <c r="M66" s="129">
        <v>52921.64</v>
      </c>
      <c r="N66" s="129">
        <v>29.0</v>
      </c>
      <c r="O66" s="129">
        <v>26.0</v>
      </c>
      <c r="P66" s="129">
        <v>661.0</v>
      </c>
      <c r="Q66" s="129">
        <v>567.0</v>
      </c>
      <c r="R66" s="129">
        <v>51.0</v>
      </c>
      <c r="S66" s="129">
        <v>61.0</v>
      </c>
      <c r="T66" s="129">
        <v>11.0</v>
      </c>
      <c r="U66" s="129">
        <v>16.0</v>
      </c>
      <c r="V66" s="129">
        <v>-16.0</v>
      </c>
      <c r="W66" s="129">
        <v>3.19</v>
      </c>
      <c r="X66" s="129">
        <v>11.41</v>
      </c>
      <c r="Y66" s="129">
        <v>1.0</v>
      </c>
      <c r="Z66" s="129">
        <v>1.0</v>
      </c>
      <c r="AA66" s="129">
        <v>1.0</v>
      </c>
      <c r="AB66" s="129">
        <v>1.0</v>
      </c>
      <c r="AC66" s="129">
        <v>2.0</v>
      </c>
      <c r="AD66" s="129">
        <v>1.25</v>
      </c>
      <c r="AE66" s="129">
        <v>406.0</v>
      </c>
      <c r="AF66" s="129">
        <v>1.0</v>
      </c>
      <c r="AG66" s="129">
        <v>1.0</v>
      </c>
      <c r="AH66" s="129">
        <v>1.0</v>
      </c>
      <c r="AI66" s="129">
        <v>1.0</v>
      </c>
      <c r="AJ66" s="129">
        <v>2.0</v>
      </c>
      <c r="AK66" s="129">
        <v>1.0</v>
      </c>
      <c r="AL66" s="130">
        <v>45386.658824652775</v>
      </c>
    </row>
    <row r="67">
      <c r="A67" s="129">
        <v>193.0</v>
      </c>
      <c r="B67" s="14" t="s">
        <v>42</v>
      </c>
      <c r="C67" s="14" t="s">
        <v>32</v>
      </c>
      <c r="D67" s="14" t="s">
        <v>190</v>
      </c>
      <c r="E67" s="14" t="s">
        <v>191</v>
      </c>
      <c r="F67" s="15" t="s">
        <v>108</v>
      </c>
      <c r="G67" s="15" t="s">
        <v>46</v>
      </c>
      <c r="H67" s="18" t="s">
        <v>1057</v>
      </c>
      <c r="I67" s="18" t="s">
        <v>1058</v>
      </c>
      <c r="J67" s="129">
        <v>968940.71</v>
      </c>
      <c r="K67" s="129">
        <v>1376675.84</v>
      </c>
      <c r="L67" s="129">
        <v>29198.85</v>
      </c>
      <c r="M67" s="129">
        <v>40955.81</v>
      </c>
      <c r="N67" s="129">
        <v>17.0</v>
      </c>
      <c r="O67" s="129">
        <v>12.0</v>
      </c>
      <c r="P67" s="129">
        <v>301.0</v>
      </c>
      <c r="Q67" s="129">
        <v>372.0</v>
      </c>
      <c r="R67" s="129">
        <v>39.0</v>
      </c>
      <c r="S67" s="129">
        <v>35.0</v>
      </c>
      <c r="T67" s="129">
        <v>41.0</v>
      </c>
      <c r="U67" s="129">
        <v>-19.0</v>
      </c>
      <c r="V67" s="129">
        <v>11.0</v>
      </c>
      <c r="W67" s="129">
        <v>-28.71</v>
      </c>
      <c r="X67" s="129">
        <v>-29.62</v>
      </c>
      <c r="Y67" s="129">
        <v>2.0</v>
      </c>
      <c r="Z67" s="129">
        <v>1.0</v>
      </c>
      <c r="AA67" s="129">
        <v>1.0</v>
      </c>
      <c r="AB67" s="129">
        <v>1.0</v>
      </c>
      <c r="AC67" s="129">
        <v>1.0</v>
      </c>
      <c r="AD67" s="129">
        <v>1.05</v>
      </c>
      <c r="AE67" s="129">
        <v>479.0</v>
      </c>
      <c r="AF67" s="129">
        <v>2.0</v>
      </c>
      <c r="AG67" s="129">
        <v>1.0</v>
      </c>
      <c r="AH67" s="129">
        <v>1.0</v>
      </c>
      <c r="AI67" s="129">
        <v>1.0</v>
      </c>
      <c r="AJ67" s="129">
        <v>1.0</v>
      </c>
      <c r="AK67" s="129">
        <v>1.0</v>
      </c>
      <c r="AL67" s="130">
        <v>45386.658824652775</v>
      </c>
    </row>
    <row r="68">
      <c r="A68" s="129">
        <v>194.0</v>
      </c>
      <c r="B68" s="14" t="s">
        <v>60</v>
      </c>
      <c r="C68" s="14" t="s">
        <v>32</v>
      </c>
      <c r="D68" s="14" t="s">
        <v>192</v>
      </c>
      <c r="E68" s="14" t="s">
        <v>147</v>
      </c>
      <c r="F68" s="15" t="s">
        <v>88</v>
      </c>
      <c r="G68" s="15" t="s">
        <v>59</v>
      </c>
      <c r="H68" s="18" t="s">
        <v>1057</v>
      </c>
      <c r="I68" s="18" t="s">
        <v>1058</v>
      </c>
      <c r="J68" s="129">
        <v>1853046.12</v>
      </c>
      <c r="K68" s="129">
        <v>1432965.63</v>
      </c>
      <c r="L68" s="129">
        <v>48980.68</v>
      </c>
      <c r="M68" s="129">
        <v>39953.54</v>
      </c>
      <c r="N68" s="129">
        <v>6.0</v>
      </c>
      <c r="O68" s="129">
        <v>1.0</v>
      </c>
      <c r="P68" s="129">
        <v>454.0</v>
      </c>
      <c r="Q68" s="129">
        <v>445.0</v>
      </c>
      <c r="R68" s="129">
        <v>26.0</v>
      </c>
      <c r="S68" s="129">
        <v>25.0</v>
      </c>
      <c r="T68" s="129">
        <v>500.0</v>
      </c>
      <c r="U68" s="129">
        <v>2.0</v>
      </c>
      <c r="V68" s="129">
        <v>4.0</v>
      </c>
      <c r="W68" s="129">
        <v>22.59</v>
      </c>
      <c r="X68" s="129">
        <v>29.32</v>
      </c>
      <c r="Y68" s="129">
        <v>5.0</v>
      </c>
      <c r="Z68" s="129">
        <v>1.0</v>
      </c>
      <c r="AA68" s="129">
        <v>1.0</v>
      </c>
      <c r="AB68" s="129">
        <v>5.0</v>
      </c>
      <c r="AC68" s="129">
        <v>4.0</v>
      </c>
      <c r="AD68" s="129">
        <v>3.55</v>
      </c>
      <c r="AE68" s="129">
        <v>121.0</v>
      </c>
      <c r="AF68" s="129">
        <v>4.0</v>
      </c>
      <c r="AG68" s="129">
        <v>1.0</v>
      </c>
      <c r="AH68" s="129">
        <v>1.0</v>
      </c>
      <c r="AI68" s="129">
        <v>4.0</v>
      </c>
      <c r="AJ68" s="129">
        <v>3.0</v>
      </c>
      <c r="AK68" s="129">
        <v>3.0</v>
      </c>
      <c r="AL68" s="130">
        <v>45386.658824652775</v>
      </c>
    </row>
    <row r="69">
      <c r="A69" s="129">
        <v>195.0</v>
      </c>
      <c r="B69" s="14" t="s">
        <v>47</v>
      </c>
      <c r="C69" s="14" t="s">
        <v>32</v>
      </c>
      <c r="D69" s="14" t="s">
        <v>193</v>
      </c>
      <c r="E69" s="14" t="s">
        <v>194</v>
      </c>
      <c r="F69" s="15" t="s">
        <v>76</v>
      </c>
      <c r="G69" s="15" t="s">
        <v>59</v>
      </c>
      <c r="H69" s="18" t="s">
        <v>1057</v>
      </c>
      <c r="I69" s="18" t="s">
        <v>1058</v>
      </c>
      <c r="J69" s="129">
        <v>2389095.13</v>
      </c>
      <c r="K69" s="129">
        <v>2427883.55</v>
      </c>
      <c r="L69" s="129">
        <v>69589.21</v>
      </c>
      <c r="M69" s="129">
        <v>79001.49</v>
      </c>
      <c r="N69" s="129">
        <v>61.0</v>
      </c>
      <c r="O69" s="129">
        <v>48.0</v>
      </c>
      <c r="P69" s="129">
        <v>997.0</v>
      </c>
      <c r="Q69" s="129">
        <v>1019.0</v>
      </c>
      <c r="R69" s="129">
        <v>107.0</v>
      </c>
      <c r="S69" s="129">
        <v>92.0</v>
      </c>
      <c r="T69" s="129">
        <v>27.0</v>
      </c>
      <c r="U69" s="129">
        <v>-2.0</v>
      </c>
      <c r="V69" s="129">
        <v>16.0</v>
      </c>
      <c r="W69" s="129">
        <v>-11.91</v>
      </c>
      <c r="X69" s="129">
        <v>-1.6</v>
      </c>
      <c r="Y69" s="129">
        <v>1.0</v>
      </c>
      <c r="Z69" s="129">
        <v>1.0</v>
      </c>
      <c r="AA69" s="129">
        <v>1.0</v>
      </c>
      <c r="AB69" s="129">
        <v>1.0</v>
      </c>
      <c r="AC69" s="129">
        <v>1.0</v>
      </c>
      <c r="AD69" s="129">
        <v>1.0</v>
      </c>
      <c r="AE69" s="129">
        <v>556.0</v>
      </c>
      <c r="AF69" s="129">
        <v>1.0</v>
      </c>
      <c r="AG69" s="129">
        <v>1.0</v>
      </c>
      <c r="AH69" s="129">
        <v>1.0</v>
      </c>
      <c r="AI69" s="129">
        <v>1.0</v>
      </c>
      <c r="AJ69" s="129">
        <v>1.0</v>
      </c>
      <c r="AK69" s="129">
        <v>1.0</v>
      </c>
      <c r="AL69" s="130">
        <v>45386.658824652775</v>
      </c>
    </row>
    <row r="70">
      <c r="A70" s="129">
        <v>196.0</v>
      </c>
      <c r="B70" s="14" t="s">
        <v>63</v>
      </c>
      <c r="C70" s="14" t="s">
        <v>32</v>
      </c>
      <c r="D70" s="14" t="s">
        <v>129</v>
      </c>
      <c r="E70" s="14" t="s">
        <v>195</v>
      </c>
      <c r="F70" s="15" t="s">
        <v>196</v>
      </c>
      <c r="G70" s="15" t="s">
        <v>59</v>
      </c>
      <c r="H70" s="18" t="s">
        <v>1057</v>
      </c>
      <c r="I70" s="18" t="s">
        <v>1058</v>
      </c>
      <c r="J70" s="129">
        <v>381592.65</v>
      </c>
      <c r="K70" s="129">
        <v>463691.96</v>
      </c>
      <c r="L70" s="129">
        <v>11869.26</v>
      </c>
      <c r="M70" s="129">
        <v>17251.51</v>
      </c>
      <c r="N70" s="129">
        <v>13.0</v>
      </c>
      <c r="O70" s="129">
        <v>10.0</v>
      </c>
      <c r="P70" s="129">
        <v>267.0</v>
      </c>
      <c r="Q70" s="129">
        <v>189.0</v>
      </c>
      <c r="R70" s="129">
        <v>34.0</v>
      </c>
      <c r="S70" s="129">
        <v>18.0</v>
      </c>
      <c r="T70" s="129">
        <v>30.0</v>
      </c>
      <c r="U70" s="129">
        <v>41.0</v>
      </c>
      <c r="V70" s="129">
        <v>88.0</v>
      </c>
      <c r="W70" s="129">
        <v>-31.2</v>
      </c>
      <c r="X70" s="129">
        <v>-17.71</v>
      </c>
      <c r="Y70" s="129">
        <v>2.0</v>
      </c>
      <c r="Z70" s="129">
        <v>1.0</v>
      </c>
      <c r="AA70" s="129">
        <v>5.0</v>
      </c>
      <c r="AB70" s="129">
        <v>1.0</v>
      </c>
      <c r="AC70" s="129">
        <v>1.0</v>
      </c>
      <c r="AD70" s="129">
        <v>1.85</v>
      </c>
      <c r="AE70" s="129">
        <v>281.0</v>
      </c>
      <c r="AF70" s="129">
        <v>2.0</v>
      </c>
      <c r="AG70" s="129">
        <v>1.0</v>
      </c>
      <c r="AH70" s="129">
        <v>4.0</v>
      </c>
      <c r="AI70" s="129">
        <v>1.0</v>
      </c>
      <c r="AJ70" s="129">
        <v>1.0</v>
      </c>
      <c r="AK70" s="129">
        <v>2.0</v>
      </c>
      <c r="AL70" s="130">
        <v>45386.658824652775</v>
      </c>
    </row>
    <row r="71">
      <c r="A71" s="129">
        <v>197.0</v>
      </c>
      <c r="B71" s="14" t="s">
        <v>97</v>
      </c>
      <c r="C71" s="14" t="s">
        <v>32</v>
      </c>
      <c r="D71" s="14" t="s">
        <v>197</v>
      </c>
      <c r="E71" s="14" t="s">
        <v>132</v>
      </c>
      <c r="F71" s="15" t="s">
        <v>100</v>
      </c>
      <c r="G71" s="15" t="s">
        <v>101</v>
      </c>
      <c r="H71" s="18" t="s">
        <v>1057</v>
      </c>
      <c r="I71" s="18" t="s">
        <v>1058</v>
      </c>
      <c r="J71" s="129">
        <v>1095710.2</v>
      </c>
      <c r="K71" s="129">
        <v>931538.24</v>
      </c>
      <c r="L71" s="129">
        <v>32698.7</v>
      </c>
      <c r="M71" s="129">
        <v>27758.98</v>
      </c>
      <c r="N71" s="129">
        <v>10.0</v>
      </c>
      <c r="O71" s="129">
        <v>1.0</v>
      </c>
      <c r="P71" s="129">
        <v>654.0</v>
      </c>
      <c r="Q71" s="129">
        <v>561.0</v>
      </c>
      <c r="R71" s="129">
        <v>28.0</v>
      </c>
      <c r="S71" s="129">
        <v>20.0</v>
      </c>
      <c r="T71" s="129">
        <v>900.0</v>
      </c>
      <c r="U71" s="129">
        <v>16.0</v>
      </c>
      <c r="V71" s="129">
        <v>40.0</v>
      </c>
      <c r="W71" s="129">
        <v>17.8</v>
      </c>
      <c r="X71" s="129">
        <v>17.62</v>
      </c>
      <c r="Y71" s="129">
        <v>5.0</v>
      </c>
      <c r="Z71" s="129">
        <v>1.0</v>
      </c>
      <c r="AA71" s="129">
        <v>3.0</v>
      </c>
      <c r="AB71" s="129">
        <v>4.0</v>
      </c>
      <c r="AC71" s="129">
        <v>3.0</v>
      </c>
      <c r="AD71" s="129">
        <v>3.3</v>
      </c>
      <c r="AE71" s="129">
        <v>147.0</v>
      </c>
      <c r="AF71" s="129">
        <v>4.0</v>
      </c>
      <c r="AG71" s="129">
        <v>1.0</v>
      </c>
      <c r="AH71" s="129">
        <v>2.0</v>
      </c>
      <c r="AI71" s="129">
        <v>3.0</v>
      </c>
      <c r="AJ71" s="129">
        <v>2.0</v>
      </c>
      <c r="AK71" s="129">
        <v>3.0</v>
      </c>
      <c r="AL71" s="130">
        <v>45386.658824652775</v>
      </c>
    </row>
    <row r="72">
      <c r="A72" s="129">
        <v>199.0</v>
      </c>
      <c r="B72" s="14" t="s">
        <v>63</v>
      </c>
      <c r="C72" s="14" t="s">
        <v>32</v>
      </c>
      <c r="D72" s="14" t="s">
        <v>150</v>
      </c>
      <c r="E72" s="14" t="s">
        <v>198</v>
      </c>
      <c r="F72" s="15" t="s">
        <v>35</v>
      </c>
      <c r="G72" s="15" t="s">
        <v>36</v>
      </c>
      <c r="H72" s="18" t="s">
        <v>1057</v>
      </c>
      <c r="I72" s="18" t="s">
        <v>1058</v>
      </c>
      <c r="J72" s="129">
        <v>737756.79</v>
      </c>
      <c r="K72" s="129">
        <v>815667.78</v>
      </c>
      <c r="L72" s="129">
        <v>21511.25</v>
      </c>
      <c r="M72" s="129">
        <v>25169.58</v>
      </c>
      <c r="N72" s="14" t="s">
        <v>41</v>
      </c>
      <c r="O72" s="14" t="s">
        <v>41</v>
      </c>
      <c r="P72" s="129">
        <v>319.0</v>
      </c>
      <c r="Q72" s="129">
        <v>384.0</v>
      </c>
      <c r="R72" s="129">
        <v>14.0</v>
      </c>
      <c r="S72" s="129">
        <v>30.0</v>
      </c>
      <c r="T72" s="14" t="s">
        <v>41</v>
      </c>
      <c r="U72" s="129">
        <v>-16.0</v>
      </c>
      <c r="V72" s="129">
        <v>-53.0</v>
      </c>
      <c r="W72" s="129">
        <v>-14.53</v>
      </c>
      <c r="X72" s="129">
        <v>-9.55</v>
      </c>
      <c r="Y72" s="14" t="s">
        <v>41</v>
      </c>
      <c r="Z72" s="129">
        <v>1.0</v>
      </c>
      <c r="AA72" s="129">
        <v>1.0</v>
      </c>
      <c r="AB72" s="129">
        <v>1.0</v>
      </c>
      <c r="AC72" s="129">
        <v>1.0</v>
      </c>
      <c r="AD72" s="129">
        <v>0.95</v>
      </c>
      <c r="AE72" s="129">
        <v>584.0</v>
      </c>
      <c r="AF72" s="14" t="s">
        <v>41</v>
      </c>
      <c r="AG72" s="129">
        <v>1.0</v>
      </c>
      <c r="AH72" s="129">
        <v>1.0</v>
      </c>
      <c r="AI72" s="129">
        <v>1.0</v>
      </c>
      <c r="AJ72" s="129">
        <v>1.0</v>
      </c>
      <c r="AK72" s="129">
        <v>1.0</v>
      </c>
      <c r="AL72" s="130">
        <v>45386.658824652775</v>
      </c>
    </row>
    <row r="73">
      <c r="A73" s="129">
        <v>200.0</v>
      </c>
      <c r="B73" s="14" t="s">
        <v>122</v>
      </c>
      <c r="C73" s="14" t="s">
        <v>32</v>
      </c>
      <c r="D73" s="14" t="s">
        <v>199</v>
      </c>
      <c r="E73" s="14" t="s">
        <v>200</v>
      </c>
      <c r="F73" s="15" t="s">
        <v>159</v>
      </c>
      <c r="G73" s="15" t="s">
        <v>46</v>
      </c>
      <c r="H73" s="18" t="s">
        <v>1057</v>
      </c>
      <c r="I73" s="18" t="s">
        <v>1058</v>
      </c>
      <c r="J73" s="129">
        <v>568922.55</v>
      </c>
      <c r="K73" s="129">
        <v>505948.9</v>
      </c>
      <c r="L73" s="129">
        <v>23623.25</v>
      </c>
      <c r="M73" s="129">
        <v>23201.28</v>
      </c>
      <c r="N73" s="14" t="s">
        <v>41</v>
      </c>
      <c r="O73" s="14" t="s">
        <v>41</v>
      </c>
      <c r="P73" s="129">
        <v>267.0</v>
      </c>
      <c r="Q73" s="129">
        <v>253.0</v>
      </c>
      <c r="R73" s="129">
        <v>16.0</v>
      </c>
      <c r="S73" s="129">
        <v>23.0</v>
      </c>
      <c r="T73" s="14" t="s">
        <v>41</v>
      </c>
      <c r="U73" s="129">
        <v>5.0</v>
      </c>
      <c r="V73" s="129">
        <v>-30.0</v>
      </c>
      <c r="W73" s="129">
        <v>1.82</v>
      </c>
      <c r="X73" s="129">
        <v>12.45</v>
      </c>
      <c r="Y73" s="14" t="s">
        <v>41</v>
      </c>
      <c r="Z73" s="129">
        <v>1.0</v>
      </c>
      <c r="AA73" s="129">
        <v>1.0</v>
      </c>
      <c r="AB73" s="129">
        <v>1.0</v>
      </c>
      <c r="AC73" s="129">
        <v>2.0</v>
      </c>
      <c r="AD73" s="129">
        <v>1.2</v>
      </c>
      <c r="AE73" s="129">
        <v>420.0</v>
      </c>
      <c r="AF73" s="14" t="s">
        <v>41</v>
      </c>
      <c r="AG73" s="129">
        <v>1.0</v>
      </c>
      <c r="AH73" s="129">
        <v>1.0</v>
      </c>
      <c r="AI73" s="129">
        <v>1.0</v>
      </c>
      <c r="AJ73" s="129">
        <v>2.0</v>
      </c>
      <c r="AK73" s="129">
        <v>1.0</v>
      </c>
      <c r="AL73" s="130">
        <v>45386.658824652775</v>
      </c>
    </row>
    <row r="74">
      <c r="A74" s="129">
        <v>201.0</v>
      </c>
      <c r="B74" s="14" t="s">
        <v>42</v>
      </c>
      <c r="C74" s="14" t="s">
        <v>32</v>
      </c>
      <c r="D74" s="14" t="s">
        <v>201</v>
      </c>
      <c r="E74" s="14" t="s">
        <v>202</v>
      </c>
      <c r="F74" s="15" t="s">
        <v>108</v>
      </c>
      <c r="G74" s="15" t="s">
        <v>46</v>
      </c>
      <c r="H74" s="18" t="s">
        <v>1057</v>
      </c>
      <c r="I74" s="18" t="s">
        <v>1058</v>
      </c>
      <c r="J74" s="129">
        <v>1430256.31</v>
      </c>
      <c r="K74" s="129">
        <v>1308127.03</v>
      </c>
      <c r="L74" s="129">
        <v>43216.5</v>
      </c>
      <c r="M74" s="129">
        <v>42997.58</v>
      </c>
      <c r="N74" s="14" t="s">
        <v>41</v>
      </c>
      <c r="O74" s="14" t="s">
        <v>41</v>
      </c>
      <c r="P74" s="129">
        <v>509.0</v>
      </c>
      <c r="Q74" s="129">
        <v>568.0</v>
      </c>
      <c r="R74" s="129">
        <v>20.0</v>
      </c>
      <c r="S74" s="129">
        <v>33.0</v>
      </c>
      <c r="T74" s="14" t="s">
        <v>41</v>
      </c>
      <c r="U74" s="129">
        <v>-10.0</v>
      </c>
      <c r="V74" s="129">
        <v>-39.0</v>
      </c>
      <c r="W74" s="129">
        <v>0.51</v>
      </c>
      <c r="X74" s="129">
        <v>9.34</v>
      </c>
      <c r="Y74" s="14" t="s">
        <v>41</v>
      </c>
      <c r="Z74" s="129">
        <v>1.0</v>
      </c>
      <c r="AA74" s="129">
        <v>1.0</v>
      </c>
      <c r="AB74" s="129">
        <v>1.0</v>
      </c>
      <c r="AC74" s="129">
        <v>2.0</v>
      </c>
      <c r="AD74" s="129">
        <v>1.2</v>
      </c>
      <c r="AE74" s="129">
        <v>437.0</v>
      </c>
      <c r="AF74" s="14" t="s">
        <v>41</v>
      </c>
      <c r="AG74" s="129">
        <v>1.0</v>
      </c>
      <c r="AH74" s="129">
        <v>1.0</v>
      </c>
      <c r="AI74" s="129">
        <v>1.0</v>
      </c>
      <c r="AJ74" s="129">
        <v>2.0</v>
      </c>
      <c r="AK74" s="129">
        <v>1.0</v>
      </c>
      <c r="AL74" s="130">
        <v>45386.658824652775</v>
      </c>
    </row>
    <row r="75">
      <c r="A75" s="129">
        <v>202.0</v>
      </c>
      <c r="B75" s="14" t="s">
        <v>47</v>
      </c>
      <c r="C75" s="14" t="s">
        <v>32</v>
      </c>
      <c r="D75" s="14" t="s">
        <v>193</v>
      </c>
      <c r="E75" s="14" t="s">
        <v>194</v>
      </c>
      <c r="F75" s="15" t="s">
        <v>76</v>
      </c>
      <c r="G75" s="15" t="s">
        <v>59</v>
      </c>
      <c r="H75" s="18" t="s">
        <v>1057</v>
      </c>
      <c r="I75" s="18" t="s">
        <v>1058</v>
      </c>
      <c r="J75" s="129">
        <v>1604789.5</v>
      </c>
      <c r="K75" s="129">
        <v>1906960.18</v>
      </c>
      <c r="L75" s="129">
        <v>46205.02</v>
      </c>
      <c r="M75" s="129">
        <v>61097.26</v>
      </c>
      <c r="N75" s="129">
        <v>48.0</v>
      </c>
      <c r="O75" s="129">
        <v>25.0</v>
      </c>
      <c r="P75" s="129">
        <v>816.0</v>
      </c>
      <c r="Q75" s="129">
        <v>955.0</v>
      </c>
      <c r="R75" s="129">
        <v>59.0</v>
      </c>
      <c r="S75" s="129">
        <v>44.0</v>
      </c>
      <c r="T75" s="129">
        <v>92.0</v>
      </c>
      <c r="U75" s="129">
        <v>-14.0</v>
      </c>
      <c r="V75" s="129">
        <v>34.0</v>
      </c>
      <c r="W75" s="129">
        <v>-24.37</v>
      </c>
      <c r="X75" s="129">
        <v>-15.85</v>
      </c>
      <c r="Y75" s="129">
        <v>4.0</v>
      </c>
      <c r="Z75" s="129">
        <v>1.0</v>
      </c>
      <c r="AA75" s="129">
        <v>2.0</v>
      </c>
      <c r="AB75" s="129">
        <v>1.0</v>
      </c>
      <c r="AC75" s="129">
        <v>1.0</v>
      </c>
      <c r="AD75" s="129">
        <v>1.35</v>
      </c>
      <c r="AE75" s="129">
        <v>390.0</v>
      </c>
      <c r="AF75" s="129">
        <v>3.0</v>
      </c>
      <c r="AG75" s="129">
        <v>1.0</v>
      </c>
      <c r="AH75" s="129">
        <v>2.0</v>
      </c>
      <c r="AI75" s="129">
        <v>1.0</v>
      </c>
      <c r="AJ75" s="129">
        <v>1.0</v>
      </c>
      <c r="AK75" s="129">
        <v>1.0</v>
      </c>
      <c r="AL75" s="130">
        <v>45386.658824652775</v>
      </c>
    </row>
    <row r="76">
      <c r="A76" s="129">
        <v>203.0</v>
      </c>
      <c r="B76" s="14" t="s">
        <v>31</v>
      </c>
      <c r="C76" s="14" t="s">
        <v>32</v>
      </c>
      <c r="D76" s="14" t="s">
        <v>135</v>
      </c>
      <c r="E76" s="14" t="s">
        <v>136</v>
      </c>
      <c r="F76" s="15" t="s">
        <v>137</v>
      </c>
      <c r="G76" s="15" t="s">
        <v>36</v>
      </c>
      <c r="H76" s="18" t="s">
        <v>1057</v>
      </c>
      <c r="I76" s="18" t="s">
        <v>1058</v>
      </c>
      <c r="J76" s="129">
        <v>3062966.73</v>
      </c>
      <c r="K76" s="129">
        <v>2857315.93</v>
      </c>
      <c r="L76" s="129">
        <v>96596.5</v>
      </c>
      <c r="M76" s="129">
        <v>93689.17</v>
      </c>
      <c r="N76" s="129">
        <v>82.0</v>
      </c>
      <c r="O76" s="129">
        <v>128.0</v>
      </c>
      <c r="P76" s="129">
        <v>850.0</v>
      </c>
      <c r="Q76" s="129">
        <v>733.0</v>
      </c>
      <c r="R76" s="129">
        <v>79.0</v>
      </c>
      <c r="S76" s="129">
        <v>78.0</v>
      </c>
      <c r="T76" s="129">
        <v>-35.0</v>
      </c>
      <c r="U76" s="129">
        <v>15.0</v>
      </c>
      <c r="V76" s="129">
        <v>1.0</v>
      </c>
      <c r="W76" s="129">
        <v>3.1</v>
      </c>
      <c r="X76" s="129">
        <v>7.2</v>
      </c>
      <c r="Y76" s="129">
        <v>1.0</v>
      </c>
      <c r="Z76" s="129">
        <v>1.0</v>
      </c>
      <c r="AA76" s="129">
        <v>1.0</v>
      </c>
      <c r="AB76" s="129">
        <v>1.0</v>
      </c>
      <c r="AC76" s="129">
        <v>2.0</v>
      </c>
      <c r="AD76" s="129">
        <v>1.25</v>
      </c>
      <c r="AE76" s="129">
        <v>412.0</v>
      </c>
      <c r="AF76" s="129">
        <v>1.0</v>
      </c>
      <c r="AG76" s="129">
        <v>1.0</v>
      </c>
      <c r="AH76" s="129">
        <v>1.0</v>
      </c>
      <c r="AI76" s="129">
        <v>1.0</v>
      </c>
      <c r="AJ76" s="129">
        <v>2.0</v>
      </c>
      <c r="AK76" s="129">
        <v>1.0</v>
      </c>
      <c r="AL76" s="130">
        <v>45386.658824652775</v>
      </c>
    </row>
    <row r="77">
      <c r="A77" s="129">
        <v>204.0</v>
      </c>
      <c r="B77" s="14" t="s">
        <v>42</v>
      </c>
      <c r="C77" s="14" t="s">
        <v>32</v>
      </c>
      <c r="D77" s="14" t="s">
        <v>203</v>
      </c>
      <c r="E77" s="14" t="s">
        <v>204</v>
      </c>
      <c r="F77" s="15" t="s">
        <v>108</v>
      </c>
      <c r="G77" s="15" t="s">
        <v>46</v>
      </c>
      <c r="H77" s="18" t="s">
        <v>1057</v>
      </c>
      <c r="I77" s="18" t="s">
        <v>1058</v>
      </c>
      <c r="J77" s="129">
        <v>812208.23</v>
      </c>
      <c r="K77" s="129">
        <v>1008124.7</v>
      </c>
      <c r="L77" s="129">
        <v>28348.1</v>
      </c>
      <c r="M77" s="129">
        <v>39857.5</v>
      </c>
      <c r="N77" s="129">
        <v>18.0</v>
      </c>
      <c r="O77" s="129">
        <v>23.0</v>
      </c>
      <c r="P77" s="129">
        <v>431.0</v>
      </c>
      <c r="Q77" s="129">
        <v>547.0</v>
      </c>
      <c r="R77" s="129">
        <v>29.0</v>
      </c>
      <c r="S77" s="129">
        <v>32.0</v>
      </c>
      <c r="T77" s="129">
        <v>-21.0</v>
      </c>
      <c r="U77" s="129">
        <v>-21.0</v>
      </c>
      <c r="V77" s="129">
        <v>-9.0</v>
      </c>
      <c r="W77" s="129">
        <v>-28.88</v>
      </c>
      <c r="X77" s="129">
        <v>-19.43</v>
      </c>
      <c r="Y77" s="129">
        <v>1.0</v>
      </c>
      <c r="Z77" s="129">
        <v>1.0</v>
      </c>
      <c r="AA77" s="129">
        <v>1.0</v>
      </c>
      <c r="AB77" s="129">
        <v>1.0</v>
      </c>
      <c r="AC77" s="129">
        <v>1.0</v>
      </c>
      <c r="AD77" s="129">
        <v>1.0</v>
      </c>
      <c r="AE77" s="129">
        <v>519.0</v>
      </c>
      <c r="AF77" s="129">
        <v>1.0</v>
      </c>
      <c r="AG77" s="129">
        <v>1.0</v>
      </c>
      <c r="AH77" s="129">
        <v>1.0</v>
      </c>
      <c r="AI77" s="129">
        <v>1.0</v>
      </c>
      <c r="AJ77" s="129">
        <v>1.0</v>
      </c>
      <c r="AK77" s="129">
        <v>1.0</v>
      </c>
      <c r="AL77" s="130">
        <v>45386.658824652775</v>
      </c>
    </row>
    <row r="78">
      <c r="A78" s="129">
        <v>205.0</v>
      </c>
      <c r="B78" s="14" t="s">
        <v>63</v>
      </c>
      <c r="C78" s="14" t="s">
        <v>32</v>
      </c>
      <c r="D78" s="14" t="s">
        <v>205</v>
      </c>
      <c r="E78" s="14" t="s">
        <v>206</v>
      </c>
      <c r="F78" s="15" t="s">
        <v>55</v>
      </c>
      <c r="G78" s="15" t="s">
        <v>36</v>
      </c>
      <c r="H78" s="18" t="s">
        <v>1057</v>
      </c>
      <c r="I78" s="18" t="s">
        <v>1058</v>
      </c>
      <c r="J78" s="129">
        <v>3220745.33</v>
      </c>
      <c r="K78" s="129">
        <v>3075953.41</v>
      </c>
      <c r="L78" s="129">
        <v>145153.32</v>
      </c>
      <c r="M78" s="129">
        <v>143556.6</v>
      </c>
      <c r="N78" s="129">
        <v>77.0</v>
      </c>
      <c r="O78" s="129">
        <v>119.0</v>
      </c>
      <c r="P78" s="129">
        <v>885.0</v>
      </c>
      <c r="Q78" s="129">
        <v>931.0</v>
      </c>
      <c r="R78" s="129">
        <v>80.0</v>
      </c>
      <c r="S78" s="129">
        <v>66.0</v>
      </c>
      <c r="T78" s="129">
        <v>-35.0</v>
      </c>
      <c r="U78" s="129">
        <v>-4.0</v>
      </c>
      <c r="V78" s="129">
        <v>21.0</v>
      </c>
      <c r="W78" s="129">
        <v>1.11</v>
      </c>
      <c r="X78" s="129">
        <v>4.71</v>
      </c>
      <c r="Y78" s="129">
        <v>1.0</v>
      </c>
      <c r="Z78" s="129">
        <v>1.0</v>
      </c>
      <c r="AA78" s="129">
        <v>2.0</v>
      </c>
      <c r="AB78" s="129">
        <v>1.0</v>
      </c>
      <c r="AC78" s="129">
        <v>1.0</v>
      </c>
      <c r="AD78" s="129">
        <v>1.2</v>
      </c>
      <c r="AE78" s="129">
        <v>454.0</v>
      </c>
      <c r="AF78" s="129">
        <v>1.0</v>
      </c>
      <c r="AG78" s="129">
        <v>1.0</v>
      </c>
      <c r="AH78" s="129">
        <v>2.0</v>
      </c>
      <c r="AI78" s="129">
        <v>1.0</v>
      </c>
      <c r="AJ78" s="129">
        <v>1.0</v>
      </c>
      <c r="AK78" s="129">
        <v>1.0</v>
      </c>
      <c r="AL78" s="130">
        <v>45386.658824652775</v>
      </c>
    </row>
    <row r="79">
      <c r="A79" s="129">
        <v>206.0</v>
      </c>
      <c r="B79" s="14" t="s">
        <v>97</v>
      </c>
      <c r="C79" s="14" t="s">
        <v>32</v>
      </c>
      <c r="D79" s="14" t="s">
        <v>141</v>
      </c>
      <c r="E79" s="14" t="s">
        <v>142</v>
      </c>
      <c r="F79" s="15" t="s">
        <v>143</v>
      </c>
      <c r="G79" s="15" t="s">
        <v>101</v>
      </c>
      <c r="H79" s="18" t="s">
        <v>1057</v>
      </c>
      <c r="I79" s="18" t="s">
        <v>1058</v>
      </c>
      <c r="J79" s="129">
        <v>1064988.96</v>
      </c>
      <c r="K79" s="129">
        <v>1152448.86</v>
      </c>
      <c r="L79" s="129">
        <v>26827.38</v>
      </c>
      <c r="M79" s="129">
        <v>31280.04</v>
      </c>
      <c r="N79" s="129">
        <v>49.0</v>
      </c>
      <c r="O79" s="129">
        <v>39.0</v>
      </c>
      <c r="P79" s="129">
        <v>553.0</v>
      </c>
      <c r="Q79" s="129">
        <v>575.0</v>
      </c>
      <c r="R79" s="129">
        <v>32.0</v>
      </c>
      <c r="S79" s="129">
        <v>30.0</v>
      </c>
      <c r="T79" s="129">
        <v>25.0</v>
      </c>
      <c r="U79" s="129">
        <v>-3.0</v>
      </c>
      <c r="V79" s="129">
        <v>6.0</v>
      </c>
      <c r="W79" s="129">
        <v>-14.23</v>
      </c>
      <c r="X79" s="129">
        <v>-7.59</v>
      </c>
      <c r="Y79" s="129">
        <v>1.0</v>
      </c>
      <c r="Z79" s="129">
        <v>1.0</v>
      </c>
      <c r="AA79" s="129">
        <v>1.0</v>
      </c>
      <c r="AB79" s="129">
        <v>1.0</v>
      </c>
      <c r="AC79" s="129">
        <v>1.0</v>
      </c>
      <c r="AD79" s="129">
        <v>1.0</v>
      </c>
      <c r="AE79" s="129">
        <v>513.0</v>
      </c>
      <c r="AF79" s="129">
        <v>1.0</v>
      </c>
      <c r="AG79" s="129">
        <v>1.0</v>
      </c>
      <c r="AH79" s="129">
        <v>1.0</v>
      </c>
      <c r="AI79" s="129">
        <v>1.0</v>
      </c>
      <c r="AJ79" s="129">
        <v>1.0</v>
      </c>
      <c r="AK79" s="129">
        <v>1.0</v>
      </c>
      <c r="AL79" s="130">
        <v>45386.658824652775</v>
      </c>
    </row>
    <row r="80">
      <c r="A80" s="129">
        <v>207.0</v>
      </c>
      <c r="B80" s="14" t="s">
        <v>122</v>
      </c>
      <c r="C80" s="14" t="s">
        <v>32</v>
      </c>
      <c r="D80" s="14" t="s">
        <v>207</v>
      </c>
      <c r="E80" s="14" t="s">
        <v>208</v>
      </c>
      <c r="F80" s="15" t="s">
        <v>209</v>
      </c>
      <c r="G80" s="15" t="s">
        <v>101</v>
      </c>
      <c r="H80" s="18" t="s">
        <v>1057</v>
      </c>
      <c r="I80" s="18" t="s">
        <v>1058</v>
      </c>
      <c r="J80" s="129">
        <v>1042416.17</v>
      </c>
      <c r="K80" s="129">
        <v>844437.8</v>
      </c>
      <c r="L80" s="129">
        <v>46648.88</v>
      </c>
      <c r="M80" s="129">
        <v>35787.87</v>
      </c>
      <c r="N80" s="14" t="s">
        <v>41</v>
      </c>
      <c r="O80" s="14" t="s">
        <v>41</v>
      </c>
      <c r="P80" s="129">
        <v>224.0</v>
      </c>
      <c r="Q80" s="129">
        <v>170.0</v>
      </c>
      <c r="R80" s="129">
        <v>14.0</v>
      </c>
      <c r="S80" s="129">
        <v>7.0</v>
      </c>
      <c r="T80" s="14" t="s">
        <v>41</v>
      </c>
      <c r="U80" s="129">
        <v>31.0</v>
      </c>
      <c r="V80" s="129">
        <v>100.0</v>
      </c>
      <c r="W80" s="129">
        <v>30.35</v>
      </c>
      <c r="X80" s="129">
        <v>23.44</v>
      </c>
      <c r="Y80" s="14" t="s">
        <v>41</v>
      </c>
      <c r="Z80" s="129">
        <v>1.0</v>
      </c>
      <c r="AA80" s="129">
        <v>5.0</v>
      </c>
      <c r="AB80" s="129">
        <v>5.0</v>
      </c>
      <c r="AC80" s="129">
        <v>4.0</v>
      </c>
      <c r="AD80" s="129">
        <v>4.1</v>
      </c>
      <c r="AE80" s="129">
        <v>39.0</v>
      </c>
      <c r="AF80" s="14" t="s">
        <v>41</v>
      </c>
      <c r="AG80" s="129">
        <v>1.0</v>
      </c>
      <c r="AH80" s="129">
        <v>4.0</v>
      </c>
      <c r="AI80" s="129">
        <v>4.0</v>
      </c>
      <c r="AJ80" s="129">
        <v>3.0</v>
      </c>
      <c r="AK80" s="129">
        <v>4.0</v>
      </c>
      <c r="AL80" s="130">
        <v>45386.658824652775</v>
      </c>
    </row>
    <row r="81">
      <c r="A81" s="129">
        <v>208.0</v>
      </c>
      <c r="B81" s="14" t="s">
        <v>67</v>
      </c>
      <c r="C81" s="14" t="s">
        <v>32</v>
      </c>
      <c r="D81" s="14" t="s">
        <v>210</v>
      </c>
      <c r="E81" s="14" t="s">
        <v>211</v>
      </c>
      <c r="F81" s="15" t="s">
        <v>70</v>
      </c>
      <c r="G81" s="15" t="s">
        <v>36</v>
      </c>
      <c r="H81" s="18" t="s">
        <v>1057</v>
      </c>
      <c r="I81" s="18" t="s">
        <v>1058</v>
      </c>
      <c r="J81" s="129">
        <v>428219.77</v>
      </c>
      <c r="K81" s="129">
        <v>574973.58</v>
      </c>
      <c r="L81" s="129">
        <v>16134.65</v>
      </c>
      <c r="M81" s="129">
        <v>22207.61</v>
      </c>
      <c r="N81" s="129">
        <v>6.0</v>
      </c>
      <c r="O81" s="129">
        <v>13.0</v>
      </c>
      <c r="P81" s="129">
        <v>225.0</v>
      </c>
      <c r="Q81" s="129">
        <v>252.0</v>
      </c>
      <c r="R81" s="129">
        <v>5.0</v>
      </c>
      <c r="S81" s="129">
        <v>16.0</v>
      </c>
      <c r="T81" s="129">
        <v>-53.0</v>
      </c>
      <c r="U81" s="129">
        <v>-10.0</v>
      </c>
      <c r="V81" s="129">
        <v>-68.0</v>
      </c>
      <c r="W81" s="129">
        <v>-27.35</v>
      </c>
      <c r="X81" s="129">
        <v>-25.52</v>
      </c>
      <c r="Y81" s="129">
        <v>1.0</v>
      </c>
      <c r="Z81" s="129">
        <v>1.0</v>
      </c>
      <c r="AA81" s="129">
        <v>1.0</v>
      </c>
      <c r="AB81" s="129">
        <v>1.0</v>
      </c>
      <c r="AC81" s="129">
        <v>1.0</v>
      </c>
      <c r="AD81" s="129">
        <v>1.0</v>
      </c>
      <c r="AE81" s="129">
        <v>487.0</v>
      </c>
      <c r="AF81" s="129">
        <v>1.0</v>
      </c>
      <c r="AG81" s="129">
        <v>1.0</v>
      </c>
      <c r="AH81" s="129">
        <v>1.0</v>
      </c>
      <c r="AI81" s="129">
        <v>1.0</v>
      </c>
      <c r="AJ81" s="129">
        <v>1.0</v>
      </c>
      <c r="AK81" s="129">
        <v>1.0</v>
      </c>
      <c r="AL81" s="130">
        <v>45386.658824652775</v>
      </c>
    </row>
    <row r="82">
      <c r="A82" s="129">
        <v>209.0</v>
      </c>
      <c r="B82" s="14" t="s">
        <v>67</v>
      </c>
      <c r="C82" s="14" t="s">
        <v>32</v>
      </c>
      <c r="D82" s="14" t="s">
        <v>157</v>
      </c>
      <c r="E82" s="14" t="s">
        <v>158</v>
      </c>
      <c r="F82" s="15" t="s">
        <v>159</v>
      </c>
      <c r="G82" s="15" t="s">
        <v>46</v>
      </c>
      <c r="H82" s="18" t="s">
        <v>1057</v>
      </c>
      <c r="I82" s="18" t="s">
        <v>1058</v>
      </c>
      <c r="J82" s="129">
        <v>1351669.95</v>
      </c>
      <c r="K82" s="129">
        <v>1179954.94</v>
      </c>
      <c r="L82" s="129">
        <v>48115.52</v>
      </c>
      <c r="M82" s="129">
        <v>45734.24</v>
      </c>
      <c r="N82" s="129">
        <v>13.0</v>
      </c>
      <c r="O82" s="129">
        <v>14.0</v>
      </c>
      <c r="P82" s="129">
        <v>529.0</v>
      </c>
      <c r="Q82" s="129">
        <v>576.0</v>
      </c>
      <c r="R82" s="129">
        <v>9.0</v>
      </c>
      <c r="S82" s="129">
        <v>16.0</v>
      </c>
      <c r="T82" s="129">
        <v>-7.0</v>
      </c>
      <c r="U82" s="129">
        <v>-8.0</v>
      </c>
      <c r="V82" s="129">
        <v>-43.0</v>
      </c>
      <c r="W82" s="129">
        <v>5.21</v>
      </c>
      <c r="X82" s="129">
        <v>14.55</v>
      </c>
      <c r="Y82" s="129">
        <v>1.0</v>
      </c>
      <c r="Z82" s="129">
        <v>1.0</v>
      </c>
      <c r="AA82" s="129">
        <v>1.0</v>
      </c>
      <c r="AB82" s="129">
        <v>2.0</v>
      </c>
      <c r="AC82" s="129">
        <v>3.0</v>
      </c>
      <c r="AD82" s="129">
        <v>1.9</v>
      </c>
      <c r="AE82" s="129">
        <v>276.0</v>
      </c>
      <c r="AF82" s="129">
        <v>1.0</v>
      </c>
      <c r="AG82" s="129">
        <v>1.0</v>
      </c>
      <c r="AH82" s="129">
        <v>1.0</v>
      </c>
      <c r="AI82" s="129">
        <v>1.0</v>
      </c>
      <c r="AJ82" s="129">
        <v>2.0</v>
      </c>
      <c r="AK82" s="129">
        <v>2.0</v>
      </c>
      <c r="AL82" s="130">
        <v>45386.658824652775</v>
      </c>
    </row>
    <row r="83">
      <c r="A83" s="129">
        <v>211.0</v>
      </c>
      <c r="B83" s="14" t="s">
        <v>97</v>
      </c>
      <c r="C83" s="14" t="s">
        <v>32</v>
      </c>
      <c r="D83" s="14" t="s">
        <v>197</v>
      </c>
      <c r="E83" s="14" t="s">
        <v>132</v>
      </c>
      <c r="F83" s="15" t="s">
        <v>212</v>
      </c>
      <c r="G83" s="15" t="s">
        <v>101</v>
      </c>
      <c r="H83" s="18" t="s">
        <v>1057</v>
      </c>
      <c r="I83" s="18" t="s">
        <v>1058</v>
      </c>
      <c r="J83" s="129">
        <v>941443.11</v>
      </c>
      <c r="K83" s="129">
        <v>1152778.67</v>
      </c>
      <c r="L83" s="129">
        <v>26725.2</v>
      </c>
      <c r="M83" s="129">
        <v>32949.77</v>
      </c>
      <c r="N83" s="129">
        <v>8.0</v>
      </c>
      <c r="O83" s="129">
        <v>3.0</v>
      </c>
      <c r="P83" s="129">
        <v>464.0</v>
      </c>
      <c r="Q83" s="129">
        <v>488.0</v>
      </c>
      <c r="R83" s="129">
        <v>20.0</v>
      </c>
      <c r="S83" s="129">
        <v>19.0</v>
      </c>
      <c r="T83" s="129">
        <v>166.0</v>
      </c>
      <c r="U83" s="129">
        <v>-4.0</v>
      </c>
      <c r="V83" s="129">
        <v>5.0</v>
      </c>
      <c r="W83" s="129">
        <v>-18.89</v>
      </c>
      <c r="X83" s="129">
        <v>-18.33</v>
      </c>
      <c r="Y83" s="129">
        <v>5.0</v>
      </c>
      <c r="Z83" s="129">
        <v>1.0</v>
      </c>
      <c r="AA83" s="129">
        <v>1.0</v>
      </c>
      <c r="AB83" s="129">
        <v>1.0</v>
      </c>
      <c r="AC83" s="129">
        <v>1.0</v>
      </c>
      <c r="AD83" s="129">
        <v>1.2</v>
      </c>
      <c r="AE83" s="129">
        <v>425.0</v>
      </c>
      <c r="AF83" s="129">
        <v>4.0</v>
      </c>
      <c r="AG83" s="129">
        <v>1.0</v>
      </c>
      <c r="AH83" s="129">
        <v>1.0</v>
      </c>
      <c r="AI83" s="129">
        <v>1.0</v>
      </c>
      <c r="AJ83" s="129">
        <v>1.0</v>
      </c>
      <c r="AK83" s="129">
        <v>1.0</v>
      </c>
      <c r="AL83" s="130">
        <v>45386.658824652775</v>
      </c>
    </row>
    <row r="84">
      <c r="A84" s="129">
        <v>212.0</v>
      </c>
      <c r="B84" s="14" t="s">
        <v>60</v>
      </c>
      <c r="C84" s="14" t="s">
        <v>32</v>
      </c>
      <c r="D84" s="14" t="s">
        <v>213</v>
      </c>
      <c r="E84" s="14" t="s">
        <v>214</v>
      </c>
      <c r="F84" s="15" t="s">
        <v>118</v>
      </c>
      <c r="G84" s="15" t="s">
        <v>59</v>
      </c>
      <c r="H84" s="18" t="s">
        <v>1057</v>
      </c>
      <c r="I84" s="18" t="s">
        <v>1058</v>
      </c>
      <c r="J84" s="129">
        <v>2247096.34</v>
      </c>
      <c r="K84" s="129">
        <v>2101851.98</v>
      </c>
      <c r="L84" s="129">
        <v>56461.05</v>
      </c>
      <c r="M84" s="129">
        <v>53348.0</v>
      </c>
      <c r="N84" s="129">
        <v>91.0</v>
      </c>
      <c r="O84" s="129">
        <v>15.0</v>
      </c>
      <c r="P84" s="129">
        <v>653.0</v>
      </c>
      <c r="Q84" s="129">
        <v>567.0</v>
      </c>
      <c r="R84" s="129">
        <v>81.0</v>
      </c>
      <c r="S84" s="129">
        <v>62.0</v>
      </c>
      <c r="T84" s="129">
        <v>506.0</v>
      </c>
      <c r="U84" s="129">
        <v>15.0</v>
      </c>
      <c r="V84" s="129">
        <v>30.0</v>
      </c>
      <c r="W84" s="129">
        <v>5.84</v>
      </c>
      <c r="X84" s="129">
        <v>6.91</v>
      </c>
      <c r="Y84" s="129">
        <v>5.0</v>
      </c>
      <c r="Z84" s="129">
        <v>1.0</v>
      </c>
      <c r="AA84" s="129">
        <v>2.0</v>
      </c>
      <c r="AB84" s="129">
        <v>2.0</v>
      </c>
      <c r="AC84" s="129">
        <v>1.0</v>
      </c>
      <c r="AD84" s="129">
        <v>1.8</v>
      </c>
      <c r="AE84" s="129">
        <v>306.0</v>
      </c>
      <c r="AF84" s="129">
        <v>4.0</v>
      </c>
      <c r="AG84" s="129">
        <v>1.0</v>
      </c>
      <c r="AH84" s="129">
        <v>2.0</v>
      </c>
      <c r="AI84" s="129">
        <v>1.0</v>
      </c>
      <c r="AJ84" s="129">
        <v>1.0</v>
      </c>
      <c r="AK84" s="129">
        <v>1.0</v>
      </c>
      <c r="AL84" s="130">
        <v>45386.658824652775</v>
      </c>
    </row>
    <row r="85">
      <c r="A85" s="129">
        <v>214.0</v>
      </c>
      <c r="B85" s="14" t="s">
        <v>122</v>
      </c>
      <c r="C85" s="14" t="s">
        <v>32</v>
      </c>
      <c r="D85" s="14" t="s">
        <v>215</v>
      </c>
      <c r="E85" s="14" t="s">
        <v>216</v>
      </c>
      <c r="F85" s="15" t="s">
        <v>143</v>
      </c>
      <c r="G85" s="15" t="s">
        <v>101</v>
      </c>
      <c r="H85" s="18" t="s">
        <v>1057</v>
      </c>
      <c r="I85" s="18" t="s">
        <v>1058</v>
      </c>
      <c r="J85" s="129">
        <v>1567182.03</v>
      </c>
      <c r="K85" s="129">
        <v>1500176.32</v>
      </c>
      <c r="L85" s="129">
        <v>39748.5</v>
      </c>
      <c r="M85" s="129">
        <v>41031.5</v>
      </c>
      <c r="N85" s="129">
        <v>25.0</v>
      </c>
      <c r="O85" s="14" t="s">
        <v>41</v>
      </c>
      <c r="P85" s="129">
        <v>494.0</v>
      </c>
      <c r="Q85" s="129">
        <v>466.0</v>
      </c>
      <c r="R85" s="129">
        <v>39.0</v>
      </c>
      <c r="S85" s="129">
        <v>33.0</v>
      </c>
      <c r="T85" s="14" t="s">
        <v>41</v>
      </c>
      <c r="U85" s="129">
        <v>6.0</v>
      </c>
      <c r="V85" s="129">
        <v>18.0</v>
      </c>
      <c r="W85" s="129">
        <v>-3.13</v>
      </c>
      <c r="X85" s="129">
        <v>4.47</v>
      </c>
      <c r="Y85" s="14" t="s">
        <v>41</v>
      </c>
      <c r="Z85" s="129">
        <v>1.0</v>
      </c>
      <c r="AA85" s="129">
        <v>1.0</v>
      </c>
      <c r="AB85" s="129">
        <v>1.0</v>
      </c>
      <c r="AC85" s="129">
        <v>1.0</v>
      </c>
      <c r="AD85" s="129">
        <v>0.95</v>
      </c>
      <c r="AE85" s="129">
        <v>593.0</v>
      </c>
      <c r="AF85" s="14" t="s">
        <v>41</v>
      </c>
      <c r="AG85" s="129">
        <v>1.0</v>
      </c>
      <c r="AH85" s="129">
        <v>1.0</v>
      </c>
      <c r="AI85" s="129">
        <v>1.0</v>
      </c>
      <c r="AJ85" s="129">
        <v>1.0</v>
      </c>
      <c r="AK85" s="129">
        <v>1.0</v>
      </c>
      <c r="AL85" s="130">
        <v>45386.658824652775</v>
      </c>
    </row>
    <row r="86">
      <c r="A86" s="129">
        <v>215.0</v>
      </c>
      <c r="B86" s="14" t="s">
        <v>63</v>
      </c>
      <c r="C86" s="14" t="s">
        <v>32</v>
      </c>
      <c r="D86" s="14" t="s">
        <v>106</v>
      </c>
      <c r="E86" s="14" t="s">
        <v>217</v>
      </c>
      <c r="F86" s="15" t="s">
        <v>73</v>
      </c>
      <c r="G86" s="15" t="s">
        <v>36</v>
      </c>
      <c r="H86" s="18" t="s">
        <v>1057</v>
      </c>
      <c r="I86" s="18" t="s">
        <v>1058</v>
      </c>
      <c r="J86" s="129">
        <v>894856.72</v>
      </c>
      <c r="K86" s="129">
        <v>713226.8</v>
      </c>
      <c r="L86" s="129">
        <v>27551.79</v>
      </c>
      <c r="M86" s="129">
        <v>25217.21</v>
      </c>
      <c r="N86" s="129">
        <v>6.0</v>
      </c>
      <c r="O86" s="129">
        <v>9.0</v>
      </c>
      <c r="P86" s="129">
        <v>444.0</v>
      </c>
      <c r="Q86" s="129">
        <v>318.0</v>
      </c>
      <c r="R86" s="129">
        <v>22.0</v>
      </c>
      <c r="S86" s="129">
        <v>20.0</v>
      </c>
      <c r="T86" s="129">
        <v>-33.0</v>
      </c>
      <c r="U86" s="129">
        <v>39.0</v>
      </c>
      <c r="V86" s="129">
        <v>10.0</v>
      </c>
      <c r="W86" s="129">
        <v>9.26</v>
      </c>
      <c r="X86" s="129">
        <v>25.47</v>
      </c>
      <c r="Y86" s="129">
        <v>1.0</v>
      </c>
      <c r="Z86" s="129">
        <v>1.0</v>
      </c>
      <c r="AA86" s="129">
        <v>1.0</v>
      </c>
      <c r="AB86" s="129">
        <v>3.0</v>
      </c>
      <c r="AC86" s="129">
        <v>4.0</v>
      </c>
      <c r="AD86" s="129">
        <v>2.55</v>
      </c>
      <c r="AE86" s="129">
        <v>208.0</v>
      </c>
      <c r="AF86" s="129">
        <v>1.0</v>
      </c>
      <c r="AG86" s="129">
        <v>1.0</v>
      </c>
      <c r="AH86" s="129">
        <v>1.0</v>
      </c>
      <c r="AI86" s="129">
        <v>2.0</v>
      </c>
      <c r="AJ86" s="129">
        <v>3.0</v>
      </c>
      <c r="AK86" s="129">
        <v>2.0</v>
      </c>
      <c r="AL86" s="130">
        <v>45386.658824652775</v>
      </c>
    </row>
    <row r="87">
      <c r="A87" s="129">
        <v>216.0</v>
      </c>
      <c r="B87" s="14" t="s">
        <v>63</v>
      </c>
      <c r="C87" s="14" t="s">
        <v>32</v>
      </c>
      <c r="D87" s="14" t="s">
        <v>218</v>
      </c>
      <c r="E87" s="14" t="s">
        <v>219</v>
      </c>
      <c r="F87" s="15" t="s">
        <v>220</v>
      </c>
      <c r="G87" s="15" t="s">
        <v>59</v>
      </c>
      <c r="H87" s="18" t="s">
        <v>1057</v>
      </c>
      <c r="I87" s="18" t="s">
        <v>1058</v>
      </c>
      <c r="J87" s="129">
        <v>880309.82</v>
      </c>
      <c r="K87" s="129">
        <v>699421.75</v>
      </c>
      <c r="L87" s="129">
        <v>30315.31</v>
      </c>
      <c r="M87" s="129">
        <v>27869.89</v>
      </c>
      <c r="N87" s="129">
        <v>2.0</v>
      </c>
      <c r="O87" s="129">
        <v>17.0</v>
      </c>
      <c r="P87" s="129">
        <v>357.0</v>
      </c>
      <c r="Q87" s="129">
        <v>259.0</v>
      </c>
      <c r="R87" s="129">
        <v>39.0</v>
      </c>
      <c r="S87" s="129">
        <v>32.0</v>
      </c>
      <c r="T87" s="129">
        <v>-88.0</v>
      </c>
      <c r="U87" s="129">
        <v>37.0</v>
      </c>
      <c r="V87" s="129">
        <v>21.0</v>
      </c>
      <c r="W87" s="129">
        <v>8.77</v>
      </c>
      <c r="X87" s="129">
        <v>25.86</v>
      </c>
      <c r="Y87" s="129">
        <v>1.0</v>
      </c>
      <c r="Z87" s="129">
        <v>1.0</v>
      </c>
      <c r="AA87" s="129">
        <v>2.0</v>
      </c>
      <c r="AB87" s="129">
        <v>3.0</v>
      </c>
      <c r="AC87" s="129">
        <v>4.0</v>
      </c>
      <c r="AD87" s="129">
        <v>2.75</v>
      </c>
      <c r="AE87" s="129">
        <v>190.0</v>
      </c>
      <c r="AF87" s="129">
        <v>1.0</v>
      </c>
      <c r="AG87" s="129">
        <v>1.0</v>
      </c>
      <c r="AH87" s="129">
        <v>2.0</v>
      </c>
      <c r="AI87" s="129">
        <v>2.0</v>
      </c>
      <c r="AJ87" s="129">
        <v>3.0</v>
      </c>
      <c r="AK87" s="129">
        <v>3.0</v>
      </c>
      <c r="AL87" s="130">
        <v>45386.658824652775</v>
      </c>
    </row>
    <row r="88">
      <c r="A88" s="129">
        <v>219.0</v>
      </c>
      <c r="B88" s="14" t="s">
        <v>97</v>
      </c>
      <c r="C88" s="14" t="s">
        <v>32</v>
      </c>
      <c r="D88" s="14" t="s">
        <v>221</v>
      </c>
      <c r="E88" s="14" t="s">
        <v>222</v>
      </c>
      <c r="F88" s="15" t="s">
        <v>223</v>
      </c>
      <c r="G88" s="15" t="s">
        <v>101</v>
      </c>
      <c r="H88" s="18" t="s">
        <v>1057</v>
      </c>
      <c r="I88" s="18" t="s">
        <v>1058</v>
      </c>
      <c r="J88" s="129">
        <v>849694.48</v>
      </c>
      <c r="K88" s="129">
        <v>844438.27</v>
      </c>
      <c r="L88" s="129">
        <v>27882.42</v>
      </c>
      <c r="M88" s="129">
        <v>33621.49</v>
      </c>
      <c r="N88" s="14" t="s">
        <v>41</v>
      </c>
      <c r="O88" s="14" t="s">
        <v>41</v>
      </c>
      <c r="P88" s="129">
        <v>281.0</v>
      </c>
      <c r="Q88" s="129">
        <v>293.0</v>
      </c>
      <c r="R88" s="129">
        <v>20.0</v>
      </c>
      <c r="S88" s="129">
        <v>20.0</v>
      </c>
      <c r="T88" s="14" t="s">
        <v>41</v>
      </c>
      <c r="U88" s="129">
        <v>-4.0</v>
      </c>
      <c r="V88" s="129">
        <v>0.0</v>
      </c>
      <c r="W88" s="129">
        <v>-17.07</v>
      </c>
      <c r="X88" s="129">
        <v>0.62</v>
      </c>
      <c r="Y88" s="14" t="s">
        <v>41</v>
      </c>
      <c r="Z88" s="129">
        <v>1.0</v>
      </c>
      <c r="AA88" s="129">
        <v>1.0</v>
      </c>
      <c r="AB88" s="129">
        <v>1.0</v>
      </c>
      <c r="AC88" s="129">
        <v>1.0</v>
      </c>
      <c r="AD88" s="129">
        <v>0.95</v>
      </c>
      <c r="AE88" s="129">
        <v>588.0</v>
      </c>
      <c r="AF88" s="14" t="s">
        <v>41</v>
      </c>
      <c r="AG88" s="129">
        <v>1.0</v>
      </c>
      <c r="AH88" s="129">
        <v>1.0</v>
      </c>
      <c r="AI88" s="129">
        <v>1.0</v>
      </c>
      <c r="AJ88" s="129">
        <v>1.0</v>
      </c>
      <c r="AK88" s="129">
        <v>1.0</v>
      </c>
      <c r="AL88" s="130">
        <v>45386.658824652775</v>
      </c>
    </row>
    <row r="89">
      <c r="A89" s="129">
        <v>220.0</v>
      </c>
      <c r="B89" s="14" t="s">
        <v>63</v>
      </c>
      <c r="C89" s="14" t="s">
        <v>32</v>
      </c>
      <c r="D89" s="14" t="s">
        <v>91</v>
      </c>
      <c r="E89" s="14" t="s">
        <v>224</v>
      </c>
      <c r="F89" s="15" t="s">
        <v>88</v>
      </c>
      <c r="G89" s="15" t="s">
        <v>59</v>
      </c>
      <c r="H89" s="18" t="s">
        <v>1057</v>
      </c>
      <c r="I89" s="18" t="s">
        <v>1058</v>
      </c>
      <c r="J89" s="129">
        <v>840690.16</v>
      </c>
      <c r="K89" s="129">
        <v>698578.39</v>
      </c>
      <c r="L89" s="129">
        <v>17145.25</v>
      </c>
      <c r="M89" s="129">
        <v>15731.75</v>
      </c>
      <c r="N89" s="129">
        <v>38.0</v>
      </c>
      <c r="O89" s="129">
        <v>57.0</v>
      </c>
      <c r="P89" s="129">
        <v>271.0</v>
      </c>
      <c r="Q89" s="129">
        <v>227.0</v>
      </c>
      <c r="R89" s="129">
        <v>24.0</v>
      </c>
      <c r="S89" s="129">
        <v>13.0</v>
      </c>
      <c r="T89" s="129">
        <v>-33.0</v>
      </c>
      <c r="U89" s="129">
        <v>19.0</v>
      </c>
      <c r="V89" s="129">
        <v>84.0</v>
      </c>
      <c r="W89" s="129">
        <v>8.99</v>
      </c>
      <c r="X89" s="129">
        <v>20.34</v>
      </c>
      <c r="Y89" s="129">
        <v>1.0</v>
      </c>
      <c r="Z89" s="129">
        <v>1.0</v>
      </c>
      <c r="AA89" s="129">
        <v>5.0</v>
      </c>
      <c r="AB89" s="129">
        <v>3.0</v>
      </c>
      <c r="AC89" s="129">
        <v>3.0</v>
      </c>
      <c r="AD89" s="129">
        <v>3.1</v>
      </c>
      <c r="AE89" s="129">
        <v>161.0</v>
      </c>
      <c r="AF89" s="129">
        <v>1.0</v>
      </c>
      <c r="AG89" s="129">
        <v>1.0</v>
      </c>
      <c r="AH89" s="129">
        <v>4.0</v>
      </c>
      <c r="AI89" s="129">
        <v>2.0</v>
      </c>
      <c r="AJ89" s="129">
        <v>2.0</v>
      </c>
      <c r="AK89" s="129">
        <v>3.0</v>
      </c>
      <c r="AL89" s="130">
        <v>45386.658824652775</v>
      </c>
    </row>
    <row r="90">
      <c r="A90" s="129">
        <v>226.0</v>
      </c>
      <c r="B90" s="14" t="s">
        <v>42</v>
      </c>
      <c r="C90" s="14" t="s">
        <v>32</v>
      </c>
      <c r="D90" s="14" t="s">
        <v>150</v>
      </c>
      <c r="E90" s="14" t="s">
        <v>225</v>
      </c>
      <c r="F90" s="15" t="s">
        <v>45</v>
      </c>
      <c r="G90" s="15" t="s">
        <v>46</v>
      </c>
      <c r="H90" s="18" t="s">
        <v>1057</v>
      </c>
      <c r="I90" s="18" t="s">
        <v>1058</v>
      </c>
      <c r="J90" s="129">
        <v>2599285.65</v>
      </c>
      <c r="K90" s="129">
        <v>2600615.64</v>
      </c>
      <c r="L90" s="129">
        <v>91782.5</v>
      </c>
      <c r="M90" s="129">
        <v>93572.0</v>
      </c>
      <c r="N90" s="129">
        <v>107.0</v>
      </c>
      <c r="O90" s="129">
        <v>87.0</v>
      </c>
      <c r="P90" s="129">
        <v>965.0</v>
      </c>
      <c r="Q90" s="129">
        <v>860.0</v>
      </c>
      <c r="R90" s="129">
        <v>117.0</v>
      </c>
      <c r="S90" s="129">
        <v>84.0</v>
      </c>
      <c r="T90" s="129">
        <v>22.0</v>
      </c>
      <c r="U90" s="129">
        <v>12.0</v>
      </c>
      <c r="V90" s="129">
        <v>39.0</v>
      </c>
      <c r="W90" s="129">
        <v>-1.91</v>
      </c>
      <c r="X90" s="129">
        <v>-0.05</v>
      </c>
      <c r="Y90" s="129">
        <v>1.0</v>
      </c>
      <c r="Z90" s="129">
        <v>1.0</v>
      </c>
      <c r="AA90" s="129">
        <v>2.0</v>
      </c>
      <c r="AB90" s="129">
        <v>1.0</v>
      </c>
      <c r="AC90" s="129">
        <v>1.0</v>
      </c>
      <c r="AD90" s="129">
        <v>1.2</v>
      </c>
      <c r="AE90" s="129">
        <v>449.0</v>
      </c>
      <c r="AF90" s="129">
        <v>1.0</v>
      </c>
      <c r="AG90" s="129">
        <v>1.0</v>
      </c>
      <c r="AH90" s="129">
        <v>2.0</v>
      </c>
      <c r="AI90" s="129">
        <v>1.0</v>
      </c>
      <c r="AJ90" s="129">
        <v>1.0</v>
      </c>
      <c r="AK90" s="129">
        <v>1.0</v>
      </c>
      <c r="AL90" s="130">
        <v>45386.658824652775</v>
      </c>
    </row>
    <row r="91">
      <c r="A91" s="129">
        <v>227.0</v>
      </c>
      <c r="B91" s="14" t="s">
        <v>67</v>
      </c>
      <c r="C91" s="14" t="s">
        <v>32</v>
      </c>
      <c r="D91" s="14" t="s">
        <v>226</v>
      </c>
      <c r="E91" s="14" t="s">
        <v>227</v>
      </c>
      <c r="F91" s="15" t="s">
        <v>228</v>
      </c>
      <c r="G91" s="15" t="s">
        <v>36</v>
      </c>
      <c r="H91" s="18" t="s">
        <v>1057</v>
      </c>
      <c r="I91" s="18" t="s">
        <v>1058</v>
      </c>
      <c r="J91" s="129">
        <v>1188148.49</v>
      </c>
      <c r="K91" s="129">
        <v>1354499.97</v>
      </c>
      <c r="L91" s="129">
        <v>31499.25</v>
      </c>
      <c r="M91" s="129">
        <v>35174.5</v>
      </c>
      <c r="N91" s="129">
        <v>6.0</v>
      </c>
      <c r="O91" s="129">
        <v>3.0</v>
      </c>
      <c r="P91" s="129">
        <v>325.0</v>
      </c>
      <c r="Q91" s="129">
        <v>280.0</v>
      </c>
      <c r="R91" s="129">
        <v>10.0</v>
      </c>
      <c r="S91" s="129">
        <v>6.0</v>
      </c>
      <c r="T91" s="129">
        <v>100.0</v>
      </c>
      <c r="U91" s="129">
        <v>16.0</v>
      </c>
      <c r="V91" s="129">
        <v>66.0</v>
      </c>
      <c r="W91" s="129">
        <v>-10.45</v>
      </c>
      <c r="X91" s="129">
        <v>-12.28</v>
      </c>
      <c r="Y91" s="129">
        <v>4.0</v>
      </c>
      <c r="Z91" s="129">
        <v>1.0</v>
      </c>
      <c r="AA91" s="129">
        <v>4.0</v>
      </c>
      <c r="AB91" s="129">
        <v>1.0</v>
      </c>
      <c r="AC91" s="129">
        <v>1.0</v>
      </c>
      <c r="AD91" s="129">
        <v>1.75</v>
      </c>
      <c r="AE91" s="129">
        <v>316.0</v>
      </c>
      <c r="AF91" s="129">
        <v>3.0</v>
      </c>
      <c r="AG91" s="129">
        <v>1.0</v>
      </c>
      <c r="AH91" s="129">
        <v>3.0</v>
      </c>
      <c r="AI91" s="129">
        <v>1.0</v>
      </c>
      <c r="AJ91" s="129">
        <v>1.0</v>
      </c>
      <c r="AK91" s="129">
        <v>1.0</v>
      </c>
      <c r="AL91" s="130">
        <v>45386.658824652775</v>
      </c>
    </row>
    <row r="92">
      <c r="A92" s="129">
        <v>228.0</v>
      </c>
      <c r="B92" s="14" t="s">
        <v>67</v>
      </c>
      <c r="C92" s="14" t="s">
        <v>32</v>
      </c>
      <c r="D92" s="14" t="s">
        <v>229</v>
      </c>
      <c r="E92" s="14" t="s">
        <v>230</v>
      </c>
      <c r="F92" s="15" t="s">
        <v>159</v>
      </c>
      <c r="G92" s="15" t="s">
        <v>46</v>
      </c>
      <c r="H92" s="18" t="s">
        <v>1057</v>
      </c>
      <c r="I92" s="18" t="s">
        <v>1058</v>
      </c>
      <c r="J92" s="129">
        <v>900881.1</v>
      </c>
      <c r="K92" s="129">
        <v>924013.74</v>
      </c>
      <c r="L92" s="129">
        <v>36813.34</v>
      </c>
      <c r="M92" s="129">
        <v>41810.64</v>
      </c>
      <c r="N92" s="129">
        <v>11.0</v>
      </c>
      <c r="O92" s="129">
        <v>3.0</v>
      </c>
      <c r="P92" s="129">
        <v>375.0</v>
      </c>
      <c r="Q92" s="129">
        <v>426.0</v>
      </c>
      <c r="R92" s="129">
        <v>33.0</v>
      </c>
      <c r="S92" s="129">
        <v>32.0</v>
      </c>
      <c r="T92" s="129">
        <v>266.0</v>
      </c>
      <c r="U92" s="129">
        <v>-11.0</v>
      </c>
      <c r="V92" s="129">
        <v>3.0</v>
      </c>
      <c r="W92" s="129">
        <v>-11.95</v>
      </c>
      <c r="X92" s="129">
        <v>-2.5</v>
      </c>
      <c r="Y92" s="129">
        <v>5.0</v>
      </c>
      <c r="Z92" s="129">
        <v>1.0</v>
      </c>
      <c r="AA92" s="129">
        <v>1.0</v>
      </c>
      <c r="AB92" s="129">
        <v>1.0</v>
      </c>
      <c r="AC92" s="129">
        <v>1.0</v>
      </c>
      <c r="AD92" s="129">
        <v>1.2</v>
      </c>
      <c r="AE92" s="129">
        <v>432.0</v>
      </c>
      <c r="AF92" s="129">
        <v>4.0</v>
      </c>
      <c r="AG92" s="129">
        <v>1.0</v>
      </c>
      <c r="AH92" s="129">
        <v>1.0</v>
      </c>
      <c r="AI92" s="129">
        <v>1.0</v>
      </c>
      <c r="AJ92" s="129">
        <v>1.0</v>
      </c>
      <c r="AK92" s="129">
        <v>1.0</v>
      </c>
      <c r="AL92" s="130">
        <v>45386.658824652775</v>
      </c>
    </row>
    <row r="93">
      <c r="A93" s="129">
        <v>229.0</v>
      </c>
      <c r="B93" s="14" t="s">
        <v>60</v>
      </c>
      <c r="C93" s="14" t="s">
        <v>32</v>
      </c>
      <c r="D93" s="14" t="s">
        <v>61</v>
      </c>
      <c r="E93" s="14" t="s">
        <v>62</v>
      </c>
      <c r="F93" s="15" t="s">
        <v>81</v>
      </c>
      <c r="G93" s="15" t="s">
        <v>36</v>
      </c>
      <c r="H93" s="18" t="s">
        <v>1057</v>
      </c>
      <c r="I93" s="18" t="s">
        <v>1058</v>
      </c>
      <c r="J93" s="129">
        <v>270688.25</v>
      </c>
      <c r="K93" s="129">
        <v>209884.73</v>
      </c>
      <c r="L93" s="129">
        <v>7751.0</v>
      </c>
      <c r="M93" s="129">
        <v>6516.38</v>
      </c>
      <c r="N93" s="129">
        <v>2.0</v>
      </c>
      <c r="O93" s="14" t="s">
        <v>41</v>
      </c>
      <c r="P93" s="129">
        <v>178.0</v>
      </c>
      <c r="Q93" s="129">
        <v>122.0</v>
      </c>
      <c r="R93" s="129">
        <v>12.0</v>
      </c>
      <c r="S93" s="129">
        <v>12.0</v>
      </c>
      <c r="T93" s="14" t="s">
        <v>41</v>
      </c>
      <c r="U93" s="129">
        <v>45.0</v>
      </c>
      <c r="V93" s="129">
        <v>0.0</v>
      </c>
      <c r="W93" s="129">
        <v>18.95</v>
      </c>
      <c r="X93" s="129">
        <v>28.97</v>
      </c>
      <c r="Y93" s="14" t="s">
        <v>41</v>
      </c>
      <c r="Z93" s="129">
        <v>1.0</v>
      </c>
      <c r="AA93" s="129">
        <v>1.0</v>
      </c>
      <c r="AB93" s="129">
        <v>5.0</v>
      </c>
      <c r="AC93" s="129">
        <v>4.0</v>
      </c>
      <c r="AD93" s="129">
        <v>3.3</v>
      </c>
      <c r="AE93" s="129">
        <v>144.0</v>
      </c>
      <c r="AF93" s="14" t="s">
        <v>41</v>
      </c>
      <c r="AG93" s="129">
        <v>1.0</v>
      </c>
      <c r="AH93" s="129">
        <v>1.0</v>
      </c>
      <c r="AI93" s="129">
        <v>4.0</v>
      </c>
      <c r="AJ93" s="129">
        <v>3.0</v>
      </c>
      <c r="AK93" s="129">
        <v>3.0</v>
      </c>
      <c r="AL93" s="130">
        <v>45386.658824652775</v>
      </c>
    </row>
    <row r="94">
      <c r="A94" s="129">
        <v>230.0</v>
      </c>
      <c r="B94" s="14" t="s">
        <v>47</v>
      </c>
      <c r="C94" s="14" t="s">
        <v>32</v>
      </c>
      <c r="D94" s="14" t="s">
        <v>150</v>
      </c>
      <c r="E94" s="14" t="s">
        <v>231</v>
      </c>
      <c r="F94" s="15" t="s">
        <v>140</v>
      </c>
      <c r="G94" s="15" t="s">
        <v>36</v>
      </c>
      <c r="H94" s="18" t="s">
        <v>1057</v>
      </c>
      <c r="I94" s="18" t="s">
        <v>1058</v>
      </c>
      <c r="J94" s="129">
        <v>1504745.0</v>
      </c>
      <c r="K94" s="129">
        <v>1398566.07</v>
      </c>
      <c r="L94" s="129">
        <v>35001.69</v>
      </c>
      <c r="M94" s="129">
        <v>35345.0</v>
      </c>
      <c r="N94" s="129">
        <v>49.0</v>
      </c>
      <c r="O94" s="129">
        <v>64.0</v>
      </c>
      <c r="P94" s="129">
        <v>494.0</v>
      </c>
      <c r="Q94" s="129">
        <v>435.0</v>
      </c>
      <c r="R94" s="129">
        <v>28.0</v>
      </c>
      <c r="S94" s="129">
        <v>30.0</v>
      </c>
      <c r="T94" s="129">
        <v>-23.0</v>
      </c>
      <c r="U94" s="129">
        <v>13.0</v>
      </c>
      <c r="V94" s="129">
        <v>-6.0</v>
      </c>
      <c r="W94" s="129">
        <v>-0.97</v>
      </c>
      <c r="X94" s="129">
        <v>7.59</v>
      </c>
      <c r="Y94" s="129">
        <v>1.0</v>
      </c>
      <c r="Z94" s="129">
        <v>1.0</v>
      </c>
      <c r="AA94" s="129">
        <v>1.0</v>
      </c>
      <c r="AB94" s="129">
        <v>1.0</v>
      </c>
      <c r="AC94" s="129">
        <v>2.0</v>
      </c>
      <c r="AD94" s="129">
        <v>1.25</v>
      </c>
      <c r="AE94" s="129">
        <v>402.0</v>
      </c>
      <c r="AF94" s="129">
        <v>1.0</v>
      </c>
      <c r="AG94" s="129">
        <v>1.0</v>
      </c>
      <c r="AH94" s="129">
        <v>1.0</v>
      </c>
      <c r="AI94" s="129">
        <v>1.0</v>
      </c>
      <c r="AJ94" s="129">
        <v>2.0</v>
      </c>
      <c r="AK94" s="129">
        <v>1.0</v>
      </c>
      <c r="AL94" s="130">
        <v>45386.658824652775</v>
      </c>
    </row>
    <row r="95">
      <c r="A95" s="129">
        <v>232.0</v>
      </c>
      <c r="B95" s="14" t="s">
        <v>31</v>
      </c>
      <c r="C95" s="14" t="s">
        <v>32</v>
      </c>
      <c r="D95" s="14" t="s">
        <v>232</v>
      </c>
      <c r="E95" s="14" t="s">
        <v>233</v>
      </c>
      <c r="F95" s="15" t="s">
        <v>220</v>
      </c>
      <c r="G95" s="15" t="s">
        <v>59</v>
      </c>
      <c r="H95" s="18" t="s">
        <v>1057</v>
      </c>
      <c r="I95" s="18" t="s">
        <v>1058</v>
      </c>
      <c r="J95" s="129">
        <v>1562487.92</v>
      </c>
      <c r="K95" s="129">
        <v>1378847.25</v>
      </c>
      <c r="L95" s="129">
        <v>52130.6</v>
      </c>
      <c r="M95" s="129">
        <v>48584.92</v>
      </c>
      <c r="N95" s="129">
        <v>37.0</v>
      </c>
      <c r="O95" s="129">
        <v>51.0</v>
      </c>
      <c r="P95" s="129">
        <v>653.0</v>
      </c>
      <c r="Q95" s="129">
        <v>571.0</v>
      </c>
      <c r="R95" s="129">
        <v>58.0</v>
      </c>
      <c r="S95" s="129">
        <v>63.0</v>
      </c>
      <c r="T95" s="129">
        <v>-27.0</v>
      </c>
      <c r="U95" s="129">
        <v>14.0</v>
      </c>
      <c r="V95" s="129">
        <v>-7.0</v>
      </c>
      <c r="W95" s="129">
        <v>7.3</v>
      </c>
      <c r="X95" s="129">
        <v>13.32</v>
      </c>
      <c r="Y95" s="129">
        <v>1.0</v>
      </c>
      <c r="Z95" s="129">
        <v>1.0</v>
      </c>
      <c r="AA95" s="129">
        <v>1.0</v>
      </c>
      <c r="AB95" s="129">
        <v>2.0</v>
      </c>
      <c r="AC95" s="129">
        <v>3.0</v>
      </c>
      <c r="AD95" s="129">
        <v>1.9</v>
      </c>
      <c r="AE95" s="129">
        <v>278.0</v>
      </c>
      <c r="AF95" s="129">
        <v>1.0</v>
      </c>
      <c r="AG95" s="129">
        <v>1.0</v>
      </c>
      <c r="AH95" s="129">
        <v>1.0</v>
      </c>
      <c r="AI95" s="129">
        <v>1.0</v>
      </c>
      <c r="AJ95" s="129">
        <v>2.0</v>
      </c>
      <c r="AK95" s="129">
        <v>2.0</v>
      </c>
      <c r="AL95" s="130">
        <v>45386.658824652775</v>
      </c>
    </row>
    <row r="96">
      <c r="A96" s="129">
        <v>233.0</v>
      </c>
      <c r="B96" s="14" t="s">
        <v>42</v>
      </c>
      <c r="C96" s="14" t="s">
        <v>32</v>
      </c>
      <c r="D96" s="14" t="s">
        <v>74</v>
      </c>
      <c r="E96" s="14" t="s">
        <v>234</v>
      </c>
      <c r="F96" s="15" t="s">
        <v>108</v>
      </c>
      <c r="G96" s="15" t="s">
        <v>46</v>
      </c>
      <c r="H96" s="18" t="s">
        <v>1057</v>
      </c>
      <c r="I96" s="18" t="s">
        <v>1058</v>
      </c>
      <c r="J96" s="129">
        <v>2030107.54</v>
      </c>
      <c r="K96" s="129">
        <v>1491158.85</v>
      </c>
      <c r="L96" s="129">
        <v>69231.27</v>
      </c>
      <c r="M96" s="129">
        <v>56930.52</v>
      </c>
      <c r="N96" s="129">
        <v>6.0</v>
      </c>
      <c r="O96" s="129">
        <v>8.0</v>
      </c>
      <c r="P96" s="129">
        <v>724.0</v>
      </c>
      <c r="Q96" s="129">
        <v>613.0</v>
      </c>
      <c r="R96" s="129">
        <v>38.0</v>
      </c>
      <c r="S96" s="129">
        <v>53.0</v>
      </c>
      <c r="T96" s="129">
        <v>-25.0</v>
      </c>
      <c r="U96" s="129">
        <v>18.0</v>
      </c>
      <c r="V96" s="129">
        <v>-28.0</v>
      </c>
      <c r="W96" s="129">
        <v>21.61</v>
      </c>
      <c r="X96" s="129">
        <v>36.14</v>
      </c>
      <c r="Y96" s="129">
        <v>1.0</v>
      </c>
      <c r="Z96" s="129">
        <v>1.0</v>
      </c>
      <c r="AA96" s="129">
        <v>1.0</v>
      </c>
      <c r="AB96" s="129">
        <v>5.0</v>
      </c>
      <c r="AC96" s="129">
        <v>5.0</v>
      </c>
      <c r="AD96" s="129">
        <v>3.6</v>
      </c>
      <c r="AE96" s="129">
        <v>106.0</v>
      </c>
      <c r="AF96" s="129">
        <v>1.0</v>
      </c>
      <c r="AG96" s="129">
        <v>1.0</v>
      </c>
      <c r="AH96" s="129">
        <v>1.0</v>
      </c>
      <c r="AI96" s="129">
        <v>4.0</v>
      </c>
      <c r="AJ96" s="129">
        <v>4.0</v>
      </c>
      <c r="AK96" s="129">
        <v>3.0</v>
      </c>
      <c r="AL96" s="130">
        <v>45386.658824652775</v>
      </c>
    </row>
    <row r="97">
      <c r="A97" s="129">
        <v>234.0</v>
      </c>
      <c r="B97" s="14" t="s">
        <v>31</v>
      </c>
      <c r="C97" s="14" t="s">
        <v>32</v>
      </c>
      <c r="D97" s="14" t="s">
        <v>235</v>
      </c>
      <c r="E97" s="14" t="s">
        <v>236</v>
      </c>
      <c r="F97" s="15" t="s">
        <v>220</v>
      </c>
      <c r="G97" s="15" t="s">
        <v>59</v>
      </c>
      <c r="H97" s="18" t="s">
        <v>1057</v>
      </c>
      <c r="I97" s="18" t="s">
        <v>1058</v>
      </c>
      <c r="J97" s="129">
        <v>1846268.84</v>
      </c>
      <c r="K97" s="129">
        <v>910165.53</v>
      </c>
      <c r="L97" s="129">
        <v>55891.82</v>
      </c>
      <c r="M97" s="129">
        <v>34352.96</v>
      </c>
      <c r="N97" s="129">
        <v>68.0</v>
      </c>
      <c r="O97" s="129">
        <v>61.0</v>
      </c>
      <c r="P97" s="129">
        <v>465.0</v>
      </c>
      <c r="Q97" s="129">
        <v>323.0</v>
      </c>
      <c r="R97" s="129">
        <v>61.0</v>
      </c>
      <c r="S97" s="129">
        <v>54.0</v>
      </c>
      <c r="T97" s="129">
        <v>11.0</v>
      </c>
      <c r="U97" s="129">
        <v>43.0</v>
      </c>
      <c r="V97" s="129">
        <v>12.0</v>
      </c>
      <c r="W97" s="129">
        <v>62.7</v>
      </c>
      <c r="X97" s="129">
        <v>102.85</v>
      </c>
      <c r="Y97" s="129">
        <v>1.0</v>
      </c>
      <c r="Z97" s="129">
        <v>1.0</v>
      </c>
      <c r="AA97" s="129">
        <v>1.0</v>
      </c>
      <c r="AB97" s="129">
        <v>5.0</v>
      </c>
      <c r="AC97" s="129">
        <v>5.0</v>
      </c>
      <c r="AD97" s="129">
        <v>3.6</v>
      </c>
      <c r="AE97" s="129">
        <v>100.0</v>
      </c>
      <c r="AF97" s="129">
        <v>1.0</v>
      </c>
      <c r="AG97" s="129">
        <v>1.0</v>
      </c>
      <c r="AH97" s="129">
        <v>1.0</v>
      </c>
      <c r="AI97" s="129">
        <v>4.0</v>
      </c>
      <c r="AJ97" s="129">
        <v>4.0</v>
      </c>
      <c r="AK97" s="129">
        <v>3.0</v>
      </c>
      <c r="AL97" s="130">
        <v>45386.658824652775</v>
      </c>
    </row>
    <row r="98">
      <c r="A98" s="129">
        <v>236.0</v>
      </c>
      <c r="B98" s="14" t="s">
        <v>97</v>
      </c>
      <c r="C98" s="14" t="s">
        <v>32</v>
      </c>
      <c r="D98" s="14" t="s">
        <v>237</v>
      </c>
      <c r="E98" s="14" t="s">
        <v>238</v>
      </c>
      <c r="F98" s="15" t="s">
        <v>223</v>
      </c>
      <c r="G98" s="15" t="s">
        <v>101</v>
      </c>
      <c r="H98" s="18" t="s">
        <v>1057</v>
      </c>
      <c r="I98" s="18" t="s">
        <v>1058</v>
      </c>
      <c r="J98" s="129">
        <v>1940339.4</v>
      </c>
      <c r="K98" s="129">
        <v>1119739.88</v>
      </c>
      <c r="L98" s="129">
        <v>66258.0</v>
      </c>
      <c r="M98" s="129">
        <v>39206.25</v>
      </c>
      <c r="N98" s="14" t="s">
        <v>41</v>
      </c>
      <c r="O98" s="14" t="s">
        <v>41</v>
      </c>
      <c r="P98" s="129">
        <v>615.0</v>
      </c>
      <c r="Q98" s="129">
        <v>460.0</v>
      </c>
      <c r="R98" s="129">
        <v>34.0</v>
      </c>
      <c r="S98" s="129">
        <v>26.0</v>
      </c>
      <c r="T98" s="14" t="s">
        <v>41</v>
      </c>
      <c r="U98" s="129">
        <v>33.0</v>
      </c>
      <c r="V98" s="129">
        <v>30.0</v>
      </c>
      <c r="W98" s="129">
        <v>69.0</v>
      </c>
      <c r="X98" s="129">
        <v>73.28</v>
      </c>
      <c r="Y98" s="14" t="s">
        <v>41</v>
      </c>
      <c r="Z98" s="129">
        <v>1.0</v>
      </c>
      <c r="AA98" s="129">
        <v>2.0</v>
      </c>
      <c r="AB98" s="129">
        <v>5.0</v>
      </c>
      <c r="AC98" s="129">
        <v>5.0</v>
      </c>
      <c r="AD98" s="129">
        <v>3.75</v>
      </c>
      <c r="AE98" s="129">
        <v>74.0</v>
      </c>
      <c r="AF98" s="14" t="s">
        <v>41</v>
      </c>
      <c r="AG98" s="129">
        <v>1.0</v>
      </c>
      <c r="AH98" s="129">
        <v>2.0</v>
      </c>
      <c r="AI98" s="129">
        <v>4.0</v>
      </c>
      <c r="AJ98" s="129">
        <v>4.0</v>
      </c>
      <c r="AK98" s="129">
        <v>4.0</v>
      </c>
      <c r="AL98" s="130">
        <v>45386.658824652775</v>
      </c>
    </row>
    <row r="99">
      <c r="A99" s="129">
        <v>237.0</v>
      </c>
      <c r="B99" s="14" t="s">
        <v>31</v>
      </c>
      <c r="C99" s="14" t="s">
        <v>32</v>
      </c>
      <c r="D99" s="14" t="s">
        <v>135</v>
      </c>
      <c r="E99" s="14" t="s">
        <v>136</v>
      </c>
      <c r="F99" s="15" t="s">
        <v>93</v>
      </c>
      <c r="G99" s="15" t="s">
        <v>46</v>
      </c>
      <c r="H99" s="18" t="s">
        <v>1057</v>
      </c>
      <c r="I99" s="18" t="s">
        <v>1058</v>
      </c>
      <c r="J99" s="129">
        <v>1380239.45</v>
      </c>
      <c r="K99" s="129">
        <v>1541152.66</v>
      </c>
      <c r="L99" s="129">
        <v>44844.75</v>
      </c>
      <c r="M99" s="129">
        <v>49165.0</v>
      </c>
      <c r="N99" s="129">
        <v>26.0</v>
      </c>
      <c r="O99" s="129">
        <v>36.0</v>
      </c>
      <c r="P99" s="129">
        <v>459.0</v>
      </c>
      <c r="Q99" s="129">
        <v>433.0</v>
      </c>
      <c r="R99" s="129">
        <v>39.0</v>
      </c>
      <c r="S99" s="129">
        <v>22.0</v>
      </c>
      <c r="T99" s="129">
        <v>-27.0</v>
      </c>
      <c r="U99" s="129">
        <v>6.0</v>
      </c>
      <c r="V99" s="129">
        <v>77.0</v>
      </c>
      <c r="W99" s="129">
        <v>-8.79</v>
      </c>
      <c r="X99" s="129">
        <v>-10.44</v>
      </c>
      <c r="Y99" s="129">
        <v>1.0</v>
      </c>
      <c r="Z99" s="129">
        <v>1.0</v>
      </c>
      <c r="AA99" s="129">
        <v>4.0</v>
      </c>
      <c r="AB99" s="129">
        <v>1.0</v>
      </c>
      <c r="AC99" s="129">
        <v>1.0</v>
      </c>
      <c r="AD99" s="129">
        <v>1.6</v>
      </c>
      <c r="AE99" s="129">
        <v>345.0</v>
      </c>
      <c r="AF99" s="129">
        <v>1.0</v>
      </c>
      <c r="AG99" s="129">
        <v>1.0</v>
      </c>
      <c r="AH99" s="129">
        <v>3.0</v>
      </c>
      <c r="AI99" s="129">
        <v>1.0</v>
      </c>
      <c r="AJ99" s="129">
        <v>1.0</v>
      </c>
      <c r="AK99" s="129">
        <v>1.0</v>
      </c>
      <c r="AL99" s="130">
        <v>45386.658824652775</v>
      </c>
    </row>
    <row r="100">
      <c r="A100" s="129">
        <v>238.0</v>
      </c>
      <c r="B100" s="14" t="s">
        <v>31</v>
      </c>
      <c r="C100" s="14" t="s">
        <v>32</v>
      </c>
      <c r="D100" s="14" t="s">
        <v>135</v>
      </c>
      <c r="E100" s="14" t="s">
        <v>136</v>
      </c>
      <c r="F100" s="15" t="s">
        <v>137</v>
      </c>
      <c r="G100" s="15" t="s">
        <v>36</v>
      </c>
      <c r="H100" s="18" t="s">
        <v>1057</v>
      </c>
      <c r="I100" s="18" t="s">
        <v>1058</v>
      </c>
      <c r="J100" s="129">
        <v>1275352.28</v>
      </c>
      <c r="K100" s="129">
        <v>996691.15</v>
      </c>
      <c r="L100" s="129">
        <v>41782.5</v>
      </c>
      <c r="M100" s="129">
        <v>34424.75</v>
      </c>
      <c r="N100" s="129">
        <v>69.0</v>
      </c>
      <c r="O100" s="129">
        <v>68.0</v>
      </c>
      <c r="P100" s="129">
        <v>372.0</v>
      </c>
      <c r="Q100" s="129">
        <v>308.0</v>
      </c>
      <c r="R100" s="129">
        <v>41.0</v>
      </c>
      <c r="S100" s="129">
        <v>33.0</v>
      </c>
      <c r="T100" s="129">
        <v>1.0</v>
      </c>
      <c r="U100" s="129">
        <v>20.0</v>
      </c>
      <c r="V100" s="129">
        <v>24.0</v>
      </c>
      <c r="W100" s="129">
        <v>21.37</v>
      </c>
      <c r="X100" s="129">
        <v>27.96</v>
      </c>
      <c r="Y100" s="129">
        <v>1.0</v>
      </c>
      <c r="Z100" s="129">
        <v>1.0</v>
      </c>
      <c r="AA100" s="129">
        <v>2.0</v>
      </c>
      <c r="AB100" s="129">
        <v>5.0</v>
      </c>
      <c r="AC100" s="129">
        <v>4.0</v>
      </c>
      <c r="AD100" s="129">
        <v>3.55</v>
      </c>
      <c r="AE100" s="129">
        <v>118.0</v>
      </c>
      <c r="AF100" s="129">
        <v>1.0</v>
      </c>
      <c r="AG100" s="129">
        <v>1.0</v>
      </c>
      <c r="AH100" s="129">
        <v>2.0</v>
      </c>
      <c r="AI100" s="129">
        <v>4.0</v>
      </c>
      <c r="AJ100" s="129">
        <v>3.0</v>
      </c>
      <c r="AK100" s="129">
        <v>3.0</v>
      </c>
      <c r="AL100" s="130">
        <v>45386.658824652775</v>
      </c>
    </row>
    <row r="101">
      <c r="A101" s="129">
        <v>239.0</v>
      </c>
      <c r="B101" s="14" t="s">
        <v>42</v>
      </c>
      <c r="C101" s="14" t="s">
        <v>32</v>
      </c>
      <c r="D101" s="14" t="s">
        <v>129</v>
      </c>
      <c r="E101" s="14" t="s">
        <v>239</v>
      </c>
      <c r="F101" s="15" t="s">
        <v>108</v>
      </c>
      <c r="G101" s="15" t="s">
        <v>46</v>
      </c>
      <c r="H101" s="18" t="s">
        <v>1057</v>
      </c>
      <c r="I101" s="18" t="s">
        <v>1058</v>
      </c>
      <c r="J101" s="129">
        <v>1523989.43</v>
      </c>
      <c r="K101" s="129">
        <v>1235360.68</v>
      </c>
      <c r="L101" s="129">
        <v>45364.43</v>
      </c>
      <c r="M101" s="129">
        <v>39137.52</v>
      </c>
      <c r="N101" s="14" t="s">
        <v>41</v>
      </c>
      <c r="O101" s="14" t="s">
        <v>41</v>
      </c>
      <c r="P101" s="129">
        <v>537.0</v>
      </c>
      <c r="Q101" s="129">
        <v>425.0</v>
      </c>
      <c r="R101" s="129">
        <v>32.0</v>
      </c>
      <c r="S101" s="129">
        <v>38.0</v>
      </c>
      <c r="T101" s="14" t="s">
        <v>41</v>
      </c>
      <c r="U101" s="129">
        <v>26.0</v>
      </c>
      <c r="V101" s="129">
        <v>-15.0</v>
      </c>
      <c r="W101" s="129">
        <v>15.91</v>
      </c>
      <c r="X101" s="129">
        <v>23.36</v>
      </c>
      <c r="Y101" s="14" t="s">
        <v>41</v>
      </c>
      <c r="Z101" s="129">
        <v>1.0</v>
      </c>
      <c r="AA101" s="129">
        <v>1.0</v>
      </c>
      <c r="AB101" s="129">
        <v>4.0</v>
      </c>
      <c r="AC101" s="129">
        <v>4.0</v>
      </c>
      <c r="AD101" s="129">
        <v>2.9</v>
      </c>
      <c r="AE101" s="129">
        <v>179.0</v>
      </c>
      <c r="AF101" s="14" t="s">
        <v>41</v>
      </c>
      <c r="AG101" s="129">
        <v>1.0</v>
      </c>
      <c r="AH101" s="129">
        <v>1.0</v>
      </c>
      <c r="AI101" s="129">
        <v>3.0</v>
      </c>
      <c r="AJ101" s="129">
        <v>3.0</v>
      </c>
      <c r="AK101" s="129">
        <v>3.0</v>
      </c>
      <c r="AL101" s="130">
        <v>45386.658824652775</v>
      </c>
    </row>
    <row r="102">
      <c r="A102" s="129">
        <v>240.0</v>
      </c>
      <c r="B102" s="14" t="s">
        <v>42</v>
      </c>
      <c r="C102" s="14" t="s">
        <v>32</v>
      </c>
      <c r="D102" s="14" t="s">
        <v>91</v>
      </c>
      <c r="E102" s="14" t="s">
        <v>240</v>
      </c>
      <c r="F102" s="15" t="s">
        <v>52</v>
      </c>
      <c r="G102" s="15" t="s">
        <v>46</v>
      </c>
      <c r="H102" s="18" t="s">
        <v>1057</v>
      </c>
      <c r="I102" s="18" t="s">
        <v>1058</v>
      </c>
      <c r="J102" s="129">
        <v>412756.01</v>
      </c>
      <c r="K102" s="129">
        <v>382983.31</v>
      </c>
      <c r="L102" s="129">
        <v>14447.24</v>
      </c>
      <c r="M102" s="129">
        <v>13949.02</v>
      </c>
      <c r="N102" s="14" t="s">
        <v>41</v>
      </c>
      <c r="O102" s="14" t="s">
        <v>41</v>
      </c>
      <c r="P102" s="129">
        <v>211.0</v>
      </c>
      <c r="Q102" s="129">
        <v>206.0</v>
      </c>
      <c r="R102" s="129">
        <v>10.0</v>
      </c>
      <c r="S102" s="129">
        <v>24.0</v>
      </c>
      <c r="T102" s="14" t="s">
        <v>41</v>
      </c>
      <c r="U102" s="129">
        <v>2.0</v>
      </c>
      <c r="V102" s="129">
        <v>-58.0</v>
      </c>
      <c r="W102" s="129">
        <v>3.57</v>
      </c>
      <c r="X102" s="129">
        <v>7.77</v>
      </c>
      <c r="Y102" s="14" t="s">
        <v>41</v>
      </c>
      <c r="Z102" s="129">
        <v>1.0</v>
      </c>
      <c r="AA102" s="129">
        <v>1.0</v>
      </c>
      <c r="AB102" s="129">
        <v>1.0</v>
      </c>
      <c r="AC102" s="129">
        <v>2.0</v>
      </c>
      <c r="AD102" s="129">
        <v>1.2</v>
      </c>
      <c r="AE102" s="129">
        <v>413.0</v>
      </c>
      <c r="AF102" s="14" t="s">
        <v>41</v>
      </c>
      <c r="AG102" s="129">
        <v>1.0</v>
      </c>
      <c r="AH102" s="129">
        <v>1.0</v>
      </c>
      <c r="AI102" s="129">
        <v>1.0</v>
      </c>
      <c r="AJ102" s="129">
        <v>2.0</v>
      </c>
      <c r="AK102" s="129">
        <v>1.0</v>
      </c>
      <c r="AL102" s="130">
        <v>45386.658824652775</v>
      </c>
    </row>
    <row r="103">
      <c r="A103" s="129">
        <v>241.0</v>
      </c>
      <c r="B103" s="14" t="s">
        <v>97</v>
      </c>
      <c r="C103" s="14" t="s">
        <v>32</v>
      </c>
      <c r="D103" s="14" t="s">
        <v>131</v>
      </c>
      <c r="E103" s="14" t="s">
        <v>132</v>
      </c>
      <c r="F103" s="15" t="s">
        <v>100</v>
      </c>
      <c r="G103" s="15" t="s">
        <v>101</v>
      </c>
      <c r="H103" s="18" t="s">
        <v>1057</v>
      </c>
      <c r="I103" s="18" t="s">
        <v>1058</v>
      </c>
      <c r="J103" s="129">
        <v>1632090.31</v>
      </c>
      <c r="K103" s="129">
        <v>2043020.94</v>
      </c>
      <c r="L103" s="129">
        <v>49463.39</v>
      </c>
      <c r="M103" s="129">
        <v>62169.4</v>
      </c>
      <c r="N103" s="129">
        <v>24.0</v>
      </c>
      <c r="O103" s="129">
        <v>32.0</v>
      </c>
      <c r="P103" s="129">
        <v>594.0</v>
      </c>
      <c r="Q103" s="129">
        <v>538.0</v>
      </c>
      <c r="R103" s="129">
        <v>36.0</v>
      </c>
      <c r="S103" s="129">
        <v>37.0</v>
      </c>
      <c r="T103" s="129">
        <v>-25.0</v>
      </c>
      <c r="U103" s="129">
        <v>10.0</v>
      </c>
      <c r="V103" s="129">
        <v>-2.0</v>
      </c>
      <c r="W103" s="129">
        <v>-20.44</v>
      </c>
      <c r="X103" s="129">
        <v>-20.11</v>
      </c>
      <c r="Y103" s="129">
        <v>1.0</v>
      </c>
      <c r="Z103" s="129">
        <v>1.0</v>
      </c>
      <c r="AA103" s="129">
        <v>1.0</v>
      </c>
      <c r="AB103" s="129">
        <v>1.0</v>
      </c>
      <c r="AC103" s="129">
        <v>1.0</v>
      </c>
      <c r="AD103" s="129">
        <v>1.0</v>
      </c>
      <c r="AE103" s="129">
        <v>542.0</v>
      </c>
      <c r="AF103" s="129">
        <v>1.0</v>
      </c>
      <c r="AG103" s="129">
        <v>1.0</v>
      </c>
      <c r="AH103" s="129">
        <v>1.0</v>
      </c>
      <c r="AI103" s="129">
        <v>1.0</v>
      </c>
      <c r="AJ103" s="129">
        <v>1.0</v>
      </c>
      <c r="AK103" s="129">
        <v>1.0</v>
      </c>
      <c r="AL103" s="130">
        <v>45386.658824652775</v>
      </c>
    </row>
    <row r="104">
      <c r="A104" s="129">
        <v>242.0</v>
      </c>
      <c r="B104" s="14" t="s">
        <v>42</v>
      </c>
      <c r="C104" s="14" t="s">
        <v>32</v>
      </c>
      <c r="D104" s="14" t="s">
        <v>241</v>
      </c>
      <c r="E104" s="14" t="s">
        <v>242</v>
      </c>
      <c r="F104" s="15" t="s">
        <v>243</v>
      </c>
      <c r="G104" s="15" t="s">
        <v>101</v>
      </c>
      <c r="H104" s="18" t="s">
        <v>1057</v>
      </c>
      <c r="I104" s="18" t="s">
        <v>1058</v>
      </c>
      <c r="J104" s="129">
        <v>2089705.15</v>
      </c>
      <c r="K104" s="129">
        <v>1453648.06</v>
      </c>
      <c r="L104" s="129">
        <v>59572.08</v>
      </c>
      <c r="M104" s="129">
        <v>46326.25</v>
      </c>
      <c r="N104" s="129">
        <v>114.0</v>
      </c>
      <c r="O104" s="129">
        <v>35.0</v>
      </c>
      <c r="P104" s="129">
        <v>719.0</v>
      </c>
      <c r="Q104" s="129">
        <v>594.0</v>
      </c>
      <c r="R104" s="129">
        <v>99.0</v>
      </c>
      <c r="S104" s="129">
        <v>71.0</v>
      </c>
      <c r="T104" s="129">
        <v>225.0</v>
      </c>
      <c r="U104" s="129">
        <v>21.0</v>
      </c>
      <c r="V104" s="129">
        <v>39.0</v>
      </c>
      <c r="W104" s="129">
        <v>28.59</v>
      </c>
      <c r="X104" s="129">
        <v>43.76</v>
      </c>
      <c r="Y104" s="129">
        <v>5.0</v>
      </c>
      <c r="Z104" s="129">
        <v>1.0</v>
      </c>
      <c r="AA104" s="129">
        <v>2.0</v>
      </c>
      <c r="AB104" s="129">
        <v>5.0</v>
      </c>
      <c r="AC104" s="129">
        <v>5.0</v>
      </c>
      <c r="AD104" s="129">
        <v>4.0</v>
      </c>
      <c r="AE104" s="129">
        <v>50.0</v>
      </c>
      <c r="AF104" s="129">
        <v>4.0</v>
      </c>
      <c r="AG104" s="129">
        <v>1.0</v>
      </c>
      <c r="AH104" s="129">
        <v>2.0</v>
      </c>
      <c r="AI104" s="129">
        <v>4.0</v>
      </c>
      <c r="AJ104" s="129">
        <v>4.0</v>
      </c>
      <c r="AK104" s="129">
        <v>4.0</v>
      </c>
      <c r="AL104" s="130">
        <v>45386.658824652775</v>
      </c>
    </row>
    <row r="105">
      <c r="A105" s="129">
        <v>243.0</v>
      </c>
      <c r="B105" s="14" t="s">
        <v>42</v>
      </c>
      <c r="C105" s="14" t="s">
        <v>32</v>
      </c>
      <c r="D105" s="14" t="s">
        <v>77</v>
      </c>
      <c r="E105" s="14" t="s">
        <v>78</v>
      </c>
      <c r="F105" s="15" t="s">
        <v>70</v>
      </c>
      <c r="G105" s="15" t="s">
        <v>36</v>
      </c>
      <c r="H105" s="18" t="s">
        <v>1057</v>
      </c>
      <c r="I105" s="18" t="s">
        <v>1058</v>
      </c>
      <c r="J105" s="129">
        <v>2837082.14</v>
      </c>
      <c r="K105" s="129">
        <v>2976096.57</v>
      </c>
      <c r="L105" s="129">
        <v>84799.71</v>
      </c>
      <c r="M105" s="129">
        <v>94227.39</v>
      </c>
      <c r="N105" s="129">
        <v>117.0</v>
      </c>
      <c r="O105" s="129">
        <v>205.0</v>
      </c>
      <c r="P105" s="129">
        <v>1238.0</v>
      </c>
      <c r="Q105" s="129">
        <v>1268.0</v>
      </c>
      <c r="R105" s="129">
        <v>172.0</v>
      </c>
      <c r="S105" s="129">
        <v>147.0</v>
      </c>
      <c r="T105" s="129">
        <v>-42.0</v>
      </c>
      <c r="U105" s="129">
        <v>-2.0</v>
      </c>
      <c r="V105" s="129">
        <v>17.0</v>
      </c>
      <c r="W105" s="129">
        <v>-10.01</v>
      </c>
      <c r="X105" s="129">
        <v>-4.67</v>
      </c>
      <c r="Y105" s="129">
        <v>1.0</v>
      </c>
      <c r="Z105" s="129">
        <v>1.0</v>
      </c>
      <c r="AA105" s="129">
        <v>1.0</v>
      </c>
      <c r="AB105" s="129">
        <v>1.0</v>
      </c>
      <c r="AC105" s="129">
        <v>1.0</v>
      </c>
      <c r="AD105" s="129">
        <v>1.0</v>
      </c>
      <c r="AE105" s="129">
        <v>558.0</v>
      </c>
      <c r="AF105" s="129">
        <v>1.0</v>
      </c>
      <c r="AG105" s="129">
        <v>1.0</v>
      </c>
      <c r="AH105" s="129">
        <v>1.0</v>
      </c>
      <c r="AI105" s="129">
        <v>1.0</v>
      </c>
      <c r="AJ105" s="129">
        <v>1.0</v>
      </c>
      <c r="AK105" s="129">
        <v>1.0</v>
      </c>
      <c r="AL105" s="130">
        <v>45386.658824652775</v>
      </c>
    </row>
    <row r="106">
      <c r="A106" s="129">
        <v>244.0</v>
      </c>
      <c r="B106" s="14" t="s">
        <v>97</v>
      </c>
      <c r="C106" s="14" t="s">
        <v>32</v>
      </c>
      <c r="D106" s="14" t="s">
        <v>138</v>
      </c>
      <c r="E106" s="14" t="s">
        <v>244</v>
      </c>
      <c r="F106" s="15" t="s">
        <v>223</v>
      </c>
      <c r="G106" s="15" t="s">
        <v>101</v>
      </c>
      <c r="H106" s="18" t="s">
        <v>1057</v>
      </c>
      <c r="I106" s="18" t="s">
        <v>1058</v>
      </c>
      <c r="J106" s="129">
        <v>1716536.27</v>
      </c>
      <c r="K106" s="129">
        <v>1438114.29</v>
      </c>
      <c r="L106" s="129">
        <v>47622.0</v>
      </c>
      <c r="M106" s="129">
        <v>39739.75</v>
      </c>
      <c r="N106" s="129">
        <v>15.0</v>
      </c>
      <c r="O106" s="129">
        <v>3.0</v>
      </c>
      <c r="P106" s="129">
        <v>765.0</v>
      </c>
      <c r="Q106" s="129">
        <v>616.0</v>
      </c>
      <c r="R106" s="129">
        <v>35.0</v>
      </c>
      <c r="S106" s="129">
        <v>32.0</v>
      </c>
      <c r="T106" s="129">
        <v>400.0</v>
      </c>
      <c r="U106" s="129">
        <v>24.0</v>
      </c>
      <c r="V106" s="129">
        <v>9.0</v>
      </c>
      <c r="W106" s="129">
        <v>19.83</v>
      </c>
      <c r="X106" s="129">
        <v>19.36</v>
      </c>
      <c r="Y106" s="129">
        <v>5.0</v>
      </c>
      <c r="Z106" s="129">
        <v>1.0</v>
      </c>
      <c r="AA106" s="129">
        <v>1.0</v>
      </c>
      <c r="AB106" s="129">
        <v>5.0</v>
      </c>
      <c r="AC106" s="129">
        <v>3.0</v>
      </c>
      <c r="AD106" s="129">
        <v>3.3</v>
      </c>
      <c r="AE106" s="129">
        <v>150.0</v>
      </c>
      <c r="AF106" s="129">
        <v>4.0</v>
      </c>
      <c r="AG106" s="129">
        <v>1.0</v>
      </c>
      <c r="AH106" s="129">
        <v>1.0</v>
      </c>
      <c r="AI106" s="129">
        <v>4.0</v>
      </c>
      <c r="AJ106" s="129">
        <v>2.0</v>
      </c>
      <c r="AK106" s="129">
        <v>3.0</v>
      </c>
      <c r="AL106" s="130">
        <v>45386.658824652775</v>
      </c>
    </row>
    <row r="107">
      <c r="A107" s="129">
        <v>245.0</v>
      </c>
      <c r="B107" s="14" t="s">
        <v>42</v>
      </c>
      <c r="C107" s="14" t="s">
        <v>32</v>
      </c>
      <c r="D107" s="14" t="s">
        <v>50</v>
      </c>
      <c r="E107" s="14" t="s">
        <v>189</v>
      </c>
      <c r="F107" s="15" t="s">
        <v>52</v>
      </c>
      <c r="G107" s="15" t="s">
        <v>46</v>
      </c>
      <c r="H107" s="18" t="s">
        <v>1057</v>
      </c>
      <c r="I107" s="18" t="s">
        <v>1058</v>
      </c>
      <c r="J107" s="129">
        <v>1316338.6</v>
      </c>
      <c r="K107" s="129">
        <v>1062113.88</v>
      </c>
      <c r="L107" s="129">
        <v>50931.3</v>
      </c>
      <c r="M107" s="129">
        <v>44854.72</v>
      </c>
      <c r="N107" s="129">
        <v>5.0</v>
      </c>
      <c r="O107" s="129">
        <v>9.0</v>
      </c>
      <c r="P107" s="129">
        <v>645.0</v>
      </c>
      <c r="Q107" s="129">
        <v>466.0</v>
      </c>
      <c r="R107" s="129">
        <v>44.0</v>
      </c>
      <c r="S107" s="129">
        <v>45.0</v>
      </c>
      <c r="T107" s="129">
        <v>-44.0</v>
      </c>
      <c r="U107" s="129">
        <v>38.0</v>
      </c>
      <c r="V107" s="129">
        <v>-2.0</v>
      </c>
      <c r="W107" s="129">
        <v>13.55</v>
      </c>
      <c r="X107" s="129">
        <v>23.94</v>
      </c>
      <c r="Y107" s="129">
        <v>1.0</v>
      </c>
      <c r="Z107" s="129">
        <v>1.0</v>
      </c>
      <c r="AA107" s="129">
        <v>1.0</v>
      </c>
      <c r="AB107" s="129">
        <v>3.0</v>
      </c>
      <c r="AC107" s="129">
        <v>4.0</v>
      </c>
      <c r="AD107" s="129">
        <v>2.55</v>
      </c>
      <c r="AE107" s="129">
        <v>210.0</v>
      </c>
      <c r="AF107" s="129">
        <v>1.0</v>
      </c>
      <c r="AG107" s="129">
        <v>1.0</v>
      </c>
      <c r="AH107" s="129">
        <v>1.0</v>
      </c>
      <c r="AI107" s="129">
        <v>2.0</v>
      </c>
      <c r="AJ107" s="129">
        <v>3.0</v>
      </c>
      <c r="AK107" s="129">
        <v>2.0</v>
      </c>
      <c r="AL107" s="130">
        <v>45386.658824652775</v>
      </c>
    </row>
    <row r="108">
      <c r="A108" s="129">
        <v>246.0</v>
      </c>
      <c r="B108" s="14" t="s">
        <v>60</v>
      </c>
      <c r="C108" s="14" t="s">
        <v>32</v>
      </c>
      <c r="D108" s="14" t="s">
        <v>245</v>
      </c>
      <c r="E108" s="14" t="s">
        <v>246</v>
      </c>
      <c r="F108" s="15" t="s">
        <v>220</v>
      </c>
      <c r="G108" s="15" t="s">
        <v>59</v>
      </c>
      <c r="H108" s="18" t="s">
        <v>1057</v>
      </c>
      <c r="I108" s="18" t="s">
        <v>1058</v>
      </c>
      <c r="J108" s="129">
        <v>1434854.52</v>
      </c>
      <c r="K108" s="129">
        <v>1114444.43</v>
      </c>
      <c r="L108" s="129">
        <v>46176.35</v>
      </c>
      <c r="M108" s="129">
        <v>38353.54</v>
      </c>
      <c r="N108" s="129">
        <v>16.0</v>
      </c>
      <c r="O108" s="129">
        <v>12.0</v>
      </c>
      <c r="P108" s="129">
        <v>542.0</v>
      </c>
      <c r="Q108" s="129">
        <v>440.0</v>
      </c>
      <c r="R108" s="129">
        <v>53.0</v>
      </c>
      <c r="S108" s="129">
        <v>47.0</v>
      </c>
      <c r="T108" s="129">
        <v>33.0</v>
      </c>
      <c r="U108" s="129">
        <v>23.0</v>
      </c>
      <c r="V108" s="129">
        <v>12.0</v>
      </c>
      <c r="W108" s="129">
        <v>20.4</v>
      </c>
      <c r="X108" s="129">
        <v>28.75</v>
      </c>
      <c r="Y108" s="129">
        <v>2.0</v>
      </c>
      <c r="Z108" s="129">
        <v>1.0</v>
      </c>
      <c r="AA108" s="129">
        <v>1.0</v>
      </c>
      <c r="AB108" s="129">
        <v>5.0</v>
      </c>
      <c r="AC108" s="129">
        <v>4.0</v>
      </c>
      <c r="AD108" s="129">
        <v>3.4</v>
      </c>
      <c r="AE108" s="129">
        <v>132.0</v>
      </c>
      <c r="AF108" s="129">
        <v>2.0</v>
      </c>
      <c r="AG108" s="129">
        <v>1.0</v>
      </c>
      <c r="AH108" s="129">
        <v>1.0</v>
      </c>
      <c r="AI108" s="129">
        <v>4.0</v>
      </c>
      <c r="AJ108" s="129">
        <v>3.0</v>
      </c>
      <c r="AK108" s="129">
        <v>3.0</v>
      </c>
      <c r="AL108" s="130">
        <v>45386.658824652775</v>
      </c>
    </row>
    <row r="109">
      <c r="A109" s="129">
        <v>247.0</v>
      </c>
      <c r="B109" s="14" t="s">
        <v>67</v>
      </c>
      <c r="C109" s="14" t="s">
        <v>32</v>
      </c>
      <c r="D109" s="14" t="s">
        <v>247</v>
      </c>
      <c r="E109" s="14" t="s">
        <v>248</v>
      </c>
      <c r="F109" s="15" t="s">
        <v>185</v>
      </c>
      <c r="G109" s="15" t="s">
        <v>46</v>
      </c>
      <c r="H109" s="18" t="s">
        <v>1057</v>
      </c>
      <c r="I109" s="18" t="s">
        <v>1058</v>
      </c>
      <c r="J109" s="129">
        <v>2459607.67</v>
      </c>
      <c r="K109" s="129">
        <v>2681900.07</v>
      </c>
      <c r="L109" s="129">
        <v>91025.45</v>
      </c>
      <c r="M109" s="129">
        <v>102448.32</v>
      </c>
      <c r="N109" s="129">
        <v>4.0</v>
      </c>
      <c r="O109" s="14" t="s">
        <v>41</v>
      </c>
      <c r="P109" s="129">
        <v>1122.0</v>
      </c>
      <c r="Q109" s="129">
        <v>1169.0</v>
      </c>
      <c r="R109" s="129">
        <v>130.0</v>
      </c>
      <c r="S109" s="129">
        <v>140.0</v>
      </c>
      <c r="T109" s="14" t="s">
        <v>41</v>
      </c>
      <c r="U109" s="129">
        <v>-4.0</v>
      </c>
      <c r="V109" s="129">
        <v>-7.0</v>
      </c>
      <c r="W109" s="129">
        <v>-11.15</v>
      </c>
      <c r="X109" s="129">
        <v>-8.29</v>
      </c>
      <c r="Y109" s="14" t="s">
        <v>41</v>
      </c>
      <c r="Z109" s="129">
        <v>1.0</v>
      </c>
      <c r="AA109" s="129">
        <v>1.0</v>
      </c>
      <c r="AB109" s="129">
        <v>1.0</v>
      </c>
      <c r="AC109" s="129">
        <v>1.0</v>
      </c>
      <c r="AD109" s="129">
        <v>0.95</v>
      </c>
      <c r="AE109" s="129">
        <v>601.0</v>
      </c>
      <c r="AF109" s="14" t="s">
        <v>41</v>
      </c>
      <c r="AG109" s="129">
        <v>1.0</v>
      </c>
      <c r="AH109" s="129">
        <v>1.0</v>
      </c>
      <c r="AI109" s="129">
        <v>1.0</v>
      </c>
      <c r="AJ109" s="129">
        <v>1.0</v>
      </c>
      <c r="AK109" s="129">
        <v>1.0</v>
      </c>
      <c r="AL109" s="130">
        <v>45386.658824652775</v>
      </c>
    </row>
    <row r="110">
      <c r="A110" s="129">
        <v>248.0</v>
      </c>
      <c r="B110" s="14" t="s">
        <v>31</v>
      </c>
      <c r="C110" s="14" t="s">
        <v>32</v>
      </c>
      <c r="D110" s="14" t="s">
        <v>50</v>
      </c>
      <c r="E110" s="14" t="s">
        <v>51</v>
      </c>
      <c r="F110" s="15" t="s">
        <v>52</v>
      </c>
      <c r="G110" s="15" t="s">
        <v>46</v>
      </c>
      <c r="H110" s="18" t="s">
        <v>1057</v>
      </c>
      <c r="I110" s="18" t="s">
        <v>1058</v>
      </c>
      <c r="J110" s="129">
        <v>487418.78</v>
      </c>
      <c r="K110" s="129">
        <v>918810.89</v>
      </c>
      <c r="L110" s="129">
        <v>16991.75</v>
      </c>
      <c r="M110" s="129">
        <v>35239.9</v>
      </c>
      <c r="N110" s="129">
        <v>23.0</v>
      </c>
      <c r="O110" s="129">
        <v>1.0</v>
      </c>
      <c r="P110" s="129">
        <v>267.0</v>
      </c>
      <c r="Q110" s="129">
        <v>469.0</v>
      </c>
      <c r="R110" s="129">
        <v>29.0</v>
      </c>
      <c r="S110" s="129">
        <v>45.0</v>
      </c>
      <c r="T110" s="129">
        <v>2200.0</v>
      </c>
      <c r="U110" s="129">
        <v>-43.0</v>
      </c>
      <c r="V110" s="129">
        <v>-35.0</v>
      </c>
      <c r="W110" s="129">
        <v>-51.78</v>
      </c>
      <c r="X110" s="129">
        <v>-46.95</v>
      </c>
      <c r="Y110" s="129">
        <v>5.0</v>
      </c>
      <c r="Z110" s="129">
        <v>1.0</v>
      </c>
      <c r="AA110" s="129">
        <v>1.0</v>
      </c>
      <c r="AB110" s="129">
        <v>1.0</v>
      </c>
      <c r="AC110" s="129">
        <v>1.0</v>
      </c>
      <c r="AD110" s="129">
        <v>1.2</v>
      </c>
      <c r="AE110" s="129">
        <v>416.0</v>
      </c>
      <c r="AF110" s="129">
        <v>4.0</v>
      </c>
      <c r="AG110" s="129">
        <v>1.0</v>
      </c>
      <c r="AH110" s="129">
        <v>1.0</v>
      </c>
      <c r="AI110" s="129">
        <v>1.0</v>
      </c>
      <c r="AJ110" s="129">
        <v>1.0</v>
      </c>
      <c r="AK110" s="129">
        <v>1.0</v>
      </c>
      <c r="AL110" s="130">
        <v>45386.658824652775</v>
      </c>
    </row>
    <row r="111">
      <c r="A111" s="129">
        <v>249.0</v>
      </c>
      <c r="B111" s="14" t="s">
        <v>47</v>
      </c>
      <c r="C111" s="14" t="s">
        <v>32</v>
      </c>
      <c r="D111" s="14" t="s">
        <v>162</v>
      </c>
      <c r="E111" s="14" t="s">
        <v>163</v>
      </c>
      <c r="F111" s="15" t="s">
        <v>88</v>
      </c>
      <c r="G111" s="15" t="s">
        <v>59</v>
      </c>
      <c r="H111" s="18" t="s">
        <v>1057</v>
      </c>
      <c r="I111" s="18" t="s">
        <v>1058</v>
      </c>
      <c r="J111" s="129">
        <v>1611724.95</v>
      </c>
      <c r="K111" s="129">
        <v>1416579.58</v>
      </c>
      <c r="L111" s="129">
        <v>38437.08</v>
      </c>
      <c r="M111" s="129">
        <v>34439.69</v>
      </c>
      <c r="N111" s="129">
        <v>14.0</v>
      </c>
      <c r="O111" s="129">
        <v>3.0</v>
      </c>
      <c r="P111" s="129">
        <v>556.0</v>
      </c>
      <c r="Q111" s="129">
        <v>437.0</v>
      </c>
      <c r="R111" s="129">
        <v>14.0</v>
      </c>
      <c r="S111" s="129">
        <v>13.0</v>
      </c>
      <c r="T111" s="129">
        <v>366.0</v>
      </c>
      <c r="U111" s="129">
        <v>27.0</v>
      </c>
      <c r="V111" s="129">
        <v>7.0</v>
      </c>
      <c r="W111" s="129">
        <v>11.61</v>
      </c>
      <c r="X111" s="129">
        <v>13.78</v>
      </c>
      <c r="Y111" s="129">
        <v>5.0</v>
      </c>
      <c r="Z111" s="129">
        <v>1.0</v>
      </c>
      <c r="AA111" s="129">
        <v>1.0</v>
      </c>
      <c r="AB111" s="129">
        <v>3.0</v>
      </c>
      <c r="AC111" s="129">
        <v>3.0</v>
      </c>
      <c r="AD111" s="129">
        <v>2.5</v>
      </c>
      <c r="AE111" s="129">
        <v>212.0</v>
      </c>
      <c r="AF111" s="129">
        <v>4.0</v>
      </c>
      <c r="AG111" s="129">
        <v>1.0</v>
      </c>
      <c r="AH111" s="129">
        <v>1.0</v>
      </c>
      <c r="AI111" s="129">
        <v>2.0</v>
      </c>
      <c r="AJ111" s="129">
        <v>2.0</v>
      </c>
      <c r="AK111" s="129">
        <v>2.0</v>
      </c>
      <c r="AL111" s="130">
        <v>45386.658824652775</v>
      </c>
    </row>
    <row r="112">
      <c r="A112" s="129">
        <v>250.0</v>
      </c>
      <c r="B112" s="14" t="s">
        <v>67</v>
      </c>
      <c r="C112" s="14" t="s">
        <v>32</v>
      </c>
      <c r="D112" s="14" t="s">
        <v>249</v>
      </c>
      <c r="E112" s="14" t="s">
        <v>250</v>
      </c>
      <c r="F112" s="15" t="s">
        <v>159</v>
      </c>
      <c r="G112" s="15" t="s">
        <v>46</v>
      </c>
      <c r="H112" s="18" t="s">
        <v>1057</v>
      </c>
      <c r="I112" s="18" t="s">
        <v>1058</v>
      </c>
      <c r="J112" s="129">
        <v>3917963.01</v>
      </c>
      <c r="K112" s="129">
        <v>3627700.58</v>
      </c>
      <c r="L112" s="129">
        <v>147616.15</v>
      </c>
      <c r="M112" s="129">
        <v>149734.6</v>
      </c>
      <c r="N112" s="129">
        <v>153.0</v>
      </c>
      <c r="O112" s="129">
        <v>130.0</v>
      </c>
      <c r="P112" s="129">
        <v>1409.0</v>
      </c>
      <c r="Q112" s="129">
        <v>1258.0</v>
      </c>
      <c r="R112" s="129">
        <v>139.0</v>
      </c>
      <c r="S112" s="129">
        <v>101.0</v>
      </c>
      <c r="T112" s="129">
        <v>17.0</v>
      </c>
      <c r="U112" s="129">
        <v>12.0</v>
      </c>
      <c r="V112" s="129">
        <v>37.0</v>
      </c>
      <c r="W112" s="129">
        <v>-1.41</v>
      </c>
      <c r="X112" s="129">
        <v>8.0</v>
      </c>
      <c r="Y112" s="129">
        <v>1.0</v>
      </c>
      <c r="Z112" s="129">
        <v>1.0</v>
      </c>
      <c r="AA112" s="129">
        <v>2.0</v>
      </c>
      <c r="AB112" s="129">
        <v>1.0</v>
      </c>
      <c r="AC112" s="129">
        <v>2.0</v>
      </c>
      <c r="AD112" s="129">
        <v>1.45</v>
      </c>
      <c r="AE112" s="129">
        <v>364.0</v>
      </c>
      <c r="AF112" s="129">
        <v>1.0</v>
      </c>
      <c r="AG112" s="129">
        <v>1.0</v>
      </c>
      <c r="AH112" s="129">
        <v>2.0</v>
      </c>
      <c r="AI112" s="129">
        <v>1.0</v>
      </c>
      <c r="AJ112" s="129">
        <v>2.0</v>
      </c>
      <c r="AK112" s="129">
        <v>1.0</v>
      </c>
      <c r="AL112" s="130">
        <v>45386.658824652775</v>
      </c>
    </row>
    <row r="113">
      <c r="A113" s="129">
        <v>252.0</v>
      </c>
      <c r="B113" s="14" t="s">
        <v>31</v>
      </c>
      <c r="C113" s="14" t="s">
        <v>32</v>
      </c>
      <c r="D113" s="14" t="s">
        <v>251</v>
      </c>
      <c r="E113" s="14" t="s">
        <v>252</v>
      </c>
      <c r="F113" s="15" t="s">
        <v>220</v>
      </c>
      <c r="G113" s="15" t="s">
        <v>59</v>
      </c>
      <c r="H113" s="18" t="s">
        <v>1057</v>
      </c>
      <c r="I113" s="18" t="s">
        <v>1058</v>
      </c>
      <c r="J113" s="129">
        <v>2508818.24</v>
      </c>
      <c r="K113" s="129">
        <v>2030004.35</v>
      </c>
      <c r="L113" s="129">
        <v>72444.42</v>
      </c>
      <c r="M113" s="129">
        <v>73041.01</v>
      </c>
      <c r="N113" s="129">
        <v>52.0</v>
      </c>
      <c r="O113" s="129">
        <v>4.0</v>
      </c>
      <c r="P113" s="129">
        <v>689.0</v>
      </c>
      <c r="Q113" s="129">
        <v>664.0</v>
      </c>
      <c r="R113" s="129">
        <v>71.0</v>
      </c>
      <c r="S113" s="129">
        <v>45.0</v>
      </c>
      <c r="T113" s="129">
        <v>1200.0</v>
      </c>
      <c r="U113" s="129">
        <v>3.0</v>
      </c>
      <c r="V113" s="129">
        <v>57.0</v>
      </c>
      <c r="W113" s="129">
        <v>-0.82</v>
      </c>
      <c r="X113" s="129">
        <v>23.59</v>
      </c>
      <c r="Y113" s="129">
        <v>5.0</v>
      </c>
      <c r="Z113" s="129">
        <v>1.0</v>
      </c>
      <c r="AA113" s="129">
        <v>3.0</v>
      </c>
      <c r="AB113" s="129">
        <v>1.0</v>
      </c>
      <c r="AC113" s="129">
        <v>4.0</v>
      </c>
      <c r="AD113" s="129">
        <v>2.35</v>
      </c>
      <c r="AE113" s="129">
        <v>224.0</v>
      </c>
      <c r="AF113" s="129">
        <v>4.0</v>
      </c>
      <c r="AG113" s="129">
        <v>1.0</v>
      </c>
      <c r="AH113" s="129">
        <v>2.0</v>
      </c>
      <c r="AI113" s="129">
        <v>1.0</v>
      </c>
      <c r="AJ113" s="129">
        <v>3.0</v>
      </c>
      <c r="AK113" s="129">
        <v>2.0</v>
      </c>
      <c r="AL113" s="130">
        <v>45386.658824652775</v>
      </c>
    </row>
    <row r="114">
      <c r="A114" s="129">
        <v>254.0</v>
      </c>
      <c r="B114" s="14" t="s">
        <v>67</v>
      </c>
      <c r="C114" s="14" t="s">
        <v>32</v>
      </c>
      <c r="D114" s="14" t="s">
        <v>253</v>
      </c>
      <c r="E114" s="14" t="s">
        <v>254</v>
      </c>
      <c r="F114" s="15" t="s">
        <v>93</v>
      </c>
      <c r="G114" s="15" t="s">
        <v>46</v>
      </c>
      <c r="H114" s="18" t="s">
        <v>1057</v>
      </c>
      <c r="I114" s="18" t="s">
        <v>1058</v>
      </c>
      <c r="J114" s="129">
        <v>1122970.75</v>
      </c>
      <c r="K114" s="129">
        <v>847271.54</v>
      </c>
      <c r="L114" s="129">
        <v>38457.0</v>
      </c>
      <c r="M114" s="129">
        <v>33178.2</v>
      </c>
      <c r="N114" s="129">
        <v>35.0</v>
      </c>
      <c r="O114" s="129">
        <v>8.0</v>
      </c>
      <c r="P114" s="129">
        <v>510.0</v>
      </c>
      <c r="Q114" s="129">
        <v>484.0</v>
      </c>
      <c r="R114" s="129">
        <v>53.0</v>
      </c>
      <c r="S114" s="129">
        <v>47.0</v>
      </c>
      <c r="T114" s="129">
        <v>337.0</v>
      </c>
      <c r="U114" s="129">
        <v>5.0</v>
      </c>
      <c r="V114" s="129">
        <v>12.0</v>
      </c>
      <c r="W114" s="129">
        <v>15.91</v>
      </c>
      <c r="X114" s="129">
        <v>32.54</v>
      </c>
      <c r="Y114" s="129">
        <v>5.0</v>
      </c>
      <c r="Z114" s="129">
        <v>1.0</v>
      </c>
      <c r="AA114" s="129">
        <v>1.0</v>
      </c>
      <c r="AB114" s="129">
        <v>4.0</v>
      </c>
      <c r="AC114" s="129">
        <v>5.0</v>
      </c>
      <c r="AD114" s="129">
        <v>3.4</v>
      </c>
      <c r="AE114" s="129">
        <v>131.0</v>
      </c>
      <c r="AF114" s="129">
        <v>4.0</v>
      </c>
      <c r="AG114" s="129">
        <v>1.0</v>
      </c>
      <c r="AH114" s="129">
        <v>1.0</v>
      </c>
      <c r="AI114" s="129">
        <v>3.0</v>
      </c>
      <c r="AJ114" s="129">
        <v>4.0</v>
      </c>
      <c r="AK114" s="129">
        <v>3.0</v>
      </c>
      <c r="AL114" s="130">
        <v>45386.658824652775</v>
      </c>
    </row>
    <row r="115">
      <c r="A115" s="129">
        <v>255.0</v>
      </c>
      <c r="B115" s="14" t="s">
        <v>63</v>
      </c>
      <c r="C115" s="14" t="s">
        <v>32</v>
      </c>
      <c r="D115" s="14" t="s">
        <v>255</v>
      </c>
      <c r="E115" s="14" t="s">
        <v>256</v>
      </c>
      <c r="F115" s="15" t="s">
        <v>88</v>
      </c>
      <c r="G115" s="15" t="s">
        <v>59</v>
      </c>
      <c r="H115" s="18" t="s">
        <v>1062</v>
      </c>
      <c r="I115" s="18" t="s">
        <v>1058</v>
      </c>
      <c r="J115" s="129">
        <v>1511206.86</v>
      </c>
      <c r="K115" s="129">
        <v>1273049.47</v>
      </c>
      <c r="L115" s="129">
        <v>34125.82</v>
      </c>
      <c r="M115" s="129">
        <v>29757.42</v>
      </c>
      <c r="N115" s="129">
        <v>16.0</v>
      </c>
      <c r="O115" s="129">
        <v>6.0</v>
      </c>
      <c r="P115" s="129">
        <v>287.0</v>
      </c>
      <c r="Q115" s="129">
        <v>284.0</v>
      </c>
      <c r="R115" s="129">
        <v>20.0</v>
      </c>
      <c r="S115" s="129">
        <v>28.0</v>
      </c>
      <c r="T115" s="129">
        <v>166.0</v>
      </c>
      <c r="U115" s="129">
        <v>1.0</v>
      </c>
      <c r="V115" s="129">
        <v>-28.0</v>
      </c>
      <c r="W115" s="129">
        <v>14.68</v>
      </c>
      <c r="X115" s="129">
        <v>18.71</v>
      </c>
      <c r="Y115" s="129">
        <v>5.0</v>
      </c>
      <c r="Z115" s="129">
        <v>1.0</v>
      </c>
      <c r="AA115" s="129">
        <v>1.0</v>
      </c>
      <c r="AB115" s="129">
        <v>4.0</v>
      </c>
      <c r="AC115" s="129">
        <v>3.0</v>
      </c>
      <c r="AD115" s="129">
        <v>2.9</v>
      </c>
      <c r="AE115" s="129">
        <v>177.0</v>
      </c>
      <c r="AF115" s="129">
        <v>4.0</v>
      </c>
      <c r="AG115" s="129">
        <v>1.0</v>
      </c>
      <c r="AH115" s="129">
        <v>1.0</v>
      </c>
      <c r="AI115" s="129">
        <v>3.0</v>
      </c>
      <c r="AJ115" s="129">
        <v>2.0</v>
      </c>
      <c r="AK115" s="129">
        <v>3.0</v>
      </c>
      <c r="AL115" s="130">
        <v>45386.658824652775</v>
      </c>
    </row>
    <row r="116">
      <c r="A116" s="129">
        <v>256.0</v>
      </c>
      <c r="B116" s="14" t="s">
        <v>47</v>
      </c>
      <c r="C116" s="14" t="s">
        <v>32</v>
      </c>
      <c r="D116" s="14" t="s">
        <v>257</v>
      </c>
      <c r="E116" s="14" t="s">
        <v>258</v>
      </c>
      <c r="F116" s="15" t="s">
        <v>108</v>
      </c>
      <c r="G116" s="15" t="s">
        <v>46</v>
      </c>
      <c r="H116" s="18" t="s">
        <v>1057</v>
      </c>
      <c r="I116" s="18" t="s">
        <v>1058</v>
      </c>
      <c r="J116" s="129">
        <v>617625.61</v>
      </c>
      <c r="K116" s="129">
        <v>555849.07</v>
      </c>
      <c r="L116" s="129">
        <v>22023.75</v>
      </c>
      <c r="M116" s="129">
        <v>18995.5</v>
      </c>
      <c r="N116" s="129">
        <v>2.0</v>
      </c>
      <c r="O116" s="129">
        <v>1.0</v>
      </c>
      <c r="P116" s="129">
        <v>192.0</v>
      </c>
      <c r="Q116" s="129">
        <v>174.0</v>
      </c>
      <c r="R116" s="129">
        <v>10.0</v>
      </c>
      <c r="S116" s="129">
        <v>20.0</v>
      </c>
      <c r="T116" s="129">
        <v>100.0</v>
      </c>
      <c r="U116" s="129">
        <v>10.0</v>
      </c>
      <c r="V116" s="129">
        <v>-50.0</v>
      </c>
      <c r="W116" s="129">
        <v>15.94</v>
      </c>
      <c r="X116" s="129">
        <v>11.11</v>
      </c>
      <c r="Y116" s="129">
        <v>4.0</v>
      </c>
      <c r="Z116" s="129">
        <v>1.0</v>
      </c>
      <c r="AA116" s="129">
        <v>1.0</v>
      </c>
      <c r="AB116" s="129">
        <v>4.0</v>
      </c>
      <c r="AC116" s="129">
        <v>2.0</v>
      </c>
      <c r="AD116" s="129">
        <v>2.6</v>
      </c>
      <c r="AE116" s="129">
        <v>206.0</v>
      </c>
      <c r="AF116" s="129">
        <v>3.0</v>
      </c>
      <c r="AG116" s="129">
        <v>1.0</v>
      </c>
      <c r="AH116" s="129">
        <v>1.0</v>
      </c>
      <c r="AI116" s="129">
        <v>3.0</v>
      </c>
      <c r="AJ116" s="129">
        <v>2.0</v>
      </c>
      <c r="AK116" s="129">
        <v>2.0</v>
      </c>
      <c r="AL116" s="130">
        <v>45386.658824652775</v>
      </c>
    </row>
    <row r="117">
      <c r="A117" s="129">
        <v>257.0</v>
      </c>
      <c r="B117" s="14" t="s">
        <v>67</v>
      </c>
      <c r="C117" s="14" t="s">
        <v>32</v>
      </c>
      <c r="D117" s="14" t="s">
        <v>259</v>
      </c>
      <c r="E117" s="14" t="s">
        <v>260</v>
      </c>
      <c r="F117" s="15" t="s">
        <v>70</v>
      </c>
      <c r="G117" s="15" t="s">
        <v>36</v>
      </c>
      <c r="H117" s="18" t="s">
        <v>1057</v>
      </c>
      <c r="I117" s="18" t="s">
        <v>1058</v>
      </c>
      <c r="J117" s="129">
        <v>861713.39</v>
      </c>
      <c r="K117" s="129">
        <v>935058.07</v>
      </c>
      <c r="L117" s="129">
        <v>29546.24</v>
      </c>
      <c r="M117" s="129">
        <v>34085.27</v>
      </c>
      <c r="N117" s="129">
        <v>48.0</v>
      </c>
      <c r="O117" s="129">
        <v>62.0</v>
      </c>
      <c r="P117" s="129">
        <v>582.0</v>
      </c>
      <c r="Q117" s="129">
        <v>470.0</v>
      </c>
      <c r="R117" s="129">
        <v>44.0</v>
      </c>
      <c r="S117" s="129">
        <v>23.0</v>
      </c>
      <c r="T117" s="129">
        <v>-22.0</v>
      </c>
      <c r="U117" s="129">
        <v>23.0</v>
      </c>
      <c r="V117" s="129">
        <v>91.0</v>
      </c>
      <c r="W117" s="129">
        <v>-13.32</v>
      </c>
      <c r="X117" s="129">
        <v>-7.84</v>
      </c>
      <c r="Y117" s="129">
        <v>1.0</v>
      </c>
      <c r="Z117" s="129">
        <v>1.0</v>
      </c>
      <c r="AA117" s="129">
        <v>5.0</v>
      </c>
      <c r="AB117" s="129">
        <v>1.0</v>
      </c>
      <c r="AC117" s="129">
        <v>1.0</v>
      </c>
      <c r="AD117" s="129">
        <v>1.8</v>
      </c>
      <c r="AE117" s="129">
        <v>297.0</v>
      </c>
      <c r="AF117" s="129">
        <v>1.0</v>
      </c>
      <c r="AG117" s="129">
        <v>1.0</v>
      </c>
      <c r="AH117" s="129">
        <v>4.0</v>
      </c>
      <c r="AI117" s="129">
        <v>1.0</v>
      </c>
      <c r="AJ117" s="129">
        <v>1.0</v>
      </c>
      <c r="AK117" s="129">
        <v>1.0</v>
      </c>
      <c r="AL117" s="130">
        <v>45386.658824652775</v>
      </c>
    </row>
    <row r="118">
      <c r="A118" s="129">
        <v>258.0</v>
      </c>
      <c r="B118" s="14" t="s">
        <v>67</v>
      </c>
      <c r="C118" s="14" t="s">
        <v>32</v>
      </c>
      <c r="D118" s="14" t="s">
        <v>61</v>
      </c>
      <c r="E118" s="14" t="s">
        <v>261</v>
      </c>
      <c r="F118" s="15" t="s">
        <v>70</v>
      </c>
      <c r="G118" s="15" t="s">
        <v>36</v>
      </c>
      <c r="H118" s="18" t="s">
        <v>1057</v>
      </c>
      <c r="I118" s="18" t="s">
        <v>1058</v>
      </c>
      <c r="J118" s="129">
        <v>709041.47</v>
      </c>
      <c r="K118" s="129">
        <v>734451.75</v>
      </c>
      <c r="L118" s="129">
        <v>22262.25</v>
      </c>
      <c r="M118" s="129">
        <v>24553.45</v>
      </c>
      <c r="N118" s="129">
        <v>31.0</v>
      </c>
      <c r="O118" s="129">
        <v>27.0</v>
      </c>
      <c r="P118" s="129">
        <v>435.0</v>
      </c>
      <c r="Q118" s="129">
        <v>393.0</v>
      </c>
      <c r="R118" s="129">
        <v>37.0</v>
      </c>
      <c r="S118" s="129">
        <v>22.0</v>
      </c>
      <c r="T118" s="129">
        <v>14.0</v>
      </c>
      <c r="U118" s="129">
        <v>10.0</v>
      </c>
      <c r="V118" s="129">
        <v>68.0</v>
      </c>
      <c r="W118" s="129">
        <v>-9.33</v>
      </c>
      <c r="X118" s="129">
        <v>-3.46</v>
      </c>
      <c r="Y118" s="129">
        <v>1.0</v>
      </c>
      <c r="Z118" s="129">
        <v>1.0</v>
      </c>
      <c r="AA118" s="129">
        <v>4.0</v>
      </c>
      <c r="AB118" s="129">
        <v>1.0</v>
      </c>
      <c r="AC118" s="129">
        <v>1.0</v>
      </c>
      <c r="AD118" s="129">
        <v>1.6</v>
      </c>
      <c r="AE118" s="129">
        <v>337.0</v>
      </c>
      <c r="AF118" s="129">
        <v>1.0</v>
      </c>
      <c r="AG118" s="129">
        <v>1.0</v>
      </c>
      <c r="AH118" s="129">
        <v>3.0</v>
      </c>
      <c r="AI118" s="129">
        <v>1.0</v>
      </c>
      <c r="AJ118" s="129">
        <v>1.0</v>
      </c>
      <c r="AK118" s="129">
        <v>1.0</v>
      </c>
      <c r="AL118" s="130">
        <v>45386.658824652775</v>
      </c>
    </row>
    <row r="119">
      <c r="A119" s="129">
        <v>259.0</v>
      </c>
      <c r="B119" s="14" t="s">
        <v>97</v>
      </c>
      <c r="C119" s="14" t="s">
        <v>32</v>
      </c>
      <c r="D119" s="14" t="s">
        <v>262</v>
      </c>
      <c r="E119" s="14" t="s">
        <v>263</v>
      </c>
      <c r="F119" s="15" t="s">
        <v>108</v>
      </c>
      <c r="G119" s="15" t="s">
        <v>46</v>
      </c>
      <c r="H119" s="18" t="s">
        <v>1057</v>
      </c>
      <c r="I119" s="18" t="s">
        <v>1058</v>
      </c>
      <c r="J119" s="129">
        <v>1243277.42</v>
      </c>
      <c r="K119" s="129">
        <v>956529.05</v>
      </c>
      <c r="L119" s="129">
        <v>35447.5</v>
      </c>
      <c r="M119" s="129">
        <v>29538.75</v>
      </c>
      <c r="N119" s="129">
        <v>4.0</v>
      </c>
      <c r="O119" s="129">
        <v>3.0</v>
      </c>
      <c r="P119" s="129">
        <v>378.0</v>
      </c>
      <c r="Q119" s="129">
        <v>349.0</v>
      </c>
      <c r="R119" s="129">
        <v>13.0</v>
      </c>
      <c r="S119" s="129">
        <v>25.0</v>
      </c>
      <c r="T119" s="129">
        <v>33.0</v>
      </c>
      <c r="U119" s="129">
        <v>8.0</v>
      </c>
      <c r="V119" s="129">
        <v>-48.0</v>
      </c>
      <c r="W119" s="129">
        <v>20.0</v>
      </c>
      <c r="X119" s="129">
        <v>29.98</v>
      </c>
      <c r="Y119" s="129">
        <v>2.0</v>
      </c>
      <c r="Z119" s="129">
        <v>1.0</v>
      </c>
      <c r="AA119" s="129">
        <v>1.0</v>
      </c>
      <c r="AB119" s="129">
        <v>5.0</v>
      </c>
      <c r="AC119" s="129">
        <v>4.0</v>
      </c>
      <c r="AD119" s="129">
        <v>3.4</v>
      </c>
      <c r="AE119" s="129">
        <v>130.0</v>
      </c>
      <c r="AF119" s="129">
        <v>2.0</v>
      </c>
      <c r="AG119" s="129">
        <v>1.0</v>
      </c>
      <c r="AH119" s="129">
        <v>1.0</v>
      </c>
      <c r="AI119" s="129">
        <v>4.0</v>
      </c>
      <c r="AJ119" s="129">
        <v>3.0</v>
      </c>
      <c r="AK119" s="129">
        <v>3.0</v>
      </c>
      <c r="AL119" s="130">
        <v>45386.658824652775</v>
      </c>
    </row>
    <row r="120">
      <c r="A120" s="129">
        <v>260.0</v>
      </c>
      <c r="B120" s="14" t="s">
        <v>97</v>
      </c>
      <c r="C120" s="14" t="s">
        <v>32</v>
      </c>
      <c r="D120" s="14" t="s">
        <v>264</v>
      </c>
      <c r="E120" s="14" t="s">
        <v>265</v>
      </c>
      <c r="F120" s="15" t="s">
        <v>143</v>
      </c>
      <c r="G120" s="15" t="s">
        <v>101</v>
      </c>
      <c r="H120" s="18" t="s">
        <v>1057</v>
      </c>
      <c r="I120" s="18" t="s">
        <v>1058</v>
      </c>
      <c r="J120" s="129">
        <v>1541269.0</v>
      </c>
      <c r="K120" s="129">
        <v>1862706.43</v>
      </c>
      <c r="L120" s="129">
        <v>39662.34</v>
      </c>
      <c r="M120" s="129">
        <v>50742.1</v>
      </c>
      <c r="N120" s="129">
        <v>54.0</v>
      </c>
      <c r="O120" s="129">
        <v>57.0</v>
      </c>
      <c r="P120" s="129">
        <v>557.0</v>
      </c>
      <c r="Q120" s="129">
        <v>619.0</v>
      </c>
      <c r="R120" s="129">
        <v>38.0</v>
      </c>
      <c r="S120" s="129">
        <v>38.0</v>
      </c>
      <c r="T120" s="129">
        <v>-5.0</v>
      </c>
      <c r="U120" s="129">
        <v>-10.0</v>
      </c>
      <c r="V120" s="129">
        <v>0.0</v>
      </c>
      <c r="W120" s="129">
        <v>-21.84</v>
      </c>
      <c r="X120" s="129">
        <v>-17.26</v>
      </c>
      <c r="Y120" s="129">
        <v>1.0</v>
      </c>
      <c r="Z120" s="129">
        <v>1.0</v>
      </c>
      <c r="AA120" s="129">
        <v>1.0</v>
      </c>
      <c r="AB120" s="129">
        <v>1.0</v>
      </c>
      <c r="AC120" s="129">
        <v>1.0</v>
      </c>
      <c r="AD120" s="129">
        <v>1.0</v>
      </c>
      <c r="AE120" s="129">
        <v>536.0</v>
      </c>
      <c r="AF120" s="129">
        <v>1.0</v>
      </c>
      <c r="AG120" s="129">
        <v>1.0</v>
      </c>
      <c r="AH120" s="129">
        <v>1.0</v>
      </c>
      <c r="AI120" s="129">
        <v>1.0</v>
      </c>
      <c r="AJ120" s="129">
        <v>1.0</v>
      </c>
      <c r="AK120" s="129">
        <v>1.0</v>
      </c>
      <c r="AL120" s="130">
        <v>45386.658824652775</v>
      </c>
    </row>
    <row r="121">
      <c r="A121" s="129">
        <v>261.0</v>
      </c>
      <c r="B121" s="14" t="s">
        <v>37</v>
      </c>
      <c r="C121" s="14" t="s">
        <v>32</v>
      </c>
      <c r="D121" s="14" t="s">
        <v>266</v>
      </c>
      <c r="E121" s="14" t="s">
        <v>267</v>
      </c>
      <c r="F121" s="15" t="s">
        <v>88</v>
      </c>
      <c r="G121" s="15" t="s">
        <v>59</v>
      </c>
      <c r="H121" s="18" t="s">
        <v>1057</v>
      </c>
      <c r="I121" s="18" t="s">
        <v>1058</v>
      </c>
      <c r="J121" s="129">
        <v>1830090.47</v>
      </c>
      <c r="K121" s="129">
        <v>1740743.4</v>
      </c>
      <c r="L121" s="129">
        <v>50175.39</v>
      </c>
      <c r="M121" s="129">
        <v>50913.8</v>
      </c>
      <c r="N121" s="129">
        <v>31.0</v>
      </c>
      <c r="O121" s="129">
        <v>17.0</v>
      </c>
      <c r="P121" s="129">
        <v>596.0</v>
      </c>
      <c r="Q121" s="129">
        <v>624.0</v>
      </c>
      <c r="R121" s="129">
        <v>48.0</v>
      </c>
      <c r="S121" s="129">
        <v>50.0</v>
      </c>
      <c r="T121" s="129">
        <v>82.0</v>
      </c>
      <c r="U121" s="129">
        <v>-4.0</v>
      </c>
      <c r="V121" s="129">
        <v>-4.0</v>
      </c>
      <c r="W121" s="129">
        <v>-1.45</v>
      </c>
      <c r="X121" s="129">
        <v>5.13</v>
      </c>
      <c r="Y121" s="129">
        <v>3.0</v>
      </c>
      <c r="Z121" s="129">
        <v>1.0</v>
      </c>
      <c r="AA121" s="129">
        <v>1.0</v>
      </c>
      <c r="AB121" s="129">
        <v>1.0</v>
      </c>
      <c r="AC121" s="129">
        <v>1.0</v>
      </c>
      <c r="AD121" s="129">
        <v>1.1</v>
      </c>
      <c r="AE121" s="129">
        <v>476.0</v>
      </c>
      <c r="AF121" s="129">
        <v>2.0</v>
      </c>
      <c r="AG121" s="129">
        <v>1.0</v>
      </c>
      <c r="AH121" s="129">
        <v>1.0</v>
      </c>
      <c r="AI121" s="129">
        <v>1.0</v>
      </c>
      <c r="AJ121" s="129">
        <v>1.0</v>
      </c>
      <c r="AK121" s="129">
        <v>1.0</v>
      </c>
      <c r="AL121" s="130">
        <v>45386.658824652775</v>
      </c>
    </row>
    <row r="122">
      <c r="A122" s="129">
        <v>262.0</v>
      </c>
      <c r="B122" s="14" t="s">
        <v>42</v>
      </c>
      <c r="C122" s="14" t="s">
        <v>32</v>
      </c>
      <c r="D122" s="14" t="s">
        <v>268</v>
      </c>
      <c r="E122" s="14" t="s">
        <v>269</v>
      </c>
      <c r="F122" s="15" t="s">
        <v>270</v>
      </c>
      <c r="G122" s="15" t="s">
        <v>46</v>
      </c>
      <c r="H122" s="18" t="s">
        <v>1057</v>
      </c>
      <c r="I122" s="18" t="s">
        <v>1058</v>
      </c>
      <c r="J122" s="129">
        <v>1994903.96</v>
      </c>
      <c r="K122" s="129">
        <v>1407067.0</v>
      </c>
      <c r="L122" s="129">
        <v>73360.42</v>
      </c>
      <c r="M122" s="129">
        <v>54630.22</v>
      </c>
      <c r="N122" s="129">
        <v>35.0</v>
      </c>
      <c r="O122" s="14" t="s">
        <v>41</v>
      </c>
      <c r="P122" s="129">
        <v>1031.0</v>
      </c>
      <c r="Q122" s="129">
        <v>773.0</v>
      </c>
      <c r="R122" s="129">
        <v>88.0</v>
      </c>
      <c r="S122" s="129">
        <v>88.0</v>
      </c>
      <c r="T122" s="14" t="s">
        <v>41</v>
      </c>
      <c r="U122" s="129">
        <v>33.0</v>
      </c>
      <c r="V122" s="129">
        <v>0.0</v>
      </c>
      <c r="W122" s="129">
        <v>34.29</v>
      </c>
      <c r="X122" s="129">
        <v>41.78</v>
      </c>
      <c r="Y122" s="14" t="s">
        <v>41</v>
      </c>
      <c r="Z122" s="129">
        <v>1.0</v>
      </c>
      <c r="AA122" s="129">
        <v>1.0</v>
      </c>
      <c r="AB122" s="129">
        <v>5.0</v>
      </c>
      <c r="AC122" s="129">
        <v>5.0</v>
      </c>
      <c r="AD122" s="129">
        <v>3.55</v>
      </c>
      <c r="AE122" s="129">
        <v>124.0</v>
      </c>
      <c r="AF122" s="14" t="s">
        <v>41</v>
      </c>
      <c r="AG122" s="129">
        <v>1.0</v>
      </c>
      <c r="AH122" s="129">
        <v>1.0</v>
      </c>
      <c r="AI122" s="129">
        <v>4.0</v>
      </c>
      <c r="AJ122" s="129">
        <v>4.0</v>
      </c>
      <c r="AK122" s="129">
        <v>3.0</v>
      </c>
      <c r="AL122" s="130">
        <v>45386.658824652775</v>
      </c>
    </row>
    <row r="123">
      <c r="A123" s="129">
        <v>264.0</v>
      </c>
      <c r="B123" s="14" t="s">
        <v>42</v>
      </c>
      <c r="C123" s="14" t="s">
        <v>32</v>
      </c>
      <c r="D123" s="14" t="s">
        <v>271</v>
      </c>
      <c r="E123" s="14" t="s">
        <v>272</v>
      </c>
      <c r="F123" s="15" t="s">
        <v>270</v>
      </c>
      <c r="G123" s="15" t="s">
        <v>46</v>
      </c>
      <c r="H123" s="18" t="s">
        <v>1057</v>
      </c>
      <c r="I123" s="18" t="s">
        <v>1058</v>
      </c>
      <c r="J123" s="129">
        <v>1922252.77</v>
      </c>
      <c r="K123" s="129">
        <v>2587963.91</v>
      </c>
      <c r="L123" s="129">
        <v>60558.41</v>
      </c>
      <c r="M123" s="129">
        <v>86175.25</v>
      </c>
      <c r="N123" s="129">
        <v>115.0</v>
      </c>
      <c r="O123" s="129">
        <v>85.0</v>
      </c>
      <c r="P123" s="129">
        <v>861.0</v>
      </c>
      <c r="Q123" s="129">
        <v>1027.0</v>
      </c>
      <c r="R123" s="129">
        <v>60.0</v>
      </c>
      <c r="S123" s="129">
        <v>68.0</v>
      </c>
      <c r="T123" s="129">
        <v>35.0</v>
      </c>
      <c r="U123" s="129">
        <v>-16.0</v>
      </c>
      <c r="V123" s="129">
        <v>-11.0</v>
      </c>
      <c r="W123" s="129">
        <v>-29.73</v>
      </c>
      <c r="X123" s="129">
        <v>-25.72</v>
      </c>
      <c r="Y123" s="129">
        <v>2.0</v>
      </c>
      <c r="Z123" s="129">
        <v>1.0</v>
      </c>
      <c r="AA123" s="129">
        <v>1.0</v>
      </c>
      <c r="AB123" s="129">
        <v>1.0</v>
      </c>
      <c r="AC123" s="129">
        <v>1.0</v>
      </c>
      <c r="AD123" s="129">
        <v>1.05</v>
      </c>
      <c r="AE123" s="129">
        <v>482.0</v>
      </c>
      <c r="AF123" s="129">
        <v>2.0</v>
      </c>
      <c r="AG123" s="129">
        <v>1.0</v>
      </c>
      <c r="AH123" s="129">
        <v>1.0</v>
      </c>
      <c r="AI123" s="129">
        <v>1.0</v>
      </c>
      <c r="AJ123" s="129">
        <v>1.0</v>
      </c>
      <c r="AK123" s="129">
        <v>1.0</v>
      </c>
      <c r="AL123" s="130">
        <v>45386.658824652775</v>
      </c>
    </row>
    <row r="124">
      <c r="A124" s="129">
        <v>267.0</v>
      </c>
      <c r="B124" s="14" t="s">
        <v>42</v>
      </c>
      <c r="C124" s="14" t="s">
        <v>32</v>
      </c>
      <c r="D124" s="14" t="s">
        <v>203</v>
      </c>
      <c r="E124" s="14" t="s">
        <v>204</v>
      </c>
      <c r="F124" s="15" t="s">
        <v>108</v>
      </c>
      <c r="G124" s="15" t="s">
        <v>46</v>
      </c>
      <c r="H124" s="18" t="s">
        <v>1057</v>
      </c>
      <c r="I124" s="18" t="s">
        <v>1058</v>
      </c>
      <c r="J124" s="129">
        <v>1111760.54</v>
      </c>
      <c r="K124" s="129">
        <v>969473.17</v>
      </c>
      <c r="L124" s="129">
        <v>39228.17</v>
      </c>
      <c r="M124" s="129">
        <v>38113.92</v>
      </c>
      <c r="N124" s="129">
        <v>16.0</v>
      </c>
      <c r="O124" s="129">
        <v>17.0</v>
      </c>
      <c r="P124" s="129">
        <v>674.0</v>
      </c>
      <c r="Q124" s="129">
        <v>667.0</v>
      </c>
      <c r="R124" s="129">
        <v>50.0</v>
      </c>
      <c r="S124" s="129">
        <v>40.0</v>
      </c>
      <c r="T124" s="129">
        <v>-5.0</v>
      </c>
      <c r="U124" s="129">
        <v>1.0</v>
      </c>
      <c r="V124" s="129">
        <v>25.0</v>
      </c>
      <c r="W124" s="129">
        <v>2.92</v>
      </c>
      <c r="X124" s="129">
        <v>14.68</v>
      </c>
      <c r="Y124" s="129">
        <v>1.0</v>
      </c>
      <c r="Z124" s="129">
        <v>1.0</v>
      </c>
      <c r="AA124" s="129">
        <v>2.0</v>
      </c>
      <c r="AB124" s="129">
        <v>1.0</v>
      </c>
      <c r="AC124" s="129">
        <v>3.0</v>
      </c>
      <c r="AD124" s="129">
        <v>1.7</v>
      </c>
      <c r="AE124" s="129">
        <v>324.0</v>
      </c>
      <c r="AF124" s="129">
        <v>1.0</v>
      </c>
      <c r="AG124" s="129">
        <v>1.0</v>
      </c>
      <c r="AH124" s="129">
        <v>2.0</v>
      </c>
      <c r="AI124" s="129">
        <v>1.0</v>
      </c>
      <c r="AJ124" s="129">
        <v>2.0</v>
      </c>
      <c r="AK124" s="129">
        <v>1.0</v>
      </c>
      <c r="AL124" s="130">
        <v>45386.658824652775</v>
      </c>
    </row>
    <row r="125">
      <c r="A125" s="129">
        <v>269.0</v>
      </c>
      <c r="B125" s="14" t="s">
        <v>42</v>
      </c>
      <c r="C125" s="14" t="s">
        <v>32</v>
      </c>
      <c r="D125" s="14" t="s">
        <v>273</v>
      </c>
      <c r="E125" s="14" t="s">
        <v>274</v>
      </c>
      <c r="F125" s="15" t="s">
        <v>275</v>
      </c>
      <c r="G125" s="15" t="s">
        <v>46</v>
      </c>
      <c r="H125" s="18" t="s">
        <v>1057</v>
      </c>
      <c r="I125" s="18" t="s">
        <v>1058</v>
      </c>
      <c r="J125" s="129">
        <v>3726095.21</v>
      </c>
      <c r="K125" s="129">
        <v>3976625.92</v>
      </c>
      <c r="L125" s="129">
        <v>122968.06</v>
      </c>
      <c r="M125" s="129">
        <v>138076.44</v>
      </c>
      <c r="N125" s="129">
        <v>76.0</v>
      </c>
      <c r="O125" s="129">
        <v>123.0</v>
      </c>
      <c r="P125" s="129">
        <v>1355.0</v>
      </c>
      <c r="Q125" s="129">
        <v>1370.0</v>
      </c>
      <c r="R125" s="129">
        <v>110.0</v>
      </c>
      <c r="S125" s="129">
        <v>121.0</v>
      </c>
      <c r="T125" s="129">
        <v>-38.0</v>
      </c>
      <c r="U125" s="129">
        <v>-1.0</v>
      </c>
      <c r="V125" s="129">
        <v>-9.0</v>
      </c>
      <c r="W125" s="129">
        <v>-10.94</v>
      </c>
      <c r="X125" s="129">
        <v>-6.3</v>
      </c>
      <c r="Y125" s="129">
        <v>1.0</v>
      </c>
      <c r="Z125" s="129">
        <v>1.0</v>
      </c>
      <c r="AA125" s="129">
        <v>1.0</v>
      </c>
      <c r="AB125" s="129">
        <v>1.0</v>
      </c>
      <c r="AC125" s="129">
        <v>1.0</v>
      </c>
      <c r="AD125" s="129">
        <v>1.0</v>
      </c>
      <c r="AE125" s="129">
        <v>563.0</v>
      </c>
      <c r="AF125" s="129">
        <v>1.0</v>
      </c>
      <c r="AG125" s="129">
        <v>1.0</v>
      </c>
      <c r="AH125" s="129">
        <v>1.0</v>
      </c>
      <c r="AI125" s="129">
        <v>1.0</v>
      </c>
      <c r="AJ125" s="129">
        <v>1.0</v>
      </c>
      <c r="AK125" s="129">
        <v>1.0</v>
      </c>
      <c r="AL125" s="130">
        <v>45386.658824652775</v>
      </c>
    </row>
    <row r="126">
      <c r="A126" s="129">
        <v>270.0</v>
      </c>
      <c r="B126" s="14" t="s">
        <v>67</v>
      </c>
      <c r="C126" s="14" t="s">
        <v>32</v>
      </c>
      <c r="D126" s="14" t="s">
        <v>276</v>
      </c>
      <c r="E126" s="14" t="s">
        <v>277</v>
      </c>
      <c r="F126" s="15" t="s">
        <v>93</v>
      </c>
      <c r="G126" s="15" t="s">
        <v>46</v>
      </c>
      <c r="H126" s="18" t="s">
        <v>1057</v>
      </c>
      <c r="I126" s="18" t="s">
        <v>1058</v>
      </c>
      <c r="J126" s="129">
        <v>2314614.58</v>
      </c>
      <c r="K126" s="129">
        <v>1920277.45</v>
      </c>
      <c r="L126" s="129">
        <v>67378.5</v>
      </c>
      <c r="M126" s="129">
        <v>66117.75</v>
      </c>
      <c r="N126" s="129">
        <v>77.0</v>
      </c>
      <c r="O126" s="129">
        <v>40.0</v>
      </c>
      <c r="P126" s="129">
        <v>570.0</v>
      </c>
      <c r="Q126" s="129">
        <v>539.0</v>
      </c>
      <c r="R126" s="129">
        <v>96.0</v>
      </c>
      <c r="S126" s="129">
        <v>72.0</v>
      </c>
      <c r="T126" s="129">
        <v>92.0</v>
      </c>
      <c r="U126" s="129">
        <v>5.0</v>
      </c>
      <c r="V126" s="129">
        <v>33.0</v>
      </c>
      <c r="W126" s="129">
        <v>1.91</v>
      </c>
      <c r="X126" s="129">
        <v>20.54</v>
      </c>
      <c r="Y126" s="129">
        <v>4.0</v>
      </c>
      <c r="Z126" s="129">
        <v>1.0</v>
      </c>
      <c r="AA126" s="129">
        <v>2.0</v>
      </c>
      <c r="AB126" s="129">
        <v>1.0</v>
      </c>
      <c r="AC126" s="129">
        <v>3.0</v>
      </c>
      <c r="AD126" s="129">
        <v>1.85</v>
      </c>
      <c r="AE126" s="129">
        <v>293.0</v>
      </c>
      <c r="AF126" s="129">
        <v>3.0</v>
      </c>
      <c r="AG126" s="129">
        <v>1.0</v>
      </c>
      <c r="AH126" s="129">
        <v>2.0</v>
      </c>
      <c r="AI126" s="129">
        <v>1.0</v>
      </c>
      <c r="AJ126" s="129">
        <v>2.0</v>
      </c>
      <c r="AK126" s="129">
        <v>2.0</v>
      </c>
      <c r="AL126" s="130">
        <v>45386.658824652775</v>
      </c>
    </row>
    <row r="127">
      <c r="A127" s="129">
        <v>274.0</v>
      </c>
      <c r="B127" s="14" t="s">
        <v>42</v>
      </c>
      <c r="C127" s="14" t="s">
        <v>32</v>
      </c>
      <c r="D127" s="14" t="s">
        <v>273</v>
      </c>
      <c r="E127" s="14" t="s">
        <v>274</v>
      </c>
      <c r="F127" s="15" t="s">
        <v>70</v>
      </c>
      <c r="G127" s="15" t="s">
        <v>36</v>
      </c>
      <c r="H127" s="18" t="s">
        <v>1057</v>
      </c>
      <c r="I127" s="18" t="s">
        <v>1058</v>
      </c>
      <c r="J127" s="129">
        <v>1196887.45</v>
      </c>
      <c r="K127" s="129">
        <v>706097.51</v>
      </c>
      <c r="L127" s="129">
        <v>36314.46</v>
      </c>
      <c r="M127" s="129">
        <v>22507.52</v>
      </c>
      <c r="N127" s="129">
        <v>27.0</v>
      </c>
      <c r="O127" s="129">
        <v>29.0</v>
      </c>
      <c r="P127" s="129">
        <v>414.0</v>
      </c>
      <c r="Q127" s="129">
        <v>344.0</v>
      </c>
      <c r="R127" s="129">
        <v>16.0</v>
      </c>
      <c r="S127" s="129">
        <v>23.0</v>
      </c>
      <c r="T127" s="129">
        <v>-6.0</v>
      </c>
      <c r="U127" s="129">
        <v>20.0</v>
      </c>
      <c r="V127" s="129">
        <v>-30.0</v>
      </c>
      <c r="W127" s="129">
        <v>61.34</v>
      </c>
      <c r="X127" s="129">
        <v>69.51</v>
      </c>
      <c r="Y127" s="129">
        <v>1.0</v>
      </c>
      <c r="Z127" s="129">
        <v>1.0</v>
      </c>
      <c r="AA127" s="129">
        <v>1.0</v>
      </c>
      <c r="AB127" s="129">
        <v>5.0</v>
      </c>
      <c r="AC127" s="129">
        <v>5.0</v>
      </c>
      <c r="AD127" s="129">
        <v>3.6</v>
      </c>
      <c r="AE127" s="129">
        <v>91.0</v>
      </c>
      <c r="AF127" s="129">
        <v>1.0</v>
      </c>
      <c r="AG127" s="129">
        <v>1.0</v>
      </c>
      <c r="AH127" s="129">
        <v>1.0</v>
      </c>
      <c r="AI127" s="129">
        <v>4.0</v>
      </c>
      <c r="AJ127" s="129">
        <v>4.0</v>
      </c>
      <c r="AK127" s="129">
        <v>3.0</v>
      </c>
      <c r="AL127" s="130">
        <v>45386.658824652775</v>
      </c>
    </row>
    <row r="128">
      <c r="A128" s="129">
        <v>275.0</v>
      </c>
      <c r="B128" s="14" t="s">
        <v>60</v>
      </c>
      <c r="C128" s="14" t="s">
        <v>32</v>
      </c>
      <c r="D128" s="14" t="s">
        <v>278</v>
      </c>
      <c r="E128" s="14" t="s">
        <v>279</v>
      </c>
      <c r="F128" s="15" t="s">
        <v>88</v>
      </c>
      <c r="G128" s="15" t="s">
        <v>59</v>
      </c>
      <c r="H128" s="18" t="s">
        <v>1057</v>
      </c>
      <c r="I128" s="18" t="s">
        <v>1058</v>
      </c>
      <c r="J128" s="129">
        <v>2001908.82</v>
      </c>
      <c r="K128" s="129">
        <v>2035750.29</v>
      </c>
      <c r="L128" s="129">
        <v>51197.17</v>
      </c>
      <c r="M128" s="129">
        <v>56592.87</v>
      </c>
      <c r="N128" s="129">
        <v>58.0</v>
      </c>
      <c r="O128" s="129">
        <v>48.0</v>
      </c>
      <c r="P128" s="129">
        <v>609.0</v>
      </c>
      <c r="Q128" s="129">
        <v>601.0</v>
      </c>
      <c r="R128" s="129">
        <v>48.0</v>
      </c>
      <c r="S128" s="129">
        <v>52.0</v>
      </c>
      <c r="T128" s="129">
        <v>20.0</v>
      </c>
      <c r="U128" s="129">
        <v>1.0</v>
      </c>
      <c r="V128" s="129">
        <v>-7.0</v>
      </c>
      <c r="W128" s="129">
        <v>-9.53</v>
      </c>
      <c r="X128" s="129">
        <v>-1.66</v>
      </c>
      <c r="Y128" s="129">
        <v>1.0</v>
      </c>
      <c r="Z128" s="129">
        <v>1.0</v>
      </c>
      <c r="AA128" s="129">
        <v>1.0</v>
      </c>
      <c r="AB128" s="129">
        <v>1.0</v>
      </c>
      <c r="AC128" s="129">
        <v>1.0</v>
      </c>
      <c r="AD128" s="129">
        <v>1.0</v>
      </c>
      <c r="AE128" s="129">
        <v>545.0</v>
      </c>
      <c r="AF128" s="129">
        <v>1.0</v>
      </c>
      <c r="AG128" s="129">
        <v>1.0</v>
      </c>
      <c r="AH128" s="129">
        <v>1.0</v>
      </c>
      <c r="AI128" s="129">
        <v>1.0</v>
      </c>
      <c r="AJ128" s="129">
        <v>1.0</v>
      </c>
      <c r="AK128" s="129">
        <v>1.0</v>
      </c>
      <c r="AL128" s="130">
        <v>45386.658824652775</v>
      </c>
    </row>
    <row r="129">
      <c r="A129" s="129">
        <v>278.0</v>
      </c>
      <c r="B129" s="14" t="s">
        <v>63</v>
      </c>
      <c r="C129" s="14" t="s">
        <v>32</v>
      </c>
      <c r="D129" s="14" t="s">
        <v>144</v>
      </c>
      <c r="E129" s="14" t="s">
        <v>280</v>
      </c>
      <c r="F129" s="15" t="s">
        <v>220</v>
      </c>
      <c r="G129" s="15" t="s">
        <v>59</v>
      </c>
      <c r="H129" s="18" t="s">
        <v>1057</v>
      </c>
      <c r="I129" s="18" t="s">
        <v>1058</v>
      </c>
      <c r="J129" s="129">
        <v>1213842.46</v>
      </c>
      <c r="K129" s="129">
        <v>927788.75</v>
      </c>
      <c r="L129" s="129">
        <v>39297.25</v>
      </c>
      <c r="M129" s="129">
        <v>32586.0</v>
      </c>
      <c r="N129" s="129">
        <v>5.0</v>
      </c>
      <c r="O129" s="129">
        <v>8.0</v>
      </c>
      <c r="P129" s="129">
        <v>581.0</v>
      </c>
      <c r="Q129" s="129">
        <v>495.0</v>
      </c>
      <c r="R129" s="129">
        <v>13.0</v>
      </c>
      <c r="S129" s="129">
        <v>21.0</v>
      </c>
      <c r="T129" s="129">
        <v>-37.0</v>
      </c>
      <c r="U129" s="129">
        <v>17.0</v>
      </c>
      <c r="V129" s="129">
        <v>-38.0</v>
      </c>
      <c r="W129" s="129">
        <v>20.6</v>
      </c>
      <c r="X129" s="129">
        <v>30.83</v>
      </c>
      <c r="Y129" s="129">
        <v>1.0</v>
      </c>
      <c r="Z129" s="129">
        <v>1.0</v>
      </c>
      <c r="AA129" s="129">
        <v>1.0</v>
      </c>
      <c r="AB129" s="129">
        <v>5.0</v>
      </c>
      <c r="AC129" s="129">
        <v>5.0</v>
      </c>
      <c r="AD129" s="129">
        <v>3.6</v>
      </c>
      <c r="AE129" s="129">
        <v>93.0</v>
      </c>
      <c r="AF129" s="129">
        <v>1.0</v>
      </c>
      <c r="AG129" s="129">
        <v>1.0</v>
      </c>
      <c r="AH129" s="129">
        <v>1.0</v>
      </c>
      <c r="AI129" s="129">
        <v>4.0</v>
      </c>
      <c r="AJ129" s="129">
        <v>4.0</v>
      </c>
      <c r="AK129" s="129">
        <v>3.0</v>
      </c>
      <c r="AL129" s="130">
        <v>45386.658824652775</v>
      </c>
    </row>
    <row r="130">
      <c r="A130" s="129">
        <v>279.0</v>
      </c>
      <c r="B130" s="14" t="s">
        <v>37</v>
      </c>
      <c r="C130" s="14" t="s">
        <v>32</v>
      </c>
      <c r="D130" s="14" t="s">
        <v>281</v>
      </c>
      <c r="E130" s="14" t="s">
        <v>282</v>
      </c>
      <c r="F130" s="15" t="s">
        <v>220</v>
      </c>
      <c r="G130" s="15" t="s">
        <v>59</v>
      </c>
      <c r="H130" s="18" t="s">
        <v>1057</v>
      </c>
      <c r="I130" s="18" t="s">
        <v>1058</v>
      </c>
      <c r="J130" s="129">
        <v>631831.43</v>
      </c>
      <c r="K130" s="129">
        <v>420227.08</v>
      </c>
      <c r="L130" s="129">
        <v>21604.76</v>
      </c>
      <c r="M130" s="129">
        <v>17282.03</v>
      </c>
      <c r="N130" s="14" t="s">
        <v>41</v>
      </c>
      <c r="O130" s="14" t="s">
        <v>41</v>
      </c>
      <c r="P130" s="129">
        <v>268.0</v>
      </c>
      <c r="Q130" s="129">
        <v>208.0</v>
      </c>
      <c r="R130" s="129">
        <v>25.0</v>
      </c>
      <c r="S130" s="129">
        <v>10.0</v>
      </c>
      <c r="T130" s="14" t="s">
        <v>41</v>
      </c>
      <c r="U130" s="129">
        <v>28.0</v>
      </c>
      <c r="V130" s="129">
        <v>150.0</v>
      </c>
      <c r="W130" s="129">
        <v>25.01</v>
      </c>
      <c r="X130" s="129">
        <v>50.35</v>
      </c>
      <c r="Y130" s="14" t="s">
        <v>41</v>
      </c>
      <c r="Z130" s="129">
        <v>1.0</v>
      </c>
      <c r="AA130" s="129">
        <v>5.0</v>
      </c>
      <c r="AB130" s="129">
        <v>5.0</v>
      </c>
      <c r="AC130" s="129">
        <v>5.0</v>
      </c>
      <c r="AD130" s="129">
        <v>4.35</v>
      </c>
      <c r="AE130" s="129">
        <v>20.0</v>
      </c>
      <c r="AF130" s="14" t="s">
        <v>41</v>
      </c>
      <c r="AG130" s="129">
        <v>1.0</v>
      </c>
      <c r="AH130" s="129">
        <v>4.0</v>
      </c>
      <c r="AI130" s="129">
        <v>4.0</v>
      </c>
      <c r="AJ130" s="129">
        <v>4.0</v>
      </c>
      <c r="AK130" s="129">
        <v>4.0</v>
      </c>
      <c r="AL130" s="130">
        <v>45386.658824652775</v>
      </c>
    </row>
    <row r="131">
      <c r="A131" s="129">
        <v>280.0</v>
      </c>
      <c r="B131" s="14" t="s">
        <v>63</v>
      </c>
      <c r="C131" s="14" t="s">
        <v>32</v>
      </c>
      <c r="D131" s="14" t="s">
        <v>89</v>
      </c>
      <c r="E131" s="14" t="s">
        <v>283</v>
      </c>
      <c r="F131" s="15" t="s">
        <v>88</v>
      </c>
      <c r="G131" s="15" t="s">
        <v>59</v>
      </c>
      <c r="H131" s="18" t="s">
        <v>1057</v>
      </c>
      <c r="I131" s="18" t="s">
        <v>1058</v>
      </c>
      <c r="J131" s="129">
        <v>798291.8</v>
      </c>
      <c r="K131" s="129">
        <v>808829.45</v>
      </c>
      <c r="L131" s="129">
        <v>22636.69</v>
      </c>
      <c r="M131" s="129">
        <v>24528.72</v>
      </c>
      <c r="N131" s="129">
        <v>5.0</v>
      </c>
      <c r="O131" s="129">
        <v>8.0</v>
      </c>
      <c r="P131" s="129">
        <v>277.0</v>
      </c>
      <c r="Q131" s="129">
        <v>243.0</v>
      </c>
      <c r="R131" s="129">
        <v>23.0</v>
      </c>
      <c r="S131" s="129">
        <v>26.0</v>
      </c>
      <c r="T131" s="129">
        <v>-37.0</v>
      </c>
      <c r="U131" s="129">
        <v>13.0</v>
      </c>
      <c r="V131" s="129">
        <v>-11.0</v>
      </c>
      <c r="W131" s="129">
        <v>-7.71</v>
      </c>
      <c r="X131" s="129">
        <v>-1.3</v>
      </c>
      <c r="Y131" s="129">
        <v>1.0</v>
      </c>
      <c r="Z131" s="129">
        <v>1.0</v>
      </c>
      <c r="AA131" s="129">
        <v>1.0</v>
      </c>
      <c r="AB131" s="129">
        <v>1.0</v>
      </c>
      <c r="AC131" s="129">
        <v>1.0</v>
      </c>
      <c r="AD131" s="129">
        <v>1.0</v>
      </c>
      <c r="AE131" s="129">
        <v>501.0</v>
      </c>
      <c r="AF131" s="129">
        <v>1.0</v>
      </c>
      <c r="AG131" s="129">
        <v>1.0</v>
      </c>
      <c r="AH131" s="129">
        <v>1.0</v>
      </c>
      <c r="AI131" s="129">
        <v>1.0</v>
      </c>
      <c r="AJ131" s="129">
        <v>1.0</v>
      </c>
      <c r="AK131" s="129">
        <v>1.0</v>
      </c>
      <c r="AL131" s="130">
        <v>45386.658824652775</v>
      </c>
    </row>
    <row r="132">
      <c r="A132" s="129">
        <v>281.0</v>
      </c>
      <c r="B132" s="14" t="s">
        <v>60</v>
      </c>
      <c r="C132" s="14" t="s">
        <v>32</v>
      </c>
      <c r="D132" s="14" t="s">
        <v>129</v>
      </c>
      <c r="E132" s="14" t="s">
        <v>130</v>
      </c>
      <c r="F132" s="15" t="s">
        <v>88</v>
      </c>
      <c r="G132" s="15" t="s">
        <v>59</v>
      </c>
      <c r="H132" s="18" t="s">
        <v>1057</v>
      </c>
      <c r="I132" s="18" t="s">
        <v>1058</v>
      </c>
      <c r="J132" s="129">
        <v>571110.53</v>
      </c>
      <c r="K132" s="129">
        <v>629464.16</v>
      </c>
      <c r="L132" s="129">
        <v>15736.49</v>
      </c>
      <c r="M132" s="129">
        <v>17499.19</v>
      </c>
      <c r="N132" s="129">
        <v>15.0</v>
      </c>
      <c r="O132" s="129">
        <v>7.0</v>
      </c>
      <c r="P132" s="129">
        <v>328.0</v>
      </c>
      <c r="Q132" s="129">
        <v>348.0</v>
      </c>
      <c r="R132" s="129">
        <v>48.0</v>
      </c>
      <c r="S132" s="129">
        <v>33.0</v>
      </c>
      <c r="T132" s="129">
        <v>114.0</v>
      </c>
      <c r="U132" s="129">
        <v>-5.0</v>
      </c>
      <c r="V132" s="129">
        <v>45.0</v>
      </c>
      <c r="W132" s="129">
        <v>-10.07</v>
      </c>
      <c r="X132" s="129">
        <v>-9.27</v>
      </c>
      <c r="Y132" s="129">
        <v>4.0</v>
      </c>
      <c r="Z132" s="129">
        <v>1.0</v>
      </c>
      <c r="AA132" s="129">
        <v>3.0</v>
      </c>
      <c r="AB132" s="129">
        <v>1.0</v>
      </c>
      <c r="AC132" s="129">
        <v>1.0</v>
      </c>
      <c r="AD132" s="129">
        <v>1.55</v>
      </c>
      <c r="AE132" s="129">
        <v>347.0</v>
      </c>
      <c r="AF132" s="129">
        <v>3.0</v>
      </c>
      <c r="AG132" s="129">
        <v>1.0</v>
      </c>
      <c r="AH132" s="129">
        <v>2.0</v>
      </c>
      <c r="AI132" s="129">
        <v>1.0</v>
      </c>
      <c r="AJ132" s="129">
        <v>1.0</v>
      </c>
      <c r="AK132" s="129">
        <v>1.0</v>
      </c>
      <c r="AL132" s="130">
        <v>45386.658824652775</v>
      </c>
    </row>
    <row r="133">
      <c r="A133" s="129">
        <v>282.0</v>
      </c>
      <c r="B133" s="14" t="s">
        <v>60</v>
      </c>
      <c r="C133" s="14" t="s">
        <v>32</v>
      </c>
      <c r="D133" s="14" t="s">
        <v>284</v>
      </c>
      <c r="E133" s="14" t="s">
        <v>285</v>
      </c>
      <c r="F133" s="15" t="s">
        <v>88</v>
      </c>
      <c r="G133" s="15" t="s">
        <v>59</v>
      </c>
      <c r="H133" s="18" t="s">
        <v>1057</v>
      </c>
      <c r="I133" s="18" t="s">
        <v>1058</v>
      </c>
      <c r="J133" s="129">
        <v>1236096.12</v>
      </c>
      <c r="K133" s="129">
        <v>1163939.58</v>
      </c>
      <c r="L133" s="129">
        <v>33611.41</v>
      </c>
      <c r="M133" s="129">
        <v>37730.68</v>
      </c>
      <c r="N133" s="129">
        <v>13.0</v>
      </c>
      <c r="O133" s="129">
        <v>28.0</v>
      </c>
      <c r="P133" s="129">
        <v>403.0</v>
      </c>
      <c r="Q133" s="129">
        <v>351.0</v>
      </c>
      <c r="R133" s="129">
        <v>41.0</v>
      </c>
      <c r="S133" s="129">
        <v>17.0</v>
      </c>
      <c r="T133" s="129">
        <v>-53.0</v>
      </c>
      <c r="U133" s="129">
        <v>14.0</v>
      </c>
      <c r="V133" s="129">
        <v>141.0</v>
      </c>
      <c r="W133" s="129">
        <v>-10.92</v>
      </c>
      <c r="X133" s="129">
        <v>6.2</v>
      </c>
      <c r="Y133" s="129">
        <v>1.0</v>
      </c>
      <c r="Z133" s="129">
        <v>1.0</v>
      </c>
      <c r="AA133" s="129">
        <v>5.0</v>
      </c>
      <c r="AB133" s="129">
        <v>1.0</v>
      </c>
      <c r="AC133" s="129">
        <v>1.0</v>
      </c>
      <c r="AD133" s="129">
        <v>1.8</v>
      </c>
      <c r="AE133" s="129">
        <v>299.0</v>
      </c>
      <c r="AF133" s="129">
        <v>1.0</v>
      </c>
      <c r="AG133" s="129">
        <v>1.0</v>
      </c>
      <c r="AH133" s="129">
        <v>4.0</v>
      </c>
      <c r="AI133" s="129">
        <v>1.0</v>
      </c>
      <c r="AJ133" s="129">
        <v>1.0</v>
      </c>
      <c r="AK133" s="129">
        <v>1.0</v>
      </c>
      <c r="AL133" s="130">
        <v>45386.658824652775</v>
      </c>
    </row>
    <row r="134">
      <c r="A134" s="129">
        <v>283.0</v>
      </c>
      <c r="B134" s="14" t="s">
        <v>67</v>
      </c>
      <c r="C134" s="14" t="s">
        <v>32</v>
      </c>
      <c r="D134" s="14" t="s">
        <v>286</v>
      </c>
      <c r="E134" s="14" t="s">
        <v>287</v>
      </c>
      <c r="F134" s="15" t="s">
        <v>228</v>
      </c>
      <c r="G134" s="15" t="s">
        <v>36</v>
      </c>
      <c r="H134" s="18" t="s">
        <v>1057</v>
      </c>
      <c r="I134" s="18" t="s">
        <v>1058</v>
      </c>
      <c r="J134" s="129">
        <v>1724910.51</v>
      </c>
      <c r="K134" s="129">
        <v>1799801.11</v>
      </c>
      <c r="L134" s="129">
        <v>50807.69</v>
      </c>
      <c r="M134" s="129">
        <v>53995.49</v>
      </c>
      <c r="N134" s="14" t="s">
        <v>41</v>
      </c>
      <c r="O134" s="129">
        <v>16.0</v>
      </c>
      <c r="P134" s="129">
        <v>406.0</v>
      </c>
      <c r="Q134" s="129">
        <v>487.0</v>
      </c>
      <c r="R134" s="129">
        <v>25.0</v>
      </c>
      <c r="S134" s="129">
        <v>44.0</v>
      </c>
      <c r="T134" s="14" t="s">
        <v>41</v>
      </c>
      <c r="U134" s="129">
        <v>-16.0</v>
      </c>
      <c r="V134" s="129">
        <v>-43.0</v>
      </c>
      <c r="W134" s="129">
        <v>-5.9</v>
      </c>
      <c r="X134" s="129">
        <v>-4.16</v>
      </c>
      <c r="Y134" s="14" t="s">
        <v>41</v>
      </c>
      <c r="Z134" s="129">
        <v>1.0</v>
      </c>
      <c r="AA134" s="129">
        <v>1.0</v>
      </c>
      <c r="AB134" s="129">
        <v>1.0</v>
      </c>
      <c r="AC134" s="129">
        <v>1.0</v>
      </c>
      <c r="AD134" s="129">
        <v>0.95</v>
      </c>
      <c r="AE134" s="129">
        <v>597.0</v>
      </c>
      <c r="AF134" s="14" t="s">
        <v>41</v>
      </c>
      <c r="AG134" s="129">
        <v>1.0</v>
      </c>
      <c r="AH134" s="129">
        <v>1.0</v>
      </c>
      <c r="AI134" s="129">
        <v>1.0</v>
      </c>
      <c r="AJ134" s="129">
        <v>1.0</v>
      </c>
      <c r="AK134" s="129">
        <v>1.0</v>
      </c>
      <c r="AL134" s="130">
        <v>45386.658824652775</v>
      </c>
    </row>
    <row r="135">
      <c r="A135" s="129">
        <v>284.0</v>
      </c>
      <c r="B135" s="14" t="s">
        <v>63</v>
      </c>
      <c r="C135" s="14" t="s">
        <v>32</v>
      </c>
      <c r="D135" s="14" t="s">
        <v>288</v>
      </c>
      <c r="E135" s="14" t="s">
        <v>289</v>
      </c>
      <c r="F135" s="15" t="s">
        <v>88</v>
      </c>
      <c r="G135" s="15" t="s">
        <v>59</v>
      </c>
      <c r="H135" s="18" t="s">
        <v>1057</v>
      </c>
      <c r="I135" s="18" t="s">
        <v>1058</v>
      </c>
      <c r="J135" s="129">
        <v>1069169.58</v>
      </c>
      <c r="K135" s="129">
        <v>834671.91</v>
      </c>
      <c r="L135" s="129">
        <v>26274.13</v>
      </c>
      <c r="M135" s="129">
        <v>21222.91</v>
      </c>
      <c r="N135" s="129">
        <v>22.0</v>
      </c>
      <c r="O135" s="129">
        <v>9.0</v>
      </c>
      <c r="P135" s="129">
        <v>282.0</v>
      </c>
      <c r="Q135" s="129">
        <v>257.0</v>
      </c>
      <c r="R135" s="129">
        <v>32.0</v>
      </c>
      <c r="S135" s="129">
        <v>42.0</v>
      </c>
      <c r="T135" s="129">
        <v>144.0</v>
      </c>
      <c r="U135" s="129">
        <v>9.0</v>
      </c>
      <c r="V135" s="129">
        <v>-23.0</v>
      </c>
      <c r="W135" s="129">
        <v>23.8</v>
      </c>
      <c r="X135" s="129">
        <v>28.09</v>
      </c>
      <c r="Y135" s="129">
        <v>5.0</v>
      </c>
      <c r="Z135" s="129">
        <v>1.0</v>
      </c>
      <c r="AA135" s="129">
        <v>1.0</v>
      </c>
      <c r="AB135" s="129">
        <v>5.0</v>
      </c>
      <c r="AC135" s="129">
        <v>4.0</v>
      </c>
      <c r="AD135" s="129">
        <v>3.55</v>
      </c>
      <c r="AE135" s="129">
        <v>112.0</v>
      </c>
      <c r="AF135" s="129">
        <v>4.0</v>
      </c>
      <c r="AG135" s="129">
        <v>1.0</v>
      </c>
      <c r="AH135" s="129">
        <v>1.0</v>
      </c>
      <c r="AI135" s="129">
        <v>4.0</v>
      </c>
      <c r="AJ135" s="129">
        <v>3.0</v>
      </c>
      <c r="AK135" s="129">
        <v>3.0</v>
      </c>
      <c r="AL135" s="130">
        <v>45386.658824652775</v>
      </c>
    </row>
    <row r="136">
      <c r="A136" s="129">
        <v>286.0</v>
      </c>
      <c r="B136" s="14" t="s">
        <v>63</v>
      </c>
      <c r="C136" s="14" t="s">
        <v>32</v>
      </c>
      <c r="D136" s="14" t="s">
        <v>290</v>
      </c>
      <c r="E136" s="14" t="s">
        <v>291</v>
      </c>
      <c r="F136" s="15" t="s">
        <v>88</v>
      </c>
      <c r="G136" s="15" t="s">
        <v>59</v>
      </c>
      <c r="H136" s="18" t="s">
        <v>1057</v>
      </c>
      <c r="I136" s="18" t="s">
        <v>1058</v>
      </c>
      <c r="J136" s="129">
        <v>1122215.52</v>
      </c>
      <c r="K136" s="129">
        <v>1096094.3</v>
      </c>
      <c r="L136" s="129">
        <v>30041.59</v>
      </c>
      <c r="M136" s="129">
        <v>31657.28</v>
      </c>
      <c r="N136" s="129">
        <v>21.0</v>
      </c>
      <c r="O136" s="129">
        <v>17.0</v>
      </c>
      <c r="P136" s="129">
        <v>456.0</v>
      </c>
      <c r="Q136" s="129">
        <v>473.0</v>
      </c>
      <c r="R136" s="129">
        <v>32.0</v>
      </c>
      <c r="S136" s="129">
        <v>48.0</v>
      </c>
      <c r="T136" s="129">
        <v>23.0</v>
      </c>
      <c r="U136" s="129">
        <v>-3.0</v>
      </c>
      <c r="V136" s="129">
        <v>-33.0</v>
      </c>
      <c r="W136" s="129">
        <v>-5.1</v>
      </c>
      <c r="X136" s="129">
        <v>2.38</v>
      </c>
      <c r="Y136" s="129">
        <v>1.0</v>
      </c>
      <c r="Z136" s="129">
        <v>1.0</v>
      </c>
      <c r="AA136" s="129">
        <v>1.0</v>
      </c>
      <c r="AB136" s="129">
        <v>1.0</v>
      </c>
      <c r="AC136" s="129">
        <v>1.0</v>
      </c>
      <c r="AD136" s="129">
        <v>1.0</v>
      </c>
      <c r="AE136" s="129">
        <v>521.0</v>
      </c>
      <c r="AF136" s="129">
        <v>1.0</v>
      </c>
      <c r="AG136" s="129">
        <v>1.0</v>
      </c>
      <c r="AH136" s="129">
        <v>1.0</v>
      </c>
      <c r="AI136" s="129">
        <v>1.0</v>
      </c>
      <c r="AJ136" s="129">
        <v>1.0</v>
      </c>
      <c r="AK136" s="129">
        <v>1.0</v>
      </c>
      <c r="AL136" s="130">
        <v>45386.658824652775</v>
      </c>
    </row>
    <row r="137">
      <c r="A137" s="129">
        <v>287.0</v>
      </c>
      <c r="B137" s="14" t="s">
        <v>67</v>
      </c>
      <c r="C137" s="14" t="s">
        <v>32</v>
      </c>
      <c r="D137" s="14" t="s">
        <v>292</v>
      </c>
      <c r="E137" s="14" t="s">
        <v>293</v>
      </c>
      <c r="F137" s="15" t="s">
        <v>275</v>
      </c>
      <c r="G137" s="15" t="s">
        <v>46</v>
      </c>
      <c r="H137" s="18" t="s">
        <v>1057</v>
      </c>
      <c r="I137" s="18" t="s">
        <v>1058</v>
      </c>
      <c r="J137" s="129">
        <v>1183447.99</v>
      </c>
      <c r="K137" s="129">
        <v>1098117.68</v>
      </c>
      <c r="L137" s="129">
        <v>37602.0</v>
      </c>
      <c r="M137" s="129">
        <v>36291.52</v>
      </c>
      <c r="N137" s="129">
        <v>72.0</v>
      </c>
      <c r="O137" s="129">
        <v>70.0</v>
      </c>
      <c r="P137" s="129">
        <v>448.0</v>
      </c>
      <c r="Q137" s="129">
        <v>394.0</v>
      </c>
      <c r="R137" s="129">
        <v>66.0</v>
      </c>
      <c r="S137" s="129">
        <v>38.0</v>
      </c>
      <c r="T137" s="129">
        <v>2.0</v>
      </c>
      <c r="U137" s="129">
        <v>13.0</v>
      </c>
      <c r="V137" s="129">
        <v>73.0</v>
      </c>
      <c r="W137" s="129">
        <v>3.61</v>
      </c>
      <c r="X137" s="129">
        <v>7.77</v>
      </c>
      <c r="Y137" s="129">
        <v>1.0</v>
      </c>
      <c r="Z137" s="129">
        <v>1.0</v>
      </c>
      <c r="AA137" s="129">
        <v>4.0</v>
      </c>
      <c r="AB137" s="129">
        <v>1.0</v>
      </c>
      <c r="AC137" s="129">
        <v>2.0</v>
      </c>
      <c r="AD137" s="129">
        <v>1.85</v>
      </c>
      <c r="AE137" s="129">
        <v>289.0</v>
      </c>
      <c r="AF137" s="129">
        <v>1.0</v>
      </c>
      <c r="AG137" s="129">
        <v>1.0</v>
      </c>
      <c r="AH137" s="129">
        <v>3.0</v>
      </c>
      <c r="AI137" s="129">
        <v>1.0</v>
      </c>
      <c r="AJ137" s="129">
        <v>2.0</v>
      </c>
      <c r="AK137" s="129">
        <v>2.0</v>
      </c>
      <c r="AL137" s="130">
        <v>45386.658824652775</v>
      </c>
    </row>
    <row r="138">
      <c r="A138" s="129">
        <v>288.0</v>
      </c>
      <c r="B138" s="14" t="s">
        <v>122</v>
      </c>
      <c r="C138" s="14" t="s">
        <v>32</v>
      </c>
      <c r="D138" s="14" t="s">
        <v>294</v>
      </c>
      <c r="E138" s="14" t="s">
        <v>295</v>
      </c>
      <c r="F138" s="15" t="s">
        <v>209</v>
      </c>
      <c r="G138" s="15" t="s">
        <v>101</v>
      </c>
      <c r="H138" s="18" t="s">
        <v>1057</v>
      </c>
      <c r="I138" s="18" t="s">
        <v>1058</v>
      </c>
      <c r="J138" s="129">
        <v>949313.86</v>
      </c>
      <c r="K138" s="129">
        <v>957847.64</v>
      </c>
      <c r="L138" s="129">
        <v>27683.05</v>
      </c>
      <c r="M138" s="129">
        <v>32963.63</v>
      </c>
      <c r="N138" s="14" t="s">
        <v>41</v>
      </c>
      <c r="O138" s="129">
        <v>1.0</v>
      </c>
      <c r="P138" s="129">
        <v>214.0</v>
      </c>
      <c r="Q138" s="129">
        <v>236.0</v>
      </c>
      <c r="R138" s="129">
        <v>17.0</v>
      </c>
      <c r="S138" s="129">
        <v>18.0</v>
      </c>
      <c r="T138" s="14" t="s">
        <v>41</v>
      </c>
      <c r="U138" s="129">
        <v>-9.0</v>
      </c>
      <c r="V138" s="129">
        <v>-5.0</v>
      </c>
      <c r="W138" s="129">
        <v>-16.02</v>
      </c>
      <c r="X138" s="129">
        <v>-0.89</v>
      </c>
      <c r="Y138" s="14" t="s">
        <v>41</v>
      </c>
      <c r="Z138" s="129">
        <v>1.0</v>
      </c>
      <c r="AA138" s="129">
        <v>1.0</v>
      </c>
      <c r="AB138" s="129">
        <v>1.0</v>
      </c>
      <c r="AC138" s="129">
        <v>1.0</v>
      </c>
      <c r="AD138" s="129">
        <v>0.95</v>
      </c>
      <c r="AE138" s="129">
        <v>587.0</v>
      </c>
      <c r="AF138" s="14" t="s">
        <v>41</v>
      </c>
      <c r="AG138" s="129">
        <v>1.0</v>
      </c>
      <c r="AH138" s="129">
        <v>1.0</v>
      </c>
      <c r="AI138" s="129">
        <v>1.0</v>
      </c>
      <c r="AJ138" s="129">
        <v>1.0</v>
      </c>
      <c r="AK138" s="129">
        <v>1.0</v>
      </c>
      <c r="AL138" s="130">
        <v>45386.658824652775</v>
      </c>
    </row>
    <row r="139">
      <c r="A139" s="129">
        <v>289.0</v>
      </c>
      <c r="B139" s="14" t="s">
        <v>37</v>
      </c>
      <c r="C139" s="14" t="s">
        <v>32</v>
      </c>
      <c r="D139" s="14" t="s">
        <v>296</v>
      </c>
      <c r="E139" s="14" t="s">
        <v>297</v>
      </c>
      <c r="F139" s="15" t="s">
        <v>118</v>
      </c>
      <c r="G139" s="15" t="s">
        <v>59</v>
      </c>
      <c r="H139" s="18" t="s">
        <v>1057</v>
      </c>
      <c r="I139" s="18" t="s">
        <v>1058</v>
      </c>
      <c r="J139" s="129">
        <v>1269629.94</v>
      </c>
      <c r="K139" s="129">
        <v>1151193.48</v>
      </c>
      <c r="L139" s="129">
        <v>34441.52</v>
      </c>
      <c r="M139" s="129">
        <v>33733.39</v>
      </c>
      <c r="N139" s="129">
        <v>26.0</v>
      </c>
      <c r="O139" s="129">
        <v>40.0</v>
      </c>
      <c r="P139" s="129">
        <v>819.0</v>
      </c>
      <c r="Q139" s="129">
        <v>778.0</v>
      </c>
      <c r="R139" s="129">
        <v>26.0</v>
      </c>
      <c r="S139" s="129">
        <v>25.0</v>
      </c>
      <c r="T139" s="129">
        <v>-35.0</v>
      </c>
      <c r="U139" s="129">
        <v>5.0</v>
      </c>
      <c r="V139" s="129">
        <v>4.0</v>
      </c>
      <c r="W139" s="129">
        <v>2.1</v>
      </c>
      <c r="X139" s="129">
        <v>10.29</v>
      </c>
      <c r="Y139" s="129">
        <v>1.0</v>
      </c>
      <c r="Z139" s="129">
        <v>1.0</v>
      </c>
      <c r="AA139" s="129">
        <v>1.0</v>
      </c>
      <c r="AB139" s="129">
        <v>1.0</v>
      </c>
      <c r="AC139" s="129">
        <v>2.0</v>
      </c>
      <c r="AD139" s="129">
        <v>1.25</v>
      </c>
      <c r="AE139" s="129">
        <v>401.0</v>
      </c>
      <c r="AF139" s="129">
        <v>1.0</v>
      </c>
      <c r="AG139" s="129">
        <v>1.0</v>
      </c>
      <c r="AH139" s="129">
        <v>1.0</v>
      </c>
      <c r="AI139" s="129">
        <v>1.0</v>
      </c>
      <c r="AJ139" s="129">
        <v>2.0</v>
      </c>
      <c r="AK139" s="129">
        <v>1.0</v>
      </c>
      <c r="AL139" s="130">
        <v>45386.658824652775</v>
      </c>
    </row>
    <row r="140">
      <c r="A140" s="129">
        <v>290.0</v>
      </c>
      <c r="B140" s="14" t="s">
        <v>47</v>
      </c>
      <c r="C140" s="14" t="s">
        <v>32</v>
      </c>
      <c r="D140" s="14" t="s">
        <v>89</v>
      </c>
      <c r="E140" s="14" t="s">
        <v>298</v>
      </c>
      <c r="F140" s="15" t="s">
        <v>220</v>
      </c>
      <c r="G140" s="15" t="s">
        <v>59</v>
      </c>
      <c r="H140" s="18" t="s">
        <v>1057</v>
      </c>
      <c r="I140" s="18" t="s">
        <v>1058</v>
      </c>
      <c r="J140" s="129">
        <v>944866.74</v>
      </c>
      <c r="K140" s="129">
        <v>1344133.37</v>
      </c>
      <c r="L140" s="129">
        <v>39613.75</v>
      </c>
      <c r="M140" s="129">
        <v>56162.5</v>
      </c>
      <c r="N140" s="14" t="s">
        <v>41</v>
      </c>
      <c r="O140" s="14" t="s">
        <v>41</v>
      </c>
      <c r="P140" s="129">
        <v>378.0</v>
      </c>
      <c r="Q140" s="129">
        <v>467.0</v>
      </c>
      <c r="R140" s="129">
        <v>23.0</v>
      </c>
      <c r="S140" s="129">
        <v>15.0</v>
      </c>
      <c r="T140" s="14" t="s">
        <v>41</v>
      </c>
      <c r="U140" s="129">
        <v>-19.0</v>
      </c>
      <c r="V140" s="129">
        <v>53.0</v>
      </c>
      <c r="W140" s="129">
        <v>-29.47</v>
      </c>
      <c r="X140" s="129">
        <v>-29.7</v>
      </c>
      <c r="Y140" s="14" t="s">
        <v>41</v>
      </c>
      <c r="Z140" s="129">
        <v>1.0</v>
      </c>
      <c r="AA140" s="129">
        <v>3.0</v>
      </c>
      <c r="AB140" s="129">
        <v>1.0</v>
      </c>
      <c r="AC140" s="129">
        <v>1.0</v>
      </c>
      <c r="AD140" s="129">
        <v>1.35</v>
      </c>
      <c r="AE140" s="129">
        <v>388.0</v>
      </c>
      <c r="AF140" s="14" t="s">
        <v>41</v>
      </c>
      <c r="AG140" s="129">
        <v>1.0</v>
      </c>
      <c r="AH140" s="129">
        <v>2.0</v>
      </c>
      <c r="AI140" s="129">
        <v>1.0</v>
      </c>
      <c r="AJ140" s="129">
        <v>1.0</v>
      </c>
      <c r="AK140" s="129">
        <v>1.0</v>
      </c>
      <c r="AL140" s="130">
        <v>45386.658824652775</v>
      </c>
    </row>
    <row r="141">
      <c r="A141" s="129">
        <v>291.0</v>
      </c>
      <c r="B141" s="14" t="s">
        <v>63</v>
      </c>
      <c r="C141" s="14" t="s">
        <v>32</v>
      </c>
      <c r="D141" s="14" t="s">
        <v>188</v>
      </c>
      <c r="E141" s="14" t="s">
        <v>299</v>
      </c>
      <c r="F141" s="15" t="s">
        <v>88</v>
      </c>
      <c r="G141" s="15" t="s">
        <v>59</v>
      </c>
      <c r="H141" s="18" t="s">
        <v>1057</v>
      </c>
      <c r="I141" s="18" t="s">
        <v>1058</v>
      </c>
      <c r="J141" s="129">
        <v>973399.0</v>
      </c>
      <c r="K141" s="129">
        <v>723712.96</v>
      </c>
      <c r="L141" s="129">
        <v>22913.55</v>
      </c>
      <c r="M141" s="129">
        <v>18306.65</v>
      </c>
      <c r="N141" s="129">
        <v>3.0</v>
      </c>
      <c r="O141" s="14" t="s">
        <v>41</v>
      </c>
      <c r="P141" s="129">
        <v>225.0</v>
      </c>
      <c r="Q141" s="129">
        <v>201.0</v>
      </c>
      <c r="R141" s="129">
        <v>25.0</v>
      </c>
      <c r="S141" s="129">
        <v>8.0</v>
      </c>
      <c r="T141" s="14" t="s">
        <v>41</v>
      </c>
      <c r="U141" s="129">
        <v>11.0</v>
      </c>
      <c r="V141" s="129">
        <v>212.0</v>
      </c>
      <c r="W141" s="129">
        <v>25.17</v>
      </c>
      <c r="X141" s="129">
        <v>34.5</v>
      </c>
      <c r="Y141" s="14" t="s">
        <v>41</v>
      </c>
      <c r="Z141" s="129">
        <v>1.0</v>
      </c>
      <c r="AA141" s="129">
        <v>5.0</v>
      </c>
      <c r="AB141" s="129">
        <v>5.0</v>
      </c>
      <c r="AC141" s="129">
        <v>5.0</v>
      </c>
      <c r="AD141" s="129">
        <v>4.35</v>
      </c>
      <c r="AE141" s="129">
        <v>21.0</v>
      </c>
      <c r="AF141" s="14" t="s">
        <v>41</v>
      </c>
      <c r="AG141" s="129">
        <v>1.0</v>
      </c>
      <c r="AH141" s="129">
        <v>4.0</v>
      </c>
      <c r="AI141" s="129">
        <v>4.0</v>
      </c>
      <c r="AJ141" s="129">
        <v>4.0</v>
      </c>
      <c r="AK141" s="129">
        <v>4.0</v>
      </c>
      <c r="AL141" s="130">
        <v>45386.658824652775</v>
      </c>
    </row>
    <row r="142">
      <c r="A142" s="129">
        <v>292.0</v>
      </c>
      <c r="B142" s="14" t="s">
        <v>63</v>
      </c>
      <c r="C142" s="14" t="s">
        <v>32</v>
      </c>
      <c r="D142" s="14" t="s">
        <v>300</v>
      </c>
      <c r="E142" s="14" t="s">
        <v>301</v>
      </c>
      <c r="F142" s="15" t="s">
        <v>66</v>
      </c>
      <c r="G142" s="15" t="s">
        <v>59</v>
      </c>
      <c r="H142" s="18" t="s">
        <v>1057</v>
      </c>
      <c r="I142" s="18" t="s">
        <v>1058</v>
      </c>
      <c r="J142" s="129">
        <v>1001910.38</v>
      </c>
      <c r="K142" s="129">
        <v>1222245.95</v>
      </c>
      <c r="L142" s="129">
        <v>27276.15</v>
      </c>
      <c r="M142" s="129">
        <v>36305.29</v>
      </c>
      <c r="N142" s="129">
        <v>20.0</v>
      </c>
      <c r="O142" s="129">
        <v>18.0</v>
      </c>
      <c r="P142" s="129">
        <v>502.0</v>
      </c>
      <c r="Q142" s="129">
        <v>477.0</v>
      </c>
      <c r="R142" s="129">
        <v>30.0</v>
      </c>
      <c r="S142" s="129">
        <v>17.0</v>
      </c>
      <c r="T142" s="129">
        <v>11.0</v>
      </c>
      <c r="U142" s="129">
        <v>5.0</v>
      </c>
      <c r="V142" s="129">
        <v>76.0</v>
      </c>
      <c r="W142" s="129">
        <v>-24.87</v>
      </c>
      <c r="X142" s="129">
        <v>-18.03</v>
      </c>
      <c r="Y142" s="129">
        <v>1.0</v>
      </c>
      <c r="Z142" s="129">
        <v>1.0</v>
      </c>
      <c r="AA142" s="129">
        <v>4.0</v>
      </c>
      <c r="AB142" s="129">
        <v>1.0</v>
      </c>
      <c r="AC142" s="129">
        <v>1.0</v>
      </c>
      <c r="AD142" s="129">
        <v>1.6</v>
      </c>
      <c r="AE142" s="129">
        <v>340.0</v>
      </c>
      <c r="AF142" s="129">
        <v>1.0</v>
      </c>
      <c r="AG142" s="129">
        <v>1.0</v>
      </c>
      <c r="AH142" s="129">
        <v>3.0</v>
      </c>
      <c r="AI142" s="129">
        <v>1.0</v>
      </c>
      <c r="AJ142" s="129">
        <v>1.0</v>
      </c>
      <c r="AK142" s="129">
        <v>1.0</v>
      </c>
      <c r="AL142" s="130">
        <v>45386.658824652775</v>
      </c>
    </row>
    <row r="143">
      <c r="A143" s="129">
        <v>294.0</v>
      </c>
      <c r="B143" s="14" t="s">
        <v>47</v>
      </c>
      <c r="C143" s="14" t="s">
        <v>32</v>
      </c>
      <c r="D143" s="14" t="s">
        <v>91</v>
      </c>
      <c r="E143" s="14" t="s">
        <v>302</v>
      </c>
      <c r="F143" s="15" t="s">
        <v>137</v>
      </c>
      <c r="G143" s="15" t="s">
        <v>36</v>
      </c>
      <c r="H143" s="18" t="s">
        <v>1057</v>
      </c>
      <c r="I143" s="18" t="s">
        <v>1058</v>
      </c>
      <c r="J143" s="129">
        <v>750706.42</v>
      </c>
      <c r="K143" s="129">
        <v>916174.14</v>
      </c>
      <c r="L143" s="129">
        <v>20679.59</v>
      </c>
      <c r="M143" s="129">
        <v>27197.82</v>
      </c>
      <c r="N143" s="14" t="s">
        <v>41</v>
      </c>
      <c r="O143" s="14" t="s">
        <v>41</v>
      </c>
      <c r="P143" s="129">
        <v>498.0</v>
      </c>
      <c r="Q143" s="129">
        <v>510.0</v>
      </c>
      <c r="R143" s="129">
        <v>28.0</v>
      </c>
      <c r="S143" s="129">
        <v>26.0</v>
      </c>
      <c r="T143" s="14" t="s">
        <v>41</v>
      </c>
      <c r="U143" s="129">
        <v>-2.0</v>
      </c>
      <c r="V143" s="129">
        <v>7.0</v>
      </c>
      <c r="W143" s="129">
        <v>-23.97</v>
      </c>
      <c r="X143" s="129">
        <v>-18.06</v>
      </c>
      <c r="Y143" s="14" t="s">
        <v>41</v>
      </c>
      <c r="Z143" s="129">
        <v>1.0</v>
      </c>
      <c r="AA143" s="129">
        <v>1.0</v>
      </c>
      <c r="AB143" s="129">
        <v>1.0</v>
      </c>
      <c r="AC143" s="129">
        <v>1.0</v>
      </c>
      <c r="AD143" s="129">
        <v>0.95</v>
      </c>
      <c r="AE143" s="129">
        <v>583.0</v>
      </c>
      <c r="AF143" s="14" t="s">
        <v>41</v>
      </c>
      <c r="AG143" s="129">
        <v>1.0</v>
      </c>
      <c r="AH143" s="129">
        <v>1.0</v>
      </c>
      <c r="AI143" s="129">
        <v>1.0</v>
      </c>
      <c r="AJ143" s="129">
        <v>1.0</v>
      </c>
      <c r="AK143" s="129">
        <v>1.0</v>
      </c>
      <c r="AL143" s="130">
        <v>45386.658824652775</v>
      </c>
    </row>
    <row r="144">
      <c r="A144" s="129">
        <v>295.0</v>
      </c>
      <c r="B144" s="14" t="s">
        <v>97</v>
      </c>
      <c r="C144" s="14" t="s">
        <v>32</v>
      </c>
      <c r="D144" s="14" t="s">
        <v>164</v>
      </c>
      <c r="E144" s="14" t="s">
        <v>165</v>
      </c>
      <c r="F144" s="15" t="s">
        <v>166</v>
      </c>
      <c r="G144" s="15" t="s">
        <v>101</v>
      </c>
      <c r="H144" s="18" t="s">
        <v>1057</v>
      </c>
      <c r="I144" s="18" t="s">
        <v>1058</v>
      </c>
      <c r="J144" s="129">
        <v>992758.89</v>
      </c>
      <c r="K144" s="129">
        <v>953310.28</v>
      </c>
      <c r="L144" s="129">
        <v>25917.0</v>
      </c>
      <c r="M144" s="129">
        <v>27200.3</v>
      </c>
      <c r="N144" s="129">
        <v>35.0</v>
      </c>
      <c r="O144" s="129">
        <v>45.0</v>
      </c>
      <c r="P144" s="129">
        <v>450.0</v>
      </c>
      <c r="Q144" s="129">
        <v>433.0</v>
      </c>
      <c r="R144" s="129">
        <v>21.0</v>
      </c>
      <c r="S144" s="129">
        <v>26.0</v>
      </c>
      <c r="T144" s="129">
        <v>-22.0</v>
      </c>
      <c r="U144" s="129">
        <v>3.0</v>
      </c>
      <c r="V144" s="129">
        <v>-19.0</v>
      </c>
      <c r="W144" s="129">
        <v>-4.72</v>
      </c>
      <c r="X144" s="129">
        <v>4.14</v>
      </c>
      <c r="Y144" s="129">
        <v>1.0</v>
      </c>
      <c r="Z144" s="129">
        <v>1.0</v>
      </c>
      <c r="AA144" s="129">
        <v>1.0</v>
      </c>
      <c r="AB144" s="129">
        <v>1.0</v>
      </c>
      <c r="AC144" s="129">
        <v>1.0</v>
      </c>
      <c r="AD144" s="129">
        <v>1.0</v>
      </c>
      <c r="AE144" s="129">
        <v>509.0</v>
      </c>
      <c r="AF144" s="129">
        <v>1.0</v>
      </c>
      <c r="AG144" s="129">
        <v>1.0</v>
      </c>
      <c r="AH144" s="129">
        <v>1.0</v>
      </c>
      <c r="AI144" s="129">
        <v>1.0</v>
      </c>
      <c r="AJ144" s="129">
        <v>1.0</v>
      </c>
      <c r="AK144" s="129">
        <v>1.0</v>
      </c>
      <c r="AL144" s="130">
        <v>45386.658824652775</v>
      </c>
    </row>
    <row r="145">
      <c r="A145" s="129">
        <v>296.0</v>
      </c>
      <c r="B145" s="14" t="s">
        <v>67</v>
      </c>
      <c r="C145" s="14" t="s">
        <v>32</v>
      </c>
      <c r="D145" s="14" t="s">
        <v>303</v>
      </c>
      <c r="E145" s="14" t="s">
        <v>304</v>
      </c>
      <c r="F145" s="15" t="s">
        <v>121</v>
      </c>
      <c r="G145" s="15" t="s">
        <v>36</v>
      </c>
      <c r="H145" s="18" t="s">
        <v>1057</v>
      </c>
      <c r="I145" s="18" t="s">
        <v>1058</v>
      </c>
      <c r="J145" s="129">
        <v>995366.26</v>
      </c>
      <c r="K145" s="129">
        <v>1099839.97</v>
      </c>
      <c r="L145" s="129">
        <v>30928.22</v>
      </c>
      <c r="M145" s="129">
        <v>35720.38</v>
      </c>
      <c r="N145" s="129">
        <v>68.0</v>
      </c>
      <c r="O145" s="129">
        <v>5.0</v>
      </c>
      <c r="P145" s="129">
        <v>332.0</v>
      </c>
      <c r="Q145" s="129">
        <v>387.0</v>
      </c>
      <c r="R145" s="129">
        <v>48.0</v>
      </c>
      <c r="S145" s="129">
        <v>22.0</v>
      </c>
      <c r="T145" s="129">
        <v>1260.0</v>
      </c>
      <c r="U145" s="129">
        <v>-14.0</v>
      </c>
      <c r="V145" s="129">
        <v>118.0</v>
      </c>
      <c r="W145" s="129">
        <v>-13.42</v>
      </c>
      <c r="X145" s="129">
        <v>-9.5</v>
      </c>
      <c r="Y145" s="129">
        <v>5.0</v>
      </c>
      <c r="Z145" s="129">
        <v>1.0</v>
      </c>
      <c r="AA145" s="129">
        <v>5.0</v>
      </c>
      <c r="AB145" s="129">
        <v>1.0</v>
      </c>
      <c r="AC145" s="129">
        <v>1.0</v>
      </c>
      <c r="AD145" s="129">
        <v>2.0</v>
      </c>
      <c r="AE145" s="129">
        <v>268.0</v>
      </c>
      <c r="AF145" s="129">
        <v>4.0</v>
      </c>
      <c r="AG145" s="129">
        <v>1.0</v>
      </c>
      <c r="AH145" s="129">
        <v>4.0</v>
      </c>
      <c r="AI145" s="129">
        <v>1.0</v>
      </c>
      <c r="AJ145" s="129">
        <v>1.0</v>
      </c>
      <c r="AK145" s="129">
        <v>2.0</v>
      </c>
      <c r="AL145" s="130">
        <v>45386.658824652775</v>
      </c>
    </row>
    <row r="146">
      <c r="A146" s="129">
        <v>298.0</v>
      </c>
      <c r="B146" s="14" t="s">
        <v>42</v>
      </c>
      <c r="C146" s="14" t="s">
        <v>32</v>
      </c>
      <c r="D146" s="14" t="s">
        <v>305</v>
      </c>
      <c r="E146" s="14" t="s">
        <v>306</v>
      </c>
      <c r="F146" s="15" t="s">
        <v>108</v>
      </c>
      <c r="G146" s="15" t="s">
        <v>46</v>
      </c>
      <c r="H146" s="18" t="s">
        <v>1057</v>
      </c>
      <c r="I146" s="18" t="s">
        <v>1058</v>
      </c>
      <c r="J146" s="129">
        <v>2845917.77</v>
      </c>
      <c r="K146" s="129">
        <v>2728364.82</v>
      </c>
      <c r="L146" s="129">
        <v>86118.3</v>
      </c>
      <c r="M146" s="129">
        <v>88398.92</v>
      </c>
      <c r="N146" s="129">
        <v>57.0</v>
      </c>
      <c r="O146" s="14" t="s">
        <v>41</v>
      </c>
      <c r="P146" s="129">
        <v>905.0</v>
      </c>
      <c r="Q146" s="129">
        <v>852.0</v>
      </c>
      <c r="R146" s="129">
        <v>84.0</v>
      </c>
      <c r="S146" s="129">
        <v>74.0</v>
      </c>
      <c r="T146" s="14" t="s">
        <v>41</v>
      </c>
      <c r="U146" s="129">
        <v>6.0</v>
      </c>
      <c r="V146" s="129">
        <v>13.0</v>
      </c>
      <c r="W146" s="129">
        <v>-2.58</v>
      </c>
      <c r="X146" s="129">
        <v>4.31</v>
      </c>
      <c r="Y146" s="14" t="s">
        <v>41</v>
      </c>
      <c r="Z146" s="129">
        <v>1.0</v>
      </c>
      <c r="AA146" s="129">
        <v>1.0</v>
      </c>
      <c r="AB146" s="129">
        <v>1.0</v>
      </c>
      <c r="AC146" s="129">
        <v>1.0</v>
      </c>
      <c r="AD146" s="129">
        <v>0.95</v>
      </c>
      <c r="AE146" s="129">
        <v>600.0</v>
      </c>
      <c r="AF146" s="14" t="s">
        <v>41</v>
      </c>
      <c r="AG146" s="129">
        <v>1.0</v>
      </c>
      <c r="AH146" s="129">
        <v>1.0</v>
      </c>
      <c r="AI146" s="129">
        <v>1.0</v>
      </c>
      <c r="AJ146" s="129">
        <v>1.0</v>
      </c>
      <c r="AK146" s="129">
        <v>1.0</v>
      </c>
      <c r="AL146" s="130">
        <v>45386.658824652775</v>
      </c>
    </row>
    <row r="147">
      <c r="A147" s="129">
        <v>299.0</v>
      </c>
      <c r="B147" s="14" t="s">
        <v>47</v>
      </c>
      <c r="C147" s="14" t="s">
        <v>32</v>
      </c>
      <c r="D147" s="14" t="s">
        <v>307</v>
      </c>
      <c r="E147" s="14" t="s">
        <v>308</v>
      </c>
      <c r="F147" s="15" t="s">
        <v>55</v>
      </c>
      <c r="G147" s="15" t="s">
        <v>36</v>
      </c>
      <c r="H147" s="18" t="s">
        <v>1057</v>
      </c>
      <c r="I147" s="18" t="s">
        <v>1058</v>
      </c>
      <c r="J147" s="129">
        <v>1323000.18</v>
      </c>
      <c r="K147" s="129">
        <v>1246633.27</v>
      </c>
      <c r="L147" s="129">
        <v>37961.25</v>
      </c>
      <c r="M147" s="129">
        <v>38511.0</v>
      </c>
      <c r="N147" s="129">
        <v>47.0</v>
      </c>
      <c r="O147" s="129">
        <v>55.0</v>
      </c>
      <c r="P147" s="129">
        <v>471.0</v>
      </c>
      <c r="Q147" s="129">
        <v>458.0</v>
      </c>
      <c r="R147" s="129">
        <v>38.0</v>
      </c>
      <c r="S147" s="129">
        <v>39.0</v>
      </c>
      <c r="T147" s="129">
        <v>-14.0</v>
      </c>
      <c r="U147" s="129">
        <v>2.0</v>
      </c>
      <c r="V147" s="129">
        <v>-2.0</v>
      </c>
      <c r="W147" s="129">
        <v>-1.43</v>
      </c>
      <c r="X147" s="129">
        <v>6.13</v>
      </c>
      <c r="Y147" s="129">
        <v>1.0</v>
      </c>
      <c r="Z147" s="129">
        <v>1.0</v>
      </c>
      <c r="AA147" s="129">
        <v>1.0</v>
      </c>
      <c r="AB147" s="129">
        <v>1.0</v>
      </c>
      <c r="AC147" s="129">
        <v>1.0</v>
      </c>
      <c r="AD147" s="129">
        <v>1.0</v>
      </c>
      <c r="AE147" s="129">
        <v>535.0</v>
      </c>
      <c r="AF147" s="129">
        <v>1.0</v>
      </c>
      <c r="AG147" s="129">
        <v>1.0</v>
      </c>
      <c r="AH147" s="129">
        <v>1.0</v>
      </c>
      <c r="AI147" s="129">
        <v>1.0</v>
      </c>
      <c r="AJ147" s="129">
        <v>1.0</v>
      </c>
      <c r="AK147" s="129">
        <v>1.0</v>
      </c>
      <c r="AL147" s="130">
        <v>45386.658824652775</v>
      </c>
    </row>
    <row r="148">
      <c r="A148" s="129">
        <v>300.0</v>
      </c>
      <c r="B148" s="14" t="s">
        <v>97</v>
      </c>
      <c r="C148" s="14" t="s">
        <v>32</v>
      </c>
      <c r="D148" s="14" t="s">
        <v>309</v>
      </c>
      <c r="E148" s="14" t="s">
        <v>310</v>
      </c>
      <c r="F148" s="15" t="s">
        <v>143</v>
      </c>
      <c r="G148" s="15" t="s">
        <v>101</v>
      </c>
      <c r="H148" s="18" t="s">
        <v>1057</v>
      </c>
      <c r="I148" s="18" t="s">
        <v>1058</v>
      </c>
      <c r="J148" s="129">
        <v>892216.03</v>
      </c>
      <c r="K148" s="129">
        <v>717233.34</v>
      </c>
      <c r="L148" s="129">
        <v>22447.25</v>
      </c>
      <c r="M148" s="129">
        <v>19509.0</v>
      </c>
      <c r="N148" s="129">
        <v>17.0</v>
      </c>
      <c r="O148" s="129">
        <v>15.0</v>
      </c>
      <c r="P148" s="129">
        <v>426.0</v>
      </c>
      <c r="Q148" s="129">
        <v>378.0</v>
      </c>
      <c r="R148" s="129">
        <v>13.0</v>
      </c>
      <c r="S148" s="129">
        <v>30.0</v>
      </c>
      <c r="T148" s="129">
        <v>13.0</v>
      </c>
      <c r="U148" s="129">
        <v>12.0</v>
      </c>
      <c r="V148" s="129">
        <v>-56.0</v>
      </c>
      <c r="W148" s="129">
        <v>15.06</v>
      </c>
      <c r="X148" s="129">
        <v>24.4</v>
      </c>
      <c r="Y148" s="129">
        <v>1.0</v>
      </c>
      <c r="Z148" s="129">
        <v>1.0</v>
      </c>
      <c r="AA148" s="129">
        <v>1.0</v>
      </c>
      <c r="AB148" s="129">
        <v>4.0</v>
      </c>
      <c r="AC148" s="129">
        <v>4.0</v>
      </c>
      <c r="AD148" s="129">
        <v>2.95</v>
      </c>
      <c r="AE148" s="129">
        <v>167.0</v>
      </c>
      <c r="AF148" s="129">
        <v>1.0</v>
      </c>
      <c r="AG148" s="129">
        <v>1.0</v>
      </c>
      <c r="AH148" s="129">
        <v>1.0</v>
      </c>
      <c r="AI148" s="129">
        <v>3.0</v>
      </c>
      <c r="AJ148" s="129">
        <v>3.0</v>
      </c>
      <c r="AK148" s="129">
        <v>3.0</v>
      </c>
      <c r="AL148" s="130">
        <v>45386.658824652775</v>
      </c>
    </row>
    <row r="149">
      <c r="A149" s="129">
        <v>301.0</v>
      </c>
      <c r="B149" s="14" t="s">
        <v>60</v>
      </c>
      <c r="C149" s="14" t="s">
        <v>32</v>
      </c>
      <c r="D149" s="14" t="s">
        <v>138</v>
      </c>
      <c r="E149" s="14" t="s">
        <v>311</v>
      </c>
      <c r="F149" s="15" t="s">
        <v>88</v>
      </c>
      <c r="G149" s="15" t="s">
        <v>59</v>
      </c>
      <c r="H149" s="18" t="s">
        <v>1057</v>
      </c>
      <c r="I149" s="18" t="s">
        <v>1058</v>
      </c>
      <c r="J149" s="129">
        <v>1281978.51</v>
      </c>
      <c r="K149" s="129">
        <v>1264964.68</v>
      </c>
      <c r="L149" s="129">
        <v>37112.63</v>
      </c>
      <c r="M149" s="129">
        <v>34508.68</v>
      </c>
      <c r="N149" s="129">
        <v>12.0</v>
      </c>
      <c r="O149" s="129">
        <v>16.0</v>
      </c>
      <c r="P149" s="129">
        <v>435.0</v>
      </c>
      <c r="Q149" s="129">
        <v>442.0</v>
      </c>
      <c r="R149" s="129">
        <v>35.0</v>
      </c>
      <c r="S149" s="129">
        <v>44.0</v>
      </c>
      <c r="T149" s="129">
        <v>-25.0</v>
      </c>
      <c r="U149" s="129">
        <v>-1.0</v>
      </c>
      <c r="V149" s="129">
        <v>-20.0</v>
      </c>
      <c r="W149" s="129">
        <v>7.55</v>
      </c>
      <c r="X149" s="129">
        <v>1.35</v>
      </c>
      <c r="Y149" s="129">
        <v>1.0</v>
      </c>
      <c r="Z149" s="129">
        <v>1.0</v>
      </c>
      <c r="AA149" s="129">
        <v>1.0</v>
      </c>
      <c r="AB149" s="129">
        <v>2.0</v>
      </c>
      <c r="AC149" s="129">
        <v>1.0</v>
      </c>
      <c r="AD149" s="129">
        <v>1.4</v>
      </c>
      <c r="AE149" s="129">
        <v>376.0</v>
      </c>
      <c r="AF149" s="129">
        <v>1.0</v>
      </c>
      <c r="AG149" s="129">
        <v>1.0</v>
      </c>
      <c r="AH149" s="129">
        <v>1.0</v>
      </c>
      <c r="AI149" s="129">
        <v>1.0</v>
      </c>
      <c r="AJ149" s="129">
        <v>1.0</v>
      </c>
      <c r="AK149" s="129">
        <v>1.0</v>
      </c>
      <c r="AL149" s="130">
        <v>45386.658824652775</v>
      </c>
    </row>
    <row r="150">
      <c r="A150" s="129">
        <v>302.0</v>
      </c>
      <c r="B150" s="14" t="s">
        <v>122</v>
      </c>
      <c r="C150" s="14" t="s">
        <v>32</v>
      </c>
      <c r="D150" s="14" t="s">
        <v>312</v>
      </c>
      <c r="E150" s="14" t="s">
        <v>313</v>
      </c>
      <c r="F150" s="15" t="s">
        <v>154</v>
      </c>
      <c r="G150" s="15" t="s">
        <v>101</v>
      </c>
      <c r="H150" s="18" t="s">
        <v>1057</v>
      </c>
      <c r="I150" s="18" t="s">
        <v>1058</v>
      </c>
      <c r="J150" s="129">
        <v>678549.32</v>
      </c>
      <c r="K150" s="129">
        <v>478495.65</v>
      </c>
      <c r="L150" s="129">
        <v>19306.92</v>
      </c>
      <c r="M150" s="129">
        <v>14396.33</v>
      </c>
      <c r="N150" s="14" t="s">
        <v>41</v>
      </c>
      <c r="O150" s="129">
        <v>3.0</v>
      </c>
      <c r="P150" s="129">
        <v>184.0</v>
      </c>
      <c r="Q150" s="129">
        <v>168.0</v>
      </c>
      <c r="R150" s="129">
        <v>3.0</v>
      </c>
      <c r="S150" s="129">
        <v>11.0</v>
      </c>
      <c r="T150" s="14" t="s">
        <v>41</v>
      </c>
      <c r="U150" s="129">
        <v>9.0</v>
      </c>
      <c r="V150" s="129">
        <v>-72.0</v>
      </c>
      <c r="W150" s="129">
        <v>34.11</v>
      </c>
      <c r="X150" s="129">
        <v>41.81</v>
      </c>
      <c r="Y150" s="14" t="s">
        <v>41</v>
      </c>
      <c r="Z150" s="129">
        <v>1.0</v>
      </c>
      <c r="AA150" s="129">
        <v>1.0</v>
      </c>
      <c r="AB150" s="129">
        <v>5.0</v>
      </c>
      <c r="AC150" s="129">
        <v>5.0</v>
      </c>
      <c r="AD150" s="129">
        <v>3.55</v>
      </c>
      <c r="AE150" s="129">
        <v>110.0</v>
      </c>
      <c r="AF150" s="14" t="s">
        <v>41</v>
      </c>
      <c r="AG150" s="129">
        <v>1.0</v>
      </c>
      <c r="AH150" s="129">
        <v>1.0</v>
      </c>
      <c r="AI150" s="129">
        <v>4.0</v>
      </c>
      <c r="AJ150" s="129">
        <v>4.0</v>
      </c>
      <c r="AK150" s="129">
        <v>3.0</v>
      </c>
      <c r="AL150" s="130">
        <v>45386.658824652775</v>
      </c>
    </row>
    <row r="151">
      <c r="A151" s="129">
        <v>303.0</v>
      </c>
      <c r="B151" s="14" t="s">
        <v>122</v>
      </c>
      <c r="C151" s="14" t="s">
        <v>32</v>
      </c>
      <c r="D151" s="14" t="s">
        <v>150</v>
      </c>
      <c r="E151" s="14" t="s">
        <v>314</v>
      </c>
      <c r="F151" s="15" t="s">
        <v>45</v>
      </c>
      <c r="G151" s="15" t="s">
        <v>46</v>
      </c>
      <c r="H151" s="18" t="s">
        <v>1057</v>
      </c>
      <c r="I151" s="18" t="s">
        <v>1058</v>
      </c>
      <c r="J151" s="129">
        <v>1613553.94</v>
      </c>
      <c r="K151" s="129">
        <v>1556441.94</v>
      </c>
      <c r="L151" s="129">
        <v>54841.47</v>
      </c>
      <c r="M151" s="129">
        <v>60752.41</v>
      </c>
      <c r="N151" s="129">
        <v>14.0</v>
      </c>
      <c r="O151" s="129">
        <v>20.0</v>
      </c>
      <c r="P151" s="129">
        <v>705.0</v>
      </c>
      <c r="Q151" s="129">
        <v>708.0</v>
      </c>
      <c r="R151" s="129">
        <v>33.0</v>
      </c>
      <c r="S151" s="129">
        <v>29.0</v>
      </c>
      <c r="T151" s="129">
        <v>-30.0</v>
      </c>
      <c r="U151" s="129">
        <v>0.0</v>
      </c>
      <c r="V151" s="129">
        <v>13.0</v>
      </c>
      <c r="W151" s="129">
        <v>-9.73</v>
      </c>
      <c r="X151" s="129">
        <v>3.67</v>
      </c>
      <c r="Y151" s="129">
        <v>1.0</v>
      </c>
      <c r="Z151" s="129">
        <v>1.0</v>
      </c>
      <c r="AA151" s="129">
        <v>1.0</v>
      </c>
      <c r="AB151" s="129">
        <v>1.0</v>
      </c>
      <c r="AC151" s="129">
        <v>1.0</v>
      </c>
      <c r="AD151" s="129">
        <v>1.0</v>
      </c>
      <c r="AE151" s="129">
        <v>548.0</v>
      </c>
      <c r="AF151" s="129">
        <v>1.0</v>
      </c>
      <c r="AG151" s="129">
        <v>1.0</v>
      </c>
      <c r="AH151" s="129">
        <v>1.0</v>
      </c>
      <c r="AI151" s="129">
        <v>1.0</v>
      </c>
      <c r="AJ151" s="129">
        <v>1.0</v>
      </c>
      <c r="AK151" s="129">
        <v>1.0</v>
      </c>
      <c r="AL151" s="130">
        <v>45386.658824652775</v>
      </c>
    </row>
    <row r="152">
      <c r="A152" s="129">
        <v>304.0</v>
      </c>
      <c r="B152" s="14" t="s">
        <v>60</v>
      </c>
      <c r="C152" s="14" t="s">
        <v>32</v>
      </c>
      <c r="D152" s="14" t="s">
        <v>315</v>
      </c>
      <c r="E152" s="14" t="s">
        <v>316</v>
      </c>
      <c r="F152" s="15" t="s">
        <v>88</v>
      </c>
      <c r="G152" s="15" t="s">
        <v>59</v>
      </c>
      <c r="H152" s="18" t="s">
        <v>1057</v>
      </c>
      <c r="I152" s="18" t="s">
        <v>1058</v>
      </c>
      <c r="J152" s="129">
        <v>854067.0</v>
      </c>
      <c r="K152" s="129">
        <v>594810.37</v>
      </c>
      <c r="L152" s="129">
        <v>22779.41</v>
      </c>
      <c r="M152" s="129">
        <v>16517.89</v>
      </c>
      <c r="N152" s="129">
        <v>75.0</v>
      </c>
      <c r="O152" s="129">
        <v>61.0</v>
      </c>
      <c r="P152" s="129">
        <v>469.0</v>
      </c>
      <c r="Q152" s="129">
        <v>356.0</v>
      </c>
      <c r="R152" s="129">
        <v>43.0</v>
      </c>
      <c r="S152" s="129">
        <v>19.0</v>
      </c>
      <c r="T152" s="129">
        <v>22.0</v>
      </c>
      <c r="U152" s="129">
        <v>31.0</v>
      </c>
      <c r="V152" s="129">
        <v>126.0</v>
      </c>
      <c r="W152" s="129">
        <v>37.91</v>
      </c>
      <c r="X152" s="129">
        <v>43.59</v>
      </c>
      <c r="Y152" s="129">
        <v>1.0</v>
      </c>
      <c r="Z152" s="129">
        <v>1.0</v>
      </c>
      <c r="AA152" s="129">
        <v>5.0</v>
      </c>
      <c r="AB152" s="129">
        <v>5.0</v>
      </c>
      <c r="AC152" s="129">
        <v>5.0</v>
      </c>
      <c r="AD152" s="129">
        <v>4.4</v>
      </c>
      <c r="AE152" s="129">
        <v>13.0</v>
      </c>
      <c r="AF152" s="129">
        <v>1.0</v>
      </c>
      <c r="AG152" s="129">
        <v>1.0</v>
      </c>
      <c r="AH152" s="129">
        <v>4.0</v>
      </c>
      <c r="AI152" s="129">
        <v>4.0</v>
      </c>
      <c r="AJ152" s="129">
        <v>4.0</v>
      </c>
      <c r="AK152" s="129">
        <v>4.0</v>
      </c>
      <c r="AL152" s="130">
        <v>45386.658824652775</v>
      </c>
    </row>
    <row r="153">
      <c r="A153" s="129">
        <v>306.0</v>
      </c>
      <c r="B153" s="14" t="s">
        <v>67</v>
      </c>
      <c r="C153" s="14" t="s">
        <v>32</v>
      </c>
      <c r="D153" s="14" t="s">
        <v>259</v>
      </c>
      <c r="E153" s="14" t="s">
        <v>260</v>
      </c>
      <c r="F153" s="15" t="s">
        <v>70</v>
      </c>
      <c r="G153" s="15" t="s">
        <v>36</v>
      </c>
      <c r="H153" s="18" t="s">
        <v>1057</v>
      </c>
      <c r="I153" s="18" t="s">
        <v>1058</v>
      </c>
      <c r="J153" s="129">
        <v>799405.64</v>
      </c>
      <c r="K153" s="129">
        <v>785550.14</v>
      </c>
      <c r="L153" s="129">
        <v>27736.25</v>
      </c>
      <c r="M153" s="129">
        <v>28912.53</v>
      </c>
      <c r="N153" s="129">
        <v>48.0</v>
      </c>
      <c r="O153" s="129">
        <v>69.0</v>
      </c>
      <c r="P153" s="129">
        <v>487.0</v>
      </c>
      <c r="Q153" s="129">
        <v>457.0</v>
      </c>
      <c r="R153" s="129">
        <v>42.0</v>
      </c>
      <c r="S153" s="129">
        <v>39.0</v>
      </c>
      <c r="T153" s="129">
        <v>-30.0</v>
      </c>
      <c r="U153" s="129">
        <v>6.0</v>
      </c>
      <c r="V153" s="129">
        <v>7.0</v>
      </c>
      <c r="W153" s="129">
        <v>-4.07</v>
      </c>
      <c r="X153" s="129">
        <v>1.76</v>
      </c>
      <c r="Y153" s="129">
        <v>1.0</v>
      </c>
      <c r="Z153" s="129">
        <v>1.0</v>
      </c>
      <c r="AA153" s="129">
        <v>1.0</v>
      </c>
      <c r="AB153" s="129">
        <v>1.0</v>
      </c>
      <c r="AC153" s="129">
        <v>1.0</v>
      </c>
      <c r="AD153" s="129">
        <v>1.0</v>
      </c>
      <c r="AE153" s="129">
        <v>516.0</v>
      </c>
      <c r="AF153" s="129">
        <v>1.0</v>
      </c>
      <c r="AG153" s="129">
        <v>1.0</v>
      </c>
      <c r="AH153" s="129">
        <v>1.0</v>
      </c>
      <c r="AI153" s="129">
        <v>1.0</v>
      </c>
      <c r="AJ153" s="129">
        <v>1.0</v>
      </c>
      <c r="AK153" s="129">
        <v>1.0</v>
      </c>
      <c r="AL153" s="130">
        <v>45386.658824652775</v>
      </c>
    </row>
    <row r="154">
      <c r="A154" s="129">
        <v>307.0</v>
      </c>
      <c r="B154" s="14" t="s">
        <v>97</v>
      </c>
      <c r="C154" s="14" t="s">
        <v>32</v>
      </c>
      <c r="D154" s="14" t="s">
        <v>317</v>
      </c>
      <c r="E154" s="14" t="s">
        <v>318</v>
      </c>
      <c r="F154" s="15" t="s">
        <v>154</v>
      </c>
      <c r="G154" s="15" t="s">
        <v>101</v>
      </c>
      <c r="H154" s="18" t="s">
        <v>1057</v>
      </c>
      <c r="I154" s="18" t="s">
        <v>1058</v>
      </c>
      <c r="J154" s="129">
        <v>1223365.76</v>
      </c>
      <c r="K154" s="129">
        <v>1125685.26</v>
      </c>
      <c r="L154" s="129">
        <v>39126.75</v>
      </c>
      <c r="M154" s="129">
        <v>39050.0</v>
      </c>
      <c r="N154" s="129">
        <v>15.0</v>
      </c>
      <c r="O154" s="129">
        <v>16.0</v>
      </c>
      <c r="P154" s="129">
        <v>443.0</v>
      </c>
      <c r="Q154" s="129">
        <v>424.0</v>
      </c>
      <c r="R154" s="129">
        <v>24.0</v>
      </c>
      <c r="S154" s="129">
        <v>30.0</v>
      </c>
      <c r="T154" s="129">
        <v>-6.0</v>
      </c>
      <c r="U154" s="129">
        <v>4.0</v>
      </c>
      <c r="V154" s="129">
        <v>-20.0</v>
      </c>
      <c r="W154" s="129">
        <v>0.2</v>
      </c>
      <c r="X154" s="129">
        <v>8.68</v>
      </c>
      <c r="Y154" s="129">
        <v>1.0</v>
      </c>
      <c r="Z154" s="129">
        <v>1.0</v>
      </c>
      <c r="AA154" s="129">
        <v>1.0</v>
      </c>
      <c r="AB154" s="129">
        <v>1.0</v>
      </c>
      <c r="AC154" s="129">
        <v>2.0</v>
      </c>
      <c r="AD154" s="129">
        <v>1.25</v>
      </c>
      <c r="AE154" s="129">
        <v>405.0</v>
      </c>
      <c r="AF154" s="129">
        <v>1.0</v>
      </c>
      <c r="AG154" s="129">
        <v>1.0</v>
      </c>
      <c r="AH154" s="129">
        <v>1.0</v>
      </c>
      <c r="AI154" s="129">
        <v>1.0</v>
      </c>
      <c r="AJ154" s="129">
        <v>2.0</v>
      </c>
      <c r="AK154" s="129">
        <v>1.0</v>
      </c>
      <c r="AL154" s="130">
        <v>45386.658824652775</v>
      </c>
    </row>
    <row r="155">
      <c r="A155" s="129">
        <v>308.0</v>
      </c>
      <c r="B155" s="14" t="s">
        <v>67</v>
      </c>
      <c r="C155" s="14" t="s">
        <v>32</v>
      </c>
      <c r="D155" s="14" t="s">
        <v>319</v>
      </c>
      <c r="E155" s="14" t="s">
        <v>320</v>
      </c>
      <c r="F155" s="15" t="s">
        <v>70</v>
      </c>
      <c r="G155" s="15" t="s">
        <v>36</v>
      </c>
      <c r="H155" s="18" t="s">
        <v>1057</v>
      </c>
      <c r="I155" s="18" t="s">
        <v>1058</v>
      </c>
      <c r="J155" s="129">
        <v>723583.83</v>
      </c>
      <c r="K155" s="129">
        <v>656735.74</v>
      </c>
      <c r="L155" s="129">
        <v>22738.5</v>
      </c>
      <c r="M155" s="129">
        <v>21351.53</v>
      </c>
      <c r="N155" s="129">
        <v>29.0</v>
      </c>
      <c r="O155" s="129">
        <v>21.0</v>
      </c>
      <c r="P155" s="129">
        <v>347.0</v>
      </c>
      <c r="Q155" s="129">
        <v>280.0</v>
      </c>
      <c r="R155" s="129">
        <v>21.0</v>
      </c>
      <c r="S155" s="129">
        <v>19.0</v>
      </c>
      <c r="T155" s="129">
        <v>38.0</v>
      </c>
      <c r="U155" s="129">
        <v>23.0</v>
      </c>
      <c r="V155" s="129">
        <v>10.0</v>
      </c>
      <c r="W155" s="129">
        <v>6.5</v>
      </c>
      <c r="X155" s="129">
        <v>10.18</v>
      </c>
      <c r="Y155" s="129">
        <v>2.0</v>
      </c>
      <c r="Z155" s="129">
        <v>1.0</v>
      </c>
      <c r="AA155" s="129">
        <v>1.0</v>
      </c>
      <c r="AB155" s="129">
        <v>2.0</v>
      </c>
      <c r="AC155" s="129">
        <v>2.0</v>
      </c>
      <c r="AD155" s="129">
        <v>1.7</v>
      </c>
      <c r="AE155" s="129">
        <v>321.0</v>
      </c>
      <c r="AF155" s="129">
        <v>2.0</v>
      </c>
      <c r="AG155" s="129">
        <v>1.0</v>
      </c>
      <c r="AH155" s="129">
        <v>1.0</v>
      </c>
      <c r="AI155" s="129">
        <v>1.0</v>
      </c>
      <c r="AJ155" s="129">
        <v>2.0</v>
      </c>
      <c r="AK155" s="129">
        <v>1.0</v>
      </c>
      <c r="AL155" s="130">
        <v>45386.658824652775</v>
      </c>
    </row>
    <row r="156">
      <c r="A156" s="129">
        <v>309.0</v>
      </c>
      <c r="B156" s="14" t="s">
        <v>122</v>
      </c>
      <c r="C156" s="14" t="s">
        <v>32</v>
      </c>
      <c r="D156" s="14" t="s">
        <v>178</v>
      </c>
      <c r="E156" s="14" t="s">
        <v>179</v>
      </c>
      <c r="F156" s="15" t="s">
        <v>70</v>
      </c>
      <c r="G156" s="15" t="s">
        <v>36</v>
      </c>
      <c r="H156" s="18" t="s">
        <v>1057</v>
      </c>
      <c r="I156" s="18" t="s">
        <v>1058</v>
      </c>
      <c r="J156" s="129">
        <v>802144.14</v>
      </c>
      <c r="K156" s="129">
        <v>953818.46</v>
      </c>
      <c r="L156" s="129">
        <v>26821.74</v>
      </c>
      <c r="M156" s="129">
        <v>33556.72</v>
      </c>
      <c r="N156" s="129">
        <v>22.0</v>
      </c>
      <c r="O156" s="129">
        <v>37.0</v>
      </c>
      <c r="P156" s="129">
        <v>370.0</v>
      </c>
      <c r="Q156" s="129">
        <v>401.0</v>
      </c>
      <c r="R156" s="129">
        <v>23.0</v>
      </c>
      <c r="S156" s="129">
        <v>25.0</v>
      </c>
      <c r="T156" s="129">
        <v>-40.0</v>
      </c>
      <c r="U156" s="129">
        <v>-7.0</v>
      </c>
      <c r="V156" s="129">
        <v>-8.0</v>
      </c>
      <c r="W156" s="129">
        <v>-20.07</v>
      </c>
      <c r="X156" s="129">
        <v>-15.9</v>
      </c>
      <c r="Y156" s="129">
        <v>1.0</v>
      </c>
      <c r="Z156" s="129">
        <v>1.0</v>
      </c>
      <c r="AA156" s="129">
        <v>1.0</v>
      </c>
      <c r="AB156" s="129">
        <v>1.0</v>
      </c>
      <c r="AC156" s="129">
        <v>1.0</v>
      </c>
      <c r="AD156" s="129">
        <v>1.0</v>
      </c>
      <c r="AE156" s="129">
        <v>512.0</v>
      </c>
      <c r="AF156" s="129">
        <v>1.0</v>
      </c>
      <c r="AG156" s="129">
        <v>1.0</v>
      </c>
      <c r="AH156" s="129">
        <v>1.0</v>
      </c>
      <c r="AI156" s="129">
        <v>1.0</v>
      </c>
      <c r="AJ156" s="129">
        <v>1.0</v>
      </c>
      <c r="AK156" s="129">
        <v>1.0</v>
      </c>
      <c r="AL156" s="130">
        <v>45386.658824652775</v>
      </c>
    </row>
    <row r="157">
      <c r="A157" s="129">
        <v>310.0</v>
      </c>
      <c r="B157" s="14" t="s">
        <v>42</v>
      </c>
      <c r="C157" s="14" t="s">
        <v>32</v>
      </c>
      <c r="D157" s="14" t="s">
        <v>321</v>
      </c>
      <c r="E157" s="14" t="s">
        <v>322</v>
      </c>
      <c r="F157" s="15" t="s">
        <v>243</v>
      </c>
      <c r="G157" s="15" t="s">
        <v>101</v>
      </c>
      <c r="H157" s="18" t="s">
        <v>1057</v>
      </c>
      <c r="I157" s="18" t="s">
        <v>1058</v>
      </c>
      <c r="J157" s="129">
        <v>2315579.58</v>
      </c>
      <c r="K157" s="129">
        <v>1876066.37</v>
      </c>
      <c r="L157" s="129">
        <v>63459.33</v>
      </c>
      <c r="M157" s="129">
        <v>60679.75</v>
      </c>
      <c r="N157" s="129">
        <v>26.0</v>
      </c>
      <c r="O157" s="129">
        <v>60.0</v>
      </c>
      <c r="P157" s="129">
        <v>759.0</v>
      </c>
      <c r="Q157" s="129">
        <v>675.0</v>
      </c>
      <c r="R157" s="129">
        <v>46.0</v>
      </c>
      <c r="S157" s="129">
        <v>48.0</v>
      </c>
      <c r="T157" s="129">
        <v>-56.0</v>
      </c>
      <c r="U157" s="129">
        <v>12.0</v>
      </c>
      <c r="V157" s="129">
        <v>-4.0</v>
      </c>
      <c r="W157" s="129">
        <v>4.58</v>
      </c>
      <c r="X157" s="129">
        <v>23.43</v>
      </c>
      <c r="Y157" s="129">
        <v>1.0</v>
      </c>
      <c r="Z157" s="129">
        <v>1.0</v>
      </c>
      <c r="AA157" s="129">
        <v>1.0</v>
      </c>
      <c r="AB157" s="129">
        <v>2.0</v>
      </c>
      <c r="AC157" s="129">
        <v>4.0</v>
      </c>
      <c r="AD157" s="129">
        <v>2.15</v>
      </c>
      <c r="AE157" s="129">
        <v>250.0</v>
      </c>
      <c r="AF157" s="129">
        <v>1.0</v>
      </c>
      <c r="AG157" s="129">
        <v>1.0</v>
      </c>
      <c r="AH157" s="129">
        <v>1.0</v>
      </c>
      <c r="AI157" s="129">
        <v>1.0</v>
      </c>
      <c r="AJ157" s="129">
        <v>3.0</v>
      </c>
      <c r="AK157" s="129">
        <v>2.0</v>
      </c>
      <c r="AL157" s="130">
        <v>45386.658824652775</v>
      </c>
    </row>
    <row r="158">
      <c r="A158" s="129">
        <v>311.0</v>
      </c>
      <c r="B158" s="14" t="s">
        <v>42</v>
      </c>
      <c r="C158" s="14" t="s">
        <v>32</v>
      </c>
      <c r="D158" s="14" t="s">
        <v>323</v>
      </c>
      <c r="E158" s="14" t="s">
        <v>324</v>
      </c>
      <c r="F158" s="15" t="s">
        <v>45</v>
      </c>
      <c r="G158" s="15" t="s">
        <v>46</v>
      </c>
      <c r="H158" s="18" t="s">
        <v>1057</v>
      </c>
      <c r="I158" s="18" t="s">
        <v>1058</v>
      </c>
      <c r="J158" s="129">
        <v>852334.71</v>
      </c>
      <c r="K158" s="129">
        <v>691528.5</v>
      </c>
      <c r="L158" s="129">
        <v>30100.08</v>
      </c>
      <c r="M158" s="129">
        <v>25803.43</v>
      </c>
      <c r="N158" s="129">
        <v>37.0</v>
      </c>
      <c r="O158" s="129">
        <v>37.0</v>
      </c>
      <c r="P158" s="129">
        <v>531.0</v>
      </c>
      <c r="Q158" s="129">
        <v>458.0</v>
      </c>
      <c r="R158" s="129">
        <v>20.0</v>
      </c>
      <c r="S158" s="129">
        <v>17.0</v>
      </c>
      <c r="T158" s="129">
        <v>0.0</v>
      </c>
      <c r="U158" s="129">
        <v>15.0</v>
      </c>
      <c r="V158" s="129">
        <v>17.0</v>
      </c>
      <c r="W158" s="129">
        <v>16.65</v>
      </c>
      <c r="X158" s="129">
        <v>23.25</v>
      </c>
      <c r="Y158" s="129">
        <v>1.0</v>
      </c>
      <c r="Z158" s="129">
        <v>1.0</v>
      </c>
      <c r="AA158" s="129">
        <v>1.0</v>
      </c>
      <c r="AB158" s="129">
        <v>4.0</v>
      </c>
      <c r="AC158" s="129">
        <v>4.0</v>
      </c>
      <c r="AD158" s="129">
        <v>2.95</v>
      </c>
      <c r="AE158" s="129">
        <v>169.0</v>
      </c>
      <c r="AF158" s="129">
        <v>1.0</v>
      </c>
      <c r="AG158" s="129">
        <v>1.0</v>
      </c>
      <c r="AH158" s="129">
        <v>1.0</v>
      </c>
      <c r="AI158" s="129">
        <v>3.0</v>
      </c>
      <c r="AJ158" s="129">
        <v>3.0</v>
      </c>
      <c r="AK158" s="129">
        <v>3.0</v>
      </c>
      <c r="AL158" s="130">
        <v>45386.658824652775</v>
      </c>
    </row>
    <row r="159">
      <c r="A159" s="129">
        <v>312.0</v>
      </c>
      <c r="B159" s="14" t="s">
        <v>67</v>
      </c>
      <c r="C159" s="14" t="s">
        <v>32</v>
      </c>
      <c r="D159" s="14" t="s">
        <v>284</v>
      </c>
      <c r="E159" s="14" t="s">
        <v>325</v>
      </c>
      <c r="F159" s="15" t="s">
        <v>275</v>
      </c>
      <c r="G159" s="15" t="s">
        <v>46</v>
      </c>
      <c r="H159" s="18" t="s">
        <v>1057</v>
      </c>
      <c r="I159" s="18" t="s">
        <v>1058</v>
      </c>
      <c r="J159" s="129">
        <v>1783745.89</v>
      </c>
      <c r="K159" s="129">
        <v>1473608.0</v>
      </c>
      <c r="L159" s="129">
        <v>59537.99</v>
      </c>
      <c r="M159" s="129">
        <v>52896.01</v>
      </c>
      <c r="N159" s="129">
        <v>36.0</v>
      </c>
      <c r="O159" s="129">
        <v>54.0</v>
      </c>
      <c r="P159" s="129">
        <v>641.0</v>
      </c>
      <c r="Q159" s="129">
        <v>489.0</v>
      </c>
      <c r="R159" s="129">
        <v>42.0</v>
      </c>
      <c r="S159" s="129">
        <v>44.0</v>
      </c>
      <c r="T159" s="129">
        <v>-33.0</v>
      </c>
      <c r="U159" s="129">
        <v>31.0</v>
      </c>
      <c r="V159" s="129">
        <v>-4.0</v>
      </c>
      <c r="W159" s="129">
        <v>12.56</v>
      </c>
      <c r="X159" s="129">
        <v>21.05</v>
      </c>
      <c r="Y159" s="129">
        <v>1.0</v>
      </c>
      <c r="Z159" s="129">
        <v>1.0</v>
      </c>
      <c r="AA159" s="129">
        <v>1.0</v>
      </c>
      <c r="AB159" s="129">
        <v>3.0</v>
      </c>
      <c r="AC159" s="129">
        <v>3.0</v>
      </c>
      <c r="AD159" s="129">
        <v>2.3</v>
      </c>
      <c r="AE159" s="129">
        <v>234.0</v>
      </c>
      <c r="AF159" s="129">
        <v>1.0</v>
      </c>
      <c r="AG159" s="129">
        <v>1.0</v>
      </c>
      <c r="AH159" s="129">
        <v>1.0</v>
      </c>
      <c r="AI159" s="129">
        <v>2.0</v>
      </c>
      <c r="AJ159" s="129">
        <v>2.0</v>
      </c>
      <c r="AK159" s="129">
        <v>2.0</v>
      </c>
      <c r="AL159" s="130">
        <v>45386.658824652775</v>
      </c>
    </row>
    <row r="160">
      <c r="A160" s="129">
        <v>314.0</v>
      </c>
      <c r="B160" s="14" t="s">
        <v>60</v>
      </c>
      <c r="C160" s="14" t="s">
        <v>32</v>
      </c>
      <c r="D160" s="14" t="s">
        <v>173</v>
      </c>
      <c r="E160" s="14" t="s">
        <v>326</v>
      </c>
      <c r="F160" s="15" t="s">
        <v>81</v>
      </c>
      <c r="G160" s="15" t="s">
        <v>36</v>
      </c>
      <c r="H160" s="18" t="s">
        <v>1057</v>
      </c>
      <c r="I160" s="18" t="s">
        <v>1058</v>
      </c>
      <c r="J160" s="129">
        <v>374142.0</v>
      </c>
      <c r="K160" s="129">
        <v>609564.11</v>
      </c>
      <c r="L160" s="129">
        <v>13886.5</v>
      </c>
      <c r="M160" s="129">
        <v>22512.09</v>
      </c>
      <c r="N160" s="14" t="s">
        <v>41</v>
      </c>
      <c r="O160" s="14" t="s">
        <v>41</v>
      </c>
      <c r="P160" s="129">
        <v>208.0</v>
      </c>
      <c r="Q160" s="129">
        <v>263.0</v>
      </c>
      <c r="R160" s="129">
        <v>20.0</v>
      </c>
      <c r="S160" s="129">
        <v>13.0</v>
      </c>
      <c r="T160" s="14" t="s">
        <v>41</v>
      </c>
      <c r="U160" s="129">
        <v>-20.0</v>
      </c>
      <c r="V160" s="129">
        <v>53.0</v>
      </c>
      <c r="W160" s="129">
        <v>-38.32</v>
      </c>
      <c r="X160" s="129">
        <v>-38.62</v>
      </c>
      <c r="Y160" s="14" t="s">
        <v>41</v>
      </c>
      <c r="Z160" s="129">
        <v>1.0</v>
      </c>
      <c r="AA160" s="129">
        <v>3.0</v>
      </c>
      <c r="AB160" s="129">
        <v>1.0</v>
      </c>
      <c r="AC160" s="129">
        <v>1.0</v>
      </c>
      <c r="AD160" s="129">
        <v>1.35</v>
      </c>
      <c r="AE160" s="129">
        <v>383.0</v>
      </c>
      <c r="AF160" s="14" t="s">
        <v>41</v>
      </c>
      <c r="AG160" s="129">
        <v>1.0</v>
      </c>
      <c r="AH160" s="129">
        <v>2.0</v>
      </c>
      <c r="AI160" s="129">
        <v>1.0</v>
      </c>
      <c r="AJ160" s="129">
        <v>1.0</v>
      </c>
      <c r="AK160" s="129">
        <v>1.0</v>
      </c>
      <c r="AL160" s="130">
        <v>45386.658824652775</v>
      </c>
    </row>
    <row r="161">
      <c r="A161" s="129">
        <v>315.0</v>
      </c>
      <c r="B161" s="14" t="s">
        <v>47</v>
      </c>
      <c r="C161" s="14" t="s">
        <v>32</v>
      </c>
      <c r="D161" s="14" t="s">
        <v>327</v>
      </c>
      <c r="E161" s="14" t="s">
        <v>328</v>
      </c>
      <c r="F161" s="15" t="s">
        <v>137</v>
      </c>
      <c r="G161" s="15" t="s">
        <v>36</v>
      </c>
      <c r="H161" s="18" t="s">
        <v>1057</v>
      </c>
      <c r="I161" s="18" t="s">
        <v>1058</v>
      </c>
      <c r="J161" s="129">
        <v>1004313.68</v>
      </c>
      <c r="K161" s="129">
        <v>830739.27</v>
      </c>
      <c r="L161" s="129">
        <v>27089.57</v>
      </c>
      <c r="M161" s="129">
        <v>24432.46</v>
      </c>
      <c r="N161" s="14" t="s">
        <v>41</v>
      </c>
      <c r="O161" s="14" t="s">
        <v>41</v>
      </c>
      <c r="P161" s="129">
        <v>319.0</v>
      </c>
      <c r="Q161" s="129">
        <v>344.0</v>
      </c>
      <c r="R161" s="129">
        <v>22.0</v>
      </c>
      <c r="S161" s="129">
        <v>14.0</v>
      </c>
      <c r="T161" s="14" t="s">
        <v>41</v>
      </c>
      <c r="U161" s="129">
        <v>-7.0</v>
      </c>
      <c r="V161" s="129">
        <v>57.0</v>
      </c>
      <c r="W161" s="129">
        <v>10.88</v>
      </c>
      <c r="X161" s="129">
        <v>20.89</v>
      </c>
      <c r="Y161" s="14" t="s">
        <v>41</v>
      </c>
      <c r="Z161" s="129">
        <v>1.0</v>
      </c>
      <c r="AA161" s="129">
        <v>3.0</v>
      </c>
      <c r="AB161" s="129">
        <v>3.0</v>
      </c>
      <c r="AC161" s="129">
        <v>3.0</v>
      </c>
      <c r="AD161" s="129">
        <v>2.65</v>
      </c>
      <c r="AE161" s="129">
        <v>201.0</v>
      </c>
      <c r="AF161" s="14" t="s">
        <v>41</v>
      </c>
      <c r="AG161" s="129">
        <v>1.0</v>
      </c>
      <c r="AH161" s="129">
        <v>2.0</v>
      </c>
      <c r="AI161" s="129">
        <v>2.0</v>
      </c>
      <c r="AJ161" s="129">
        <v>2.0</v>
      </c>
      <c r="AK161" s="129">
        <v>2.0</v>
      </c>
      <c r="AL161" s="130">
        <v>45386.658824652775</v>
      </c>
    </row>
    <row r="162">
      <c r="A162" s="129">
        <v>316.0</v>
      </c>
      <c r="B162" s="14" t="s">
        <v>97</v>
      </c>
      <c r="C162" s="14" t="s">
        <v>32</v>
      </c>
      <c r="D162" s="14" t="s">
        <v>329</v>
      </c>
      <c r="E162" s="14" t="s">
        <v>330</v>
      </c>
      <c r="F162" s="15" t="s">
        <v>100</v>
      </c>
      <c r="G162" s="15" t="s">
        <v>101</v>
      </c>
      <c r="H162" s="18" t="s">
        <v>1057</v>
      </c>
      <c r="I162" s="18" t="s">
        <v>1058</v>
      </c>
      <c r="J162" s="129">
        <v>738863.52</v>
      </c>
      <c r="K162" s="129">
        <v>770336.63</v>
      </c>
      <c r="L162" s="129">
        <v>22085.0</v>
      </c>
      <c r="M162" s="129">
        <v>24386.75</v>
      </c>
      <c r="N162" s="129">
        <v>17.0</v>
      </c>
      <c r="O162" s="129">
        <v>10.0</v>
      </c>
      <c r="P162" s="129">
        <v>322.0</v>
      </c>
      <c r="Q162" s="129">
        <v>324.0</v>
      </c>
      <c r="R162" s="129">
        <v>31.0</v>
      </c>
      <c r="S162" s="129">
        <v>17.0</v>
      </c>
      <c r="T162" s="129">
        <v>70.0</v>
      </c>
      <c r="U162" s="129">
        <v>0.0</v>
      </c>
      <c r="V162" s="129">
        <v>82.0</v>
      </c>
      <c r="W162" s="129">
        <v>-9.44</v>
      </c>
      <c r="X162" s="129">
        <v>-4.09</v>
      </c>
      <c r="Y162" s="129">
        <v>3.0</v>
      </c>
      <c r="Z162" s="129">
        <v>1.0</v>
      </c>
      <c r="AA162" s="129">
        <v>5.0</v>
      </c>
      <c r="AB162" s="129">
        <v>1.0</v>
      </c>
      <c r="AC162" s="129">
        <v>1.0</v>
      </c>
      <c r="AD162" s="129">
        <v>1.9</v>
      </c>
      <c r="AE162" s="129">
        <v>275.0</v>
      </c>
      <c r="AF162" s="129">
        <v>2.0</v>
      </c>
      <c r="AG162" s="129">
        <v>1.0</v>
      </c>
      <c r="AH162" s="129">
        <v>4.0</v>
      </c>
      <c r="AI162" s="129">
        <v>1.0</v>
      </c>
      <c r="AJ162" s="129">
        <v>1.0</v>
      </c>
      <c r="AK162" s="129">
        <v>2.0</v>
      </c>
      <c r="AL162" s="130">
        <v>45386.658824652775</v>
      </c>
    </row>
    <row r="163">
      <c r="A163" s="129">
        <v>317.0</v>
      </c>
      <c r="B163" s="14" t="s">
        <v>63</v>
      </c>
      <c r="C163" s="14" t="s">
        <v>32</v>
      </c>
      <c r="D163" s="14" t="s">
        <v>300</v>
      </c>
      <c r="E163" s="14" t="s">
        <v>301</v>
      </c>
      <c r="F163" s="15" t="s">
        <v>66</v>
      </c>
      <c r="G163" s="15" t="s">
        <v>59</v>
      </c>
      <c r="H163" s="18" t="s">
        <v>1057</v>
      </c>
      <c r="I163" s="18" t="s">
        <v>1058</v>
      </c>
      <c r="J163" s="129">
        <v>887154.43</v>
      </c>
      <c r="K163" s="129">
        <v>629394.94</v>
      </c>
      <c r="L163" s="129">
        <v>23087.56</v>
      </c>
      <c r="M163" s="129">
        <v>16771.52</v>
      </c>
      <c r="N163" s="129">
        <v>20.0</v>
      </c>
      <c r="O163" s="129">
        <v>15.0</v>
      </c>
      <c r="P163" s="129">
        <v>386.0</v>
      </c>
      <c r="Q163" s="129">
        <v>353.0</v>
      </c>
      <c r="R163" s="129">
        <v>32.0</v>
      </c>
      <c r="S163" s="129">
        <v>17.0</v>
      </c>
      <c r="T163" s="129">
        <v>33.0</v>
      </c>
      <c r="U163" s="129">
        <v>9.0</v>
      </c>
      <c r="V163" s="129">
        <v>88.0</v>
      </c>
      <c r="W163" s="129">
        <v>37.66</v>
      </c>
      <c r="X163" s="129">
        <v>40.95</v>
      </c>
      <c r="Y163" s="129">
        <v>2.0</v>
      </c>
      <c r="Z163" s="129">
        <v>1.0</v>
      </c>
      <c r="AA163" s="129">
        <v>5.0</v>
      </c>
      <c r="AB163" s="129">
        <v>5.0</v>
      </c>
      <c r="AC163" s="129">
        <v>5.0</v>
      </c>
      <c r="AD163" s="129">
        <v>4.45</v>
      </c>
      <c r="AE163" s="129">
        <v>12.0</v>
      </c>
      <c r="AF163" s="129">
        <v>2.0</v>
      </c>
      <c r="AG163" s="129">
        <v>1.0</v>
      </c>
      <c r="AH163" s="129">
        <v>4.0</v>
      </c>
      <c r="AI163" s="129">
        <v>4.0</v>
      </c>
      <c r="AJ163" s="129">
        <v>4.0</v>
      </c>
      <c r="AK163" s="129">
        <v>4.0</v>
      </c>
      <c r="AL163" s="130">
        <v>45386.658824652775</v>
      </c>
    </row>
    <row r="164">
      <c r="A164" s="129">
        <v>319.0</v>
      </c>
      <c r="B164" s="14" t="s">
        <v>122</v>
      </c>
      <c r="C164" s="14" t="s">
        <v>32</v>
      </c>
      <c r="D164" s="14" t="s">
        <v>199</v>
      </c>
      <c r="E164" s="14" t="s">
        <v>117</v>
      </c>
      <c r="F164" s="15" t="s">
        <v>185</v>
      </c>
      <c r="G164" s="15" t="s">
        <v>46</v>
      </c>
      <c r="H164" s="18" t="s">
        <v>1057</v>
      </c>
      <c r="I164" s="18" t="s">
        <v>1058</v>
      </c>
      <c r="J164" s="129">
        <v>953379.87</v>
      </c>
      <c r="K164" s="129">
        <v>1030973.8</v>
      </c>
      <c r="L164" s="129">
        <v>27949.52</v>
      </c>
      <c r="M164" s="129">
        <v>32268.25</v>
      </c>
      <c r="N164" s="129">
        <v>10.0</v>
      </c>
      <c r="O164" s="129">
        <v>12.0</v>
      </c>
      <c r="P164" s="129">
        <v>394.0</v>
      </c>
      <c r="Q164" s="129">
        <v>423.0</v>
      </c>
      <c r="R164" s="129">
        <v>23.0</v>
      </c>
      <c r="S164" s="129">
        <v>29.0</v>
      </c>
      <c r="T164" s="129">
        <v>-16.0</v>
      </c>
      <c r="U164" s="129">
        <v>-6.0</v>
      </c>
      <c r="V164" s="129">
        <v>-20.0</v>
      </c>
      <c r="W164" s="129">
        <v>-13.38</v>
      </c>
      <c r="X164" s="129">
        <v>-7.53</v>
      </c>
      <c r="Y164" s="129">
        <v>1.0</v>
      </c>
      <c r="Z164" s="129">
        <v>1.0</v>
      </c>
      <c r="AA164" s="129">
        <v>1.0</v>
      </c>
      <c r="AB164" s="129">
        <v>1.0</v>
      </c>
      <c r="AC164" s="129">
        <v>1.0</v>
      </c>
      <c r="AD164" s="129">
        <v>1.0</v>
      </c>
      <c r="AE164" s="129">
        <v>517.0</v>
      </c>
      <c r="AF164" s="129">
        <v>1.0</v>
      </c>
      <c r="AG164" s="129">
        <v>1.0</v>
      </c>
      <c r="AH164" s="129">
        <v>1.0</v>
      </c>
      <c r="AI164" s="129">
        <v>1.0</v>
      </c>
      <c r="AJ164" s="129">
        <v>1.0</v>
      </c>
      <c r="AK164" s="129">
        <v>1.0</v>
      </c>
      <c r="AL164" s="130">
        <v>45386.658824652775</v>
      </c>
    </row>
    <row r="165">
      <c r="A165" s="129">
        <v>320.0</v>
      </c>
      <c r="B165" s="14" t="s">
        <v>60</v>
      </c>
      <c r="C165" s="14" t="s">
        <v>32</v>
      </c>
      <c r="D165" s="14" t="s">
        <v>331</v>
      </c>
      <c r="E165" s="14" t="s">
        <v>332</v>
      </c>
      <c r="F165" s="15" t="s">
        <v>88</v>
      </c>
      <c r="G165" s="15" t="s">
        <v>59</v>
      </c>
      <c r="H165" s="18" t="s">
        <v>1057</v>
      </c>
      <c r="I165" s="18" t="s">
        <v>1058</v>
      </c>
      <c r="J165" s="129">
        <v>1111382.73</v>
      </c>
      <c r="K165" s="129">
        <v>989538.55</v>
      </c>
      <c r="L165" s="129">
        <v>29794.4</v>
      </c>
      <c r="M165" s="129">
        <v>28086.76</v>
      </c>
      <c r="N165" s="129">
        <v>33.0</v>
      </c>
      <c r="O165" s="129">
        <v>19.0</v>
      </c>
      <c r="P165" s="129">
        <v>403.0</v>
      </c>
      <c r="Q165" s="129">
        <v>343.0</v>
      </c>
      <c r="R165" s="129">
        <v>40.0</v>
      </c>
      <c r="S165" s="129">
        <v>37.0</v>
      </c>
      <c r="T165" s="129">
        <v>73.0</v>
      </c>
      <c r="U165" s="129">
        <v>17.0</v>
      </c>
      <c r="V165" s="129">
        <v>8.0</v>
      </c>
      <c r="W165" s="129">
        <v>6.08</v>
      </c>
      <c r="X165" s="129">
        <v>12.31</v>
      </c>
      <c r="Y165" s="129">
        <v>3.0</v>
      </c>
      <c r="Z165" s="129">
        <v>1.0</v>
      </c>
      <c r="AA165" s="129">
        <v>1.0</v>
      </c>
      <c r="AB165" s="129">
        <v>2.0</v>
      </c>
      <c r="AC165" s="129">
        <v>2.0</v>
      </c>
      <c r="AD165" s="129">
        <v>1.75</v>
      </c>
      <c r="AE165" s="129">
        <v>315.0</v>
      </c>
      <c r="AF165" s="129">
        <v>2.0</v>
      </c>
      <c r="AG165" s="129">
        <v>1.0</v>
      </c>
      <c r="AH165" s="129">
        <v>1.0</v>
      </c>
      <c r="AI165" s="129">
        <v>1.0</v>
      </c>
      <c r="AJ165" s="129">
        <v>2.0</v>
      </c>
      <c r="AK165" s="129">
        <v>1.0</v>
      </c>
      <c r="AL165" s="130">
        <v>45386.658824652775</v>
      </c>
    </row>
    <row r="166">
      <c r="A166" s="129">
        <v>321.0</v>
      </c>
      <c r="B166" s="14" t="s">
        <v>97</v>
      </c>
      <c r="C166" s="14" t="s">
        <v>32</v>
      </c>
      <c r="D166" s="14" t="s">
        <v>333</v>
      </c>
      <c r="E166" s="14" t="s">
        <v>334</v>
      </c>
      <c r="F166" s="15" t="s">
        <v>335</v>
      </c>
      <c r="G166" s="15" t="s">
        <v>101</v>
      </c>
      <c r="H166" s="18" t="s">
        <v>1057</v>
      </c>
      <c r="I166" s="18" t="s">
        <v>1058</v>
      </c>
      <c r="J166" s="129">
        <v>1432474.76</v>
      </c>
      <c r="K166" s="129">
        <v>1241940.14</v>
      </c>
      <c r="L166" s="129">
        <v>33532.92</v>
      </c>
      <c r="M166" s="129">
        <v>30966.5</v>
      </c>
      <c r="N166" s="129">
        <v>69.0</v>
      </c>
      <c r="O166" s="129">
        <v>29.0</v>
      </c>
      <c r="P166" s="129">
        <v>476.0</v>
      </c>
      <c r="Q166" s="129">
        <v>398.0</v>
      </c>
      <c r="R166" s="129">
        <v>60.0</v>
      </c>
      <c r="S166" s="129">
        <v>33.0</v>
      </c>
      <c r="T166" s="129">
        <v>137.0</v>
      </c>
      <c r="U166" s="129">
        <v>19.0</v>
      </c>
      <c r="V166" s="129">
        <v>81.0</v>
      </c>
      <c r="W166" s="129">
        <v>8.29</v>
      </c>
      <c r="X166" s="129">
        <v>15.34</v>
      </c>
      <c r="Y166" s="129">
        <v>5.0</v>
      </c>
      <c r="Z166" s="129">
        <v>1.0</v>
      </c>
      <c r="AA166" s="129">
        <v>5.0</v>
      </c>
      <c r="AB166" s="129">
        <v>3.0</v>
      </c>
      <c r="AC166" s="129">
        <v>3.0</v>
      </c>
      <c r="AD166" s="129">
        <v>3.3</v>
      </c>
      <c r="AE166" s="129">
        <v>148.0</v>
      </c>
      <c r="AF166" s="129">
        <v>4.0</v>
      </c>
      <c r="AG166" s="129">
        <v>1.0</v>
      </c>
      <c r="AH166" s="129">
        <v>4.0</v>
      </c>
      <c r="AI166" s="129">
        <v>2.0</v>
      </c>
      <c r="AJ166" s="129">
        <v>2.0</v>
      </c>
      <c r="AK166" s="129">
        <v>3.0</v>
      </c>
      <c r="AL166" s="130">
        <v>45386.658824652775</v>
      </c>
    </row>
    <row r="167">
      <c r="A167" s="129">
        <v>322.0</v>
      </c>
      <c r="B167" s="14" t="s">
        <v>97</v>
      </c>
      <c r="C167" s="14" t="s">
        <v>32</v>
      </c>
      <c r="D167" s="14" t="s">
        <v>48</v>
      </c>
      <c r="E167" s="14" t="s">
        <v>336</v>
      </c>
      <c r="F167" s="15" t="s">
        <v>209</v>
      </c>
      <c r="G167" s="15" t="s">
        <v>101</v>
      </c>
      <c r="H167" s="18" t="s">
        <v>1057</v>
      </c>
      <c r="I167" s="18" t="s">
        <v>1058</v>
      </c>
      <c r="J167" s="129">
        <v>1320261.53</v>
      </c>
      <c r="K167" s="129">
        <v>1015070.13</v>
      </c>
      <c r="L167" s="129">
        <v>57800.8</v>
      </c>
      <c r="M167" s="129">
        <v>44018.15</v>
      </c>
      <c r="N167" s="129">
        <v>9.0</v>
      </c>
      <c r="O167" s="129">
        <v>20.0</v>
      </c>
      <c r="P167" s="129">
        <v>287.0</v>
      </c>
      <c r="Q167" s="129">
        <v>245.0</v>
      </c>
      <c r="R167" s="129">
        <v>18.0</v>
      </c>
      <c r="S167" s="129">
        <v>21.0</v>
      </c>
      <c r="T167" s="129">
        <v>-55.0</v>
      </c>
      <c r="U167" s="129">
        <v>17.0</v>
      </c>
      <c r="V167" s="129">
        <v>-14.0</v>
      </c>
      <c r="W167" s="129">
        <v>31.31</v>
      </c>
      <c r="X167" s="129">
        <v>30.07</v>
      </c>
      <c r="Y167" s="129">
        <v>1.0</v>
      </c>
      <c r="Z167" s="129">
        <v>1.0</v>
      </c>
      <c r="AA167" s="129">
        <v>1.0</v>
      </c>
      <c r="AB167" s="129">
        <v>5.0</v>
      </c>
      <c r="AC167" s="129">
        <v>5.0</v>
      </c>
      <c r="AD167" s="129">
        <v>3.6</v>
      </c>
      <c r="AE167" s="129">
        <v>101.0</v>
      </c>
      <c r="AF167" s="129">
        <v>1.0</v>
      </c>
      <c r="AG167" s="129">
        <v>1.0</v>
      </c>
      <c r="AH167" s="129">
        <v>1.0</v>
      </c>
      <c r="AI167" s="129">
        <v>4.0</v>
      </c>
      <c r="AJ167" s="129">
        <v>4.0</v>
      </c>
      <c r="AK167" s="129">
        <v>3.0</v>
      </c>
      <c r="AL167" s="130">
        <v>45386.658824652775</v>
      </c>
    </row>
    <row r="168">
      <c r="A168" s="129">
        <v>324.0</v>
      </c>
      <c r="B168" s="14" t="s">
        <v>67</v>
      </c>
      <c r="C168" s="14" t="s">
        <v>32</v>
      </c>
      <c r="D168" s="14" t="s">
        <v>337</v>
      </c>
      <c r="E168" s="14" t="s">
        <v>338</v>
      </c>
      <c r="F168" s="15" t="s">
        <v>70</v>
      </c>
      <c r="G168" s="15" t="s">
        <v>36</v>
      </c>
      <c r="H168" s="18" t="s">
        <v>1057</v>
      </c>
      <c r="I168" s="18" t="s">
        <v>1058</v>
      </c>
      <c r="J168" s="129">
        <v>1581030.14</v>
      </c>
      <c r="K168" s="129">
        <v>1128239.08</v>
      </c>
      <c r="L168" s="129">
        <v>46935.75</v>
      </c>
      <c r="M168" s="129">
        <v>37033.53</v>
      </c>
      <c r="N168" s="129">
        <v>65.0</v>
      </c>
      <c r="O168" s="129">
        <v>33.0</v>
      </c>
      <c r="P168" s="129">
        <v>539.0</v>
      </c>
      <c r="Q168" s="129">
        <v>412.0</v>
      </c>
      <c r="R168" s="129">
        <v>44.0</v>
      </c>
      <c r="S168" s="129">
        <v>21.0</v>
      </c>
      <c r="T168" s="129">
        <v>96.0</v>
      </c>
      <c r="U168" s="129">
        <v>30.0</v>
      </c>
      <c r="V168" s="129">
        <v>109.0</v>
      </c>
      <c r="W168" s="129">
        <v>26.74</v>
      </c>
      <c r="X168" s="129">
        <v>40.13</v>
      </c>
      <c r="Y168" s="129">
        <v>4.0</v>
      </c>
      <c r="Z168" s="129">
        <v>1.0</v>
      </c>
      <c r="AA168" s="129">
        <v>5.0</v>
      </c>
      <c r="AB168" s="129">
        <v>5.0</v>
      </c>
      <c r="AC168" s="129">
        <v>5.0</v>
      </c>
      <c r="AD168" s="129">
        <v>4.55</v>
      </c>
      <c r="AE168" s="129">
        <v>9.0</v>
      </c>
      <c r="AF168" s="129">
        <v>3.0</v>
      </c>
      <c r="AG168" s="129">
        <v>1.0</v>
      </c>
      <c r="AH168" s="129">
        <v>4.0</v>
      </c>
      <c r="AI168" s="129">
        <v>4.0</v>
      </c>
      <c r="AJ168" s="129">
        <v>4.0</v>
      </c>
      <c r="AK168" s="129">
        <v>4.0</v>
      </c>
      <c r="AL168" s="130">
        <v>45386.658824652775</v>
      </c>
    </row>
    <row r="169">
      <c r="A169" s="129">
        <v>325.0</v>
      </c>
      <c r="B169" s="14" t="s">
        <v>97</v>
      </c>
      <c r="C169" s="14" t="s">
        <v>32</v>
      </c>
      <c r="D169" s="14" t="s">
        <v>339</v>
      </c>
      <c r="E169" s="14" t="s">
        <v>340</v>
      </c>
      <c r="F169" s="15" t="s">
        <v>209</v>
      </c>
      <c r="G169" s="15" t="s">
        <v>101</v>
      </c>
      <c r="H169" s="18" t="s">
        <v>1057</v>
      </c>
      <c r="I169" s="18" t="s">
        <v>1058</v>
      </c>
      <c r="J169" s="129">
        <v>1270957.26</v>
      </c>
      <c r="K169" s="129">
        <v>1275517.25</v>
      </c>
      <c r="L169" s="129">
        <v>39559.0</v>
      </c>
      <c r="M169" s="129">
        <v>39196.0</v>
      </c>
      <c r="N169" s="129">
        <v>5.0</v>
      </c>
      <c r="O169" s="129">
        <v>3.0</v>
      </c>
      <c r="P169" s="129">
        <v>338.0</v>
      </c>
      <c r="Q169" s="129">
        <v>306.0</v>
      </c>
      <c r="R169" s="129">
        <v>24.0</v>
      </c>
      <c r="S169" s="129">
        <v>15.0</v>
      </c>
      <c r="T169" s="129">
        <v>66.0</v>
      </c>
      <c r="U169" s="129">
        <v>10.0</v>
      </c>
      <c r="V169" s="129">
        <v>60.0</v>
      </c>
      <c r="W169" s="129">
        <v>0.93</v>
      </c>
      <c r="X169" s="129">
        <v>-0.36</v>
      </c>
      <c r="Y169" s="129">
        <v>3.0</v>
      </c>
      <c r="Z169" s="129">
        <v>1.0</v>
      </c>
      <c r="AA169" s="129">
        <v>4.0</v>
      </c>
      <c r="AB169" s="129">
        <v>1.0</v>
      </c>
      <c r="AC169" s="129">
        <v>1.0</v>
      </c>
      <c r="AD169" s="129">
        <v>1.7</v>
      </c>
      <c r="AE169" s="129">
        <v>325.0</v>
      </c>
      <c r="AF169" s="129">
        <v>2.0</v>
      </c>
      <c r="AG169" s="129">
        <v>1.0</v>
      </c>
      <c r="AH169" s="129">
        <v>3.0</v>
      </c>
      <c r="AI169" s="129">
        <v>1.0</v>
      </c>
      <c r="AJ169" s="129">
        <v>1.0</v>
      </c>
      <c r="AK169" s="129">
        <v>1.0</v>
      </c>
      <c r="AL169" s="130">
        <v>45386.658824652775</v>
      </c>
    </row>
    <row r="170">
      <c r="A170" s="129">
        <v>327.0</v>
      </c>
      <c r="B170" s="14" t="s">
        <v>37</v>
      </c>
      <c r="C170" s="14" t="s">
        <v>32</v>
      </c>
      <c r="D170" s="14" t="s">
        <v>341</v>
      </c>
      <c r="E170" s="14" t="s">
        <v>342</v>
      </c>
      <c r="F170" s="15" t="s">
        <v>96</v>
      </c>
      <c r="G170" s="15" t="s">
        <v>59</v>
      </c>
      <c r="H170" s="18" t="s">
        <v>1057</v>
      </c>
      <c r="I170" s="18" t="s">
        <v>1058</v>
      </c>
      <c r="J170" s="129">
        <v>642878.48</v>
      </c>
      <c r="K170" s="129">
        <v>369562.76</v>
      </c>
      <c r="L170" s="129">
        <v>15987.77</v>
      </c>
      <c r="M170" s="129">
        <v>11910.58</v>
      </c>
      <c r="N170" s="129">
        <v>12.0</v>
      </c>
      <c r="O170" s="14" t="s">
        <v>41</v>
      </c>
      <c r="P170" s="129">
        <v>306.0</v>
      </c>
      <c r="Q170" s="129">
        <v>218.0</v>
      </c>
      <c r="R170" s="129">
        <v>29.0</v>
      </c>
      <c r="S170" s="129">
        <v>16.0</v>
      </c>
      <c r="T170" s="14" t="s">
        <v>41</v>
      </c>
      <c r="U170" s="129">
        <v>40.0</v>
      </c>
      <c r="V170" s="129">
        <v>81.0</v>
      </c>
      <c r="W170" s="129">
        <v>34.23</v>
      </c>
      <c r="X170" s="129">
        <v>73.96</v>
      </c>
      <c r="Y170" s="14" t="s">
        <v>41</v>
      </c>
      <c r="Z170" s="129">
        <v>1.0</v>
      </c>
      <c r="AA170" s="129">
        <v>5.0</v>
      </c>
      <c r="AB170" s="129">
        <v>5.0</v>
      </c>
      <c r="AC170" s="129">
        <v>5.0</v>
      </c>
      <c r="AD170" s="129">
        <v>4.35</v>
      </c>
      <c r="AE170" s="129">
        <v>19.0</v>
      </c>
      <c r="AF170" s="14" t="s">
        <v>41</v>
      </c>
      <c r="AG170" s="129">
        <v>1.0</v>
      </c>
      <c r="AH170" s="129">
        <v>4.0</v>
      </c>
      <c r="AI170" s="129">
        <v>4.0</v>
      </c>
      <c r="AJ170" s="129">
        <v>4.0</v>
      </c>
      <c r="AK170" s="129">
        <v>4.0</v>
      </c>
      <c r="AL170" s="130">
        <v>45386.658824652775</v>
      </c>
    </row>
    <row r="171">
      <c r="A171" s="129">
        <v>328.0</v>
      </c>
      <c r="B171" s="14" t="s">
        <v>31</v>
      </c>
      <c r="C171" s="14" t="s">
        <v>32</v>
      </c>
      <c r="D171" s="14" t="s">
        <v>50</v>
      </c>
      <c r="E171" s="14" t="s">
        <v>51</v>
      </c>
      <c r="F171" s="15" t="s">
        <v>343</v>
      </c>
      <c r="G171" s="15" t="s">
        <v>46</v>
      </c>
      <c r="H171" s="18" t="s">
        <v>1057</v>
      </c>
      <c r="I171" s="18" t="s">
        <v>1058</v>
      </c>
      <c r="J171" s="129">
        <v>3665594.07</v>
      </c>
      <c r="K171" s="129">
        <v>3636841.6</v>
      </c>
      <c r="L171" s="129">
        <v>154225.68</v>
      </c>
      <c r="M171" s="129">
        <v>155191.74</v>
      </c>
      <c r="N171" s="129">
        <v>113.0</v>
      </c>
      <c r="O171" s="14" t="s">
        <v>41</v>
      </c>
      <c r="P171" s="129">
        <v>1366.0</v>
      </c>
      <c r="Q171" s="129">
        <v>1429.0</v>
      </c>
      <c r="R171" s="129">
        <v>114.0</v>
      </c>
      <c r="S171" s="129">
        <v>137.0</v>
      </c>
      <c r="T171" s="14" t="s">
        <v>41</v>
      </c>
      <c r="U171" s="129">
        <v>-4.0</v>
      </c>
      <c r="V171" s="129">
        <v>-16.0</v>
      </c>
      <c r="W171" s="129">
        <v>-0.62</v>
      </c>
      <c r="X171" s="129">
        <v>0.79</v>
      </c>
      <c r="Y171" s="14" t="s">
        <v>41</v>
      </c>
      <c r="Z171" s="129">
        <v>1.0</v>
      </c>
      <c r="AA171" s="129">
        <v>1.0</v>
      </c>
      <c r="AB171" s="129">
        <v>1.0</v>
      </c>
      <c r="AC171" s="129">
        <v>1.0</v>
      </c>
      <c r="AD171" s="129">
        <v>0.95</v>
      </c>
      <c r="AE171" s="129">
        <v>602.0</v>
      </c>
      <c r="AF171" s="14" t="s">
        <v>41</v>
      </c>
      <c r="AG171" s="129">
        <v>1.0</v>
      </c>
      <c r="AH171" s="129">
        <v>1.0</v>
      </c>
      <c r="AI171" s="129">
        <v>1.0</v>
      </c>
      <c r="AJ171" s="129">
        <v>1.0</v>
      </c>
      <c r="AK171" s="129">
        <v>1.0</v>
      </c>
      <c r="AL171" s="130">
        <v>45386.658824652775</v>
      </c>
    </row>
    <row r="172">
      <c r="A172" s="129">
        <v>332.0</v>
      </c>
      <c r="B172" s="14" t="s">
        <v>122</v>
      </c>
      <c r="C172" s="14" t="s">
        <v>32</v>
      </c>
      <c r="D172" s="14" t="s">
        <v>91</v>
      </c>
      <c r="E172" s="14" t="s">
        <v>344</v>
      </c>
      <c r="F172" s="15" t="s">
        <v>243</v>
      </c>
      <c r="G172" s="15" t="s">
        <v>101</v>
      </c>
      <c r="H172" s="18" t="s">
        <v>1057</v>
      </c>
      <c r="I172" s="18" t="s">
        <v>1058</v>
      </c>
      <c r="J172" s="129">
        <v>834775.2</v>
      </c>
      <c r="K172" s="129">
        <v>662968.45</v>
      </c>
      <c r="L172" s="129">
        <v>24681.27</v>
      </c>
      <c r="M172" s="129">
        <v>21442.94</v>
      </c>
      <c r="N172" s="129">
        <v>31.0</v>
      </c>
      <c r="O172" s="129">
        <v>27.0</v>
      </c>
      <c r="P172" s="129">
        <v>362.0</v>
      </c>
      <c r="Q172" s="129">
        <v>297.0</v>
      </c>
      <c r="R172" s="129">
        <v>36.0</v>
      </c>
      <c r="S172" s="129">
        <v>29.0</v>
      </c>
      <c r="T172" s="129">
        <v>14.0</v>
      </c>
      <c r="U172" s="129">
        <v>21.0</v>
      </c>
      <c r="V172" s="129">
        <v>24.0</v>
      </c>
      <c r="W172" s="129">
        <v>15.1</v>
      </c>
      <c r="X172" s="129">
        <v>25.91</v>
      </c>
      <c r="Y172" s="129">
        <v>1.0</v>
      </c>
      <c r="Z172" s="129">
        <v>1.0</v>
      </c>
      <c r="AA172" s="129">
        <v>2.0</v>
      </c>
      <c r="AB172" s="129">
        <v>4.0</v>
      </c>
      <c r="AC172" s="129">
        <v>4.0</v>
      </c>
      <c r="AD172" s="129">
        <v>3.15</v>
      </c>
      <c r="AE172" s="129">
        <v>156.0</v>
      </c>
      <c r="AF172" s="129">
        <v>1.0</v>
      </c>
      <c r="AG172" s="129">
        <v>1.0</v>
      </c>
      <c r="AH172" s="129">
        <v>2.0</v>
      </c>
      <c r="AI172" s="129">
        <v>3.0</v>
      </c>
      <c r="AJ172" s="129">
        <v>3.0</v>
      </c>
      <c r="AK172" s="129">
        <v>3.0</v>
      </c>
      <c r="AL172" s="130">
        <v>45386.658824652775</v>
      </c>
    </row>
    <row r="173">
      <c r="A173" s="129">
        <v>333.0</v>
      </c>
      <c r="B173" s="14" t="s">
        <v>42</v>
      </c>
      <c r="C173" s="14" t="s">
        <v>32</v>
      </c>
      <c r="D173" s="14" t="s">
        <v>237</v>
      </c>
      <c r="E173" s="14" t="s">
        <v>345</v>
      </c>
      <c r="F173" s="15" t="s">
        <v>108</v>
      </c>
      <c r="G173" s="15" t="s">
        <v>46</v>
      </c>
      <c r="H173" s="18" t="s">
        <v>1057</v>
      </c>
      <c r="I173" s="18" t="s">
        <v>1058</v>
      </c>
      <c r="J173" s="129">
        <v>1662027.44</v>
      </c>
      <c r="K173" s="129">
        <v>1656308.9</v>
      </c>
      <c r="L173" s="129">
        <v>56545.0</v>
      </c>
      <c r="M173" s="129">
        <v>58784.39</v>
      </c>
      <c r="N173" s="14" t="s">
        <v>41</v>
      </c>
      <c r="O173" s="129">
        <v>5.0</v>
      </c>
      <c r="P173" s="129">
        <v>575.0</v>
      </c>
      <c r="Q173" s="129">
        <v>569.0</v>
      </c>
      <c r="R173" s="129">
        <v>53.0</v>
      </c>
      <c r="S173" s="129">
        <v>35.0</v>
      </c>
      <c r="T173" s="14" t="s">
        <v>41</v>
      </c>
      <c r="U173" s="129">
        <v>1.0</v>
      </c>
      <c r="V173" s="129">
        <v>51.0</v>
      </c>
      <c r="W173" s="129">
        <v>-3.81</v>
      </c>
      <c r="X173" s="129">
        <v>0.35</v>
      </c>
      <c r="Y173" s="14" t="s">
        <v>41</v>
      </c>
      <c r="Z173" s="129">
        <v>1.0</v>
      </c>
      <c r="AA173" s="129">
        <v>3.0</v>
      </c>
      <c r="AB173" s="129">
        <v>1.0</v>
      </c>
      <c r="AC173" s="129">
        <v>1.0</v>
      </c>
      <c r="AD173" s="129">
        <v>1.35</v>
      </c>
      <c r="AE173" s="129">
        <v>392.0</v>
      </c>
      <c r="AF173" s="14" t="s">
        <v>41</v>
      </c>
      <c r="AG173" s="129">
        <v>1.0</v>
      </c>
      <c r="AH173" s="129">
        <v>2.0</v>
      </c>
      <c r="AI173" s="129">
        <v>1.0</v>
      </c>
      <c r="AJ173" s="129">
        <v>1.0</v>
      </c>
      <c r="AK173" s="129">
        <v>1.0</v>
      </c>
      <c r="AL173" s="130">
        <v>45386.658824652775</v>
      </c>
    </row>
    <row r="174">
      <c r="A174" s="129">
        <v>334.0</v>
      </c>
      <c r="B174" s="14" t="s">
        <v>97</v>
      </c>
      <c r="C174" s="14" t="s">
        <v>32</v>
      </c>
      <c r="D174" s="14" t="s">
        <v>138</v>
      </c>
      <c r="E174" s="14" t="s">
        <v>244</v>
      </c>
      <c r="F174" s="15" t="s">
        <v>223</v>
      </c>
      <c r="G174" s="15" t="s">
        <v>101</v>
      </c>
      <c r="H174" s="18" t="s">
        <v>1057</v>
      </c>
      <c r="I174" s="18" t="s">
        <v>1058</v>
      </c>
      <c r="J174" s="129">
        <v>1254689.02</v>
      </c>
      <c r="K174" s="129">
        <v>1678872.96</v>
      </c>
      <c r="L174" s="129">
        <v>34903.5</v>
      </c>
      <c r="M174" s="129">
        <v>46930.0</v>
      </c>
      <c r="N174" s="129">
        <v>9.0</v>
      </c>
      <c r="O174" s="129">
        <v>5.0</v>
      </c>
      <c r="P174" s="129">
        <v>713.0</v>
      </c>
      <c r="Q174" s="129">
        <v>705.0</v>
      </c>
      <c r="R174" s="129">
        <v>30.0</v>
      </c>
      <c r="S174" s="129">
        <v>30.0</v>
      </c>
      <c r="T174" s="129">
        <v>80.0</v>
      </c>
      <c r="U174" s="129">
        <v>1.0</v>
      </c>
      <c r="V174" s="129">
        <v>0.0</v>
      </c>
      <c r="W174" s="129">
        <v>-25.63</v>
      </c>
      <c r="X174" s="129">
        <v>-25.27</v>
      </c>
      <c r="Y174" s="129">
        <v>3.0</v>
      </c>
      <c r="Z174" s="129">
        <v>1.0</v>
      </c>
      <c r="AA174" s="129">
        <v>1.0</v>
      </c>
      <c r="AB174" s="129">
        <v>1.0</v>
      </c>
      <c r="AC174" s="129">
        <v>1.0</v>
      </c>
      <c r="AD174" s="129">
        <v>1.1</v>
      </c>
      <c r="AE174" s="129">
        <v>474.0</v>
      </c>
      <c r="AF174" s="129">
        <v>2.0</v>
      </c>
      <c r="AG174" s="129">
        <v>1.0</v>
      </c>
      <c r="AH174" s="129">
        <v>1.0</v>
      </c>
      <c r="AI174" s="129">
        <v>1.0</v>
      </c>
      <c r="AJ174" s="129">
        <v>1.0</v>
      </c>
      <c r="AK174" s="129">
        <v>1.0</v>
      </c>
      <c r="AL174" s="130">
        <v>45386.658824652775</v>
      </c>
    </row>
    <row r="175">
      <c r="A175" s="129">
        <v>336.0</v>
      </c>
      <c r="B175" s="14" t="s">
        <v>97</v>
      </c>
      <c r="C175" s="14" t="s">
        <v>32</v>
      </c>
      <c r="D175" s="14" t="s">
        <v>346</v>
      </c>
      <c r="E175" s="14" t="s">
        <v>347</v>
      </c>
      <c r="F175" s="15" t="s">
        <v>243</v>
      </c>
      <c r="G175" s="15" t="s">
        <v>101</v>
      </c>
      <c r="H175" s="18" t="s">
        <v>1057</v>
      </c>
      <c r="I175" s="18" t="s">
        <v>1058</v>
      </c>
      <c r="J175" s="129">
        <v>1942629.34</v>
      </c>
      <c r="K175" s="129">
        <v>1070934.37</v>
      </c>
      <c r="L175" s="129">
        <v>74599.86</v>
      </c>
      <c r="M175" s="129">
        <v>39059.72</v>
      </c>
      <c r="N175" s="129">
        <v>5.0</v>
      </c>
      <c r="O175" s="129">
        <v>15.0</v>
      </c>
      <c r="P175" s="129">
        <v>883.0</v>
      </c>
      <c r="Q175" s="129">
        <v>519.0</v>
      </c>
      <c r="R175" s="129">
        <v>113.0</v>
      </c>
      <c r="S175" s="129">
        <v>191.0</v>
      </c>
      <c r="T175" s="129">
        <v>-66.0</v>
      </c>
      <c r="U175" s="129">
        <v>70.0</v>
      </c>
      <c r="V175" s="129">
        <v>-40.0</v>
      </c>
      <c r="W175" s="129">
        <v>90.99</v>
      </c>
      <c r="X175" s="129">
        <v>81.4</v>
      </c>
      <c r="Y175" s="129">
        <v>1.0</v>
      </c>
      <c r="Z175" s="129">
        <v>2.0</v>
      </c>
      <c r="AA175" s="129">
        <v>1.0</v>
      </c>
      <c r="AB175" s="129">
        <v>5.0</v>
      </c>
      <c r="AC175" s="129">
        <v>5.0</v>
      </c>
      <c r="AD175" s="129">
        <v>3.7</v>
      </c>
      <c r="AE175" s="129">
        <v>78.0</v>
      </c>
      <c r="AF175" s="129">
        <v>1.0</v>
      </c>
      <c r="AG175" s="129">
        <v>1.0</v>
      </c>
      <c r="AH175" s="129">
        <v>1.0</v>
      </c>
      <c r="AI175" s="129">
        <v>4.0</v>
      </c>
      <c r="AJ175" s="129">
        <v>4.0</v>
      </c>
      <c r="AK175" s="129">
        <v>3.0</v>
      </c>
      <c r="AL175" s="130">
        <v>45386.658824652775</v>
      </c>
    </row>
    <row r="176">
      <c r="A176" s="129">
        <v>337.0</v>
      </c>
      <c r="B176" s="14" t="s">
        <v>63</v>
      </c>
      <c r="C176" s="14" t="s">
        <v>32</v>
      </c>
      <c r="D176" s="14" t="s">
        <v>133</v>
      </c>
      <c r="E176" s="14" t="s">
        <v>134</v>
      </c>
      <c r="F176" s="15" t="s">
        <v>66</v>
      </c>
      <c r="G176" s="15" t="s">
        <v>59</v>
      </c>
      <c r="H176" s="18" t="s">
        <v>1057</v>
      </c>
      <c r="I176" s="18" t="s">
        <v>1058</v>
      </c>
      <c r="J176" s="129">
        <v>1488193.15</v>
      </c>
      <c r="K176" s="129">
        <v>1167977.95</v>
      </c>
      <c r="L176" s="129">
        <v>38138.5</v>
      </c>
      <c r="M176" s="129">
        <v>30376.75</v>
      </c>
      <c r="N176" s="129">
        <v>47.0</v>
      </c>
      <c r="O176" s="129">
        <v>28.0</v>
      </c>
      <c r="P176" s="129">
        <v>754.0</v>
      </c>
      <c r="Q176" s="129">
        <v>694.0</v>
      </c>
      <c r="R176" s="129">
        <v>55.0</v>
      </c>
      <c r="S176" s="129">
        <v>30.0</v>
      </c>
      <c r="T176" s="129">
        <v>67.0</v>
      </c>
      <c r="U176" s="129">
        <v>8.0</v>
      </c>
      <c r="V176" s="129">
        <v>83.0</v>
      </c>
      <c r="W176" s="129">
        <v>25.55</v>
      </c>
      <c r="X176" s="129">
        <v>27.42</v>
      </c>
      <c r="Y176" s="129">
        <v>3.0</v>
      </c>
      <c r="Z176" s="129">
        <v>1.0</v>
      </c>
      <c r="AA176" s="129">
        <v>5.0</v>
      </c>
      <c r="AB176" s="129">
        <v>5.0</v>
      </c>
      <c r="AC176" s="129">
        <v>4.0</v>
      </c>
      <c r="AD176" s="129">
        <v>4.25</v>
      </c>
      <c r="AE176" s="129">
        <v>28.0</v>
      </c>
      <c r="AF176" s="129">
        <v>2.0</v>
      </c>
      <c r="AG176" s="129">
        <v>1.0</v>
      </c>
      <c r="AH176" s="129">
        <v>4.0</v>
      </c>
      <c r="AI176" s="129">
        <v>4.0</v>
      </c>
      <c r="AJ176" s="129">
        <v>3.0</v>
      </c>
      <c r="AK176" s="129">
        <v>4.0</v>
      </c>
      <c r="AL176" s="130">
        <v>45386.658824652775</v>
      </c>
    </row>
    <row r="177">
      <c r="A177" s="129">
        <v>339.0</v>
      </c>
      <c r="B177" s="14" t="s">
        <v>63</v>
      </c>
      <c r="C177" s="14" t="s">
        <v>32</v>
      </c>
      <c r="D177" s="14" t="s">
        <v>337</v>
      </c>
      <c r="E177" s="14" t="s">
        <v>348</v>
      </c>
      <c r="F177" s="15" t="s">
        <v>343</v>
      </c>
      <c r="G177" s="15" t="s">
        <v>46</v>
      </c>
      <c r="H177" s="18" t="s">
        <v>1057</v>
      </c>
      <c r="I177" s="18" t="s">
        <v>1058</v>
      </c>
      <c r="J177" s="129">
        <v>2697809.22</v>
      </c>
      <c r="K177" s="129">
        <v>2674719.9</v>
      </c>
      <c r="L177" s="129">
        <v>101166.02</v>
      </c>
      <c r="M177" s="129">
        <v>102217.75</v>
      </c>
      <c r="N177" s="129">
        <v>172.0</v>
      </c>
      <c r="O177" s="129">
        <v>183.0</v>
      </c>
      <c r="P177" s="129">
        <v>985.0</v>
      </c>
      <c r="Q177" s="129">
        <v>944.0</v>
      </c>
      <c r="R177" s="129">
        <v>77.0</v>
      </c>
      <c r="S177" s="129">
        <v>62.0</v>
      </c>
      <c r="T177" s="129">
        <v>-6.0</v>
      </c>
      <c r="U177" s="129">
        <v>4.0</v>
      </c>
      <c r="V177" s="129">
        <v>24.0</v>
      </c>
      <c r="W177" s="129">
        <v>-1.03</v>
      </c>
      <c r="X177" s="129">
        <v>0.86</v>
      </c>
      <c r="Y177" s="129">
        <v>1.0</v>
      </c>
      <c r="Z177" s="129">
        <v>1.0</v>
      </c>
      <c r="AA177" s="129">
        <v>2.0</v>
      </c>
      <c r="AB177" s="129">
        <v>1.0</v>
      </c>
      <c r="AC177" s="129">
        <v>1.0</v>
      </c>
      <c r="AD177" s="129">
        <v>1.2</v>
      </c>
      <c r="AE177" s="129">
        <v>450.0</v>
      </c>
      <c r="AF177" s="129">
        <v>1.0</v>
      </c>
      <c r="AG177" s="129">
        <v>1.0</v>
      </c>
      <c r="AH177" s="129">
        <v>2.0</v>
      </c>
      <c r="AI177" s="129">
        <v>1.0</v>
      </c>
      <c r="AJ177" s="129">
        <v>1.0</v>
      </c>
      <c r="AK177" s="129">
        <v>1.0</v>
      </c>
      <c r="AL177" s="130">
        <v>45386.658824652775</v>
      </c>
    </row>
    <row r="178">
      <c r="A178" s="129">
        <v>340.0</v>
      </c>
      <c r="B178" s="14" t="s">
        <v>63</v>
      </c>
      <c r="C178" s="14" t="s">
        <v>32</v>
      </c>
      <c r="D178" s="14" t="s">
        <v>349</v>
      </c>
      <c r="E178" s="14" t="s">
        <v>350</v>
      </c>
      <c r="F178" s="15" t="s">
        <v>55</v>
      </c>
      <c r="G178" s="15" t="s">
        <v>36</v>
      </c>
      <c r="H178" s="18" t="s">
        <v>1057</v>
      </c>
      <c r="I178" s="18" t="s">
        <v>1058</v>
      </c>
      <c r="J178" s="129">
        <v>1290719.35</v>
      </c>
      <c r="K178" s="129">
        <v>1303397.26</v>
      </c>
      <c r="L178" s="129">
        <v>51641.41</v>
      </c>
      <c r="M178" s="129">
        <v>54337.91</v>
      </c>
      <c r="N178" s="129">
        <v>42.0</v>
      </c>
      <c r="O178" s="129">
        <v>57.0</v>
      </c>
      <c r="P178" s="129">
        <v>396.0</v>
      </c>
      <c r="Q178" s="129">
        <v>406.0</v>
      </c>
      <c r="R178" s="129">
        <v>38.0</v>
      </c>
      <c r="S178" s="129">
        <v>54.0</v>
      </c>
      <c r="T178" s="129">
        <v>-26.0</v>
      </c>
      <c r="U178" s="129">
        <v>-2.0</v>
      </c>
      <c r="V178" s="129">
        <v>-29.0</v>
      </c>
      <c r="W178" s="129">
        <v>-4.96</v>
      </c>
      <c r="X178" s="129">
        <v>-0.97</v>
      </c>
      <c r="Y178" s="129">
        <v>1.0</v>
      </c>
      <c r="Z178" s="129">
        <v>1.0</v>
      </c>
      <c r="AA178" s="129">
        <v>1.0</v>
      </c>
      <c r="AB178" s="129">
        <v>1.0</v>
      </c>
      <c r="AC178" s="129">
        <v>1.0</v>
      </c>
      <c r="AD178" s="129">
        <v>1.0</v>
      </c>
      <c r="AE178" s="129">
        <v>546.0</v>
      </c>
      <c r="AF178" s="129">
        <v>1.0</v>
      </c>
      <c r="AG178" s="129">
        <v>1.0</v>
      </c>
      <c r="AH178" s="129">
        <v>1.0</v>
      </c>
      <c r="AI178" s="129">
        <v>1.0</v>
      </c>
      <c r="AJ178" s="129">
        <v>1.0</v>
      </c>
      <c r="AK178" s="129">
        <v>1.0</v>
      </c>
      <c r="AL178" s="130">
        <v>45386.658824652775</v>
      </c>
    </row>
    <row r="179">
      <c r="A179" s="129">
        <v>341.0</v>
      </c>
      <c r="B179" s="14" t="s">
        <v>97</v>
      </c>
      <c r="C179" s="14" t="s">
        <v>32</v>
      </c>
      <c r="D179" s="14" t="s">
        <v>351</v>
      </c>
      <c r="E179" s="14" t="s">
        <v>352</v>
      </c>
      <c r="F179" s="15" t="s">
        <v>223</v>
      </c>
      <c r="G179" s="15" t="s">
        <v>101</v>
      </c>
      <c r="H179" s="18" t="s">
        <v>1057</v>
      </c>
      <c r="I179" s="18" t="s">
        <v>1058</v>
      </c>
      <c r="J179" s="129">
        <v>1608451.95</v>
      </c>
      <c r="K179" s="129">
        <v>1291017.52</v>
      </c>
      <c r="L179" s="129">
        <v>42692.37</v>
      </c>
      <c r="M179" s="129">
        <v>37255.66</v>
      </c>
      <c r="N179" s="129">
        <v>78.0</v>
      </c>
      <c r="O179" s="129">
        <v>64.0</v>
      </c>
      <c r="P179" s="129">
        <v>545.0</v>
      </c>
      <c r="Q179" s="129">
        <v>519.0</v>
      </c>
      <c r="R179" s="129">
        <v>43.0</v>
      </c>
      <c r="S179" s="129">
        <v>43.0</v>
      </c>
      <c r="T179" s="129">
        <v>21.0</v>
      </c>
      <c r="U179" s="129">
        <v>5.0</v>
      </c>
      <c r="V179" s="129">
        <v>0.0</v>
      </c>
      <c r="W179" s="129">
        <v>14.59</v>
      </c>
      <c r="X179" s="129">
        <v>24.59</v>
      </c>
      <c r="Y179" s="129">
        <v>1.0</v>
      </c>
      <c r="Z179" s="129">
        <v>1.0</v>
      </c>
      <c r="AA179" s="129">
        <v>1.0</v>
      </c>
      <c r="AB179" s="129">
        <v>4.0</v>
      </c>
      <c r="AC179" s="129">
        <v>4.0</v>
      </c>
      <c r="AD179" s="129">
        <v>2.95</v>
      </c>
      <c r="AE179" s="129">
        <v>172.0</v>
      </c>
      <c r="AF179" s="129">
        <v>1.0</v>
      </c>
      <c r="AG179" s="129">
        <v>1.0</v>
      </c>
      <c r="AH179" s="129">
        <v>1.0</v>
      </c>
      <c r="AI179" s="129">
        <v>3.0</v>
      </c>
      <c r="AJ179" s="129">
        <v>3.0</v>
      </c>
      <c r="AK179" s="129">
        <v>3.0</v>
      </c>
      <c r="AL179" s="130">
        <v>45386.658824652775</v>
      </c>
    </row>
    <row r="180">
      <c r="A180" s="129">
        <v>342.0</v>
      </c>
      <c r="B180" s="14" t="s">
        <v>97</v>
      </c>
      <c r="C180" s="14" t="s">
        <v>32</v>
      </c>
      <c r="D180" s="14" t="s">
        <v>135</v>
      </c>
      <c r="E180" s="14" t="s">
        <v>353</v>
      </c>
      <c r="F180" s="15" t="s">
        <v>243</v>
      </c>
      <c r="G180" s="15" t="s">
        <v>101</v>
      </c>
      <c r="H180" s="18" t="s">
        <v>1057</v>
      </c>
      <c r="I180" s="18" t="s">
        <v>1058</v>
      </c>
      <c r="J180" s="129">
        <v>724116.11</v>
      </c>
      <c r="K180" s="129">
        <v>808013.82</v>
      </c>
      <c r="L180" s="129">
        <v>25920.69</v>
      </c>
      <c r="M180" s="129">
        <v>29087.87</v>
      </c>
      <c r="N180" s="14" t="s">
        <v>41</v>
      </c>
      <c r="O180" s="14" t="s">
        <v>41</v>
      </c>
      <c r="P180" s="129">
        <v>295.0</v>
      </c>
      <c r="Q180" s="129">
        <v>327.0</v>
      </c>
      <c r="R180" s="129">
        <v>31.0</v>
      </c>
      <c r="S180" s="129">
        <v>15.0</v>
      </c>
      <c r="T180" s="14" t="s">
        <v>41</v>
      </c>
      <c r="U180" s="129">
        <v>-9.0</v>
      </c>
      <c r="V180" s="129">
        <v>106.0</v>
      </c>
      <c r="W180" s="129">
        <v>-10.89</v>
      </c>
      <c r="X180" s="129">
        <v>-10.38</v>
      </c>
      <c r="Y180" s="14" t="s">
        <v>41</v>
      </c>
      <c r="Z180" s="129">
        <v>1.0</v>
      </c>
      <c r="AA180" s="129">
        <v>5.0</v>
      </c>
      <c r="AB180" s="129">
        <v>1.0</v>
      </c>
      <c r="AC180" s="129">
        <v>1.0</v>
      </c>
      <c r="AD180" s="129">
        <v>1.75</v>
      </c>
      <c r="AE180" s="129">
        <v>313.0</v>
      </c>
      <c r="AF180" s="14" t="s">
        <v>41</v>
      </c>
      <c r="AG180" s="129">
        <v>1.0</v>
      </c>
      <c r="AH180" s="129">
        <v>4.0</v>
      </c>
      <c r="AI180" s="129">
        <v>1.0</v>
      </c>
      <c r="AJ180" s="129">
        <v>1.0</v>
      </c>
      <c r="AK180" s="129">
        <v>1.0</v>
      </c>
      <c r="AL180" s="130">
        <v>45386.658824652775</v>
      </c>
    </row>
    <row r="181">
      <c r="A181" s="129">
        <v>343.0</v>
      </c>
      <c r="B181" s="14" t="s">
        <v>122</v>
      </c>
      <c r="C181" s="14" t="s">
        <v>32</v>
      </c>
      <c r="D181" s="14" t="s">
        <v>292</v>
      </c>
      <c r="E181" s="14" t="s">
        <v>354</v>
      </c>
      <c r="F181" s="15" t="s">
        <v>121</v>
      </c>
      <c r="G181" s="15" t="s">
        <v>36</v>
      </c>
      <c r="H181" s="18" t="s">
        <v>1057</v>
      </c>
      <c r="I181" s="18" t="s">
        <v>1058</v>
      </c>
      <c r="J181" s="129">
        <v>2519673.4</v>
      </c>
      <c r="K181" s="129">
        <v>2164676.45</v>
      </c>
      <c r="L181" s="129">
        <v>78404.2</v>
      </c>
      <c r="M181" s="129">
        <v>64193.75</v>
      </c>
      <c r="N181" s="129">
        <v>38.0</v>
      </c>
      <c r="O181" s="129">
        <v>16.0</v>
      </c>
      <c r="P181" s="129">
        <v>844.0</v>
      </c>
      <c r="Q181" s="129">
        <v>664.0</v>
      </c>
      <c r="R181" s="129">
        <v>57.0</v>
      </c>
      <c r="S181" s="129">
        <v>67.0</v>
      </c>
      <c r="T181" s="129">
        <v>137.0</v>
      </c>
      <c r="U181" s="129">
        <v>27.0</v>
      </c>
      <c r="V181" s="129">
        <v>-14.0</v>
      </c>
      <c r="W181" s="129">
        <v>22.14</v>
      </c>
      <c r="X181" s="129">
        <v>16.4</v>
      </c>
      <c r="Y181" s="129">
        <v>5.0</v>
      </c>
      <c r="Z181" s="129">
        <v>1.0</v>
      </c>
      <c r="AA181" s="129">
        <v>1.0</v>
      </c>
      <c r="AB181" s="129">
        <v>5.0</v>
      </c>
      <c r="AC181" s="129">
        <v>3.0</v>
      </c>
      <c r="AD181" s="129">
        <v>3.3</v>
      </c>
      <c r="AE181" s="129">
        <v>151.0</v>
      </c>
      <c r="AF181" s="129">
        <v>4.0</v>
      </c>
      <c r="AG181" s="129">
        <v>1.0</v>
      </c>
      <c r="AH181" s="129">
        <v>1.0</v>
      </c>
      <c r="AI181" s="129">
        <v>4.0</v>
      </c>
      <c r="AJ181" s="129">
        <v>2.0</v>
      </c>
      <c r="AK181" s="129">
        <v>3.0</v>
      </c>
      <c r="AL181" s="130">
        <v>45386.658824652775</v>
      </c>
    </row>
    <row r="182">
      <c r="A182" s="129">
        <v>344.0</v>
      </c>
      <c r="B182" s="14" t="s">
        <v>63</v>
      </c>
      <c r="C182" s="14" t="s">
        <v>32</v>
      </c>
      <c r="D182" s="14" t="s">
        <v>355</v>
      </c>
      <c r="E182" s="14" t="s">
        <v>356</v>
      </c>
      <c r="F182" s="15" t="s">
        <v>55</v>
      </c>
      <c r="G182" s="15" t="s">
        <v>36</v>
      </c>
      <c r="H182" s="18" t="s">
        <v>1057</v>
      </c>
      <c r="I182" s="18" t="s">
        <v>1058</v>
      </c>
      <c r="J182" s="129">
        <v>4550450.75</v>
      </c>
      <c r="K182" s="129">
        <v>4258389.94</v>
      </c>
      <c r="L182" s="129">
        <v>165193.51</v>
      </c>
      <c r="M182" s="129">
        <v>164400.63</v>
      </c>
      <c r="N182" s="129">
        <v>24.0</v>
      </c>
      <c r="O182" s="129">
        <v>28.0</v>
      </c>
      <c r="P182" s="129">
        <v>906.0</v>
      </c>
      <c r="Q182" s="129">
        <v>861.0</v>
      </c>
      <c r="R182" s="129">
        <v>32.0</v>
      </c>
      <c r="S182" s="129">
        <v>59.0</v>
      </c>
      <c r="T182" s="129">
        <v>-14.0</v>
      </c>
      <c r="U182" s="129">
        <v>5.0</v>
      </c>
      <c r="V182" s="129">
        <v>-45.0</v>
      </c>
      <c r="W182" s="129">
        <v>0.48</v>
      </c>
      <c r="X182" s="129">
        <v>6.86</v>
      </c>
      <c r="Y182" s="129">
        <v>1.0</v>
      </c>
      <c r="Z182" s="129">
        <v>1.0</v>
      </c>
      <c r="AA182" s="129">
        <v>1.0</v>
      </c>
      <c r="AB182" s="129">
        <v>1.0</v>
      </c>
      <c r="AC182" s="129">
        <v>1.0</v>
      </c>
      <c r="AD182" s="129">
        <v>1.0</v>
      </c>
      <c r="AE182" s="129">
        <v>564.0</v>
      </c>
      <c r="AF182" s="129">
        <v>1.0</v>
      </c>
      <c r="AG182" s="129">
        <v>1.0</v>
      </c>
      <c r="AH182" s="129">
        <v>1.0</v>
      </c>
      <c r="AI182" s="129">
        <v>1.0</v>
      </c>
      <c r="AJ182" s="129">
        <v>1.0</v>
      </c>
      <c r="AK182" s="129">
        <v>1.0</v>
      </c>
      <c r="AL182" s="130">
        <v>45386.658824652775</v>
      </c>
    </row>
    <row r="183">
      <c r="A183" s="129">
        <v>345.0</v>
      </c>
      <c r="B183" s="14" t="s">
        <v>63</v>
      </c>
      <c r="C183" s="14" t="s">
        <v>32</v>
      </c>
      <c r="D183" s="14" t="s">
        <v>50</v>
      </c>
      <c r="E183" s="14" t="s">
        <v>357</v>
      </c>
      <c r="F183" s="15" t="s">
        <v>88</v>
      </c>
      <c r="G183" s="15" t="s">
        <v>59</v>
      </c>
      <c r="H183" s="18" t="s">
        <v>1057</v>
      </c>
      <c r="I183" s="18" t="s">
        <v>1058</v>
      </c>
      <c r="J183" s="129">
        <v>876883.63</v>
      </c>
      <c r="K183" s="129">
        <v>642834.8</v>
      </c>
      <c r="L183" s="129">
        <v>21266.51</v>
      </c>
      <c r="M183" s="129">
        <v>17082.02</v>
      </c>
      <c r="N183" s="129">
        <v>12.0</v>
      </c>
      <c r="O183" s="129">
        <v>28.0</v>
      </c>
      <c r="P183" s="129">
        <v>218.0</v>
      </c>
      <c r="Q183" s="129">
        <v>189.0</v>
      </c>
      <c r="R183" s="129">
        <v>26.0</v>
      </c>
      <c r="S183" s="129">
        <v>19.0</v>
      </c>
      <c r="T183" s="129">
        <v>-57.0</v>
      </c>
      <c r="U183" s="129">
        <v>15.0</v>
      </c>
      <c r="V183" s="129">
        <v>36.0</v>
      </c>
      <c r="W183" s="129">
        <v>24.5</v>
      </c>
      <c r="X183" s="129">
        <v>36.41</v>
      </c>
      <c r="Y183" s="129">
        <v>1.0</v>
      </c>
      <c r="Z183" s="129">
        <v>1.0</v>
      </c>
      <c r="AA183" s="129">
        <v>2.0</v>
      </c>
      <c r="AB183" s="129">
        <v>5.0</v>
      </c>
      <c r="AC183" s="129">
        <v>5.0</v>
      </c>
      <c r="AD183" s="129">
        <v>3.8</v>
      </c>
      <c r="AE183" s="129">
        <v>58.0</v>
      </c>
      <c r="AF183" s="129">
        <v>1.0</v>
      </c>
      <c r="AG183" s="129">
        <v>1.0</v>
      </c>
      <c r="AH183" s="129">
        <v>2.0</v>
      </c>
      <c r="AI183" s="129">
        <v>4.0</v>
      </c>
      <c r="AJ183" s="129">
        <v>4.0</v>
      </c>
      <c r="AK183" s="129">
        <v>4.0</v>
      </c>
      <c r="AL183" s="130">
        <v>45386.658824652775</v>
      </c>
    </row>
    <row r="184">
      <c r="A184" s="129">
        <v>346.0</v>
      </c>
      <c r="B184" s="14" t="s">
        <v>47</v>
      </c>
      <c r="C184" s="14" t="s">
        <v>32</v>
      </c>
      <c r="D184" s="14" t="s">
        <v>160</v>
      </c>
      <c r="E184" s="14" t="s">
        <v>358</v>
      </c>
      <c r="F184" s="15" t="s">
        <v>88</v>
      </c>
      <c r="G184" s="15" t="s">
        <v>59</v>
      </c>
      <c r="H184" s="18" t="s">
        <v>1057</v>
      </c>
      <c r="I184" s="18" t="s">
        <v>1058</v>
      </c>
      <c r="J184" s="129">
        <v>1640003.07</v>
      </c>
      <c r="K184" s="129">
        <v>1633383.75</v>
      </c>
      <c r="L184" s="129">
        <v>41117.66</v>
      </c>
      <c r="M184" s="129">
        <v>43503.86</v>
      </c>
      <c r="N184" s="14" t="s">
        <v>41</v>
      </c>
      <c r="O184" s="14" t="s">
        <v>41</v>
      </c>
      <c r="P184" s="129">
        <v>443.0</v>
      </c>
      <c r="Q184" s="129">
        <v>409.0</v>
      </c>
      <c r="R184" s="129">
        <v>39.0</v>
      </c>
      <c r="S184" s="129">
        <v>31.0</v>
      </c>
      <c r="T184" s="14" t="s">
        <v>41</v>
      </c>
      <c r="U184" s="129">
        <v>8.0</v>
      </c>
      <c r="V184" s="129">
        <v>25.0</v>
      </c>
      <c r="W184" s="129">
        <v>-5.49</v>
      </c>
      <c r="X184" s="129">
        <v>0.41</v>
      </c>
      <c r="Y184" s="14" t="s">
        <v>41</v>
      </c>
      <c r="Z184" s="129">
        <v>1.0</v>
      </c>
      <c r="AA184" s="129">
        <v>2.0</v>
      </c>
      <c r="AB184" s="129">
        <v>1.0</v>
      </c>
      <c r="AC184" s="129">
        <v>1.0</v>
      </c>
      <c r="AD184" s="129">
        <v>1.15</v>
      </c>
      <c r="AE184" s="129">
        <v>464.0</v>
      </c>
      <c r="AF184" s="14" t="s">
        <v>41</v>
      </c>
      <c r="AG184" s="129">
        <v>1.0</v>
      </c>
      <c r="AH184" s="129">
        <v>2.0</v>
      </c>
      <c r="AI184" s="129">
        <v>1.0</v>
      </c>
      <c r="AJ184" s="129">
        <v>1.0</v>
      </c>
      <c r="AK184" s="129">
        <v>1.0</v>
      </c>
      <c r="AL184" s="130">
        <v>45386.658824652775</v>
      </c>
    </row>
    <row r="185">
      <c r="A185" s="129">
        <v>347.0</v>
      </c>
      <c r="B185" s="14" t="s">
        <v>63</v>
      </c>
      <c r="C185" s="14" t="s">
        <v>32</v>
      </c>
      <c r="D185" s="14" t="s">
        <v>359</v>
      </c>
      <c r="E185" s="14" t="s">
        <v>360</v>
      </c>
      <c r="F185" s="15" t="s">
        <v>343</v>
      </c>
      <c r="G185" s="15" t="s">
        <v>46</v>
      </c>
      <c r="H185" s="18" t="s">
        <v>1057</v>
      </c>
      <c r="I185" s="18" t="s">
        <v>1058</v>
      </c>
      <c r="J185" s="129">
        <v>1114881.92</v>
      </c>
      <c r="K185" s="129">
        <v>957742.59</v>
      </c>
      <c r="L185" s="129">
        <v>43231.89</v>
      </c>
      <c r="M185" s="129">
        <v>39607.76</v>
      </c>
      <c r="N185" s="129">
        <v>26.0</v>
      </c>
      <c r="O185" s="129">
        <v>29.0</v>
      </c>
      <c r="P185" s="129">
        <v>464.0</v>
      </c>
      <c r="Q185" s="129">
        <v>411.0</v>
      </c>
      <c r="R185" s="129">
        <v>28.0</v>
      </c>
      <c r="S185" s="129">
        <v>37.0</v>
      </c>
      <c r="T185" s="129">
        <v>-10.0</v>
      </c>
      <c r="U185" s="129">
        <v>12.0</v>
      </c>
      <c r="V185" s="129">
        <v>-24.0</v>
      </c>
      <c r="W185" s="129">
        <v>9.15</v>
      </c>
      <c r="X185" s="129">
        <v>16.41</v>
      </c>
      <c r="Y185" s="129">
        <v>1.0</v>
      </c>
      <c r="Z185" s="129">
        <v>1.0</v>
      </c>
      <c r="AA185" s="129">
        <v>1.0</v>
      </c>
      <c r="AB185" s="129">
        <v>3.0</v>
      </c>
      <c r="AC185" s="129">
        <v>3.0</v>
      </c>
      <c r="AD185" s="129">
        <v>2.3</v>
      </c>
      <c r="AE185" s="129">
        <v>231.0</v>
      </c>
      <c r="AF185" s="129">
        <v>1.0</v>
      </c>
      <c r="AG185" s="129">
        <v>1.0</v>
      </c>
      <c r="AH185" s="129">
        <v>1.0</v>
      </c>
      <c r="AI185" s="129">
        <v>2.0</v>
      </c>
      <c r="AJ185" s="129">
        <v>2.0</v>
      </c>
      <c r="AK185" s="129">
        <v>2.0</v>
      </c>
      <c r="AL185" s="130">
        <v>45386.658824652775</v>
      </c>
    </row>
    <row r="186">
      <c r="A186" s="129">
        <v>350.0</v>
      </c>
      <c r="B186" s="14" t="s">
        <v>47</v>
      </c>
      <c r="C186" s="14" t="s">
        <v>32</v>
      </c>
      <c r="D186" s="14" t="s">
        <v>361</v>
      </c>
      <c r="E186" s="14" t="s">
        <v>362</v>
      </c>
      <c r="F186" s="15" t="s">
        <v>35</v>
      </c>
      <c r="G186" s="15" t="s">
        <v>36</v>
      </c>
      <c r="H186" s="18" t="s">
        <v>1057</v>
      </c>
      <c r="I186" s="18" t="s">
        <v>1058</v>
      </c>
      <c r="J186" s="129">
        <v>533523.33</v>
      </c>
      <c r="K186" s="129">
        <v>525239.14</v>
      </c>
      <c r="L186" s="129">
        <v>14873.67</v>
      </c>
      <c r="M186" s="129">
        <v>13136.68</v>
      </c>
      <c r="N186" s="14" t="s">
        <v>41</v>
      </c>
      <c r="O186" s="129">
        <v>1.0</v>
      </c>
      <c r="P186" s="129">
        <v>255.0</v>
      </c>
      <c r="Q186" s="129">
        <v>227.0</v>
      </c>
      <c r="R186" s="129">
        <v>21.0</v>
      </c>
      <c r="S186" s="129">
        <v>17.0</v>
      </c>
      <c r="T186" s="14" t="s">
        <v>41</v>
      </c>
      <c r="U186" s="129">
        <v>12.0</v>
      </c>
      <c r="V186" s="129">
        <v>23.0</v>
      </c>
      <c r="W186" s="129">
        <v>13.22</v>
      </c>
      <c r="X186" s="129">
        <v>1.58</v>
      </c>
      <c r="Y186" s="14" t="s">
        <v>41</v>
      </c>
      <c r="Z186" s="129">
        <v>1.0</v>
      </c>
      <c r="AA186" s="129">
        <v>2.0</v>
      </c>
      <c r="AB186" s="129">
        <v>3.0</v>
      </c>
      <c r="AC186" s="129">
        <v>1.0</v>
      </c>
      <c r="AD186" s="129">
        <v>1.95</v>
      </c>
      <c r="AE186" s="129">
        <v>272.0</v>
      </c>
      <c r="AF186" s="14" t="s">
        <v>41</v>
      </c>
      <c r="AG186" s="129">
        <v>1.0</v>
      </c>
      <c r="AH186" s="129">
        <v>2.0</v>
      </c>
      <c r="AI186" s="129">
        <v>2.0</v>
      </c>
      <c r="AJ186" s="129">
        <v>1.0</v>
      </c>
      <c r="AK186" s="129">
        <v>2.0</v>
      </c>
      <c r="AL186" s="130">
        <v>45386.658824652775</v>
      </c>
    </row>
    <row r="187">
      <c r="A187" s="129">
        <v>352.0</v>
      </c>
      <c r="B187" s="14" t="s">
        <v>60</v>
      </c>
      <c r="C187" s="14" t="s">
        <v>32</v>
      </c>
      <c r="D187" s="14" t="s">
        <v>144</v>
      </c>
      <c r="E187" s="14" t="s">
        <v>363</v>
      </c>
      <c r="F187" s="15" t="s">
        <v>118</v>
      </c>
      <c r="G187" s="15" t="s">
        <v>59</v>
      </c>
      <c r="H187" s="18" t="s">
        <v>1057</v>
      </c>
      <c r="I187" s="18" t="s">
        <v>1058</v>
      </c>
      <c r="J187" s="129">
        <v>1921284.39</v>
      </c>
      <c r="K187" s="129">
        <v>1610745.9</v>
      </c>
      <c r="L187" s="129">
        <v>43958.96</v>
      </c>
      <c r="M187" s="129">
        <v>40486.78</v>
      </c>
      <c r="N187" s="129">
        <v>64.0</v>
      </c>
      <c r="O187" s="129">
        <v>93.0</v>
      </c>
      <c r="P187" s="129">
        <v>506.0</v>
      </c>
      <c r="Q187" s="129">
        <v>467.0</v>
      </c>
      <c r="R187" s="129">
        <v>38.0</v>
      </c>
      <c r="S187" s="129">
        <v>32.0</v>
      </c>
      <c r="T187" s="129">
        <v>-31.0</v>
      </c>
      <c r="U187" s="129">
        <v>8.0</v>
      </c>
      <c r="V187" s="129">
        <v>18.0</v>
      </c>
      <c r="W187" s="129">
        <v>8.58</v>
      </c>
      <c r="X187" s="129">
        <v>19.28</v>
      </c>
      <c r="Y187" s="129">
        <v>1.0</v>
      </c>
      <c r="Z187" s="129">
        <v>1.0</v>
      </c>
      <c r="AA187" s="129">
        <v>1.0</v>
      </c>
      <c r="AB187" s="129">
        <v>3.0</v>
      </c>
      <c r="AC187" s="129">
        <v>3.0</v>
      </c>
      <c r="AD187" s="129">
        <v>2.3</v>
      </c>
      <c r="AE187" s="129">
        <v>232.0</v>
      </c>
      <c r="AF187" s="129">
        <v>1.0</v>
      </c>
      <c r="AG187" s="129">
        <v>1.0</v>
      </c>
      <c r="AH187" s="129">
        <v>1.0</v>
      </c>
      <c r="AI187" s="129">
        <v>2.0</v>
      </c>
      <c r="AJ187" s="129">
        <v>2.0</v>
      </c>
      <c r="AK187" s="129">
        <v>2.0</v>
      </c>
      <c r="AL187" s="130">
        <v>45386.658824652775</v>
      </c>
    </row>
    <row r="188">
      <c r="A188" s="129">
        <v>353.0</v>
      </c>
      <c r="B188" s="14" t="s">
        <v>42</v>
      </c>
      <c r="C188" s="14" t="s">
        <v>32</v>
      </c>
      <c r="D188" s="14" t="s">
        <v>89</v>
      </c>
      <c r="E188" s="14" t="s">
        <v>90</v>
      </c>
      <c r="F188" s="15" t="s">
        <v>52</v>
      </c>
      <c r="G188" s="15" t="s">
        <v>46</v>
      </c>
      <c r="H188" s="18" t="s">
        <v>1057</v>
      </c>
      <c r="I188" s="18" t="s">
        <v>1058</v>
      </c>
      <c r="J188" s="129">
        <v>1076363.45</v>
      </c>
      <c r="K188" s="129">
        <v>967960.73</v>
      </c>
      <c r="L188" s="129">
        <v>38716.0</v>
      </c>
      <c r="M188" s="129">
        <v>39816.57</v>
      </c>
      <c r="N188" s="129">
        <v>33.0</v>
      </c>
      <c r="O188" s="129">
        <v>47.0</v>
      </c>
      <c r="P188" s="129">
        <v>554.0</v>
      </c>
      <c r="Q188" s="129">
        <v>539.0</v>
      </c>
      <c r="R188" s="129">
        <v>57.0</v>
      </c>
      <c r="S188" s="129">
        <v>49.0</v>
      </c>
      <c r="T188" s="129">
        <v>-29.0</v>
      </c>
      <c r="U188" s="129">
        <v>2.0</v>
      </c>
      <c r="V188" s="129">
        <v>16.0</v>
      </c>
      <c r="W188" s="129">
        <v>-2.76</v>
      </c>
      <c r="X188" s="129">
        <v>11.2</v>
      </c>
      <c r="Y188" s="129">
        <v>1.0</v>
      </c>
      <c r="Z188" s="129">
        <v>1.0</v>
      </c>
      <c r="AA188" s="129">
        <v>1.0</v>
      </c>
      <c r="AB188" s="129">
        <v>1.0</v>
      </c>
      <c r="AC188" s="129">
        <v>2.0</v>
      </c>
      <c r="AD188" s="129">
        <v>1.25</v>
      </c>
      <c r="AE188" s="129">
        <v>403.0</v>
      </c>
      <c r="AF188" s="129">
        <v>1.0</v>
      </c>
      <c r="AG188" s="129">
        <v>1.0</v>
      </c>
      <c r="AH188" s="129">
        <v>1.0</v>
      </c>
      <c r="AI188" s="129">
        <v>1.0</v>
      </c>
      <c r="AJ188" s="129">
        <v>2.0</v>
      </c>
      <c r="AK188" s="129">
        <v>1.0</v>
      </c>
      <c r="AL188" s="130">
        <v>45386.658824652775</v>
      </c>
    </row>
    <row r="189">
      <c r="A189" s="129">
        <v>354.0</v>
      </c>
      <c r="B189" s="14" t="s">
        <v>60</v>
      </c>
      <c r="C189" s="14" t="s">
        <v>32</v>
      </c>
      <c r="D189" s="14" t="s">
        <v>249</v>
      </c>
      <c r="E189" s="14" t="s">
        <v>364</v>
      </c>
      <c r="F189" s="15" t="s">
        <v>81</v>
      </c>
      <c r="G189" s="15" t="s">
        <v>36</v>
      </c>
      <c r="H189" s="18" t="s">
        <v>1057</v>
      </c>
      <c r="I189" s="18" t="s">
        <v>1058</v>
      </c>
      <c r="J189" s="129">
        <v>909412.31</v>
      </c>
      <c r="K189" s="129">
        <v>1045150.63</v>
      </c>
      <c r="L189" s="129">
        <v>25216.42</v>
      </c>
      <c r="M189" s="129">
        <v>34606.74</v>
      </c>
      <c r="N189" s="129">
        <v>30.0</v>
      </c>
      <c r="O189" s="129">
        <v>3.0</v>
      </c>
      <c r="P189" s="129">
        <v>318.0</v>
      </c>
      <c r="Q189" s="129">
        <v>357.0</v>
      </c>
      <c r="R189" s="129">
        <v>29.0</v>
      </c>
      <c r="S189" s="129">
        <v>39.0</v>
      </c>
      <c r="T189" s="129">
        <v>900.0</v>
      </c>
      <c r="U189" s="129">
        <v>-10.0</v>
      </c>
      <c r="V189" s="129">
        <v>-25.0</v>
      </c>
      <c r="W189" s="129">
        <v>-27.13</v>
      </c>
      <c r="X189" s="129">
        <v>-12.99</v>
      </c>
      <c r="Y189" s="129">
        <v>5.0</v>
      </c>
      <c r="Z189" s="129">
        <v>1.0</v>
      </c>
      <c r="AA189" s="129">
        <v>1.0</v>
      </c>
      <c r="AB189" s="129">
        <v>1.0</v>
      </c>
      <c r="AC189" s="129">
        <v>1.0</v>
      </c>
      <c r="AD189" s="129">
        <v>1.2</v>
      </c>
      <c r="AE189" s="129">
        <v>422.0</v>
      </c>
      <c r="AF189" s="129">
        <v>4.0</v>
      </c>
      <c r="AG189" s="129">
        <v>1.0</v>
      </c>
      <c r="AH189" s="129">
        <v>1.0</v>
      </c>
      <c r="AI189" s="129">
        <v>1.0</v>
      </c>
      <c r="AJ189" s="129">
        <v>1.0</v>
      </c>
      <c r="AK189" s="129">
        <v>1.0</v>
      </c>
      <c r="AL189" s="130">
        <v>45386.658824652775</v>
      </c>
    </row>
    <row r="190">
      <c r="A190" s="129">
        <v>355.0</v>
      </c>
      <c r="B190" s="14" t="s">
        <v>63</v>
      </c>
      <c r="C190" s="14" t="s">
        <v>32</v>
      </c>
      <c r="D190" s="14" t="s">
        <v>50</v>
      </c>
      <c r="E190" s="14" t="s">
        <v>365</v>
      </c>
      <c r="F190" s="15" t="s">
        <v>366</v>
      </c>
      <c r="G190" s="15" t="s">
        <v>46</v>
      </c>
      <c r="H190" s="18" t="s">
        <v>1057</v>
      </c>
      <c r="I190" s="18" t="s">
        <v>1058</v>
      </c>
      <c r="J190" s="129">
        <v>2219949.1</v>
      </c>
      <c r="K190" s="129">
        <v>2061218.38</v>
      </c>
      <c r="L190" s="129">
        <v>88059.29</v>
      </c>
      <c r="M190" s="129">
        <v>94679.58</v>
      </c>
      <c r="N190" s="129">
        <v>176.0</v>
      </c>
      <c r="O190" s="14" t="s">
        <v>41</v>
      </c>
      <c r="P190" s="129">
        <v>902.0</v>
      </c>
      <c r="Q190" s="129">
        <v>994.0</v>
      </c>
      <c r="R190" s="129">
        <v>104.0</v>
      </c>
      <c r="S190" s="129">
        <v>86.0</v>
      </c>
      <c r="T190" s="14" t="s">
        <v>41</v>
      </c>
      <c r="U190" s="129">
        <v>-9.0</v>
      </c>
      <c r="V190" s="129">
        <v>20.0</v>
      </c>
      <c r="W190" s="129">
        <v>-6.99</v>
      </c>
      <c r="X190" s="129">
        <v>7.7</v>
      </c>
      <c r="Y190" s="14" t="s">
        <v>41</v>
      </c>
      <c r="Z190" s="129">
        <v>1.0</v>
      </c>
      <c r="AA190" s="129">
        <v>2.0</v>
      </c>
      <c r="AB190" s="129">
        <v>1.0</v>
      </c>
      <c r="AC190" s="129">
        <v>2.0</v>
      </c>
      <c r="AD190" s="129">
        <v>1.4</v>
      </c>
      <c r="AE190" s="129">
        <v>380.0</v>
      </c>
      <c r="AF190" s="14" t="s">
        <v>41</v>
      </c>
      <c r="AG190" s="129">
        <v>1.0</v>
      </c>
      <c r="AH190" s="129">
        <v>2.0</v>
      </c>
      <c r="AI190" s="129">
        <v>1.0</v>
      </c>
      <c r="AJ190" s="129">
        <v>2.0</v>
      </c>
      <c r="AK190" s="129">
        <v>1.0</v>
      </c>
      <c r="AL190" s="130">
        <v>45386.658824652775</v>
      </c>
    </row>
    <row r="191">
      <c r="A191" s="129">
        <v>357.0</v>
      </c>
      <c r="B191" s="14" t="s">
        <v>97</v>
      </c>
      <c r="C191" s="14" t="s">
        <v>32</v>
      </c>
      <c r="D191" s="14" t="s">
        <v>367</v>
      </c>
      <c r="E191" s="14" t="s">
        <v>358</v>
      </c>
      <c r="F191" s="15" t="s">
        <v>209</v>
      </c>
      <c r="G191" s="15" t="s">
        <v>101</v>
      </c>
      <c r="H191" s="18" t="s">
        <v>1057</v>
      </c>
      <c r="I191" s="18" t="s">
        <v>1058</v>
      </c>
      <c r="J191" s="129">
        <v>2564901.44</v>
      </c>
      <c r="K191" s="129">
        <v>2505293.92</v>
      </c>
      <c r="L191" s="129">
        <v>88509.37</v>
      </c>
      <c r="M191" s="129">
        <v>105367.5</v>
      </c>
      <c r="N191" s="129">
        <v>9.0</v>
      </c>
      <c r="O191" s="129">
        <v>9.0</v>
      </c>
      <c r="P191" s="129">
        <v>645.0</v>
      </c>
      <c r="Q191" s="129">
        <v>634.0</v>
      </c>
      <c r="R191" s="129">
        <v>49.0</v>
      </c>
      <c r="S191" s="129">
        <v>36.0</v>
      </c>
      <c r="T191" s="129">
        <v>0.0</v>
      </c>
      <c r="U191" s="129">
        <v>1.0</v>
      </c>
      <c r="V191" s="129">
        <v>36.0</v>
      </c>
      <c r="W191" s="129">
        <v>-16.0</v>
      </c>
      <c r="X191" s="129">
        <v>2.38</v>
      </c>
      <c r="Y191" s="129">
        <v>1.0</v>
      </c>
      <c r="Z191" s="129">
        <v>1.0</v>
      </c>
      <c r="AA191" s="129">
        <v>2.0</v>
      </c>
      <c r="AB191" s="129">
        <v>1.0</v>
      </c>
      <c r="AC191" s="129">
        <v>1.0</v>
      </c>
      <c r="AD191" s="129">
        <v>1.2</v>
      </c>
      <c r="AE191" s="129">
        <v>448.0</v>
      </c>
      <c r="AF191" s="129">
        <v>1.0</v>
      </c>
      <c r="AG191" s="129">
        <v>1.0</v>
      </c>
      <c r="AH191" s="129">
        <v>2.0</v>
      </c>
      <c r="AI191" s="129">
        <v>1.0</v>
      </c>
      <c r="AJ191" s="129">
        <v>1.0</v>
      </c>
      <c r="AK191" s="129">
        <v>1.0</v>
      </c>
      <c r="AL191" s="130">
        <v>45386.658824652775</v>
      </c>
    </row>
    <row r="192">
      <c r="A192" s="129">
        <v>358.0</v>
      </c>
      <c r="B192" s="14" t="s">
        <v>60</v>
      </c>
      <c r="C192" s="14" t="s">
        <v>32</v>
      </c>
      <c r="D192" s="14" t="s">
        <v>91</v>
      </c>
      <c r="E192" s="14" t="s">
        <v>368</v>
      </c>
      <c r="F192" s="15" t="s">
        <v>88</v>
      </c>
      <c r="G192" s="15" t="s">
        <v>59</v>
      </c>
      <c r="H192" s="18" t="s">
        <v>1057</v>
      </c>
      <c r="I192" s="18" t="s">
        <v>1058</v>
      </c>
      <c r="J192" s="129">
        <v>1346940.37</v>
      </c>
      <c r="K192" s="129">
        <v>1240971.55</v>
      </c>
      <c r="L192" s="129">
        <v>32786.97</v>
      </c>
      <c r="M192" s="129">
        <v>35333.89</v>
      </c>
      <c r="N192" s="129">
        <v>9.0</v>
      </c>
      <c r="O192" s="129">
        <v>1.0</v>
      </c>
      <c r="P192" s="129">
        <v>372.0</v>
      </c>
      <c r="Q192" s="129">
        <v>348.0</v>
      </c>
      <c r="R192" s="129">
        <v>31.0</v>
      </c>
      <c r="S192" s="129">
        <v>33.0</v>
      </c>
      <c r="T192" s="129">
        <v>800.0</v>
      </c>
      <c r="U192" s="129">
        <v>6.0</v>
      </c>
      <c r="V192" s="129">
        <v>-6.0</v>
      </c>
      <c r="W192" s="129">
        <v>-7.21</v>
      </c>
      <c r="X192" s="129">
        <v>8.54</v>
      </c>
      <c r="Y192" s="129">
        <v>5.0</v>
      </c>
      <c r="Z192" s="129">
        <v>1.0</v>
      </c>
      <c r="AA192" s="129">
        <v>1.0</v>
      </c>
      <c r="AB192" s="129">
        <v>1.0</v>
      </c>
      <c r="AC192" s="129">
        <v>2.0</v>
      </c>
      <c r="AD192" s="129">
        <v>1.45</v>
      </c>
      <c r="AE192" s="129">
        <v>358.0</v>
      </c>
      <c r="AF192" s="129">
        <v>4.0</v>
      </c>
      <c r="AG192" s="129">
        <v>1.0</v>
      </c>
      <c r="AH192" s="129">
        <v>1.0</v>
      </c>
      <c r="AI192" s="129">
        <v>1.0</v>
      </c>
      <c r="AJ192" s="129">
        <v>2.0</v>
      </c>
      <c r="AK192" s="129">
        <v>1.0</v>
      </c>
      <c r="AL192" s="130">
        <v>45386.658824652775</v>
      </c>
    </row>
    <row r="193">
      <c r="A193" s="129">
        <v>359.0</v>
      </c>
      <c r="B193" s="14" t="s">
        <v>47</v>
      </c>
      <c r="C193" s="14" t="s">
        <v>32</v>
      </c>
      <c r="D193" s="14" t="s">
        <v>91</v>
      </c>
      <c r="E193" s="14" t="s">
        <v>302</v>
      </c>
      <c r="F193" s="15" t="s">
        <v>137</v>
      </c>
      <c r="G193" s="15" t="s">
        <v>36</v>
      </c>
      <c r="H193" s="18" t="s">
        <v>1057</v>
      </c>
      <c r="I193" s="18" t="s">
        <v>1058</v>
      </c>
      <c r="J193" s="129">
        <v>686704.37</v>
      </c>
      <c r="K193" s="129">
        <v>571826.3</v>
      </c>
      <c r="L193" s="129">
        <v>20075.26</v>
      </c>
      <c r="M193" s="129">
        <v>16706.61</v>
      </c>
      <c r="N193" s="14" t="s">
        <v>41</v>
      </c>
      <c r="O193" s="129">
        <v>1.0</v>
      </c>
      <c r="P193" s="129">
        <v>436.0</v>
      </c>
      <c r="Q193" s="129">
        <v>344.0</v>
      </c>
      <c r="R193" s="129">
        <v>30.0</v>
      </c>
      <c r="S193" s="129">
        <v>18.0</v>
      </c>
      <c r="T193" s="14" t="s">
        <v>41</v>
      </c>
      <c r="U193" s="129">
        <v>26.0</v>
      </c>
      <c r="V193" s="129">
        <v>66.0</v>
      </c>
      <c r="W193" s="129">
        <v>20.16</v>
      </c>
      <c r="X193" s="129">
        <v>20.09</v>
      </c>
      <c r="Y193" s="14" t="s">
        <v>41</v>
      </c>
      <c r="Z193" s="129">
        <v>1.0</v>
      </c>
      <c r="AA193" s="129">
        <v>4.0</v>
      </c>
      <c r="AB193" s="129">
        <v>5.0</v>
      </c>
      <c r="AC193" s="129">
        <v>3.0</v>
      </c>
      <c r="AD193" s="129">
        <v>3.65</v>
      </c>
      <c r="AE193" s="129">
        <v>79.0</v>
      </c>
      <c r="AF193" s="14" t="s">
        <v>41</v>
      </c>
      <c r="AG193" s="129">
        <v>1.0</v>
      </c>
      <c r="AH193" s="129">
        <v>3.0</v>
      </c>
      <c r="AI193" s="129">
        <v>4.0</v>
      </c>
      <c r="AJ193" s="129">
        <v>2.0</v>
      </c>
      <c r="AK193" s="129">
        <v>3.0</v>
      </c>
      <c r="AL193" s="130">
        <v>45386.658824652775</v>
      </c>
    </row>
    <row r="194">
      <c r="A194" s="129">
        <v>363.0</v>
      </c>
      <c r="B194" s="14" t="s">
        <v>31</v>
      </c>
      <c r="C194" s="14" t="s">
        <v>32</v>
      </c>
      <c r="D194" s="14" t="s">
        <v>135</v>
      </c>
      <c r="E194" s="14" t="s">
        <v>136</v>
      </c>
      <c r="F194" s="15" t="s">
        <v>137</v>
      </c>
      <c r="G194" s="15" t="s">
        <v>36</v>
      </c>
      <c r="H194" s="18" t="s">
        <v>1057</v>
      </c>
      <c r="I194" s="18" t="s">
        <v>1058</v>
      </c>
      <c r="J194" s="129">
        <v>5059611.08</v>
      </c>
      <c r="K194" s="129">
        <v>4123359.89</v>
      </c>
      <c r="L194" s="129">
        <v>152453.5</v>
      </c>
      <c r="M194" s="129">
        <v>131751.0</v>
      </c>
      <c r="N194" s="129">
        <v>90.0</v>
      </c>
      <c r="O194" s="129">
        <v>102.0</v>
      </c>
      <c r="P194" s="129">
        <v>1023.0</v>
      </c>
      <c r="Q194" s="129">
        <v>976.0</v>
      </c>
      <c r="R194" s="129">
        <v>51.0</v>
      </c>
      <c r="S194" s="129">
        <v>36.0</v>
      </c>
      <c r="T194" s="129">
        <v>-11.0</v>
      </c>
      <c r="U194" s="129">
        <v>4.0</v>
      </c>
      <c r="V194" s="129">
        <v>41.0</v>
      </c>
      <c r="W194" s="129">
        <v>15.71</v>
      </c>
      <c r="X194" s="129">
        <v>22.71</v>
      </c>
      <c r="Y194" s="129">
        <v>1.0</v>
      </c>
      <c r="Z194" s="129">
        <v>1.0</v>
      </c>
      <c r="AA194" s="129">
        <v>3.0</v>
      </c>
      <c r="AB194" s="129">
        <v>4.0</v>
      </c>
      <c r="AC194" s="129">
        <v>4.0</v>
      </c>
      <c r="AD194" s="129">
        <v>3.35</v>
      </c>
      <c r="AE194" s="129">
        <v>142.0</v>
      </c>
      <c r="AF194" s="129">
        <v>1.0</v>
      </c>
      <c r="AG194" s="129">
        <v>1.0</v>
      </c>
      <c r="AH194" s="129">
        <v>2.0</v>
      </c>
      <c r="AI194" s="129">
        <v>3.0</v>
      </c>
      <c r="AJ194" s="129">
        <v>3.0</v>
      </c>
      <c r="AK194" s="129">
        <v>3.0</v>
      </c>
      <c r="AL194" s="130">
        <v>45386.658824652775</v>
      </c>
    </row>
    <row r="195">
      <c r="A195" s="129">
        <v>364.0</v>
      </c>
      <c r="B195" s="14" t="s">
        <v>122</v>
      </c>
      <c r="C195" s="14" t="s">
        <v>32</v>
      </c>
      <c r="D195" s="14" t="s">
        <v>369</v>
      </c>
      <c r="E195" s="14" t="s">
        <v>370</v>
      </c>
      <c r="F195" s="15" t="s">
        <v>108</v>
      </c>
      <c r="G195" s="15" t="s">
        <v>46</v>
      </c>
      <c r="H195" s="18" t="s">
        <v>1057</v>
      </c>
      <c r="I195" s="18" t="s">
        <v>1058</v>
      </c>
      <c r="J195" s="129">
        <v>937987.75</v>
      </c>
      <c r="K195" s="129">
        <v>1053216.99</v>
      </c>
      <c r="L195" s="129">
        <v>33640.74</v>
      </c>
      <c r="M195" s="129">
        <v>39062.13</v>
      </c>
      <c r="N195" s="14" t="s">
        <v>41</v>
      </c>
      <c r="O195" s="14" t="s">
        <v>41</v>
      </c>
      <c r="P195" s="129">
        <v>272.0</v>
      </c>
      <c r="Q195" s="129">
        <v>320.0</v>
      </c>
      <c r="R195" s="129">
        <v>25.0</v>
      </c>
      <c r="S195" s="129">
        <v>29.0</v>
      </c>
      <c r="T195" s="14" t="s">
        <v>41</v>
      </c>
      <c r="U195" s="129">
        <v>-15.0</v>
      </c>
      <c r="V195" s="129">
        <v>-13.0</v>
      </c>
      <c r="W195" s="129">
        <v>-13.88</v>
      </c>
      <c r="X195" s="129">
        <v>-10.94</v>
      </c>
      <c r="Y195" s="14" t="s">
        <v>41</v>
      </c>
      <c r="Z195" s="129">
        <v>1.0</v>
      </c>
      <c r="AA195" s="129">
        <v>1.0</v>
      </c>
      <c r="AB195" s="129">
        <v>1.0</v>
      </c>
      <c r="AC195" s="129">
        <v>1.0</v>
      </c>
      <c r="AD195" s="129">
        <v>0.95</v>
      </c>
      <c r="AE195" s="129">
        <v>592.0</v>
      </c>
      <c r="AF195" s="14" t="s">
        <v>41</v>
      </c>
      <c r="AG195" s="129">
        <v>1.0</v>
      </c>
      <c r="AH195" s="129">
        <v>1.0</v>
      </c>
      <c r="AI195" s="129">
        <v>1.0</v>
      </c>
      <c r="AJ195" s="129">
        <v>1.0</v>
      </c>
      <c r="AK195" s="129">
        <v>1.0</v>
      </c>
      <c r="AL195" s="130">
        <v>45386.658824652775</v>
      </c>
    </row>
    <row r="196">
      <c r="A196" s="129">
        <v>365.0</v>
      </c>
      <c r="B196" s="14" t="s">
        <v>63</v>
      </c>
      <c r="C196" s="14" t="s">
        <v>32</v>
      </c>
      <c r="D196" s="14" t="s">
        <v>371</v>
      </c>
      <c r="E196" s="14" t="s">
        <v>372</v>
      </c>
      <c r="F196" s="15" t="s">
        <v>66</v>
      </c>
      <c r="G196" s="15" t="s">
        <v>59</v>
      </c>
      <c r="H196" s="18" t="s">
        <v>1057</v>
      </c>
      <c r="I196" s="18" t="s">
        <v>1058</v>
      </c>
      <c r="J196" s="129">
        <v>2474543.69</v>
      </c>
      <c r="K196" s="129">
        <v>2024993.59</v>
      </c>
      <c r="L196" s="129">
        <v>59873.0</v>
      </c>
      <c r="M196" s="129">
        <v>54545.75</v>
      </c>
      <c r="N196" s="129">
        <v>123.0</v>
      </c>
      <c r="O196" s="14" t="s">
        <v>41</v>
      </c>
      <c r="P196" s="129">
        <v>944.0</v>
      </c>
      <c r="Q196" s="129">
        <v>807.0</v>
      </c>
      <c r="R196" s="129">
        <v>97.0</v>
      </c>
      <c r="S196" s="129">
        <v>55.0</v>
      </c>
      <c r="T196" s="14" t="s">
        <v>41</v>
      </c>
      <c r="U196" s="129">
        <v>16.0</v>
      </c>
      <c r="V196" s="129">
        <v>76.0</v>
      </c>
      <c r="W196" s="129">
        <v>9.77</v>
      </c>
      <c r="X196" s="129">
        <v>22.2</v>
      </c>
      <c r="Y196" s="14" t="s">
        <v>41</v>
      </c>
      <c r="Z196" s="129">
        <v>1.0</v>
      </c>
      <c r="AA196" s="129">
        <v>4.0</v>
      </c>
      <c r="AB196" s="129">
        <v>3.0</v>
      </c>
      <c r="AC196" s="129">
        <v>4.0</v>
      </c>
      <c r="AD196" s="129">
        <v>3.1</v>
      </c>
      <c r="AE196" s="129">
        <v>163.0</v>
      </c>
      <c r="AF196" s="14" t="s">
        <v>41</v>
      </c>
      <c r="AG196" s="129">
        <v>1.0</v>
      </c>
      <c r="AH196" s="129">
        <v>3.0</v>
      </c>
      <c r="AI196" s="129">
        <v>2.0</v>
      </c>
      <c r="AJ196" s="129">
        <v>3.0</v>
      </c>
      <c r="AK196" s="129">
        <v>3.0</v>
      </c>
      <c r="AL196" s="130">
        <v>45386.658824652775</v>
      </c>
    </row>
    <row r="197">
      <c r="A197" s="129">
        <v>366.0</v>
      </c>
      <c r="B197" s="14" t="s">
        <v>31</v>
      </c>
      <c r="C197" s="14" t="s">
        <v>32</v>
      </c>
      <c r="D197" s="14" t="s">
        <v>373</v>
      </c>
      <c r="E197" s="14" t="s">
        <v>374</v>
      </c>
      <c r="F197" s="15" t="s">
        <v>220</v>
      </c>
      <c r="G197" s="15" t="s">
        <v>59</v>
      </c>
      <c r="H197" s="18" t="s">
        <v>1057</v>
      </c>
      <c r="I197" s="18" t="s">
        <v>1058</v>
      </c>
      <c r="J197" s="129">
        <v>2402067.69</v>
      </c>
      <c r="K197" s="129">
        <v>1529555.06</v>
      </c>
      <c r="L197" s="129">
        <v>65414.16</v>
      </c>
      <c r="M197" s="129">
        <v>52830.5</v>
      </c>
      <c r="N197" s="129">
        <v>56.0</v>
      </c>
      <c r="O197" s="129">
        <v>91.0</v>
      </c>
      <c r="P197" s="129">
        <v>682.0</v>
      </c>
      <c r="Q197" s="129">
        <v>538.0</v>
      </c>
      <c r="R197" s="129">
        <v>60.0</v>
      </c>
      <c r="S197" s="129">
        <v>78.0</v>
      </c>
      <c r="T197" s="129">
        <v>-38.0</v>
      </c>
      <c r="U197" s="129">
        <v>26.0</v>
      </c>
      <c r="V197" s="129">
        <v>-23.0</v>
      </c>
      <c r="W197" s="129">
        <v>23.82</v>
      </c>
      <c r="X197" s="129">
        <v>57.04</v>
      </c>
      <c r="Y197" s="129">
        <v>1.0</v>
      </c>
      <c r="Z197" s="129">
        <v>1.0</v>
      </c>
      <c r="AA197" s="129">
        <v>1.0</v>
      </c>
      <c r="AB197" s="129">
        <v>5.0</v>
      </c>
      <c r="AC197" s="129">
        <v>5.0</v>
      </c>
      <c r="AD197" s="129">
        <v>3.6</v>
      </c>
      <c r="AE197" s="129">
        <v>104.0</v>
      </c>
      <c r="AF197" s="129">
        <v>1.0</v>
      </c>
      <c r="AG197" s="129">
        <v>1.0</v>
      </c>
      <c r="AH197" s="129">
        <v>1.0</v>
      </c>
      <c r="AI197" s="129">
        <v>4.0</v>
      </c>
      <c r="AJ197" s="129">
        <v>4.0</v>
      </c>
      <c r="AK197" s="129">
        <v>3.0</v>
      </c>
      <c r="AL197" s="130">
        <v>45386.658824652775</v>
      </c>
    </row>
    <row r="198">
      <c r="A198" s="129">
        <v>368.0</v>
      </c>
      <c r="B198" s="14" t="s">
        <v>97</v>
      </c>
      <c r="C198" s="14" t="s">
        <v>32</v>
      </c>
      <c r="D198" s="14" t="s">
        <v>375</v>
      </c>
      <c r="E198" s="14" t="s">
        <v>376</v>
      </c>
      <c r="F198" s="15" t="s">
        <v>223</v>
      </c>
      <c r="G198" s="15" t="s">
        <v>101</v>
      </c>
      <c r="H198" s="18" t="s">
        <v>1057</v>
      </c>
      <c r="I198" s="18" t="s">
        <v>1058</v>
      </c>
      <c r="J198" s="129">
        <v>4606394.65</v>
      </c>
      <c r="K198" s="129">
        <v>4035812.32</v>
      </c>
      <c r="L198" s="129">
        <v>108189.08</v>
      </c>
      <c r="M198" s="129">
        <v>97191.62</v>
      </c>
      <c r="N198" s="129">
        <v>88.0</v>
      </c>
      <c r="O198" s="129">
        <v>103.0</v>
      </c>
      <c r="P198" s="129">
        <v>952.0</v>
      </c>
      <c r="Q198" s="129">
        <v>922.0</v>
      </c>
      <c r="R198" s="129">
        <v>50.0</v>
      </c>
      <c r="S198" s="129">
        <v>52.0</v>
      </c>
      <c r="T198" s="129">
        <v>-14.0</v>
      </c>
      <c r="U198" s="129">
        <v>3.0</v>
      </c>
      <c r="V198" s="129">
        <v>-3.0</v>
      </c>
      <c r="W198" s="129">
        <v>11.32</v>
      </c>
      <c r="X198" s="129">
        <v>14.14</v>
      </c>
      <c r="Y198" s="129">
        <v>1.0</v>
      </c>
      <c r="Z198" s="129">
        <v>1.0</v>
      </c>
      <c r="AA198" s="129">
        <v>1.0</v>
      </c>
      <c r="AB198" s="129">
        <v>3.0</v>
      </c>
      <c r="AC198" s="129">
        <v>3.0</v>
      </c>
      <c r="AD198" s="129">
        <v>2.3</v>
      </c>
      <c r="AE198" s="129">
        <v>237.0</v>
      </c>
      <c r="AF198" s="129">
        <v>1.0</v>
      </c>
      <c r="AG198" s="129">
        <v>1.0</v>
      </c>
      <c r="AH198" s="129">
        <v>1.0</v>
      </c>
      <c r="AI198" s="129">
        <v>2.0</v>
      </c>
      <c r="AJ198" s="129">
        <v>2.0</v>
      </c>
      <c r="AK198" s="129">
        <v>2.0</v>
      </c>
      <c r="AL198" s="130">
        <v>45386.658824652775</v>
      </c>
    </row>
    <row r="199">
      <c r="A199" s="129">
        <v>369.0</v>
      </c>
      <c r="B199" s="14" t="s">
        <v>97</v>
      </c>
      <c r="C199" s="14" t="s">
        <v>32</v>
      </c>
      <c r="D199" s="14" t="s">
        <v>377</v>
      </c>
      <c r="E199" s="14" t="s">
        <v>378</v>
      </c>
      <c r="F199" s="15" t="s">
        <v>143</v>
      </c>
      <c r="G199" s="15" t="s">
        <v>101</v>
      </c>
      <c r="H199" s="18" t="s">
        <v>1057</v>
      </c>
      <c r="I199" s="18" t="s">
        <v>1058</v>
      </c>
      <c r="J199" s="129">
        <v>791825.37</v>
      </c>
      <c r="K199" s="129">
        <v>572835.86</v>
      </c>
      <c r="L199" s="129">
        <v>21768.54</v>
      </c>
      <c r="M199" s="129">
        <v>15684.47</v>
      </c>
      <c r="N199" s="129">
        <v>20.0</v>
      </c>
      <c r="O199" s="129">
        <v>44.0</v>
      </c>
      <c r="P199" s="129">
        <v>327.0</v>
      </c>
      <c r="Q199" s="129">
        <v>282.0</v>
      </c>
      <c r="R199" s="129">
        <v>17.0</v>
      </c>
      <c r="S199" s="129">
        <v>22.0</v>
      </c>
      <c r="T199" s="129">
        <v>-54.0</v>
      </c>
      <c r="U199" s="129">
        <v>15.0</v>
      </c>
      <c r="V199" s="129">
        <v>-22.0</v>
      </c>
      <c r="W199" s="129">
        <v>38.79</v>
      </c>
      <c r="X199" s="129">
        <v>38.23</v>
      </c>
      <c r="Y199" s="129">
        <v>1.0</v>
      </c>
      <c r="Z199" s="129">
        <v>1.0</v>
      </c>
      <c r="AA199" s="129">
        <v>1.0</v>
      </c>
      <c r="AB199" s="129">
        <v>5.0</v>
      </c>
      <c r="AC199" s="129">
        <v>5.0</v>
      </c>
      <c r="AD199" s="129">
        <v>3.6</v>
      </c>
      <c r="AE199" s="129">
        <v>87.0</v>
      </c>
      <c r="AF199" s="129">
        <v>1.0</v>
      </c>
      <c r="AG199" s="129">
        <v>1.0</v>
      </c>
      <c r="AH199" s="129">
        <v>1.0</v>
      </c>
      <c r="AI199" s="129">
        <v>4.0</v>
      </c>
      <c r="AJ199" s="129">
        <v>4.0</v>
      </c>
      <c r="AK199" s="129">
        <v>3.0</v>
      </c>
      <c r="AL199" s="130">
        <v>45386.658824652775</v>
      </c>
    </row>
    <row r="200">
      <c r="A200" s="129">
        <v>370.0</v>
      </c>
      <c r="B200" s="14" t="s">
        <v>37</v>
      </c>
      <c r="C200" s="14" t="s">
        <v>32</v>
      </c>
      <c r="D200" s="14" t="s">
        <v>379</v>
      </c>
      <c r="E200" s="14" t="s">
        <v>380</v>
      </c>
      <c r="F200" s="15" t="s">
        <v>55</v>
      </c>
      <c r="G200" s="15" t="s">
        <v>36</v>
      </c>
      <c r="H200" s="18" t="s">
        <v>1057</v>
      </c>
      <c r="I200" s="18" t="s">
        <v>1058</v>
      </c>
      <c r="J200" s="129">
        <v>1325295.73</v>
      </c>
      <c r="K200" s="129">
        <v>1098290.59</v>
      </c>
      <c r="L200" s="129">
        <v>39500.92</v>
      </c>
      <c r="M200" s="129">
        <v>38747.87</v>
      </c>
      <c r="N200" s="129">
        <v>23.0</v>
      </c>
      <c r="O200" s="129">
        <v>23.0</v>
      </c>
      <c r="P200" s="129">
        <v>473.0</v>
      </c>
      <c r="Q200" s="129">
        <v>353.0</v>
      </c>
      <c r="R200" s="129">
        <v>112.0</v>
      </c>
      <c r="S200" s="129">
        <v>37.0</v>
      </c>
      <c r="T200" s="129">
        <v>0.0</v>
      </c>
      <c r="U200" s="129">
        <v>33.0</v>
      </c>
      <c r="V200" s="129">
        <v>202.0</v>
      </c>
      <c r="W200" s="129">
        <v>1.94</v>
      </c>
      <c r="X200" s="129">
        <v>20.67</v>
      </c>
      <c r="Y200" s="129">
        <v>1.0</v>
      </c>
      <c r="Z200" s="129">
        <v>1.0</v>
      </c>
      <c r="AA200" s="129">
        <v>5.0</v>
      </c>
      <c r="AB200" s="129">
        <v>1.0</v>
      </c>
      <c r="AC200" s="129">
        <v>3.0</v>
      </c>
      <c r="AD200" s="129">
        <v>2.3</v>
      </c>
      <c r="AE200" s="129">
        <v>230.0</v>
      </c>
      <c r="AF200" s="129">
        <v>1.0</v>
      </c>
      <c r="AG200" s="129">
        <v>1.0</v>
      </c>
      <c r="AH200" s="129">
        <v>4.0</v>
      </c>
      <c r="AI200" s="129">
        <v>1.0</v>
      </c>
      <c r="AJ200" s="129">
        <v>2.0</v>
      </c>
      <c r="AK200" s="129">
        <v>2.0</v>
      </c>
      <c r="AL200" s="130">
        <v>45386.658824652775</v>
      </c>
    </row>
    <row r="201">
      <c r="A201" s="129">
        <v>371.0</v>
      </c>
      <c r="B201" s="14" t="s">
        <v>42</v>
      </c>
      <c r="C201" s="14" t="s">
        <v>32</v>
      </c>
      <c r="D201" s="14" t="s">
        <v>150</v>
      </c>
      <c r="E201" s="14" t="s">
        <v>381</v>
      </c>
      <c r="F201" s="15" t="s">
        <v>108</v>
      </c>
      <c r="G201" s="15" t="s">
        <v>46</v>
      </c>
      <c r="H201" s="18" t="s">
        <v>1057</v>
      </c>
      <c r="I201" s="18" t="s">
        <v>1058</v>
      </c>
      <c r="J201" s="129">
        <v>1669877.42</v>
      </c>
      <c r="K201" s="129">
        <v>1375743.15</v>
      </c>
      <c r="L201" s="129">
        <v>54358.83</v>
      </c>
      <c r="M201" s="129">
        <v>46888.3</v>
      </c>
      <c r="N201" s="129">
        <v>11.0</v>
      </c>
      <c r="O201" s="129">
        <v>4.0</v>
      </c>
      <c r="P201" s="129">
        <v>649.0</v>
      </c>
      <c r="Q201" s="129">
        <v>576.0</v>
      </c>
      <c r="R201" s="129">
        <v>72.0</v>
      </c>
      <c r="S201" s="129">
        <v>63.0</v>
      </c>
      <c r="T201" s="129">
        <v>175.0</v>
      </c>
      <c r="U201" s="129">
        <v>12.0</v>
      </c>
      <c r="V201" s="129">
        <v>14.0</v>
      </c>
      <c r="W201" s="129">
        <v>15.93</v>
      </c>
      <c r="X201" s="129">
        <v>21.38</v>
      </c>
      <c r="Y201" s="129">
        <v>5.0</v>
      </c>
      <c r="Z201" s="129">
        <v>1.0</v>
      </c>
      <c r="AA201" s="129">
        <v>1.0</v>
      </c>
      <c r="AB201" s="129">
        <v>4.0</v>
      </c>
      <c r="AC201" s="129">
        <v>3.0</v>
      </c>
      <c r="AD201" s="129">
        <v>2.9</v>
      </c>
      <c r="AE201" s="129">
        <v>181.0</v>
      </c>
      <c r="AF201" s="129">
        <v>4.0</v>
      </c>
      <c r="AG201" s="129">
        <v>1.0</v>
      </c>
      <c r="AH201" s="129">
        <v>1.0</v>
      </c>
      <c r="AI201" s="129">
        <v>3.0</v>
      </c>
      <c r="AJ201" s="129">
        <v>2.0</v>
      </c>
      <c r="AK201" s="129">
        <v>3.0</v>
      </c>
      <c r="AL201" s="130">
        <v>45386.658824652775</v>
      </c>
    </row>
    <row r="202">
      <c r="A202" s="129">
        <v>372.0</v>
      </c>
      <c r="B202" s="14" t="s">
        <v>37</v>
      </c>
      <c r="C202" s="14" t="s">
        <v>32</v>
      </c>
      <c r="D202" s="14" t="s">
        <v>382</v>
      </c>
      <c r="E202" s="14" t="s">
        <v>383</v>
      </c>
      <c r="F202" s="15" t="s">
        <v>55</v>
      </c>
      <c r="G202" s="15" t="s">
        <v>36</v>
      </c>
      <c r="H202" s="18" t="s">
        <v>1057</v>
      </c>
      <c r="I202" s="18" t="s">
        <v>1058</v>
      </c>
      <c r="J202" s="129">
        <v>626958.61</v>
      </c>
      <c r="K202" s="129">
        <v>486491.37</v>
      </c>
      <c r="L202" s="129">
        <v>17207.44</v>
      </c>
      <c r="M202" s="129">
        <v>15811.93</v>
      </c>
      <c r="N202" s="129">
        <v>1.0</v>
      </c>
      <c r="O202" s="129">
        <v>13.0</v>
      </c>
      <c r="P202" s="129">
        <v>241.0</v>
      </c>
      <c r="Q202" s="129">
        <v>196.0</v>
      </c>
      <c r="R202" s="129">
        <v>23.0</v>
      </c>
      <c r="S202" s="129">
        <v>18.0</v>
      </c>
      <c r="T202" s="129">
        <v>-92.0</v>
      </c>
      <c r="U202" s="129">
        <v>22.0</v>
      </c>
      <c r="V202" s="129">
        <v>27.0</v>
      </c>
      <c r="W202" s="129">
        <v>8.83</v>
      </c>
      <c r="X202" s="129">
        <v>28.87</v>
      </c>
      <c r="Y202" s="129">
        <v>1.0</v>
      </c>
      <c r="Z202" s="129">
        <v>1.0</v>
      </c>
      <c r="AA202" s="129">
        <v>2.0</v>
      </c>
      <c r="AB202" s="129">
        <v>3.0</v>
      </c>
      <c r="AC202" s="129">
        <v>4.0</v>
      </c>
      <c r="AD202" s="129">
        <v>2.75</v>
      </c>
      <c r="AE202" s="129">
        <v>189.0</v>
      </c>
      <c r="AF202" s="129">
        <v>1.0</v>
      </c>
      <c r="AG202" s="129">
        <v>1.0</v>
      </c>
      <c r="AH202" s="129">
        <v>2.0</v>
      </c>
      <c r="AI202" s="129">
        <v>2.0</v>
      </c>
      <c r="AJ202" s="129">
        <v>3.0</v>
      </c>
      <c r="AK202" s="129">
        <v>3.0</v>
      </c>
      <c r="AL202" s="130">
        <v>45386.658824652775</v>
      </c>
    </row>
    <row r="203">
      <c r="A203" s="129">
        <v>374.0</v>
      </c>
      <c r="B203" s="14" t="s">
        <v>37</v>
      </c>
      <c r="C203" s="14" t="s">
        <v>32</v>
      </c>
      <c r="D203" s="14" t="s">
        <v>296</v>
      </c>
      <c r="E203" s="14" t="s">
        <v>297</v>
      </c>
      <c r="F203" s="15" t="s">
        <v>118</v>
      </c>
      <c r="G203" s="15" t="s">
        <v>59</v>
      </c>
      <c r="H203" s="18" t="s">
        <v>1057</v>
      </c>
      <c r="I203" s="18" t="s">
        <v>1058</v>
      </c>
      <c r="J203" s="129">
        <v>868023.78</v>
      </c>
      <c r="K203" s="129">
        <v>693827.04</v>
      </c>
      <c r="L203" s="129">
        <v>20556.7</v>
      </c>
      <c r="M203" s="129">
        <v>18661.23</v>
      </c>
      <c r="N203" s="129">
        <v>14.0</v>
      </c>
      <c r="O203" s="129">
        <v>43.0</v>
      </c>
      <c r="P203" s="129">
        <v>467.0</v>
      </c>
      <c r="Q203" s="129">
        <v>452.0</v>
      </c>
      <c r="R203" s="129">
        <v>28.0</v>
      </c>
      <c r="S203" s="129">
        <v>25.0</v>
      </c>
      <c r="T203" s="129">
        <v>-67.0</v>
      </c>
      <c r="U203" s="129">
        <v>3.0</v>
      </c>
      <c r="V203" s="129">
        <v>12.0</v>
      </c>
      <c r="W203" s="129">
        <v>10.16</v>
      </c>
      <c r="X203" s="129">
        <v>25.11</v>
      </c>
      <c r="Y203" s="129">
        <v>1.0</v>
      </c>
      <c r="Z203" s="129">
        <v>1.0</v>
      </c>
      <c r="AA203" s="129">
        <v>1.0</v>
      </c>
      <c r="AB203" s="129">
        <v>3.0</v>
      </c>
      <c r="AC203" s="129">
        <v>4.0</v>
      </c>
      <c r="AD203" s="129">
        <v>2.55</v>
      </c>
      <c r="AE203" s="129">
        <v>207.0</v>
      </c>
      <c r="AF203" s="129">
        <v>1.0</v>
      </c>
      <c r="AG203" s="129">
        <v>1.0</v>
      </c>
      <c r="AH203" s="129">
        <v>1.0</v>
      </c>
      <c r="AI203" s="129">
        <v>2.0</v>
      </c>
      <c r="AJ203" s="129">
        <v>3.0</v>
      </c>
      <c r="AK203" s="129">
        <v>2.0</v>
      </c>
      <c r="AL203" s="130">
        <v>45386.658824652775</v>
      </c>
    </row>
    <row r="204">
      <c r="A204" s="129">
        <v>375.0</v>
      </c>
      <c r="B204" s="14" t="s">
        <v>63</v>
      </c>
      <c r="C204" s="14" t="s">
        <v>32</v>
      </c>
      <c r="D204" s="14" t="s">
        <v>50</v>
      </c>
      <c r="E204" s="14" t="s">
        <v>365</v>
      </c>
      <c r="F204" s="15" t="s">
        <v>366</v>
      </c>
      <c r="G204" s="15" t="s">
        <v>46</v>
      </c>
      <c r="H204" s="18" t="s">
        <v>1057</v>
      </c>
      <c r="I204" s="18" t="s">
        <v>1058</v>
      </c>
      <c r="J204" s="129">
        <v>812637.7</v>
      </c>
      <c r="K204" s="129">
        <v>896232.94</v>
      </c>
      <c r="L204" s="129">
        <v>29633.06</v>
      </c>
      <c r="M204" s="129">
        <v>30981.64</v>
      </c>
      <c r="N204" s="129">
        <v>29.0</v>
      </c>
      <c r="O204" s="129">
        <v>2.0</v>
      </c>
      <c r="P204" s="129">
        <v>500.0</v>
      </c>
      <c r="Q204" s="129">
        <v>499.0</v>
      </c>
      <c r="R204" s="129">
        <v>29.0</v>
      </c>
      <c r="S204" s="129">
        <v>18.0</v>
      </c>
      <c r="T204" s="129">
        <v>1350.0</v>
      </c>
      <c r="U204" s="129">
        <v>0.0</v>
      </c>
      <c r="V204" s="129">
        <v>61.0</v>
      </c>
      <c r="W204" s="129">
        <v>-4.35</v>
      </c>
      <c r="X204" s="129">
        <v>-9.33</v>
      </c>
      <c r="Y204" s="129">
        <v>5.0</v>
      </c>
      <c r="Z204" s="129">
        <v>1.0</v>
      </c>
      <c r="AA204" s="129">
        <v>4.0</v>
      </c>
      <c r="AB204" s="129">
        <v>1.0</v>
      </c>
      <c r="AC204" s="129">
        <v>1.0</v>
      </c>
      <c r="AD204" s="129">
        <v>1.8</v>
      </c>
      <c r="AE204" s="129">
        <v>298.0</v>
      </c>
      <c r="AF204" s="129">
        <v>4.0</v>
      </c>
      <c r="AG204" s="129">
        <v>1.0</v>
      </c>
      <c r="AH204" s="129">
        <v>3.0</v>
      </c>
      <c r="AI204" s="129">
        <v>1.0</v>
      </c>
      <c r="AJ204" s="129">
        <v>1.0</v>
      </c>
      <c r="AK204" s="129">
        <v>1.0</v>
      </c>
      <c r="AL204" s="130">
        <v>45386.658824652775</v>
      </c>
    </row>
    <row r="205">
      <c r="A205" s="129">
        <v>376.0</v>
      </c>
      <c r="B205" s="14" t="s">
        <v>67</v>
      </c>
      <c r="C205" s="14" t="s">
        <v>32</v>
      </c>
      <c r="D205" s="14" t="s">
        <v>71</v>
      </c>
      <c r="E205" s="14" t="s">
        <v>384</v>
      </c>
      <c r="F205" s="15" t="s">
        <v>185</v>
      </c>
      <c r="G205" s="15" t="s">
        <v>46</v>
      </c>
      <c r="H205" s="18" t="s">
        <v>1057</v>
      </c>
      <c r="I205" s="18" t="s">
        <v>1058</v>
      </c>
      <c r="J205" s="129">
        <v>1428977.67</v>
      </c>
      <c r="K205" s="129">
        <v>1419501.26</v>
      </c>
      <c r="L205" s="129">
        <v>42122.39</v>
      </c>
      <c r="M205" s="129">
        <v>39655.66</v>
      </c>
      <c r="N205" s="129">
        <v>68.0</v>
      </c>
      <c r="O205" s="129">
        <v>60.0</v>
      </c>
      <c r="P205" s="129">
        <v>433.0</v>
      </c>
      <c r="Q205" s="129">
        <v>389.0</v>
      </c>
      <c r="R205" s="129">
        <v>56.0</v>
      </c>
      <c r="S205" s="129">
        <v>19.0</v>
      </c>
      <c r="T205" s="129">
        <v>13.0</v>
      </c>
      <c r="U205" s="129">
        <v>11.0</v>
      </c>
      <c r="V205" s="129">
        <v>194.0</v>
      </c>
      <c r="W205" s="129">
        <v>6.22</v>
      </c>
      <c r="X205" s="129">
        <v>0.67</v>
      </c>
      <c r="Y205" s="129">
        <v>1.0</v>
      </c>
      <c r="Z205" s="129">
        <v>1.0</v>
      </c>
      <c r="AA205" s="129">
        <v>5.0</v>
      </c>
      <c r="AB205" s="129">
        <v>2.0</v>
      </c>
      <c r="AC205" s="129">
        <v>1.0</v>
      </c>
      <c r="AD205" s="129">
        <v>2.2</v>
      </c>
      <c r="AE205" s="129">
        <v>246.0</v>
      </c>
      <c r="AF205" s="129">
        <v>1.0</v>
      </c>
      <c r="AG205" s="129">
        <v>1.0</v>
      </c>
      <c r="AH205" s="129">
        <v>4.0</v>
      </c>
      <c r="AI205" s="129">
        <v>1.0</v>
      </c>
      <c r="AJ205" s="129">
        <v>1.0</v>
      </c>
      <c r="AK205" s="129">
        <v>2.0</v>
      </c>
      <c r="AL205" s="130">
        <v>45386.658824652775</v>
      </c>
    </row>
    <row r="206">
      <c r="A206" s="129">
        <v>377.0</v>
      </c>
      <c r="B206" s="14" t="s">
        <v>63</v>
      </c>
      <c r="C206" s="14" t="s">
        <v>32</v>
      </c>
      <c r="D206" s="14" t="s">
        <v>385</v>
      </c>
      <c r="E206" s="14" t="s">
        <v>386</v>
      </c>
      <c r="F206" s="15" t="s">
        <v>88</v>
      </c>
      <c r="G206" s="15" t="s">
        <v>59</v>
      </c>
      <c r="H206" s="18" t="s">
        <v>1057</v>
      </c>
      <c r="I206" s="18" t="s">
        <v>1058</v>
      </c>
      <c r="J206" s="129">
        <v>587826.91</v>
      </c>
      <c r="K206" s="129">
        <v>528683.86</v>
      </c>
      <c r="L206" s="129">
        <v>18587.87</v>
      </c>
      <c r="M206" s="129">
        <v>17957.95</v>
      </c>
      <c r="N206" s="129">
        <v>14.0</v>
      </c>
      <c r="O206" s="129">
        <v>12.0</v>
      </c>
      <c r="P206" s="129">
        <v>159.0</v>
      </c>
      <c r="Q206" s="129">
        <v>174.0</v>
      </c>
      <c r="R206" s="129">
        <v>23.0</v>
      </c>
      <c r="S206" s="129">
        <v>28.0</v>
      </c>
      <c r="T206" s="129">
        <v>16.0</v>
      </c>
      <c r="U206" s="129">
        <v>-8.0</v>
      </c>
      <c r="V206" s="129">
        <v>-17.0</v>
      </c>
      <c r="W206" s="129">
        <v>3.51</v>
      </c>
      <c r="X206" s="129">
        <v>11.19</v>
      </c>
      <c r="Y206" s="129">
        <v>1.0</v>
      </c>
      <c r="Z206" s="129">
        <v>1.0</v>
      </c>
      <c r="AA206" s="129">
        <v>1.0</v>
      </c>
      <c r="AB206" s="129">
        <v>1.0</v>
      </c>
      <c r="AC206" s="129">
        <v>2.0</v>
      </c>
      <c r="AD206" s="129">
        <v>1.25</v>
      </c>
      <c r="AE206" s="129">
        <v>395.0</v>
      </c>
      <c r="AF206" s="129">
        <v>1.0</v>
      </c>
      <c r="AG206" s="129">
        <v>1.0</v>
      </c>
      <c r="AH206" s="129">
        <v>1.0</v>
      </c>
      <c r="AI206" s="129">
        <v>1.0</v>
      </c>
      <c r="AJ206" s="129">
        <v>2.0</v>
      </c>
      <c r="AK206" s="129">
        <v>1.0</v>
      </c>
      <c r="AL206" s="130">
        <v>45386.658824652775</v>
      </c>
    </row>
    <row r="207">
      <c r="A207" s="129">
        <v>378.0</v>
      </c>
      <c r="B207" s="14" t="s">
        <v>42</v>
      </c>
      <c r="C207" s="14" t="s">
        <v>32</v>
      </c>
      <c r="D207" s="14" t="s">
        <v>273</v>
      </c>
      <c r="E207" s="14" t="s">
        <v>274</v>
      </c>
      <c r="F207" s="15" t="s">
        <v>275</v>
      </c>
      <c r="G207" s="15" t="s">
        <v>46</v>
      </c>
      <c r="H207" s="18" t="s">
        <v>1057</v>
      </c>
      <c r="I207" s="18" t="s">
        <v>1058</v>
      </c>
      <c r="J207" s="129">
        <v>1038020.15</v>
      </c>
      <c r="K207" s="129">
        <v>801458.48</v>
      </c>
      <c r="L207" s="129">
        <v>28736.5</v>
      </c>
      <c r="M207" s="129">
        <v>22857.15</v>
      </c>
      <c r="N207" s="129">
        <v>34.0</v>
      </c>
      <c r="O207" s="129">
        <v>60.0</v>
      </c>
      <c r="P207" s="129">
        <v>558.0</v>
      </c>
      <c r="Q207" s="129">
        <v>482.0</v>
      </c>
      <c r="R207" s="129">
        <v>36.0</v>
      </c>
      <c r="S207" s="129">
        <v>37.0</v>
      </c>
      <c r="T207" s="129">
        <v>-43.0</v>
      </c>
      <c r="U207" s="129">
        <v>15.0</v>
      </c>
      <c r="V207" s="129">
        <v>-2.0</v>
      </c>
      <c r="W207" s="129">
        <v>25.72</v>
      </c>
      <c r="X207" s="129">
        <v>29.52</v>
      </c>
      <c r="Y207" s="129">
        <v>1.0</v>
      </c>
      <c r="Z207" s="129">
        <v>1.0</v>
      </c>
      <c r="AA207" s="129">
        <v>1.0</v>
      </c>
      <c r="AB207" s="129">
        <v>5.0</v>
      </c>
      <c r="AC207" s="129">
        <v>4.0</v>
      </c>
      <c r="AD207" s="129">
        <v>3.35</v>
      </c>
      <c r="AE207" s="129">
        <v>138.0</v>
      </c>
      <c r="AF207" s="129">
        <v>1.0</v>
      </c>
      <c r="AG207" s="129">
        <v>1.0</v>
      </c>
      <c r="AH207" s="129">
        <v>1.0</v>
      </c>
      <c r="AI207" s="129">
        <v>4.0</v>
      </c>
      <c r="AJ207" s="129">
        <v>3.0</v>
      </c>
      <c r="AK207" s="129">
        <v>3.0</v>
      </c>
      <c r="AL207" s="130">
        <v>45386.658824652775</v>
      </c>
    </row>
    <row r="208">
      <c r="A208" s="129">
        <v>379.0</v>
      </c>
      <c r="B208" s="14" t="s">
        <v>97</v>
      </c>
      <c r="C208" s="14" t="s">
        <v>32</v>
      </c>
      <c r="D208" s="14" t="s">
        <v>237</v>
      </c>
      <c r="E208" s="14" t="s">
        <v>238</v>
      </c>
      <c r="F208" s="15" t="s">
        <v>223</v>
      </c>
      <c r="G208" s="15" t="s">
        <v>101</v>
      </c>
      <c r="H208" s="18" t="s">
        <v>1057</v>
      </c>
      <c r="I208" s="18" t="s">
        <v>1058</v>
      </c>
      <c r="J208" s="129">
        <v>1131259.22</v>
      </c>
      <c r="K208" s="129">
        <v>997189.16</v>
      </c>
      <c r="L208" s="129">
        <v>38795.75</v>
      </c>
      <c r="M208" s="129">
        <v>36375.0</v>
      </c>
      <c r="N208" s="14" t="s">
        <v>41</v>
      </c>
      <c r="O208" s="14" t="s">
        <v>41</v>
      </c>
      <c r="P208" s="129">
        <v>411.0</v>
      </c>
      <c r="Q208" s="129">
        <v>345.0</v>
      </c>
      <c r="R208" s="129">
        <v>8.0</v>
      </c>
      <c r="S208" s="129">
        <v>13.0</v>
      </c>
      <c r="T208" s="14" t="s">
        <v>41</v>
      </c>
      <c r="U208" s="129">
        <v>19.0</v>
      </c>
      <c r="V208" s="129">
        <v>-38.0</v>
      </c>
      <c r="W208" s="129">
        <v>6.65</v>
      </c>
      <c r="X208" s="129">
        <v>13.44</v>
      </c>
      <c r="Y208" s="14" t="s">
        <v>41</v>
      </c>
      <c r="Z208" s="129">
        <v>1.0</v>
      </c>
      <c r="AA208" s="129">
        <v>1.0</v>
      </c>
      <c r="AB208" s="129">
        <v>2.0</v>
      </c>
      <c r="AC208" s="129">
        <v>3.0</v>
      </c>
      <c r="AD208" s="129">
        <v>1.85</v>
      </c>
      <c r="AE208" s="129">
        <v>290.0</v>
      </c>
      <c r="AF208" s="14" t="s">
        <v>41</v>
      </c>
      <c r="AG208" s="129">
        <v>1.0</v>
      </c>
      <c r="AH208" s="129">
        <v>1.0</v>
      </c>
      <c r="AI208" s="129">
        <v>1.0</v>
      </c>
      <c r="AJ208" s="129">
        <v>2.0</v>
      </c>
      <c r="AK208" s="129">
        <v>2.0</v>
      </c>
      <c r="AL208" s="130">
        <v>45386.658824652775</v>
      </c>
    </row>
    <row r="209">
      <c r="A209" s="129">
        <v>380.0</v>
      </c>
      <c r="B209" s="14" t="s">
        <v>63</v>
      </c>
      <c r="C209" s="14" t="s">
        <v>32</v>
      </c>
      <c r="D209" s="14" t="s">
        <v>135</v>
      </c>
      <c r="E209" s="14" t="s">
        <v>387</v>
      </c>
      <c r="F209" s="15" t="s">
        <v>35</v>
      </c>
      <c r="G209" s="15" t="s">
        <v>36</v>
      </c>
      <c r="H209" s="18" t="s">
        <v>1057</v>
      </c>
      <c r="I209" s="18" t="s">
        <v>1058</v>
      </c>
      <c r="J209" s="129">
        <v>1293397.34</v>
      </c>
      <c r="K209" s="129">
        <v>1322274.15</v>
      </c>
      <c r="L209" s="129">
        <v>41263.2</v>
      </c>
      <c r="M209" s="129">
        <v>43086.34</v>
      </c>
      <c r="N209" s="129">
        <v>24.0</v>
      </c>
      <c r="O209" s="129">
        <v>42.0</v>
      </c>
      <c r="P209" s="129">
        <v>507.0</v>
      </c>
      <c r="Q209" s="129">
        <v>493.0</v>
      </c>
      <c r="R209" s="129">
        <v>40.0</v>
      </c>
      <c r="S209" s="129">
        <v>40.0</v>
      </c>
      <c r="T209" s="129">
        <v>-42.0</v>
      </c>
      <c r="U209" s="129">
        <v>2.0</v>
      </c>
      <c r="V209" s="129">
        <v>0.0</v>
      </c>
      <c r="W209" s="129">
        <v>-4.23</v>
      </c>
      <c r="X209" s="129">
        <v>-2.18</v>
      </c>
      <c r="Y209" s="129">
        <v>1.0</v>
      </c>
      <c r="Z209" s="129">
        <v>1.0</v>
      </c>
      <c r="AA209" s="129">
        <v>1.0</v>
      </c>
      <c r="AB209" s="129">
        <v>1.0</v>
      </c>
      <c r="AC209" s="129">
        <v>1.0</v>
      </c>
      <c r="AD209" s="129">
        <v>1.0</v>
      </c>
      <c r="AE209" s="129">
        <v>538.0</v>
      </c>
      <c r="AF209" s="129">
        <v>1.0</v>
      </c>
      <c r="AG209" s="129">
        <v>1.0</v>
      </c>
      <c r="AH209" s="129">
        <v>1.0</v>
      </c>
      <c r="AI209" s="129">
        <v>1.0</v>
      </c>
      <c r="AJ209" s="129">
        <v>1.0</v>
      </c>
      <c r="AK209" s="129">
        <v>1.0</v>
      </c>
      <c r="AL209" s="130">
        <v>45386.658824652775</v>
      </c>
    </row>
    <row r="210">
      <c r="A210" s="129">
        <v>382.0</v>
      </c>
      <c r="B210" s="14" t="s">
        <v>47</v>
      </c>
      <c r="C210" s="14" t="s">
        <v>32</v>
      </c>
      <c r="D210" s="14" t="s">
        <v>388</v>
      </c>
      <c r="E210" s="14" t="s">
        <v>381</v>
      </c>
      <c r="F210" s="15" t="s">
        <v>220</v>
      </c>
      <c r="G210" s="15" t="s">
        <v>59</v>
      </c>
      <c r="H210" s="18" t="s">
        <v>1057</v>
      </c>
      <c r="I210" s="18" t="s">
        <v>1058</v>
      </c>
      <c r="J210" s="129">
        <v>574226.42</v>
      </c>
      <c r="K210" s="129">
        <v>397198.24</v>
      </c>
      <c r="L210" s="129">
        <v>19744.56</v>
      </c>
      <c r="M210" s="129">
        <v>13405.27</v>
      </c>
      <c r="N210" s="14" t="s">
        <v>41</v>
      </c>
      <c r="O210" s="14" t="s">
        <v>41</v>
      </c>
      <c r="P210" s="129">
        <v>272.0</v>
      </c>
      <c r="Q210" s="129">
        <v>187.0</v>
      </c>
      <c r="R210" s="129">
        <v>14.0</v>
      </c>
      <c r="S210" s="129">
        <v>17.0</v>
      </c>
      <c r="T210" s="14" t="s">
        <v>41</v>
      </c>
      <c r="U210" s="129">
        <v>45.0</v>
      </c>
      <c r="V210" s="129">
        <v>-17.0</v>
      </c>
      <c r="W210" s="129">
        <v>47.29</v>
      </c>
      <c r="X210" s="129">
        <v>44.57</v>
      </c>
      <c r="Y210" s="14" t="s">
        <v>41</v>
      </c>
      <c r="Z210" s="129">
        <v>1.0</v>
      </c>
      <c r="AA210" s="129">
        <v>1.0</v>
      </c>
      <c r="AB210" s="129">
        <v>5.0</v>
      </c>
      <c r="AC210" s="129">
        <v>5.0</v>
      </c>
      <c r="AD210" s="129">
        <v>3.55</v>
      </c>
      <c r="AE210" s="129">
        <v>111.0</v>
      </c>
      <c r="AF210" s="14" t="s">
        <v>41</v>
      </c>
      <c r="AG210" s="129">
        <v>1.0</v>
      </c>
      <c r="AH210" s="129">
        <v>1.0</v>
      </c>
      <c r="AI210" s="129">
        <v>4.0</v>
      </c>
      <c r="AJ210" s="129">
        <v>4.0</v>
      </c>
      <c r="AK210" s="129">
        <v>3.0</v>
      </c>
      <c r="AL210" s="130">
        <v>45386.658824652775</v>
      </c>
    </row>
    <row r="211">
      <c r="A211" s="129">
        <v>384.0</v>
      </c>
      <c r="B211" s="14" t="s">
        <v>47</v>
      </c>
      <c r="C211" s="14" t="s">
        <v>32</v>
      </c>
      <c r="D211" s="14" t="s">
        <v>226</v>
      </c>
      <c r="E211" s="14" t="s">
        <v>389</v>
      </c>
      <c r="F211" s="15" t="s">
        <v>343</v>
      </c>
      <c r="G211" s="15" t="s">
        <v>46</v>
      </c>
      <c r="H211" s="18" t="s">
        <v>1057</v>
      </c>
      <c r="I211" s="18" t="s">
        <v>1058</v>
      </c>
      <c r="J211" s="129">
        <v>744890.39</v>
      </c>
      <c r="K211" s="129">
        <v>778719.64</v>
      </c>
      <c r="L211" s="129">
        <v>31634.58</v>
      </c>
      <c r="M211" s="129">
        <v>36110.24</v>
      </c>
      <c r="N211" s="129">
        <v>1.0</v>
      </c>
      <c r="O211" s="129">
        <v>3.0</v>
      </c>
      <c r="P211" s="129">
        <v>342.0</v>
      </c>
      <c r="Q211" s="129">
        <v>397.0</v>
      </c>
      <c r="R211" s="129">
        <v>22.0</v>
      </c>
      <c r="S211" s="129">
        <v>23.0</v>
      </c>
      <c r="T211" s="129">
        <v>-66.0</v>
      </c>
      <c r="U211" s="129">
        <v>-13.0</v>
      </c>
      <c r="V211" s="129">
        <v>-4.0</v>
      </c>
      <c r="W211" s="129">
        <v>-12.39</v>
      </c>
      <c r="X211" s="129">
        <v>-4.34</v>
      </c>
      <c r="Y211" s="129">
        <v>1.0</v>
      </c>
      <c r="Z211" s="129">
        <v>1.0</v>
      </c>
      <c r="AA211" s="129">
        <v>1.0</v>
      </c>
      <c r="AB211" s="129">
        <v>1.0</v>
      </c>
      <c r="AC211" s="129">
        <v>1.0</v>
      </c>
      <c r="AD211" s="129">
        <v>1.0</v>
      </c>
      <c r="AE211" s="129">
        <v>524.0</v>
      </c>
      <c r="AF211" s="129">
        <v>1.0</v>
      </c>
      <c r="AG211" s="129">
        <v>1.0</v>
      </c>
      <c r="AH211" s="129">
        <v>1.0</v>
      </c>
      <c r="AI211" s="129">
        <v>1.0</v>
      </c>
      <c r="AJ211" s="129">
        <v>1.0</v>
      </c>
      <c r="AK211" s="129">
        <v>1.0</v>
      </c>
      <c r="AL211" s="130">
        <v>45386.658824652775</v>
      </c>
    </row>
    <row r="212">
      <c r="A212" s="129">
        <v>385.0</v>
      </c>
      <c r="B212" s="14" t="s">
        <v>60</v>
      </c>
      <c r="C212" s="14" t="s">
        <v>32</v>
      </c>
      <c r="D212" s="14" t="s">
        <v>331</v>
      </c>
      <c r="E212" s="14" t="s">
        <v>332</v>
      </c>
      <c r="F212" s="15" t="s">
        <v>88</v>
      </c>
      <c r="G212" s="15" t="s">
        <v>59</v>
      </c>
      <c r="H212" s="18" t="s">
        <v>1057</v>
      </c>
      <c r="I212" s="18" t="s">
        <v>1058</v>
      </c>
      <c r="J212" s="129">
        <v>1504786.07</v>
      </c>
      <c r="K212" s="129">
        <v>1321445.26</v>
      </c>
      <c r="L212" s="129">
        <v>39878.67</v>
      </c>
      <c r="M212" s="129">
        <v>36597.7</v>
      </c>
      <c r="N212" s="129">
        <v>62.0</v>
      </c>
      <c r="O212" s="129">
        <v>42.0</v>
      </c>
      <c r="P212" s="129">
        <v>497.0</v>
      </c>
      <c r="Q212" s="129">
        <v>468.0</v>
      </c>
      <c r="R212" s="129">
        <v>80.0</v>
      </c>
      <c r="S212" s="129">
        <v>67.0</v>
      </c>
      <c r="T212" s="129">
        <v>47.0</v>
      </c>
      <c r="U212" s="129">
        <v>6.0</v>
      </c>
      <c r="V212" s="129">
        <v>19.0</v>
      </c>
      <c r="W212" s="129">
        <v>8.96</v>
      </c>
      <c r="X212" s="129">
        <v>13.87</v>
      </c>
      <c r="Y212" s="129">
        <v>2.0</v>
      </c>
      <c r="Z212" s="129">
        <v>1.0</v>
      </c>
      <c r="AA212" s="129">
        <v>1.0</v>
      </c>
      <c r="AB212" s="129">
        <v>3.0</v>
      </c>
      <c r="AC212" s="129">
        <v>3.0</v>
      </c>
      <c r="AD212" s="129">
        <v>2.35</v>
      </c>
      <c r="AE212" s="129">
        <v>222.0</v>
      </c>
      <c r="AF212" s="129">
        <v>2.0</v>
      </c>
      <c r="AG212" s="129">
        <v>1.0</v>
      </c>
      <c r="AH212" s="129">
        <v>1.0</v>
      </c>
      <c r="AI212" s="129">
        <v>2.0</v>
      </c>
      <c r="AJ212" s="129">
        <v>2.0</v>
      </c>
      <c r="AK212" s="129">
        <v>2.0</v>
      </c>
      <c r="AL212" s="130">
        <v>45386.658824652775</v>
      </c>
    </row>
    <row r="213">
      <c r="A213" s="129">
        <v>386.0</v>
      </c>
      <c r="B213" s="14" t="s">
        <v>42</v>
      </c>
      <c r="C213" s="14" t="s">
        <v>32</v>
      </c>
      <c r="D213" s="14" t="s">
        <v>390</v>
      </c>
      <c r="E213" s="14" t="s">
        <v>391</v>
      </c>
      <c r="F213" s="15" t="s">
        <v>45</v>
      </c>
      <c r="G213" s="15" t="s">
        <v>46</v>
      </c>
      <c r="H213" s="18" t="s">
        <v>1057</v>
      </c>
      <c r="I213" s="18" t="s">
        <v>1058</v>
      </c>
      <c r="J213" s="129">
        <v>2121968.88</v>
      </c>
      <c r="K213" s="129">
        <v>1777024.97</v>
      </c>
      <c r="L213" s="129">
        <v>74205.23</v>
      </c>
      <c r="M213" s="129">
        <v>68647.0</v>
      </c>
      <c r="N213" s="129">
        <v>26.0</v>
      </c>
      <c r="O213" s="129">
        <v>47.0</v>
      </c>
      <c r="P213" s="129">
        <v>1190.0</v>
      </c>
      <c r="Q213" s="129">
        <v>925.0</v>
      </c>
      <c r="R213" s="129">
        <v>94.0</v>
      </c>
      <c r="S213" s="129">
        <v>70.0</v>
      </c>
      <c r="T213" s="129">
        <v>-44.0</v>
      </c>
      <c r="U213" s="129">
        <v>28.0</v>
      </c>
      <c r="V213" s="129">
        <v>34.0</v>
      </c>
      <c r="W213" s="129">
        <v>8.1</v>
      </c>
      <c r="X213" s="129">
        <v>19.41</v>
      </c>
      <c r="Y213" s="129">
        <v>1.0</v>
      </c>
      <c r="Z213" s="129">
        <v>1.0</v>
      </c>
      <c r="AA213" s="129">
        <v>2.0</v>
      </c>
      <c r="AB213" s="129">
        <v>3.0</v>
      </c>
      <c r="AC213" s="129">
        <v>3.0</v>
      </c>
      <c r="AD213" s="129">
        <v>2.5</v>
      </c>
      <c r="AE213" s="129">
        <v>216.0</v>
      </c>
      <c r="AF213" s="129">
        <v>1.0</v>
      </c>
      <c r="AG213" s="129">
        <v>1.0</v>
      </c>
      <c r="AH213" s="129">
        <v>2.0</v>
      </c>
      <c r="AI213" s="129">
        <v>2.0</v>
      </c>
      <c r="AJ213" s="129">
        <v>2.0</v>
      </c>
      <c r="AK213" s="129">
        <v>2.0</v>
      </c>
      <c r="AL213" s="130">
        <v>45386.658824652775</v>
      </c>
    </row>
    <row r="214">
      <c r="A214" s="129">
        <v>387.0</v>
      </c>
      <c r="B214" s="14" t="s">
        <v>67</v>
      </c>
      <c r="C214" s="14" t="s">
        <v>32</v>
      </c>
      <c r="D214" s="14" t="s">
        <v>68</v>
      </c>
      <c r="E214" s="14" t="s">
        <v>69</v>
      </c>
      <c r="F214" s="15" t="s">
        <v>70</v>
      </c>
      <c r="G214" s="15" t="s">
        <v>36</v>
      </c>
      <c r="H214" s="18" t="s">
        <v>1057</v>
      </c>
      <c r="I214" s="18" t="s">
        <v>1058</v>
      </c>
      <c r="J214" s="129">
        <v>683440.78</v>
      </c>
      <c r="K214" s="129">
        <v>717853.85</v>
      </c>
      <c r="L214" s="129">
        <v>21551.21</v>
      </c>
      <c r="M214" s="129">
        <v>24645.0</v>
      </c>
      <c r="N214" s="129">
        <v>6.0</v>
      </c>
      <c r="O214" s="129">
        <v>13.0</v>
      </c>
      <c r="P214" s="129">
        <v>311.0</v>
      </c>
      <c r="Q214" s="129">
        <v>441.0</v>
      </c>
      <c r="R214" s="129">
        <v>35.0</v>
      </c>
      <c r="S214" s="129">
        <v>45.0</v>
      </c>
      <c r="T214" s="129">
        <v>-53.0</v>
      </c>
      <c r="U214" s="129">
        <v>-29.0</v>
      </c>
      <c r="V214" s="129">
        <v>-22.0</v>
      </c>
      <c r="W214" s="129">
        <v>-12.55</v>
      </c>
      <c r="X214" s="129">
        <v>-4.79</v>
      </c>
      <c r="Y214" s="129">
        <v>1.0</v>
      </c>
      <c r="Z214" s="129">
        <v>1.0</v>
      </c>
      <c r="AA214" s="129">
        <v>1.0</v>
      </c>
      <c r="AB214" s="129">
        <v>1.0</v>
      </c>
      <c r="AC214" s="129">
        <v>1.0</v>
      </c>
      <c r="AD214" s="129">
        <v>1.0</v>
      </c>
      <c r="AE214" s="129">
        <v>497.0</v>
      </c>
      <c r="AF214" s="129">
        <v>1.0</v>
      </c>
      <c r="AG214" s="129">
        <v>1.0</v>
      </c>
      <c r="AH214" s="129">
        <v>1.0</v>
      </c>
      <c r="AI214" s="129">
        <v>1.0</v>
      </c>
      <c r="AJ214" s="129">
        <v>1.0</v>
      </c>
      <c r="AK214" s="129">
        <v>1.0</v>
      </c>
      <c r="AL214" s="130">
        <v>45386.658824652775</v>
      </c>
    </row>
    <row r="215">
      <c r="A215" s="129">
        <v>388.0</v>
      </c>
      <c r="B215" s="14" t="s">
        <v>122</v>
      </c>
      <c r="C215" s="14" t="s">
        <v>32</v>
      </c>
      <c r="D215" s="14" t="s">
        <v>359</v>
      </c>
      <c r="E215" s="14" t="s">
        <v>392</v>
      </c>
      <c r="F215" s="15" t="s">
        <v>70</v>
      </c>
      <c r="G215" s="15" t="s">
        <v>36</v>
      </c>
      <c r="H215" s="18" t="s">
        <v>1057</v>
      </c>
      <c r="I215" s="18" t="s">
        <v>1058</v>
      </c>
      <c r="J215" s="129">
        <v>828861.83</v>
      </c>
      <c r="K215" s="129">
        <v>967842.81</v>
      </c>
      <c r="L215" s="129">
        <v>27375.07</v>
      </c>
      <c r="M215" s="129">
        <v>32427.74</v>
      </c>
      <c r="N215" s="129">
        <v>34.0</v>
      </c>
      <c r="O215" s="129">
        <v>48.0</v>
      </c>
      <c r="P215" s="129">
        <v>381.0</v>
      </c>
      <c r="Q215" s="129">
        <v>416.0</v>
      </c>
      <c r="R215" s="129">
        <v>24.0</v>
      </c>
      <c r="S215" s="129">
        <v>24.0</v>
      </c>
      <c r="T215" s="129">
        <v>-29.0</v>
      </c>
      <c r="U215" s="129">
        <v>-8.0</v>
      </c>
      <c r="V215" s="129">
        <v>0.0</v>
      </c>
      <c r="W215" s="129">
        <v>-15.58</v>
      </c>
      <c r="X215" s="129">
        <v>-14.36</v>
      </c>
      <c r="Y215" s="129">
        <v>1.0</v>
      </c>
      <c r="Z215" s="129">
        <v>1.0</v>
      </c>
      <c r="AA215" s="129">
        <v>1.0</v>
      </c>
      <c r="AB215" s="129">
        <v>1.0</v>
      </c>
      <c r="AC215" s="129">
        <v>1.0</v>
      </c>
      <c r="AD215" s="129">
        <v>1.0</v>
      </c>
      <c r="AE215" s="129">
        <v>514.0</v>
      </c>
      <c r="AF215" s="129">
        <v>1.0</v>
      </c>
      <c r="AG215" s="129">
        <v>1.0</v>
      </c>
      <c r="AH215" s="129">
        <v>1.0</v>
      </c>
      <c r="AI215" s="129">
        <v>1.0</v>
      </c>
      <c r="AJ215" s="129">
        <v>1.0</v>
      </c>
      <c r="AK215" s="129">
        <v>1.0</v>
      </c>
      <c r="AL215" s="130">
        <v>45386.658824652775</v>
      </c>
    </row>
    <row r="216">
      <c r="A216" s="129">
        <v>390.0</v>
      </c>
      <c r="B216" s="14" t="s">
        <v>42</v>
      </c>
      <c r="C216" s="14" t="s">
        <v>32</v>
      </c>
      <c r="D216" s="14" t="s">
        <v>393</v>
      </c>
      <c r="E216" s="14" t="s">
        <v>394</v>
      </c>
      <c r="F216" s="15" t="s">
        <v>121</v>
      </c>
      <c r="G216" s="15" t="s">
        <v>36</v>
      </c>
      <c r="H216" s="18" t="s">
        <v>1057</v>
      </c>
      <c r="I216" s="18" t="s">
        <v>1058</v>
      </c>
      <c r="J216" s="129">
        <v>1488079.26</v>
      </c>
      <c r="K216" s="129">
        <v>1241588.74</v>
      </c>
      <c r="L216" s="129">
        <v>48029.5</v>
      </c>
      <c r="M216" s="129">
        <v>45452.75</v>
      </c>
      <c r="N216" s="129">
        <v>12.0</v>
      </c>
      <c r="O216" s="129">
        <v>4.0</v>
      </c>
      <c r="P216" s="129">
        <v>531.0</v>
      </c>
      <c r="Q216" s="129">
        <v>506.0</v>
      </c>
      <c r="R216" s="129">
        <v>15.0</v>
      </c>
      <c r="S216" s="129">
        <v>13.0</v>
      </c>
      <c r="T216" s="129">
        <v>200.0</v>
      </c>
      <c r="U216" s="129">
        <v>4.0</v>
      </c>
      <c r="V216" s="129">
        <v>15.0</v>
      </c>
      <c r="W216" s="129">
        <v>5.67</v>
      </c>
      <c r="X216" s="129">
        <v>19.85</v>
      </c>
      <c r="Y216" s="129">
        <v>5.0</v>
      </c>
      <c r="Z216" s="129">
        <v>1.0</v>
      </c>
      <c r="AA216" s="129">
        <v>1.0</v>
      </c>
      <c r="AB216" s="129">
        <v>2.0</v>
      </c>
      <c r="AC216" s="129">
        <v>3.0</v>
      </c>
      <c r="AD216" s="129">
        <v>2.1</v>
      </c>
      <c r="AE216" s="129">
        <v>256.0</v>
      </c>
      <c r="AF216" s="129">
        <v>4.0</v>
      </c>
      <c r="AG216" s="129">
        <v>1.0</v>
      </c>
      <c r="AH216" s="129">
        <v>1.0</v>
      </c>
      <c r="AI216" s="129">
        <v>1.0</v>
      </c>
      <c r="AJ216" s="129">
        <v>2.0</v>
      </c>
      <c r="AK216" s="129">
        <v>2.0</v>
      </c>
      <c r="AL216" s="130">
        <v>45386.658824652775</v>
      </c>
    </row>
    <row r="217">
      <c r="A217" s="129">
        <v>391.0</v>
      </c>
      <c r="B217" s="14" t="s">
        <v>31</v>
      </c>
      <c r="C217" s="14" t="s">
        <v>32</v>
      </c>
      <c r="D217" s="14" t="s">
        <v>135</v>
      </c>
      <c r="E217" s="14" t="s">
        <v>136</v>
      </c>
      <c r="F217" s="15" t="s">
        <v>137</v>
      </c>
      <c r="G217" s="15" t="s">
        <v>36</v>
      </c>
      <c r="H217" s="18" t="s">
        <v>1057</v>
      </c>
      <c r="I217" s="18" t="s">
        <v>1058</v>
      </c>
      <c r="J217" s="129">
        <v>1243744.35</v>
      </c>
      <c r="K217" s="129">
        <v>1357331.54</v>
      </c>
      <c r="L217" s="129">
        <v>38454.25</v>
      </c>
      <c r="M217" s="129">
        <v>43098.75</v>
      </c>
      <c r="N217" s="129">
        <v>42.0</v>
      </c>
      <c r="O217" s="129">
        <v>72.0</v>
      </c>
      <c r="P217" s="129">
        <v>433.0</v>
      </c>
      <c r="Q217" s="129">
        <v>487.0</v>
      </c>
      <c r="R217" s="129">
        <v>48.0</v>
      </c>
      <c r="S217" s="129">
        <v>38.0</v>
      </c>
      <c r="T217" s="129">
        <v>-41.0</v>
      </c>
      <c r="U217" s="129">
        <v>-11.0</v>
      </c>
      <c r="V217" s="129">
        <v>26.0</v>
      </c>
      <c r="W217" s="129">
        <v>-10.78</v>
      </c>
      <c r="X217" s="129">
        <v>-8.37</v>
      </c>
      <c r="Y217" s="129">
        <v>1.0</v>
      </c>
      <c r="Z217" s="129">
        <v>1.0</v>
      </c>
      <c r="AA217" s="129">
        <v>2.0</v>
      </c>
      <c r="AB217" s="129">
        <v>1.0</v>
      </c>
      <c r="AC217" s="129">
        <v>1.0</v>
      </c>
      <c r="AD217" s="129">
        <v>1.2</v>
      </c>
      <c r="AE217" s="129">
        <v>434.0</v>
      </c>
      <c r="AF217" s="129">
        <v>1.0</v>
      </c>
      <c r="AG217" s="129">
        <v>1.0</v>
      </c>
      <c r="AH217" s="129">
        <v>2.0</v>
      </c>
      <c r="AI217" s="129">
        <v>1.0</v>
      </c>
      <c r="AJ217" s="129">
        <v>1.0</v>
      </c>
      <c r="AK217" s="129">
        <v>1.0</v>
      </c>
      <c r="AL217" s="130">
        <v>45386.658824652775</v>
      </c>
    </row>
    <row r="218">
      <c r="A218" s="129">
        <v>392.0</v>
      </c>
      <c r="B218" s="14" t="s">
        <v>47</v>
      </c>
      <c r="C218" s="14" t="s">
        <v>32</v>
      </c>
      <c r="D218" s="14" t="s">
        <v>395</v>
      </c>
      <c r="E218" s="14" t="s">
        <v>396</v>
      </c>
      <c r="F218" s="15" t="s">
        <v>88</v>
      </c>
      <c r="G218" s="15" t="s">
        <v>59</v>
      </c>
      <c r="H218" s="18" t="s">
        <v>1057</v>
      </c>
      <c r="I218" s="18" t="s">
        <v>1058</v>
      </c>
      <c r="J218" s="129">
        <v>988390.32</v>
      </c>
      <c r="K218" s="129">
        <v>920624.09</v>
      </c>
      <c r="L218" s="129">
        <v>22309.72</v>
      </c>
      <c r="M218" s="129">
        <v>21466.4</v>
      </c>
      <c r="N218" s="129">
        <v>12.0</v>
      </c>
      <c r="O218" s="129">
        <v>16.0</v>
      </c>
      <c r="P218" s="129">
        <v>298.0</v>
      </c>
      <c r="Q218" s="129">
        <v>288.0</v>
      </c>
      <c r="R218" s="129">
        <v>24.0</v>
      </c>
      <c r="S218" s="129">
        <v>27.0</v>
      </c>
      <c r="T218" s="129">
        <v>-25.0</v>
      </c>
      <c r="U218" s="129">
        <v>3.0</v>
      </c>
      <c r="V218" s="129">
        <v>-11.0</v>
      </c>
      <c r="W218" s="129">
        <v>3.93</v>
      </c>
      <c r="X218" s="129">
        <v>7.36</v>
      </c>
      <c r="Y218" s="129">
        <v>1.0</v>
      </c>
      <c r="Z218" s="129">
        <v>1.0</v>
      </c>
      <c r="AA218" s="129">
        <v>1.0</v>
      </c>
      <c r="AB218" s="129">
        <v>1.0</v>
      </c>
      <c r="AC218" s="129">
        <v>2.0</v>
      </c>
      <c r="AD218" s="129">
        <v>1.25</v>
      </c>
      <c r="AE218" s="129">
        <v>396.0</v>
      </c>
      <c r="AF218" s="129">
        <v>1.0</v>
      </c>
      <c r="AG218" s="129">
        <v>1.0</v>
      </c>
      <c r="AH218" s="129">
        <v>1.0</v>
      </c>
      <c r="AI218" s="129">
        <v>1.0</v>
      </c>
      <c r="AJ218" s="129">
        <v>2.0</v>
      </c>
      <c r="AK218" s="129">
        <v>1.0</v>
      </c>
      <c r="AL218" s="130">
        <v>45386.658824652775</v>
      </c>
    </row>
    <row r="219">
      <c r="A219" s="129">
        <v>393.0</v>
      </c>
      <c r="B219" s="14" t="s">
        <v>63</v>
      </c>
      <c r="C219" s="14" t="s">
        <v>32</v>
      </c>
      <c r="D219" s="14" t="s">
        <v>397</v>
      </c>
      <c r="E219" s="14" t="s">
        <v>398</v>
      </c>
      <c r="F219" s="15" t="s">
        <v>55</v>
      </c>
      <c r="G219" s="15" t="s">
        <v>36</v>
      </c>
      <c r="H219" s="18" t="s">
        <v>1057</v>
      </c>
      <c r="I219" s="18" t="s">
        <v>1058</v>
      </c>
      <c r="J219" s="129">
        <v>2072059.72</v>
      </c>
      <c r="K219" s="129">
        <v>1806662.44</v>
      </c>
      <c r="L219" s="129">
        <v>64429.64</v>
      </c>
      <c r="M219" s="129">
        <v>61439.6</v>
      </c>
      <c r="N219" s="129">
        <v>47.0</v>
      </c>
      <c r="O219" s="129">
        <v>118.0</v>
      </c>
      <c r="P219" s="129">
        <v>766.0</v>
      </c>
      <c r="Q219" s="129">
        <v>711.0</v>
      </c>
      <c r="R219" s="129">
        <v>69.0</v>
      </c>
      <c r="S219" s="129">
        <v>49.0</v>
      </c>
      <c r="T219" s="129">
        <v>-60.0</v>
      </c>
      <c r="U219" s="129">
        <v>7.0</v>
      </c>
      <c r="V219" s="129">
        <v>40.0</v>
      </c>
      <c r="W219" s="129">
        <v>4.87</v>
      </c>
      <c r="X219" s="129">
        <v>14.69</v>
      </c>
      <c r="Y219" s="129">
        <v>1.0</v>
      </c>
      <c r="Z219" s="129">
        <v>1.0</v>
      </c>
      <c r="AA219" s="129">
        <v>3.0</v>
      </c>
      <c r="AB219" s="129">
        <v>2.0</v>
      </c>
      <c r="AC219" s="129">
        <v>3.0</v>
      </c>
      <c r="AD219" s="129">
        <v>2.3</v>
      </c>
      <c r="AE219" s="129">
        <v>235.0</v>
      </c>
      <c r="AF219" s="129">
        <v>1.0</v>
      </c>
      <c r="AG219" s="129">
        <v>1.0</v>
      </c>
      <c r="AH219" s="129">
        <v>2.0</v>
      </c>
      <c r="AI219" s="129">
        <v>1.0</v>
      </c>
      <c r="AJ219" s="129">
        <v>2.0</v>
      </c>
      <c r="AK219" s="129">
        <v>2.0</v>
      </c>
      <c r="AL219" s="130">
        <v>45386.658824652775</v>
      </c>
    </row>
    <row r="220">
      <c r="A220" s="129">
        <v>394.0</v>
      </c>
      <c r="B220" s="14" t="s">
        <v>42</v>
      </c>
      <c r="C220" s="14" t="s">
        <v>32</v>
      </c>
      <c r="D220" s="14" t="s">
        <v>203</v>
      </c>
      <c r="E220" s="14" t="s">
        <v>204</v>
      </c>
      <c r="F220" s="15" t="s">
        <v>108</v>
      </c>
      <c r="G220" s="15" t="s">
        <v>46</v>
      </c>
      <c r="H220" s="18" t="s">
        <v>1057</v>
      </c>
      <c r="I220" s="18" t="s">
        <v>1058</v>
      </c>
      <c r="J220" s="129">
        <v>1270277.91</v>
      </c>
      <c r="K220" s="129">
        <v>1166322.4</v>
      </c>
      <c r="L220" s="129">
        <v>46607.0</v>
      </c>
      <c r="M220" s="129">
        <v>46259.5</v>
      </c>
      <c r="N220" s="129">
        <v>17.0</v>
      </c>
      <c r="O220" s="129">
        <v>29.0</v>
      </c>
      <c r="P220" s="129">
        <v>837.0</v>
      </c>
      <c r="Q220" s="129">
        <v>797.0</v>
      </c>
      <c r="R220" s="129">
        <v>45.0</v>
      </c>
      <c r="S220" s="129">
        <v>32.0</v>
      </c>
      <c r="T220" s="129">
        <v>-41.0</v>
      </c>
      <c r="U220" s="129">
        <v>5.0</v>
      </c>
      <c r="V220" s="129">
        <v>40.0</v>
      </c>
      <c r="W220" s="129">
        <v>0.75</v>
      </c>
      <c r="X220" s="129">
        <v>8.91</v>
      </c>
      <c r="Y220" s="129">
        <v>1.0</v>
      </c>
      <c r="Z220" s="129">
        <v>1.0</v>
      </c>
      <c r="AA220" s="129">
        <v>3.0</v>
      </c>
      <c r="AB220" s="129">
        <v>1.0</v>
      </c>
      <c r="AC220" s="129">
        <v>2.0</v>
      </c>
      <c r="AD220" s="129">
        <v>1.65</v>
      </c>
      <c r="AE220" s="129">
        <v>330.0</v>
      </c>
      <c r="AF220" s="129">
        <v>1.0</v>
      </c>
      <c r="AG220" s="129">
        <v>1.0</v>
      </c>
      <c r="AH220" s="129">
        <v>2.0</v>
      </c>
      <c r="AI220" s="129">
        <v>1.0</v>
      </c>
      <c r="AJ220" s="129">
        <v>2.0</v>
      </c>
      <c r="AK220" s="129">
        <v>1.0</v>
      </c>
      <c r="AL220" s="130">
        <v>45386.658824652775</v>
      </c>
    </row>
    <row r="221">
      <c r="A221" s="129">
        <v>395.0</v>
      </c>
      <c r="B221" s="14" t="s">
        <v>63</v>
      </c>
      <c r="C221" s="14" t="s">
        <v>32</v>
      </c>
      <c r="D221" s="14" t="s">
        <v>399</v>
      </c>
      <c r="E221" s="14" t="s">
        <v>400</v>
      </c>
      <c r="F221" s="15" t="s">
        <v>343</v>
      </c>
      <c r="G221" s="15" t="s">
        <v>46</v>
      </c>
      <c r="H221" s="18" t="s">
        <v>1057</v>
      </c>
      <c r="I221" s="18" t="s">
        <v>1058</v>
      </c>
      <c r="J221" s="129">
        <v>3626234.92</v>
      </c>
      <c r="K221" s="129">
        <v>3039151.97</v>
      </c>
      <c r="L221" s="129">
        <v>150994.91</v>
      </c>
      <c r="M221" s="129">
        <v>130893.24</v>
      </c>
      <c r="N221" s="14" t="s">
        <v>41</v>
      </c>
      <c r="O221" s="14" t="s">
        <v>41</v>
      </c>
      <c r="P221" s="129">
        <v>1388.0</v>
      </c>
      <c r="Q221" s="129">
        <v>1261.0</v>
      </c>
      <c r="R221" s="129">
        <v>87.0</v>
      </c>
      <c r="S221" s="129">
        <v>99.0</v>
      </c>
      <c r="T221" s="14" t="s">
        <v>41</v>
      </c>
      <c r="U221" s="129">
        <v>10.0</v>
      </c>
      <c r="V221" s="129">
        <v>-12.0</v>
      </c>
      <c r="W221" s="129">
        <v>15.36</v>
      </c>
      <c r="X221" s="129">
        <v>19.32</v>
      </c>
      <c r="Y221" s="14" t="s">
        <v>41</v>
      </c>
      <c r="Z221" s="129">
        <v>1.0</v>
      </c>
      <c r="AA221" s="129">
        <v>1.0</v>
      </c>
      <c r="AB221" s="129">
        <v>4.0</v>
      </c>
      <c r="AC221" s="129">
        <v>3.0</v>
      </c>
      <c r="AD221" s="129">
        <v>2.65</v>
      </c>
      <c r="AE221" s="129">
        <v>205.0</v>
      </c>
      <c r="AF221" s="14" t="s">
        <v>41</v>
      </c>
      <c r="AG221" s="129">
        <v>1.0</v>
      </c>
      <c r="AH221" s="129">
        <v>1.0</v>
      </c>
      <c r="AI221" s="129">
        <v>3.0</v>
      </c>
      <c r="AJ221" s="129">
        <v>2.0</v>
      </c>
      <c r="AK221" s="129">
        <v>2.0</v>
      </c>
      <c r="AL221" s="130">
        <v>45386.658824652775</v>
      </c>
    </row>
    <row r="222">
      <c r="A222" s="129">
        <v>396.0</v>
      </c>
      <c r="B222" s="14" t="s">
        <v>67</v>
      </c>
      <c r="C222" s="14" t="s">
        <v>32</v>
      </c>
      <c r="D222" s="14" t="s">
        <v>401</v>
      </c>
      <c r="E222" s="14" t="s">
        <v>402</v>
      </c>
      <c r="F222" s="15" t="s">
        <v>403</v>
      </c>
      <c r="G222" s="15" t="s">
        <v>46</v>
      </c>
      <c r="H222" s="18" t="s">
        <v>1057</v>
      </c>
      <c r="I222" s="18" t="s">
        <v>1058</v>
      </c>
      <c r="J222" s="129">
        <v>1923459.47</v>
      </c>
      <c r="K222" s="129">
        <v>1717936.4</v>
      </c>
      <c r="L222" s="129">
        <v>79776.69</v>
      </c>
      <c r="M222" s="129">
        <v>76746.1</v>
      </c>
      <c r="N222" s="129">
        <v>61.0</v>
      </c>
      <c r="O222" s="129">
        <v>82.0</v>
      </c>
      <c r="P222" s="129">
        <v>721.0</v>
      </c>
      <c r="Q222" s="129">
        <v>772.0</v>
      </c>
      <c r="R222" s="129">
        <v>39.0</v>
      </c>
      <c r="S222" s="129">
        <v>77.0</v>
      </c>
      <c r="T222" s="129">
        <v>-25.0</v>
      </c>
      <c r="U222" s="129">
        <v>-6.0</v>
      </c>
      <c r="V222" s="129">
        <v>-49.0</v>
      </c>
      <c r="W222" s="129">
        <v>3.95</v>
      </c>
      <c r="X222" s="129">
        <v>11.96</v>
      </c>
      <c r="Y222" s="129">
        <v>1.0</v>
      </c>
      <c r="Z222" s="129">
        <v>1.0</v>
      </c>
      <c r="AA222" s="129">
        <v>1.0</v>
      </c>
      <c r="AB222" s="129">
        <v>1.0</v>
      </c>
      <c r="AC222" s="129">
        <v>2.0</v>
      </c>
      <c r="AD222" s="129">
        <v>1.25</v>
      </c>
      <c r="AE222" s="129">
        <v>411.0</v>
      </c>
      <c r="AF222" s="129">
        <v>1.0</v>
      </c>
      <c r="AG222" s="129">
        <v>1.0</v>
      </c>
      <c r="AH222" s="129">
        <v>1.0</v>
      </c>
      <c r="AI222" s="129">
        <v>1.0</v>
      </c>
      <c r="AJ222" s="129">
        <v>2.0</v>
      </c>
      <c r="AK222" s="129">
        <v>1.0</v>
      </c>
      <c r="AL222" s="130">
        <v>45386.658824652775</v>
      </c>
    </row>
    <row r="223">
      <c r="A223" s="129">
        <v>397.0</v>
      </c>
      <c r="B223" s="14" t="s">
        <v>63</v>
      </c>
      <c r="C223" s="14" t="s">
        <v>32</v>
      </c>
      <c r="D223" s="14" t="s">
        <v>371</v>
      </c>
      <c r="E223" s="14" t="s">
        <v>404</v>
      </c>
      <c r="F223" s="15" t="s">
        <v>66</v>
      </c>
      <c r="G223" s="15" t="s">
        <v>59</v>
      </c>
      <c r="H223" s="18" t="s">
        <v>1057</v>
      </c>
      <c r="I223" s="18" t="s">
        <v>1058</v>
      </c>
      <c r="J223" s="129">
        <v>2217122.4</v>
      </c>
      <c r="K223" s="129">
        <v>1904892.57</v>
      </c>
      <c r="L223" s="129">
        <v>52018.68</v>
      </c>
      <c r="M223" s="129">
        <v>46663.04</v>
      </c>
      <c r="N223" s="129">
        <v>46.0</v>
      </c>
      <c r="O223" s="129">
        <v>46.0</v>
      </c>
      <c r="P223" s="129">
        <v>563.0</v>
      </c>
      <c r="Q223" s="129">
        <v>506.0</v>
      </c>
      <c r="R223" s="129">
        <v>46.0</v>
      </c>
      <c r="S223" s="129">
        <v>45.0</v>
      </c>
      <c r="T223" s="129">
        <v>0.0</v>
      </c>
      <c r="U223" s="129">
        <v>11.0</v>
      </c>
      <c r="V223" s="129">
        <v>2.0</v>
      </c>
      <c r="W223" s="129">
        <v>11.48</v>
      </c>
      <c r="X223" s="129">
        <v>16.39</v>
      </c>
      <c r="Y223" s="129">
        <v>1.0</v>
      </c>
      <c r="Z223" s="129">
        <v>1.0</v>
      </c>
      <c r="AA223" s="129">
        <v>1.0</v>
      </c>
      <c r="AB223" s="129">
        <v>3.0</v>
      </c>
      <c r="AC223" s="129">
        <v>3.0</v>
      </c>
      <c r="AD223" s="129">
        <v>2.3</v>
      </c>
      <c r="AE223" s="129">
        <v>233.0</v>
      </c>
      <c r="AF223" s="129">
        <v>1.0</v>
      </c>
      <c r="AG223" s="129">
        <v>1.0</v>
      </c>
      <c r="AH223" s="129">
        <v>1.0</v>
      </c>
      <c r="AI223" s="129">
        <v>2.0</v>
      </c>
      <c r="AJ223" s="129">
        <v>2.0</v>
      </c>
      <c r="AK223" s="129">
        <v>2.0</v>
      </c>
      <c r="AL223" s="130">
        <v>45386.658824652775</v>
      </c>
    </row>
    <row r="224">
      <c r="A224" s="129">
        <v>398.0</v>
      </c>
      <c r="B224" s="14" t="s">
        <v>97</v>
      </c>
      <c r="C224" s="14" t="s">
        <v>32</v>
      </c>
      <c r="D224" s="14" t="s">
        <v>405</v>
      </c>
      <c r="E224" s="14" t="s">
        <v>406</v>
      </c>
      <c r="F224" s="15" t="s">
        <v>143</v>
      </c>
      <c r="G224" s="15" t="s">
        <v>101</v>
      </c>
      <c r="H224" s="18" t="s">
        <v>1057</v>
      </c>
      <c r="I224" s="18" t="s">
        <v>1058</v>
      </c>
      <c r="J224" s="129">
        <v>1081081.61</v>
      </c>
      <c r="K224" s="129">
        <v>1033490.46</v>
      </c>
      <c r="L224" s="129">
        <v>30573.32</v>
      </c>
      <c r="M224" s="129">
        <v>29585.28</v>
      </c>
      <c r="N224" s="129">
        <v>14.0</v>
      </c>
      <c r="O224" s="129">
        <v>17.0</v>
      </c>
      <c r="P224" s="129">
        <v>461.0</v>
      </c>
      <c r="Q224" s="129">
        <v>346.0</v>
      </c>
      <c r="R224" s="129">
        <v>16.0</v>
      </c>
      <c r="S224" s="129">
        <v>32.0</v>
      </c>
      <c r="T224" s="129">
        <v>-17.0</v>
      </c>
      <c r="U224" s="129">
        <v>33.0</v>
      </c>
      <c r="V224" s="129">
        <v>-50.0</v>
      </c>
      <c r="W224" s="129">
        <v>3.34</v>
      </c>
      <c r="X224" s="129">
        <v>4.6</v>
      </c>
      <c r="Y224" s="129">
        <v>1.0</v>
      </c>
      <c r="Z224" s="129">
        <v>1.0</v>
      </c>
      <c r="AA224" s="129">
        <v>1.0</v>
      </c>
      <c r="AB224" s="129">
        <v>1.0</v>
      </c>
      <c r="AC224" s="129">
        <v>1.0</v>
      </c>
      <c r="AD224" s="129">
        <v>1.0</v>
      </c>
      <c r="AE224" s="129">
        <v>522.0</v>
      </c>
      <c r="AF224" s="129">
        <v>1.0</v>
      </c>
      <c r="AG224" s="129">
        <v>1.0</v>
      </c>
      <c r="AH224" s="129">
        <v>1.0</v>
      </c>
      <c r="AI224" s="129">
        <v>1.0</v>
      </c>
      <c r="AJ224" s="129">
        <v>1.0</v>
      </c>
      <c r="AK224" s="129">
        <v>1.0</v>
      </c>
      <c r="AL224" s="130">
        <v>45386.658824652775</v>
      </c>
    </row>
    <row r="225">
      <c r="A225" s="129">
        <v>399.0</v>
      </c>
      <c r="B225" s="14" t="s">
        <v>47</v>
      </c>
      <c r="C225" s="14" t="s">
        <v>32</v>
      </c>
      <c r="D225" s="14" t="s">
        <v>152</v>
      </c>
      <c r="E225" s="14" t="s">
        <v>407</v>
      </c>
      <c r="F225" s="15" t="s">
        <v>196</v>
      </c>
      <c r="G225" s="15" t="s">
        <v>59</v>
      </c>
      <c r="H225" s="18" t="s">
        <v>1057</v>
      </c>
      <c r="I225" s="18" t="s">
        <v>1058</v>
      </c>
      <c r="J225" s="129">
        <v>1263983.87</v>
      </c>
      <c r="K225" s="129">
        <v>1006695.5</v>
      </c>
      <c r="L225" s="129">
        <v>38232.79</v>
      </c>
      <c r="M225" s="129">
        <v>33593.21</v>
      </c>
      <c r="N225" s="129">
        <v>28.0</v>
      </c>
      <c r="O225" s="129">
        <v>14.0</v>
      </c>
      <c r="P225" s="129">
        <v>472.0</v>
      </c>
      <c r="Q225" s="129">
        <v>367.0</v>
      </c>
      <c r="R225" s="129">
        <v>47.0</v>
      </c>
      <c r="S225" s="129">
        <v>43.0</v>
      </c>
      <c r="T225" s="129">
        <v>100.0</v>
      </c>
      <c r="U225" s="129">
        <v>28.0</v>
      </c>
      <c r="V225" s="129">
        <v>9.0</v>
      </c>
      <c r="W225" s="129">
        <v>13.81</v>
      </c>
      <c r="X225" s="129">
        <v>25.56</v>
      </c>
      <c r="Y225" s="129">
        <v>4.0</v>
      </c>
      <c r="Z225" s="129">
        <v>1.0</v>
      </c>
      <c r="AA225" s="129">
        <v>1.0</v>
      </c>
      <c r="AB225" s="129">
        <v>3.0</v>
      </c>
      <c r="AC225" s="129">
        <v>4.0</v>
      </c>
      <c r="AD225" s="129">
        <v>2.7</v>
      </c>
      <c r="AE225" s="129">
        <v>198.0</v>
      </c>
      <c r="AF225" s="129">
        <v>3.0</v>
      </c>
      <c r="AG225" s="129">
        <v>1.0</v>
      </c>
      <c r="AH225" s="129">
        <v>1.0</v>
      </c>
      <c r="AI225" s="129">
        <v>2.0</v>
      </c>
      <c r="AJ225" s="129">
        <v>3.0</v>
      </c>
      <c r="AK225" s="129">
        <v>2.0</v>
      </c>
      <c r="AL225" s="130">
        <v>45386.658824652775</v>
      </c>
    </row>
    <row r="226">
      <c r="A226" s="129">
        <v>400.0</v>
      </c>
      <c r="B226" s="14" t="s">
        <v>42</v>
      </c>
      <c r="C226" s="14" t="s">
        <v>32</v>
      </c>
      <c r="D226" s="14" t="s">
        <v>201</v>
      </c>
      <c r="E226" s="14" t="s">
        <v>202</v>
      </c>
      <c r="F226" s="15" t="s">
        <v>108</v>
      </c>
      <c r="G226" s="15" t="s">
        <v>46</v>
      </c>
      <c r="H226" s="18" t="s">
        <v>1057</v>
      </c>
      <c r="I226" s="18" t="s">
        <v>1058</v>
      </c>
      <c r="J226" s="129">
        <v>1918295.7</v>
      </c>
      <c r="K226" s="129">
        <v>1316851.81</v>
      </c>
      <c r="L226" s="129">
        <v>56866.74</v>
      </c>
      <c r="M226" s="129">
        <v>42662.58</v>
      </c>
      <c r="N226" s="14" t="s">
        <v>41</v>
      </c>
      <c r="O226" s="14" t="s">
        <v>41</v>
      </c>
      <c r="P226" s="129">
        <v>779.0</v>
      </c>
      <c r="Q226" s="129">
        <v>657.0</v>
      </c>
      <c r="R226" s="129">
        <v>42.0</v>
      </c>
      <c r="S226" s="129">
        <v>70.0</v>
      </c>
      <c r="T226" s="14" t="s">
        <v>41</v>
      </c>
      <c r="U226" s="129">
        <v>18.0</v>
      </c>
      <c r="V226" s="129">
        <v>-40.0</v>
      </c>
      <c r="W226" s="129">
        <v>33.29</v>
      </c>
      <c r="X226" s="129">
        <v>45.67</v>
      </c>
      <c r="Y226" s="14" t="s">
        <v>41</v>
      </c>
      <c r="Z226" s="129">
        <v>1.0</v>
      </c>
      <c r="AA226" s="129">
        <v>1.0</v>
      </c>
      <c r="AB226" s="129">
        <v>5.0</v>
      </c>
      <c r="AC226" s="129">
        <v>5.0</v>
      </c>
      <c r="AD226" s="129">
        <v>3.55</v>
      </c>
      <c r="AE226" s="129">
        <v>122.0</v>
      </c>
      <c r="AF226" s="14" t="s">
        <v>41</v>
      </c>
      <c r="AG226" s="129">
        <v>1.0</v>
      </c>
      <c r="AH226" s="129">
        <v>1.0</v>
      </c>
      <c r="AI226" s="129">
        <v>4.0</v>
      </c>
      <c r="AJ226" s="129">
        <v>4.0</v>
      </c>
      <c r="AK226" s="129">
        <v>3.0</v>
      </c>
      <c r="AL226" s="130">
        <v>45386.658824652775</v>
      </c>
    </row>
    <row r="227">
      <c r="A227" s="129">
        <v>401.0</v>
      </c>
      <c r="B227" s="14" t="s">
        <v>42</v>
      </c>
      <c r="C227" s="14" t="s">
        <v>32</v>
      </c>
      <c r="D227" s="14" t="s">
        <v>205</v>
      </c>
      <c r="E227" s="14" t="s">
        <v>408</v>
      </c>
      <c r="F227" s="15" t="s">
        <v>270</v>
      </c>
      <c r="G227" s="15" t="s">
        <v>46</v>
      </c>
      <c r="H227" s="18" t="s">
        <v>1057</v>
      </c>
      <c r="I227" s="18" t="s">
        <v>1058</v>
      </c>
      <c r="J227" s="129">
        <v>1962095.5</v>
      </c>
      <c r="K227" s="129">
        <v>1754575.27</v>
      </c>
      <c r="L227" s="129">
        <v>66230.3</v>
      </c>
      <c r="M227" s="129">
        <v>61493.6</v>
      </c>
      <c r="N227" s="129">
        <v>31.0</v>
      </c>
      <c r="O227" s="129">
        <v>38.0</v>
      </c>
      <c r="P227" s="129">
        <v>827.0</v>
      </c>
      <c r="Q227" s="129">
        <v>815.0</v>
      </c>
      <c r="R227" s="129">
        <v>73.0</v>
      </c>
      <c r="S227" s="129">
        <v>76.0</v>
      </c>
      <c r="T227" s="129">
        <v>-18.0</v>
      </c>
      <c r="U227" s="129">
        <v>1.0</v>
      </c>
      <c r="V227" s="129">
        <v>-3.0</v>
      </c>
      <c r="W227" s="129">
        <v>7.7</v>
      </c>
      <c r="X227" s="129">
        <v>11.83</v>
      </c>
      <c r="Y227" s="129">
        <v>1.0</v>
      </c>
      <c r="Z227" s="129">
        <v>1.0</v>
      </c>
      <c r="AA227" s="129">
        <v>1.0</v>
      </c>
      <c r="AB227" s="129">
        <v>2.0</v>
      </c>
      <c r="AC227" s="129">
        <v>2.0</v>
      </c>
      <c r="AD227" s="129">
        <v>1.65</v>
      </c>
      <c r="AE227" s="129">
        <v>333.0</v>
      </c>
      <c r="AF227" s="129">
        <v>1.0</v>
      </c>
      <c r="AG227" s="129">
        <v>1.0</v>
      </c>
      <c r="AH227" s="129">
        <v>1.0</v>
      </c>
      <c r="AI227" s="129">
        <v>1.0</v>
      </c>
      <c r="AJ227" s="129">
        <v>2.0</v>
      </c>
      <c r="AK227" s="129">
        <v>1.0</v>
      </c>
      <c r="AL227" s="130">
        <v>45386.658824652775</v>
      </c>
    </row>
    <row r="228">
      <c r="A228" s="129">
        <v>402.0</v>
      </c>
      <c r="B228" s="14" t="s">
        <v>63</v>
      </c>
      <c r="C228" s="14" t="s">
        <v>32</v>
      </c>
      <c r="D228" s="14" t="s">
        <v>205</v>
      </c>
      <c r="E228" s="14" t="s">
        <v>206</v>
      </c>
      <c r="F228" s="15" t="s">
        <v>55</v>
      </c>
      <c r="G228" s="15" t="s">
        <v>36</v>
      </c>
      <c r="H228" s="18" t="s">
        <v>1057</v>
      </c>
      <c r="I228" s="18" t="s">
        <v>1058</v>
      </c>
      <c r="J228" s="129">
        <v>932490.57</v>
      </c>
      <c r="K228" s="129">
        <v>627543.69</v>
      </c>
      <c r="L228" s="129">
        <v>36802.58</v>
      </c>
      <c r="M228" s="129">
        <v>27813.01</v>
      </c>
      <c r="N228" s="129">
        <v>24.0</v>
      </c>
      <c r="O228" s="129">
        <v>12.0</v>
      </c>
      <c r="P228" s="129">
        <v>455.0</v>
      </c>
      <c r="Q228" s="129">
        <v>327.0</v>
      </c>
      <c r="R228" s="129">
        <v>35.0</v>
      </c>
      <c r="S228" s="129">
        <v>21.0</v>
      </c>
      <c r="T228" s="129">
        <v>100.0</v>
      </c>
      <c r="U228" s="129">
        <v>39.0</v>
      </c>
      <c r="V228" s="129">
        <v>66.0</v>
      </c>
      <c r="W228" s="129">
        <v>32.32</v>
      </c>
      <c r="X228" s="129">
        <v>48.59</v>
      </c>
      <c r="Y228" s="129">
        <v>4.0</v>
      </c>
      <c r="Z228" s="129">
        <v>1.0</v>
      </c>
      <c r="AA228" s="129">
        <v>4.0</v>
      </c>
      <c r="AB228" s="129">
        <v>5.0</v>
      </c>
      <c r="AC228" s="129">
        <v>5.0</v>
      </c>
      <c r="AD228" s="129">
        <v>4.35</v>
      </c>
      <c r="AE228" s="129">
        <v>23.0</v>
      </c>
      <c r="AF228" s="129">
        <v>3.0</v>
      </c>
      <c r="AG228" s="129">
        <v>1.0</v>
      </c>
      <c r="AH228" s="129">
        <v>3.0</v>
      </c>
      <c r="AI228" s="129">
        <v>4.0</v>
      </c>
      <c r="AJ228" s="129">
        <v>4.0</v>
      </c>
      <c r="AK228" s="129">
        <v>4.0</v>
      </c>
      <c r="AL228" s="130">
        <v>45386.658824652775</v>
      </c>
    </row>
    <row r="229">
      <c r="A229" s="129">
        <v>403.0</v>
      </c>
      <c r="B229" s="14" t="s">
        <v>97</v>
      </c>
      <c r="C229" s="14" t="s">
        <v>32</v>
      </c>
      <c r="D229" s="14" t="s">
        <v>409</v>
      </c>
      <c r="E229" s="14" t="s">
        <v>410</v>
      </c>
      <c r="F229" s="15" t="s">
        <v>209</v>
      </c>
      <c r="G229" s="15" t="s">
        <v>101</v>
      </c>
      <c r="H229" s="18" t="s">
        <v>1057</v>
      </c>
      <c r="I229" s="18" t="s">
        <v>1058</v>
      </c>
      <c r="J229" s="129">
        <v>920565.43</v>
      </c>
      <c r="K229" s="129">
        <v>822891.33</v>
      </c>
      <c r="L229" s="129">
        <v>26425.62</v>
      </c>
      <c r="M229" s="129">
        <v>25188.55</v>
      </c>
      <c r="N229" s="129">
        <v>4.0</v>
      </c>
      <c r="O229" s="14" t="s">
        <v>41</v>
      </c>
      <c r="P229" s="129">
        <v>349.0</v>
      </c>
      <c r="Q229" s="129">
        <v>317.0</v>
      </c>
      <c r="R229" s="129">
        <v>24.0</v>
      </c>
      <c r="S229" s="129">
        <v>37.0</v>
      </c>
      <c r="T229" s="14" t="s">
        <v>41</v>
      </c>
      <c r="U229" s="129">
        <v>10.0</v>
      </c>
      <c r="V229" s="129">
        <v>-35.0</v>
      </c>
      <c r="W229" s="129">
        <v>4.91</v>
      </c>
      <c r="X229" s="129">
        <v>11.87</v>
      </c>
      <c r="Y229" s="14" t="s">
        <v>41</v>
      </c>
      <c r="Z229" s="129">
        <v>1.0</v>
      </c>
      <c r="AA229" s="129">
        <v>1.0</v>
      </c>
      <c r="AB229" s="129">
        <v>2.0</v>
      </c>
      <c r="AC229" s="129">
        <v>2.0</v>
      </c>
      <c r="AD229" s="129">
        <v>1.6</v>
      </c>
      <c r="AE229" s="129">
        <v>339.0</v>
      </c>
      <c r="AF229" s="14" t="s">
        <v>41</v>
      </c>
      <c r="AG229" s="129">
        <v>1.0</v>
      </c>
      <c r="AH229" s="129">
        <v>1.0</v>
      </c>
      <c r="AI229" s="129">
        <v>1.0</v>
      </c>
      <c r="AJ229" s="129">
        <v>2.0</v>
      </c>
      <c r="AK229" s="129">
        <v>1.0</v>
      </c>
      <c r="AL229" s="130">
        <v>45386.658824652775</v>
      </c>
    </row>
    <row r="230">
      <c r="A230" s="129">
        <v>404.0</v>
      </c>
      <c r="B230" s="14" t="s">
        <v>97</v>
      </c>
      <c r="C230" s="14" t="s">
        <v>32</v>
      </c>
      <c r="D230" s="14" t="s">
        <v>405</v>
      </c>
      <c r="E230" s="14" t="s">
        <v>406</v>
      </c>
      <c r="F230" s="15" t="s">
        <v>143</v>
      </c>
      <c r="G230" s="15" t="s">
        <v>101</v>
      </c>
      <c r="H230" s="18" t="s">
        <v>1057</v>
      </c>
      <c r="I230" s="18" t="s">
        <v>1058</v>
      </c>
      <c r="J230" s="129">
        <v>2346782.87</v>
      </c>
      <c r="K230" s="129">
        <v>1680572.64</v>
      </c>
      <c r="L230" s="129">
        <v>67537.94</v>
      </c>
      <c r="M230" s="129">
        <v>51536.08</v>
      </c>
      <c r="N230" s="129">
        <v>48.0</v>
      </c>
      <c r="O230" s="129">
        <v>58.0</v>
      </c>
      <c r="P230" s="129">
        <v>654.0</v>
      </c>
      <c r="Q230" s="129">
        <v>504.0</v>
      </c>
      <c r="R230" s="129">
        <v>31.0</v>
      </c>
      <c r="S230" s="129">
        <v>31.0</v>
      </c>
      <c r="T230" s="129">
        <v>-17.0</v>
      </c>
      <c r="U230" s="129">
        <v>29.0</v>
      </c>
      <c r="V230" s="129">
        <v>0.0</v>
      </c>
      <c r="W230" s="129">
        <v>31.05</v>
      </c>
      <c r="X230" s="129">
        <v>39.64</v>
      </c>
      <c r="Y230" s="129">
        <v>1.0</v>
      </c>
      <c r="Z230" s="129">
        <v>1.0</v>
      </c>
      <c r="AA230" s="129">
        <v>1.0</v>
      </c>
      <c r="AB230" s="129">
        <v>5.0</v>
      </c>
      <c r="AC230" s="129">
        <v>5.0</v>
      </c>
      <c r="AD230" s="129">
        <v>3.6</v>
      </c>
      <c r="AE230" s="129">
        <v>105.0</v>
      </c>
      <c r="AF230" s="129">
        <v>1.0</v>
      </c>
      <c r="AG230" s="129">
        <v>1.0</v>
      </c>
      <c r="AH230" s="129">
        <v>1.0</v>
      </c>
      <c r="AI230" s="129">
        <v>4.0</v>
      </c>
      <c r="AJ230" s="129">
        <v>4.0</v>
      </c>
      <c r="AK230" s="129">
        <v>3.0</v>
      </c>
      <c r="AL230" s="130">
        <v>45386.658824652775</v>
      </c>
    </row>
    <row r="231">
      <c r="A231" s="129">
        <v>405.0</v>
      </c>
      <c r="B231" s="14" t="s">
        <v>97</v>
      </c>
      <c r="C231" s="14" t="s">
        <v>32</v>
      </c>
      <c r="D231" s="14" t="s">
        <v>411</v>
      </c>
      <c r="E231" s="14" t="s">
        <v>145</v>
      </c>
      <c r="F231" s="15" t="s">
        <v>143</v>
      </c>
      <c r="G231" s="15" t="s">
        <v>101</v>
      </c>
      <c r="H231" s="18" t="s">
        <v>1057</v>
      </c>
      <c r="I231" s="18" t="s">
        <v>1058</v>
      </c>
      <c r="J231" s="129">
        <v>663525.68</v>
      </c>
      <c r="K231" s="129">
        <v>647382.71</v>
      </c>
      <c r="L231" s="129">
        <v>18173.03</v>
      </c>
      <c r="M231" s="129">
        <v>18931.25</v>
      </c>
      <c r="N231" s="129">
        <v>12.0</v>
      </c>
      <c r="O231" s="129">
        <v>20.0</v>
      </c>
      <c r="P231" s="129">
        <v>237.0</v>
      </c>
      <c r="Q231" s="129">
        <v>227.0</v>
      </c>
      <c r="R231" s="129">
        <v>17.0</v>
      </c>
      <c r="S231" s="129">
        <v>27.0</v>
      </c>
      <c r="T231" s="129">
        <v>-40.0</v>
      </c>
      <c r="U231" s="129">
        <v>4.0</v>
      </c>
      <c r="V231" s="129">
        <v>-37.0</v>
      </c>
      <c r="W231" s="129">
        <v>-4.01</v>
      </c>
      <c r="X231" s="129">
        <v>2.49</v>
      </c>
      <c r="Y231" s="129">
        <v>1.0</v>
      </c>
      <c r="Z231" s="129">
        <v>1.0</v>
      </c>
      <c r="AA231" s="129">
        <v>1.0</v>
      </c>
      <c r="AB231" s="129">
        <v>1.0</v>
      </c>
      <c r="AC231" s="129">
        <v>1.0</v>
      </c>
      <c r="AD231" s="129">
        <v>1.0</v>
      </c>
      <c r="AE231" s="129">
        <v>490.0</v>
      </c>
      <c r="AF231" s="129">
        <v>1.0</v>
      </c>
      <c r="AG231" s="129">
        <v>1.0</v>
      </c>
      <c r="AH231" s="129">
        <v>1.0</v>
      </c>
      <c r="AI231" s="129">
        <v>1.0</v>
      </c>
      <c r="AJ231" s="129">
        <v>1.0</v>
      </c>
      <c r="AK231" s="129">
        <v>1.0</v>
      </c>
      <c r="AL231" s="130">
        <v>45386.658824652775</v>
      </c>
    </row>
    <row r="232">
      <c r="A232" s="129">
        <v>407.0</v>
      </c>
      <c r="B232" s="14" t="s">
        <v>47</v>
      </c>
      <c r="C232" s="14" t="s">
        <v>32</v>
      </c>
      <c r="D232" s="14" t="s">
        <v>257</v>
      </c>
      <c r="E232" s="14" t="s">
        <v>258</v>
      </c>
      <c r="F232" s="15" t="s">
        <v>220</v>
      </c>
      <c r="G232" s="15" t="s">
        <v>59</v>
      </c>
      <c r="H232" s="18" t="s">
        <v>1057</v>
      </c>
      <c r="I232" s="18" t="s">
        <v>1058</v>
      </c>
      <c r="J232" s="129">
        <v>1142463.45</v>
      </c>
      <c r="K232" s="129">
        <v>1446732.03</v>
      </c>
      <c r="L232" s="129">
        <v>37873.75</v>
      </c>
      <c r="M232" s="129">
        <v>50208.83</v>
      </c>
      <c r="N232" s="129">
        <v>12.0</v>
      </c>
      <c r="O232" s="129">
        <v>14.0</v>
      </c>
      <c r="P232" s="129">
        <v>391.0</v>
      </c>
      <c r="Q232" s="129">
        <v>466.0</v>
      </c>
      <c r="R232" s="129">
        <v>36.0</v>
      </c>
      <c r="S232" s="129">
        <v>51.0</v>
      </c>
      <c r="T232" s="129">
        <v>-14.0</v>
      </c>
      <c r="U232" s="129">
        <v>-16.0</v>
      </c>
      <c r="V232" s="129">
        <v>-29.0</v>
      </c>
      <c r="W232" s="129">
        <v>-24.57</v>
      </c>
      <c r="X232" s="129">
        <v>-21.03</v>
      </c>
      <c r="Y232" s="129">
        <v>1.0</v>
      </c>
      <c r="Z232" s="129">
        <v>1.0</v>
      </c>
      <c r="AA232" s="129">
        <v>1.0</v>
      </c>
      <c r="AB232" s="129">
        <v>1.0</v>
      </c>
      <c r="AC232" s="129">
        <v>1.0</v>
      </c>
      <c r="AD232" s="129">
        <v>1.0</v>
      </c>
      <c r="AE232" s="129">
        <v>534.0</v>
      </c>
      <c r="AF232" s="129">
        <v>1.0</v>
      </c>
      <c r="AG232" s="129">
        <v>1.0</v>
      </c>
      <c r="AH232" s="129">
        <v>1.0</v>
      </c>
      <c r="AI232" s="129">
        <v>1.0</v>
      </c>
      <c r="AJ232" s="129">
        <v>1.0</v>
      </c>
      <c r="AK232" s="129">
        <v>1.0</v>
      </c>
      <c r="AL232" s="130">
        <v>45386.658824652775</v>
      </c>
    </row>
    <row r="233">
      <c r="A233" s="129">
        <v>408.0</v>
      </c>
      <c r="B233" s="14" t="s">
        <v>67</v>
      </c>
      <c r="C233" s="14" t="s">
        <v>32</v>
      </c>
      <c r="D233" s="14" t="s">
        <v>412</v>
      </c>
      <c r="E233" s="14" t="s">
        <v>413</v>
      </c>
      <c r="F233" s="15" t="s">
        <v>228</v>
      </c>
      <c r="G233" s="15" t="s">
        <v>36</v>
      </c>
      <c r="H233" s="18" t="s">
        <v>1057</v>
      </c>
      <c r="I233" s="18" t="s">
        <v>1058</v>
      </c>
      <c r="J233" s="129">
        <v>1306770.24</v>
      </c>
      <c r="K233" s="129">
        <v>1345984.39</v>
      </c>
      <c r="L233" s="129">
        <v>41742.04</v>
      </c>
      <c r="M233" s="129">
        <v>44602.27</v>
      </c>
      <c r="N233" s="129">
        <v>51.0</v>
      </c>
      <c r="O233" s="129">
        <v>17.0</v>
      </c>
      <c r="P233" s="129">
        <v>380.0</v>
      </c>
      <c r="Q233" s="129">
        <v>404.0</v>
      </c>
      <c r="R233" s="129">
        <v>36.0</v>
      </c>
      <c r="S233" s="129">
        <v>21.0</v>
      </c>
      <c r="T233" s="129">
        <v>200.0</v>
      </c>
      <c r="U233" s="129">
        <v>-5.0</v>
      </c>
      <c r="V233" s="129">
        <v>71.0</v>
      </c>
      <c r="W233" s="129">
        <v>-6.41</v>
      </c>
      <c r="X233" s="129">
        <v>-2.91</v>
      </c>
      <c r="Y233" s="129">
        <v>5.0</v>
      </c>
      <c r="Z233" s="129">
        <v>1.0</v>
      </c>
      <c r="AA233" s="129">
        <v>4.0</v>
      </c>
      <c r="AB233" s="129">
        <v>1.0</v>
      </c>
      <c r="AC233" s="129">
        <v>1.0</v>
      </c>
      <c r="AD233" s="129">
        <v>1.8</v>
      </c>
      <c r="AE233" s="129">
        <v>304.0</v>
      </c>
      <c r="AF233" s="129">
        <v>4.0</v>
      </c>
      <c r="AG233" s="129">
        <v>1.0</v>
      </c>
      <c r="AH233" s="129">
        <v>3.0</v>
      </c>
      <c r="AI233" s="129">
        <v>1.0</v>
      </c>
      <c r="AJ233" s="129">
        <v>1.0</v>
      </c>
      <c r="AK233" s="129">
        <v>1.0</v>
      </c>
      <c r="AL233" s="130">
        <v>45386.658824652775</v>
      </c>
    </row>
    <row r="234">
      <c r="A234" s="129">
        <v>409.0</v>
      </c>
      <c r="B234" s="14" t="s">
        <v>414</v>
      </c>
      <c r="C234" s="14" t="s">
        <v>32</v>
      </c>
      <c r="D234" s="14" t="s">
        <v>415</v>
      </c>
      <c r="E234" s="14" t="s">
        <v>416</v>
      </c>
      <c r="F234" s="15" t="s">
        <v>220</v>
      </c>
      <c r="G234" s="15" t="s">
        <v>59</v>
      </c>
      <c r="H234" s="18" t="s">
        <v>1057</v>
      </c>
      <c r="I234" s="18" t="s">
        <v>1058</v>
      </c>
      <c r="J234" s="129">
        <v>352820.33</v>
      </c>
      <c r="K234" s="129">
        <v>452755.65</v>
      </c>
      <c r="L234" s="129">
        <v>11158.36</v>
      </c>
      <c r="M234" s="129">
        <v>17819.75</v>
      </c>
      <c r="N234" s="129">
        <v>7.0</v>
      </c>
      <c r="O234" s="14" t="s">
        <v>41</v>
      </c>
      <c r="P234" s="129">
        <v>168.0</v>
      </c>
      <c r="Q234" s="129">
        <v>239.0</v>
      </c>
      <c r="R234" s="129">
        <v>8.0</v>
      </c>
      <c r="S234" s="129">
        <v>10.0</v>
      </c>
      <c r="T234" s="14" t="s">
        <v>41</v>
      </c>
      <c r="U234" s="129">
        <v>-29.0</v>
      </c>
      <c r="V234" s="129">
        <v>-20.0</v>
      </c>
      <c r="W234" s="129">
        <v>-37.38</v>
      </c>
      <c r="X234" s="129">
        <v>-22.07</v>
      </c>
      <c r="Y234" s="14" t="s">
        <v>41</v>
      </c>
      <c r="Z234" s="129">
        <v>1.0</v>
      </c>
      <c r="AA234" s="129">
        <v>1.0</v>
      </c>
      <c r="AB234" s="129">
        <v>1.0</v>
      </c>
      <c r="AC234" s="129">
        <v>1.0</v>
      </c>
      <c r="AD234" s="129">
        <v>0.95</v>
      </c>
      <c r="AE234" s="129">
        <v>572.0</v>
      </c>
      <c r="AF234" s="14" t="s">
        <v>41</v>
      </c>
      <c r="AG234" s="129">
        <v>1.0</v>
      </c>
      <c r="AH234" s="129">
        <v>1.0</v>
      </c>
      <c r="AI234" s="129">
        <v>1.0</v>
      </c>
      <c r="AJ234" s="129">
        <v>1.0</v>
      </c>
      <c r="AK234" s="129">
        <v>1.0</v>
      </c>
      <c r="AL234" s="130">
        <v>45386.658824652775</v>
      </c>
    </row>
    <row r="235">
      <c r="A235" s="129">
        <v>410.0</v>
      </c>
      <c r="B235" s="14" t="s">
        <v>42</v>
      </c>
      <c r="C235" s="14" t="s">
        <v>32</v>
      </c>
      <c r="D235" s="14" t="s">
        <v>91</v>
      </c>
      <c r="E235" s="14" t="s">
        <v>167</v>
      </c>
      <c r="F235" s="15" t="s">
        <v>108</v>
      </c>
      <c r="G235" s="15" t="s">
        <v>46</v>
      </c>
      <c r="H235" s="18" t="s">
        <v>1057</v>
      </c>
      <c r="I235" s="18" t="s">
        <v>1058</v>
      </c>
      <c r="J235" s="129">
        <v>825437.56</v>
      </c>
      <c r="K235" s="129">
        <v>780081.87</v>
      </c>
      <c r="L235" s="129">
        <v>28126.25</v>
      </c>
      <c r="M235" s="129">
        <v>27493.0</v>
      </c>
      <c r="N235" s="129">
        <v>25.0</v>
      </c>
      <c r="O235" s="129">
        <v>26.0</v>
      </c>
      <c r="P235" s="129">
        <v>358.0</v>
      </c>
      <c r="Q235" s="129">
        <v>366.0</v>
      </c>
      <c r="R235" s="129">
        <v>22.0</v>
      </c>
      <c r="S235" s="129">
        <v>30.0</v>
      </c>
      <c r="T235" s="129">
        <v>-3.0</v>
      </c>
      <c r="U235" s="129">
        <v>-2.0</v>
      </c>
      <c r="V235" s="129">
        <v>-26.0</v>
      </c>
      <c r="W235" s="129">
        <v>2.3</v>
      </c>
      <c r="X235" s="129">
        <v>5.81</v>
      </c>
      <c r="Y235" s="129">
        <v>1.0</v>
      </c>
      <c r="Z235" s="129">
        <v>1.0</v>
      </c>
      <c r="AA235" s="129">
        <v>1.0</v>
      </c>
      <c r="AB235" s="129">
        <v>1.0</v>
      </c>
      <c r="AC235" s="129">
        <v>1.0</v>
      </c>
      <c r="AD235" s="129">
        <v>1.0</v>
      </c>
      <c r="AE235" s="129">
        <v>518.0</v>
      </c>
      <c r="AF235" s="129">
        <v>1.0</v>
      </c>
      <c r="AG235" s="129">
        <v>1.0</v>
      </c>
      <c r="AH235" s="129">
        <v>1.0</v>
      </c>
      <c r="AI235" s="129">
        <v>1.0</v>
      </c>
      <c r="AJ235" s="129">
        <v>1.0</v>
      </c>
      <c r="AK235" s="129">
        <v>1.0</v>
      </c>
      <c r="AL235" s="130">
        <v>45386.658824652775</v>
      </c>
    </row>
    <row r="236">
      <c r="A236" s="129">
        <v>411.0</v>
      </c>
      <c r="B236" s="14" t="s">
        <v>60</v>
      </c>
      <c r="C236" s="14" t="s">
        <v>32</v>
      </c>
      <c r="D236" s="14" t="s">
        <v>417</v>
      </c>
      <c r="E236" s="14" t="s">
        <v>380</v>
      </c>
      <c r="F236" s="15" t="s">
        <v>55</v>
      </c>
      <c r="G236" s="15" t="s">
        <v>36</v>
      </c>
      <c r="H236" s="18" t="s">
        <v>1057</v>
      </c>
      <c r="I236" s="18" t="s">
        <v>1058</v>
      </c>
      <c r="J236" s="129">
        <v>917652.48</v>
      </c>
      <c r="K236" s="129">
        <v>777420.75</v>
      </c>
      <c r="L236" s="129">
        <v>24796.22</v>
      </c>
      <c r="M236" s="129">
        <v>21319.38</v>
      </c>
      <c r="N236" s="129">
        <v>14.0</v>
      </c>
      <c r="O236" s="129">
        <v>36.0</v>
      </c>
      <c r="P236" s="129">
        <v>371.0</v>
      </c>
      <c r="Q236" s="129">
        <v>381.0</v>
      </c>
      <c r="R236" s="129">
        <v>37.0</v>
      </c>
      <c r="S236" s="129">
        <v>30.0</v>
      </c>
      <c r="T236" s="129">
        <v>-61.0</v>
      </c>
      <c r="U236" s="129">
        <v>-2.0</v>
      </c>
      <c r="V236" s="129">
        <v>23.0</v>
      </c>
      <c r="W236" s="129">
        <v>16.31</v>
      </c>
      <c r="X236" s="129">
        <v>18.04</v>
      </c>
      <c r="Y236" s="129">
        <v>1.0</v>
      </c>
      <c r="Z236" s="129">
        <v>1.0</v>
      </c>
      <c r="AA236" s="129">
        <v>2.0</v>
      </c>
      <c r="AB236" s="129">
        <v>4.0</v>
      </c>
      <c r="AC236" s="129">
        <v>3.0</v>
      </c>
      <c r="AD236" s="129">
        <v>2.9</v>
      </c>
      <c r="AE236" s="129">
        <v>174.0</v>
      </c>
      <c r="AF236" s="129">
        <v>1.0</v>
      </c>
      <c r="AG236" s="129">
        <v>1.0</v>
      </c>
      <c r="AH236" s="129">
        <v>2.0</v>
      </c>
      <c r="AI236" s="129">
        <v>3.0</v>
      </c>
      <c r="AJ236" s="129">
        <v>2.0</v>
      </c>
      <c r="AK236" s="129">
        <v>3.0</v>
      </c>
      <c r="AL236" s="130">
        <v>45386.658824652775</v>
      </c>
    </row>
    <row r="237">
      <c r="A237" s="129">
        <v>413.0</v>
      </c>
      <c r="B237" s="14" t="s">
        <v>63</v>
      </c>
      <c r="C237" s="14" t="s">
        <v>32</v>
      </c>
      <c r="D237" s="14" t="s">
        <v>144</v>
      </c>
      <c r="E237" s="14" t="s">
        <v>280</v>
      </c>
      <c r="F237" s="15" t="s">
        <v>220</v>
      </c>
      <c r="G237" s="15" t="s">
        <v>59</v>
      </c>
      <c r="H237" s="18" t="s">
        <v>1057</v>
      </c>
      <c r="I237" s="18" t="s">
        <v>1058</v>
      </c>
      <c r="J237" s="129">
        <v>1953972.5</v>
      </c>
      <c r="K237" s="129">
        <v>1424527.03</v>
      </c>
      <c r="L237" s="129">
        <v>48026.38</v>
      </c>
      <c r="M237" s="129">
        <v>45325.0</v>
      </c>
      <c r="N237" s="129">
        <v>23.0</v>
      </c>
      <c r="O237" s="129">
        <v>17.0</v>
      </c>
      <c r="P237" s="129">
        <v>766.0</v>
      </c>
      <c r="Q237" s="129">
        <v>610.0</v>
      </c>
      <c r="R237" s="129">
        <v>54.0</v>
      </c>
      <c r="S237" s="129">
        <v>39.0</v>
      </c>
      <c r="T237" s="129">
        <v>35.0</v>
      </c>
      <c r="U237" s="129">
        <v>25.0</v>
      </c>
      <c r="V237" s="129">
        <v>38.0</v>
      </c>
      <c r="W237" s="129">
        <v>5.96</v>
      </c>
      <c r="X237" s="129">
        <v>37.17</v>
      </c>
      <c r="Y237" s="129">
        <v>2.0</v>
      </c>
      <c r="Z237" s="129">
        <v>1.0</v>
      </c>
      <c r="AA237" s="129">
        <v>2.0</v>
      </c>
      <c r="AB237" s="129">
        <v>2.0</v>
      </c>
      <c r="AC237" s="129">
        <v>5.0</v>
      </c>
      <c r="AD237" s="129">
        <v>2.65</v>
      </c>
      <c r="AE237" s="129">
        <v>203.0</v>
      </c>
      <c r="AF237" s="129">
        <v>2.0</v>
      </c>
      <c r="AG237" s="129">
        <v>1.0</v>
      </c>
      <c r="AH237" s="129">
        <v>2.0</v>
      </c>
      <c r="AI237" s="129">
        <v>1.0</v>
      </c>
      <c r="AJ237" s="129">
        <v>4.0</v>
      </c>
      <c r="AK237" s="129">
        <v>2.0</v>
      </c>
      <c r="AL237" s="130">
        <v>45386.658824652775</v>
      </c>
    </row>
    <row r="238">
      <c r="A238" s="129">
        <v>414.0</v>
      </c>
      <c r="B238" s="14" t="s">
        <v>47</v>
      </c>
      <c r="C238" s="14" t="s">
        <v>32</v>
      </c>
      <c r="D238" s="14" t="s">
        <v>111</v>
      </c>
      <c r="E238" s="14" t="s">
        <v>112</v>
      </c>
      <c r="F238" s="15" t="s">
        <v>88</v>
      </c>
      <c r="G238" s="15" t="s">
        <v>59</v>
      </c>
      <c r="H238" s="18" t="s">
        <v>1057</v>
      </c>
      <c r="I238" s="18" t="s">
        <v>1058</v>
      </c>
      <c r="J238" s="129">
        <v>773233.5</v>
      </c>
      <c r="K238" s="129">
        <v>785375.0</v>
      </c>
      <c r="L238" s="129">
        <v>19008.0</v>
      </c>
      <c r="M238" s="129">
        <v>19044.5</v>
      </c>
      <c r="N238" s="14" t="s">
        <v>41</v>
      </c>
      <c r="O238" s="14" t="s">
        <v>41</v>
      </c>
      <c r="P238" s="129">
        <v>125.0</v>
      </c>
      <c r="Q238" s="129">
        <v>143.0</v>
      </c>
      <c r="R238" s="129">
        <v>6.0</v>
      </c>
      <c r="S238" s="129">
        <v>8.0</v>
      </c>
      <c r="T238" s="14" t="s">
        <v>41</v>
      </c>
      <c r="U238" s="129">
        <v>-12.0</v>
      </c>
      <c r="V238" s="129">
        <v>-25.0</v>
      </c>
      <c r="W238" s="129">
        <v>-0.19</v>
      </c>
      <c r="X238" s="129">
        <v>-1.55</v>
      </c>
      <c r="Y238" s="14" t="s">
        <v>41</v>
      </c>
      <c r="Z238" s="129">
        <v>1.0</v>
      </c>
      <c r="AA238" s="129">
        <v>1.0</v>
      </c>
      <c r="AB238" s="129">
        <v>1.0</v>
      </c>
      <c r="AC238" s="129">
        <v>1.0</v>
      </c>
      <c r="AD238" s="129">
        <v>0.95</v>
      </c>
      <c r="AE238" s="129">
        <v>582.0</v>
      </c>
      <c r="AF238" s="14" t="s">
        <v>41</v>
      </c>
      <c r="AG238" s="129">
        <v>1.0</v>
      </c>
      <c r="AH238" s="129">
        <v>1.0</v>
      </c>
      <c r="AI238" s="129">
        <v>1.0</v>
      </c>
      <c r="AJ238" s="129">
        <v>1.0</v>
      </c>
      <c r="AK238" s="129">
        <v>1.0</v>
      </c>
      <c r="AL238" s="130">
        <v>45386.658824652775</v>
      </c>
    </row>
    <row r="239">
      <c r="A239" s="129">
        <v>417.0</v>
      </c>
      <c r="B239" s="14" t="s">
        <v>47</v>
      </c>
      <c r="C239" s="14" t="s">
        <v>32</v>
      </c>
      <c r="D239" s="14" t="s">
        <v>393</v>
      </c>
      <c r="E239" s="14" t="s">
        <v>418</v>
      </c>
      <c r="F239" s="15" t="s">
        <v>88</v>
      </c>
      <c r="G239" s="15" t="s">
        <v>59</v>
      </c>
      <c r="H239" s="18" t="s">
        <v>1057</v>
      </c>
      <c r="I239" s="18" t="s">
        <v>1058</v>
      </c>
      <c r="J239" s="129">
        <v>573455.75</v>
      </c>
      <c r="K239" s="129">
        <v>577064.15</v>
      </c>
      <c r="L239" s="129">
        <v>16103.25</v>
      </c>
      <c r="M239" s="129">
        <v>16294.99</v>
      </c>
      <c r="N239" s="129">
        <v>4.0</v>
      </c>
      <c r="O239" s="129">
        <v>108.0</v>
      </c>
      <c r="P239" s="129">
        <v>179.0</v>
      </c>
      <c r="Q239" s="129">
        <v>174.0</v>
      </c>
      <c r="R239" s="129">
        <v>12.0</v>
      </c>
      <c r="S239" s="129">
        <v>7.0</v>
      </c>
      <c r="T239" s="129">
        <v>-96.0</v>
      </c>
      <c r="U239" s="129">
        <v>2.0</v>
      </c>
      <c r="V239" s="129">
        <v>71.0</v>
      </c>
      <c r="W239" s="129">
        <v>-1.18</v>
      </c>
      <c r="X239" s="129">
        <v>-0.63</v>
      </c>
      <c r="Y239" s="129">
        <v>1.0</v>
      </c>
      <c r="Z239" s="129">
        <v>1.0</v>
      </c>
      <c r="AA239" s="129">
        <v>4.0</v>
      </c>
      <c r="AB239" s="129">
        <v>1.0</v>
      </c>
      <c r="AC239" s="129">
        <v>1.0</v>
      </c>
      <c r="AD239" s="129">
        <v>1.6</v>
      </c>
      <c r="AE239" s="129">
        <v>336.0</v>
      </c>
      <c r="AF239" s="129">
        <v>1.0</v>
      </c>
      <c r="AG239" s="129">
        <v>1.0</v>
      </c>
      <c r="AH239" s="129">
        <v>3.0</v>
      </c>
      <c r="AI239" s="129">
        <v>1.0</v>
      </c>
      <c r="AJ239" s="129">
        <v>1.0</v>
      </c>
      <c r="AK239" s="129">
        <v>1.0</v>
      </c>
      <c r="AL239" s="130">
        <v>45386.658824652775</v>
      </c>
    </row>
    <row r="240">
      <c r="A240" s="129">
        <v>418.0</v>
      </c>
      <c r="B240" s="14" t="s">
        <v>37</v>
      </c>
      <c r="C240" s="14" t="s">
        <v>32</v>
      </c>
      <c r="D240" s="14" t="s">
        <v>102</v>
      </c>
      <c r="E240" s="14" t="s">
        <v>103</v>
      </c>
      <c r="F240" s="15" t="s">
        <v>96</v>
      </c>
      <c r="G240" s="15" t="s">
        <v>59</v>
      </c>
      <c r="H240" s="18" t="s">
        <v>1057</v>
      </c>
      <c r="I240" s="18" t="s">
        <v>1058</v>
      </c>
      <c r="J240" s="129">
        <v>1209560.63</v>
      </c>
      <c r="K240" s="129">
        <v>920360.23</v>
      </c>
      <c r="L240" s="129">
        <v>25059.72</v>
      </c>
      <c r="M240" s="129">
        <v>20750.74</v>
      </c>
      <c r="N240" s="129">
        <v>24.0</v>
      </c>
      <c r="O240" s="129">
        <v>2.0</v>
      </c>
      <c r="P240" s="129">
        <v>353.0</v>
      </c>
      <c r="Q240" s="129">
        <v>300.0</v>
      </c>
      <c r="R240" s="129">
        <v>32.0</v>
      </c>
      <c r="S240" s="129">
        <v>22.0</v>
      </c>
      <c r="T240" s="129">
        <v>1100.0</v>
      </c>
      <c r="U240" s="129">
        <v>17.0</v>
      </c>
      <c r="V240" s="129">
        <v>45.0</v>
      </c>
      <c r="W240" s="129">
        <v>20.77</v>
      </c>
      <c r="X240" s="129">
        <v>31.42</v>
      </c>
      <c r="Y240" s="129">
        <v>5.0</v>
      </c>
      <c r="Z240" s="129">
        <v>1.0</v>
      </c>
      <c r="AA240" s="129">
        <v>3.0</v>
      </c>
      <c r="AB240" s="129">
        <v>5.0</v>
      </c>
      <c r="AC240" s="129">
        <v>5.0</v>
      </c>
      <c r="AD240" s="129">
        <v>4.2</v>
      </c>
      <c r="AE240" s="129">
        <v>30.0</v>
      </c>
      <c r="AF240" s="129">
        <v>4.0</v>
      </c>
      <c r="AG240" s="129">
        <v>1.0</v>
      </c>
      <c r="AH240" s="129">
        <v>2.0</v>
      </c>
      <c r="AI240" s="129">
        <v>4.0</v>
      </c>
      <c r="AJ240" s="129">
        <v>4.0</v>
      </c>
      <c r="AK240" s="129">
        <v>4.0</v>
      </c>
      <c r="AL240" s="130">
        <v>45386.658824652775</v>
      </c>
    </row>
    <row r="241">
      <c r="A241" s="129">
        <v>419.0</v>
      </c>
      <c r="B241" s="14" t="s">
        <v>47</v>
      </c>
      <c r="C241" s="14" t="s">
        <v>32</v>
      </c>
      <c r="D241" s="14" t="s">
        <v>148</v>
      </c>
      <c r="E241" s="14" t="s">
        <v>419</v>
      </c>
      <c r="F241" s="15" t="s">
        <v>140</v>
      </c>
      <c r="G241" s="15" t="s">
        <v>36</v>
      </c>
      <c r="H241" s="18" t="s">
        <v>1057</v>
      </c>
      <c r="I241" s="18" t="s">
        <v>1058</v>
      </c>
      <c r="J241" s="129">
        <v>1301135.96</v>
      </c>
      <c r="K241" s="129">
        <v>1243193.7</v>
      </c>
      <c r="L241" s="129">
        <v>34993.42</v>
      </c>
      <c r="M241" s="129">
        <v>34903.02</v>
      </c>
      <c r="N241" s="129">
        <v>29.0</v>
      </c>
      <c r="O241" s="129">
        <v>21.0</v>
      </c>
      <c r="P241" s="129">
        <v>418.0</v>
      </c>
      <c r="Q241" s="129">
        <v>470.0</v>
      </c>
      <c r="R241" s="129">
        <v>36.0</v>
      </c>
      <c r="S241" s="129">
        <v>55.0</v>
      </c>
      <c r="T241" s="129">
        <v>38.0</v>
      </c>
      <c r="U241" s="129">
        <v>-11.0</v>
      </c>
      <c r="V241" s="129">
        <v>-34.0</v>
      </c>
      <c r="W241" s="129">
        <v>0.26</v>
      </c>
      <c r="X241" s="129">
        <v>4.66</v>
      </c>
      <c r="Y241" s="129">
        <v>2.0</v>
      </c>
      <c r="Z241" s="129">
        <v>1.0</v>
      </c>
      <c r="AA241" s="129">
        <v>1.0</v>
      </c>
      <c r="AB241" s="129">
        <v>1.0</v>
      </c>
      <c r="AC241" s="129">
        <v>1.0</v>
      </c>
      <c r="AD241" s="129">
        <v>1.05</v>
      </c>
      <c r="AE241" s="129">
        <v>480.0</v>
      </c>
      <c r="AF241" s="129">
        <v>2.0</v>
      </c>
      <c r="AG241" s="129">
        <v>1.0</v>
      </c>
      <c r="AH241" s="129">
        <v>1.0</v>
      </c>
      <c r="AI241" s="129">
        <v>1.0</v>
      </c>
      <c r="AJ241" s="129">
        <v>1.0</v>
      </c>
      <c r="AK241" s="129">
        <v>1.0</v>
      </c>
      <c r="AL241" s="130">
        <v>45386.658824652775</v>
      </c>
    </row>
    <row r="242">
      <c r="A242" s="129">
        <v>421.0</v>
      </c>
      <c r="B242" s="14" t="s">
        <v>63</v>
      </c>
      <c r="C242" s="14" t="s">
        <v>32</v>
      </c>
      <c r="D242" s="14" t="s">
        <v>420</v>
      </c>
      <c r="E242" s="14" t="s">
        <v>421</v>
      </c>
      <c r="F242" s="15" t="s">
        <v>55</v>
      </c>
      <c r="G242" s="15" t="s">
        <v>36</v>
      </c>
      <c r="H242" s="18" t="s">
        <v>1057</v>
      </c>
      <c r="I242" s="18" t="s">
        <v>1058</v>
      </c>
      <c r="J242" s="129">
        <v>603287.46</v>
      </c>
      <c r="K242" s="129">
        <v>724340.76</v>
      </c>
      <c r="L242" s="129">
        <v>17926.29</v>
      </c>
      <c r="M242" s="129">
        <v>22919.17</v>
      </c>
      <c r="N242" s="129">
        <v>13.0</v>
      </c>
      <c r="O242" s="129">
        <v>14.0</v>
      </c>
      <c r="P242" s="129">
        <v>225.0</v>
      </c>
      <c r="Q242" s="129">
        <v>246.0</v>
      </c>
      <c r="R242" s="129">
        <v>24.0</v>
      </c>
      <c r="S242" s="129">
        <v>21.0</v>
      </c>
      <c r="T242" s="129">
        <v>-7.0</v>
      </c>
      <c r="U242" s="129">
        <v>-8.0</v>
      </c>
      <c r="V242" s="129">
        <v>14.0</v>
      </c>
      <c r="W242" s="129">
        <v>-21.78</v>
      </c>
      <c r="X242" s="129">
        <v>-16.71</v>
      </c>
      <c r="Y242" s="129">
        <v>1.0</v>
      </c>
      <c r="Z242" s="129">
        <v>1.0</v>
      </c>
      <c r="AA242" s="129">
        <v>1.0</v>
      </c>
      <c r="AB242" s="129">
        <v>1.0</v>
      </c>
      <c r="AC242" s="129">
        <v>1.0</v>
      </c>
      <c r="AD242" s="129">
        <v>1.0</v>
      </c>
      <c r="AE242" s="129">
        <v>489.0</v>
      </c>
      <c r="AF242" s="129">
        <v>1.0</v>
      </c>
      <c r="AG242" s="129">
        <v>1.0</v>
      </c>
      <c r="AH242" s="129">
        <v>1.0</v>
      </c>
      <c r="AI242" s="129">
        <v>1.0</v>
      </c>
      <c r="AJ242" s="129">
        <v>1.0</v>
      </c>
      <c r="AK242" s="129">
        <v>1.0</v>
      </c>
      <c r="AL242" s="130">
        <v>45386.658824652775</v>
      </c>
    </row>
    <row r="243">
      <c r="A243" s="129">
        <v>422.0</v>
      </c>
      <c r="B243" s="14" t="s">
        <v>60</v>
      </c>
      <c r="C243" s="14" t="s">
        <v>32</v>
      </c>
      <c r="D243" s="14" t="s">
        <v>417</v>
      </c>
      <c r="E243" s="14" t="s">
        <v>380</v>
      </c>
      <c r="F243" s="15" t="s">
        <v>81</v>
      </c>
      <c r="G243" s="15" t="s">
        <v>36</v>
      </c>
      <c r="H243" s="18" t="s">
        <v>1057</v>
      </c>
      <c r="I243" s="18" t="s">
        <v>1058</v>
      </c>
      <c r="J243" s="129">
        <v>859440.96</v>
      </c>
      <c r="K243" s="129">
        <v>760779.38</v>
      </c>
      <c r="L243" s="129">
        <v>23756.36</v>
      </c>
      <c r="M243" s="129">
        <v>22553.89</v>
      </c>
      <c r="N243" s="129">
        <v>25.0</v>
      </c>
      <c r="O243" s="129">
        <v>23.0</v>
      </c>
      <c r="P243" s="129">
        <v>467.0</v>
      </c>
      <c r="Q243" s="129">
        <v>461.0</v>
      </c>
      <c r="R243" s="129">
        <v>36.0</v>
      </c>
      <c r="S243" s="129">
        <v>26.0</v>
      </c>
      <c r="T243" s="129">
        <v>8.0</v>
      </c>
      <c r="U243" s="129">
        <v>1.0</v>
      </c>
      <c r="V243" s="129">
        <v>38.0</v>
      </c>
      <c r="W243" s="129">
        <v>5.33</v>
      </c>
      <c r="X243" s="129">
        <v>12.97</v>
      </c>
      <c r="Y243" s="129">
        <v>1.0</v>
      </c>
      <c r="Z243" s="129">
        <v>1.0</v>
      </c>
      <c r="AA243" s="129">
        <v>2.0</v>
      </c>
      <c r="AB243" s="129">
        <v>2.0</v>
      </c>
      <c r="AC243" s="129">
        <v>2.0</v>
      </c>
      <c r="AD243" s="129">
        <v>1.85</v>
      </c>
      <c r="AE243" s="129">
        <v>285.0</v>
      </c>
      <c r="AF243" s="129">
        <v>1.0</v>
      </c>
      <c r="AG243" s="129">
        <v>1.0</v>
      </c>
      <c r="AH243" s="129">
        <v>2.0</v>
      </c>
      <c r="AI243" s="129">
        <v>1.0</v>
      </c>
      <c r="AJ243" s="129">
        <v>2.0</v>
      </c>
      <c r="AK243" s="129">
        <v>2.0</v>
      </c>
      <c r="AL243" s="130">
        <v>45386.658824652775</v>
      </c>
    </row>
    <row r="244">
      <c r="A244" s="129">
        <v>423.0</v>
      </c>
      <c r="B244" s="14" t="s">
        <v>67</v>
      </c>
      <c r="C244" s="14" t="s">
        <v>32</v>
      </c>
      <c r="D244" s="14" t="s">
        <v>210</v>
      </c>
      <c r="E244" s="14" t="s">
        <v>211</v>
      </c>
      <c r="F244" s="15" t="s">
        <v>70</v>
      </c>
      <c r="G244" s="15" t="s">
        <v>36</v>
      </c>
      <c r="H244" s="18" t="s">
        <v>1057</v>
      </c>
      <c r="I244" s="18" t="s">
        <v>1058</v>
      </c>
      <c r="J244" s="129">
        <v>806000.5</v>
      </c>
      <c r="K244" s="129">
        <v>766445.6</v>
      </c>
      <c r="L244" s="129">
        <v>29482.8</v>
      </c>
      <c r="M244" s="129">
        <v>29657.85</v>
      </c>
      <c r="N244" s="129">
        <v>11.0</v>
      </c>
      <c r="O244" s="14" t="s">
        <v>41</v>
      </c>
      <c r="P244" s="129">
        <v>340.0</v>
      </c>
      <c r="Q244" s="129">
        <v>305.0</v>
      </c>
      <c r="R244" s="129">
        <v>21.0</v>
      </c>
      <c r="S244" s="129">
        <v>17.0</v>
      </c>
      <c r="T244" s="14" t="s">
        <v>41</v>
      </c>
      <c r="U244" s="129">
        <v>11.0</v>
      </c>
      <c r="V244" s="129">
        <v>23.0</v>
      </c>
      <c r="W244" s="129">
        <v>-0.59</v>
      </c>
      <c r="X244" s="129">
        <v>5.16</v>
      </c>
      <c r="Y244" s="14" t="s">
        <v>41</v>
      </c>
      <c r="Z244" s="129">
        <v>1.0</v>
      </c>
      <c r="AA244" s="129">
        <v>2.0</v>
      </c>
      <c r="AB244" s="129">
        <v>1.0</v>
      </c>
      <c r="AC244" s="129">
        <v>1.0</v>
      </c>
      <c r="AD244" s="129">
        <v>1.15</v>
      </c>
      <c r="AE244" s="129">
        <v>461.0</v>
      </c>
      <c r="AF244" s="14" t="s">
        <v>41</v>
      </c>
      <c r="AG244" s="129">
        <v>1.0</v>
      </c>
      <c r="AH244" s="129">
        <v>2.0</v>
      </c>
      <c r="AI244" s="129">
        <v>1.0</v>
      </c>
      <c r="AJ244" s="129">
        <v>1.0</v>
      </c>
      <c r="AK244" s="129">
        <v>1.0</v>
      </c>
      <c r="AL244" s="130">
        <v>45386.658824652775</v>
      </c>
    </row>
    <row r="245">
      <c r="A245" s="129">
        <v>424.0</v>
      </c>
      <c r="B245" s="14" t="s">
        <v>97</v>
      </c>
      <c r="C245" s="14" t="s">
        <v>32</v>
      </c>
      <c r="D245" s="14" t="s">
        <v>422</v>
      </c>
      <c r="E245" s="14" t="s">
        <v>423</v>
      </c>
      <c r="F245" s="15" t="s">
        <v>223</v>
      </c>
      <c r="G245" s="15" t="s">
        <v>101</v>
      </c>
      <c r="H245" s="18" t="s">
        <v>1057</v>
      </c>
      <c r="I245" s="18" t="s">
        <v>1058</v>
      </c>
      <c r="J245" s="129">
        <v>1166397.86</v>
      </c>
      <c r="K245" s="129">
        <v>1141456.75</v>
      </c>
      <c r="L245" s="129">
        <v>31650.75</v>
      </c>
      <c r="M245" s="129">
        <v>31957.25</v>
      </c>
      <c r="N245" s="129">
        <v>6.0</v>
      </c>
      <c r="O245" s="129">
        <v>1.0</v>
      </c>
      <c r="P245" s="129">
        <v>396.0</v>
      </c>
      <c r="Q245" s="129">
        <v>376.0</v>
      </c>
      <c r="R245" s="129">
        <v>32.0</v>
      </c>
      <c r="S245" s="129">
        <v>13.0</v>
      </c>
      <c r="T245" s="129">
        <v>500.0</v>
      </c>
      <c r="U245" s="129">
        <v>5.0</v>
      </c>
      <c r="V245" s="129">
        <v>146.0</v>
      </c>
      <c r="W245" s="129">
        <v>-0.96</v>
      </c>
      <c r="X245" s="129">
        <v>2.19</v>
      </c>
      <c r="Y245" s="129">
        <v>5.0</v>
      </c>
      <c r="Z245" s="129">
        <v>1.0</v>
      </c>
      <c r="AA245" s="129">
        <v>5.0</v>
      </c>
      <c r="AB245" s="129">
        <v>1.0</v>
      </c>
      <c r="AC245" s="129">
        <v>1.0</v>
      </c>
      <c r="AD245" s="129">
        <v>2.0</v>
      </c>
      <c r="AE245" s="129">
        <v>269.0</v>
      </c>
      <c r="AF245" s="129">
        <v>4.0</v>
      </c>
      <c r="AG245" s="129">
        <v>1.0</v>
      </c>
      <c r="AH245" s="129">
        <v>4.0</v>
      </c>
      <c r="AI245" s="129">
        <v>1.0</v>
      </c>
      <c r="AJ245" s="129">
        <v>1.0</v>
      </c>
      <c r="AK245" s="129">
        <v>2.0</v>
      </c>
      <c r="AL245" s="130">
        <v>45386.658824652775</v>
      </c>
    </row>
    <row r="246">
      <c r="A246" s="129">
        <v>425.0</v>
      </c>
      <c r="B246" s="14" t="s">
        <v>47</v>
      </c>
      <c r="C246" s="14" t="s">
        <v>32</v>
      </c>
      <c r="D246" s="14" t="s">
        <v>354</v>
      </c>
      <c r="E246" s="14" t="s">
        <v>424</v>
      </c>
      <c r="F246" s="15" t="s">
        <v>425</v>
      </c>
      <c r="G246" s="15" t="s">
        <v>36</v>
      </c>
      <c r="H246" s="18" t="s">
        <v>1057</v>
      </c>
      <c r="I246" s="18" t="s">
        <v>1058</v>
      </c>
      <c r="J246" s="129">
        <v>1695590.76</v>
      </c>
      <c r="K246" s="129">
        <v>1162811.77</v>
      </c>
      <c r="L246" s="129">
        <v>42475.5</v>
      </c>
      <c r="M246" s="129">
        <v>33661.75</v>
      </c>
      <c r="N246" s="129">
        <v>23.0</v>
      </c>
      <c r="O246" s="129">
        <v>43.0</v>
      </c>
      <c r="P246" s="129">
        <v>503.0</v>
      </c>
      <c r="Q246" s="129">
        <v>502.0</v>
      </c>
      <c r="R246" s="129">
        <v>46.0</v>
      </c>
      <c r="S246" s="129">
        <v>57.0</v>
      </c>
      <c r="T246" s="129">
        <v>-46.0</v>
      </c>
      <c r="U246" s="129">
        <v>0.0</v>
      </c>
      <c r="V246" s="129">
        <v>-19.0</v>
      </c>
      <c r="W246" s="129">
        <v>26.18</v>
      </c>
      <c r="X246" s="129">
        <v>45.82</v>
      </c>
      <c r="Y246" s="129">
        <v>1.0</v>
      </c>
      <c r="Z246" s="129">
        <v>1.0</v>
      </c>
      <c r="AA246" s="129">
        <v>1.0</v>
      </c>
      <c r="AB246" s="129">
        <v>5.0</v>
      </c>
      <c r="AC246" s="129">
        <v>5.0</v>
      </c>
      <c r="AD246" s="129">
        <v>3.6</v>
      </c>
      <c r="AE246" s="129">
        <v>96.0</v>
      </c>
      <c r="AF246" s="129">
        <v>1.0</v>
      </c>
      <c r="AG246" s="129">
        <v>1.0</v>
      </c>
      <c r="AH246" s="129">
        <v>1.0</v>
      </c>
      <c r="AI246" s="129">
        <v>4.0</v>
      </c>
      <c r="AJ246" s="129">
        <v>4.0</v>
      </c>
      <c r="AK246" s="129">
        <v>3.0</v>
      </c>
      <c r="AL246" s="130">
        <v>45386.658824652775</v>
      </c>
    </row>
    <row r="247">
      <c r="A247" s="129">
        <v>426.0</v>
      </c>
      <c r="B247" s="14" t="s">
        <v>60</v>
      </c>
      <c r="C247" s="14" t="s">
        <v>32</v>
      </c>
      <c r="D247" s="14" t="s">
        <v>127</v>
      </c>
      <c r="E247" s="14" t="s">
        <v>128</v>
      </c>
      <c r="F247" s="15" t="s">
        <v>55</v>
      </c>
      <c r="G247" s="15" t="s">
        <v>36</v>
      </c>
      <c r="H247" s="18" t="s">
        <v>1057</v>
      </c>
      <c r="I247" s="18" t="s">
        <v>1058</v>
      </c>
      <c r="J247" s="129">
        <v>1391744.13</v>
      </c>
      <c r="K247" s="129">
        <v>1001619.53</v>
      </c>
      <c r="L247" s="129">
        <v>46365.41</v>
      </c>
      <c r="M247" s="129">
        <v>36755.32</v>
      </c>
      <c r="N247" s="129">
        <v>16.0</v>
      </c>
      <c r="O247" s="129">
        <v>24.0</v>
      </c>
      <c r="P247" s="129">
        <v>735.0</v>
      </c>
      <c r="Q247" s="129">
        <v>638.0</v>
      </c>
      <c r="R247" s="129">
        <v>29.0</v>
      </c>
      <c r="S247" s="129">
        <v>29.0</v>
      </c>
      <c r="T247" s="129">
        <v>-33.0</v>
      </c>
      <c r="U247" s="129">
        <v>15.0</v>
      </c>
      <c r="V247" s="129">
        <v>0.0</v>
      </c>
      <c r="W247" s="129">
        <v>26.15</v>
      </c>
      <c r="X247" s="129">
        <v>38.95</v>
      </c>
      <c r="Y247" s="129">
        <v>1.0</v>
      </c>
      <c r="Z247" s="129">
        <v>1.0</v>
      </c>
      <c r="AA247" s="129">
        <v>1.0</v>
      </c>
      <c r="AB247" s="129">
        <v>5.0</v>
      </c>
      <c r="AC247" s="129">
        <v>5.0</v>
      </c>
      <c r="AD247" s="129">
        <v>3.6</v>
      </c>
      <c r="AE247" s="129">
        <v>98.0</v>
      </c>
      <c r="AF247" s="129">
        <v>1.0</v>
      </c>
      <c r="AG247" s="129">
        <v>1.0</v>
      </c>
      <c r="AH247" s="129">
        <v>1.0</v>
      </c>
      <c r="AI247" s="129">
        <v>4.0</v>
      </c>
      <c r="AJ247" s="129">
        <v>4.0</v>
      </c>
      <c r="AK247" s="129">
        <v>3.0</v>
      </c>
      <c r="AL247" s="130">
        <v>45386.658824652775</v>
      </c>
    </row>
    <row r="248">
      <c r="A248" s="129">
        <v>427.0</v>
      </c>
      <c r="B248" s="14" t="s">
        <v>31</v>
      </c>
      <c r="C248" s="14" t="s">
        <v>32</v>
      </c>
      <c r="D248" s="14" t="s">
        <v>135</v>
      </c>
      <c r="E248" s="14" t="s">
        <v>136</v>
      </c>
      <c r="F248" s="15" t="s">
        <v>137</v>
      </c>
      <c r="G248" s="15" t="s">
        <v>36</v>
      </c>
      <c r="H248" s="18" t="s">
        <v>1057</v>
      </c>
      <c r="I248" s="18" t="s">
        <v>1058</v>
      </c>
      <c r="J248" s="129">
        <v>1152215.51</v>
      </c>
      <c r="K248" s="129">
        <v>915500.66</v>
      </c>
      <c r="L248" s="129">
        <v>38541.75</v>
      </c>
      <c r="M248" s="129">
        <v>32113.0</v>
      </c>
      <c r="N248" s="129">
        <v>66.0</v>
      </c>
      <c r="O248" s="129">
        <v>54.0</v>
      </c>
      <c r="P248" s="129">
        <v>483.0</v>
      </c>
      <c r="Q248" s="129">
        <v>463.0</v>
      </c>
      <c r="R248" s="129">
        <v>50.0</v>
      </c>
      <c r="S248" s="129">
        <v>51.0</v>
      </c>
      <c r="T248" s="129">
        <v>22.0</v>
      </c>
      <c r="U248" s="129">
        <v>4.0</v>
      </c>
      <c r="V248" s="129">
        <v>-1.0</v>
      </c>
      <c r="W248" s="129">
        <v>20.02</v>
      </c>
      <c r="X248" s="129">
        <v>25.86</v>
      </c>
      <c r="Y248" s="129">
        <v>1.0</v>
      </c>
      <c r="Z248" s="129">
        <v>1.0</v>
      </c>
      <c r="AA248" s="129">
        <v>1.0</v>
      </c>
      <c r="AB248" s="129">
        <v>5.0</v>
      </c>
      <c r="AC248" s="129">
        <v>4.0</v>
      </c>
      <c r="AD248" s="129">
        <v>3.35</v>
      </c>
      <c r="AE248" s="129">
        <v>140.0</v>
      </c>
      <c r="AF248" s="129">
        <v>1.0</v>
      </c>
      <c r="AG248" s="129">
        <v>1.0</v>
      </c>
      <c r="AH248" s="129">
        <v>1.0</v>
      </c>
      <c r="AI248" s="129">
        <v>4.0</v>
      </c>
      <c r="AJ248" s="129">
        <v>3.0</v>
      </c>
      <c r="AK248" s="129">
        <v>3.0</v>
      </c>
      <c r="AL248" s="130">
        <v>45386.658824652775</v>
      </c>
    </row>
    <row r="249">
      <c r="A249" s="129">
        <v>428.0</v>
      </c>
      <c r="B249" s="14" t="s">
        <v>122</v>
      </c>
      <c r="C249" s="14" t="s">
        <v>32</v>
      </c>
      <c r="D249" s="14" t="s">
        <v>268</v>
      </c>
      <c r="E249" s="14" t="s">
        <v>426</v>
      </c>
      <c r="F249" s="15" t="s">
        <v>93</v>
      </c>
      <c r="G249" s="15" t="s">
        <v>46</v>
      </c>
      <c r="H249" s="18" t="s">
        <v>1057</v>
      </c>
      <c r="I249" s="18" t="s">
        <v>1058</v>
      </c>
      <c r="J249" s="129">
        <v>474686.81</v>
      </c>
      <c r="K249" s="129">
        <v>517046.99</v>
      </c>
      <c r="L249" s="129">
        <v>16591.83</v>
      </c>
      <c r="M249" s="129">
        <v>19309.75</v>
      </c>
      <c r="N249" s="14" t="s">
        <v>41</v>
      </c>
      <c r="O249" s="129">
        <v>4.0</v>
      </c>
      <c r="P249" s="129">
        <v>220.0</v>
      </c>
      <c r="Q249" s="129">
        <v>217.0</v>
      </c>
      <c r="R249" s="129">
        <v>26.0</v>
      </c>
      <c r="S249" s="129">
        <v>18.0</v>
      </c>
      <c r="T249" s="14" t="s">
        <v>41</v>
      </c>
      <c r="U249" s="129">
        <v>1.0</v>
      </c>
      <c r="V249" s="129">
        <v>44.0</v>
      </c>
      <c r="W249" s="129">
        <v>-14.08</v>
      </c>
      <c r="X249" s="129">
        <v>-8.19</v>
      </c>
      <c r="Y249" s="14" t="s">
        <v>41</v>
      </c>
      <c r="Z249" s="129">
        <v>1.0</v>
      </c>
      <c r="AA249" s="129">
        <v>3.0</v>
      </c>
      <c r="AB249" s="129">
        <v>1.0</v>
      </c>
      <c r="AC249" s="129">
        <v>1.0</v>
      </c>
      <c r="AD249" s="129">
        <v>1.35</v>
      </c>
      <c r="AE249" s="129">
        <v>384.0</v>
      </c>
      <c r="AF249" s="14" t="s">
        <v>41</v>
      </c>
      <c r="AG249" s="129">
        <v>1.0</v>
      </c>
      <c r="AH249" s="129">
        <v>2.0</v>
      </c>
      <c r="AI249" s="129">
        <v>1.0</v>
      </c>
      <c r="AJ249" s="129">
        <v>1.0</v>
      </c>
      <c r="AK249" s="129">
        <v>1.0</v>
      </c>
      <c r="AL249" s="130">
        <v>45386.658824652775</v>
      </c>
    </row>
    <row r="250">
      <c r="A250" s="129">
        <v>430.0</v>
      </c>
      <c r="B250" s="14" t="s">
        <v>67</v>
      </c>
      <c r="C250" s="14" t="s">
        <v>32</v>
      </c>
      <c r="D250" s="14" t="s">
        <v>427</v>
      </c>
      <c r="E250" s="14" t="s">
        <v>371</v>
      </c>
      <c r="F250" s="15" t="s">
        <v>228</v>
      </c>
      <c r="G250" s="15" t="s">
        <v>36</v>
      </c>
      <c r="H250" s="18" t="s">
        <v>1057</v>
      </c>
      <c r="I250" s="18" t="s">
        <v>1058</v>
      </c>
      <c r="J250" s="129">
        <v>1813121.65</v>
      </c>
      <c r="K250" s="129">
        <v>2002443.88</v>
      </c>
      <c r="L250" s="129">
        <v>98382.74</v>
      </c>
      <c r="M250" s="129">
        <v>89600.88</v>
      </c>
      <c r="N250" s="129">
        <v>133.0</v>
      </c>
      <c r="O250" s="129">
        <v>209.0</v>
      </c>
      <c r="P250" s="129">
        <v>738.0</v>
      </c>
      <c r="Q250" s="129">
        <v>805.0</v>
      </c>
      <c r="R250" s="129">
        <v>105.0</v>
      </c>
      <c r="S250" s="129">
        <v>155.0</v>
      </c>
      <c r="T250" s="129">
        <v>-36.0</v>
      </c>
      <c r="U250" s="129">
        <v>-8.0</v>
      </c>
      <c r="V250" s="129">
        <v>-32.0</v>
      </c>
      <c r="W250" s="129">
        <v>9.8</v>
      </c>
      <c r="X250" s="129">
        <v>-9.45</v>
      </c>
      <c r="Y250" s="129">
        <v>1.0</v>
      </c>
      <c r="Z250" s="129">
        <v>1.0</v>
      </c>
      <c r="AA250" s="129">
        <v>1.0</v>
      </c>
      <c r="AB250" s="129">
        <v>3.0</v>
      </c>
      <c r="AC250" s="129">
        <v>1.0</v>
      </c>
      <c r="AD250" s="129">
        <v>1.8</v>
      </c>
      <c r="AE250" s="129">
        <v>308.0</v>
      </c>
      <c r="AF250" s="129">
        <v>1.0</v>
      </c>
      <c r="AG250" s="129">
        <v>1.0</v>
      </c>
      <c r="AH250" s="129">
        <v>1.0</v>
      </c>
      <c r="AI250" s="129">
        <v>2.0</v>
      </c>
      <c r="AJ250" s="129">
        <v>1.0</v>
      </c>
      <c r="AK250" s="129">
        <v>1.0</v>
      </c>
      <c r="AL250" s="130">
        <v>45386.658824652775</v>
      </c>
    </row>
    <row r="251">
      <c r="A251" s="129">
        <v>431.0</v>
      </c>
      <c r="B251" s="14" t="s">
        <v>122</v>
      </c>
      <c r="C251" s="14" t="s">
        <v>32</v>
      </c>
      <c r="D251" s="14" t="s">
        <v>428</v>
      </c>
      <c r="E251" s="14" t="s">
        <v>429</v>
      </c>
      <c r="F251" s="15" t="s">
        <v>228</v>
      </c>
      <c r="G251" s="15" t="s">
        <v>36</v>
      </c>
      <c r="H251" s="18" t="s">
        <v>1057</v>
      </c>
      <c r="I251" s="18" t="s">
        <v>1058</v>
      </c>
      <c r="J251" s="129">
        <v>834387.89</v>
      </c>
      <c r="K251" s="129">
        <v>961983.4</v>
      </c>
      <c r="L251" s="129">
        <v>28493.0</v>
      </c>
      <c r="M251" s="129">
        <v>33447.0</v>
      </c>
      <c r="N251" s="129">
        <v>55.0</v>
      </c>
      <c r="O251" s="129">
        <v>35.0</v>
      </c>
      <c r="P251" s="129">
        <v>402.0</v>
      </c>
      <c r="Q251" s="129">
        <v>472.0</v>
      </c>
      <c r="R251" s="129">
        <v>25.0</v>
      </c>
      <c r="S251" s="129">
        <v>25.0</v>
      </c>
      <c r="T251" s="129">
        <v>57.0</v>
      </c>
      <c r="U251" s="129">
        <v>-14.0</v>
      </c>
      <c r="V251" s="129">
        <v>0.0</v>
      </c>
      <c r="W251" s="129">
        <v>-14.81</v>
      </c>
      <c r="X251" s="129">
        <v>-13.26</v>
      </c>
      <c r="Y251" s="129">
        <v>2.0</v>
      </c>
      <c r="Z251" s="129">
        <v>1.0</v>
      </c>
      <c r="AA251" s="129">
        <v>1.0</v>
      </c>
      <c r="AB251" s="129">
        <v>1.0</v>
      </c>
      <c r="AC251" s="129">
        <v>1.0</v>
      </c>
      <c r="AD251" s="129">
        <v>1.05</v>
      </c>
      <c r="AE251" s="129">
        <v>477.0</v>
      </c>
      <c r="AF251" s="129">
        <v>2.0</v>
      </c>
      <c r="AG251" s="129">
        <v>1.0</v>
      </c>
      <c r="AH251" s="129">
        <v>1.0</v>
      </c>
      <c r="AI251" s="129">
        <v>1.0</v>
      </c>
      <c r="AJ251" s="129">
        <v>1.0</v>
      </c>
      <c r="AK251" s="129">
        <v>1.0</v>
      </c>
      <c r="AL251" s="130">
        <v>45386.658824652775</v>
      </c>
    </row>
    <row r="252">
      <c r="A252" s="129">
        <v>432.0</v>
      </c>
      <c r="B252" s="14" t="s">
        <v>42</v>
      </c>
      <c r="C252" s="14" t="s">
        <v>32</v>
      </c>
      <c r="D252" s="14" t="s">
        <v>144</v>
      </c>
      <c r="E252" s="14" t="s">
        <v>234</v>
      </c>
      <c r="F252" s="15" t="s">
        <v>108</v>
      </c>
      <c r="G252" s="15" t="s">
        <v>46</v>
      </c>
      <c r="H252" s="18" t="s">
        <v>1057</v>
      </c>
      <c r="I252" s="18" t="s">
        <v>1058</v>
      </c>
      <c r="J252" s="129">
        <v>1287222.4</v>
      </c>
      <c r="K252" s="129">
        <v>1260089.56</v>
      </c>
      <c r="L252" s="129">
        <v>36556.96</v>
      </c>
      <c r="M252" s="129">
        <v>37919.17</v>
      </c>
      <c r="N252" s="129">
        <v>1.0</v>
      </c>
      <c r="O252" s="129">
        <v>1.0</v>
      </c>
      <c r="P252" s="129">
        <v>420.0</v>
      </c>
      <c r="Q252" s="129">
        <v>415.0</v>
      </c>
      <c r="R252" s="129">
        <v>31.0</v>
      </c>
      <c r="S252" s="129">
        <v>28.0</v>
      </c>
      <c r="T252" s="129">
        <v>0.0</v>
      </c>
      <c r="U252" s="129">
        <v>1.0</v>
      </c>
      <c r="V252" s="129">
        <v>10.0</v>
      </c>
      <c r="W252" s="129">
        <v>-3.59</v>
      </c>
      <c r="X252" s="129">
        <v>2.15</v>
      </c>
      <c r="Y252" s="129">
        <v>1.0</v>
      </c>
      <c r="Z252" s="129">
        <v>1.0</v>
      </c>
      <c r="AA252" s="129">
        <v>1.0</v>
      </c>
      <c r="AB252" s="129">
        <v>1.0</v>
      </c>
      <c r="AC252" s="129">
        <v>1.0</v>
      </c>
      <c r="AD252" s="129">
        <v>1.0</v>
      </c>
      <c r="AE252" s="129">
        <v>532.0</v>
      </c>
      <c r="AF252" s="129">
        <v>1.0</v>
      </c>
      <c r="AG252" s="129">
        <v>1.0</v>
      </c>
      <c r="AH252" s="129">
        <v>1.0</v>
      </c>
      <c r="AI252" s="129">
        <v>1.0</v>
      </c>
      <c r="AJ252" s="129">
        <v>1.0</v>
      </c>
      <c r="AK252" s="129">
        <v>1.0</v>
      </c>
      <c r="AL252" s="130">
        <v>45386.658824652775</v>
      </c>
    </row>
    <row r="253">
      <c r="A253" s="129">
        <v>433.0</v>
      </c>
      <c r="B253" s="14" t="s">
        <v>122</v>
      </c>
      <c r="C253" s="14" t="s">
        <v>32</v>
      </c>
      <c r="D253" s="14" t="s">
        <v>430</v>
      </c>
      <c r="E253" s="14" t="s">
        <v>431</v>
      </c>
      <c r="F253" s="15" t="s">
        <v>243</v>
      </c>
      <c r="G253" s="15" t="s">
        <v>101</v>
      </c>
      <c r="H253" s="18" t="s">
        <v>1057</v>
      </c>
      <c r="I253" s="18" t="s">
        <v>1058</v>
      </c>
      <c r="J253" s="129">
        <v>1648652.3</v>
      </c>
      <c r="K253" s="129">
        <v>1919922.15</v>
      </c>
      <c r="L253" s="129">
        <v>65036.5</v>
      </c>
      <c r="M253" s="129">
        <v>74658.52</v>
      </c>
      <c r="N253" s="129">
        <v>1.0</v>
      </c>
      <c r="O253" s="129">
        <v>7.0</v>
      </c>
      <c r="P253" s="129">
        <v>688.0</v>
      </c>
      <c r="Q253" s="129">
        <v>741.0</v>
      </c>
      <c r="R253" s="129">
        <v>48.0</v>
      </c>
      <c r="S253" s="129">
        <v>56.0</v>
      </c>
      <c r="T253" s="129">
        <v>-85.0</v>
      </c>
      <c r="U253" s="129">
        <v>-7.0</v>
      </c>
      <c r="V253" s="129">
        <v>-14.0</v>
      </c>
      <c r="W253" s="129">
        <v>-12.89</v>
      </c>
      <c r="X253" s="129">
        <v>-14.13</v>
      </c>
      <c r="Y253" s="129">
        <v>1.0</v>
      </c>
      <c r="Z253" s="129">
        <v>1.0</v>
      </c>
      <c r="AA253" s="129">
        <v>1.0</v>
      </c>
      <c r="AB253" s="129">
        <v>1.0</v>
      </c>
      <c r="AC253" s="129">
        <v>1.0</v>
      </c>
      <c r="AD253" s="129">
        <v>1.0</v>
      </c>
      <c r="AE253" s="129">
        <v>555.0</v>
      </c>
      <c r="AF253" s="129">
        <v>1.0</v>
      </c>
      <c r="AG253" s="129">
        <v>1.0</v>
      </c>
      <c r="AH253" s="129">
        <v>1.0</v>
      </c>
      <c r="AI253" s="129">
        <v>1.0</v>
      </c>
      <c r="AJ253" s="129">
        <v>1.0</v>
      </c>
      <c r="AK253" s="129">
        <v>1.0</v>
      </c>
      <c r="AL253" s="130">
        <v>45386.658824652775</v>
      </c>
    </row>
    <row r="254">
      <c r="A254" s="129">
        <v>434.0</v>
      </c>
      <c r="B254" s="14" t="s">
        <v>31</v>
      </c>
      <c r="C254" s="14" t="s">
        <v>32</v>
      </c>
      <c r="D254" s="14" t="s">
        <v>135</v>
      </c>
      <c r="E254" s="14" t="s">
        <v>136</v>
      </c>
      <c r="F254" s="15" t="s">
        <v>275</v>
      </c>
      <c r="G254" s="15" t="s">
        <v>46</v>
      </c>
      <c r="H254" s="18" t="s">
        <v>1057</v>
      </c>
      <c r="I254" s="18" t="s">
        <v>1058</v>
      </c>
      <c r="J254" s="129">
        <v>1322129.42</v>
      </c>
      <c r="K254" s="129">
        <v>1608298.35</v>
      </c>
      <c r="L254" s="129">
        <v>49807.75</v>
      </c>
      <c r="M254" s="129">
        <v>67434.72</v>
      </c>
      <c r="N254" s="129">
        <v>99.0</v>
      </c>
      <c r="O254" s="129">
        <v>61.0</v>
      </c>
      <c r="P254" s="129">
        <v>541.0</v>
      </c>
      <c r="Q254" s="129">
        <v>614.0</v>
      </c>
      <c r="R254" s="129">
        <v>61.0</v>
      </c>
      <c r="S254" s="129">
        <v>25.0</v>
      </c>
      <c r="T254" s="129">
        <v>62.0</v>
      </c>
      <c r="U254" s="129">
        <v>-11.0</v>
      </c>
      <c r="V254" s="129">
        <v>144.0</v>
      </c>
      <c r="W254" s="129">
        <v>-26.14</v>
      </c>
      <c r="X254" s="129">
        <v>-17.79</v>
      </c>
      <c r="Y254" s="129">
        <v>3.0</v>
      </c>
      <c r="Z254" s="129">
        <v>1.0</v>
      </c>
      <c r="AA254" s="129">
        <v>5.0</v>
      </c>
      <c r="AB254" s="129">
        <v>1.0</v>
      </c>
      <c r="AC254" s="129">
        <v>1.0</v>
      </c>
      <c r="AD254" s="129">
        <v>1.9</v>
      </c>
      <c r="AE254" s="129">
        <v>277.0</v>
      </c>
      <c r="AF254" s="129">
        <v>2.0</v>
      </c>
      <c r="AG254" s="129">
        <v>1.0</v>
      </c>
      <c r="AH254" s="129">
        <v>4.0</v>
      </c>
      <c r="AI254" s="129">
        <v>1.0</v>
      </c>
      <c r="AJ254" s="129">
        <v>1.0</v>
      </c>
      <c r="AK254" s="129">
        <v>2.0</v>
      </c>
      <c r="AL254" s="130">
        <v>45386.658824652775</v>
      </c>
    </row>
    <row r="255">
      <c r="A255" s="129">
        <v>435.0</v>
      </c>
      <c r="B255" s="14" t="s">
        <v>31</v>
      </c>
      <c r="C255" s="14" t="s">
        <v>32</v>
      </c>
      <c r="D255" s="14" t="s">
        <v>432</v>
      </c>
      <c r="E255" s="14" t="s">
        <v>433</v>
      </c>
      <c r="F255" s="15" t="s">
        <v>220</v>
      </c>
      <c r="G255" s="15" t="s">
        <v>59</v>
      </c>
      <c r="H255" s="18" t="s">
        <v>1057</v>
      </c>
      <c r="I255" s="18" t="s">
        <v>1058</v>
      </c>
      <c r="J255" s="129">
        <v>1336395.69</v>
      </c>
      <c r="K255" s="129">
        <v>1452669.66</v>
      </c>
      <c r="L255" s="129">
        <v>50721.71</v>
      </c>
      <c r="M255" s="129">
        <v>58653.25</v>
      </c>
      <c r="N255" s="14" t="s">
        <v>41</v>
      </c>
      <c r="O255" s="14" t="s">
        <v>41</v>
      </c>
      <c r="P255" s="129">
        <v>445.0</v>
      </c>
      <c r="Q255" s="129">
        <v>504.0</v>
      </c>
      <c r="R255" s="129">
        <v>48.0</v>
      </c>
      <c r="S255" s="129">
        <v>40.0</v>
      </c>
      <c r="T255" s="14" t="s">
        <v>41</v>
      </c>
      <c r="U255" s="129">
        <v>-11.0</v>
      </c>
      <c r="V255" s="129">
        <v>20.0</v>
      </c>
      <c r="W255" s="129">
        <v>-13.52</v>
      </c>
      <c r="X255" s="129">
        <v>-8.0</v>
      </c>
      <c r="Y255" s="14" t="s">
        <v>41</v>
      </c>
      <c r="Z255" s="129">
        <v>1.0</v>
      </c>
      <c r="AA255" s="129">
        <v>2.0</v>
      </c>
      <c r="AB255" s="129">
        <v>1.0</v>
      </c>
      <c r="AC255" s="129">
        <v>1.0</v>
      </c>
      <c r="AD255" s="129">
        <v>1.15</v>
      </c>
      <c r="AE255" s="129">
        <v>465.0</v>
      </c>
      <c r="AF255" s="14" t="s">
        <v>41</v>
      </c>
      <c r="AG255" s="129">
        <v>1.0</v>
      </c>
      <c r="AH255" s="129">
        <v>2.0</v>
      </c>
      <c r="AI255" s="129">
        <v>1.0</v>
      </c>
      <c r="AJ255" s="129">
        <v>1.0</v>
      </c>
      <c r="AK255" s="129">
        <v>1.0</v>
      </c>
      <c r="AL255" s="130">
        <v>45386.658824652775</v>
      </c>
    </row>
    <row r="256">
      <c r="A256" s="129">
        <v>436.0</v>
      </c>
      <c r="B256" s="14" t="s">
        <v>37</v>
      </c>
      <c r="C256" s="14" t="s">
        <v>32</v>
      </c>
      <c r="D256" s="14" t="s">
        <v>434</v>
      </c>
      <c r="E256" s="14" t="s">
        <v>408</v>
      </c>
      <c r="F256" s="15" t="s">
        <v>96</v>
      </c>
      <c r="G256" s="15" t="s">
        <v>59</v>
      </c>
      <c r="H256" s="18" t="s">
        <v>1057</v>
      </c>
      <c r="I256" s="18" t="s">
        <v>1058</v>
      </c>
      <c r="J256" s="129">
        <v>1205220.78</v>
      </c>
      <c r="K256" s="129">
        <v>801218.52</v>
      </c>
      <c r="L256" s="129">
        <v>27686.26</v>
      </c>
      <c r="M256" s="129">
        <v>20115.25</v>
      </c>
      <c r="N256" s="129">
        <v>30.0</v>
      </c>
      <c r="O256" s="129">
        <v>60.0</v>
      </c>
      <c r="P256" s="129">
        <v>338.0</v>
      </c>
      <c r="Q256" s="129">
        <v>272.0</v>
      </c>
      <c r="R256" s="129">
        <v>48.0</v>
      </c>
      <c r="S256" s="129">
        <v>33.0</v>
      </c>
      <c r="T256" s="129">
        <v>-50.0</v>
      </c>
      <c r="U256" s="129">
        <v>24.0</v>
      </c>
      <c r="V256" s="129">
        <v>45.0</v>
      </c>
      <c r="W256" s="129">
        <v>37.64</v>
      </c>
      <c r="X256" s="129">
        <v>50.42</v>
      </c>
      <c r="Y256" s="129">
        <v>1.0</v>
      </c>
      <c r="Z256" s="129">
        <v>1.0</v>
      </c>
      <c r="AA256" s="129">
        <v>3.0</v>
      </c>
      <c r="AB256" s="129">
        <v>5.0</v>
      </c>
      <c r="AC256" s="129">
        <v>5.0</v>
      </c>
      <c r="AD256" s="129">
        <v>4.0</v>
      </c>
      <c r="AE256" s="129">
        <v>45.0</v>
      </c>
      <c r="AF256" s="129">
        <v>1.0</v>
      </c>
      <c r="AG256" s="129">
        <v>1.0</v>
      </c>
      <c r="AH256" s="129">
        <v>2.0</v>
      </c>
      <c r="AI256" s="129">
        <v>4.0</v>
      </c>
      <c r="AJ256" s="129">
        <v>4.0</v>
      </c>
      <c r="AK256" s="129">
        <v>4.0</v>
      </c>
      <c r="AL256" s="130">
        <v>45386.658824652775</v>
      </c>
    </row>
    <row r="257">
      <c r="A257" s="129">
        <v>437.0</v>
      </c>
      <c r="B257" s="14" t="s">
        <v>97</v>
      </c>
      <c r="C257" s="14" t="s">
        <v>32</v>
      </c>
      <c r="D257" s="14" t="s">
        <v>435</v>
      </c>
      <c r="E257" s="14" t="s">
        <v>436</v>
      </c>
      <c r="F257" s="15" t="s">
        <v>243</v>
      </c>
      <c r="G257" s="15" t="s">
        <v>101</v>
      </c>
      <c r="H257" s="18" t="s">
        <v>1057</v>
      </c>
      <c r="I257" s="18" t="s">
        <v>1058</v>
      </c>
      <c r="J257" s="129">
        <v>1534637.32</v>
      </c>
      <c r="K257" s="129">
        <v>1345192.12</v>
      </c>
      <c r="L257" s="129">
        <v>45055.24</v>
      </c>
      <c r="M257" s="129">
        <v>42990.61</v>
      </c>
      <c r="N257" s="129">
        <v>18.0</v>
      </c>
      <c r="O257" s="129">
        <v>10.0</v>
      </c>
      <c r="P257" s="129">
        <v>554.0</v>
      </c>
      <c r="Q257" s="129">
        <v>515.0</v>
      </c>
      <c r="R257" s="129">
        <v>28.0</v>
      </c>
      <c r="S257" s="129">
        <v>27.0</v>
      </c>
      <c r="T257" s="129">
        <v>80.0</v>
      </c>
      <c r="U257" s="129">
        <v>7.0</v>
      </c>
      <c r="V257" s="129">
        <v>3.0</v>
      </c>
      <c r="W257" s="129">
        <v>4.8</v>
      </c>
      <c r="X257" s="129">
        <v>14.08</v>
      </c>
      <c r="Y257" s="129">
        <v>3.0</v>
      </c>
      <c r="Z257" s="129">
        <v>1.0</v>
      </c>
      <c r="AA257" s="129">
        <v>1.0</v>
      </c>
      <c r="AB257" s="129">
        <v>2.0</v>
      </c>
      <c r="AC257" s="129">
        <v>3.0</v>
      </c>
      <c r="AD257" s="129">
        <v>2.0</v>
      </c>
      <c r="AE257" s="129">
        <v>270.0</v>
      </c>
      <c r="AF257" s="129">
        <v>2.0</v>
      </c>
      <c r="AG257" s="129">
        <v>1.0</v>
      </c>
      <c r="AH257" s="129">
        <v>1.0</v>
      </c>
      <c r="AI257" s="129">
        <v>1.0</v>
      </c>
      <c r="AJ257" s="129">
        <v>2.0</v>
      </c>
      <c r="AK257" s="129">
        <v>2.0</v>
      </c>
      <c r="AL257" s="130">
        <v>45386.658824652775</v>
      </c>
    </row>
    <row r="258">
      <c r="A258" s="129">
        <v>438.0</v>
      </c>
      <c r="B258" s="14" t="s">
        <v>42</v>
      </c>
      <c r="C258" s="14" t="s">
        <v>32</v>
      </c>
      <c r="D258" s="14" t="s">
        <v>437</v>
      </c>
      <c r="E258" s="14" t="s">
        <v>438</v>
      </c>
      <c r="F258" s="15" t="s">
        <v>108</v>
      </c>
      <c r="G258" s="15" t="s">
        <v>46</v>
      </c>
      <c r="H258" s="18" t="s">
        <v>1057</v>
      </c>
      <c r="I258" s="18" t="s">
        <v>1058</v>
      </c>
      <c r="J258" s="129">
        <v>1929593.91</v>
      </c>
      <c r="K258" s="129">
        <v>2250838.43</v>
      </c>
      <c r="L258" s="129">
        <v>63096.75</v>
      </c>
      <c r="M258" s="129">
        <v>75705.25</v>
      </c>
      <c r="N258" s="129">
        <v>66.0</v>
      </c>
      <c r="O258" s="129">
        <v>63.0</v>
      </c>
      <c r="P258" s="129">
        <v>720.0</v>
      </c>
      <c r="Q258" s="129">
        <v>706.0</v>
      </c>
      <c r="R258" s="129">
        <v>71.0</v>
      </c>
      <c r="S258" s="129">
        <v>65.0</v>
      </c>
      <c r="T258" s="129">
        <v>4.0</v>
      </c>
      <c r="U258" s="129">
        <v>1.0</v>
      </c>
      <c r="V258" s="129">
        <v>9.0</v>
      </c>
      <c r="W258" s="129">
        <v>-16.65</v>
      </c>
      <c r="X258" s="129">
        <v>-14.27</v>
      </c>
      <c r="Y258" s="129">
        <v>1.0</v>
      </c>
      <c r="Z258" s="129">
        <v>1.0</v>
      </c>
      <c r="AA258" s="129">
        <v>1.0</v>
      </c>
      <c r="AB258" s="129">
        <v>1.0</v>
      </c>
      <c r="AC258" s="129">
        <v>1.0</v>
      </c>
      <c r="AD258" s="129">
        <v>1.0</v>
      </c>
      <c r="AE258" s="129">
        <v>554.0</v>
      </c>
      <c r="AF258" s="129">
        <v>1.0</v>
      </c>
      <c r="AG258" s="129">
        <v>1.0</v>
      </c>
      <c r="AH258" s="129">
        <v>1.0</v>
      </c>
      <c r="AI258" s="129">
        <v>1.0</v>
      </c>
      <c r="AJ258" s="129">
        <v>1.0</v>
      </c>
      <c r="AK258" s="129">
        <v>1.0</v>
      </c>
      <c r="AL258" s="130">
        <v>45386.658824652775</v>
      </c>
    </row>
    <row r="259">
      <c r="A259" s="129">
        <v>439.0</v>
      </c>
      <c r="B259" s="14" t="s">
        <v>42</v>
      </c>
      <c r="C259" s="14" t="s">
        <v>32</v>
      </c>
      <c r="D259" s="14" t="s">
        <v>439</v>
      </c>
      <c r="E259" s="14" t="s">
        <v>440</v>
      </c>
      <c r="F259" s="15" t="s">
        <v>45</v>
      </c>
      <c r="G259" s="15" t="s">
        <v>46</v>
      </c>
      <c r="H259" s="18" t="s">
        <v>1057</v>
      </c>
      <c r="I259" s="18" t="s">
        <v>1058</v>
      </c>
      <c r="J259" s="129">
        <v>1362989.39</v>
      </c>
      <c r="K259" s="129">
        <v>1123842.22</v>
      </c>
      <c r="L259" s="129">
        <v>47128.56</v>
      </c>
      <c r="M259" s="129">
        <v>41806.64</v>
      </c>
      <c r="N259" s="14" t="s">
        <v>41</v>
      </c>
      <c r="O259" s="14" t="s">
        <v>41</v>
      </c>
      <c r="P259" s="129">
        <v>567.0</v>
      </c>
      <c r="Q259" s="129">
        <v>545.0</v>
      </c>
      <c r="R259" s="129">
        <v>37.0</v>
      </c>
      <c r="S259" s="129">
        <v>48.0</v>
      </c>
      <c r="T259" s="14" t="s">
        <v>41</v>
      </c>
      <c r="U259" s="129">
        <v>4.0</v>
      </c>
      <c r="V259" s="129">
        <v>-22.0</v>
      </c>
      <c r="W259" s="129">
        <v>12.73</v>
      </c>
      <c r="X259" s="129">
        <v>21.28</v>
      </c>
      <c r="Y259" s="14" t="s">
        <v>41</v>
      </c>
      <c r="Z259" s="129">
        <v>1.0</v>
      </c>
      <c r="AA259" s="129">
        <v>1.0</v>
      </c>
      <c r="AB259" s="129">
        <v>3.0</v>
      </c>
      <c r="AC259" s="129">
        <v>3.0</v>
      </c>
      <c r="AD259" s="129">
        <v>2.25</v>
      </c>
      <c r="AE259" s="129">
        <v>243.0</v>
      </c>
      <c r="AF259" s="14" t="s">
        <v>41</v>
      </c>
      <c r="AG259" s="129">
        <v>1.0</v>
      </c>
      <c r="AH259" s="129">
        <v>1.0</v>
      </c>
      <c r="AI259" s="129">
        <v>2.0</v>
      </c>
      <c r="AJ259" s="129">
        <v>2.0</v>
      </c>
      <c r="AK259" s="129">
        <v>2.0</v>
      </c>
      <c r="AL259" s="130">
        <v>45386.658824652775</v>
      </c>
    </row>
    <row r="260">
      <c r="A260" s="129">
        <v>441.0</v>
      </c>
      <c r="B260" s="14" t="s">
        <v>97</v>
      </c>
      <c r="C260" s="14" t="s">
        <v>32</v>
      </c>
      <c r="D260" s="14" t="s">
        <v>441</v>
      </c>
      <c r="E260" s="14" t="s">
        <v>442</v>
      </c>
      <c r="F260" s="15" t="s">
        <v>223</v>
      </c>
      <c r="G260" s="15" t="s">
        <v>101</v>
      </c>
      <c r="H260" s="18" t="s">
        <v>1057</v>
      </c>
      <c r="I260" s="18" t="s">
        <v>1058</v>
      </c>
      <c r="J260" s="129">
        <v>1034821.93</v>
      </c>
      <c r="K260" s="129">
        <v>816005.56</v>
      </c>
      <c r="L260" s="129">
        <v>29496.36</v>
      </c>
      <c r="M260" s="129">
        <v>25755.85</v>
      </c>
      <c r="N260" s="14" t="s">
        <v>41</v>
      </c>
      <c r="O260" s="129">
        <v>4.0</v>
      </c>
      <c r="P260" s="129">
        <v>359.0</v>
      </c>
      <c r="Q260" s="129">
        <v>338.0</v>
      </c>
      <c r="R260" s="129">
        <v>30.0</v>
      </c>
      <c r="S260" s="129">
        <v>33.0</v>
      </c>
      <c r="T260" s="14" t="s">
        <v>41</v>
      </c>
      <c r="U260" s="129">
        <v>6.0</v>
      </c>
      <c r="V260" s="129">
        <v>-9.0</v>
      </c>
      <c r="W260" s="129">
        <v>14.52</v>
      </c>
      <c r="X260" s="129">
        <v>26.82</v>
      </c>
      <c r="Y260" s="14" t="s">
        <v>41</v>
      </c>
      <c r="Z260" s="129">
        <v>1.0</v>
      </c>
      <c r="AA260" s="129">
        <v>1.0</v>
      </c>
      <c r="AB260" s="129">
        <v>4.0</v>
      </c>
      <c r="AC260" s="129">
        <v>4.0</v>
      </c>
      <c r="AD260" s="129">
        <v>2.9</v>
      </c>
      <c r="AE260" s="129">
        <v>175.0</v>
      </c>
      <c r="AF260" s="14" t="s">
        <v>41</v>
      </c>
      <c r="AG260" s="129">
        <v>1.0</v>
      </c>
      <c r="AH260" s="129">
        <v>1.0</v>
      </c>
      <c r="AI260" s="129">
        <v>3.0</v>
      </c>
      <c r="AJ260" s="129">
        <v>3.0</v>
      </c>
      <c r="AK260" s="129">
        <v>3.0</v>
      </c>
      <c r="AL260" s="130">
        <v>45386.658824652775</v>
      </c>
    </row>
    <row r="261">
      <c r="A261" s="129">
        <v>443.0</v>
      </c>
      <c r="B261" s="14" t="s">
        <v>97</v>
      </c>
      <c r="C261" s="14" t="s">
        <v>32</v>
      </c>
      <c r="D261" s="14" t="s">
        <v>443</v>
      </c>
      <c r="E261" s="14" t="s">
        <v>263</v>
      </c>
      <c r="F261" s="15" t="s">
        <v>243</v>
      </c>
      <c r="G261" s="15" t="s">
        <v>101</v>
      </c>
      <c r="H261" s="18" t="s">
        <v>1057</v>
      </c>
      <c r="I261" s="18" t="s">
        <v>1058</v>
      </c>
      <c r="J261" s="129">
        <v>1546755.43</v>
      </c>
      <c r="K261" s="129">
        <v>1440679.08</v>
      </c>
      <c r="L261" s="129">
        <v>45930.07</v>
      </c>
      <c r="M261" s="129">
        <v>49850.62</v>
      </c>
      <c r="N261" s="129">
        <v>49.0</v>
      </c>
      <c r="O261" s="129">
        <v>48.0</v>
      </c>
      <c r="P261" s="129">
        <v>600.0</v>
      </c>
      <c r="Q261" s="129">
        <v>664.0</v>
      </c>
      <c r="R261" s="129">
        <v>42.0</v>
      </c>
      <c r="S261" s="129">
        <v>33.0</v>
      </c>
      <c r="T261" s="129">
        <v>2.0</v>
      </c>
      <c r="U261" s="129">
        <v>-9.0</v>
      </c>
      <c r="V261" s="129">
        <v>27.0</v>
      </c>
      <c r="W261" s="129">
        <v>-7.86</v>
      </c>
      <c r="X261" s="129">
        <v>7.36</v>
      </c>
      <c r="Y261" s="129">
        <v>1.0</v>
      </c>
      <c r="Z261" s="129">
        <v>1.0</v>
      </c>
      <c r="AA261" s="129">
        <v>2.0</v>
      </c>
      <c r="AB261" s="129">
        <v>1.0</v>
      </c>
      <c r="AC261" s="129">
        <v>2.0</v>
      </c>
      <c r="AD261" s="129">
        <v>1.45</v>
      </c>
      <c r="AE261" s="129">
        <v>363.0</v>
      </c>
      <c r="AF261" s="129">
        <v>1.0</v>
      </c>
      <c r="AG261" s="129">
        <v>1.0</v>
      </c>
      <c r="AH261" s="129">
        <v>2.0</v>
      </c>
      <c r="AI261" s="129">
        <v>1.0</v>
      </c>
      <c r="AJ261" s="129">
        <v>2.0</v>
      </c>
      <c r="AK261" s="129">
        <v>1.0</v>
      </c>
      <c r="AL261" s="130">
        <v>45386.658824652775</v>
      </c>
    </row>
    <row r="262">
      <c r="A262" s="129">
        <v>445.0</v>
      </c>
      <c r="B262" s="14" t="s">
        <v>60</v>
      </c>
      <c r="C262" s="14" t="s">
        <v>32</v>
      </c>
      <c r="D262" s="14" t="s">
        <v>249</v>
      </c>
      <c r="E262" s="14" t="s">
        <v>364</v>
      </c>
      <c r="F262" s="15" t="s">
        <v>81</v>
      </c>
      <c r="G262" s="15" t="s">
        <v>36</v>
      </c>
      <c r="H262" s="18" t="s">
        <v>1057</v>
      </c>
      <c r="I262" s="18" t="s">
        <v>1058</v>
      </c>
      <c r="J262" s="129">
        <v>2522947.51</v>
      </c>
      <c r="K262" s="129">
        <v>2302365.49</v>
      </c>
      <c r="L262" s="129">
        <v>73738.85</v>
      </c>
      <c r="M262" s="129">
        <v>71049.47</v>
      </c>
      <c r="N262" s="129">
        <v>60.0</v>
      </c>
      <c r="O262" s="129">
        <v>73.0</v>
      </c>
      <c r="P262" s="129">
        <v>763.0</v>
      </c>
      <c r="Q262" s="129">
        <v>685.0</v>
      </c>
      <c r="R262" s="129">
        <v>48.0</v>
      </c>
      <c r="S262" s="129">
        <v>46.0</v>
      </c>
      <c r="T262" s="129">
        <v>-17.0</v>
      </c>
      <c r="U262" s="129">
        <v>11.0</v>
      </c>
      <c r="V262" s="129">
        <v>4.0</v>
      </c>
      <c r="W262" s="129">
        <v>3.79</v>
      </c>
      <c r="X262" s="129">
        <v>9.58</v>
      </c>
      <c r="Y262" s="129">
        <v>1.0</v>
      </c>
      <c r="Z262" s="129">
        <v>1.0</v>
      </c>
      <c r="AA262" s="129">
        <v>1.0</v>
      </c>
      <c r="AB262" s="129">
        <v>1.0</v>
      </c>
      <c r="AC262" s="129">
        <v>2.0</v>
      </c>
      <c r="AD262" s="129">
        <v>1.25</v>
      </c>
      <c r="AE262" s="129">
        <v>409.0</v>
      </c>
      <c r="AF262" s="129">
        <v>1.0</v>
      </c>
      <c r="AG262" s="129">
        <v>1.0</v>
      </c>
      <c r="AH262" s="129">
        <v>1.0</v>
      </c>
      <c r="AI262" s="129">
        <v>1.0</v>
      </c>
      <c r="AJ262" s="129">
        <v>2.0</v>
      </c>
      <c r="AK262" s="129">
        <v>1.0</v>
      </c>
      <c r="AL262" s="130">
        <v>45386.658824652775</v>
      </c>
    </row>
    <row r="263">
      <c r="A263" s="129">
        <v>448.0</v>
      </c>
      <c r="B263" s="14" t="s">
        <v>122</v>
      </c>
      <c r="C263" s="14" t="s">
        <v>32</v>
      </c>
      <c r="D263" s="14" t="s">
        <v>444</v>
      </c>
      <c r="E263" s="14" t="s">
        <v>445</v>
      </c>
      <c r="F263" s="15" t="s">
        <v>185</v>
      </c>
      <c r="G263" s="15" t="s">
        <v>46</v>
      </c>
      <c r="H263" s="18" t="s">
        <v>1057</v>
      </c>
      <c r="I263" s="18" t="s">
        <v>1058</v>
      </c>
      <c r="J263" s="129">
        <v>790436.77</v>
      </c>
      <c r="K263" s="129">
        <v>931836.45</v>
      </c>
      <c r="L263" s="129">
        <v>22248.25</v>
      </c>
      <c r="M263" s="129">
        <v>27134.72</v>
      </c>
      <c r="N263" s="129">
        <v>19.0</v>
      </c>
      <c r="O263" s="129">
        <v>5.0</v>
      </c>
      <c r="P263" s="129">
        <v>281.0</v>
      </c>
      <c r="Q263" s="129">
        <v>297.0</v>
      </c>
      <c r="R263" s="129">
        <v>31.0</v>
      </c>
      <c r="S263" s="129">
        <v>25.0</v>
      </c>
      <c r="T263" s="129">
        <v>280.0</v>
      </c>
      <c r="U263" s="129">
        <v>-5.0</v>
      </c>
      <c r="V263" s="129">
        <v>24.0</v>
      </c>
      <c r="W263" s="129">
        <v>-18.01</v>
      </c>
      <c r="X263" s="129">
        <v>-15.17</v>
      </c>
      <c r="Y263" s="129">
        <v>5.0</v>
      </c>
      <c r="Z263" s="129">
        <v>1.0</v>
      </c>
      <c r="AA263" s="129">
        <v>2.0</v>
      </c>
      <c r="AB263" s="129">
        <v>1.0</v>
      </c>
      <c r="AC263" s="129">
        <v>1.0</v>
      </c>
      <c r="AD263" s="129">
        <v>1.4</v>
      </c>
      <c r="AE263" s="129">
        <v>370.0</v>
      </c>
      <c r="AF263" s="129">
        <v>4.0</v>
      </c>
      <c r="AG263" s="129">
        <v>1.0</v>
      </c>
      <c r="AH263" s="129">
        <v>2.0</v>
      </c>
      <c r="AI263" s="129">
        <v>1.0</v>
      </c>
      <c r="AJ263" s="129">
        <v>1.0</v>
      </c>
      <c r="AK263" s="129">
        <v>1.0</v>
      </c>
      <c r="AL263" s="130">
        <v>45386.658824652775</v>
      </c>
    </row>
    <row r="264">
      <c r="A264" s="129">
        <v>451.0</v>
      </c>
      <c r="B264" s="14" t="s">
        <v>37</v>
      </c>
      <c r="C264" s="14" t="s">
        <v>32</v>
      </c>
      <c r="D264" s="14" t="s">
        <v>446</v>
      </c>
      <c r="E264" s="14" t="s">
        <v>447</v>
      </c>
      <c r="F264" s="15" t="s">
        <v>220</v>
      </c>
      <c r="G264" s="15" t="s">
        <v>59</v>
      </c>
      <c r="H264" s="18" t="s">
        <v>1057</v>
      </c>
      <c r="I264" s="18" t="s">
        <v>1058</v>
      </c>
      <c r="J264" s="129">
        <v>966838.83</v>
      </c>
      <c r="K264" s="129">
        <v>854735.06</v>
      </c>
      <c r="L264" s="129">
        <v>32745.02</v>
      </c>
      <c r="M264" s="129">
        <v>29381.99</v>
      </c>
      <c r="N264" s="129">
        <v>17.0</v>
      </c>
      <c r="O264" s="129">
        <v>49.0</v>
      </c>
      <c r="P264" s="129">
        <v>325.0</v>
      </c>
      <c r="Q264" s="129">
        <v>320.0</v>
      </c>
      <c r="R264" s="129">
        <v>32.0</v>
      </c>
      <c r="S264" s="129">
        <v>16.0</v>
      </c>
      <c r="T264" s="129">
        <v>-65.0</v>
      </c>
      <c r="U264" s="129">
        <v>1.0</v>
      </c>
      <c r="V264" s="129">
        <v>100.0</v>
      </c>
      <c r="W264" s="129">
        <v>11.45</v>
      </c>
      <c r="X264" s="129">
        <v>13.12</v>
      </c>
      <c r="Y264" s="129">
        <v>1.0</v>
      </c>
      <c r="Z264" s="129">
        <v>1.0</v>
      </c>
      <c r="AA264" s="129">
        <v>5.0</v>
      </c>
      <c r="AB264" s="129">
        <v>3.0</v>
      </c>
      <c r="AC264" s="129">
        <v>3.0</v>
      </c>
      <c r="AD264" s="129">
        <v>3.1</v>
      </c>
      <c r="AE264" s="129">
        <v>162.0</v>
      </c>
      <c r="AF264" s="129">
        <v>1.0</v>
      </c>
      <c r="AG264" s="129">
        <v>1.0</v>
      </c>
      <c r="AH264" s="129">
        <v>4.0</v>
      </c>
      <c r="AI264" s="129">
        <v>2.0</v>
      </c>
      <c r="AJ264" s="129">
        <v>2.0</v>
      </c>
      <c r="AK264" s="129">
        <v>3.0</v>
      </c>
      <c r="AL264" s="130">
        <v>45386.658824652775</v>
      </c>
    </row>
    <row r="265">
      <c r="A265" s="129">
        <v>452.0</v>
      </c>
      <c r="B265" s="14" t="s">
        <v>37</v>
      </c>
      <c r="C265" s="14" t="s">
        <v>32</v>
      </c>
      <c r="D265" s="14" t="s">
        <v>448</v>
      </c>
      <c r="E265" s="14" t="s">
        <v>449</v>
      </c>
      <c r="F265" s="15" t="s">
        <v>88</v>
      </c>
      <c r="G265" s="15" t="s">
        <v>59</v>
      </c>
      <c r="H265" s="18" t="s">
        <v>1057</v>
      </c>
      <c r="I265" s="18" t="s">
        <v>1058</v>
      </c>
      <c r="J265" s="129">
        <v>1171892.15</v>
      </c>
      <c r="K265" s="129">
        <v>1183792.82</v>
      </c>
      <c r="L265" s="129">
        <v>29327.3</v>
      </c>
      <c r="M265" s="129">
        <v>26799.62</v>
      </c>
      <c r="N265" s="14" t="s">
        <v>41</v>
      </c>
      <c r="O265" s="14" t="s">
        <v>41</v>
      </c>
      <c r="P265" s="129">
        <v>237.0</v>
      </c>
      <c r="Q265" s="129">
        <v>237.0</v>
      </c>
      <c r="R265" s="129">
        <v>7.0</v>
      </c>
      <c r="S265" s="129">
        <v>9.0</v>
      </c>
      <c r="T265" s="14" t="s">
        <v>41</v>
      </c>
      <c r="U265" s="129">
        <v>0.0</v>
      </c>
      <c r="V265" s="129">
        <v>-22.0</v>
      </c>
      <c r="W265" s="129">
        <v>9.43</v>
      </c>
      <c r="X265" s="129">
        <v>-1.01</v>
      </c>
      <c r="Y265" s="14" t="s">
        <v>41</v>
      </c>
      <c r="Z265" s="129">
        <v>1.0</v>
      </c>
      <c r="AA265" s="129">
        <v>1.0</v>
      </c>
      <c r="AB265" s="129">
        <v>3.0</v>
      </c>
      <c r="AC265" s="129">
        <v>1.0</v>
      </c>
      <c r="AD265" s="129">
        <v>1.75</v>
      </c>
      <c r="AE265" s="129">
        <v>314.0</v>
      </c>
      <c r="AF265" s="14" t="s">
        <v>41</v>
      </c>
      <c r="AG265" s="129">
        <v>1.0</v>
      </c>
      <c r="AH265" s="129">
        <v>1.0</v>
      </c>
      <c r="AI265" s="129">
        <v>2.0</v>
      </c>
      <c r="AJ265" s="129">
        <v>1.0</v>
      </c>
      <c r="AK265" s="129">
        <v>1.0</v>
      </c>
      <c r="AL265" s="130">
        <v>45386.658824652775</v>
      </c>
    </row>
    <row r="266">
      <c r="A266" s="129">
        <v>453.0</v>
      </c>
      <c r="B266" s="14" t="s">
        <v>97</v>
      </c>
      <c r="C266" s="14" t="s">
        <v>32</v>
      </c>
      <c r="D266" s="14" t="s">
        <v>337</v>
      </c>
      <c r="E266" s="14" t="s">
        <v>450</v>
      </c>
      <c r="F266" s="15" t="s">
        <v>451</v>
      </c>
      <c r="G266" s="15" t="s">
        <v>101</v>
      </c>
      <c r="H266" s="18" t="s">
        <v>1057</v>
      </c>
      <c r="I266" s="18" t="s">
        <v>1058</v>
      </c>
      <c r="J266" s="129">
        <v>905098.01</v>
      </c>
      <c r="K266" s="129">
        <v>796049.14</v>
      </c>
      <c r="L266" s="129">
        <v>23123.5</v>
      </c>
      <c r="M266" s="129">
        <v>23034.0</v>
      </c>
      <c r="N266" s="129">
        <v>5.0</v>
      </c>
      <c r="O266" s="129">
        <v>8.0</v>
      </c>
      <c r="P266" s="129">
        <v>282.0</v>
      </c>
      <c r="Q266" s="129">
        <v>249.0</v>
      </c>
      <c r="R266" s="129">
        <v>14.0</v>
      </c>
      <c r="S266" s="129">
        <v>11.0</v>
      </c>
      <c r="T266" s="129">
        <v>-37.0</v>
      </c>
      <c r="U266" s="129">
        <v>13.0</v>
      </c>
      <c r="V266" s="129">
        <v>27.0</v>
      </c>
      <c r="W266" s="129">
        <v>0.39</v>
      </c>
      <c r="X266" s="129">
        <v>13.7</v>
      </c>
      <c r="Y266" s="129">
        <v>1.0</v>
      </c>
      <c r="Z266" s="129">
        <v>1.0</v>
      </c>
      <c r="AA266" s="129">
        <v>2.0</v>
      </c>
      <c r="AB266" s="129">
        <v>1.0</v>
      </c>
      <c r="AC266" s="129">
        <v>3.0</v>
      </c>
      <c r="AD266" s="129">
        <v>1.7</v>
      </c>
      <c r="AE266" s="129">
        <v>322.0</v>
      </c>
      <c r="AF266" s="129">
        <v>1.0</v>
      </c>
      <c r="AG266" s="129">
        <v>1.0</v>
      </c>
      <c r="AH266" s="129">
        <v>2.0</v>
      </c>
      <c r="AI266" s="129">
        <v>1.0</v>
      </c>
      <c r="AJ266" s="129">
        <v>2.0</v>
      </c>
      <c r="AK266" s="129">
        <v>1.0</v>
      </c>
      <c r="AL266" s="130">
        <v>45386.658824652775</v>
      </c>
    </row>
    <row r="267">
      <c r="A267" s="129">
        <v>454.0</v>
      </c>
      <c r="B267" s="14" t="s">
        <v>42</v>
      </c>
      <c r="C267" s="14" t="s">
        <v>32</v>
      </c>
      <c r="D267" s="14" t="s">
        <v>323</v>
      </c>
      <c r="E267" s="14" t="s">
        <v>324</v>
      </c>
      <c r="F267" s="15" t="s">
        <v>45</v>
      </c>
      <c r="G267" s="15" t="s">
        <v>46</v>
      </c>
      <c r="H267" s="18" t="s">
        <v>1057</v>
      </c>
      <c r="I267" s="18" t="s">
        <v>1058</v>
      </c>
      <c r="J267" s="129">
        <v>741972.43</v>
      </c>
      <c r="K267" s="129">
        <v>647157.65</v>
      </c>
      <c r="L267" s="129">
        <v>25828.65</v>
      </c>
      <c r="M267" s="129">
        <v>24436.23</v>
      </c>
      <c r="N267" s="129">
        <v>14.0</v>
      </c>
      <c r="O267" s="129">
        <v>8.0</v>
      </c>
      <c r="P267" s="129">
        <v>375.0</v>
      </c>
      <c r="Q267" s="129">
        <v>342.0</v>
      </c>
      <c r="R267" s="129">
        <v>13.0</v>
      </c>
      <c r="S267" s="129">
        <v>19.0</v>
      </c>
      <c r="T267" s="129">
        <v>75.0</v>
      </c>
      <c r="U267" s="129">
        <v>9.0</v>
      </c>
      <c r="V267" s="129">
        <v>-31.0</v>
      </c>
      <c r="W267" s="129">
        <v>5.7</v>
      </c>
      <c r="X267" s="129">
        <v>14.65</v>
      </c>
      <c r="Y267" s="129">
        <v>3.0</v>
      </c>
      <c r="Z267" s="129">
        <v>1.0</v>
      </c>
      <c r="AA267" s="129">
        <v>1.0</v>
      </c>
      <c r="AB267" s="129">
        <v>2.0</v>
      </c>
      <c r="AC267" s="129">
        <v>3.0</v>
      </c>
      <c r="AD267" s="129">
        <v>2.0</v>
      </c>
      <c r="AE267" s="129">
        <v>267.0</v>
      </c>
      <c r="AF267" s="129">
        <v>2.0</v>
      </c>
      <c r="AG267" s="129">
        <v>1.0</v>
      </c>
      <c r="AH267" s="129">
        <v>1.0</v>
      </c>
      <c r="AI267" s="129">
        <v>1.0</v>
      </c>
      <c r="AJ267" s="129">
        <v>2.0</v>
      </c>
      <c r="AK267" s="129">
        <v>2.0</v>
      </c>
      <c r="AL267" s="130">
        <v>45386.658824652775</v>
      </c>
    </row>
    <row r="268">
      <c r="A268" s="129">
        <v>455.0</v>
      </c>
      <c r="B268" s="14" t="s">
        <v>42</v>
      </c>
      <c r="C268" s="14" t="s">
        <v>32</v>
      </c>
      <c r="D268" s="14" t="s">
        <v>452</v>
      </c>
      <c r="E268" s="14" t="s">
        <v>453</v>
      </c>
      <c r="F268" s="15" t="s">
        <v>45</v>
      </c>
      <c r="G268" s="15" t="s">
        <v>46</v>
      </c>
      <c r="H268" s="18" t="s">
        <v>1057</v>
      </c>
      <c r="I268" s="18" t="s">
        <v>1058</v>
      </c>
      <c r="J268" s="129">
        <v>1678008.14</v>
      </c>
      <c r="K268" s="129">
        <v>1507585.95</v>
      </c>
      <c r="L268" s="129">
        <v>56023.61</v>
      </c>
      <c r="M268" s="129">
        <v>55006.95</v>
      </c>
      <c r="N268" s="129">
        <v>7.0</v>
      </c>
      <c r="O268" s="129">
        <v>38.0</v>
      </c>
      <c r="P268" s="129">
        <v>564.0</v>
      </c>
      <c r="Q268" s="129">
        <v>525.0</v>
      </c>
      <c r="R268" s="129">
        <v>33.0</v>
      </c>
      <c r="S268" s="129">
        <v>49.0</v>
      </c>
      <c r="T268" s="129">
        <v>-81.0</v>
      </c>
      <c r="U268" s="129">
        <v>7.0</v>
      </c>
      <c r="V268" s="129">
        <v>-32.0</v>
      </c>
      <c r="W268" s="129">
        <v>1.85</v>
      </c>
      <c r="X268" s="129">
        <v>11.3</v>
      </c>
      <c r="Y268" s="129">
        <v>1.0</v>
      </c>
      <c r="Z268" s="129">
        <v>1.0</v>
      </c>
      <c r="AA268" s="129">
        <v>1.0</v>
      </c>
      <c r="AB268" s="129">
        <v>1.0</v>
      </c>
      <c r="AC268" s="129">
        <v>2.0</v>
      </c>
      <c r="AD268" s="129">
        <v>1.25</v>
      </c>
      <c r="AE268" s="129">
        <v>407.0</v>
      </c>
      <c r="AF268" s="129">
        <v>1.0</v>
      </c>
      <c r="AG268" s="129">
        <v>1.0</v>
      </c>
      <c r="AH268" s="129">
        <v>1.0</v>
      </c>
      <c r="AI268" s="129">
        <v>1.0</v>
      </c>
      <c r="AJ268" s="129">
        <v>2.0</v>
      </c>
      <c r="AK268" s="129">
        <v>1.0</v>
      </c>
      <c r="AL268" s="130">
        <v>45386.658824652775</v>
      </c>
    </row>
    <row r="269">
      <c r="A269" s="129">
        <v>456.0</v>
      </c>
      <c r="B269" s="14" t="s">
        <v>122</v>
      </c>
      <c r="C269" s="14" t="s">
        <v>32</v>
      </c>
      <c r="D269" s="14" t="s">
        <v>454</v>
      </c>
      <c r="E269" s="14" t="s">
        <v>455</v>
      </c>
      <c r="F269" s="15" t="s">
        <v>243</v>
      </c>
      <c r="G269" s="15" t="s">
        <v>101</v>
      </c>
      <c r="H269" s="18" t="s">
        <v>1057</v>
      </c>
      <c r="I269" s="18" t="s">
        <v>1058</v>
      </c>
      <c r="J269" s="129">
        <v>675641.2</v>
      </c>
      <c r="K269" s="129">
        <v>565064.31</v>
      </c>
      <c r="L269" s="129">
        <v>22427.93</v>
      </c>
      <c r="M269" s="129">
        <v>19984.43</v>
      </c>
      <c r="N269" s="129">
        <v>13.0</v>
      </c>
      <c r="O269" s="129">
        <v>14.0</v>
      </c>
      <c r="P269" s="129">
        <v>350.0</v>
      </c>
      <c r="Q269" s="129">
        <v>356.0</v>
      </c>
      <c r="R269" s="129">
        <v>16.0</v>
      </c>
      <c r="S269" s="129">
        <v>23.0</v>
      </c>
      <c r="T269" s="129">
        <v>-7.0</v>
      </c>
      <c r="U269" s="129">
        <v>-1.0</v>
      </c>
      <c r="V269" s="129">
        <v>-30.0</v>
      </c>
      <c r="W269" s="129">
        <v>12.23</v>
      </c>
      <c r="X269" s="129">
        <v>19.57</v>
      </c>
      <c r="Y269" s="129">
        <v>1.0</v>
      </c>
      <c r="Z269" s="129">
        <v>1.0</v>
      </c>
      <c r="AA269" s="129">
        <v>1.0</v>
      </c>
      <c r="AB269" s="129">
        <v>3.0</v>
      </c>
      <c r="AC269" s="129">
        <v>3.0</v>
      </c>
      <c r="AD269" s="129">
        <v>2.3</v>
      </c>
      <c r="AE269" s="129">
        <v>227.0</v>
      </c>
      <c r="AF269" s="129">
        <v>1.0</v>
      </c>
      <c r="AG269" s="129">
        <v>1.0</v>
      </c>
      <c r="AH269" s="129">
        <v>1.0</v>
      </c>
      <c r="AI269" s="129">
        <v>2.0</v>
      </c>
      <c r="AJ269" s="129">
        <v>2.0</v>
      </c>
      <c r="AK269" s="129">
        <v>2.0</v>
      </c>
      <c r="AL269" s="130">
        <v>45386.658824652775</v>
      </c>
    </row>
    <row r="270">
      <c r="A270" s="129">
        <v>458.0</v>
      </c>
      <c r="B270" s="14" t="s">
        <v>63</v>
      </c>
      <c r="C270" s="14" t="s">
        <v>32</v>
      </c>
      <c r="D270" s="14" t="s">
        <v>205</v>
      </c>
      <c r="E270" s="14" t="s">
        <v>206</v>
      </c>
      <c r="F270" s="15" t="s">
        <v>55</v>
      </c>
      <c r="G270" s="15" t="s">
        <v>36</v>
      </c>
      <c r="H270" s="18" t="s">
        <v>1057</v>
      </c>
      <c r="I270" s="18" t="s">
        <v>1058</v>
      </c>
      <c r="J270" s="129">
        <v>565577.28</v>
      </c>
      <c r="K270" s="129">
        <v>358178.31</v>
      </c>
      <c r="L270" s="129">
        <v>18355.63</v>
      </c>
      <c r="M270" s="129">
        <v>12032.25</v>
      </c>
      <c r="N270" s="129">
        <v>48.0</v>
      </c>
      <c r="O270" s="129">
        <v>7.0</v>
      </c>
      <c r="P270" s="129">
        <v>237.0</v>
      </c>
      <c r="Q270" s="129">
        <v>184.0</v>
      </c>
      <c r="R270" s="129">
        <v>36.0</v>
      </c>
      <c r="S270" s="129">
        <v>15.0</v>
      </c>
      <c r="T270" s="129">
        <v>585.0</v>
      </c>
      <c r="U270" s="129">
        <v>28.0</v>
      </c>
      <c r="V270" s="129">
        <v>140.0</v>
      </c>
      <c r="W270" s="129">
        <v>52.55</v>
      </c>
      <c r="X270" s="129">
        <v>57.9</v>
      </c>
      <c r="Y270" s="129">
        <v>5.0</v>
      </c>
      <c r="Z270" s="129">
        <v>1.0</v>
      </c>
      <c r="AA270" s="129">
        <v>5.0</v>
      </c>
      <c r="AB270" s="129">
        <v>5.0</v>
      </c>
      <c r="AC270" s="129">
        <v>5.0</v>
      </c>
      <c r="AD270" s="129">
        <v>4.6</v>
      </c>
      <c r="AE270" s="129">
        <v>3.0</v>
      </c>
      <c r="AF270" s="129">
        <v>4.0</v>
      </c>
      <c r="AG270" s="129">
        <v>1.0</v>
      </c>
      <c r="AH270" s="129">
        <v>4.0</v>
      </c>
      <c r="AI270" s="129">
        <v>4.0</v>
      </c>
      <c r="AJ270" s="129">
        <v>4.0</v>
      </c>
      <c r="AK270" s="129">
        <v>4.0</v>
      </c>
      <c r="AL270" s="130">
        <v>45386.658824652775</v>
      </c>
    </row>
    <row r="271">
      <c r="A271" s="129">
        <v>459.0</v>
      </c>
      <c r="B271" s="14" t="s">
        <v>122</v>
      </c>
      <c r="C271" s="14" t="s">
        <v>32</v>
      </c>
      <c r="D271" s="14" t="s">
        <v>91</v>
      </c>
      <c r="E271" s="14" t="s">
        <v>344</v>
      </c>
      <c r="F271" s="15" t="s">
        <v>243</v>
      </c>
      <c r="G271" s="15" t="s">
        <v>101</v>
      </c>
      <c r="H271" s="18" t="s">
        <v>1057</v>
      </c>
      <c r="I271" s="18" t="s">
        <v>1058</v>
      </c>
      <c r="J271" s="129">
        <v>720519.12</v>
      </c>
      <c r="K271" s="129">
        <v>674258.98</v>
      </c>
      <c r="L271" s="129">
        <v>21099.5</v>
      </c>
      <c r="M271" s="129">
        <v>21385.0</v>
      </c>
      <c r="N271" s="129">
        <v>1.0</v>
      </c>
      <c r="O271" s="129">
        <v>2.0</v>
      </c>
      <c r="P271" s="129">
        <v>243.0</v>
      </c>
      <c r="Q271" s="129">
        <v>241.0</v>
      </c>
      <c r="R271" s="129">
        <v>13.0</v>
      </c>
      <c r="S271" s="129">
        <v>23.0</v>
      </c>
      <c r="T271" s="129">
        <v>-50.0</v>
      </c>
      <c r="U271" s="129">
        <v>0.0</v>
      </c>
      <c r="V271" s="129">
        <v>-43.0</v>
      </c>
      <c r="W271" s="129">
        <v>-1.34</v>
      </c>
      <c r="X271" s="129">
        <v>6.86</v>
      </c>
      <c r="Y271" s="129">
        <v>1.0</v>
      </c>
      <c r="Z271" s="129">
        <v>1.0</v>
      </c>
      <c r="AA271" s="129">
        <v>1.0</v>
      </c>
      <c r="AB271" s="129">
        <v>1.0</v>
      </c>
      <c r="AC271" s="129">
        <v>1.0</v>
      </c>
      <c r="AD271" s="129">
        <v>1.0</v>
      </c>
      <c r="AE271" s="129">
        <v>496.0</v>
      </c>
      <c r="AF271" s="129">
        <v>1.0</v>
      </c>
      <c r="AG271" s="129">
        <v>1.0</v>
      </c>
      <c r="AH271" s="129">
        <v>1.0</v>
      </c>
      <c r="AI271" s="129">
        <v>1.0</v>
      </c>
      <c r="AJ271" s="129">
        <v>1.0</v>
      </c>
      <c r="AK271" s="129">
        <v>1.0</v>
      </c>
      <c r="AL271" s="130">
        <v>45386.658824652775</v>
      </c>
    </row>
    <row r="272">
      <c r="A272" s="129">
        <v>460.0</v>
      </c>
      <c r="B272" s="14" t="s">
        <v>42</v>
      </c>
      <c r="C272" s="14" t="s">
        <v>32</v>
      </c>
      <c r="D272" s="14" t="s">
        <v>89</v>
      </c>
      <c r="E272" s="14" t="s">
        <v>90</v>
      </c>
      <c r="F272" s="15" t="s">
        <v>52</v>
      </c>
      <c r="G272" s="15" t="s">
        <v>46</v>
      </c>
      <c r="H272" s="18" t="s">
        <v>1057</v>
      </c>
      <c r="I272" s="18" t="s">
        <v>1058</v>
      </c>
      <c r="J272" s="129">
        <v>366564.33</v>
      </c>
      <c r="K272" s="129">
        <v>283383.6</v>
      </c>
      <c r="L272" s="129">
        <v>12385.25</v>
      </c>
      <c r="M272" s="129">
        <v>10484.5</v>
      </c>
      <c r="N272" s="129">
        <v>2.0</v>
      </c>
      <c r="O272" s="129">
        <v>5.0</v>
      </c>
      <c r="P272" s="129">
        <v>303.0</v>
      </c>
      <c r="Q272" s="129">
        <v>240.0</v>
      </c>
      <c r="R272" s="129">
        <v>16.0</v>
      </c>
      <c r="S272" s="129">
        <v>15.0</v>
      </c>
      <c r="T272" s="129">
        <v>-60.0</v>
      </c>
      <c r="U272" s="129">
        <v>26.0</v>
      </c>
      <c r="V272" s="129">
        <v>6.0</v>
      </c>
      <c r="W272" s="129">
        <v>18.13</v>
      </c>
      <c r="X272" s="129">
        <v>29.35</v>
      </c>
      <c r="Y272" s="129">
        <v>1.0</v>
      </c>
      <c r="Z272" s="129">
        <v>1.0</v>
      </c>
      <c r="AA272" s="129">
        <v>1.0</v>
      </c>
      <c r="AB272" s="129">
        <v>5.0</v>
      </c>
      <c r="AC272" s="129">
        <v>4.0</v>
      </c>
      <c r="AD272" s="129">
        <v>3.35</v>
      </c>
      <c r="AE272" s="129">
        <v>135.0</v>
      </c>
      <c r="AF272" s="129">
        <v>1.0</v>
      </c>
      <c r="AG272" s="129">
        <v>1.0</v>
      </c>
      <c r="AH272" s="129">
        <v>1.0</v>
      </c>
      <c r="AI272" s="129">
        <v>4.0</v>
      </c>
      <c r="AJ272" s="129">
        <v>3.0</v>
      </c>
      <c r="AK272" s="129">
        <v>3.0</v>
      </c>
      <c r="AL272" s="130">
        <v>45386.658824652775</v>
      </c>
    </row>
    <row r="273">
      <c r="A273" s="129">
        <v>461.0</v>
      </c>
      <c r="B273" s="14" t="s">
        <v>42</v>
      </c>
      <c r="C273" s="14" t="s">
        <v>32</v>
      </c>
      <c r="D273" s="14" t="s">
        <v>393</v>
      </c>
      <c r="E273" s="14" t="s">
        <v>394</v>
      </c>
      <c r="F273" s="15" t="s">
        <v>121</v>
      </c>
      <c r="G273" s="15" t="s">
        <v>36</v>
      </c>
      <c r="H273" s="18" t="s">
        <v>1057</v>
      </c>
      <c r="I273" s="18" t="s">
        <v>1058</v>
      </c>
      <c r="J273" s="129">
        <v>1163248.22</v>
      </c>
      <c r="K273" s="129">
        <v>934280.82</v>
      </c>
      <c r="L273" s="129">
        <v>36785.25</v>
      </c>
      <c r="M273" s="129">
        <v>34587.25</v>
      </c>
      <c r="N273" s="129">
        <v>27.0</v>
      </c>
      <c r="O273" s="129">
        <v>42.0</v>
      </c>
      <c r="P273" s="129">
        <v>373.0</v>
      </c>
      <c r="Q273" s="129">
        <v>370.0</v>
      </c>
      <c r="R273" s="129">
        <v>17.0</v>
      </c>
      <c r="S273" s="129">
        <v>27.0</v>
      </c>
      <c r="T273" s="129">
        <v>-35.0</v>
      </c>
      <c r="U273" s="129">
        <v>0.0</v>
      </c>
      <c r="V273" s="129">
        <v>-37.0</v>
      </c>
      <c r="W273" s="129">
        <v>6.35</v>
      </c>
      <c r="X273" s="129">
        <v>24.51</v>
      </c>
      <c r="Y273" s="129">
        <v>1.0</v>
      </c>
      <c r="Z273" s="129">
        <v>1.0</v>
      </c>
      <c r="AA273" s="129">
        <v>1.0</v>
      </c>
      <c r="AB273" s="129">
        <v>2.0</v>
      </c>
      <c r="AC273" s="129">
        <v>4.0</v>
      </c>
      <c r="AD273" s="129">
        <v>2.15</v>
      </c>
      <c r="AE273" s="129">
        <v>248.0</v>
      </c>
      <c r="AF273" s="129">
        <v>1.0</v>
      </c>
      <c r="AG273" s="129">
        <v>1.0</v>
      </c>
      <c r="AH273" s="129">
        <v>1.0</v>
      </c>
      <c r="AI273" s="129">
        <v>1.0</v>
      </c>
      <c r="AJ273" s="129">
        <v>3.0</v>
      </c>
      <c r="AK273" s="129">
        <v>2.0</v>
      </c>
      <c r="AL273" s="130">
        <v>45386.658824652775</v>
      </c>
    </row>
    <row r="274">
      <c r="A274" s="129">
        <v>462.0</v>
      </c>
      <c r="B274" s="14" t="s">
        <v>60</v>
      </c>
      <c r="C274" s="14" t="s">
        <v>32</v>
      </c>
      <c r="D274" s="14" t="s">
        <v>284</v>
      </c>
      <c r="E274" s="14" t="s">
        <v>285</v>
      </c>
      <c r="F274" s="15" t="s">
        <v>88</v>
      </c>
      <c r="G274" s="15" t="s">
        <v>59</v>
      </c>
      <c r="H274" s="18" t="s">
        <v>1057</v>
      </c>
      <c r="I274" s="18" t="s">
        <v>1058</v>
      </c>
      <c r="J274" s="129">
        <v>1443374.71</v>
      </c>
      <c r="K274" s="129">
        <v>1424320.0</v>
      </c>
      <c r="L274" s="129">
        <v>39522.67</v>
      </c>
      <c r="M274" s="129">
        <v>42550.98</v>
      </c>
      <c r="N274" s="129">
        <v>8.0</v>
      </c>
      <c r="O274" s="129">
        <v>6.0</v>
      </c>
      <c r="P274" s="129">
        <v>446.0</v>
      </c>
      <c r="Q274" s="129">
        <v>471.0</v>
      </c>
      <c r="R274" s="129">
        <v>29.0</v>
      </c>
      <c r="S274" s="129">
        <v>34.0</v>
      </c>
      <c r="T274" s="129">
        <v>33.0</v>
      </c>
      <c r="U274" s="129">
        <v>-5.0</v>
      </c>
      <c r="V274" s="129">
        <v>-14.0</v>
      </c>
      <c r="W274" s="129">
        <v>-7.12</v>
      </c>
      <c r="X274" s="129">
        <v>1.34</v>
      </c>
      <c r="Y274" s="129">
        <v>2.0</v>
      </c>
      <c r="Z274" s="129">
        <v>1.0</v>
      </c>
      <c r="AA274" s="129">
        <v>1.0</v>
      </c>
      <c r="AB274" s="129">
        <v>1.0</v>
      </c>
      <c r="AC274" s="129">
        <v>1.0</v>
      </c>
      <c r="AD274" s="129">
        <v>1.05</v>
      </c>
      <c r="AE274" s="129">
        <v>481.0</v>
      </c>
      <c r="AF274" s="129">
        <v>2.0</v>
      </c>
      <c r="AG274" s="129">
        <v>1.0</v>
      </c>
      <c r="AH274" s="129">
        <v>1.0</v>
      </c>
      <c r="AI274" s="129">
        <v>1.0</v>
      </c>
      <c r="AJ274" s="129">
        <v>1.0</v>
      </c>
      <c r="AK274" s="129">
        <v>1.0</v>
      </c>
      <c r="AL274" s="130">
        <v>45386.658824652775</v>
      </c>
    </row>
    <row r="275">
      <c r="A275" s="129">
        <v>465.0</v>
      </c>
      <c r="B275" s="14" t="s">
        <v>63</v>
      </c>
      <c r="C275" s="14" t="s">
        <v>32</v>
      </c>
      <c r="D275" s="14" t="s">
        <v>290</v>
      </c>
      <c r="E275" s="14" t="s">
        <v>291</v>
      </c>
      <c r="F275" s="15" t="s">
        <v>88</v>
      </c>
      <c r="G275" s="15" t="s">
        <v>59</v>
      </c>
      <c r="H275" s="18" t="s">
        <v>1057</v>
      </c>
      <c r="I275" s="18" t="s">
        <v>1058</v>
      </c>
      <c r="J275" s="129">
        <v>802192.02</v>
      </c>
      <c r="K275" s="129">
        <v>802612.46</v>
      </c>
      <c r="L275" s="129">
        <v>21565.83</v>
      </c>
      <c r="M275" s="129">
        <v>23321.74</v>
      </c>
      <c r="N275" s="129">
        <v>5.0</v>
      </c>
      <c r="O275" s="129">
        <v>6.0</v>
      </c>
      <c r="P275" s="129">
        <v>361.0</v>
      </c>
      <c r="Q275" s="129">
        <v>387.0</v>
      </c>
      <c r="R275" s="129">
        <v>16.0</v>
      </c>
      <c r="S275" s="129">
        <v>40.0</v>
      </c>
      <c r="T275" s="129">
        <v>-16.0</v>
      </c>
      <c r="U275" s="129">
        <v>-6.0</v>
      </c>
      <c r="V275" s="129">
        <v>-60.0</v>
      </c>
      <c r="W275" s="129">
        <v>-7.53</v>
      </c>
      <c r="X275" s="129">
        <v>-0.05</v>
      </c>
      <c r="Y275" s="129">
        <v>1.0</v>
      </c>
      <c r="Z275" s="129">
        <v>1.0</v>
      </c>
      <c r="AA275" s="129">
        <v>1.0</v>
      </c>
      <c r="AB275" s="129">
        <v>1.0</v>
      </c>
      <c r="AC275" s="129">
        <v>1.0</v>
      </c>
      <c r="AD275" s="129">
        <v>1.0</v>
      </c>
      <c r="AE275" s="129">
        <v>498.0</v>
      </c>
      <c r="AF275" s="129">
        <v>1.0</v>
      </c>
      <c r="AG275" s="129">
        <v>1.0</v>
      </c>
      <c r="AH275" s="129">
        <v>1.0</v>
      </c>
      <c r="AI275" s="129">
        <v>1.0</v>
      </c>
      <c r="AJ275" s="129">
        <v>1.0</v>
      </c>
      <c r="AK275" s="129">
        <v>1.0</v>
      </c>
      <c r="AL275" s="130">
        <v>45386.658824652775</v>
      </c>
    </row>
    <row r="276">
      <c r="A276" s="129">
        <v>466.0</v>
      </c>
      <c r="B276" s="14" t="s">
        <v>63</v>
      </c>
      <c r="C276" s="14" t="s">
        <v>32</v>
      </c>
      <c r="D276" s="14" t="s">
        <v>138</v>
      </c>
      <c r="E276" s="14" t="s">
        <v>456</v>
      </c>
      <c r="F276" s="15" t="s">
        <v>88</v>
      </c>
      <c r="G276" s="15" t="s">
        <v>59</v>
      </c>
      <c r="H276" s="18" t="s">
        <v>1057</v>
      </c>
      <c r="I276" s="18" t="s">
        <v>1058</v>
      </c>
      <c r="J276" s="129">
        <v>773666.36</v>
      </c>
      <c r="K276" s="129">
        <v>822162.16</v>
      </c>
      <c r="L276" s="129">
        <v>21282.25</v>
      </c>
      <c r="M276" s="129">
        <v>23165.96</v>
      </c>
      <c r="N276" s="129">
        <v>9.0</v>
      </c>
      <c r="O276" s="129">
        <v>5.0</v>
      </c>
      <c r="P276" s="129">
        <v>228.0</v>
      </c>
      <c r="Q276" s="129">
        <v>203.0</v>
      </c>
      <c r="R276" s="129">
        <v>13.0</v>
      </c>
      <c r="S276" s="129">
        <v>11.0</v>
      </c>
      <c r="T276" s="129">
        <v>80.0</v>
      </c>
      <c r="U276" s="129">
        <v>12.0</v>
      </c>
      <c r="V276" s="129">
        <v>18.0</v>
      </c>
      <c r="W276" s="129">
        <v>-8.13</v>
      </c>
      <c r="X276" s="129">
        <v>-5.9</v>
      </c>
      <c r="Y276" s="129">
        <v>3.0</v>
      </c>
      <c r="Z276" s="129">
        <v>1.0</v>
      </c>
      <c r="AA276" s="129">
        <v>1.0</v>
      </c>
      <c r="AB276" s="129">
        <v>1.0</v>
      </c>
      <c r="AC276" s="129">
        <v>1.0</v>
      </c>
      <c r="AD276" s="129">
        <v>1.1</v>
      </c>
      <c r="AE276" s="129">
        <v>470.0</v>
      </c>
      <c r="AF276" s="129">
        <v>2.0</v>
      </c>
      <c r="AG276" s="129">
        <v>1.0</v>
      </c>
      <c r="AH276" s="129">
        <v>1.0</v>
      </c>
      <c r="AI276" s="129">
        <v>1.0</v>
      </c>
      <c r="AJ276" s="129">
        <v>1.0</v>
      </c>
      <c r="AK276" s="129">
        <v>1.0</v>
      </c>
      <c r="AL276" s="130">
        <v>45386.658824652775</v>
      </c>
    </row>
    <row r="277">
      <c r="A277" s="129">
        <v>468.0</v>
      </c>
      <c r="B277" s="14" t="s">
        <v>60</v>
      </c>
      <c r="C277" s="14" t="s">
        <v>32</v>
      </c>
      <c r="D277" s="14" t="s">
        <v>457</v>
      </c>
      <c r="E277" s="14" t="s">
        <v>458</v>
      </c>
      <c r="F277" s="15" t="s">
        <v>81</v>
      </c>
      <c r="G277" s="15" t="s">
        <v>36</v>
      </c>
      <c r="H277" s="18" t="s">
        <v>1057</v>
      </c>
      <c r="I277" s="18" t="s">
        <v>1058</v>
      </c>
      <c r="J277" s="129">
        <v>894572.95</v>
      </c>
      <c r="K277" s="129">
        <v>648831.83</v>
      </c>
      <c r="L277" s="129">
        <v>24520.89</v>
      </c>
      <c r="M277" s="129">
        <v>18865.41</v>
      </c>
      <c r="N277" s="129">
        <v>2.0</v>
      </c>
      <c r="O277" s="129">
        <v>8.0</v>
      </c>
      <c r="P277" s="129">
        <v>352.0</v>
      </c>
      <c r="Q277" s="129">
        <v>270.0</v>
      </c>
      <c r="R277" s="129">
        <v>37.0</v>
      </c>
      <c r="S277" s="129">
        <v>21.0</v>
      </c>
      <c r="T277" s="129">
        <v>-75.0</v>
      </c>
      <c r="U277" s="129">
        <v>30.0</v>
      </c>
      <c r="V277" s="129">
        <v>76.0</v>
      </c>
      <c r="W277" s="129">
        <v>29.98</v>
      </c>
      <c r="X277" s="129">
        <v>37.87</v>
      </c>
      <c r="Y277" s="129">
        <v>1.0</v>
      </c>
      <c r="Z277" s="129">
        <v>1.0</v>
      </c>
      <c r="AA277" s="129">
        <v>4.0</v>
      </c>
      <c r="AB277" s="129">
        <v>5.0</v>
      </c>
      <c r="AC277" s="129">
        <v>5.0</v>
      </c>
      <c r="AD277" s="129">
        <v>4.2</v>
      </c>
      <c r="AE277" s="129">
        <v>29.0</v>
      </c>
      <c r="AF277" s="129">
        <v>1.0</v>
      </c>
      <c r="AG277" s="129">
        <v>1.0</v>
      </c>
      <c r="AH277" s="129">
        <v>3.0</v>
      </c>
      <c r="AI277" s="129">
        <v>4.0</v>
      </c>
      <c r="AJ277" s="129">
        <v>4.0</v>
      </c>
      <c r="AK277" s="129">
        <v>4.0</v>
      </c>
      <c r="AL277" s="130">
        <v>45386.658824652775</v>
      </c>
    </row>
    <row r="278">
      <c r="A278" s="129">
        <v>469.0</v>
      </c>
      <c r="B278" s="14" t="s">
        <v>67</v>
      </c>
      <c r="C278" s="14" t="s">
        <v>32</v>
      </c>
      <c r="D278" s="14" t="s">
        <v>459</v>
      </c>
      <c r="E278" s="14" t="s">
        <v>460</v>
      </c>
      <c r="F278" s="15" t="s">
        <v>121</v>
      </c>
      <c r="G278" s="15" t="s">
        <v>36</v>
      </c>
      <c r="H278" s="18" t="s">
        <v>1057</v>
      </c>
      <c r="I278" s="18" t="s">
        <v>1058</v>
      </c>
      <c r="J278" s="129">
        <v>2226178.54</v>
      </c>
      <c r="K278" s="129">
        <v>952661.35</v>
      </c>
      <c r="L278" s="129">
        <v>68254.58</v>
      </c>
      <c r="M278" s="129">
        <v>38847.87</v>
      </c>
      <c r="N278" s="129">
        <v>61.0</v>
      </c>
      <c r="O278" s="129">
        <v>54.0</v>
      </c>
      <c r="P278" s="129">
        <v>665.0</v>
      </c>
      <c r="Q278" s="129">
        <v>431.0</v>
      </c>
      <c r="R278" s="129">
        <v>44.0</v>
      </c>
      <c r="S278" s="129">
        <v>35.0</v>
      </c>
      <c r="T278" s="129">
        <v>12.0</v>
      </c>
      <c r="U278" s="129">
        <v>54.0</v>
      </c>
      <c r="V278" s="129">
        <v>25.0</v>
      </c>
      <c r="W278" s="129">
        <v>75.7</v>
      </c>
      <c r="X278" s="129">
        <v>133.68</v>
      </c>
      <c r="Y278" s="129">
        <v>1.0</v>
      </c>
      <c r="Z278" s="129">
        <v>1.0</v>
      </c>
      <c r="AA278" s="129">
        <v>2.0</v>
      </c>
      <c r="AB278" s="129">
        <v>5.0</v>
      </c>
      <c r="AC278" s="129">
        <v>5.0</v>
      </c>
      <c r="AD278" s="129">
        <v>3.8</v>
      </c>
      <c r="AE278" s="129">
        <v>69.0</v>
      </c>
      <c r="AF278" s="129">
        <v>1.0</v>
      </c>
      <c r="AG278" s="129">
        <v>1.0</v>
      </c>
      <c r="AH278" s="129">
        <v>2.0</v>
      </c>
      <c r="AI278" s="129">
        <v>4.0</v>
      </c>
      <c r="AJ278" s="129">
        <v>4.0</v>
      </c>
      <c r="AK278" s="129">
        <v>4.0</v>
      </c>
      <c r="AL278" s="130">
        <v>45386.658824652775</v>
      </c>
    </row>
    <row r="279">
      <c r="A279" s="129">
        <v>471.0</v>
      </c>
      <c r="B279" s="14" t="s">
        <v>37</v>
      </c>
      <c r="C279" s="14" t="s">
        <v>32</v>
      </c>
      <c r="D279" s="14" t="s">
        <v>379</v>
      </c>
      <c r="E279" s="14" t="s">
        <v>380</v>
      </c>
      <c r="F279" s="15" t="s">
        <v>55</v>
      </c>
      <c r="G279" s="15" t="s">
        <v>36</v>
      </c>
      <c r="H279" s="18" t="s">
        <v>1057</v>
      </c>
      <c r="I279" s="18" t="s">
        <v>1058</v>
      </c>
      <c r="J279" s="129">
        <v>1204057.15</v>
      </c>
      <c r="K279" s="129">
        <v>1110553.11</v>
      </c>
      <c r="L279" s="129">
        <v>36053.98</v>
      </c>
      <c r="M279" s="129">
        <v>37153.01</v>
      </c>
      <c r="N279" s="129">
        <v>35.0</v>
      </c>
      <c r="O279" s="129">
        <v>35.0</v>
      </c>
      <c r="P279" s="129">
        <v>432.0</v>
      </c>
      <c r="Q279" s="129">
        <v>386.0</v>
      </c>
      <c r="R279" s="129">
        <v>122.0</v>
      </c>
      <c r="S279" s="129">
        <v>31.0</v>
      </c>
      <c r="T279" s="129">
        <v>0.0</v>
      </c>
      <c r="U279" s="129">
        <v>11.0</v>
      </c>
      <c r="V279" s="129">
        <v>293.0</v>
      </c>
      <c r="W279" s="129">
        <v>-2.96</v>
      </c>
      <c r="X279" s="129">
        <v>8.42</v>
      </c>
      <c r="Y279" s="129">
        <v>1.0</v>
      </c>
      <c r="Z279" s="129">
        <v>1.0</v>
      </c>
      <c r="AA279" s="129">
        <v>5.0</v>
      </c>
      <c r="AB279" s="129">
        <v>1.0</v>
      </c>
      <c r="AC279" s="129">
        <v>2.0</v>
      </c>
      <c r="AD279" s="129">
        <v>2.05</v>
      </c>
      <c r="AE279" s="129">
        <v>262.0</v>
      </c>
      <c r="AF279" s="129">
        <v>1.0</v>
      </c>
      <c r="AG279" s="129">
        <v>1.0</v>
      </c>
      <c r="AH279" s="129">
        <v>4.0</v>
      </c>
      <c r="AI279" s="129">
        <v>1.0</v>
      </c>
      <c r="AJ279" s="129">
        <v>2.0</v>
      </c>
      <c r="AK279" s="129">
        <v>2.0</v>
      </c>
      <c r="AL279" s="130">
        <v>45386.658824652775</v>
      </c>
    </row>
    <row r="280">
      <c r="A280" s="129">
        <v>474.0</v>
      </c>
      <c r="B280" s="14" t="s">
        <v>63</v>
      </c>
      <c r="C280" s="14" t="s">
        <v>32</v>
      </c>
      <c r="D280" s="14" t="s">
        <v>91</v>
      </c>
      <c r="E280" s="14" t="s">
        <v>224</v>
      </c>
      <c r="F280" s="15" t="s">
        <v>88</v>
      </c>
      <c r="G280" s="15" t="s">
        <v>59</v>
      </c>
      <c r="H280" s="18" t="s">
        <v>1057</v>
      </c>
      <c r="I280" s="18" t="s">
        <v>1058</v>
      </c>
      <c r="J280" s="129">
        <v>1405773.79</v>
      </c>
      <c r="K280" s="129">
        <v>1457288.56</v>
      </c>
      <c r="L280" s="129">
        <v>32060.0</v>
      </c>
      <c r="M280" s="129">
        <v>34424.0</v>
      </c>
      <c r="N280" s="129">
        <v>17.0</v>
      </c>
      <c r="O280" s="129">
        <v>9.0</v>
      </c>
      <c r="P280" s="129">
        <v>417.0</v>
      </c>
      <c r="Q280" s="129">
        <v>370.0</v>
      </c>
      <c r="R280" s="129">
        <v>20.0</v>
      </c>
      <c r="S280" s="129">
        <v>14.0</v>
      </c>
      <c r="T280" s="129">
        <v>88.0</v>
      </c>
      <c r="U280" s="129">
        <v>12.0</v>
      </c>
      <c r="V280" s="129">
        <v>42.0</v>
      </c>
      <c r="W280" s="129">
        <v>-6.87</v>
      </c>
      <c r="X280" s="129">
        <v>-3.53</v>
      </c>
      <c r="Y280" s="129">
        <v>3.0</v>
      </c>
      <c r="Z280" s="129">
        <v>1.0</v>
      </c>
      <c r="AA280" s="129">
        <v>3.0</v>
      </c>
      <c r="AB280" s="129">
        <v>1.0</v>
      </c>
      <c r="AC280" s="129">
        <v>1.0</v>
      </c>
      <c r="AD280" s="129">
        <v>1.5</v>
      </c>
      <c r="AE280" s="129">
        <v>354.0</v>
      </c>
      <c r="AF280" s="129">
        <v>2.0</v>
      </c>
      <c r="AG280" s="129">
        <v>1.0</v>
      </c>
      <c r="AH280" s="129">
        <v>2.0</v>
      </c>
      <c r="AI280" s="129">
        <v>1.0</v>
      </c>
      <c r="AJ280" s="129">
        <v>1.0</v>
      </c>
      <c r="AK280" s="129">
        <v>1.0</v>
      </c>
      <c r="AL280" s="130">
        <v>45386.658824652775</v>
      </c>
    </row>
    <row r="281">
      <c r="A281" s="129">
        <v>475.0</v>
      </c>
      <c r="B281" s="14" t="s">
        <v>97</v>
      </c>
      <c r="C281" s="14" t="s">
        <v>32</v>
      </c>
      <c r="D281" s="14" t="s">
        <v>144</v>
      </c>
      <c r="E281" s="14" t="s">
        <v>461</v>
      </c>
      <c r="F281" s="15" t="s">
        <v>143</v>
      </c>
      <c r="G281" s="15" t="s">
        <v>101</v>
      </c>
      <c r="H281" s="18" t="s">
        <v>1057</v>
      </c>
      <c r="I281" s="18" t="s">
        <v>1058</v>
      </c>
      <c r="J281" s="129">
        <v>1812532.28</v>
      </c>
      <c r="K281" s="129">
        <v>1488981.19</v>
      </c>
      <c r="L281" s="129">
        <v>42920.3</v>
      </c>
      <c r="M281" s="129">
        <v>36155.99</v>
      </c>
      <c r="N281" s="129">
        <v>26.0</v>
      </c>
      <c r="O281" s="129">
        <v>16.0</v>
      </c>
      <c r="P281" s="129">
        <v>431.0</v>
      </c>
      <c r="Q281" s="129">
        <v>402.0</v>
      </c>
      <c r="R281" s="129">
        <v>24.0</v>
      </c>
      <c r="S281" s="129">
        <v>31.0</v>
      </c>
      <c r="T281" s="129">
        <v>62.0</v>
      </c>
      <c r="U281" s="129">
        <v>7.0</v>
      </c>
      <c r="V281" s="129">
        <v>-22.0</v>
      </c>
      <c r="W281" s="129">
        <v>18.71</v>
      </c>
      <c r="X281" s="129">
        <v>21.73</v>
      </c>
      <c r="Y281" s="129">
        <v>3.0</v>
      </c>
      <c r="Z281" s="129">
        <v>1.0</v>
      </c>
      <c r="AA281" s="129">
        <v>1.0</v>
      </c>
      <c r="AB281" s="129">
        <v>5.0</v>
      </c>
      <c r="AC281" s="129">
        <v>3.0</v>
      </c>
      <c r="AD281" s="129">
        <v>3.2</v>
      </c>
      <c r="AE281" s="129">
        <v>155.0</v>
      </c>
      <c r="AF281" s="129">
        <v>2.0</v>
      </c>
      <c r="AG281" s="129">
        <v>1.0</v>
      </c>
      <c r="AH281" s="129">
        <v>1.0</v>
      </c>
      <c r="AI281" s="129">
        <v>4.0</v>
      </c>
      <c r="AJ281" s="129">
        <v>2.0</v>
      </c>
      <c r="AK281" s="129">
        <v>3.0</v>
      </c>
      <c r="AL281" s="130">
        <v>45386.658824652775</v>
      </c>
    </row>
    <row r="282">
      <c r="A282" s="129">
        <v>476.0</v>
      </c>
      <c r="B282" s="14" t="s">
        <v>60</v>
      </c>
      <c r="C282" s="14" t="s">
        <v>32</v>
      </c>
      <c r="D282" s="14" t="s">
        <v>462</v>
      </c>
      <c r="E282" s="14" t="s">
        <v>463</v>
      </c>
      <c r="F282" s="15" t="s">
        <v>118</v>
      </c>
      <c r="G282" s="15" t="s">
        <v>59</v>
      </c>
      <c r="H282" s="18" t="s">
        <v>1057</v>
      </c>
      <c r="I282" s="18" t="s">
        <v>1058</v>
      </c>
      <c r="J282" s="129">
        <v>1479836.77</v>
      </c>
      <c r="K282" s="129">
        <v>1336161.52</v>
      </c>
      <c r="L282" s="129">
        <v>38730.81</v>
      </c>
      <c r="M282" s="129">
        <v>36874.15</v>
      </c>
      <c r="N282" s="129">
        <v>9.0</v>
      </c>
      <c r="O282" s="129">
        <v>14.0</v>
      </c>
      <c r="P282" s="129">
        <v>472.0</v>
      </c>
      <c r="Q282" s="129">
        <v>475.0</v>
      </c>
      <c r="R282" s="129">
        <v>44.0</v>
      </c>
      <c r="S282" s="129">
        <v>29.0</v>
      </c>
      <c r="T282" s="129">
        <v>-35.0</v>
      </c>
      <c r="U282" s="129">
        <v>0.0</v>
      </c>
      <c r="V282" s="129">
        <v>51.0</v>
      </c>
      <c r="W282" s="129">
        <v>5.04</v>
      </c>
      <c r="X282" s="129">
        <v>10.75</v>
      </c>
      <c r="Y282" s="129">
        <v>1.0</v>
      </c>
      <c r="Z282" s="129">
        <v>1.0</v>
      </c>
      <c r="AA282" s="129">
        <v>3.0</v>
      </c>
      <c r="AB282" s="129">
        <v>2.0</v>
      </c>
      <c r="AC282" s="129">
        <v>2.0</v>
      </c>
      <c r="AD282" s="129">
        <v>2.05</v>
      </c>
      <c r="AE282" s="129">
        <v>263.0</v>
      </c>
      <c r="AF282" s="129">
        <v>1.0</v>
      </c>
      <c r="AG282" s="129">
        <v>1.0</v>
      </c>
      <c r="AH282" s="129">
        <v>2.0</v>
      </c>
      <c r="AI282" s="129">
        <v>1.0</v>
      </c>
      <c r="AJ282" s="129">
        <v>2.0</v>
      </c>
      <c r="AK282" s="129">
        <v>2.0</v>
      </c>
      <c r="AL282" s="130">
        <v>45386.658824652775</v>
      </c>
    </row>
    <row r="283">
      <c r="A283" s="129">
        <v>478.0</v>
      </c>
      <c r="B283" s="14" t="s">
        <v>63</v>
      </c>
      <c r="C283" s="14" t="s">
        <v>32</v>
      </c>
      <c r="D283" s="14" t="s">
        <v>129</v>
      </c>
      <c r="E283" s="14" t="s">
        <v>195</v>
      </c>
      <c r="F283" s="15" t="s">
        <v>366</v>
      </c>
      <c r="G283" s="15" t="s">
        <v>46</v>
      </c>
      <c r="H283" s="18" t="s">
        <v>1057</v>
      </c>
      <c r="I283" s="18" t="s">
        <v>1058</v>
      </c>
      <c r="J283" s="129">
        <v>1048466.95</v>
      </c>
      <c r="K283" s="129">
        <v>1098560.23</v>
      </c>
      <c r="L283" s="129">
        <v>45242.0</v>
      </c>
      <c r="M283" s="129">
        <v>48347.03</v>
      </c>
      <c r="N283" s="129">
        <v>60.0</v>
      </c>
      <c r="O283" s="129">
        <v>23.0</v>
      </c>
      <c r="P283" s="129">
        <v>467.0</v>
      </c>
      <c r="Q283" s="129">
        <v>432.0</v>
      </c>
      <c r="R283" s="129">
        <v>46.0</v>
      </c>
      <c r="S283" s="129">
        <v>33.0</v>
      </c>
      <c r="T283" s="129">
        <v>160.0</v>
      </c>
      <c r="U283" s="129">
        <v>8.0</v>
      </c>
      <c r="V283" s="129">
        <v>39.0</v>
      </c>
      <c r="W283" s="129">
        <v>-6.42</v>
      </c>
      <c r="X283" s="129">
        <v>-4.56</v>
      </c>
      <c r="Y283" s="129">
        <v>5.0</v>
      </c>
      <c r="Z283" s="129">
        <v>1.0</v>
      </c>
      <c r="AA283" s="129">
        <v>2.0</v>
      </c>
      <c r="AB283" s="129">
        <v>1.0</v>
      </c>
      <c r="AC283" s="129">
        <v>1.0</v>
      </c>
      <c r="AD283" s="129">
        <v>1.4</v>
      </c>
      <c r="AE283" s="129">
        <v>378.0</v>
      </c>
      <c r="AF283" s="129">
        <v>4.0</v>
      </c>
      <c r="AG283" s="129">
        <v>1.0</v>
      </c>
      <c r="AH283" s="129">
        <v>2.0</v>
      </c>
      <c r="AI283" s="129">
        <v>1.0</v>
      </c>
      <c r="AJ283" s="129">
        <v>1.0</v>
      </c>
      <c r="AK283" s="129">
        <v>1.0</v>
      </c>
      <c r="AL283" s="130">
        <v>45386.658824652775</v>
      </c>
    </row>
    <row r="284">
      <c r="A284" s="129">
        <v>479.0</v>
      </c>
      <c r="B284" s="14" t="s">
        <v>60</v>
      </c>
      <c r="C284" s="14" t="s">
        <v>32</v>
      </c>
      <c r="D284" s="14" t="s">
        <v>226</v>
      </c>
      <c r="E284" s="14" t="s">
        <v>464</v>
      </c>
      <c r="F284" s="15" t="s">
        <v>88</v>
      </c>
      <c r="G284" s="15" t="s">
        <v>59</v>
      </c>
      <c r="H284" s="18" t="s">
        <v>1057</v>
      </c>
      <c r="I284" s="18" t="s">
        <v>1058</v>
      </c>
      <c r="J284" s="129">
        <v>4511134.49</v>
      </c>
      <c r="K284" s="129">
        <v>4453360.13</v>
      </c>
      <c r="L284" s="129">
        <v>122834.22</v>
      </c>
      <c r="M284" s="129">
        <v>124030.04</v>
      </c>
      <c r="N284" s="129">
        <v>108.0</v>
      </c>
      <c r="O284" s="129">
        <v>106.0</v>
      </c>
      <c r="P284" s="129">
        <v>1246.0</v>
      </c>
      <c r="Q284" s="129">
        <v>1121.0</v>
      </c>
      <c r="R284" s="129">
        <v>62.0</v>
      </c>
      <c r="S284" s="129">
        <v>43.0</v>
      </c>
      <c r="T284" s="129">
        <v>1.0</v>
      </c>
      <c r="U284" s="129">
        <v>11.0</v>
      </c>
      <c r="V284" s="129">
        <v>44.0</v>
      </c>
      <c r="W284" s="129">
        <v>-0.96</v>
      </c>
      <c r="X284" s="129">
        <v>1.3</v>
      </c>
      <c r="Y284" s="129">
        <v>1.0</v>
      </c>
      <c r="Z284" s="129">
        <v>1.0</v>
      </c>
      <c r="AA284" s="129">
        <v>3.0</v>
      </c>
      <c r="AB284" s="129">
        <v>1.0</v>
      </c>
      <c r="AC284" s="129">
        <v>1.0</v>
      </c>
      <c r="AD284" s="129">
        <v>1.4</v>
      </c>
      <c r="AE284" s="129">
        <v>381.0</v>
      </c>
      <c r="AF284" s="129">
        <v>1.0</v>
      </c>
      <c r="AG284" s="129">
        <v>1.0</v>
      </c>
      <c r="AH284" s="129">
        <v>2.0</v>
      </c>
      <c r="AI284" s="129">
        <v>1.0</v>
      </c>
      <c r="AJ284" s="129">
        <v>1.0</v>
      </c>
      <c r="AK284" s="129">
        <v>1.0</v>
      </c>
      <c r="AL284" s="130">
        <v>45386.658824652775</v>
      </c>
    </row>
    <row r="285">
      <c r="A285" s="129">
        <v>480.0</v>
      </c>
      <c r="B285" s="14" t="s">
        <v>60</v>
      </c>
      <c r="C285" s="14" t="s">
        <v>32</v>
      </c>
      <c r="D285" s="14" t="s">
        <v>439</v>
      </c>
      <c r="E285" s="14" t="s">
        <v>465</v>
      </c>
      <c r="F285" s="15" t="s">
        <v>343</v>
      </c>
      <c r="G285" s="15" t="s">
        <v>46</v>
      </c>
      <c r="H285" s="18" t="s">
        <v>1057</v>
      </c>
      <c r="I285" s="18" t="s">
        <v>1058</v>
      </c>
      <c r="J285" s="129">
        <v>1244296.63</v>
      </c>
      <c r="K285" s="129">
        <v>1108375.17</v>
      </c>
      <c r="L285" s="129">
        <v>46965.43</v>
      </c>
      <c r="M285" s="129">
        <v>46221.3</v>
      </c>
      <c r="N285" s="14" t="s">
        <v>41</v>
      </c>
      <c r="O285" s="14" t="s">
        <v>41</v>
      </c>
      <c r="P285" s="129">
        <v>502.0</v>
      </c>
      <c r="Q285" s="129">
        <v>453.0</v>
      </c>
      <c r="R285" s="129">
        <v>51.0</v>
      </c>
      <c r="S285" s="129">
        <v>50.0</v>
      </c>
      <c r="T285" s="14" t="s">
        <v>41</v>
      </c>
      <c r="U285" s="129">
        <v>10.0</v>
      </c>
      <c r="V285" s="129">
        <v>2.0</v>
      </c>
      <c r="W285" s="129">
        <v>1.61</v>
      </c>
      <c r="X285" s="129">
        <v>12.26</v>
      </c>
      <c r="Y285" s="14" t="s">
        <v>41</v>
      </c>
      <c r="Z285" s="129">
        <v>1.0</v>
      </c>
      <c r="AA285" s="129">
        <v>1.0</v>
      </c>
      <c r="AB285" s="129">
        <v>1.0</v>
      </c>
      <c r="AC285" s="129">
        <v>2.0</v>
      </c>
      <c r="AD285" s="129">
        <v>1.2</v>
      </c>
      <c r="AE285" s="129">
        <v>445.0</v>
      </c>
      <c r="AF285" s="14" t="s">
        <v>41</v>
      </c>
      <c r="AG285" s="129">
        <v>1.0</v>
      </c>
      <c r="AH285" s="129">
        <v>1.0</v>
      </c>
      <c r="AI285" s="129">
        <v>1.0</v>
      </c>
      <c r="AJ285" s="129">
        <v>2.0</v>
      </c>
      <c r="AK285" s="129">
        <v>1.0</v>
      </c>
      <c r="AL285" s="130">
        <v>45386.658824652775</v>
      </c>
    </row>
    <row r="286">
      <c r="A286" s="129">
        <v>481.0</v>
      </c>
      <c r="B286" s="14" t="s">
        <v>67</v>
      </c>
      <c r="C286" s="14" t="s">
        <v>32</v>
      </c>
      <c r="D286" s="14" t="s">
        <v>466</v>
      </c>
      <c r="E286" s="14" t="s">
        <v>467</v>
      </c>
      <c r="F286" s="15" t="s">
        <v>185</v>
      </c>
      <c r="G286" s="15" t="s">
        <v>46</v>
      </c>
      <c r="H286" s="18" t="s">
        <v>1057</v>
      </c>
      <c r="I286" s="18" t="s">
        <v>1058</v>
      </c>
      <c r="J286" s="129">
        <v>1398802.57</v>
      </c>
      <c r="K286" s="129">
        <v>968042.37</v>
      </c>
      <c r="L286" s="129">
        <v>40903.83</v>
      </c>
      <c r="M286" s="129">
        <v>28019.89</v>
      </c>
      <c r="N286" s="129">
        <v>17.0</v>
      </c>
      <c r="O286" s="129">
        <v>26.0</v>
      </c>
      <c r="P286" s="129">
        <v>712.0</v>
      </c>
      <c r="Q286" s="129">
        <v>545.0</v>
      </c>
      <c r="R286" s="129">
        <v>36.0</v>
      </c>
      <c r="S286" s="129">
        <v>35.0</v>
      </c>
      <c r="T286" s="129">
        <v>-34.0</v>
      </c>
      <c r="U286" s="129">
        <v>30.0</v>
      </c>
      <c r="V286" s="129">
        <v>2.0</v>
      </c>
      <c r="W286" s="129">
        <v>45.98</v>
      </c>
      <c r="X286" s="129">
        <v>44.5</v>
      </c>
      <c r="Y286" s="129">
        <v>1.0</v>
      </c>
      <c r="Z286" s="129">
        <v>1.0</v>
      </c>
      <c r="AA286" s="129">
        <v>1.0</v>
      </c>
      <c r="AB286" s="129">
        <v>5.0</v>
      </c>
      <c r="AC286" s="129">
        <v>5.0</v>
      </c>
      <c r="AD286" s="129">
        <v>3.6</v>
      </c>
      <c r="AE286" s="129">
        <v>94.0</v>
      </c>
      <c r="AF286" s="129">
        <v>1.0</v>
      </c>
      <c r="AG286" s="129">
        <v>1.0</v>
      </c>
      <c r="AH286" s="129">
        <v>1.0</v>
      </c>
      <c r="AI286" s="129">
        <v>4.0</v>
      </c>
      <c r="AJ286" s="129">
        <v>4.0</v>
      </c>
      <c r="AK286" s="129">
        <v>3.0</v>
      </c>
      <c r="AL286" s="130">
        <v>45386.658824652775</v>
      </c>
    </row>
    <row r="287">
      <c r="A287" s="129">
        <v>482.0</v>
      </c>
      <c r="B287" s="14" t="s">
        <v>42</v>
      </c>
      <c r="C287" s="14" t="s">
        <v>32</v>
      </c>
      <c r="D287" s="14" t="s">
        <v>106</v>
      </c>
      <c r="E287" s="14" t="s">
        <v>107</v>
      </c>
      <c r="F287" s="15" t="s">
        <v>108</v>
      </c>
      <c r="G287" s="15" t="s">
        <v>46</v>
      </c>
      <c r="H287" s="18" t="s">
        <v>1057</v>
      </c>
      <c r="I287" s="18" t="s">
        <v>1058</v>
      </c>
      <c r="J287" s="129">
        <v>1098825.25</v>
      </c>
      <c r="K287" s="129">
        <v>1033386.03</v>
      </c>
      <c r="L287" s="129">
        <v>36392.22</v>
      </c>
      <c r="M287" s="129">
        <v>35249.15</v>
      </c>
      <c r="N287" s="129">
        <v>1.0</v>
      </c>
      <c r="O287" s="129">
        <v>1.0</v>
      </c>
      <c r="P287" s="129">
        <v>549.0</v>
      </c>
      <c r="Q287" s="129">
        <v>494.0</v>
      </c>
      <c r="R287" s="129">
        <v>32.0</v>
      </c>
      <c r="S287" s="129">
        <v>29.0</v>
      </c>
      <c r="T287" s="129">
        <v>0.0</v>
      </c>
      <c r="U287" s="129">
        <v>11.0</v>
      </c>
      <c r="V287" s="129">
        <v>10.0</v>
      </c>
      <c r="W287" s="129">
        <v>3.24</v>
      </c>
      <c r="X287" s="129">
        <v>6.33</v>
      </c>
      <c r="Y287" s="129">
        <v>1.0</v>
      </c>
      <c r="Z287" s="129">
        <v>1.0</v>
      </c>
      <c r="AA287" s="129">
        <v>1.0</v>
      </c>
      <c r="AB287" s="129">
        <v>1.0</v>
      </c>
      <c r="AC287" s="129">
        <v>1.0</v>
      </c>
      <c r="AD287" s="129">
        <v>1.0</v>
      </c>
      <c r="AE287" s="129">
        <v>531.0</v>
      </c>
      <c r="AF287" s="129">
        <v>1.0</v>
      </c>
      <c r="AG287" s="129">
        <v>1.0</v>
      </c>
      <c r="AH287" s="129">
        <v>1.0</v>
      </c>
      <c r="AI287" s="129">
        <v>1.0</v>
      </c>
      <c r="AJ287" s="129">
        <v>1.0</v>
      </c>
      <c r="AK287" s="129">
        <v>1.0</v>
      </c>
      <c r="AL287" s="130">
        <v>45386.658824652775</v>
      </c>
    </row>
    <row r="288">
      <c r="A288" s="129">
        <v>483.0</v>
      </c>
      <c r="B288" s="14" t="s">
        <v>97</v>
      </c>
      <c r="C288" s="14" t="s">
        <v>32</v>
      </c>
      <c r="D288" s="14" t="s">
        <v>61</v>
      </c>
      <c r="E288" s="14" t="s">
        <v>468</v>
      </c>
      <c r="F288" s="15" t="s">
        <v>469</v>
      </c>
      <c r="G288" s="15" t="s">
        <v>101</v>
      </c>
      <c r="H288" s="18" t="s">
        <v>1057</v>
      </c>
      <c r="I288" s="18" t="s">
        <v>1058</v>
      </c>
      <c r="J288" s="129">
        <v>1743776.14</v>
      </c>
      <c r="K288" s="129">
        <v>1182086.89</v>
      </c>
      <c r="L288" s="129">
        <v>44780.93</v>
      </c>
      <c r="M288" s="129">
        <v>33480.67</v>
      </c>
      <c r="N288" s="14" t="s">
        <v>41</v>
      </c>
      <c r="O288" s="14" t="s">
        <v>41</v>
      </c>
      <c r="P288" s="129">
        <v>531.0</v>
      </c>
      <c r="Q288" s="129">
        <v>418.0</v>
      </c>
      <c r="R288" s="129">
        <v>34.0</v>
      </c>
      <c r="S288" s="129">
        <v>16.0</v>
      </c>
      <c r="T288" s="14" t="s">
        <v>41</v>
      </c>
      <c r="U288" s="129">
        <v>27.0</v>
      </c>
      <c r="V288" s="129">
        <v>112.0</v>
      </c>
      <c r="W288" s="129">
        <v>33.75</v>
      </c>
      <c r="X288" s="129">
        <v>47.52</v>
      </c>
      <c r="Y288" s="14" t="s">
        <v>41</v>
      </c>
      <c r="Z288" s="129">
        <v>1.0</v>
      </c>
      <c r="AA288" s="129">
        <v>5.0</v>
      </c>
      <c r="AB288" s="129">
        <v>5.0</v>
      </c>
      <c r="AC288" s="129">
        <v>5.0</v>
      </c>
      <c r="AD288" s="129">
        <v>4.35</v>
      </c>
      <c r="AE288" s="129">
        <v>26.0</v>
      </c>
      <c r="AF288" s="14" t="s">
        <v>41</v>
      </c>
      <c r="AG288" s="129">
        <v>1.0</v>
      </c>
      <c r="AH288" s="129">
        <v>4.0</v>
      </c>
      <c r="AI288" s="129">
        <v>4.0</v>
      </c>
      <c r="AJ288" s="129">
        <v>4.0</v>
      </c>
      <c r="AK288" s="129">
        <v>4.0</v>
      </c>
      <c r="AL288" s="130">
        <v>45386.658824652775</v>
      </c>
    </row>
    <row r="289">
      <c r="A289" s="129">
        <v>484.0</v>
      </c>
      <c r="B289" s="14" t="s">
        <v>67</v>
      </c>
      <c r="C289" s="14" t="s">
        <v>32</v>
      </c>
      <c r="D289" s="14" t="s">
        <v>470</v>
      </c>
      <c r="E289" s="14" t="s">
        <v>471</v>
      </c>
      <c r="F289" s="15" t="s">
        <v>70</v>
      </c>
      <c r="G289" s="15" t="s">
        <v>36</v>
      </c>
      <c r="H289" s="18" t="s">
        <v>1057</v>
      </c>
      <c r="I289" s="18" t="s">
        <v>1058</v>
      </c>
      <c r="J289" s="129">
        <v>876024.05</v>
      </c>
      <c r="K289" s="129">
        <v>888211.34</v>
      </c>
      <c r="L289" s="129">
        <v>26471.08</v>
      </c>
      <c r="M289" s="129">
        <v>28298.67</v>
      </c>
      <c r="N289" s="129">
        <v>1.0</v>
      </c>
      <c r="O289" s="129">
        <v>3.0</v>
      </c>
      <c r="P289" s="129">
        <v>272.0</v>
      </c>
      <c r="Q289" s="129">
        <v>291.0</v>
      </c>
      <c r="R289" s="129">
        <v>23.0</v>
      </c>
      <c r="S289" s="129">
        <v>15.0</v>
      </c>
      <c r="T289" s="129">
        <v>-66.0</v>
      </c>
      <c r="U289" s="129">
        <v>-6.0</v>
      </c>
      <c r="V289" s="129">
        <v>53.0</v>
      </c>
      <c r="W289" s="129">
        <v>-6.46</v>
      </c>
      <c r="X289" s="129">
        <v>-1.37</v>
      </c>
      <c r="Y289" s="129">
        <v>1.0</v>
      </c>
      <c r="Z289" s="129">
        <v>1.0</v>
      </c>
      <c r="AA289" s="129">
        <v>3.0</v>
      </c>
      <c r="AB289" s="129">
        <v>1.0</v>
      </c>
      <c r="AC289" s="129">
        <v>1.0</v>
      </c>
      <c r="AD289" s="129">
        <v>1.4</v>
      </c>
      <c r="AE289" s="129">
        <v>372.0</v>
      </c>
      <c r="AF289" s="129">
        <v>1.0</v>
      </c>
      <c r="AG289" s="129">
        <v>1.0</v>
      </c>
      <c r="AH289" s="129">
        <v>2.0</v>
      </c>
      <c r="AI289" s="129">
        <v>1.0</v>
      </c>
      <c r="AJ289" s="129">
        <v>1.0</v>
      </c>
      <c r="AK289" s="129">
        <v>1.0</v>
      </c>
      <c r="AL289" s="130">
        <v>45386.658824652775</v>
      </c>
    </row>
    <row r="290">
      <c r="A290" s="129">
        <v>486.0</v>
      </c>
      <c r="B290" s="14" t="s">
        <v>67</v>
      </c>
      <c r="C290" s="14" t="s">
        <v>32</v>
      </c>
      <c r="D290" s="14" t="s">
        <v>472</v>
      </c>
      <c r="E290" s="14" t="s">
        <v>473</v>
      </c>
      <c r="F290" s="15" t="s">
        <v>403</v>
      </c>
      <c r="G290" s="15" t="s">
        <v>46</v>
      </c>
      <c r="H290" s="18" t="s">
        <v>1057</v>
      </c>
      <c r="I290" s="18" t="s">
        <v>1058</v>
      </c>
      <c r="J290" s="129">
        <v>1700454.61</v>
      </c>
      <c r="K290" s="129">
        <v>1526586.87</v>
      </c>
      <c r="L290" s="129">
        <v>69805.37</v>
      </c>
      <c r="M290" s="129">
        <v>69449.49</v>
      </c>
      <c r="N290" s="129">
        <v>43.0</v>
      </c>
      <c r="O290" s="129">
        <v>49.0</v>
      </c>
      <c r="P290" s="129">
        <v>784.0</v>
      </c>
      <c r="Q290" s="129">
        <v>737.0</v>
      </c>
      <c r="R290" s="129">
        <v>61.0</v>
      </c>
      <c r="S290" s="129">
        <v>55.0</v>
      </c>
      <c r="T290" s="129">
        <v>-12.0</v>
      </c>
      <c r="U290" s="129">
        <v>6.0</v>
      </c>
      <c r="V290" s="129">
        <v>10.0</v>
      </c>
      <c r="W290" s="129">
        <v>0.51</v>
      </c>
      <c r="X290" s="129">
        <v>11.39</v>
      </c>
      <c r="Y290" s="129">
        <v>1.0</v>
      </c>
      <c r="Z290" s="129">
        <v>1.0</v>
      </c>
      <c r="AA290" s="129">
        <v>1.0</v>
      </c>
      <c r="AB290" s="129">
        <v>1.0</v>
      </c>
      <c r="AC290" s="129">
        <v>2.0</v>
      </c>
      <c r="AD290" s="129">
        <v>1.25</v>
      </c>
      <c r="AE290" s="129">
        <v>408.0</v>
      </c>
      <c r="AF290" s="129">
        <v>1.0</v>
      </c>
      <c r="AG290" s="129">
        <v>1.0</v>
      </c>
      <c r="AH290" s="129">
        <v>1.0</v>
      </c>
      <c r="AI290" s="129">
        <v>1.0</v>
      </c>
      <c r="AJ290" s="129">
        <v>2.0</v>
      </c>
      <c r="AK290" s="129">
        <v>1.0</v>
      </c>
      <c r="AL290" s="130">
        <v>45386.658824652775</v>
      </c>
    </row>
    <row r="291">
      <c r="A291" s="129">
        <v>489.0</v>
      </c>
      <c r="B291" s="14" t="s">
        <v>97</v>
      </c>
      <c r="C291" s="14" t="s">
        <v>32</v>
      </c>
      <c r="D291" s="14" t="s">
        <v>171</v>
      </c>
      <c r="E291" s="14" t="s">
        <v>172</v>
      </c>
      <c r="F291" s="15" t="s">
        <v>108</v>
      </c>
      <c r="G291" s="15" t="s">
        <v>46</v>
      </c>
      <c r="H291" s="18" t="s">
        <v>1057</v>
      </c>
      <c r="I291" s="18" t="s">
        <v>1058</v>
      </c>
      <c r="J291" s="129">
        <v>524373.71</v>
      </c>
      <c r="K291" s="129">
        <v>554190.9</v>
      </c>
      <c r="L291" s="129">
        <v>16441.33</v>
      </c>
      <c r="M291" s="129">
        <v>17733.48</v>
      </c>
      <c r="N291" s="129">
        <v>22.0</v>
      </c>
      <c r="O291" s="129">
        <v>23.0</v>
      </c>
      <c r="P291" s="129">
        <v>331.0</v>
      </c>
      <c r="Q291" s="129">
        <v>275.0</v>
      </c>
      <c r="R291" s="129">
        <v>32.0</v>
      </c>
      <c r="S291" s="129">
        <v>26.0</v>
      </c>
      <c r="T291" s="129">
        <v>-4.0</v>
      </c>
      <c r="U291" s="129">
        <v>20.0</v>
      </c>
      <c r="V291" s="129">
        <v>23.0</v>
      </c>
      <c r="W291" s="129">
        <v>-7.29</v>
      </c>
      <c r="X291" s="129">
        <v>-5.38</v>
      </c>
      <c r="Y291" s="129">
        <v>1.0</v>
      </c>
      <c r="Z291" s="129">
        <v>1.0</v>
      </c>
      <c r="AA291" s="129">
        <v>2.0</v>
      </c>
      <c r="AB291" s="129">
        <v>1.0</v>
      </c>
      <c r="AC291" s="129">
        <v>1.0</v>
      </c>
      <c r="AD291" s="129">
        <v>1.2</v>
      </c>
      <c r="AE291" s="129">
        <v>415.0</v>
      </c>
      <c r="AF291" s="129">
        <v>1.0</v>
      </c>
      <c r="AG291" s="129">
        <v>1.0</v>
      </c>
      <c r="AH291" s="129">
        <v>2.0</v>
      </c>
      <c r="AI291" s="129">
        <v>1.0</v>
      </c>
      <c r="AJ291" s="129">
        <v>1.0</v>
      </c>
      <c r="AK291" s="129">
        <v>1.0</v>
      </c>
      <c r="AL291" s="130">
        <v>45386.658824652775</v>
      </c>
    </row>
    <row r="292">
      <c r="A292" s="129">
        <v>490.0</v>
      </c>
      <c r="B292" s="14" t="s">
        <v>63</v>
      </c>
      <c r="C292" s="14" t="s">
        <v>32</v>
      </c>
      <c r="D292" s="14" t="s">
        <v>276</v>
      </c>
      <c r="E292" s="14" t="s">
        <v>474</v>
      </c>
      <c r="F292" s="15" t="s">
        <v>66</v>
      </c>
      <c r="G292" s="15" t="s">
        <v>59</v>
      </c>
      <c r="H292" s="18" t="s">
        <v>1057</v>
      </c>
      <c r="I292" s="18" t="s">
        <v>1058</v>
      </c>
      <c r="J292" s="129">
        <v>1431197.05</v>
      </c>
      <c r="K292" s="129">
        <v>1411659.85</v>
      </c>
      <c r="L292" s="129">
        <v>34697.66</v>
      </c>
      <c r="M292" s="129">
        <v>35314.82</v>
      </c>
      <c r="N292" s="129">
        <v>63.0</v>
      </c>
      <c r="O292" s="129">
        <v>65.0</v>
      </c>
      <c r="P292" s="129">
        <v>473.0</v>
      </c>
      <c r="Q292" s="129">
        <v>418.0</v>
      </c>
      <c r="R292" s="129">
        <v>57.0</v>
      </c>
      <c r="S292" s="129">
        <v>45.0</v>
      </c>
      <c r="T292" s="129">
        <v>-3.0</v>
      </c>
      <c r="U292" s="129">
        <v>13.0</v>
      </c>
      <c r="V292" s="129">
        <v>26.0</v>
      </c>
      <c r="W292" s="129">
        <v>-1.75</v>
      </c>
      <c r="X292" s="129">
        <v>1.38</v>
      </c>
      <c r="Y292" s="129">
        <v>1.0</v>
      </c>
      <c r="Z292" s="129">
        <v>1.0</v>
      </c>
      <c r="AA292" s="129">
        <v>2.0</v>
      </c>
      <c r="AB292" s="129">
        <v>1.0</v>
      </c>
      <c r="AC292" s="129">
        <v>1.0</v>
      </c>
      <c r="AD292" s="129">
        <v>1.2</v>
      </c>
      <c r="AE292" s="129">
        <v>431.0</v>
      </c>
      <c r="AF292" s="129">
        <v>1.0</v>
      </c>
      <c r="AG292" s="129">
        <v>1.0</v>
      </c>
      <c r="AH292" s="129">
        <v>2.0</v>
      </c>
      <c r="AI292" s="129">
        <v>1.0</v>
      </c>
      <c r="AJ292" s="129">
        <v>1.0</v>
      </c>
      <c r="AK292" s="129">
        <v>1.0</v>
      </c>
      <c r="AL292" s="130">
        <v>45386.658824652775</v>
      </c>
    </row>
    <row r="293">
      <c r="A293" s="129">
        <v>491.0</v>
      </c>
      <c r="B293" s="14" t="s">
        <v>42</v>
      </c>
      <c r="C293" s="14" t="s">
        <v>32</v>
      </c>
      <c r="D293" s="14" t="s">
        <v>475</v>
      </c>
      <c r="E293" s="14" t="s">
        <v>476</v>
      </c>
      <c r="F293" s="15" t="s">
        <v>243</v>
      </c>
      <c r="G293" s="15" t="s">
        <v>101</v>
      </c>
      <c r="H293" s="18" t="s">
        <v>1057</v>
      </c>
      <c r="I293" s="18" t="s">
        <v>1058</v>
      </c>
      <c r="J293" s="129">
        <v>543205.11</v>
      </c>
      <c r="K293" s="129">
        <v>641766.45</v>
      </c>
      <c r="L293" s="129">
        <v>18075.0</v>
      </c>
      <c r="M293" s="129">
        <v>22539.53</v>
      </c>
      <c r="N293" s="14" t="s">
        <v>41</v>
      </c>
      <c r="O293" s="129">
        <v>2.0</v>
      </c>
      <c r="P293" s="129">
        <v>246.0</v>
      </c>
      <c r="Q293" s="129">
        <v>225.0</v>
      </c>
      <c r="R293" s="129">
        <v>26.0</v>
      </c>
      <c r="S293" s="129">
        <v>24.0</v>
      </c>
      <c r="T293" s="14" t="s">
        <v>41</v>
      </c>
      <c r="U293" s="129">
        <v>9.0</v>
      </c>
      <c r="V293" s="129">
        <v>8.0</v>
      </c>
      <c r="W293" s="129">
        <v>-19.81</v>
      </c>
      <c r="X293" s="129">
        <v>-15.36</v>
      </c>
      <c r="Y293" s="14" t="s">
        <v>41</v>
      </c>
      <c r="Z293" s="129">
        <v>1.0</v>
      </c>
      <c r="AA293" s="129">
        <v>1.0</v>
      </c>
      <c r="AB293" s="129">
        <v>1.0</v>
      </c>
      <c r="AC293" s="129">
        <v>1.0</v>
      </c>
      <c r="AD293" s="129">
        <v>0.95</v>
      </c>
      <c r="AE293" s="129">
        <v>579.0</v>
      </c>
      <c r="AF293" s="14" t="s">
        <v>41</v>
      </c>
      <c r="AG293" s="129">
        <v>1.0</v>
      </c>
      <c r="AH293" s="129">
        <v>1.0</v>
      </c>
      <c r="AI293" s="129">
        <v>1.0</v>
      </c>
      <c r="AJ293" s="129">
        <v>1.0</v>
      </c>
      <c r="AK293" s="129">
        <v>1.0</v>
      </c>
      <c r="AL293" s="130">
        <v>45386.658824652775</v>
      </c>
    </row>
    <row r="294">
      <c r="A294" s="129">
        <v>492.0</v>
      </c>
      <c r="B294" s="14" t="s">
        <v>122</v>
      </c>
      <c r="C294" s="14" t="s">
        <v>32</v>
      </c>
      <c r="D294" s="14" t="s">
        <v>477</v>
      </c>
      <c r="E294" s="14" t="s">
        <v>478</v>
      </c>
      <c r="F294" s="15" t="s">
        <v>177</v>
      </c>
      <c r="G294" s="15" t="s">
        <v>101</v>
      </c>
      <c r="H294" s="18" t="s">
        <v>1057</v>
      </c>
      <c r="I294" s="18" t="s">
        <v>1058</v>
      </c>
      <c r="J294" s="129">
        <v>1344454.52</v>
      </c>
      <c r="K294" s="129">
        <v>1162246.43</v>
      </c>
      <c r="L294" s="129">
        <v>41260.12</v>
      </c>
      <c r="M294" s="129">
        <v>36468.09</v>
      </c>
      <c r="N294" s="129">
        <v>15.0</v>
      </c>
      <c r="O294" s="129">
        <v>10.0</v>
      </c>
      <c r="P294" s="129">
        <v>508.0</v>
      </c>
      <c r="Q294" s="129">
        <v>488.0</v>
      </c>
      <c r="R294" s="129">
        <v>31.0</v>
      </c>
      <c r="S294" s="129">
        <v>21.0</v>
      </c>
      <c r="T294" s="129">
        <v>50.0</v>
      </c>
      <c r="U294" s="129">
        <v>4.0</v>
      </c>
      <c r="V294" s="129">
        <v>47.0</v>
      </c>
      <c r="W294" s="129">
        <v>13.14</v>
      </c>
      <c r="X294" s="129">
        <v>15.68</v>
      </c>
      <c r="Y294" s="129">
        <v>2.0</v>
      </c>
      <c r="Z294" s="129">
        <v>1.0</v>
      </c>
      <c r="AA294" s="129">
        <v>3.0</v>
      </c>
      <c r="AB294" s="129">
        <v>3.0</v>
      </c>
      <c r="AC294" s="129">
        <v>3.0</v>
      </c>
      <c r="AD294" s="129">
        <v>2.75</v>
      </c>
      <c r="AE294" s="129">
        <v>191.0</v>
      </c>
      <c r="AF294" s="129">
        <v>2.0</v>
      </c>
      <c r="AG294" s="129">
        <v>1.0</v>
      </c>
      <c r="AH294" s="129">
        <v>2.0</v>
      </c>
      <c r="AI294" s="129">
        <v>2.0</v>
      </c>
      <c r="AJ294" s="129">
        <v>2.0</v>
      </c>
      <c r="AK294" s="129">
        <v>3.0</v>
      </c>
      <c r="AL294" s="130">
        <v>45386.658824652775</v>
      </c>
    </row>
    <row r="295">
      <c r="A295" s="129">
        <v>493.0</v>
      </c>
      <c r="B295" s="14" t="s">
        <v>97</v>
      </c>
      <c r="C295" s="14" t="s">
        <v>32</v>
      </c>
      <c r="D295" s="14" t="s">
        <v>309</v>
      </c>
      <c r="E295" s="14" t="s">
        <v>310</v>
      </c>
      <c r="F295" s="15" t="s">
        <v>143</v>
      </c>
      <c r="G295" s="15" t="s">
        <v>101</v>
      </c>
      <c r="H295" s="18" t="s">
        <v>1057</v>
      </c>
      <c r="I295" s="18" t="s">
        <v>1058</v>
      </c>
      <c r="J295" s="129">
        <v>711869.69</v>
      </c>
      <c r="K295" s="129">
        <v>668116.72</v>
      </c>
      <c r="L295" s="129">
        <v>16589.74</v>
      </c>
      <c r="M295" s="129">
        <v>16901.5</v>
      </c>
      <c r="N295" s="129">
        <v>17.0</v>
      </c>
      <c r="O295" s="129">
        <v>13.0</v>
      </c>
      <c r="P295" s="129">
        <v>328.0</v>
      </c>
      <c r="Q295" s="129">
        <v>308.0</v>
      </c>
      <c r="R295" s="129">
        <v>18.0</v>
      </c>
      <c r="S295" s="129">
        <v>9.0</v>
      </c>
      <c r="T295" s="129">
        <v>30.0</v>
      </c>
      <c r="U295" s="129">
        <v>6.0</v>
      </c>
      <c r="V295" s="129">
        <v>100.0</v>
      </c>
      <c r="W295" s="129">
        <v>-1.84</v>
      </c>
      <c r="X295" s="129">
        <v>6.55</v>
      </c>
      <c r="Y295" s="129">
        <v>2.0</v>
      </c>
      <c r="Z295" s="129">
        <v>1.0</v>
      </c>
      <c r="AA295" s="129">
        <v>5.0</v>
      </c>
      <c r="AB295" s="129">
        <v>1.0</v>
      </c>
      <c r="AC295" s="129">
        <v>1.0</v>
      </c>
      <c r="AD295" s="129">
        <v>1.85</v>
      </c>
      <c r="AE295" s="129">
        <v>283.0</v>
      </c>
      <c r="AF295" s="129">
        <v>2.0</v>
      </c>
      <c r="AG295" s="129">
        <v>1.0</v>
      </c>
      <c r="AH295" s="129">
        <v>4.0</v>
      </c>
      <c r="AI295" s="129">
        <v>1.0</v>
      </c>
      <c r="AJ295" s="129">
        <v>1.0</v>
      </c>
      <c r="AK295" s="129">
        <v>2.0</v>
      </c>
      <c r="AL295" s="130">
        <v>45386.658824652775</v>
      </c>
    </row>
    <row r="296">
      <c r="A296" s="129">
        <v>494.0</v>
      </c>
      <c r="B296" s="14" t="s">
        <v>97</v>
      </c>
      <c r="C296" s="14" t="s">
        <v>32</v>
      </c>
      <c r="D296" s="14" t="s">
        <v>44</v>
      </c>
      <c r="E296" s="14" t="s">
        <v>479</v>
      </c>
      <c r="F296" s="15" t="s">
        <v>243</v>
      </c>
      <c r="G296" s="15" t="s">
        <v>101</v>
      </c>
      <c r="H296" s="18" t="s">
        <v>1057</v>
      </c>
      <c r="I296" s="18" t="s">
        <v>1058</v>
      </c>
      <c r="J296" s="129">
        <v>801142.57</v>
      </c>
      <c r="K296" s="129">
        <v>880100.71</v>
      </c>
      <c r="L296" s="129">
        <v>27165.75</v>
      </c>
      <c r="M296" s="129">
        <v>31390.0</v>
      </c>
      <c r="N296" s="129">
        <v>87.0</v>
      </c>
      <c r="O296" s="129">
        <v>51.0</v>
      </c>
      <c r="P296" s="129">
        <v>313.0</v>
      </c>
      <c r="Q296" s="129">
        <v>364.0</v>
      </c>
      <c r="R296" s="129">
        <v>32.0</v>
      </c>
      <c r="S296" s="129">
        <v>30.0</v>
      </c>
      <c r="T296" s="129">
        <v>70.0</v>
      </c>
      <c r="U296" s="129">
        <v>-14.0</v>
      </c>
      <c r="V296" s="129">
        <v>6.0</v>
      </c>
      <c r="W296" s="129">
        <v>-13.46</v>
      </c>
      <c r="X296" s="129">
        <v>-8.97</v>
      </c>
      <c r="Y296" s="129">
        <v>3.0</v>
      </c>
      <c r="Z296" s="129">
        <v>1.0</v>
      </c>
      <c r="AA296" s="129">
        <v>1.0</v>
      </c>
      <c r="AB296" s="129">
        <v>1.0</v>
      </c>
      <c r="AC296" s="129">
        <v>1.0</v>
      </c>
      <c r="AD296" s="129">
        <v>1.1</v>
      </c>
      <c r="AE296" s="129">
        <v>473.0</v>
      </c>
      <c r="AF296" s="129">
        <v>2.0</v>
      </c>
      <c r="AG296" s="129">
        <v>1.0</v>
      </c>
      <c r="AH296" s="129">
        <v>1.0</v>
      </c>
      <c r="AI296" s="129">
        <v>1.0</v>
      </c>
      <c r="AJ296" s="129">
        <v>1.0</v>
      </c>
      <c r="AK296" s="129">
        <v>1.0</v>
      </c>
      <c r="AL296" s="130">
        <v>45386.658824652775</v>
      </c>
    </row>
    <row r="297">
      <c r="A297" s="129">
        <v>496.0</v>
      </c>
      <c r="B297" s="14" t="s">
        <v>37</v>
      </c>
      <c r="C297" s="14" t="s">
        <v>32</v>
      </c>
      <c r="D297" s="14" t="s">
        <v>480</v>
      </c>
      <c r="E297" s="14" t="s">
        <v>481</v>
      </c>
      <c r="F297" s="15" t="s">
        <v>220</v>
      </c>
      <c r="G297" s="15" t="s">
        <v>59</v>
      </c>
      <c r="H297" s="18" t="s">
        <v>1057</v>
      </c>
      <c r="I297" s="18" t="s">
        <v>1058</v>
      </c>
      <c r="J297" s="129">
        <v>850353.25</v>
      </c>
      <c r="K297" s="129">
        <v>692230.8</v>
      </c>
      <c r="L297" s="129">
        <v>27562.0</v>
      </c>
      <c r="M297" s="129">
        <v>23748.29</v>
      </c>
      <c r="N297" s="14" t="s">
        <v>41</v>
      </c>
      <c r="O297" s="129">
        <v>1.0</v>
      </c>
      <c r="P297" s="129">
        <v>303.0</v>
      </c>
      <c r="Q297" s="129">
        <v>268.0</v>
      </c>
      <c r="R297" s="129">
        <v>43.0</v>
      </c>
      <c r="S297" s="129">
        <v>13.0</v>
      </c>
      <c r="T297" s="14" t="s">
        <v>41</v>
      </c>
      <c r="U297" s="129">
        <v>13.0</v>
      </c>
      <c r="V297" s="129">
        <v>230.0</v>
      </c>
      <c r="W297" s="129">
        <v>16.06</v>
      </c>
      <c r="X297" s="129">
        <v>22.84</v>
      </c>
      <c r="Y297" s="14" t="s">
        <v>41</v>
      </c>
      <c r="Z297" s="129">
        <v>1.0</v>
      </c>
      <c r="AA297" s="129">
        <v>5.0</v>
      </c>
      <c r="AB297" s="129">
        <v>4.0</v>
      </c>
      <c r="AC297" s="129">
        <v>4.0</v>
      </c>
      <c r="AD297" s="129">
        <v>3.7</v>
      </c>
      <c r="AE297" s="129">
        <v>76.0</v>
      </c>
      <c r="AF297" s="14" t="s">
        <v>41</v>
      </c>
      <c r="AG297" s="129">
        <v>1.0</v>
      </c>
      <c r="AH297" s="129">
        <v>4.0</v>
      </c>
      <c r="AI297" s="129">
        <v>3.0</v>
      </c>
      <c r="AJ297" s="129">
        <v>3.0</v>
      </c>
      <c r="AK297" s="129">
        <v>3.0</v>
      </c>
      <c r="AL297" s="130">
        <v>45386.658824652775</v>
      </c>
    </row>
    <row r="298">
      <c r="A298" s="129">
        <v>497.0</v>
      </c>
      <c r="B298" s="14" t="s">
        <v>60</v>
      </c>
      <c r="C298" s="14" t="s">
        <v>32</v>
      </c>
      <c r="D298" s="14" t="s">
        <v>79</v>
      </c>
      <c r="E298" s="14" t="s">
        <v>80</v>
      </c>
      <c r="F298" s="15" t="s">
        <v>81</v>
      </c>
      <c r="G298" s="15" t="s">
        <v>36</v>
      </c>
      <c r="H298" s="18" t="s">
        <v>1057</v>
      </c>
      <c r="I298" s="18" t="s">
        <v>1058</v>
      </c>
      <c r="J298" s="129">
        <v>1533088.96</v>
      </c>
      <c r="K298" s="129">
        <v>1053604.15</v>
      </c>
      <c r="L298" s="129">
        <v>42419.14</v>
      </c>
      <c r="M298" s="129">
        <v>29446.13</v>
      </c>
      <c r="N298" s="129">
        <v>60.0</v>
      </c>
      <c r="O298" s="129">
        <v>43.0</v>
      </c>
      <c r="P298" s="129">
        <v>558.0</v>
      </c>
      <c r="Q298" s="129">
        <v>450.0</v>
      </c>
      <c r="R298" s="129">
        <v>32.0</v>
      </c>
      <c r="S298" s="129">
        <v>50.0</v>
      </c>
      <c r="T298" s="129">
        <v>39.0</v>
      </c>
      <c r="U298" s="129">
        <v>24.0</v>
      </c>
      <c r="V298" s="129">
        <v>-36.0</v>
      </c>
      <c r="W298" s="129">
        <v>44.06</v>
      </c>
      <c r="X298" s="129">
        <v>45.51</v>
      </c>
      <c r="Y298" s="129">
        <v>2.0</v>
      </c>
      <c r="Z298" s="129">
        <v>1.0</v>
      </c>
      <c r="AA298" s="129">
        <v>1.0</v>
      </c>
      <c r="AB298" s="129">
        <v>5.0</v>
      </c>
      <c r="AC298" s="129">
        <v>5.0</v>
      </c>
      <c r="AD298" s="129">
        <v>3.65</v>
      </c>
      <c r="AE298" s="129">
        <v>80.0</v>
      </c>
      <c r="AF298" s="129">
        <v>2.0</v>
      </c>
      <c r="AG298" s="129">
        <v>1.0</v>
      </c>
      <c r="AH298" s="129">
        <v>1.0</v>
      </c>
      <c r="AI298" s="129">
        <v>4.0</v>
      </c>
      <c r="AJ298" s="129">
        <v>4.0</v>
      </c>
      <c r="AK298" s="129">
        <v>3.0</v>
      </c>
      <c r="AL298" s="130">
        <v>45386.658824652775</v>
      </c>
    </row>
    <row r="299">
      <c r="A299" s="129">
        <v>499.0</v>
      </c>
      <c r="B299" s="14" t="s">
        <v>97</v>
      </c>
      <c r="C299" s="14" t="s">
        <v>32</v>
      </c>
      <c r="D299" s="14" t="s">
        <v>155</v>
      </c>
      <c r="E299" s="14" t="s">
        <v>482</v>
      </c>
      <c r="F299" s="15" t="s">
        <v>335</v>
      </c>
      <c r="G299" s="15" t="s">
        <v>101</v>
      </c>
      <c r="H299" s="18" t="s">
        <v>1057</v>
      </c>
      <c r="I299" s="18" t="s">
        <v>1058</v>
      </c>
      <c r="J299" s="129">
        <v>1496181.44</v>
      </c>
      <c r="K299" s="129">
        <v>1181128.74</v>
      </c>
      <c r="L299" s="129">
        <v>36717.99</v>
      </c>
      <c r="M299" s="129">
        <v>30588.68</v>
      </c>
      <c r="N299" s="129">
        <v>13.0</v>
      </c>
      <c r="O299" s="129">
        <v>31.0</v>
      </c>
      <c r="P299" s="129">
        <v>422.0</v>
      </c>
      <c r="Q299" s="129">
        <v>364.0</v>
      </c>
      <c r="R299" s="129">
        <v>46.0</v>
      </c>
      <c r="S299" s="129">
        <v>43.0</v>
      </c>
      <c r="T299" s="129">
        <v>-58.0</v>
      </c>
      <c r="U299" s="129">
        <v>15.0</v>
      </c>
      <c r="V299" s="129">
        <v>6.0</v>
      </c>
      <c r="W299" s="129">
        <v>20.04</v>
      </c>
      <c r="X299" s="129">
        <v>26.67</v>
      </c>
      <c r="Y299" s="129">
        <v>1.0</v>
      </c>
      <c r="Z299" s="129">
        <v>1.0</v>
      </c>
      <c r="AA299" s="129">
        <v>1.0</v>
      </c>
      <c r="AB299" s="129">
        <v>5.0</v>
      </c>
      <c r="AC299" s="129">
        <v>4.0</v>
      </c>
      <c r="AD299" s="129">
        <v>3.35</v>
      </c>
      <c r="AE299" s="129">
        <v>139.0</v>
      </c>
      <c r="AF299" s="129">
        <v>1.0</v>
      </c>
      <c r="AG299" s="129">
        <v>1.0</v>
      </c>
      <c r="AH299" s="129">
        <v>1.0</v>
      </c>
      <c r="AI299" s="129">
        <v>4.0</v>
      </c>
      <c r="AJ299" s="129">
        <v>3.0</v>
      </c>
      <c r="AK299" s="129">
        <v>3.0</v>
      </c>
      <c r="AL299" s="130">
        <v>45386.658824652775</v>
      </c>
    </row>
    <row r="300">
      <c r="A300" s="129">
        <v>500.0</v>
      </c>
      <c r="B300" s="14" t="s">
        <v>31</v>
      </c>
      <c r="C300" s="14" t="s">
        <v>32</v>
      </c>
      <c r="D300" s="14" t="s">
        <v>150</v>
      </c>
      <c r="E300" s="14" t="s">
        <v>483</v>
      </c>
      <c r="F300" s="15" t="s">
        <v>140</v>
      </c>
      <c r="G300" s="15" t="s">
        <v>36</v>
      </c>
      <c r="H300" s="18" t="s">
        <v>1057</v>
      </c>
      <c r="I300" s="18" t="s">
        <v>1058</v>
      </c>
      <c r="J300" s="129">
        <v>1724807.93</v>
      </c>
      <c r="K300" s="129">
        <v>1541963.92</v>
      </c>
      <c r="L300" s="129">
        <v>45860.8</v>
      </c>
      <c r="M300" s="129">
        <v>46421.66</v>
      </c>
      <c r="N300" s="129">
        <v>53.0</v>
      </c>
      <c r="O300" s="14" t="s">
        <v>41</v>
      </c>
      <c r="P300" s="129">
        <v>773.0</v>
      </c>
      <c r="Q300" s="129">
        <v>752.0</v>
      </c>
      <c r="R300" s="129">
        <v>68.0</v>
      </c>
      <c r="S300" s="129">
        <v>61.0</v>
      </c>
      <c r="T300" s="14" t="s">
        <v>41</v>
      </c>
      <c r="U300" s="129">
        <v>2.0</v>
      </c>
      <c r="V300" s="129">
        <v>11.0</v>
      </c>
      <c r="W300" s="129">
        <v>-1.21</v>
      </c>
      <c r="X300" s="129">
        <v>11.86</v>
      </c>
      <c r="Y300" s="14" t="s">
        <v>41</v>
      </c>
      <c r="Z300" s="129">
        <v>1.0</v>
      </c>
      <c r="AA300" s="129">
        <v>1.0</v>
      </c>
      <c r="AB300" s="129">
        <v>1.0</v>
      </c>
      <c r="AC300" s="129">
        <v>2.0</v>
      </c>
      <c r="AD300" s="129">
        <v>1.2</v>
      </c>
      <c r="AE300" s="129">
        <v>444.0</v>
      </c>
      <c r="AF300" s="14" t="s">
        <v>41</v>
      </c>
      <c r="AG300" s="129">
        <v>1.0</v>
      </c>
      <c r="AH300" s="129">
        <v>1.0</v>
      </c>
      <c r="AI300" s="129">
        <v>1.0</v>
      </c>
      <c r="AJ300" s="129">
        <v>2.0</v>
      </c>
      <c r="AK300" s="129">
        <v>1.0</v>
      </c>
      <c r="AL300" s="130">
        <v>45386.658824652775</v>
      </c>
    </row>
    <row r="301">
      <c r="A301" s="129">
        <v>501.0</v>
      </c>
      <c r="B301" s="14" t="s">
        <v>67</v>
      </c>
      <c r="C301" s="14" t="s">
        <v>32</v>
      </c>
      <c r="D301" s="14" t="s">
        <v>484</v>
      </c>
      <c r="E301" s="14" t="s">
        <v>485</v>
      </c>
      <c r="F301" s="15" t="s">
        <v>121</v>
      </c>
      <c r="G301" s="15" t="s">
        <v>36</v>
      </c>
      <c r="H301" s="18" t="s">
        <v>1057</v>
      </c>
      <c r="I301" s="18" t="s">
        <v>1058</v>
      </c>
      <c r="J301" s="129">
        <v>845485.38</v>
      </c>
      <c r="K301" s="129">
        <v>659051.21</v>
      </c>
      <c r="L301" s="129">
        <v>29960.99</v>
      </c>
      <c r="M301" s="129">
        <v>22412.32</v>
      </c>
      <c r="N301" s="129">
        <v>30.0</v>
      </c>
      <c r="O301" s="129">
        <v>43.0</v>
      </c>
      <c r="P301" s="129">
        <v>453.0</v>
      </c>
      <c r="Q301" s="129">
        <v>346.0</v>
      </c>
      <c r="R301" s="129">
        <v>36.0</v>
      </c>
      <c r="S301" s="129">
        <v>21.0</v>
      </c>
      <c r="T301" s="129">
        <v>-30.0</v>
      </c>
      <c r="U301" s="129">
        <v>30.0</v>
      </c>
      <c r="V301" s="129">
        <v>71.0</v>
      </c>
      <c r="W301" s="129">
        <v>33.68</v>
      </c>
      <c r="X301" s="129">
        <v>28.29</v>
      </c>
      <c r="Y301" s="129">
        <v>1.0</v>
      </c>
      <c r="Z301" s="129">
        <v>1.0</v>
      </c>
      <c r="AA301" s="129">
        <v>4.0</v>
      </c>
      <c r="AB301" s="129">
        <v>5.0</v>
      </c>
      <c r="AC301" s="129">
        <v>4.0</v>
      </c>
      <c r="AD301" s="129">
        <v>3.95</v>
      </c>
      <c r="AE301" s="129">
        <v>53.0</v>
      </c>
      <c r="AF301" s="129">
        <v>1.0</v>
      </c>
      <c r="AG301" s="129">
        <v>1.0</v>
      </c>
      <c r="AH301" s="129">
        <v>3.0</v>
      </c>
      <c r="AI301" s="129">
        <v>4.0</v>
      </c>
      <c r="AJ301" s="129">
        <v>3.0</v>
      </c>
      <c r="AK301" s="129">
        <v>4.0</v>
      </c>
      <c r="AL301" s="130">
        <v>45386.658824652775</v>
      </c>
    </row>
    <row r="302">
      <c r="A302" s="129">
        <v>503.0</v>
      </c>
      <c r="B302" s="14" t="s">
        <v>47</v>
      </c>
      <c r="C302" s="14" t="s">
        <v>32</v>
      </c>
      <c r="D302" s="14" t="s">
        <v>148</v>
      </c>
      <c r="E302" s="14" t="s">
        <v>419</v>
      </c>
      <c r="F302" s="15" t="s">
        <v>140</v>
      </c>
      <c r="G302" s="15" t="s">
        <v>36</v>
      </c>
      <c r="H302" s="18" t="s">
        <v>1057</v>
      </c>
      <c r="I302" s="18" t="s">
        <v>1058</v>
      </c>
      <c r="J302" s="129">
        <v>570948.94</v>
      </c>
      <c r="K302" s="129">
        <v>559717.48</v>
      </c>
      <c r="L302" s="129">
        <v>14675.73</v>
      </c>
      <c r="M302" s="129">
        <v>15493.81</v>
      </c>
      <c r="N302" s="129">
        <v>64.0</v>
      </c>
      <c r="O302" s="129">
        <v>31.0</v>
      </c>
      <c r="P302" s="129">
        <v>227.0</v>
      </c>
      <c r="Q302" s="129">
        <v>225.0</v>
      </c>
      <c r="R302" s="129">
        <v>29.0</v>
      </c>
      <c r="S302" s="129">
        <v>28.0</v>
      </c>
      <c r="T302" s="129">
        <v>106.0</v>
      </c>
      <c r="U302" s="129">
        <v>0.0</v>
      </c>
      <c r="V302" s="129">
        <v>3.0</v>
      </c>
      <c r="W302" s="129">
        <v>-5.28</v>
      </c>
      <c r="X302" s="129">
        <v>2.01</v>
      </c>
      <c r="Y302" s="129">
        <v>4.0</v>
      </c>
      <c r="Z302" s="129">
        <v>1.0</v>
      </c>
      <c r="AA302" s="129">
        <v>1.0</v>
      </c>
      <c r="AB302" s="129">
        <v>1.0</v>
      </c>
      <c r="AC302" s="129">
        <v>1.0</v>
      </c>
      <c r="AD302" s="129">
        <v>1.15</v>
      </c>
      <c r="AE302" s="129">
        <v>457.0</v>
      </c>
      <c r="AF302" s="129">
        <v>3.0</v>
      </c>
      <c r="AG302" s="129">
        <v>1.0</v>
      </c>
      <c r="AH302" s="129">
        <v>1.0</v>
      </c>
      <c r="AI302" s="129">
        <v>1.0</v>
      </c>
      <c r="AJ302" s="129">
        <v>1.0</v>
      </c>
      <c r="AK302" s="129">
        <v>1.0</v>
      </c>
      <c r="AL302" s="130">
        <v>45386.658824652775</v>
      </c>
    </row>
    <row r="303">
      <c r="A303" s="129">
        <v>504.0</v>
      </c>
      <c r="B303" s="14" t="s">
        <v>97</v>
      </c>
      <c r="C303" s="14" t="s">
        <v>32</v>
      </c>
      <c r="D303" s="14" t="s">
        <v>486</v>
      </c>
      <c r="E303" s="14" t="s">
        <v>332</v>
      </c>
      <c r="F303" s="15" t="s">
        <v>223</v>
      </c>
      <c r="G303" s="15" t="s">
        <v>101</v>
      </c>
      <c r="H303" s="18" t="s">
        <v>1057</v>
      </c>
      <c r="I303" s="18" t="s">
        <v>1058</v>
      </c>
      <c r="J303" s="129">
        <v>1489921.04</v>
      </c>
      <c r="K303" s="129">
        <v>1511755.09</v>
      </c>
      <c r="L303" s="129">
        <v>47183.11</v>
      </c>
      <c r="M303" s="129">
        <v>49619.5</v>
      </c>
      <c r="N303" s="14" t="s">
        <v>41</v>
      </c>
      <c r="O303" s="14" t="s">
        <v>41</v>
      </c>
      <c r="P303" s="129">
        <v>289.0</v>
      </c>
      <c r="Q303" s="129">
        <v>307.0</v>
      </c>
      <c r="R303" s="129">
        <v>3.0</v>
      </c>
      <c r="S303" s="129">
        <v>12.0</v>
      </c>
      <c r="T303" s="14" t="s">
        <v>41</v>
      </c>
      <c r="U303" s="129">
        <v>-5.0</v>
      </c>
      <c r="V303" s="129">
        <v>-75.0</v>
      </c>
      <c r="W303" s="129">
        <v>-4.91</v>
      </c>
      <c r="X303" s="129">
        <v>-1.44</v>
      </c>
      <c r="Y303" s="14" t="s">
        <v>41</v>
      </c>
      <c r="Z303" s="129">
        <v>1.0</v>
      </c>
      <c r="AA303" s="129">
        <v>1.0</v>
      </c>
      <c r="AB303" s="129">
        <v>1.0</v>
      </c>
      <c r="AC303" s="129">
        <v>1.0</v>
      </c>
      <c r="AD303" s="129">
        <v>0.95</v>
      </c>
      <c r="AE303" s="129">
        <v>596.0</v>
      </c>
      <c r="AF303" s="14" t="s">
        <v>41</v>
      </c>
      <c r="AG303" s="129">
        <v>1.0</v>
      </c>
      <c r="AH303" s="129">
        <v>1.0</v>
      </c>
      <c r="AI303" s="129">
        <v>1.0</v>
      </c>
      <c r="AJ303" s="129">
        <v>1.0</v>
      </c>
      <c r="AK303" s="129">
        <v>1.0</v>
      </c>
      <c r="AL303" s="130">
        <v>45386.658824652775</v>
      </c>
    </row>
    <row r="304">
      <c r="A304" s="129">
        <v>506.0</v>
      </c>
      <c r="B304" s="14" t="s">
        <v>42</v>
      </c>
      <c r="C304" s="14" t="s">
        <v>32</v>
      </c>
      <c r="D304" s="14" t="s">
        <v>271</v>
      </c>
      <c r="E304" s="14" t="s">
        <v>272</v>
      </c>
      <c r="F304" s="15" t="s">
        <v>270</v>
      </c>
      <c r="G304" s="15" t="s">
        <v>46</v>
      </c>
      <c r="H304" s="18" t="s">
        <v>1057</v>
      </c>
      <c r="I304" s="18" t="s">
        <v>1058</v>
      </c>
      <c r="J304" s="129">
        <v>821609.93</v>
      </c>
      <c r="K304" s="129">
        <v>671660.38</v>
      </c>
      <c r="L304" s="129">
        <v>27618.45</v>
      </c>
      <c r="M304" s="129">
        <v>22633.04</v>
      </c>
      <c r="N304" s="129">
        <v>79.0</v>
      </c>
      <c r="O304" s="129">
        <v>28.0</v>
      </c>
      <c r="P304" s="129">
        <v>463.0</v>
      </c>
      <c r="Q304" s="129">
        <v>404.0</v>
      </c>
      <c r="R304" s="129">
        <v>39.0</v>
      </c>
      <c r="S304" s="129">
        <v>22.0</v>
      </c>
      <c r="T304" s="129">
        <v>182.0</v>
      </c>
      <c r="U304" s="129">
        <v>14.0</v>
      </c>
      <c r="V304" s="129">
        <v>77.0</v>
      </c>
      <c r="W304" s="129">
        <v>22.03</v>
      </c>
      <c r="X304" s="129">
        <v>22.33</v>
      </c>
      <c r="Y304" s="129">
        <v>5.0</v>
      </c>
      <c r="Z304" s="129">
        <v>1.0</v>
      </c>
      <c r="AA304" s="129">
        <v>4.0</v>
      </c>
      <c r="AB304" s="129">
        <v>5.0</v>
      </c>
      <c r="AC304" s="129">
        <v>4.0</v>
      </c>
      <c r="AD304" s="129">
        <v>4.15</v>
      </c>
      <c r="AE304" s="129">
        <v>36.0</v>
      </c>
      <c r="AF304" s="129">
        <v>4.0</v>
      </c>
      <c r="AG304" s="129">
        <v>1.0</v>
      </c>
      <c r="AH304" s="129">
        <v>3.0</v>
      </c>
      <c r="AI304" s="129">
        <v>4.0</v>
      </c>
      <c r="AJ304" s="129">
        <v>3.0</v>
      </c>
      <c r="AK304" s="129">
        <v>4.0</v>
      </c>
      <c r="AL304" s="130">
        <v>45386.658824652775</v>
      </c>
    </row>
    <row r="305">
      <c r="A305" s="129">
        <v>507.0</v>
      </c>
      <c r="B305" s="14" t="s">
        <v>67</v>
      </c>
      <c r="C305" s="14" t="s">
        <v>32</v>
      </c>
      <c r="D305" s="14" t="s">
        <v>487</v>
      </c>
      <c r="E305" s="14" t="s">
        <v>488</v>
      </c>
      <c r="F305" s="15" t="s">
        <v>185</v>
      </c>
      <c r="G305" s="15" t="s">
        <v>46</v>
      </c>
      <c r="H305" s="18" t="s">
        <v>1057</v>
      </c>
      <c r="I305" s="18" t="s">
        <v>1058</v>
      </c>
      <c r="J305" s="129">
        <v>1952617.34</v>
      </c>
      <c r="K305" s="129">
        <v>1829030.01</v>
      </c>
      <c r="L305" s="129">
        <v>54113.53</v>
      </c>
      <c r="M305" s="129">
        <v>51586.69</v>
      </c>
      <c r="N305" s="129">
        <v>16.0</v>
      </c>
      <c r="O305" s="129">
        <v>48.0</v>
      </c>
      <c r="P305" s="129">
        <v>692.0</v>
      </c>
      <c r="Q305" s="129">
        <v>488.0</v>
      </c>
      <c r="R305" s="129">
        <v>44.0</v>
      </c>
      <c r="S305" s="129">
        <v>34.0</v>
      </c>
      <c r="T305" s="129">
        <v>-66.0</v>
      </c>
      <c r="U305" s="129">
        <v>41.0</v>
      </c>
      <c r="V305" s="129">
        <v>29.0</v>
      </c>
      <c r="W305" s="129">
        <v>4.9</v>
      </c>
      <c r="X305" s="129">
        <v>6.76</v>
      </c>
      <c r="Y305" s="129">
        <v>1.0</v>
      </c>
      <c r="Z305" s="129">
        <v>1.0</v>
      </c>
      <c r="AA305" s="129">
        <v>2.0</v>
      </c>
      <c r="AB305" s="129">
        <v>2.0</v>
      </c>
      <c r="AC305" s="129">
        <v>1.0</v>
      </c>
      <c r="AD305" s="129">
        <v>1.6</v>
      </c>
      <c r="AE305" s="129">
        <v>346.0</v>
      </c>
      <c r="AF305" s="129">
        <v>1.0</v>
      </c>
      <c r="AG305" s="129">
        <v>1.0</v>
      </c>
      <c r="AH305" s="129">
        <v>2.0</v>
      </c>
      <c r="AI305" s="129">
        <v>1.0</v>
      </c>
      <c r="AJ305" s="129">
        <v>1.0</v>
      </c>
      <c r="AK305" s="129">
        <v>1.0</v>
      </c>
      <c r="AL305" s="130">
        <v>45386.658824652775</v>
      </c>
    </row>
    <row r="306">
      <c r="A306" s="129">
        <v>508.0</v>
      </c>
      <c r="B306" s="14" t="s">
        <v>97</v>
      </c>
      <c r="C306" s="14" t="s">
        <v>32</v>
      </c>
      <c r="D306" s="14" t="s">
        <v>91</v>
      </c>
      <c r="E306" s="14" t="s">
        <v>489</v>
      </c>
      <c r="F306" s="15" t="s">
        <v>154</v>
      </c>
      <c r="G306" s="15" t="s">
        <v>101</v>
      </c>
      <c r="H306" s="18" t="s">
        <v>1057</v>
      </c>
      <c r="I306" s="18" t="s">
        <v>1058</v>
      </c>
      <c r="J306" s="129">
        <v>743177.45</v>
      </c>
      <c r="K306" s="129">
        <v>646769.42</v>
      </c>
      <c r="L306" s="129">
        <v>29770.77</v>
      </c>
      <c r="M306" s="129">
        <v>25560.02</v>
      </c>
      <c r="N306" s="14" t="s">
        <v>41</v>
      </c>
      <c r="O306" s="14" t="s">
        <v>41</v>
      </c>
      <c r="P306" s="129">
        <v>291.0</v>
      </c>
      <c r="Q306" s="129">
        <v>298.0</v>
      </c>
      <c r="R306" s="129">
        <v>19.0</v>
      </c>
      <c r="S306" s="129">
        <v>19.0</v>
      </c>
      <c r="T306" s="14" t="s">
        <v>41</v>
      </c>
      <c r="U306" s="129">
        <v>-2.0</v>
      </c>
      <c r="V306" s="129">
        <v>0.0</v>
      </c>
      <c r="W306" s="129">
        <v>16.47</v>
      </c>
      <c r="X306" s="129">
        <v>14.91</v>
      </c>
      <c r="Y306" s="14" t="s">
        <v>41</v>
      </c>
      <c r="Z306" s="129">
        <v>1.0</v>
      </c>
      <c r="AA306" s="129">
        <v>1.0</v>
      </c>
      <c r="AB306" s="129">
        <v>4.0</v>
      </c>
      <c r="AC306" s="129">
        <v>3.0</v>
      </c>
      <c r="AD306" s="129">
        <v>2.65</v>
      </c>
      <c r="AE306" s="129">
        <v>202.0</v>
      </c>
      <c r="AF306" s="14" t="s">
        <v>41</v>
      </c>
      <c r="AG306" s="129">
        <v>1.0</v>
      </c>
      <c r="AH306" s="129">
        <v>1.0</v>
      </c>
      <c r="AI306" s="129">
        <v>3.0</v>
      </c>
      <c r="AJ306" s="129">
        <v>2.0</v>
      </c>
      <c r="AK306" s="129">
        <v>2.0</v>
      </c>
      <c r="AL306" s="130">
        <v>45386.658824652775</v>
      </c>
    </row>
    <row r="307">
      <c r="A307" s="129">
        <v>509.0</v>
      </c>
      <c r="B307" s="14" t="s">
        <v>122</v>
      </c>
      <c r="C307" s="14" t="s">
        <v>32</v>
      </c>
      <c r="D307" s="14" t="s">
        <v>150</v>
      </c>
      <c r="E307" s="14" t="s">
        <v>314</v>
      </c>
      <c r="F307" s="15" t="s">
        <v>45</v>
      </c>
      <c r="G307" s="15" t="s">
        <v>46</v>
      </c>
      <c r="H307" s="18" t="s">
        <v>1057</v>
      </c>
      <c r="I307" s="18" t="s">
        <v>1058</v>
      </c>
      <c r="J307" s="129">
        <v>553780.22</v>
      </c>
      <c r="K307" s="129">
        <v>548223.84</v>
      </c>
      <c r="L307" s="129">
        <v>20645.5</v>
      </c>
      <c r="M307" s="129">
        <v>19491.38</v>
      </c>
      <c r="N307" s="129">
        <v>4.0</v>
      </c>
      <c r="O307" s="129">
        <v>7.0</v>
      </c>
      <c r="P307" s="129">
        <v>305.0</v>
      </c>
      <c r="Q307" s="129">
        <v>342.0</v>
      </c>
      <c r="R307" s="129">
        <v>12.0</v>
      </c>
      <c r="S307" s="129">
        <v>15.0</v>
      </c>
      <c r="T307" s="129">
        <v>-42.0</v>
      </c>
      <c r="U307" s="129">
        <v>-10.0</v>
      </c>
      <c r="V307" s="129">
        <v>-20.0</v>
      </c>
      <c r="W307" s="129">
        <v>5.92</v>
      </c>
      <c r="X307" s="129">
        <v>1.01</v>
      </c>
      <c r="Y307" s="129">
        <v>1.0</v>
      </c>
      <c r="Z307" s="129">
        <v>1.0</v>
      </c>
      <c r="AA307" s="129">
        <v>1.0</v>
      </c>
      <c r="AB307" s="129">
        <v>2.0</v>
      </c>
      <c r="AC307" s="129">
        <v>1.0</v>
      </c>
      <c r="AD307" s="129">
        <v>1.4</v>
      </c>
      <c r="AE307" s="129">
        <v>369.0</v>
      </c>
      <c r="AF307" s="129">
        <v>1.0</v>
      </c>
      <c r="AG307" s="129">
        <v>1.0</v>
      </c>
      <c r="AH307" s="129">
        <v>1.0</v>
      </c>
      <c r="AI307" s="129">
        <v>1.0</v>
      </c>
      <c r="AJ307" s="129">
        <v>1.0</v>
      </c>
      <c r="AK307" s="129">
        <v>1.0</v>
      </c>
      <c r="AL307" s="130">
        <v>45386.658824652775</v>
      </c>
    </row>
    <row r="308">
      <c r="A308" s="129">
        <v>510.0</v>
      </c>
      <c r="B308" s="14" t="s">
        <v>31</v>
      </c>
      <c r="C308" s="14" t="s">
        <v>32</v>
      </c>
      <c r="D308" s="14" t="s">
        <v>490</v>
      </c>
      <c r="E308" s="14" t="s">
        <v>491</v>
      </c>
      <c r="F308" s="15" t="s">
        <v>220</v>
      </c>
      <c r="G308" s="15" t="s">
        <v>59</v>
      </c>
      <c r="H308" s="18" t="s">
        <v>1057</v>
      </c>
      <c r="I308" s="18" t="s">
        <v>1058</v>
      </c>
      <c r="J308" s="129">
        <v>1862914.45</v>
      </c>
      <c r="K308" s="129">
        <v>1603947.69</v>
      </c>
      <c r="L308" s="129">
        <v>67891.5</v>
      </c>
      <c r="M308" s="129">
        <v>63900.54</v>
      </c>
      <c r="N308" s="129">
        <v>14.0</v>
      </c>
      <c r="O308" s="129">
        <v>25.0</v>
      </c>
      <c r="P308" s="129">
        <v>796.0</v>
      </c>
      <c r="Q308" s="129">
        <v>707.0</v>
      </c>
      <c r="R308" s="129">
        <v>35.0</v>
      </c>
      <c r="S308" s="129">
        <v>42.0</v>
      </c>
      <c r="T308" s="129">
        <v>-44.0</v>
      </c>
      <c r="U308" s="129">
        <v>12.0</v>
      </c>
      <c r="V308" s="129">
        <v>-16.0</v>
      </c>
      <c r="W308" s="129">
        <v>6.25</v>
      </c>
      <c r="X308" s="129">
        <v>16.15</v>
      </c>
      <c r="Y308" s="129">
        <v>1.0</v>
      </c>
      <c r="Z308" s="129">
        <v>1.0</v>
      </c>
      <c r="AA308" s="129">
        <v>1.0</v>
      </c>
      <c r="AB308" s="129">
        <v>2.0</v>
      </c>
      <c r="AC308" s="129">
        <v>3.0</v>
      </c>
      <c r="AD308" s="129">
        <v>1.9</v>
      </c>
      <c r="AE308" s="129">
        <v>280.0</v>
      </c>
      <c r="AF308" s="129">
        <v>1.0</v>
      </c>
      <c r="AG308" s="129">
        <v>1.0</v>
      </c>
      <c r="AH308" s="129">
        <v>1.0</v>
      </c>
      <c r="AI308" s="129">
        <v>1.0</v>
      </c>
      <c r="AJ308" s="129">
        <v>2.0</v>
      </c>
      <c r="AK308" s="129">
        <v>2.0</v>
      </c>
      <c r="AL308" s="130">
        <v>45386.658824652775</v>
      </c>
    </row>
    <row r="309">
      <c r="A309" s="129">
        <v>512.0</v>
      </c>
      <c r="B309" s="14" t="s">
        <v>67</v>
      </c>
      <c r="C309" s="14" t="s">
        <v>32</v>
      </c>
      <c r="D309" s="14" t="s">
        <v>492</v>
      </c>
      <c r="E309" s="14" t="s">
        <v>493</v>
      </c>
      <c r="F309" s="15" t="s">
        <v>185</v>
      </c>
      <c r="G309" s="15" t="s">
        <v>46</v>
      </c>
      <c r="H309" s="18" t="s">
        <v>1057</v>
      </c>
      <c r="I309" s="18" t="s">
        <v>1058</v>
      </c>
      <c r="J309" s="129">
        <v>1276961.03</v>
      </c>
      <c r="K309" s="129">
        <v>1117278.9</v>
      </c>
      <c r="L309" s="129">
        <v>36437.78</v>
      </c>
      <c r="M309" s="129">
        <v>32006.25</v>
      </c>
      <c r="N309" s="129">
        <v>38.0</v>
      </c>
      <c r="O309" s="129">
        <v>84.0</v>
      </c>
      <c r="P309" s="129">
        <v>399.0</v>
      </c>
      <c r="Q309" s="129">
        <v>332.0</v>
      </c>
      <c r="R309" s="129">
        <v>35.0</v>
      </c>
      <c r="S309" s="129">
        <v>22.0</v>
      </c>
      <c r="T309" s="129">
        <v>-54.0</v>
      </c>
      <c r="U309" s="129">
        <v>20.0</v>
      </c>
      <c r="V309" s="129">
        <v>59.0</v>
      </c>
      <c r="W309" s="129">
        <v>13.85</v>
      </c>
      <c r="X309" s="129">
        <v>14.29</v>
      </c>
      <c r="Y309" s="129">
        <v>1.0</v>
      </c>
      <c r="Z309" s="129">
        <v>1.0</v>
      </c>
      <c r="AA309" s="129">
        <v>3.0</v>
      </c>
      <c r="AB309" s="129">
        <v>3.0</v>
      </c>
      <c r="AC309" s="129">
        <v>3.0</v>
      </c>
      <c r="AD309" s="129">
        <v>2.7</v>
      </c>
      <c r="AE309" s="129">
        <v>197.0</v>
      </c>
      <c r="AF309" s="129">
        <v>1.0</v>
      </c>
      <c r="AG309" s="129">
        <v>1.0</v>
      </c>
      <c r="AH309" s="129">
        <v>2.0</v>
      </c>
      <c r="AI309" s="129">
        <v>2.0</v>
      </c>
      <c r="AJ309" s="129">
        <v>2.0</v>
      </c>
      <c r="AK309" s="129">
        <v>2.0</v>
      </c>
      <c r="AL309" s="130">
        <v>45386.658824652775</v>
      </c>
    </row>
    <row r="310">
      <c r="A310" s="129">
        <v>515.0</v>
      </c>
      <c r="B310" s="14" t="s">
        <v>97</v>
      </c>
      <c r="C310" s="14" t="s">
        <v>32</v>
      </c>
      <c r="D310" s="14" t="s">
        <v>375</v>
      </c>
      <c r="E310" s="14" t="s">
        <v>376</v>
      </c>
      <c r="F310" s="15" t="s">
        <v>223</v>
      </c>
      <c r="G310" s="15" t="s">
        <v>101</v>
      </c>
      <c r="H310" s="18" t="s">
        <v>1057</v>
      </c>
      <c r="I310" s="18" t="s">
        <v>1058</v>
      </c>
      <c r="J310" s="129">
        <v>2471939.05</v>
      </c>
      <c r="K310" s="129">
        <v>3417741.38</v>
      </c>
      <c r="L310" s="129">
        <v>57857.54</v>
      </c>
      <c r="M310" s="129">
        <v>81092.84</v>
      </c>
      <c r="N310" s="14" t="s">
        <v>41</v>
      </c>
      <c r="O310" s="129">
        <v>2.0</v>
      </c>
      <c r="P310" s="129">
        <v>834.0</v>
      </c>
      <c r="Q310" s="129">
        <v>806.0</v>
      </c>
      <c r="R310" s="129">
        <v>8.0</v>
      </c>
      <c r="S310" s="129">
        <v>22.0</v>
      </c>
      <c r="T310" s="14" t="s">
        <v>41</v>
      </c>
      <c r="U310" s="129">
        <v>3.0</v>
      </c>
      <c r="V310" s="129">
        <v>-63.0</v>
      </c>
      <c r="W310" s="129">
        <v>-28.65</v>
      </c>
      <c r="X310" s="129">
        <v>-27.67</v>
      </c>
      <c r="Y310" s="14" t="s">
        <v>41</v>
      </c>
      <c r="Z310" s="129">
        <v>1.0</v>
      </c>
      <c r="AA310" s="129">
        <v>1.0</v>
      </c>
      <c r="AB310" s="129">
        <v>1.0</v>
      </c>
      <c r="AC310" s="129">
        <v>1.0</v>
      </c>
      <c r="AD310" s="129">
        <v>0.95</v>
      </c>
      <c r="AE310" s="129">
        <v>599.0</v>
      </c>
      <c r="AF310" s="14" t="s">
        <v>41</v>
      </c>
      <c r="AG310" s="129">
        <v>1.0</v>
      </c>
      <c r="AH310" s="129">
        <v>1.0</v>
      </c>
      <c r="AI310" s="129">
        <v>1.0</v>
      </c>
      <c r="AJ310" s="129">
        <v>1.0</v>
      </c>
      <c r="AK310" s="129">
        <v>1.0</v>
      </c>
      <c r="AL310" s="130">
        <v>45386.658824652775</v>
      </c>
    </row>
    <row r="311">
      <c r="A311" s="129">
        <v>517.0</v>
      </c>
      <c r="B311" s="14" t="s">
        <v>42</v>
      </c>
      <c r="C311" s="14" t="s">
        <v>32</v>
      </c>
      <c r="D311" s="14" t="s">
        <v>135</v>
      </c>
      <c r="E311" s="14" t="s">
        <v>494</v>
      </c>
      <c r="F311" s="15" t="s">
        <v>243</v>
      </c>
      <c r="G311" s="15" t="s">
        <v>101</v>
      </c>
      <c r="H311" s="18" t="s">
        <v>1057</v>
      </c>
      <c r="I311" s="18" t="s">
        <v>1058</v>
      </c>
      <c r="J311" s="129">
        <v>2587992.45</v>
      </c>
      <c r="K311" s="129">
        <v>2184606.59</v>
      </c>
      <c r="L311" s="129">
        <v>78765.0</v>
      </c>
      <c r="M311" s="129">
        <v>69356.0</v>
      </c>
      <c r="N311" s="129">
        <v>93.0</v>
      </c>
      <c r="O311" s="129">
        <v>50.0</v>
      </c>
      <c r="P311" s="129">
        <v>585.0</v>
      </c>
      <c r="Q311" s="129">
        <v>535.0</v>
      </c>
      <c r="R311" s="129">
        <v>37.0</v>
      </c>
      <c r="S311" s="129">
        <v>35.0</v>
      </c>
      <c r="T311" s="129">
        <v>86.0</v>
      </c>
      <c r="U311" s="129">
        <v>9.0</v>
      </c>
      <c r="V311" s="129">
        <v>5.0</v>
      </c>
      <c r="W311" s="129">
        <v>13.57</v>
      </c>
      <c r="X311" s="129">
        <v>18.46</v>
      </c>
      <c r="Y311" s="129">
        <v>3.0</v>
      </c>
      <c r="Z311" s="129">
        <v>1.0</v>
      </c>
      <c r="AA311" s="129">
        <v>1.0</v>
      </c>
      <c r="AB311" s="129">
        <v>3.0</v>
      </c>
      <c r="AC311" s="129">
        <v>3.0</v>
      </c>
      <c r="AD311" s="129">
        <v>2.4</v>
      </c>
      <c r="AE311" s="129">
        <v>220.0</v>
      </c>
      <c r="AF311" s="129">
        <v>2.0</v>
      </c>
      <c r="AG311" s="129">
        <v>1.0</v>
      </c>
      <c r="AH311" s="129">
        <v>1.0</v>
      </c>
      <c r="AI311" s="129">
        <v>2.0</v>
      </c>
      <c r="AJ311" s="129">
        <v>2.0</v>
      </c>
      <c r="AK311" s="129">
        <v>2.0</v>
      </c>
      <c r="AL311" s="130">
        <v>45386.658824652775</v>
      </c>
    </row>
    <row r="312">
      <c r="A312" s="129">
        <v>519.0</v>
      </c>
      <c r="B312" s="14" t="s">
        <v>37</v>
      </c>
      <c r="C312" s="14" t="s">
        <v>32</v>
      </c>
      <c r="D312" s="14" t="s">
        <v>495</v>
      </c>
      <c r="E312" s="14" t="s">
        <v>496</v>
      </c>
      <c r="F312" s="15" t="s">
        <v>497</v>
      </c>
      <c r="G312" s="15" t="s">
        <v>36</v>
      </c>
      <c r="H312" s="18" t="s">
        <v>1057</v>
      </c>
      <c r="I312" s="18" t="s">
        <v>1058</v>
      </c>
      <c r="J312" s="129">
        <v>996207.74</v>
      </c>
      <c r="K312" s="129">
        <v>1024251.75</v>
      </c>
      <c r="L312" s="129">
        <v>28448.19</v>
      </c>
      <c r="M312" s="129">
        <v>32417.22</v>
      </c>
      <c r="N312" s="129">
        <v>4.0</v>
      </c>
      <c r="O312" s="129">
        <v>5.0</v>
      </c>
      <c r="P312" s="129">
        <v>346.0</v>
      </c>
      <c r="Q312" s="129">
        <v>359.0</v>
      </c>
      <c r="R312" s="129">
        <v>23.0</v>
      </c>
      <c r="S312" s="129">
        <v>11.0</v>
      </c>
      <c r="T312" s="129">
        <v>-20.0</v>
      </c>
      <c r="U312" s="129">
        <v>-3.0</v>
      </c>
      <c r="V312" s="129">
        <v>109.0</v>
      </c>
      <c r="W312" s="129">
        <v>-12.24</v>
      </c>
      <c r="X312" s="129">
        <v>-2.74</v>
      </c>
      <c r="Y312" s="129">
        <v>1.0</v>
      </c>
      <c r="Z312" s="129">
        <v>1.0</v>
      </c>
      <c r="AA312" s="129">
        <v>5.0</v>
      </c>
      <c r="AB312" s="129">
        <v>1.0</v>
      </c>
      <c r="AC312" s="129">
        <v>1.0</v>
      </c>
      <c r="AD312" s="129">
        <v>1.8</v>
      </c>
      <c r="AE312" s="129">
        <v>296.0</v>
      </c>
      <c r="AF312" s="129">
        <v>1.0</v>
      </c>
      <c r="AG312" s="129">
        <v>1.0</v>
      </c>
      <c r="AH312" s="129">
        <v>4.0</v>
      </c>
      <c r="AI312" s="129">
        <v>1.0</v>
      </c>
      <c r="AJ312" s="129">
        <v>1.0</v>
      </c>
      <c r="AK312" s="129">
        <v>1.0</v>
      </c>
      <c r="AL312" s="130">
        <v>45386.658824652775</v>
      </c>
    </row>
    <row r="313">
      <c r="A313" s="129">
        <v>521.0</v>
      </c>
      <c r="B313" s="14" t="s">
        <v>63</v>
      </c>
      <c r="C313" s="14" t="s">
        <v>32</v>
      </c>
      <c r="D313" s="14" t="s">
        <v>498</v>
      </c>
      <c r="E313" s="14" t="s">
        <v>499</v>
      </c>
      <c r="F313" s="15" t="s">
        <v>88</v>
      </c>
      <c r="G313" s="15" t="s">
        <v>59</v>
      </c>
      <c r="H313" s="18" t="s">
        <v>1057</v>
      </c>
      <c r="I313" s="18" t="s">
        <v>1058</v>
      </c>
      <c r="J313" s="129">
        <v>850347.52</v>
      </c>
      <c r="K313" s="129">
        <v>718666.13</v>
      </c>
      <c r="L313" s="129">
        <v>15928.0</v>
      </c>
      <c r="M313" s="129">
        <v>15122.83</v>
      </c>
      <c r="N313" s="14" t="s">
        <v>41</v>
      </c>
      <c r="O313" s="14" t="s">
        <v>41</v>
      </c>
      <c r="P313" s="129">
        <v>138.0</v>
      </c>
      <c r="Q313" s="129">
        <v>159.0</v>
      </c>
      <c r="R313" s="129">
        <v>23.0</v>
      </c>
      <c r="S313" s="129">
        <v>19.0</v>
      </c>
      <c r="T313" s="14" t="s">
        <v>41</v>
      </c>
      <c r="U313" s="129">
        <v>-13.0</v>
      </c>
      <c r="V313" s="129">
        <v>21.0</v>
      </c>
      <c r="W313" s="129">
        <v>5.32</v>
      </c>
      <c r="X313" s="129">
        <v>18.32</v>
      </c>
      <c r="Y313" s="14" t="s">
        <v>41</v>
      </c>
      <c r="Z313" s="129">
        <v>1.0</v>
      </c>
      <c r="AA313" s="129">
        <v>2.0</v>
      </c>
      <c r="AB313" s="129">
        <v>2.0</v>
      </c>
      <c r="AC313" s="129">
        <v>3.0</v>
      </c>
      <c r="AD313" s="129">
        <v>2.05</v>
      </c>
      <c r="AE313" s="129">
        <v>258.0</v>
      </c>
      <c r="AF313" s="14" t="s">
        <v>41</v>
      </c>
      <c r="AG313" s="129">
        <v>1.0</v>
      </c>
      <c r="AH313" s="129">
        <v>2.0</v>
      </c>
      <c r="AI313" s="129">
        <v>1.0</v>
      </c>
      <c r="AJ313" s="129">
        <v>2.0</v>
      </c>
      <c r="AK313" s="129">
        <v>2.0</v>
      </c>
      <c r="AL313" s="130">
        <v>45386.658824652775</v>
      </c>
    </row>
    <row r="314">
      <c r="A314" s="129">
        <v>522.0</v>
      </c>
      <c r="B314" s="14" t="s">
        <v>42</v>
      </c>
      <c r="C314" s="14" t="s">
        <v>32</v>
      </c>
      <c r="D314" s="14" t="s">
        <v>77</v>
      </c>
      <c r="E314" s="14" t="s">
        <v>78</v>
      </c>
      <c r="F314" s="15" t="s">
        <v>70</v>
      </c>
      <c r="G314" s="15" t="s">
        <v>36</v>
      </c>
      <c r="H314" s="18" t="s">
        <v>1057</v>
      </c>
      <c r="I314" s="18" t="s">
        <v>1058</v>
      </c>
      <c r="J314" s="129">
        <v>1208597.85</v>
      </c>
      <c r="K314" s="129">
        <v>872595.2</v>
      </c>
      <c r="L314" s="129">
        <v>36720.93</v>
      </c>
      <c r="M314" s="129">
        <v>27401.13</v>
      </c>
      <c r="N314" s="129">
        <v>55.0</v>
      </c>
      <c r="O314" s="129">
        <v>52.0</v>
      </c>
      <c r="P314" s="129">
        <v>525.0</v>
      </c>
      <c r="Q314" s="129">
        <v>519.0</v>
      </c>
      <c r="R314" s="129">
        <v>59.0</v>
      </c>
      <c r="S314" s="129">
        <v>49.0</v>
      </c>
      <c r="T314" s="129">
        <v>5.0</v>
      </c>
      <c r="U314" s="129">
        <v>1.0</v>
      </c>
      <c r="V314" s="129">
        <v>20.0</v>
      </c>
      <c r="W314" s="129">
        <v>34.01</v>
      </c>
      <c r="X314" s="129">
        <v>38.51</v>
      </c>
      <c r="Y314" s="129">
        <v>1.0</v>
      </c>
      <c r="Z314" s="129">
        <v>1.0</v>
      </c>
      <c r="AA314" s="129">
        <v>2.0</v>
      </c>
      <c r="AB314" s="129">
        <v>5.0</v>
      </c>
      <c r="AC314" s="129">
        <v>5.0</v>
      </c>
      <c r="AD314" s="129">
        <v>3.8</v>
      </c>
      <c r="AE314" s="129">
        <v>63.0</v>
      </c>
      <c r="AF314" s="129">
        <v>1.0</v>
      </c>
      <c r="AG314" s="129">
        <v>1.0</v>
      </c>
      <c r="AH314" s="129">
        <v>2.0</v>
      </c>
      <c r="AI314" s="129">
        <v>4.0</v>
      </c>
      <c r="AJ314" s="129">
        <v>4.0</v>
      </c>
      <c r="AK314" s="129">
        <v>4.0</v>
      </c>
      <c r="AL314" s="130">
        <v>45386.658824652775</v>
      </c>
    </row>
    <row r="315">
      <c r="A315" s="129">
        <v>524.0</v>
      </c>
      <c r="B315" s="14" t="s">
        <v>67</v>
      </c>
      <c r="C315" s="14" t="s">
        <v>32</v>
      </c>
      <c r="D315" s="14" t="s">
        <v>91</v>
      </c>
      <c r="E315" s="14" t="s">
        <v>500</v>
      </c>
      <c r="F315" s="15" t="s">
        <v>70</v>
      </c>
      <c r="G315" s="15" t="s">
        <v>36</v>
      </c>
      <c r="H315" s="18" t="s">
        <v>1057</v>
      </c>
      <c r="I315" s="18" t="s">
        <v>1058</v>
      </c>
      <c r="J315" s="129">
        <v>3651053.26</v>
      </c>
      <c r="K315" s="129">
        <v>3084160.73</v>
      </c>
      <c r="L315" s="129">
        <v>113233.42</v>
      </c>
      <c r="M315" s="129">
        <v>96399.69</v>
      </c>
      <c r="N315" s="129">
        <v>21.0</v>
      </c>
      <c r="O315" s="129">
        <v>32.0</v>
      </c>
      <c r="P315" s="129">
        <v>1082.0</v>
      </c>
      <c r="Q315" s="129">
        <v>908.0</v>
      </c>
      <c r="R315" s="129">
        <v>40.0</v>
      </c>
      <c r="S315" s="129">
        <v>33.0</v>
      </c>
      <c r="T315" s="129">
        <v>-34.0</v>
      </c>
      <c r="U315" s="129">
        <v>19.0</v>
      </c>
      <c r="V315" s="129">
        <v>21.0</v>
      </c>
      <c r="W315" s="129">
        <v>17.46</v>
      </c>
      <c r="X315" s="129">
        <v>18.38</v>
      </c>
      <c r="Y315" s="129">
        <v>1.0</v>
      </c>
      <c r="Z315" s="129">
        <v>1.0</v>
      </c>
      <c r="AA315" s="129">
        <v>2.0</v>
      </c>
      <c r="AB315" s="129">
        <v>4.0</v>
      </c>
      <c r="AC315" s="129">
        <v>3.0</v>
      </c>
      <c r="AD315" s="129">
        <v>2.9</v>
      </c>
      <c r="AE315" s="129">
        <v>182.0</v>
      </c>
      <c r="AF315" s="129">
        <v>1.0</v>
      </c>
      <c r="AG315" s="129">
        <v>1.0</v>
      </c>
      <c r="AH315" s="129">
        <v>2.0</v>
      </c>
      <c r="AI315" s="129">
        <v>3.0</v>
      </c>
      <c r="AJ315" s="129">
        <v>2.0</v>
      </c>
      <c r="AK315" s="129">
        <v>3.0</v>
      </c>
      <c r="AL315" s="130">
        <v>45386.658824652775</v>
      </c>
    </row>
    <row r="316">
      <c r="A316" s="129">
        <v>525.0</v>
      </c>
      <c r="B316" s="14" t="s">
        <v>63</v>
      </c>
      <c r="C316" s="14" t="s">
        <v>32</v>
      </c>
      <c r="D316" s="14" t="s">
        <v>501</v>
      </c>
      <c r="E316" s="14" t="s">
        <v>502</v>
      </c>
      <c r="F316" s="15" t="s">
        <v>343</v>
      </c>
      <c r="G316" s="15" t="s">
        <v>46</v>
      </c>
      <c r="H316" s="18" t="s">
        <v>1057</v>
      </c>
      <c r="I316" s="18" t="s">
        <v>1058</v>
      </c>
      <c r="J316" s="129">
        <v>1605531.36</v>
      </c>
      <c r="K316" s="129">
        <v>1446004.96</v>
      </c>
      <c r="L316" s="129">
        <v>60328.89</v>
      </c>
      <c r="M316" s="129">
        <v>59691.9</v>
      </c>
      <c r="N316" s="129">
        <v>46.0</v>
      </c>
      <c r="O316" s="129">
        <v>31.0</v>
      </c>
      <c r="P316" s="129">
        <v>661.0</v>
      </c>
      <c r="Q316" s="129">
        <v>637.0</v>
      </c>
      <c r="R316" s="129">
        <v>66.0</v>
      </c>
      <c r="S316" s="129">
        <v>59.0</v>
      </c>
      <c r="T316" s="129">
        <v>48.0</v>
      </c>
      <c r="U316" s="129">
        <v>3.0</v>
      </c>
      <c r="V316" s="129">
        <v>11.0</v>
      </c>
      <c r="W316" s="129">
        <v>1.07</v>
      </c>
      <c r="X316" s="129">
        <v>11.03</v>
      </c>
      <c r="Y316" s="129">
        <v>2.0</v>
      </c>
      <c r="Z316" s="129">
        <v>1.0</v>
      </c>
      <c r="AA316" s="129">
        <v>1.0</v>
      </c>
      <c r="AB316" s="129">
        <v>1.0</v>
      </c>
      <c r="AC316" s="129">
        <v>2.0</v>
      </c>
      <c r="AD316" s="129">
        <v>1.3</v>
      </c>
      <c r="AE316" s="129">
        <v>393.0</v>
      </c>
      <c r="AF316" s="129">
        <v>2.0</v>
      </c>
      <c r="AG316" s="129">
        <v>1.0</v>
      </c>
      <c r="AH316" s="129">
        <v>1.0</v>
      </c>
      <c r="AI316" s="129">
        <v>1.0</v>
      </c>
      <c r="AJ316" s="129">
        <v>2.0</v>
      </c>
      <c r="AK316" s="129">
        <v>1.0</v>
      </c>
      <c r="AL316" s="130">
        <v>45386.658824652775</v>
      </c>
    </row>
    <row r="317">
      <c r="A317" s="129">
        <v>526.0</v>
      </c>
      <c r="B317" s="14" t="s">
        <v>42</v>
      </c>
      <c r="C317" s="14" t="s">
        <v>32</v>
      </c>
      <c r="D317" s="14" t="s">
        <v>273</v>
      </c>
      <c r="E317" s="14" t="s">
        <v>274</v>
      </c>
      <c r="F317" s="15" t="s">
        <v>70</v>
      </c>
      <c r="G317" s="15" t="s">
        <v>36</v>
      </c>
      <c r="H317" s="18" t="s">
        <v>1057</v>
      </c>
      <c r="I317" s="18" t="s">
        <v>1058</v>
      </c>
      <c r="J317" s="129">
        <v>596246.74</v>
      </c>
      <c r="K317" s="129">
        <v>748394.66</v>
      </c>
      <c r="L317" s="129">
        <v>19199.06</v>
      </c>
      <c r="M317" s="129">
        <v>25051.0</v>
      </c>
      <c r="N317" s="129">
        <v>18.0</v>
      </c>
      <c r="O317" s="129">
        <v>30.0</v>
      </c>
      <c r="P317" s="129">
        <v>369.0</v>
      </c>
      <c r="Q317" s="129">
        <v>401.0</v>
      </c>
      <c r="R317" s="129">
        <v>20.0</v>
      </c>
      <c r="S317" s="129">
        <v>32.0</v>
      </c>
      <c r="T317" s="129">
        <v>-40.0</v>
      </c>
      <c r="U317" s="129">
        <v>-7.0</v>
      </c>
      <c r="V317" s="129">
        <v>-37.0</v>
      </c>
      <c r="W317" s="129">
        <v>-23.36</v>
      </c>
      <c r="X317" s="129">
        <v>-20.33</v>
      </c>
      <c r="Y317" s="129">
        <v>1.0</v>
      </c>
      <c r="Z317" s="129">
        <v>1.0</v>
      </c>
      <c r="AA317" s="129">
        <v>1.0</v>
      </c>
      <c r="AB317" s="129">
        <v>1.0</v>
      </c>
      <c r="AC317" s="129">
        <v>1.0</v>
      </c>
      <c r="AD317" s="129">
        <v>1.0</v>
      </c>
      <c r="AE317" s="129">
        <v>494.0</v>
      </c>
      <c r="AF317" s="129">
        <v>1.0</v>
      </c>
      <c r="AG317" s="129">
        <v>1.0</v>
      </c>
      <c r="AH317" s="129">
        <v>1.0</v>
      </c>
      <c r="AI317" s="129">
        <v>1.0</v>
      </c>
      <c r="AJ317" s="129">
        <v>1.0</v>
      </c>
      <c r="AK317" s="129">
        <v>1.0</v>
      </c>
      <c r="AL317" s="130">
        <v>45386.658824652775</v>
      </c>
    </row>
    <row r="318">
      <c r="A318" s="129">
        <v>528.0</v>
      </c>
      <c r="B318" s="14" t="s">
        <v>37</v>
      </c>
      <c r="C318" s="14" t="s">
        <v>32</v>
      </c>
      <c r="D318" s="14" t="s">
        <v>38</v>
      </c>
      <c r="E318" s="14" t="s">
        <v>39</v>
      </c>
      <c r="F318" s="15" t="s">
        <v>73</v>
      </c>
      <c r="G318" s="15" t="s">
        <v>36</v>
      </c>
      <c r="H318" s="18" t="s">
        <v>1057</v>
      </c>
      <c r="I318" s="18" t="s">
        <v>1058</v>
      </c>
      <c r="J318" s="129">
        <v>530137.13</v>
      </c>
      <c r="K318" s="129">
        <v>847545.3</v>
      </c>
      <c r="L318" s="129">
        <v>18366.58</v>
      </c>
      <c r="M318" s="129">
        <v>26544.75</v>
      </c>
      <c r="N318" s="14" t="s">
        <v>41</v>
      </c>
      <c r="O318" s="14" t="s">
        <v>41</v>
      </c>
      <c r="P318" s="129">
        <v>248.0</v>
      </c>
      <c r="Q318" s="129">
        <v>278.0</v>
      </c>
      <c r="R318" s="129">
        <v>19.0</v>
      </c>
      <c r="S318" s="129">
        <v>17.0</v>
      </c>
      <c r="T318" s="14" t="s">
        <v>41</v>
      </c>
      <c r="U318" s="129">
        <v>-10.0</v>
      </c>
      <c r="V318" s="129">
        <v>11.0</v>
      </c>
      <c r="W318" s="129">
        <v>-30.81</v>
      </c>
      <c r="X318" s="129">
        <v>-37.45</v>
      </c>
      <c r="Y318" s="14" t="s">
        <v>41</v>
      </c>
      <c r="Z318" s="129">
        <v>1.0</v>
      </c>
      <c r="AA318" s="129">
        <v>1.0</v>
      </c>
      <c r="AB318" s="129">
        <v>1.0</v>
      </c>
      <c r="AC318" s="129">
        <v>1.0</v>
      </c>
      <c r="AD318" s="129">
        <v>0.95</v>
      </c>
      <c r="AE318" s="129">
        <v>581.0</v>
      </c>
      <c r="AF318" s="14" t="s">
        <v>41</v>
      </c>
      <c r="AG318" s="129">
        <v>1.0</v>
      </c>
      <c r="AH318" s="129">
        <v>1.0</v>
      </c>
      <c r="AI318" s="129">
        <v>1.0</v>
      </c>
      <c r="AJ318" s="129">
        <v>1.0</v>
      </c>
      <c r="AK318" s="129">
        <v>1.0</v>
      </c>
      <c r="AL318" s="130">
        <v>45386.658824652775</v>
      </c>
    </row>
    <row r="319">
      <c r="A319" s="129">
        <v>529.0</v>
      </c>
      <c r="B319" s="14" t="s">
        <v>63</v>
      </c>
      <c r="C319" s="14" t="s">
        <v>32</v>
      </c>
      <c r="D319" s="14" t="s">
        <v>503</v>
      </c>
      <c r="E319" s="14" t="s">
        <v>504</v>
      </c>
      <c r="F319" s="15" t="s">
        <v>366</v>
      </c>
      <c r="G319" s="15" t="s">
        <v>46</v>
      </c>
      <c r="H319" s="18" t="s">
        <v>1057</v>
      </c>
      <c r="I319" s="18" t="s">
        <v>1058</v>
      </c>
      <c r="J319" s="129">
        <v>1680288.71</v>
      </c>
      <c r="K319" s="129">
        <v>1871790.96</v>
      </c>
      <c r="L319" s="129">
        <v>61028.33</v>
      </c>
      <c r="M319" s="129">
        <v>68843.66</v>
      </c>
      <c r="N319" s="129">
        <v>135.0</v>
      </c>
      <c r="O319" s="14" t="s">
        <v>41</v>
      </c>
      <c r="P319" s="129">
        <v>628.0</v>
      </c>
      <c r="Q319" s="129">
        <v>608.0</v>
      </c>
      <c r="R319" s="129">
        <v>72.0</v>
      </c>
      <c r="S319" s="129">
        <v>33.0</v>
      </c>
      <c r="T319" s="14" t="s">
        <v>41</v>
      </c>
      <c r="U319" s="129">
        <v>3.0</v>
      </c>
      <c r="V319" s="129">
        <v>118.0</v>
      </c>
      <c r="W319" s="129">
        <v>-11.35</v>
      </c>
      <c r="X319" s="129">
        <v>-10.23</v>
      </c>
      <c r="Y319" s="14" t="s">
        <v>41</v>
      </c>
      <c r="Z319" s="129">
        <v>1.0</v>
      </c>
      <c r="AA319" s="129">
        <v>5.0</v>
      </c>
      <c r="AB319" s="129">
        <v>1.0</v>
      </c>
      <c r="AC319" s="129">
        <v>1.0</v>
      </c>
      <c r="AD319" s="129">
        <v>1.75</v>
      </c>
      <c r="AE319" s="129">
        <v>319.0</v>
      </c>
      <c r="AF319" s="14" t="s">
        <v>41</v>
      </c>
      <c r="AG319" s="129">
        <v>1.0</v>
      </c>
      <c r="AH319" s="129">
        <v>4.0</v>
      </c>
      <c r="AI319" s="129">
        <v>1.0</v>
      </c>
      <c r="AJ319" s="129">
        <v>1.0</v>
      </c>
      <c r="AK319" s="129">
        <v>1.0</v>
      </c>
      <c r="AL319" s="130">
        <v>45386.658824652775</v>
      </c>
    </row>
    <row r="320">
      <c r="A320" s="129">
        <v>531.0</v>
      </c>
      <c r="B320" s="14" t="s">
        <v>97</v>
      </c>
      <c r="C320" s="14" t="s">
        <v>32</v>
      </c>
      <c r="D320" s="14" t="s">
        <v>337</v>
      </c>
      <c r="E320" s="14" t="s">
        <v>450</v>
      </c>
      <c r="F320" s="15" t="s">
        <v>451</v>
      </c>
      <c r="G320" s="15" t="s">
        <v>101</v>
      </c>
      <c r="H320" s="18" t="s">
        <v>1057</v>
      </c>
      <c r="I320" s="18" t="s">
        <v>1058</v>
      </c>
      <c r="J320" s="129">
        <v>1366055.89</v>
      </c>
      <c r="K320" s="129">
        <v>1123924.22</v>
      </c>
      <c r="L320" s="129">
        <v>36185.75</v>
      </c>
      <c r="M320" s="129">
        <v>33464.66</v>
      </c>
      <c r="N320" s="129">
        <v>10.0</v>
      </c>
      <c r="O320" s="129">
        <v>16.0</v>
      </c>
      <c r="P320" s="129">
        <v>434.0</v>
      </c>
      <c r="Q320" s="129">
        <v>396.0</v>
      </c>
      <c r="R320" s="129">
        <v>23.0</v>
      </c>
      <c r="S320" s="129">
        <v>13.0</v>
      </c>
      <c r="T320" s="129">
        <v>-37.0</v>
      </c>
      <c r="U320" s="129">
        <v>9.0</v>
      </c>
      <c r="V320" s="129">
        <v>76.0</v>
      </c>
      <c r="W320" s="129">
        <v>8.13</v>
      </c>
      <c r="X320" s="129">
        <v>21.54</v>
      </c>
      <c r="Y320" s="129">
        <v>1.0</v>
      </c>
      <c r="Z320" s="129">
        <v>1.0</v>
      </c>
      <c r="AA320" s="129">
        <v>4.0</v>
      </c>
      <c r="AB320" s="129">
        <v>3.0</v>
      </c>
      <c r="AC320" s="129">
        <v>3.0</v>
      </c>
      <c r="AD320" s="129">
        <v>2.9</v>
      </c>
      <c r="AE320" s="129">
        <v>178.0</v>
      </c>
      <c r="AF320" s="129">
        <v>1.0</v>
      </c>
      <c r="AG320" s="129">
        <v>1.0</v>
      </c>
      <c r="AH320" s="129">
        <v>3.0</v>
      </c>
      <c r="AI320" s="129">
        <v>2.0</v>
      </c>
      <c r="AJ320" s="129">
        <v>2.0</v>
      </c>
      <c r="AK320" s="129">
        <v>3.0</v>
      </c>
      <c r="AL320" s="130">
        <v>45386.658824652775</v>
      </c>
    </row>
    <row r="321">
      <c r="A321" s="129">
        <v>532.0</v>
      </c>
      <c r="B321" s="14" t="s">
        <v>122</v>
      </c>
      <c r="C321" s="14" t="s">
        <v>32</v>
      </c>
      <c r="D321" s="14" t="s">
        <v>505</v>
      </c>
      <c r="E321" s="14" t="s">
        <v>506</v>
      </c>
      <c r="F321" s="15" t="s">
        <v>185</v>
      </c>
      <c r="G321" s="15" t="s">
        <v>46</v>
      </c>
      <c r="H321" s="18" t="s">
        <v>1057</v>
      </c>
      <c r="I321" s="18" t="s">
        <v>1058</v>
      </c>
      <c r="J321" s="129">
        <v>1334516.0</v>
      </c>
      <c r="K321" s="129">
        <v>1548249.98</v>
      </c>
      <c r="L321" s="129">
        <v>40574.25</v>
      </c>
      <c r="M321" s="129">
        <v>54600.34</v>
      </c>
      <c r="N321" s="129">
        <v>2.0</v>
      </c>
      <c r="O321" s="14" t="s">
        <v>41</v>
      </c>
      <c r="P321" s="129">
        <v>456.0</v>
      </c>
      <c r="Q321" s="129">
        <v>547.0</v>
      </c>
      <c r="R321" s="129">
        <v>31.0</v>
      </c>
      <c r="S321" s="129">
        <v>18.0</v>
      </c>
      <c r="T321" s="14" t="s">
        <v>41</v>
      </c>
      <c r="U321" s="129">
        <v>-16.0</v>
      </c>
      <c r="V321" s="129">
        <v>72.0</v>
      </c>
      <c r="W321" s="129">
        <v>-25.69</v>
      </c>
      <c r="X321" s="129">
        <v>-13.8</v>
      </c>
      <c r="Y321" s="14" t="s">
        <v>41</v>
      </c>
      <c r="Z321" s="129">
        <v>1.0</v>
      </c>
      <c r="AA321" s="129">
        <v>4.0</v>
      </c>
      <c r="AB321" s="129">
        <v>1.0</v>
      </c>
      <c r="AC321" s="129">
        <v>1.0</v>
      </c>
      <c r="AD321" s="129">
        <v>1.55</v>
      </c>
      <c r="AE321" s="129">
        <v>352.0</v>
      </c>
      <c r="AF321" s="14" t="s">
        <v>41</v>
      </c>
      <c r="AG321" s="129">
        <v>1.0</v>
      </c>
      <c r="AH321" s="129">
        <v>3.0</v>
      </c>
      <c r="AI321" s="129">
        <v>1.0</v>
      </c>
      <c r="AJ321" s="129">
        <v>1.0</v>
      </c>
      <c r="AK321" s="129">
        <v>1.0</v>
      </c>
      <c r="AL321" s="130">
        <v>45386.658824652775</v>
      </c>
    </row>
    <row r="322">
      <c r="A322" s="129">
        <v>533.0</v>
      </c>
      <c r="B322" s="14" t="s">
        <v>42</v>
      </c>
      <c r="C322" s="14" t="s">
        <v>32</v>
      </c>
      <c r="D322" s="14" t="s">
        <v>337</v>
      </c>
      <c r="E322" s="14" t="s">
        <v>507</v>
      </c>
      <c r="F322" s="15" t="s">
        <v>108</v>
      </c>
      <c r="G322" s="15" t="s">
        <v>46</v>
      </c>
      <c r="H322" s="18" t="s">
        <v>1057</v>
      </c>
      <c r="I322" s="18" t="s">
        <v>1058</v>
      </c>
      <c r="J322" s="129">
        <v>1292762.28</v>
      </c>
      <c r="K322" s="129">
        <v>1181765.19</v>
      </c>
      <c r="L322" s="129">
        <v>40621.17</v>
      </c>
      <c r="M322" s="129">
        <v>38572.41</v>
      </c>
      <c r="N322" s="129">
        <v>43.0</v>
      </c>
      <c r="O322" s="129">
        <v>10.0</v>
      </c>
      <c r="P322" s="129">
        <v>483.0</v>
      </c>
      <c r="Q322" s="129">
        <v>484.0</v>
      </c>
      <c r="R322" s="129">
        <v>42.0</v>
      </c>
      <c r="S322" s="129">
        <v>33.0</v>
      </c>
      <c r="T322" s="129">
        <v>330.0</v>
      </c>
      <c r="U322" s="129">
        <v>0.0</v>
      </c>
      <c r="V322" s="129">
        <v>27.0</v>
      </c>
      <c r="W322" s="129">
        <v>5.31</v>
      </c>
      <c r="X322" s="129">
        <v>9.39</v>
      </c>
      <c r="Y322" s="129">
        <v>5.0</v>
      </c>
      <c r="Z322" s="129">
        <v>1.0</v>
      </c>
      <c r="AA322" s="129">
        <v>2.0</v>
      </c>
      <c r="AB322" s="129">
        <v>2.0</v>
      </c>
      <c r="AC322" s="129">
        <v>2.0</v>
      </c>
      <c r="AD322" s="129">
        <v>2.05</v>
      </c>
      <c r="AE322" s="129">
        <v>264.0</v>
      </c>
      <c r="AF322" s="129">
        <v>4.0</v>
      </c>
      <c r="AG322" s="129">
        <v>1.0</v>
      </c>
      <c r="AH322" s="129">
        <v>2.0</v>
      </c>
      <c r="AI322" s="129">
        <v>1.0</v>
      </c>
      <c r="AJ322" s="129">
        <v>2.0</v>
      </c>
      <c r="AK322" s="129">
        <v>2.0</v>
      </c>
      <c r="AL322" s="130">
        <v>45386.658824652775</v>
      </c>
    </row>
    <row r="323">
      <c r="A323" s="129">
        <v>534.0</v>
      </c>
      <c r="B323" s="14" t="s">
        <v>97</v>
      </c>
      <c r="C323" s="14" t="s">
        <v>32</v>
      </c>
      <c r="D323" s="14" t="s">
        <v>508</v>
      </c>
      <c r="E323" s="14" t="s">
        <v>509</v>
      </c>
      <c r="F323" s="15" t="s">
        <v>223</v>
      </c>
      <c r="G323" s="15" t="s">
        <v>101</v>
      </c>
      <c r="H323" s="18" t="s">
        <v>1057</v>
      </c>
      <c r="I323" s="18" t="s">
        <v>1058</v>
      </c>
      <c r="J323" s="129">
        <v>1276438.55</v>
      </c>
      <c r="K323" s="129">
        <v>882604.41</v>
      </c>
      <c r="L323" s="129">
        <v>31356.25</v>
      </c>
      <c r="M323" s="129">
        <v>24380.0</v>
      </c>
      <c r="N323" s="129">
        <v>55.0</v>
      </c>
      <c r="O323" s="129">
        <v>13.0</v>
      </c>
      <c r="P323" s="129">
        <v>416.0</v>
      </c>
      <c r="Q323" s="129">
        <v>379.0</v>
      </c>
      <c r="R323" s="129">
        <v>40.0</v>
      </c>
      <c r="S323" s="129">
        <v>38.0</v>
      </c>
      <c r="T323" s="129">
        <v>323.0</v>
      </c>
      <c r="U323" s="129">
        <v>9.0</v>
      </c>
      <c r="V323" s="129">
        <v>5.0</v>
      </c>
      <c r="W323" s="129">
        <v>28.61</v>
      </c>
      <c r="X323" s="129">
        <v>44.62</v>
      </c>
      <c r="Y323" s="129">
        <v>5.0</v>
      </c>
      <c r="Z323" s="129">
        <v>1.0</v>
      </c>
      <c r="AA323" s="129">
        <v>1.0</v>
      </c>
      <c r="AB323" s="129">
        <v>5.0</v>
      </c>
      <c r="AC323" s="129">
        <v>5.0</v>
      </c>
      <c r="AD323" s="129">
        <v>3.8</v>
      </c>
      <c r="AE323" s="129">
        <v>62.0</v>
      </c>
      <c r="AF323" s="129">
        <v>4.0</v>
      </c>
      <c r="AG323" s="129">
        <v>1.0</v>
      </c>
      <c r="AH323" s="129">
        <v>1.0</v>
      </c>
      <c r="AI323" s="129">
        <v>4.0</v>
      </c>
      <c r="AJ323" s="129">
        <v>4.0</v>
      </c>
      <c r="AK323" s="129">
        <v>4.0</v>
      </c>
      <c r="AL323" s="130">
        <v>45386.658824652775</v>
      </c>
    </row>
    <row r="324">
      <c r="A324" s="129">
        <v>535.0</v>
      </c>
      <c r="B324" s="14" t="s">
        <v>67</v>
      </c>
      <c r="C324" s="14" t="s">
        <v>32</v>
      </c>
      <c r="D324" s="14" t="s">
        <v>427</v>
      </c>
      <c r="E324" s="14" t="s">
        <v>371</v>
      </c>
      <c r="F324" s="15" t="s">
        <v>228</v>
      </c>
      <c r="G324" s="15" t="s">
        <v>36</v>
      </c>
      <c r="H324" s="18" t="s">
        <v>1057</v>
      </c>
      <c r="I324" s="18" t="s">
        <v>1058</v>
      </c>
      <c r="J324" s="129">
        <v>790867.24</v>
      </c>
      <c r="K324" s="129">
        <v>1004217.91</v>
      </c>
      <c r="L324" s="129">
        <v>22839.94</v>
      </c>
      <c r="M324" s="129">
        <v>30848.21</v>
      </c>
      <c r="N324" s="129">
        <v>14.0</v>
      </c>
      <c r="O324" s="129">
        <v>20.0</v>
      </c>
      <c r="P324" s="129">
        <v>248.0</v>
      </c>
      <c r="Q324" s="129">
        <v>321.0</v>
      </c>
      <c r="R324" s="129">
        <v>24.0</v>
      </c>
      <c r="S324" s="129">
        <v>34.0</v>
      </c>
      <c r="T324" s="129">
        <v>-30.0</v>
      </c>
      <c r="U324" s="129">
        <v>-22.0</v>
      </c>
      <c r="V324" s="129">
        <v>-29.0</v>
      </c>
      <c r="W324" s="129">
        <v>-25.96</v>
      </c>
      <c r="X324" s="129">
        <v>-21.25</v>
      </c>
      <c r="Y324" s="129">
        <v>1.0</v>
      </c>
      <c r="Z324" s="129">
        <v>1.0</v>
      </c>
      <c r="AA324" s="129">
        <v>1.0</v>
      </c>
      <c r="AB324" s="129">
        <v>1.0</v>
      </c>
      <c r="AC324" s="129">
        <v>1.0</v>
      </c>
      <c r="AD324" s="129">
        <v>1.0</v>
      </c>
      <c r="AE324" s="129">
        <v>502.0</v>
      </c>
      <c r="AF324" s="129">
        <v>1.0</v>
      </c>
      <c r="AG324" s="129">
        <v>1.0</v>
      </c>
      <c r="AH324" s="129">
        <v>1.0</v>
      </c>
      <c r="AI324" s="129">
        <v>1.0</v>
      </c>
      <c r="AJ324" s="129">
        <v>1.0</v>
      </c>
      <c r="AK324" s="129">
        <v>1.0</v>
      </c>
      <c r="AL324" s="130">
        <v>45386.658824652775</v>
      </c>
    </row>
    <row r="325">
      <c r="A325" s="129">
        <v>537.0</v>
      </c>
      <c r="B325" s="14" t="s">
        <v>67</v>
      </c>
      <c r="C325" s="14" t="s">
        <v>32</v>
      </c>
      <c r="D325" s="14" t="s">
        <v>510</v>
      </c>
      <c r="E325" s="14" t="s">
        <v>511</v>
      </c>
      <c r="F325" s="15" t="s">
        <v>93</v>
      </c>
      <c r="G325" s="15" t="s">
        <v>46</v>
      </c>
      <c r="H325" s="18" t="s">
        <v>1057</v>
      </c>
      <c r="I325" s="18" t="s">
        <v>1058</v>
      </c>
      <c r="J325" s="129">
        <v>1717438.43</v>
      </c>
      <c r="K325" s="129">
        <v>1230316.49</v>
      </c>
      <c r="L325" s="129">
        <v>59028.75</v>
      </c>
      <c r="M325" s="129">
        <v>47485.84</v>
      </c>
      <c r="N325" s="14" t="s">
        <v>41</v>
      </c>
      <c r="O325" s="14" t="s">
        <v>41</v>
      </c>
      <c r="P325" s="129">
        <v>547.0</v>
      </c>
      <c r="Q325" s="129">
        <v>426.0</v>
      </c>
      <c r="R325" s="129">
        <v>47.0</v>
      </c>
      <c r="S325" s="129">
        <v>45.0</v>
      </c>
      <c r="T325" s="14" t="s">
        <v>41</v>
      </c>
      <c r="U325" s="129">
        <v>28.0</v>
      </c>
      <c r="V325" s="129">
        <v>4.0</v>
      </c>
      <c r="W325" s="129">
        <v>24.31</v>
      </c>
      <c r="X325" s="129">
        <v>39.59</v>
      </c>
      <c r="Y325" s="14" t="s">
        <v>41</v>
      </c>
      <c r="Z325" s="129">
        <v>1.0</v>
      </c>
      <c r="AA325" s="129">
        <v>1.0</v>
      </c>
      <c r="AB325" s="129">
        <v>5.0</v>
      </c>
      <c r="AC325" s="129">
        <v>5.0</v>
      </c>
      <c r="AD325" s="129">
        <v>3.55</v>
      </c>
      <c r="AE325" s="129">
        <v>123.0</v>
      </c>
      <c r="AF325" s="14" t="s">
        <v>41</v>
      </c>
      <c r="AG325" s="129">
        <v>1.0</v>
      </c>
      <c r="AH325" s="129">
        <v>1.0</v>
      </c>
      <c r="AI325" s="129">
        <v>4.0</v>
      </c>
      <c r="AJ325" s="129">
        <v>4.0</v>
      </c>
      <c r="AK325" s="129">
        <v>3.0</v>
      </c>
      <c r="AL325" s="130">
        <v>45386.658824652775</v>
      </c>
    </row>
    <row r="326">
      <c r="A326" s="129">
        <v>538.0</v>
      </c>
      <c r="B326" s="14" t="s">
        <v>37</v>
      </c>
      <c r="C326" s="14" t="s">
        <v>32</v>
      </c>
      <c r="D326" s="14" t="s">
        <v>38</v>
      </c>
      <c r="E326" s="14" t="s">
        <v>39</v>
      </c>
      <c r="F326" s="15" t="s">
        <v>40</v>
      </c>
      <c r="G326" s="15" t="s">
        <v>36</v>
      </c>
      <c r="H326" s="18" t="s">
        <v>1057</v>
      </c>
      <c r="I326" s="18" t="s">
        <v>1058</v>
      </c>
      <c r="J326" s="129">
        <v>575304.25</v>
      </c>
      <c r="K326" s="129">
        <v>580100.91</v>
      </c>
      <c r="L326" s="129">
        <v>18317.0</v>
      </c>
      <c r="M326" s="129">
        <v>18097.75</v>
      </c>
      <c r="N326" s="129">
        <v>2.0</v>
      </c>
      <c r="O326" s="14" t="s">
        <v>41</v>
      </c>
      <c r="P326" s="129">
        <v>279.0</v>
      </c>
      <c r="Q326" s="129">
        <v>298.0</v>
      </c>
      <c r="R326" s="129">
        <v>14.0</v>
      </c>
      <c r="S326" s="129">
        <v>13.0</v>
      </c>
      <c r="T326" s="14" t="s">
        <v>41</v>
      </c>
      <c r="U326" s="129">
        <v>-6.0</v>
      </c>
      <c r="V326" s="129">
        <v>7.0</v>
      </c>
      <c r="W326" s="129">
        <v>1.21</v>
      </c>
      <c r="X326" s="129">
        <v>-0.83</v>
      </c>
      <c r="Y326" s="14" t="s">
        <v>41</v>
      </c>
      <c r="Z326" s="129">
        <v>1.0</v>
      </c>
      <c r="AA326" s="129">
        <v>1.0</v>
      </c>
      <c r="AB326" s="129">
        <v>1.0</v>
      </c>
      <c r="AC326" s="129">
        <v>1.0</v>
      </c>
      <c r="AD326" s="129">
        <v>0.95</v>
      </c>
      <c r="AE326" s="129">
        <v>580.0</v>
      </c>
      <c r="AF326" s="14" t="s">
        <v>41</v>
      </c>
      <c r="AG326" s="129">
        <v>1.0</v>
      </c>
      <c r="AH326" s="129">
        <v>1.0</v>
      </c>
      <c r="AI326" s="129">
        <v>1.0</v>
      </c>
      <c r="AJ326" s="129">
        <v>1.0</v>
      </c>
      <c r="AK326" s="129">
        <v>1.0</v>
      </c>
      <c r="AL326" s="130">
        <v>45386.658824652775</v>
      </c>
    </row>
    <row r="327">
      <c r="A327" s="129">
        <v>539.0</v>
      </c>
      <c r="B327" s="14" t="s">
        <v>47</v>
      </c>
      <c r="C327" s="14" t="s">
        <v>32</v>
      </c>
      <c r="D327" s="14" t="s">
        <v>226</v>
      </c>
      <c r="E327" s="14" t="s">
        <v>512</v>
      </c>
      <c r="F327" s="15" t="s">
        <v>513</v>
      </c>
      <c r="G327" s="15" t="s">
        <v>59</v>
      </c>
      <c r="H327" s="18" t="s">
        <v>1057</v>
      </c>
      <c r="I327" s="18" t="s">
        <v>1058</v>
      </c>
      <c r="J327" s="129">
        <v>619671.64</v>
      </c>
      <c r="K327" s="129">
        <v>633793.0</v>
      </c>
      <c r="L327" s="129">
        <v>18381.52</v>
      </c>
      <c r="M327" s="129">
        <v>19410.72</v>
      </c>
      <c r="N327" s="129">
        <v>13.0</v>
      </c>
      <c r="O327" s="129">
        <v>39.0</v>
      </c>
      <c r="P327" s="129">
        <v>228.0</v>
      </c>
      <c r="Q327" s="129">
        <v>244.0</v>
      </c>
      <c r="R327" s="129">
        <v>20.0</v>
      </c>
      <c r="S327" s="129">
        <v>28.0</v>
      </c>
      <c r="T327" s="129">
        <v>-66.0</v>
      </c>
      <c r="U327" s="129">
        <v>-6.0</v>
      </c>
      <c r="V327" s="129">
        <v>-28.0</v>
      </c>
      <c r="W327" s="129">
        <v>-5.3</v>
      </c>
      <c r="X327" s="129">
        <v>-2.23</v>
      </c>
      <c r="Y327" s="129">
        <v>1.0</v>
      </c>
      <c r="Z327" s="129">
        <v>1.0</v>
      </c>
      <c r="AA327" s="129">
        <v>1.0</v>
      </c>
      <c r="AB327" s="129">
        <v>1.0</v>
      </c>
      <c r="AC327" s="129">
        <v>1.0</v>
      </c>
      <c r="AD327" s="129">
        <v>1.0</v>
      </c>
      <c r="AE327" s="129">
        <v>491.0</v>
      </c>
      <c r="AF327" s="129">
        <v>1.0</v>
      </c>
      <c r="AG327" s="129">
        <v>1.0</v>
      </c>
      <c r="AH327" s="129">
        <v>1.0</v>
      </c>
      <c r="AI327" s="129">
        <v>1.0</v>
      </c>
      <c r="AJ327" s="129">
        <v>1.0</v>
      </c>
      <c r="AK327" s="129">
        <v>1.0</v>
      </c>
      <c r="AL327" s="130">
        <v>45386.658824652775</v>
      </c>
    </row>
    <row r="328">
      <c r="A328" s="129">
        <v>540.0</v>
      </c>
      <c r="B328" s="14" t="s">
        <v>63</v>
      </c>
      <c r="C328" s="14" t="s">
        <v>32</v>
      </c>
      <c r="D328" s="14" t="s">
        <v>514</v>
      </c>
      <c r="E328" s="14" t="s">
        <v>515</v>
      </c>
      <c r="F328" s="15" t="s">
        <v>73</v>
      </c>
      <c r="G328" s="15" t="s">
        <v>36</v>
      </c>
      <c r="H328" s="18" t="s">
        <v>1057</v>
      </c>
      <c r="I328" s="18" t="s">
        <v>1058</v>
      </c>
      <c r="J328" s="129">
        <v>1393912.33</v>
      </c>
      <c r="K328" s="129">
        <v>1260624.28</v>
      </c>
      <c r="L328" s="129">
        <v>43856.25</v>
      </c>
      <c r="M328" s="129">
        <v>41585.0</v>
      </c>
      <c r="N328" s="129">
        <v>33.0</v>
      </c>
      <c r="O328" s="129">
        <v>40.0</v>
      </c>
      <c r="P328" s="129">
        <v>535.0</v>
      </c>
      <c r="Q328" s="129">
        <v>488.0</v>
      </c>
      <c r="R328" s="129">
        <v>45.0</v>
      </c>
      <c r="S328" s="129">
        <v>41.0</v>
      </c>
      <c r="T328" s="129">
        <v>-17.0</v>
      </c>
      <c r="U328" s="129">
        <v>9.0</v>
      </c>
      <c r="V328" s="129">
        <v>9.0</v>
      </c>
      <c r="W328" s="129">
        <v>5.46</v>
      </c>
      <c r="X328" s="129">
        <v>10.57</v>
      </c>
      <c r="Y328" s="129">
        <v>1.0</v>
      </c>
      <c r="Z328" s="129">
        <v>1.0</v>
      </c>
      <c r="AA328" s="129">
        <v>1.0</v>
      </c>
      <c r="AB328" s="129">
        <v>2.0</v>
      </c>
      <c r="AC328" s="129">
        <v>2.0</v>
      </c>
      <c r="AD328" s="129">
        <v>1.65</v>
      </c>
      <c r="AE328" s="129">
        <v>329.0</v>
      </c>
      <c r="AF328" s="129">
        <v>1.0</v>
      </c>
      <c r="AG328" s="129">
        <v>1.0</v>
      </c>
      <c r="AH328" s="129">
        <v>1.0</v>
      </c>
      <c r="AI328" s="129">
        <v>1.0</v>
      </c>
      <c r="AJ328" s="129">
        <v>2.0</v>
      </c>
      <c r="AK328" s="129">
        <v>1.0</v>
      </c>
      <c r="AL328" s="130">
        <v>45386.658824652775</v>
      </c>
    </row>
    <row r="329">
      <c r="A329" s="129">
        <v>541.0</v>
      </c>
      <c r="B329" s="14" t="s">
        <v>31</v>
      </c>
      <c r="C329" s="14" t="s">
        <v>32</v>
      </c>
      <c r="D329" s="14" t="s">
        <v>516</v>
      </c>
      <c r="E329" s="14" t="s">
        <v>517</v>
      </c>
      <c r="F329" s="15" t="s">
        <v>220</v>
      </c>
      <c r="G329" s="15" t="s">
        <v>59</v>
      </c>
      <c r="H329" s="18" t="s">
        <v>1057</v>
      </c>
      <c r="I329" s="18" t="s">
        <v>1058</v>
      </c>
      <c r="J329" s="129">
        <v>1519275.93</v>
      </c>
      <c r="K329" s="129">
        <v>1475413.53</v>
      </c>
      <c r="L329" s="129">
        <v>54345.45</v>
      </c>
      <c r="M329" s="129">
        <v>56604.25</v>
      </c>
      <c r="N329" s="129">
        <v>20.0</v>
      </c>
      <c r="O329" s="129">
        <v>18.0</v>
      </c>
      <c r="P329" s="129">
        <v>578.0</v>
      </c>
      <c r="Q329" s="129">
        <v>509.0</v>
      </c>
      <c r="R329" s="129">
        <v>37.0</v>
      </c>
      <c r="S329" s="129">
        <v>40.0</v>
      </c>
      <c r="T329" s="129">
        <v>11.0</v>
      </c>
      <c r="U329" s="129">
        <v>13.0</v>
      </c>
      <c r="V329" s="129">
        <v>-7.0</v>
      </c>
      <c r="W329" s="129">
        <v>-3.99</v>
      </c>
      <c r="X329" s="129">
        <v>2.97</v>
      </c>
      <c r="Y329" s="129">
        <v>1.0</v>
      </c>
      <c r="Z329" s="129">
        <v>1.0</v>
      </c>
      <c r="AA329" s="129">
        <v>1.0</v>
      </c>
      <c r="AB329" s="129">
        <v>1.0</v>
      </c>
      <c r="AC329" s="129">
        <v>1.0</v>
      </c>
      <c r="AD329" s="129">
        <v>1.0</v>
      </c>
      <c r="AE329" s="129">
        <v>547.0</v>
      </c>
      <c r="AF329" s="129">
        <v>1.0</v>
      </c>
      <c r="AG329" s="129">
        <v>1.0</v>
      </c>
      <c r="AH329" s="129">
        <v>1.0</v>
      </c>
      <c r="AI329" s="129">
        <v>1.0</v>
      </c>
      <c r="AJ329" s="129">
        <v>1.0</v>
      </c>
      <c r="AK329" s="129">
        <v>1.0</v>
      </c>
      <c r="AL329" s="130">
        <v>45386.658824652775</v>
      </c>
    </row>
    <row r="330">
      <c r="A330" s="129">
        <v>543.0</v>
      </c>
      <c r="B330" s="14" t="s">
        <v>63</v>
      </c>
      <c r="C330" s="14" t="s">
        <v>32</v>
      </c>
      <c r="D330" s="14" t="s">
        <v>518</v>
      </c>
      <c r="E330" s="14" t="s">
        <v>519</v>
      </c>
      <c r="F330" s="15" t="s">
        <v>35</v>
      </c>
      <c r="G330" s="15" t="s">
        <v>36</v>
      </c>
      <c r="H330" s="18" t="s">
        <v>1057</v>
      </c>
      <c r="I330" s="18" t="s">
        <v>1058</v>
      </c>
      <c r="J330" s="129">
        <v>757529.66</v>
      </c>
      <c r="K330" s="129">
        <v>631807.12</v>
      </c>
      <c r="L330" s="129">
        <v>19893.56</v>
      </c>
      <c r="M330" s="129">
        <v>16846.04</v>
      </c>
      <c r="N330" s="129">
        <v>20.0</v>
      </c>
      <c r="O330" s="129">
        <v>12.0</v>
      </c>
      <c r="P330" s="129">
        <v>337.0</v>
      </c>
      <c r="Q330" s="129">
        <v>285.0</v>
      </c>
      <c r="R330" s="129">
        <v>25.0</v>
      </c>
      <c r="S330" s="129">
        <v>28.0</v>
      </c>
      <c r="T330" s="129">
        <v>66.0</v>
      </c>
      <c r="U330" s="129">
        <v>18.0</v>
      </c>
      <c r="V330" s="129">
        <v>-10.0</v>
      </c>
      <c r="W330" s="129">
        <v>18.09</v>
      </c>
      <c r="X330" s="129">
        <v>19.9</v>
      </c>
      <c r="Y330" s="129">
        <v>3.0</v>
      </c>
      <c r="Z330" s="129">
        <v>1.0</v>
      </c>
      <c r="AA330" s="129">
        <v>1.0</v>
      </c>
      <c r="AB330" s="129">
        <v>5.0</v>
      </c>
      <c r="AC330" s="129">
        <v>3.0</v>
      </c>
      <c r="AD330" s="129">
        <v>3.2</v>
      </c>
      <c r="AE330" s="129">
        <v>153.0</v>
      </c>
      <c r="AF330" s="129">
        <v>2.0</v>
      </c>
      <c r="AG330" s="129">
        <v>1.0</v>
      </c>
      <c r="AH330" s="129">
        <v>1.0</v>
      </c>
      <c r="AI330" s="129">
        <v>4.0</v>
      </c>
      <c r="AJ330" s="129">
        <v>2.0</v>
      </c>
      <c r="AK330" s="129">
        <v>3.0</v>
      </c>
      <c r="AL330" s="130">
        <v>45386.658824652775</v>
      </c>
    </row>
    <row r="331">
      <c r="A331" s="129">
        <v>545.0</v>
      </c>
      <c r="B331" s="14" t="s">
        <v>47</v>
      </c>
      <c r="C331" s="14" t="s">
        <v>32</v>
      </c>
      <c r="D331" s="14" t="s">
        <v>520</v>
      </c>
      <c r="E331" s="14" t="s">
        <v>521</v>
      </c>
      <c r="F331" s="15" t="s">
        <v>55</v>
      </c>
      <c r="G331" s="15" t="s">
        <v>36</v>
      </c>
      <c r="H331" s="18" t="s">
        <v>1057</v>
      </c>
      <c r="I331" s="18" t="s">
        <v>1058</v>
      </c>
      <c r="J331" s="129">
        <v>1217845.35</v>
      </c>
      <c r="K331" s="129">
        <v>1310760.29</v>
      </c>
      <c r="L331" s="129">
        <v>38951.5</v>
      </c>
      <c r="M331" s="129">
        <v>45323.25</v>
      </c>
      <c r="N331" s="129">
        <v>50.0</v>
      </c>
      <c r="O331" s="129">
        <v>44.0</v>
      </c>
      <c r="P331" s="129">
        <v>578.0</v>
      </c>
      <c r="Q331" s="129">
        <v>559.0</v>
      </c>
      <c r="R331" s="129">
        <v>55.0</v>
      </c>
      <c r="S331" s="129">
        <v>39.0</v>
      </c>
      <c r="T331" s="129">
        <v>13.0</v>
      </c>
      <c r="U331" s="129">
        <v>3.0</v>
      </c>
      <c r="V331" s="129">
        <v>41.0</v>
      </c>
      <c r="W331" s="129">
        <v>-14.06</v>
      </c>
      <c r="X331" s="129">
        <v>-7.09</v>
      </c>
      <c r="Y331" s="129">
        <v>1.0</v>
      </c>
      <c r="Z331" s="129">
        <v>1.0</v>
      </c>
      <c r="AA331" s="129">
        <v>3.0</v>
      </c>
      <c r="AB331" s="129">
        <v>1.0</v>
      </c>
      <c r="AC331" s="129">
        <v>1.0</v>
      </c>
      <c r="AD331" s="129">
        <v>1.4</v>
      </c>
      <c r="AE331" s="129">
        <v>377.0</v>
      </c>
      <c r="AF331" s="129">
        <v>1.0</v>
      </c>
      <c r="AG331" s="129">
        <v>1.0</v>
      </c>
      <c r="AH331" s="129">
        <v>2.0</v>
      </c>
      <c r="AI331" s="129">
        <v>1.0</v>
      </c>
      <c r="AJ331" s="129">
        <v>1.0</v>
      </c>
      <c r="AK331" s="129">
        <v>1.0</v>
      </c>
      <c r="AL331" s="130">
        <v>45386.658824652775</v>
      </c>
    </row>
    <row r="332">
      <c r="A332" s="129">
        <v>546.0</v>
      </c>
      <c r="B332" s="14" t="s">
        <v>67</v>
      </c>
      <c r="C332" s="14" t="s">
        <v>32</v>
      </c>
      <c r="D332" s="14" t="s">
        <v>393</v>
      </c>
      <c r="E332" s="14" t="s">
        <v>179</v>
      </c>
      <c r="F332" s="15" t="s">
        <v>228</v>
      </c>
      <c r="G332" s="15" t="s">
        <v>36</v>
      </c>
      <c r="H332" s="18" t="s">
        <v>1057</v>
      </c>
      <c r="I332" s="18" t="s">
        <v>1058</v>
      </c>
      <c r="J332" s="129">
        <v>1239242.22</v>
      </c>
      <c r="K332" s="129">
        <v>1198653.55</v>
      </c>
      <c r="L332" s="129">
        <v>37547.07</v>
      </c>
      <c r="M332" s="129">
        <v>36797.25</v>
      </c>
      <c r="N332" s="129">
        <v>1.0</v>
      </c>
      <c r="O332" s="129">
        <v>1.0</v>
      </c>
      <c r="P332" s="129">
        <v>308.0</v>
      </c>
      <c r="Q332" s="129">
        <v>368.0</v>
      </c>
      <c r="R332" s="129">
        <v>29.0</v>
      </c>
      <c r="S332" s="129">
        <v>51.0</v>
      </c>
      <c r="T332" s="129">
        <v>0.0</v>
      </c>
      <c r="U332" s="129">
        <v>-16.0</v>
      </c>
      <c r="V332" s="129">
        <v>-43.0</v>
      </c>
      <c r="W332" s="129">
        <v>2.04</v>
      </c>
      <c r="X332" s="129">
        <v>3.39</v>
      </c>
      <c r="Y332" s="129">
        <v>1.0</v>
      </c>
      <c r="Z332" s="129">
        <v>1.0</v>
      </c>
      <c r="AA332" s="129">
        <v>1.0</v>
      </c>
      <c r="AB332" s="129">
        <v>1.0</v>
      </c>
      <c r="AC332" s="129">
        <v>1.0</v>
      </c>
      <c r="AD332" s="129">
        <v>1.0</v>
      </c>
      <c r="AE332" s="129">
        <v>533.0</v>
      </c>
      <c r="AF332" s="129">
        <v>1.0</v>
      </c>
      <c r="AG332" s="129">
        <v>1.0</v>
      </c>
      <c r="AH332" s="129">
        <v>1.0</v>
      </c>
      <c r="AI332" s="129">
        <v>1.0</v>
      </c>
      <c r="AJ332" s="129">
        <v>1.0</v>
      </c>
      <c r="AK332" s="129">
        <v>1.0</v>
      </c>
      <c r="AL332" s="130">
        <v>45386.658824652775</v>
      </c>
    </row>
    <row r="333">
      <c r="A333" s="129">
        <v>547.0</v>
      </c>
      <c r="B333" s="14" t="s">
        <v>97</v>
      </c>
      <c r="C333" s="14" t="s">
        <v>32</v>
      </c>
      <c r="D333" s="14" t="s">
        <v>522</v>
      </c>
      <c r="E333" s="14" t="s">
        <v>523</v>
      </c>
      <c r="F333" s="15" t="s">
        <v>223</v>
      </c>
      <c r="G333" s="15" t="s">
        <v>101</v>
      </c>
      <c r="H333" s="18" t="s">
        <v>1057</v>
      </c>
      <c r="I333" s="18" t="s">
        <v>1058</v>
      </c>
      <c r="J333" s="129">
        <v>4317370.02</v>
      </c>
      <c r="K333" s="129">
        <v>3843710.95</v>
      </c>
      <c r="L333" s="129">
        <v>118012.86</v>
      </c>
      <c r="M333" s="129">
        <v>114540.77</v>
      </c>
      <c r="N333" s="129">
        <v>2.0</v>
      </c>
      <c r="O333" s="14" t="s">
        <v>41</v>
      </c>
      <c r="P333" s="129">
        <v>1379.0</v>
      </c>
      <c r="Q333" s="129">
        <v>1286.0</v>
      </c>
      <c r="R333" s="129">
        <v>113.0</v>
      </c>
      <c r="S333" s="129">
        <v>126.0</v>
      </c>
      <c r="T333" s="14" t="s">
        <v>41</v>
      </c>
      <c r="U333" s="129">
        <v>7.0</v>
      </c>
      <c r="V333" s="129">
        <v>-10.0</v>
      </c>
      <c r="W333" s="129">
        <v>3.03</v>
      </c>
      <c r="X333" s="129">
        <v>12.32</v>
      </c>
      <c r="Y333" s="14" t="s">
        <v>41</v>
      </c>
      <c r="Z333" s="129">
        <v>1.0</v>
      </c>
      <c r="AA333" s="129">
        <v>1.0</v>
      </c>
      <c r="AB333" s="129">
        <v>1.0</v>
      </c>
      <c r="AC333" s="129">
        <v>2.0</v>
      </c>
      <c r="AD333" s="129">
        <v>1.2</v>
      </c>
      <c r="AE333" s="129">
        <v>453.0</v>
      </c>
      <c r="AF333" s="14" t="s">
        <v>41</v>
      </c>
      <c r="AG333" s="129">
        <v>1.0</v>
      </c>
      <c r="AH333" s="129">
        <v>1.0</v>
      </c>
      <c r="AI333" s="129">
        <v>1.0</v>
      </c>
      <c r="AJ333" s="129">
        <v>2.0</v>
      </c>
      <c r="AK333" s="129">
        <v>1.0</v>
      </c>
      <c r="AL333" s="130">
        <v>45386.658824652775</v>
      </c>
    </row>
    <row r="334">
      <c r="A334" s="129">
        <v>548.0</v>
      </c>
      <c r="B334" s="14" t="s">
        <v>60</v>
      </c>
      <c r="C334" s="14" t="s">
        <v>32</v>
      </c>
      <c r="D334" s="14" t="s">
        <v>125</v>
      </c>
      <c r="E334" s="14" t="s">
        <v>524</v>
      </c>
      <c r="F334" s="15" t="s">
        <v>140</v>
      </c>
      <c r="G334" s="15" t="s">
        <v>36</v>
      </c>
      <c r="H334" s="18" t="s">
        <v>1057</v>
      </c>
      <c r="I334" s="18" t="s">
        <v>1058</v>
      </c>
      <c r="J334" s="129">
        <v>657376.38</v>
      </c>
      <c r="K334" s="129">
        <v>608746.75</v>
      </c>
      <c r="L334" s="129">
        <v>17003.1</v>
      </c>
      <c r="M334" s="129">
        <v>15868.25</v>
      </c>
      <c r="N334" s="129">
        <v>13.0</v>
      </c>
      <c r="O334" s="129">
        <v>15.0</v>
      </c>
      <c r="P334" s="129">
        <v>224.0</v>
      </c>
      <c r="Q334" s="129">
        <v>198.0</v>
      </c>
      <c r="R334" s="129">
        <v>13.0</v>
      </c>
      <c r="S334" s="129">
        <v>8.0</v>
      </c>
      <c r="T334" s="129">
        <v>-13.0</v>
      </c>
      <c r="U334" s="129">
        <v>13.0</v>
      </c>
      <c r="V334" s="129">
        <v>62.0</v>
      </c>
      <c r="W334" s="129">
        <v>7.15</v>
      </c>
      <c r="X334" s="129">
        <v>7.99</v>
      </c>
      <c r="Y334" s="129">
        <v>1.0</v>
      </c>
      <c r="Z334" s="129">
        <v>1.0</v>
      </c>
      <c r="AA334" s="129">
        <v>4.0</v>
      </c>
      <c r="AB334" s="129">
        <v>2.0</v>
      </c>
      <c r="AC334" s="129">
        <v>2.0</v>
      </c>
      <c r="AD334" s="129">
        <v>2.25</v>
      </c>
      <c r="AE334" s="129">
        <v>240.0</v>
      </c>
      <c r="AF334" s="129">
        <v>1.0</v>
      </c>
      <c r="AG334" s="129">
        <v>1.0</v>
      </c>
      <c r="AH334" s="129">
        <v>3.0</v>
      </c>
      <c r="AI334" s="129">
        <v>1.0</v>
      </c>
      <c r="AJ334" s="129">
        <v>2.0</v>
      </c>
      <c r="AK334" s="129">
        <v>2.0</v>
      </c>
      <c r="AL334" s="130">
        <v>45386.658824652775</v>
      </c>
    </row>
    <row r="335">
      <c r="A335" s="129">
        <v>550.0</v>
      </c>
      <c r="B335" s="14" t="s">
        <v>67</v>
      </c>
      <c r="C335" s="14" t="s">
        <v>32</v>
      </c>
      <c r="D335" s="14" t="s">
        <v>155</v>
      </c>
      <c r="E335" s="14" t="s">
        <v>85</v>
      </c>
      <c r="F335" s="15" t="s">
        <v>70</v>
      </c>
      <c r="G335" s="15" t="s">
        <v>36</v>
      </c>
      <c r="H335" s="18" t="s">
        <v>1057</v>
      </c>
      <c r="I335" s="18" t="s">
        <v>1058</v>
      </c>
      <c r="J335" s="129">
        <v>2597995.99</v>
      </c>
      <c r="K335" s="129">
        <v>2507509.39</v>
      </c>
      <c r="L335" s="129">
        <v>78288.43</v>
      </c>
      <c r="M335" s="129">
        <v>81497.75</v>
      </c>
      <c r="N335" s="129">
        <v>37.0</v>
      </c>
      <c r="O335" s="129">
        <v>53.0</v>
      </c>
      <c r="P335" s="129">
        <v>1102.0</v>
      </c>
      <c r="Q335" s="129">
        <v>1117.0</v>
      </c>
      <c r="R335" s="129">
        <v>68.0</v>
      </c>
      <c r="S335" s="129">
        <v>55.0</v>
      </c>
      <c r="T335" s="129">
        <v>-30.0</v>
      </c>
      <c r="U335" s="129">
        <v>-1.0</v>
      </c>
      <c r="V335" s="129">
        <v>23.0</v>
      </c>
      <c r="W335" s="129">
        <v>-3.94</v>
      </c>
      <c r="X335" s="129">
        <v>3.61</v>
      </c>
      <c r="Y335" s="129">
        <v>1.0</v>
      </c>
      <c r="Z335" s="129">
        <v>1.0</v>
      </c>
      <c r="AA335" s="129">
        <v>2.0</v>
      </c>
      <c r="AB335" s="129">
        <v>1.0</v>
      </c>
      <c r="AC335" s="129">
        <v>1.0</v>
      </c>
      <c r="AD335" s="129">
        <v>1.2</v>
      </c>
      <c r="AE335" s="129">
        <v>447.0</v>
      </c>
      <c r="AF335" s="129">
        <v>1.0</v>
      </c>
      <c r="AG335" s="129">
        <v>1.0</v>
      </c>
      <c r="AH335" s="129">
        <v>2.0</v>
      </c>
      <c r="AI335" s="129">
        <v>1.0</v>
      </c>
      <c r="AJ335" s="129">
        <v>1.0</v>
      </c>
      <c r="AK335" s="129">
        <v>1.0</v>
      </c>
      <c r="AL335" s="130">
        <v>45386.658824652775</v>
      </c>
    </row>
    <row r="336">
      <c r="A336" s="129">
        <v>551.0</v>
      </c>
      <c r="B336" s="14" t="s">
        <v>60</v>
      </c>
      <c r="C336" s="14" t="s">
        <v>32</v>
      </c>
      <c r="D336" s="14" t="s">
        <v>525</v>
      </c>
      <c r="E336" s="14" t="s">
        <v>526</v>
      </c>
      <c r="F336" s="15" t="s">
        <v>140</v>
      </c>
      <c r="G336" s="15" t="s">
        <v>36</v>
      </c>
      <c r="H336" s="18" t="s">
        <v>1057</v>
      </c>
      <c r="I336" s="18" t="s">
        <v>1058</v>
      </c>
      <c r="J336" s="129">
        <v>1142534.52</v>
      </c>
      <c r="K336" s="129">
        <v>833531.65</v>
      </c>
      <c r="L336" s="129">
        <v>27462.74</v>
      </c>
      <c r="M336" s="129">
        <v>23318.69</v>
      </c>
      <c r="N336" s="129">
        <v>13.0</v>
      </c>
      <c r="O336" s="129">
        <v>13.0</v>
      </c>
      <c r="P336" s="129">
        <v>340.0</v>
      </c>
      <c r="Q336" s="129">
        <v>326.0</v>
      </c>
      <c r="R336" s="129">
        <v>42.0</v>
      </c>
      <c r="S336" s="129">
        <v>40.0</v>
      </c>
      <c r="T336" s="129">
        <v>0.0</v>
      </c>
      <c r="U336" s="129">
        <v>4.0</v>
      </c>
      <c r="V336" s="129">
        <v>5.0</v>
      </c>
      <c r="W336" s="129">
        <v>17.77</v>
      </c>
      <c r="X336" s="129">
        <v>37.07</v>
      </c>
      <c r="Y336" s="129">
        <v>1.0</v>
      </c>
      <c r="Z336" s="129">
        <v>1.0</v>
      </c>
      <c r="AA336" s="129">
        <v>1.0</v>
      </c>
      <c r="AB336" s="129">
        <v>4.0</v>
      </c>
      <c r="AC336" s="129">
        <v>5.0</v>
      </c>
      <c r="AD336" s="129">
        <v>3.2</v>
      </c>
      <c r="AE336" s="129">
        <v>154.0</v>
      </c>
      <c r="AF336" s="129">
        <v>1.0</v>
      </c>
      <c r="AG336" s="129">
        <v>1.0</v>
      </c>
      <c r="AH336" s="129">
        <v>1.0</v>
      </c>
      <c r="AI336" s="129">
        <v>3.0</v>
      </c>
      <c r="AJ336" s="129">
        <v>4.0</v>
      </c>
      <c r="AK336" s="129">
        <v>3.0</v>
      </c>
      <c r="AL336" s="130">
        <v>45386.658824652775</v>
      </c>
    </row>
    <row r="337">
      <c r="A337" s="129">
        <v>553.0</v>
      </c>
      <c r="B337" s="14" t="s">
        <v>97</v>
      </c>
      <c r="C337" s="14" t="s">
        <v>32</v>
      </c>
      <c r="D337" s="14" t="s">
        <v>527</v>
      </c>
      <c r="E337" s="14" t="s">
        <v>528</v>
      </c>
      <c r="F337" s="15" t="s">
        <v>154</v>
      </c>
      <c r="G337" s="15" t="s">
        <v>101</v>
      </c>
      <c r="H337" s="18" t="s">
        <v>1057</v>
      </c>
      <c r="I337" s="18" t="s">
        <v>1058</v>
      </c>
      <c r="J337" s="129">
        <v>1218584.89</v>
      </c>
      <c r="K337" s="129">
        <v>917232.24</v>
      </c>
      <c r="L337" s="129">
        <v>38094.0</v>
      </c>
      <c r="M337" s="129">
        <v>30099.33</v>
      </c>
      <c r="N337" s="14" t="s">
        <v>41</v>
      </c>
      <c r="O337" s="129">
        <v>1.0</v>
      </c>
      <c r="P337" s="129">
        <v>318.0</v>
      </c>
      <c r="Q337" s="129">
        <v>254.0</v>
      </c>
      <c r="R337" s="129">
        <v>28.0</v>
      </c>
      <c r="S337" s="129">
        <v>11.0</v>
      </c>
      <c r="T337" s="14" t="s">
        <v>41</v>
      </c>
      <c r="U337" s="129">
        <v>25.0</v>
      </c>
      <c r="V337" s="129">
        <v>154.0</v>
      </c>
      <c r="W337" s="129">
        <v>26.56</v>
      </c>
      <c r="X337" s="129">
        <v>32.85</v>
      </c>
      <c r="Y337" s="14" t="s">
        <v>41</v>
      </c>
      <c r="Z337" s="129">
        <v>1.0</v>
      </c>
      <c r="AA337" s="129">
        <v>5.0</v>
      </c>
      <c r="AB337" s="129">
        <v>5.0</v>
      </c>
      <c r="AC337" s="129">
        <v>5.0</v>
      </c>
      <c r="AD337" s="129">
        <v>4.35</v>
      </c>
      <c r="AE337" s="129">
        <v>24.0</v>
      </c>
      <c r="AF337" s="14" t="s">
        <v>41</v>
      </c>
      <c r="AG337" s="129">
        <v>1.0</v>
      </c>
      <c r="AH337" s="129">
        <v>4.0</v>
      </c>
      <c r="AI337" s="129">
        <v>4.0</v>
      </c>
      <c r="AJ337" s="129">
        <v>4.0</v>
      </c>
      <c r="AK337" s="129">
        <v>4.0</v>
      </c>
      <c r="AL337" s="130">
        <v>45386.658824652775</v>
      </c>
    </row>
    <row r="338">
      <c r="A338" s="129">
        <v>554.0</v>
      </c>
      <c r="B338" s="14" t="s">
        <v>122</v>
      </c>
      <c r="C338" s="14" t="s">
        <v>32</v>
      </c>
      <c r="D338" s="14" t="s">
        <v>503</v>
      </c>
      <c r="E338" s="14" t="s">
        <v>529</v>
      </c>
      <c r="F338" s="15" t="s">
        <v>243</v>
      </c>
      <c r="G338" s="15" t="s">
        <v>101</v>
      </c>
      <c r="H338" s="18" t="s">
        <v>1057</v>
      </c>
      <c r="I338" s="18" t="s">
        <v>1058</v>
      </c>
      <c r="J338" s="129">
        <v>324857.75</v>
      </c>
      <c r="K338" s="129">
        <v>508856.5</v>
      </c>
      <c r="L338" s="129">
        <v>9602.75</v>
      </c>
      <c r="M338" s="129">
        <v>16822.0</v>
      </c>
      <c r="N338" s="14" t="s">
        <v>41</v>
      </c>
      <c r="O338" s="14" t="s">
        <v>41</v>
      </c>
      <c r="P338" s="129">
        <v>95.0</v>
      </c>
      <c r="Q338" s="129">
        <v>155.0</v>
      </c>
      <c r="R338" s="129">
        <v>8.0</v>
      </c>
      <c r="S338" s="129">
        <v>7.0</v>
      </c>
      <c r="T338" s="14" t="s">
        <v>41</v>
      </c>
      <c r="U338" s="129">
        <v>-38.0</v>
      </c>
      <c r="V338" s="129">
        <v>14.0</v>
      </c>
      <c r="W338" s="129">
        <v>-42.92</v>
      </c>
      <c r="X338" s="129">
        <v>-36.16</v>
      </c>
      <c r="Y338" s="14" t="s">
        <v>41</v>
      </c>
      <c r="Z338" s="129">
        <v>1.0</v>
      </c>
      <c r="AA338" s="129">
        <v>1.0</v>
      </c>
      <c r="AB338" s="129">
        <v>1.0</v>
      </c>
      <c r="AC338" s="129">
        <v>1.0</v>
      </c>
      <c r="AD338" s="129">
        <v>0.95</v>
      </c>
      <c r="AE338" s="129">
        <v>570.0</v>
      </c>
      <c r="AF338" s="14" t="s">
        <v>41</v>
      </c>
      <c r="AG338" s="129">
        <v>1.0</v>
      </c>
      <c r="AH338" s="129">
        <v>1.0</v>
      </c>
      <c r="AI338" s="129">
        <v>1.0</v>
      </c>
      <c r="AJ338" s="129">
        <v>1.0</v>
      </c>
      <c r="AK338" s="129">
        <v>1.0</v>
      </c>
      <c r="AL338" s="130">
        <v>45386.658824652775</v>
      </c>
    </row>
    <row r="339">
      <c r="A339" s="129">
        <v>557.0</v>
      </c>
      <c r="B339" s="14" t="s">
        <v>122</v>
      </c>
      <c r="C339" s="14" t="s">
        <v>32</v>
      </c>
      <c r="D339" s="14" t="s">
        <v>530</v>
      </c>
      <c r="E339" s="14" t="s">
        <v>531</v>
      </c>
      <c r="F339" s="15" t="s">
        <v>223</v>
      </c>
      <c r="G339" s="15" t="s">
        <v>101</v>
      </c>
      <c r="H339" s="18" t="s">
        <v>1057</v>
      </c>
      <c r="I339" s="18" t="s">
        <v>1058</v>
      </c>
      <c r="J339" s="129">
        <v>849355.89</v>
      </c>
      <c r="K339" s="129">
        <v>980441.71</v>
      </c>
      <c r="L339" s="129">
        <v>41433.49</v>
      </c>
      <c r="M339" s="129">
        <v>55233.78</v>
      </c>
      <c r="N339" s="129">
        <v>1.0</v>
      </c>
      <c r="O339" s="129">
        <v>2.0</v>
      </c>
      <c r="P339" s="129">
        <v>197.0</v>
      </c>
      <c r="Q339" s="129">
        <v>204.0</v>
      </c>
      <c r="R339" s="129">
        <v>11.0</v>
      </c>
      <c r="S339" s="129">
        <v>13.0</v>
      </c>
      <c r="T339" s="129">
        <v>-50.0</v>
      </c>
      <c r="U339" s="129">
        <v>-3.0</v>
      </c>
      <c r="V339" s="129">
        <v>-15.0</v>
      </c>
      <c r="W339" s="129">
        <v>-24.99</v>
      </c>
      <c r="X339" s="129">
        <v>-13.37</v>
      </c>
      <c r="Y339" s="129">
        <v>1.0</v>
      </c>
      <c r="Z339" s="129">
        <v>1.0</v>
      </c>
      <c r="AA339" s="129">
        <v>1.0</v>
      </c>
      <c r="AB339" s="129">
        <v>1.0</v>
      </c>
      <c r="AC339" s="129">
        <v>1.0</v>
      </c>
      <c r="AD339" s="129">
        <v>1.0</v>
      </c>
      <c r="AE339" s="129">
        <v>539.0</v>
      </c>
      <c r="AF339" s="129">
        <v>1.0</v>
      </c>
      <c r="AG339" s="129">
        <v>1.0</v>
      </c>
      <c r="AH339" s="129">
        <v>1.0</v>
      </c>
      <c r="AI339" s="129">
        <v>1.0</v>
      </c>
      <c r="AJ339" s="129">
        <v>1.0</v>
      </c>
      <c r="AK339" s="129">
        <v>1.0</v>
      </c>
      <c r="AL339" s="130">
        <v>45386.658824652775</v>
      </c>
    </row>
    <row r="340">
      <c r="A340" s="129">
        <v>558.0</v>
      </c>
      <c r="B340" s="14" t="s">
        <v>122</v>
      </c>
      <c r="C340" s="14" t="s">
        <v>32</v>
      </c>
      <c r="D340" s="14" t="s">
        <v>530</v>
      </c>
      <c r="E340" s="14" t="s">
        <v>531</v>
      </c>
      <c r="F340" s="15" t="s">
        <v>223</v>
      </c>
      <c r="G340" s="15" t="s">
        <v>101</v>
      </c>
      <c r="H340" s="18" t="s">
        <v>1057</v>
      </c>
      <c r="I340" s="18" t="s">
        <v>1058</v>
      </c>
      <c r="J340" s="129">
        <v>675852.12</v>
      </c>
      <c r="K340" s="129">
        <v>760056.85</v>
      </c>
      <c r="L340" s="129">
        <v>25029.25</v>
      </c>
      <c r="M340" s="129">
        <v>29944.16</v>
      </c>
      <c r="N340" s="14" t="s">
        <v>41</v>
      </c>
      <c r="O340" s="14" t="s">
        <v>41</v>
      </c>
      <c r="P340" s="129">
        <v>153.0</v>
      </c>
      <c r="Q340" s="129">
        <v>144.0</v>
      </c>
      <c r="R340" s="129">
        <v>3.0</v>
      </c>
      <c r="S340" s="129">
        <v>4.0</v>
      </c>
      <c r="T340" s="14" t="s">
        <v>41</v>
      </c>
      <c r="U340" s="129">
        <v>6.0</v>
      </c>
      <c r="V340" s="129">
        <v>-25.0</v>
      </c>
      <c r="W340" s="129">
        <v>-16.41</v>
      </c>
      <c r="X340" s="129">
        <v>-11.08</v>
      </c>
      <c r="Y340" s="14" t="s">
        <v>41</v>
      </c>
      <c r="Z340" s="129">
        <v>1.0</v>
      </c>
      <c r="AA340" s="129">
        <v>1.0</v>
      </c>
      <c r="AB340" s="129">
        <v>1.0</v>
      </c>
      <c r="AC340" s="129">
        <v>1.0</v>
      </c>
      <c r="AD340" s="129">
        <v>0.95</v>
      </c>
      <c r="AE340" s="129">
        <v>585.0</v>
      </c>
      <c r="AF340" s="14" t="s">
        <v>41</v>
      </c>
      <c r="AG340" s="129">
        <v>1.0</v>
      </c>
      <c r="AH340" s="129">
        <v>1.0</v>
      </c>
      <c r="AI340" s="129">
        <v>1.0</v>
      </c>
      <c r="AJ340" s="129">
        <v>1.0</v>
      </c>
      <c r="AK340" s="129">
        <v>1.0</v>
      </c>
      <c r="AL340" s="130">
        <v>45386.658824652775</v>
      </c>
    </row>
    <row r="341">
      <c r="A341" s="129">
        <v>559.0</v>
      </c>
      <c r="B341" s="14" t="s">
        <v>122</v>
      </c>
      <c r="C341" s="14" t="s">
        <v>32</v>
      </c>
      <c r="D341" s="14" t="s">
        <v>226</v>
      </c>
      <c r="E341" s="14" t="s">
        <v>532</v>
      </c>
      <c r="F341" s="15" t="s">
        <v>223</v>
      </c>
      <c r="G341" s="15" t="s">
        <v>101</v>
      </c>
      <c r="H341" s="18" t="s">
        <v>1057</v>
      </c>
      <c r="I341" s="18" t="s">
        <v>1058</v>
      </c>
      <c r="J341" s="129">
        <v>492546.26</v>
      </c>
      <c r="K341" s="129">
        <v>591220.84</v>
      </c>
      <c r="L341" s="129">
        <v>16256.83</v>
      </c>
      <c r="M341" s="129">
        <v>21246.0</v>
      </c>
      <c r="N341" s="14" t="s">
        <v>41</v>
      </c>
      <c r="O341" s="14" t="s">
        <v>41</v>
      </c>
      <c r="P341" s="129">
        <v>150.0</v>
      </c>
      <c r="Q341" s="129">
        <v>182.0</v>
      </c>
      <c r="R341" s="129">
        <v>16.0</v>
      </c>
      <c r="S341" s="129">
        <v>14.0</v>
      </c>
      <c r="T341" s="14" t="s">
        <v>41</v>
      </c>
      <c r="U341" s="129">
        <v>-17.0</v>
      </c>
      <c r="V341" s="129">
        <v>14.0</v>
      </c>
      <c r="W341" s="129">
        <v>-23.48</v>
      </c>
      <c r="X341" s="129">
        <v>-16.69</v>
      </c>
      <c r="Y341" s="14" t="s">
        <v>41</v>
      </c>
      <c r="Z341" s="129">
        <v>1.0</v>
      </c>
      <c r="AA341" s="129">
        <v>1.0</v>
      </c>
      <c r="AB341" s="129">
        <v>1.0</v>
      </c>
      <c r="AC341" s="129">
        <v>1.0</v>
      </c>
      <c r="AD341" s="129">
        <v>0.95</v>
      </c>
      <c r="AE341" s="129">
        <v>577.0</v>
      </c>
      <c r="AF341" s="14" t="s">
        <v>41</v>
      </c>
      <c r="AG341" s="129">
        <v>1.0</v>
      </c>
      <c r="AH341" s="129">
        <v>1.0</v>
      </c>
      <c r="AI341" s="129">
        <v>1.0</v>
      </c>
      <c r="AJ341" s="129">
        <v>1.0</v>
      </c>
      <c r="AK341" s="129">
        <v>1.0</v>
      </c>
      <c r="AL341" s="130">
        <v>45386.658824652775</v>
      </c>
    </row>
    <row r="342">
      <c r="A342" s="129">
        <v>560.0</v>
      </c>
      <c r="B342" s="14" t="s">
        <v>67</v>
      </c>
      <c r="C342" s="14" t="s">
        <v>32</v>
      </c>
      <c r="D342" s="14" t="s">
        <v>50</v>
      </c>
      <c r="E342" s="14" t="s">
        <v>533</v>
      </c>
      <c r="F342" s="15" t="s">
        <v>93</v>
      </c>
      <c r="G342" s="15" t="s">
        <v>46</v>
      </c>
      <c r="H342" s="18" t="s">
        <v>1057</v>
      </c>
      <c r="I342" s="18" t="s">
        <v>1058</v>
      </c>
      <c r="J342" s="129">
        <v>1320654.43</v>
      </c>
      <c r="K342" s="129">
        <v>967988.99</v>
      </c>
      <c r="L342" s="129">
        <v>44796.71</v>
      </c>
      <c r="M342" s="129">
        <v>36482.01</v>
      </c>
      <c r="N342" s="129">
        <v>81.0</v>
      </c>
      <c r="O342" s="129">
        <v>32.0</v>
      </c>
      <c r="P342" s="129">
        <v>546.0</v>
      </c>
      <c r="Q342" s="129">
        <v>425.0</v>
      </c>
      <c r="R342" s="129">
        <v>79.0</v>
      </c>
      <c r="S342" s="129">
        <v>23.0</v>
      </c>
      <c r="T342" s="129">
        <v>153.0</v>
      </c>
      <c r="U342" s="129">
        <v>28.0</v>
      </c>
      <c r="V342" s="129">
        <v>243.0</v>
      </c>
      <c r="W342" s="129">
        <v>22.79</v>
      </c>
      <c r="X342" s="129">
        <v>36.43</v>
      </c>
      <c r="Y342" s="129">
        <v>5.0</v>
      </c>
      <c r="Z342" s="129">
        <v>1.0</v>
      </c>
      <c r="AA342" s="129">
        <v>5.0</v>
      </c>
      <c r="AB342" s="129">
        <v>5.0</v>
      </c>
      <c r="AC342" s="129">
        <v>5.0</v>
      </c>
      <c r="AD342" s="129">
        <v>4.6</v>
      </c>
      <c r="AE342" s="129">
        <v>5.0</v>
      </c>
      <c r="AF342" s="129">
        <v>4.0</v>
      </c>
      <c r="AG342" s="129">
        <v>1.0</v>
      </c>
      <c r="AH342" s="129">
        <v>4.0</v>
      </c>
      <c r="AI342" s="129">
        <v>4.0</v>
      </c>
      <c r="AJ342" s="129">
        <v>4.0</v>
      </c>
      <c r="AK342" s="129">
        <v>4.0</v>
      </c>
      <c r="AL342" s="130">
        <v>45386.658824652775</v>
      </c>
    </row>
    <row r="343">
      <c r="A343" s="129">
        <v>561.0</v>
      </c>
      <c r="B343" s="14" t="s">
        <v>97</v>
      </c>
      <c r="C343" s="14" t="s">
        <v>32</v>
      </c>
      <c r="D343" s="14" t="s">
        <v>503</v>
      </c>
      <c r="E343" s="14" t="s">
        <v>534</v>
      </c>
      <c r="F343" s="15" t="s">
        <v>100</v>
      </c>
      <c r="G343" s="15" t="s">
        <v>101</v>
      </c>
      <c r="H343" s="18" t="s">
        <v>1057</v>
      </c>
      <c r="I343" s="18" t="s">
        <v>1058</v>
      </c>
      <c r="J343" s="129">
        <v>1603954.34</v>
      </c>
      <c r="K343" s="129">
        <v>1728420.9</v>
      </c>
      <c r="L343" s="129">
        <v>43524.08</v>
      </c>
      <c r="M343" s="129">
        <v>51194.98</v>
      </c>
      <c r="N343" s="129">
        <v>36.0</v>
      </c>
      <c r="O343" s="129">
        <v>34.0</v>
      </c>
      <c r="P343" s="129">
        <v>557.0</v>
      </c>
      <c r="Q343" s="129">
        <v>622.0</v>
      </c>
      <c r="R343" s="129">
        <v>43.0</v>
      </c>
      <c r="S343" s="129">
        <v>35.0</v>
      </c>
      <c r="T343" s="129">
        <v>5.0</v>
      </c>
      <c r="U343" s="129">
        <v>-10.0</v>
      </c>
      <c r="V343" s="129">
        <v>22.0</v>
      </c>
      <c r="W343" s="129">
        <v>-14.98</v>
      </c>
      <c r="X343" s="129">
        <v>-7.2</v>
      </c>
      <c r="Y343" s="129">
        <v>1.0</v>
      </c>
      <c r="Z343" s="129">
        <v>1.0</v>
      </c>
      <c r="AA343" s="129">
        <v>2.0</v>
      </c>
      <c r="AB343" s="129">
        <v>1.0</v>
      </c>
      <c r="AC343" s="129">
        <v>1.0</v>
      </c>
      <c r="AD343" s="129">
        <v>1.2</v>
      </c>
      <c r="AE343" s="129">
        <v>438.0</v>
      </c>
      <c r="AF343" s="129">
        <v>1.0</v>
      </c>
      <c r="AG343" s="129">
        <v>1.0</v>
      </c>
      <c r="AH343" s="129">
        <v>2.0</v>
      </c>
      <c r="AI343" s="129">
        <v>1.0</v>
      </c>
      <c r="AJ343" s="129">
        <v>1.0</v>
      </c>
      <c r="AK343" s="129">
        <v>1.0</v>
      </c>
      <c r="AL343" s="130">
        <v>45386.658824652775</v>
      </c>
    </row>
    <row r="344">
      <c r="A344" s="129">
        <v>565.0</v>
      </c>
      <c r="B344" s="14" t="s">
        <v>63</v>
      </c>
      <c r="C344" s="14" t="s">
        <v>32</v>
      </c>
      <c r="D344" s="14" t="s">
        <v>535</v>
      </c>
      <c r="E344" s="14" t="s">
        <v>191</v>
      </c>
      <c r="F344" s="15" t="s">
        <v>40</v>
      </c>
      <c r="G344" s="15" t="s">
        <v>36</v>
      </c>
      <c r="H344" s="18" t="s">
        <v>1057</v>
      </c>
      <c r="I344" s="18" t="s">
        <v>1058</v>
      </c>
      <c r="J344" s="129">
        <v>721849.57</v>
      </c>
      <c r="K344" s="129">
        <v>743258.75</v>
      </c>
      <c r="L344" s="129">
        <v>25803.0</v>
      </c>
      <c r="M344" s="129">
        <v>30348.75</v>
      </c>
      <c r="N344" s="129">
        <v>28.0</v>
      </c>
      <c r="O344" s="129">
        <v>17.0</v>
      </c>
      <c r="P344" s="129">
        <v>227.0</v>
      </c>
      <c r="Q344" s="129">
        <v>261.0</v>
      </c>
      <c r="R344" s="129">
        <v>21.0</v>
      </c>
      <c r="S344" s="129">
        <v>20.0</v>
      </c>
      <c r="T344" s="129">
        <v>64.0</v>
      </c>
      <c r="U344" s="129">
        <v>-13.0</v>
      </c>
      <c r="V344" s="129">
        <v>5.0</v>
      </c>
      <c r="W344" s="129">
        <v>-14.98</v>
      </c>
      <c r="X344" s="129">
        <v>-2.88</v>
      </c>
      <c r="Y344" s="129">
        <v>3.0</v>
      </c>
      <c r="Z344" s="129">
        <v>1.0</v>
      </c>
      <c r="AA344" s="129">
        <v>1.0</v>
      </c>
      <c r="AB344" s="129">
        <v>1.0</v>
      </c>
      <c r="AC344" s="129">
        <v>1.0</v>
      </c>
      <c r="AD344" s="129">
        <v>1.1</v>
      </c>
      <c r="AE344" s="129">
        <v>472.0</v>
      </c>
      <c r="AF344" s="129">
        <v>2.0</v>
      </c>
      <c r="AG344" s="129">
        <v>1.0</v>
      </c>
      <c r="AH344" s="129">
        <v>1.0</v>
      </c>
      <c r="AI344" s="129">
        <v>1.0</v>
      </c>
      <c r="AJ344" s="129">
        <v>1.0</v>
      </c>
      <c r="AK344" s="129">
        <v>1.0</v>
      </c>
      <c r="AL344" s="130">
        <v>45386.658824652775</v>
      </c>
    </row>
    <row r="345">
      <c r="A345" s="129">
        <v>566.0</v>
      </c>
      <c r="B345" s="14" t="s">
        <v>60</v>
      </c>
      <c r="C345" s="14" t="s">
        <v>32</v>
      </c>
      <c r="D345" s="14" t="s">
        <v>536</v>
      </c>
      <c r="E345" s="14" t="s">
        <v>239</v>
      </c>
      <c r="F345" s="15" t="s">
        <v>58</v>
      </c>
      <c r="G345" s="15" t="s">
        <v>59</v>
      </c>
      <c r="H345" s="18" t="s">
        <v>1057</v>
      </c>
      <c r="I345" s="18" t="s">
        <v>1058</v>
      </c>
      <c r="J345" s="129">
        <v>526357.13</v>
      </c>
      <c r="K345" s="129">
        <v>618339.5</v>
      </c>
      <c r="L345" s="129">
        <v>17025.5</v>
      </c>
      <c r="M345" s="129">
        <v>21270.0</v>
      </c>
      <c r="N345" s="14" t="s">
        <v>41</v>
      </c>
      <c r="O345" s="129">
        <v>2.0</v>
      </c>
      <c r="P345" s="129">
        <v>207.0</v>
      </c>
      <c r="Q345" s="129">
        <v>239.0</v>
      </c>
      <c r="R345" s="129">
        <v>8.0</v>
      </c>
      <c r="S345" s="129">
        <v>3.0</v>
      </c>
      <c r="T345" s="14" t="s">
        <v>41</v>
      </c>
      <c r="U345" s="129">
        <v>-13.0</v>
      </c>
      <c r="V345" s="129">
        <v>166.0</v>
      </c>
      <c r="W345" s="129">
        <v>-19.96</v>
      </c>
      <c r="X345" s="129">
        <v>-14.88</v>
      </c>
      <c r="Y345" s="14" t="s">
        <v>41</v>
      </c>
      <c r="Z345" s="129">
        <v>1.0</v>
      </c>
      <c r="AA345" s="129">
        <v>5.0</v>
      </c>
      <c r="AB345" s="129">
        <v>1.0</v>
      </c>
      <c r="AC345" s="129">
        <v>1.0</v>
      </c>
      <c r="AD345" s="129">
        <v>1.75</v>
      </c>
      <c r="AE345" s="129">
        <v>311.0</v>
      </c>
      <c r="AF345" s="14" t="s">
        <v>41</v>
      </c>
      <c r="AG345" s="129">
        <v>1.0</v>
      </c>
      <c r="AH345" s="129">
        <v>4.0</v>
      </c>
      <c r="AI345" s="129">
        <v>1.0</v>
      </c>
      <c r="AJ345" s="129">
        <v>1.0</v>
      </c>
      <c r="AK345" s="129">
        <v>1.0</v>
      </c>
      <c r="AL345" s="130">
        <v>45386.658824652775</v>
      </c>
    </row>
    <row r="346">
      <c r="A346" s="129">
        <v>568.0</v>
      </c>
      <c r="B346" s="14" t="s">
        <v>122</v>
      </c>
      <c r="C346" s="14" t="s">
        <v>32</v>
      </c>
      <c r="D346" s="14" t="s">
        <v>415</v>
      </c>
      <c r="E346" s="14" t="s">
        <v>537</v>
      </c>
      <c r="F346" s="15" t="s">
        <v>209</v>
      </c>
      <c r="G346" s="15" t="s">
        <v>101</v>
      </c>
      <c r="H346" s="18" t="s">
        <v>1057</v>
      </c>
      <c r="I346" s="18" t="s">
        <v>1058</v>
      </c>
      <c r="J346" s="129">
        <v>640917.73</v>
      </c>
      <c r="K346" s="129">
        <v>514635.33</v>
      </c>
      <c r="L346" s="129">
        <v>40257.55</v>
      </c>
      <c r="M346" s="129">
        <v>32854.5</v>
      </c>
      <c r="N346" s="14" t="s">
        <v>41</v>
      </c>
      <c r="O346" s="14" t="s">
        <v>41</v>
      </c>
      <c r="P346" s="129">
        <v>192.0</v>
      </c>
      <c r="Q346" s="129">
        <v>157.0</v>
      </c>
      <c r="R346" s="129">
        <v>10.0</v>
      </c>
      <c r="S346" s="129">
        <v>13.0</v>
      </c>
      <c r="T346" s="14" t="s">
        <v>41</v>
      </c>
      <c r="U346" s="129">
        <v>22.0</v>
      </c>
      <c r="V346" s="129">
        <v>-23.0</v>
      </c>
      <c r="W346" s="129">
        <v>22.53</v>
      </c>
      <c r="X346" s="129">
        <v>24.54</v>
      </c>
      <c r="Y346" s="14" t="s">
        <v>41</v>
      </c>
      <c r="Z346" s="129">
        <v>1.0</v>
      </c>
      <c r="AA346" s="129">
        <v>1.0</v>
      </c>
      <c r="AB346" s="129">
        <v>5.0</v>
      </c>
      <c r="AC346" s="129">
        <v>4.0</v>
      </c>
      <c r="AD346" s="129">
        <v>3.3</v>
      </c>
      <c r="AE346" s="129">
        <v>149.0</v>
      </c>
      <c r="AF346" s="14" t="s">
        <v>41</v>
      </c>
      <c r="AG346" s="129">
        <v>1.0</v>
      </c>
      <c r="AH346" s="129">
        <v>1.0</v>
      </c>
      <c r="AI346" s="129">
        <v>4.0</v>
      </c>
      <c r="AJ346" s="129">
        <v>3.0</v>
      </c>
      <c r="AK346" s="129">
        <v>3.0</v>
      </c>
      <c r="AL346" s="130">
        <v>45386.658824652775</v>
      </c>
    </row>
    <row r="347">
      <c r="A347" s="129">
        <v>570.0</v>
      </c>
      <c r="B347" s="14" t="s">
        <v>67</v>
      </c>
      <c r="C347" s="14" t="s">
        <v>32</v>
      </c>
      <c r="D347" s="14" t="s">
        <v>104</v>
      </c>
      <c r="E347" s="14" t="s">
        <v>538</v>
      </c>
      <c r="F347" s="15" t="s">
        <v>93</v>
      </c>
      <c r="G347" s="15" t="s">
        <v>46</v>
      </c>
      <c r="H347" s="18" t="s">
        <v>1057</v>
      </c>
      <c r="I347" s="18" t="s">
        <v>1058</v>
      </c>
      <c r="J347" s="129">
        <v>1587335.92</v>
      </c>
      <c r="K347" s="129">
        <v>1436676.6</v>
      </c>
      <c r="L347" s="129">
        <v>62635.26</v>
      </c>
      <c r="M347" s="129">
        <v>61096.48</v>
      </c>
      <c r="N347" s="129">
        <v>15.0</v>
      </c>
      <c r="O347" s="129">
        <v>8.0</v>
      </c>
      <c r="P347" s="129">
        <v>748.0</v>
      </c>
      <c r="Q347" s="129">
        <v>777.0</v>
      </c>
      <c r="R347" s="129">
        <v>47.0</v>
      </c>
      <c r="S347" s="129">
        <v>36.0</v>
      </c>
      <c r="T347" s="129">
        <v>87.0</v>
      </c>
      <c r="U347" s="129">
        <v>-3.0</v>
      </c>
      <c r="V347" s="129">
        <v>30.0</v>
      </c>
      <c r="W347" s="129">
        <v>2.52</v>
      </c>
      <c r="X347" s="129">
        <v>10.49</v>
      </c>
      <c r="Y347" s="129">
        <v>3.0</v>
      </c>
      <c r="Z347" s="129">
        <v>1.0</v>
      </c>
      <c r="AA347" s="129">
        <v>2.0</v>
      </c>
      <c r="AB347" s="129">
        <v>1.0</v>
      </c>
      <c r="AC347" s="129">
        <v>2.0</v>
      </c>
      <c r="AD347" s="129">
        <v>1.55</v>
      </c>
      <c r="AE347" s="129">
        <v>353.0</v>
      </c>
      <c r="AF347" s="129">
        <v>2.0</v>
      </c>
      <c r="AG347" s="129">
        <v>1.0</v>
      </c>
      <c r="AH347" s="129">
        <v>2.0</v>
      </c>
      <c r="AI347" s="129">
        <v>1.0</v>
      </c>
      <c r="AJ347" s="129">
        <v>2.0</v>
      </c>
      <c r="AK347" s="129">
        <v>1.0</v>
      </c>
      <c r="AL347" s="130">
        <v>45386.658824652775</v>
      </c>
    </row>
    <row r="348">
      <c r="A348" s="129">
        <v>573.0</v>
      </c>
      <c r="B348" s="14" t="s">
        <v>63</v>
      </c>
      <c r="C348" s="14" t="s">
        <v>32</v>
      </c>
      <c r="D348" s="14" t="s">
        <v>539</v>
      </c>
      <c r="E348" s="14" t="s">
        <v>540</v>
      </c>
      <c r="F348" s="15" t="s">
        <v>35</v>
      </c>
      <c r="G348" s="15" t="s">
        <v>36</v>
      </c>
      <c r="H348" s="18" t="s">
        <v>1057</v>
      </c>
      <c r="I348" s="18" t="s">
        <v>1058</v>
      </c>
      <c r="J348" s="129">
        <v>922831.84</v>
      </c>
      <c r="K348" s="129">
        <v>914136.1</v>
      </c>
      <c r="L348" s="129">
        <v>27887.71</v>
      </c>
      <c r="M348" s="129">
        <v>30171.01</v>
      </c>
      <c r="N348" s="129">
        <v>18.0</v>
      </c>
      <c r="O348" s="129">
        <v>17.0</v>
      </c>
      <c r="P348" s="129">
        <v>336.0</v>
      </c>
      <c r="Q348" s="129">
        <v>363.0</v>
      </c>
      <c r="R348" s="129">
        <v>34.0</v>
      </c>
      <c r="S348" s="129">
        <v>19.0</v>
      </c>
      <c r="T348" s="129">
        <v>5.0</v>
      </c>
      <c r="U348" s="129">
        <v>-7.0</v>
      </c>
      <c r="V348" s="129">
        <v>78.0</v>
      </c>
      <c r="W348" s="129">
        <v>-7.57</v>
      </c>
      <c r="X348" s="129">
        <v>0.95</v>
      </c>
      <c r="Y348" s="129">
        <v>1.0</v>
      </c>
      <c r="Z348" s="129">
        <v>1.0</v>
      </c>
      <c r="AA348" s="129">
        <v>4.0</v>
      </c>
      <c r="AB348" s="129">
        <v>1.0</v>
      </c>
      <c r="AC348" s="129">
        <v>1.0</v>
      </c>
      <c r="AD348" s="129">
        <v>1.6</v>
      </c>
      <c r="AE348" s="129">
        <v>341.0</v>
      </c>
      <c r="AF348" s="129">
        <v>1.0</v>
      </c>
      <c r="AG348" s="129">
        <v>1.0</v>
      </c>
      <c r="AH348" s="129">
        <v>3.0</v>
      </c>
      <c r="AI348" s="129">
        <v>1.0</v>
      </c>
      <c r="AJ348" s="129">
        <v>1.0</v>
      </c>
      <c r="AK348" s="129">
        <v>1.0</v>
      </c>
      <c r="AL348" s="130">
        <v>45386.658824652775</v>
      </c>
    </row>
    <row r="349">
      <c r="A349" s="129">
        <v>574.0</v>
      </c>
      <c r="B349" s="14" t="s">
        <v>97</v>
      </c>
      <c r="C349" s="14" t="s">
        <v>32</v>
      </c>
      <c r="D349" s="14" t="s">
        <v>415</v>
      </c>
      <c r="E349" s="14" t="s">
        <v>416</v>
      </c>
      <c r="F349" s="15" t="s">
        <v>45</v>
      </c>
      <c r="G349" s="15" t="s">
        <v>46</v>
      </c>
      <c r="H349" s="18" t="s">
        <v>1057</v>
      </c>
      <c r="I349" s="18" t="s">
        <v>1058</v>
      </c>
      <c r="J349" s="129">
        <v>725461.7</v>
      </c>
      <c r="K349" s="129">
        <v>706847.79</v>
      </c>
      <c r="L349" s="129">
        <v>24834.2</v>
      </c>
      <c r="M349" s="129">
        <v>25955.01</v>
      </c>
      <c r="N349" s="129">
        <v>33.0</v>
      </c>
      <c r="O349" s="129">
        <v>29.0</v>
      </c>
      <c r="P349" s="129">
        <v>328.0</v>
      </c>
      <c r="Q349" s="129">
        <v>351.0</v>
      </c>
      <c r="R349" s="129">
        <v>21.0</v>
      </c>
      <c r="S349" s="129">
        <v>23.0</v>
      </c>
      <c r="T349" s="129">
        <v>13.0</v>
      </c>
      <c r="U349" s="129">
        <v>-6.0</v>
      </c>
      <c r="V349" s="129">
        <v>-8.0</v>
      </c>
      <c r="W349" s="129">
        <v>-4.32</v>
      </c>
      <c r="X349" s="129">
        <v>2.63</v>
      </c>
      <c r="Y349" s="129">
        <v>1.0</v>
      </c>
      <c r="Z349" s="129">
        <v>1.0</v>
      </c>
      <c r="AA349" s="129">
        <v>1.0</v>
      </c>
      <c r="AB349" s="129">
        <v>1.0</v>
      </c>
      <c r="AC349" s="129">
        <v>1.0</v>
      </c>
      <c r="AD349" s="129">
        <v>1.0</v>
      </c>
      <c r="AE349" s="129">
        <v>506.0</v>
      </c>
      <c r="AF349" s="129">
        <v>1.0</v>
      </c>
      <c r="AG349" s="129">
        <v>1.0</v>
      </c>
      <c r="AH349" s="129">
        <v>1.0</v>
      </c>
      <c r="AI349" s="129">
        <v>1.0</v>
      </c>
      <c r="AJ349" s="129">
        <v>1.0</v>
      </c>
      <c r="AK349" s="129">
        <v>1.0</v>
      </c>
      <c r="AL349" s="130">
        <v>45386.658824652775</v>
      </c>
    </row>
    <row r="350">
      <c r="A350" s="129">
        <v>575.0</v>
      </c>
      <c r="B350" s="14" t="s">
        <v>97</v>
      </c>
      <c r="C350" s="14" t="s">
        <v>32</v>
      </c>
      <c r="D350" s="14" t="s">
        <v>292</v>
      </c>
      <c r="E350" s="14" t="s">
        <v>541</v>
      </c>
      <c r="F350" s="15" t="s">
        <v>223</v>
      </c>
      <c r="G350" s="15" t="s">
        <v>101</v>
      </c>
      <c r="H350" s="18" t="s">
        <v>1057</v>
      </c>
      <c r="I350" s="18" t="s">
        <v>1058</v>
      </c>
      <c r="J350" s="129">
        <v>812947.33</v>
      </c>
      <c r="K350" s="129">
        <v>763532.89</v>
      </c>
      <c r="L350" s="129">
        <v>22808.65</v>
      </c>
      <c r="M350" s="129">
        <v>23435.05</v>
      </c>
      <c r="N350" s="129">
        <v>25.0</v>
      </c>
      <c r="O350" s="129">
        <v>19.0</v>
      </c>
      <c r="P350" s="129">
        <v>315.0</v>
      </c>
      <c r="Q350" s="129">
        <v>361.0</v>
      </c>
      <c r="R350" s="129">
        <v>28.0</v>
      </c>
      <c r="S350" s="129">
        <v>22.0</v>
      </c>
      <c r="T350" s="129">
        <v>31.0</v>
      </c>
      <c r="U350" s="129">
        <v>-12.0</v>
      </c>
      <c r="V350" s="129">
        <v>27.0</v>
      </c>
      <c r="W350" s="129">
        <v>-2.67</v>
      </c>
      <c r="X350" s="129">
        <v>6.47</v>
      </c>
      <c r="Y350" s="129">
        <v>2.0</v>
      </c>
      <c r="Z350" s="129">
        <v>1.0</v>
      </c>
      <c r="AA350" s="129">
        <v>2.0</v>
      </c>
      <c r="AB350" s="129">
        <v>1.0</v>
      </c>
      <c r="AC350" s="129">
        <v>1.0</v>
      </c>
      <c r="AD350" s="129">
        <v>1.25</v>
      </c>
      <c r="AE350" s="129">
        <v>397.0</v>
      </c>
      <c r="AF350" s="129">
        <v>2.0</v>
      </c>
      <c r="AG350" s="129">
        <v>1.0</v>
      </c>
      <c r="AH350" s="129">
        <v>2.0</v>
      </c>
      <c r="AI350" s="129">
        <v>1.0</v>
      </c>
      <c r="AJ350" s="129">
        <v>1.0</v>
      </c>
      <c r="AK350" s="129">
        <v>1.0</v>
      </c>
      <c r="AL350" s="130">
        <v>45386.658824652775</v>
      </c>
    </row>
    <row r="351">
      <c r="A351" s="129">
        <v>576.0</v>
      </c>
      <c r="B351" s="14" t="s">
        <v>97</v>
      </c>
      <c r="C351" s="14" t="s">
        <v>32</v>
      </c>
      <c r="D351" s="14" t="s">
        <v>542</v>
      </c>
      <c r="E351" s="14" t="s">
        <v>543</v>
      </c>
      <c r="F351" s="15" t="s">
        <v>243</v>
      </c>
      <c r="G351" s="15" t="s">
        <v>101</v>
      </c>
      <c r="H351" s="18" t="s">
        <v>1057</v>
      </c>
      <c r="I351" s="18" t="s">
        <v>1058</v>
      </c>
      <c r="J351" s="129">
        <v>913730.6</v>
      </c>
      <c r="K351" s="129">
        <v>775587.59</v>
      </c>
      <c r="L351" s="129">
        <v>28314.97</v>
      </c>
      <c r="M351" s="129">
        <v>26814.23</v>
      </c>
      <c r="N351" s="129">
        <v>46.0</v>
      </c>
      <c r="O351" s="129">
        <v>23.0</v>
      </c>
      <c r="P351" s="129">
        <v>333.0</v>
      </c>
      <c r="Q351" s="129">
        <v>329.0</v>
      </c>
      <c r="R351" s="129">
        <v>37.0</v>
      </c>
      <c r="S351" s="129">
        <v>33.0</v>
      </c>
      <c r="T351" s="129">
        <v>100.0</v>
      </c>
      <c r="U351" s="129">
        <v>1.0</v>
      </c>
      <c r="V351" s="129">
        <v>12.0</v>
      </c>
      <c r="W351" s="129">
        <v>5.6</v>
      </c>
      <c r="X351" s="129">
        <v>17.81</v>
      </c>
      <c r="Y351" s="129">
        <v>4.0</v>
      </c>
      <c r="Z351" s="129">
        <v>1.0</v>
      </c>
      <c r="AA351" s="129">
        <v>1.0</v>
      </c>
      <c r="AB351" s="129">
        <v>2.0</v>
      </c>
      <c r="AC351" s="129">
        <v>3.0</v>
      </c>
      <c r="AD351" s="129">
        <v>2.05</v>
      </c>
      <c r="AE351" s="129">
        <v>261.0</v>
      </c>
      <c r="AF351" s="129">
        <v>3.0</v>
      </c>
      <c r="AG351" s="129">
        <v>1.0</v>
      </c>
      <c r="AH351" s="129">
        <v>1.0</v>
      </c>
      <c r="AI351" s="129">
        <v>1.0</v>
      </c>
      <c r="AJ351" s="129">
        <v>2.0</v>
      </c>
      <c r="AK351" s="129">
        <v>2.0</v>
      </c>
      <c r="AL351" s="130">
        <v>45386.658824652775</v>
      </c>
    </row>
    <row r="352">
      <c r="A352" s="129">
        <v>577.0</v>
      </c>
      <c r="B352" s="14" t="s">
        <v>31</v>
      </c>
      <c r="C352" s="14" t="s">
        <v>32</v>
      </c>
      <c r="D352" s="14" t="s">
        <v>373</v>
      </c>
      <c r="E352" s="14" t="s">
        <v>374</v>
      </c>
      <c r="F352" s="15" t="s">
        <v>220</v>
      </c>
      <c r="G352" s="15" t="s">
        <v>59</v>
      </c>
      <c r="H352" s="18" t="s">
        <v>1057</v>
      </c>
      <c r="I352" s="18" t="s">
        <v>1058</v>
      </c>
      <c r="J352" s="129">
        <v>1426895.23</v>
      </c>
      <c r="K352" s="129">
        <v>1414408.96</v>
      </c>
      <c r="L352" s="129">
        <v>44432.19</v>
      </c>
      <c r="M352" s="129">
        <v>47832.51</v>
      </c>
      <c r="N352" s="129">
        <v>36.0</v>
      </c>
      <c r="O352" s="129">
        <v>1.0</v>
      </c>
      <c r="P352" s="129">
        <v>448.0</v>
      </c>
      <c r="Q352" s="129">
        <v>544.0</v>
      </c>
      <c r="R352" s="129">
        <v>35.0</v>
      </c>
      <c r="S352" s="129">
        <v>55.0</v>
      </c>
      <c r="T352" s="129">
        <v>3500.0</v>
      </c>
      <c r="U352" s="129">
        <v>-17.0</v>
      </c>
      <c r="V352" s="129">
        <v>-36.0</v>
      </c>
      <c r="W352" s="129">
        <v>-7.11</v>
      </c>
      <c r="X352" s="129">
        <v>0.88</v>
      </c>
      <c r="Y352" s="129">
        <v>5.0</v>
      </c>
      <c r="Z352" s="129">
        <v>1.0</v>
      </c>
      <c r="AA352" s="129">
        <v>1.0</v>
      </c>
      <c r="AB352" s="129">
        <v>1.0</v>
      </c>
      <c r="AC352" s="129">
        <v>1.0</v>
      </c>
      <c r="AD352" s="129">
        <v>1.2</v>
      </c>
      <c r="AE352" s="129">
        <v>440.0</v>
      </c>
      <c r="AF352" s="129">
        <v>4.0</v>
      </c>
      <c r="AG352" s="129">
        <v>1.0</v>
      </c>
      <c r="AH352" s="129">
        <v>1.0</v>
      </c>
      <c r="AI352" s="129">
        <v>1.0</v>
      </c>
      <c r="AJ352" s="129">
        <v>1.0</v>
      </c>
      <c r="AK352" s="129">
        <v>1.0</v>
      </c>
      <c r="AL352" s="130">
        <v>45386.658824652775</v>
      </c>
    </row>
    <row r="353">
      <c r="A353" s="129">
        <v>578.0</v>
      </c>
      <c r="B353" s="14" t="s">
        <v>42</v>
      </c>
      <c r="C353" s="14" t="s">
        <v>32</v>
      </c>
      <c r="D353" s="14" t="s">
        <v>138</v>
      </c>
      <c r="E353" s="14" t="s">
        <v>544</v>
      </c>
      <c r="F353" s="15" t="s">
        <v>45</v>
      </c>
      <c r="G353" s="15" t="s">
        <v>46</v>
      </c>
      <c r="H353" s="18" t="s">
        <v>1057</v>
      </c>
      <c r="I353" s="18" t="s">
        <v>1058</v>
      </c>
      <c r="J353" s="129">
        <v>2998637.28</v>
      </c>
      <c r="K353" s="129">
        <v>2916044.2</v>
      </c>
      <c r="L353" s="129">
        <v>109298.98</v>
      </c>
      <c r="M353" s="129">
        <v>114551.5</v>
      </c>
      <c r="N353" s="129">
        <v>9.0</v>
      </c>
      <c r="O353" s="129">
        <v>3.0</v>
      </c>
      <c r="P353" s="129">
        <v>1012.0</v>
      </c>
      <c r="Q353" s="129">
        <v>1022.0</v>
      </c>
      <c r="R353" s="129">
        <v>54.0</v>
      </c>
      <c r="S353" s="129">
        <v>56.0</v>
      </c>
      <c r="T353" s="129">
        <v>200.0</v>
      </c>
      <c r="U353" s="129">
        <v>0.0</v>
      </c>
      <c r="V353" s="129">
        <v>-3.0</v>
      </c>
      <c r="W353" s="129">
        <v>-4.59</v>
      </c>
      <c r="X353" s="129">
        <v>2.83</v>
      </c>
      <c r="Y353" s="129">
        <v>5.0</v>
      </c>
      <c r="Z353" s="129">
        <v>1.0</v>
      </c>
      <c r="AA353" s="129">
        <v>1.0</v>
      </c>
      <c r="AB353" s="129">
        <v>1.0</v>
      </c>
      <c r="AC353" s="129">
        <v>1.0</v>
      </c>
      <c r="AD353" s="129">
        <v>1.2</v>
      </c>
      <c r="AE353" s="129">
        <v>451.0</v>
      </c>
      <c r="AF353" s="129">
        <v>4.0</v>
      </c>
      <c r="AG353" s="129">
        <v>1.0</v>
      </c>
      <c r="AH353" s="129">
        <v>1.0</v>
      </c>
      <c r="AI353" s="129">
        <v>1.0</v>
      </c>
      <c r="AJ353" s="129">
        <v>1.0</v>
      </c>
      <c r="AK353" s="129">
        <v>1.0</v>
      </c>
      <c r="AL353" s="130">
        <v>45386.658824652775</v>
      </c>
    </row>
    <row r="354">
      <c r="A354" s="129">
        <v>579.0</v>
      </c>
      <c r="B354" s="14" t="s">
        <v>63</v>
      </c>
      <c r="C354" s="14" t="s">
        <v>32</v>
      </c>
      <c r="D354" s="14" t="s">
        <v>135</v>
      </c>
      <c r="E354" s="14" t="s">
        <v>545</v>
      </c>
      <c r="F354" s="15" t="s">
        <v>73</v>
      </c>
      <c r="G354" s="15" t="s">
        <v>36</v>
      </c>
      <c r="H354" s="18" t="s">
        <v>1057</v>
      </c>
      <c r="I354" s="18" t="s">
        <v>1058</v>
      </c>
      <c r="J354" s="129">
        <v>1409549.09</v>
      </c>
      <c r="K354" s="129">
        <v>1416334.02</v>
      </c>
      <c r="L354" s="129">
        <v>44524.21</v>
      </c>
      <c r="M354" s="129">
        <v>48067.98</v>
      </c>
      <c r="N354" s="129">
        <v>24.0</v>
      </c>
      <c r="O354" s="129">
        <v>28.0</v>
      </c>
      <c r="P354" s="129">
        <v>507.0</v>
      </c>
      <c r="Q354" s="129">
        <v>526.0</v>
      </c>
      <c r="R354" s="129">
        <v>42.0</v>
      </c>
      <c r="S354" s="129">
        <v>37.0</v>
      </c>
      <c r="T354" s="129">
        <v>-14.0</v>
      </c>
      <c r="U354" s="129">
        <v>-3.0</v>
      </c>
      <c r="V354" s="129">
        <v>13.0</v>
      </c>
      <c r="W354" s="129">
        <v>-7.37</v>
      </c>
      <c r="X354" s="129">
        <v>-0.48</v>
      </c>
      <c r="Y354" s="129">
        <v>1.0</v>
      </c>
      <c r="Z354" s="129">
        <v>1.0</v>
      </c>
      <c r="AA354" s="129">
        <v>1.0</v>
      </c>
      <c r="AB354" s="129">
        <v>1.0</v>
      </c>
      <c r="AC354" s="129">
        <v>1.0</v>
      </c>
      <c r="AD354" s="129">
        <v>1.0</v>
      </c>
      <c r="AE354" s="129">
        <v>540.0</v>
      </c>
      <c r="AF354" s="129">
        <v>1.0</v>
      </c>
      <c r="AG354" s="129">
        <v>1.0</v>
      </c>
      <c r="AH354" s="129">
        <v>1.0</v>
      </c>
      <c r="AI354" s="129">
        <v>1.0</v>
      </c>
      <c r="AJ354" s="129">
        <v>1.0</v>
      </c>
      <c r="AK354" s="129">
        <v>1.0</v>
      </c>
      <c r="AL354" s="130">
        <v>45386.658824652775</v>
      </c>
    </row>
    <row r="355">
      <c r="A355" s="129">
        <v>580.0</v>
      </c>
      <c r="B355" s="14" t="s">
        <v>97</v>
      </c>
      <c r="C355" s="14" t="s">
        <v>32</v>
      </c>
      <c r="D355" s="14" t="s">
        <v>546</v>
      </c>
      <c r="E355" s="14" t="s">
        <v>547</v>
      </c>
      <c r="F355" s="15" t="s">
        <v>243</v>
      </c>
      <c r="G355" s="15" t="s">
        <v>101</v>
      </c>
      <c r="H355" s="18" t="s">
        <v>1057</v>
      </c>
      <c r="I355" s="18" t="s">
        <v>1058</v>
      </c>
      <c r="J355" s="129">
        <v>928351.35</v>
      </c>
      <c r="K355" s="129">
        <v>749204.16</v>
      </c>
      <c r="L355" s="129">
        <v>33556.75</v>
      </c>
      <c r="M355" s="129">
        <v>28475.23</v>
      </c>
      <c r="N355" s="129">
        <v>2.0</v>
      </c>
      <c r="O355" s="14" t="s">
        <v>41</v>
      </c>
      <c r="P355" s="129">
        <v>381.0</v>
      </c>
      <c r="Q355" s="129">
        <v>314.0</v>
      </c>
      <c r="R355" s="129">
        <v>13.0</v>
      </c>
      <c r="S355" s="129">
        <v>14.0</v>
      </c>
      <c r="T355" s="14" t="s">
        <v>41</v>
      </c>
      <c r="U355" s="129">
        <v>21.0</v>
      </c>
      <c r="V355" s="129">
        <v>-7.0</v>
      </c>
      <c r="W355" s="129">
        <v>17.85</v>
      </c>
      <c r="X355" s="129">
        <v>23.91</v>
      </c>
      <c r="Y355" s="14" t="s">
        <v>41</v>
      </c>
      <c r="Z355" s="129">
        <v>1.0</v>
      </c>
      <c r="AA355" s="129">
        <v>1.0</v>
      </c>
      <c r="AB355" s="129">
        <v>4.0</v>
      </c>
      <c r="AC355" s="129">
        <v>4.0</v>
      </c>
      <c r="AD355" s="129">
        <v>2.9</v>
      </c>
      <c r="AE355" s="129">
        <v>176.0</v>
      </c>
      <c r="AF355" s="14" t="s">
        <v>41</v>
      </c>
      <c r="AG355" s="129">
        <v>1.0</v>
      </c>
      <c r="AH355" s="129">
        <v>1.0</v>
      </c>
      <c r="AI355" s="129">
        <v>3.0</v>
      </c>
      <c r="AJ355" s="129">
        <v>3.0</v>
      </c>
      <c r="AK355" s="129">
        <v>3.0</v>
      </c>
      <c r="AL355" s="130">
        <v>45386.658824652775</v>
      </c>
    </row>
    <row r="356">
      <c r="A356" s="129">
        <v>582.0</v>
      </c>
      <c r="B356" s="14" t="s">
        <v>60</v>
      </c>
      <c r="C356" s="14" t="s">
        <v>32</v>
      </c>
      <c r="D356" s="14" t="s">
        <v>548</v>
      </c>
      <c r="E356" s="14" t="s">
        <v>549</v>
      </c>
      <c r="F356" s="15" t="s">
        <v>220</v>
      </c>
      <c r="G356" s="15" t="s">
        <v>59</v>
      </c>
      <c r="H356" s="18" t="s">
        <v>1057</v>
      </c>
      <c r="I356" s="18" t="s">
        <v>1058</v>
      </c>
      <c r="J356" s="129">
        <v>1068673.15</v>
      </c>
      <c r="K356" s="129">
        <v>871943.69</v>
      </c>
      <c r="L356" s="129">
        <v>37367.75</v>
      </c>
      <c r="M356" s="129">
        <v>32123.25</v>
      </c>
      <c r="N356" s="129">
        <v>14.0</v>
      </c>
      <c r="O356" s="129">
        <v>31.0</v>
      </c>
      <c r="P356" s="129">
        <v>387.0</v>
      </c>
      <c r="Q356" s="129">
        <v>346.0</v>
      </c>
      <c r="R356" s="129">
        <v>32.0</v>
      </c>
      <c r="S356" s="129">
        <v>36.0</v>
      </c>
      <c r="T356" s="129">
        <v>-54.0</v>
      </c>
      <c r="U356" s="129">
        <v>11.0</v>
      </c>
      <c r="V356" s="129">
        <v>-11.0</v>
      </c>
      <c r="W356" s="129">
        <v>16.33</v>
      </c>
      <c r="X356" s="129">
        <v>22.56</v>
      </c>
      <c r="Y356" s="129">
        <v>1.0</v>
      </c>
      <c r="Z356" s="129">
        <v>1.0</v>
      </c>
      <c r="AA356" s="129">
        <v>1.0</v>
      </c>
      <c r="AB356" s="129">
        <v>4.0</v>
      </c>
      <c r="AC356" s="129">
        <v>4.0</v>
      </c>
      <c r="AD356" s="129">
        <v>2.95</v>
      </c>
      <c r="AE356" s="129">
        <v>170.0</v>
      </c>
      <c r="AF356" s="129">
        <v>1.0</v>
      </c>
      <c r="AG356" s="129">
        <v>1.0</v>
      </c>
      <c r="AH356" s="129">
        <v>1.0</v>
      </c>
      <c r="AI356" s="129">
        <v>3.0</v>
      </c>
      <c r="AJ356" s="129">
        <v>3.0</v>
      </c>
      <c r="AK356" s="129">
        <v>3.0</v>
      </c>
      <c r="AL356" s="130">
        <v>45386.658824652775</v>
      </c>
    </row>
    <row r="357">
      <c r="A357" s="129">
        <v>583.0</v>
      </c>
      <c r="B357" s="14" t="s">
        <v>63</v>
      </c>
      <c r="C357" s="14" t="s">
        <v>32</v>
      </c>
      <c r="D357" s="14" t="s">
        <v>129</v>
      </c>
      <c r="E357" s="14" t="s">
        <v>195</v>
      </c>
      <c r="F357" s="15" t="s">
        <v>196</v>
      </c>
      <c r="G357" s="15" t="s">
        <v>59</v>
      </c>
      <c r="H357" s="18" t="s">
        <v>1057</v>
      </c>
      <c r="I357" s="18" t="s">
        <v>1058</v>
      </c>
      <c r="J357" s="129">
        <v>327196.4</v>
      </c>
      <c r="K357" s="129">
        <v>283021.22</v>
      </c>
      <c r="L357" s="129">
        <v>7127.78</v>
      </c>
      <c r="M357" s="129">
        <v>7042.0</v>
      </c>
      <c r="N357" s="129">
        <v>11.0</v>
      </c>
      <c r="O357" s="129">
        <v>5.0</v>
      </c>
      <c r="P357" s="129">
        <v>179.0</v>
      </c>
      <c r="Q357" s="129">
        <v>138.0</v>
      </c>
      <c r="R357" s="129">
        <v>27.0</v>
      </c>
      <c r="S357" s="129">
        <v>12.0</v>
      </c>
      <c r="T357" s="129">
        <v>120.0</v>
      </c>
      <c r="U357" s="129">
        <v>29.0</v>
      </c>
      <c r="V357" s="129">
        <v>125.0</v>
      </c>
      <c r="W357" s="129">
        <v>1.22</v>
      </c>
      <c r="X357" s="129">
        <v>15.61</v>
      </c>
      <c r="Y357" s="129">
        <v>5.0</v>
      </c>
      <c r="Z357" s="129">
        <v>1.0</v>
      </c>
      <c r="AA357" s="129">
        <v>5.0</v>
      </c>
      <c r="AB357" s="129">
        <v>1.0</v>
      </c>
      <c r="AC357" s="129">
        <v>3.0</v>
      </c>
      <c r="AD357" s="129">
        <v>2.5</v>
      </c>
      <c r="AE357" s="129">
        <v>211.0</v>
      </c>
      <c r="AF357" s="129">
        <v>4.0</v>
      </c>
      <c r="AG357" s="129">
        <v>1.0</v>
      </c>
      <c r="AH357" s="129">
        <v>4.0</v>
      </c>
      <c r="AI357" s="129">
        <v>1.0</v>
      </c>
      <c r="AJ357" s="129">
        <v>2.0</v>
      </c>
      <c r="AK357" s="129">
        <v>2.0</v>
      </c>
      <c r="AL357" s="130">
        <v>45386.658824652775</v>
      </c>
    </row>
    <row r="358">
      <c r="A358" s="129">
        <v>584.0</v>
      </c>
      <c r="B358" s="14" t="s">
        <v>37</v>
      </c>
      <c r="C358" s="14" t="s">
        <v>32</v>
      </c>
      <c r="D358" s="14" t="s">
        <v>550</v>
      </c>
      <c r="E358" s="14" t="s">
        <v>551</v>
      </c>
      <c r="F358" s="15" t="s">
        <v>40</v>
      </c>
      <c r="G358" s="15" t="s">
        <v>36</v>
      </c>
      <c r="H358" s="18" t="s">
        <v>1057</v>
      </c>
      <c r="I358" s="18" t="s">
        <v>1058</v>
      </c>
      <c r="J358" s="129">
        <v>799517.14</v>
      </c>
      <c r="K358" s="129">
        <v>974748.78</v>
      </c>
      <c r="L358" s="129">
        <v>25946.5</v>
      </c>
      <c r="M358" s="129">
        <v>33319.25</v>
      </c>
      <c r="N358" s="129">
        <v>19.0</v>
      </c>
      <c r="O358" s="129">
        <v>26.0</v>
      </c>
      <c r="P358" s="129">
        <v>390.0</v>
      </c>
      <c r="Q358" s="129">
        <v>444.0</v>
      </c>
      <c r="R358" s="129">
        <v>44.0</v>
      </c>
      <c r="S358" s="129">
        <v>52.0</v>
      </c>
      <c r="T358" s="129">
        <v>-26.0</v>
      </c>
      <c r="U358" s="129">
        <v>-12.0</v>
      </c>
      <c r="V358" s="129">
        <v>-15.0</v>
      </c>
      <c r="W358" s="129">
        <v>-22.13</v>
      </c>
      <c r="X358" s="129">
        <v>-17.98</v>
      </c>
      <c r="Y358" s="129">
        <v>1.0</v>
      </c>
      <c r="Z358" s="129">
        <v>1.0</v>
      </c>
      <c r="AA358" s="129">
        <v>1.0</v>
      </c>
      <c r="AB358" s="129">
        <v>1.0</v>
      </c>
      <c r="AC358" s="129">
        <v>1.0</v>
      </c>
      <c r="AD358" s="129">
        <v>1.0</v>
      </c>
      <c r="AE358" s="129">
        <v>510.0</v>
      </c>
      <c r="AF358" s="129">
        <v>1.0</v>
      </c>
      <c r="AG358" s="129">
        <v>1.0</v>
      </c>
      <c r="AH358" s="129">
        <v>1.0</v>
      </c>
      <c r="AI358" s="129">
        <v>1.0</v>
      </c>
      <c r="AJ358" s="129">
        <v>1.0</v>
      </c>
      <c r="AK358" s="129">
        <v>1.0</v>
      </c>
      <c r="AL358" s="130">
        <v>45386.658824652775</v>
      </c>
    </row>
    <row r="359">
      <c r="A359" s="129">
        <v>585.0</v>
      </c>
      <c r="B359" s="14" t="s">
        <v>42</v>
      </c>
      <c r="C359" s="14" t="s">
        <v>32</v>
      </c>
      <c r="D359" s="14" t="s">
        <v>401</v>
      </c>
      <c r="E359" s="14" t="s">
        <v>552</v>
      </c>
      <c r="F359" s="15" t="s">
        <v>52</v>
      </c>
      <c r="G359" s="15" t="s">
        <v>46</v>
      </c>
      <c r="H359" s="18" t="s">
        <v>1057</v>
      </c>
      <c r="I359" s="18" t="s">
        <v>1058</v>
      </c>
      <c r="J359" s="129">
        <v>2209891.02</v>
      </c>
      <c r="K359" s="129">
        <v>1626232.92</v>
      </c>
      <c r="L359" s="129">
        <v>82740.16</v>
      </c>
      <c r="M359" s="129">
        <v>63658.0</v>
      </c>
      <c r="N359" s="129">
        <v>44.0</v>
      </c>
      <c r="O359" s="129">
        <v>15.0</v>
      </c>
      <c r="P359" s="129">
        <v>743.0</v>
      </c>
      <c r="Q359" s="129">
        <v>687.0</v>
      </c>
      <c r="R359" s="129">
        <v>63.0</v>
      </c>
      <c r="S359" s="129">
        <v>71.0</v>
      </c>
      <c r="T359" s="129">
        <v>193.0</v>
      </c>
      <c r="U359" s="129">
        <v>8.0</v>
      </c>
      <c r="V359" s="129">
        <v>-11.0</v>
      </c>
      <c r="W359" s="129">
        <v>29.98</v>
      </c>
      <c r="X359" s="129">
        <v>35.89</v>
      </c>
      <c r="Y359" s="129">
        <v>5.0</v>
      </c>
      <c r="Z359" s="129">
        <v>1.0</v>
      </c>
      <c r="AA359" s="129">
        <v>1.0</v>
      </c>
      <c r="AB359" s="129">
        <v>5.0</v>
      </c>
      <c r="AC359" s="129">
        <v>5.0</v>
      </c>
      <c r="AD359" s="129">
        <v>3.8</v>
      </c>
      <c r="AE359" s="129">
        <v>71.0</v>
      </c>
      <c r="AF359" s="129">
        <v>4.0</v>
      </c>
      <c r="AG359" s="129">
        <v>1.0</v>
      </c>
      <c r="AH359" s="129">
        <v>1.0</v>
      </c>
      <c r="AI359" s="129">
        <v>4.0</v>
      </c>
      <c r="AJ359" s="129">
        <v>4.0</v>
      </c>
      <c r="AK359" s="129">
        <v>4.0</v>
      </c>
      <c r="AL359" s="130">
        <v>45386.658824652775</v>
      </c>
    </row>
    <row r="360">
      <c r="A360" s="129">
        <v>586.0</v>
      </c>
      <c r="B360" s="14" t="s">
        <v>97</v>
      </c>
      <c r="C360" s="14" t="s">
        <v>32</v>
      </c>
      <c r="D360" s="14" t="s">
        <v>215</v>
      </c>
      <c r="E360" s="14" t="s">
        <v>553</v>
      </c>
      <c r="F360" s="15" t="s">
        <v>243</v>
      </c>
      <c r="G360" s="15" t="s">
        <v>101</v>
      </c>
      <c r="H360" s="18" t="s">
        <v>1057</v>
      </c>
      <c r="I360" s="18" t="s">
        <v>1058</v>
      </c>
      <c r="J360" s="129">
        <v>877262.72</v>
      </c>
      <c r="K360" s="129">
        <v>958693.57</v>
      </c>
      <c r="L360" s="129">
        <v>26100.5</v>
      </c>
      <c r="M360" s="129">
        <v>28816.92</v>
      </c>
      <c r="N360" s="129">
        <v>12.0</v>
      </c>
      <c r="O360" s="129">
        <v>14.0</v>
      </c>
      <c r="P360" s="129">
        <v>300.0</v>
      </c>
      <c r="Q360" s="129">
        <v>311.0</v>
      </c>
      <c r="R360" s="129">
        <v>16.0</v>
      </c>
      <c r="S360" s="129">
        <v>16.0</v>
      </c>
      <c r="T360" s="129">
        <v>-14.0</v>
      </c>
      <c r="U360" s="129">
        <v>-3.0</v>
      </c>
      <c r="V360" s="129">
        <v>0.0</v>
      </c>
      <c r="W360" s="129">
        <v>-9.43</v>
      </c>
      <c r="X360" s="129">
        <v>-8.49</v>
      </c>
      <c r="Y360" s="129">
        <v>1.0</v>
      </c>
      <c r="Z360" s="129">
        <v>1.0</v>
      </c>
      <c r="AA360" s="129">
        <v>1.0</v>
      </c>
      <c r="AB360" s="129">
        <v>1.0</v>
      </c>
      <c r="AC360" s="129">
        <v>1.0</v>
      </c>
      <c r="AD360" s="129">
        <v>1.0</v>
      </c>
      <c r="AE360" s="129">
        <v>511.0</v>
      </c>
      <c r="AF360" s="129">
        <v>1.0</v>
      </c>
      <c r="AG360" s="129">
        <v>1.0</v>
      </c>
      <c r="AH360" s="129">
        <v>1.0</v>
      </c>
      <c r="AI360" s="129">
        <v>1.0</v>
      </c>
      <c r="AJ360" s="129">
        <v>1.0</v>
      </c>
      <c r="AK360" s="129">
        <v>1.0</v>
      </c>
      <c r="AL360" s="130">
        <v>45386.658824652775</v>
      </c>
    </row>
    <row r="361">
      <c r="A361" s="129">
        <v>587.0</v>
      </c>
      <c r="B361" s="14" t="s">
        <v>67</v>
      </c>
      <c r="C361" s="14" t="s">
        <v>32</v>
      </c>
      <c r="D361" s="14" t="s">
        <v>466</v>
      </c>
      <c r="E361" s="14" t="s">
        <v>467</v>
      </c>
      <c r="F361" s="15" t="s">
        <v>185</v>
      </c>
      <c r="G361" s="15" t="s">
        <v>46</v>
      </c>
      <c r="H361" s="18" t="s">
        <v>1057</v>
      </c>
      <c r="I361" s="18" t="s">
        <v>1058</v>
      </c>
      <c r="J361" s="129">
        <v>746643.11</v>
      </c>
      <c r="K361" s="129">
        <v>929204.15</v>
      </c>
      <c r="L361" s="129">
        <v>22116.0</v>
      </c>
      <c r="M361" s="129">
        <v>27304.75</v>
      </c>
      <c r="N361" s="129">
        <v>13.0</v>
      </c>
      <c r="O361" s="129">
        <v>8.0</v>
      </c>
      <c r="P361" s="129">
        <v>474.0</v>
      </c>
      <c r="Q361" s="129">
        <v>474.0</v>
      </c>
      <c r="R361" s="129">
        <v>24.0</v>
      </c>
      <c r="S361" s="129">
        <v>24.0</v>
      </c>
      <c r="T361" s="129">
        <v>62.0</v>
      </c>
      <c r="U361" s="129">
        <v>0.0</v>
      </c>
      <c r="V361" s="129">
        <v>0.0</v>
      </c>
      <c r="W361" s="129">
        <v>-19.0</v>
      </c>
      <c r="X361" s="129">
        <v>-19.65</v>
      </c>
      <c r="Y361" s="129">
        <v>3.0</v>
      </c>
      <c r="Z361" s="129">
        <v>1.0</v>
      </c>
      <c r="AA361" s="129">
        <v>1.0</v>
      </c>
      <c r="AB361" s="129">
        <v>1.0</v>
      </c>
      <c r="AC361" s="129">
        <v>1.0</v>
      </c>
      <c r="AD361" s="129">
        <v>1.1</v>
      </c>
      <c r="AE361" s="129">
        <v>471.0</v>
      </c>
      <c r="AF361" s="129">
        <v>2.0</v>
      </c>
      <c r="AG361" s="129">
        <v>1.0</v>
      </c>
      <c r="AH361" s="129">
        <v>1.0</v>
      </c>
      <c r="AI361" s="129">
        <v>1.0</v>
      </c>
      <c r="AJ361" s="129">
        <v>1.0</v>
      </c>
      <c r="AK361" s="129">
        <v>1.0</v>
      </c>
      <c r="AL361" s="130">
        <v>45386.658824652775</v>
      </c>
    </row>
    <row r="362">
      <c r="A362" s="129">
        <v>588.0</v>
      </c>
      <c r="B362" s="14" t="s">
        <v>122</v>
      </c>
      <c r="C362" s="14" t="s">
        <v>32</v>
      </c>
      <c r="D362" s="14" t="s">
        <v>292</v>
      </c>
      <c r="E362" s="14" t="s">
        <v>354</v>
      </c>
      <c r="F362" s="15" t="s">
        <v>121</v>
      </c>
      <c r="G362" s="15" t="s">
        <v>36</v>
      </c>
      <c r="H362" s="18" t="s">
        <v>1057</v>
      </c>
      <c r="I362" s="18" t="s">
        <v>1058</v>
      </c>
      <c r="J362" s="129">
        <v>1077891.66</v>
      </c>
      <c r="K362" s="129">
        <v>962086.05</v>
      </c>
      <c r="L362" s="129">
        <v>32068.11</v>
      </c>
      <c r="M362" s="129">
        <v>30759.75</v>
      </c>
      <c r="N362" s="129">
        <v>39.0</v>
      </c>
      <c r="O362" s="129">
        <v>10.0</v>
      </c>
      <c r="P362" s="129">
        <v>504.0</v>
      </c>
      <c r="Q362" s="129">
        <v>417.0</v>
      </c>
      <c r="R362" s="129">
        <v>36.0</v>
      </c>
      <c r="S362" s="129">
        <v>35.0</v>
      </c>
      <c r="T362" s="129">
        <v>290.0</v>
      </c>
      <c r="U362" s="129">
        <v>20.0</v>
      </c>
      <c r="V362" s="129">
        <v>2.0</v>
      </c>
      <c r="W362" s="129">
        <v>4.25</v>
      </c>
      <c r="X362" s="129">
        <v>12.04</v>
      </c>
      <c r="Y362" s="129">
        <v>5.0</v>
      </c>
      <c r="Z362" s="129">
        <v>1.0</v>
      </c>
      <c r="AA362" s="129">
        <v>1.0</v>
      </c>
      <c r="AB362" s="129">
        <v>2.0</v>
      </c>
      <c r="AC362" s="129">
        <v>2.0</v>
      </c>
      <c r="AD362" s="129">
        <v>1.85</v>
      </c>
      <c r="AE362" s="129">
        <v>287.0</v>
      </c>
      <c r="AF362" s="129">
        <v>4.0</v>
      </c>
      <c r="AG362" s="129">
        <v>1.0</v>
      </c>
      <c r="AH362" s="129">
        <v>1.0</v>
      </c>
      <c r="AI362" s="129">
        <v>1.0</v>
      </c>
      <c r="AJ362" s="129">
        <v>2.0</v>
      </c>
      <c r="AK362" s="129">
        <v>2.0</v>
      </c>
      <c r="AL362" s="130">
        <v>45386.658824652775</v>
      </c>
    </row>
    <row r="363">
      <c r="A363" s="129">
        <v>589.0</v>
      </c>
      <c r="B363" s="14" t="s">
        <v>97</v>
      </c>
      <c r="C363" s="14" t="s">
        <v>32</v>
      </c>
      <c r="D363" s="14" t="s">
        <v>150</v>
      </c>
      <c r="E363" s="14" t="s">
        <v>554</v>
      </c>
      <c r="F363" s="15" t="s">
        <v>243</v>
      </c>
      <c r="G363" s="15" t="s">
        <v>101</v>
      </c>
      <c r="H363" s="18" t="s">
        <v>1057</v>
      </c>
      <c r="I363" s="18" t="s">
        <v>1058</v>
      </c>
      <c r="J363" s="129">
        <v>1412103.29</v>
      </c>
      <c r="K363" s="129">
        <v>909910.42</v>
      </c>
      <c r="L363" s="129">
        <v>40369.51</v>
      </c>
      <c r="M363" s="129">
        <v>26597.68</v>
      </c>
      <c r="N363" s="129">
        <v>8.0</v>
      </c>
      <c r="O363" s="129">
        <v>8.0</v>
      </c>
      <c r="P363" s="129">
        <v>717.0</v>
      </c>
      <c r="Q363" s="129">
        <v>539.0</v>
      </c>
      <c r="R363" s="129">
        <v>57.0</v>
      </c>
      <c r="S363" s="129">
        <v>44.0</v>
      </c>
      <c r="T363" s="129">
        <v>0.0</v>
      </c>
      <c r="U363" s="129">
        <v>33.0</v>
      </c>
      <c r="V363" s="129">
        <v>29.0</v>
      </c>
      <c r="W363" s="129">
        <v>51.78</v>
      </c>
      <c r="X363" s="129">
        <v>55.19</v>
      </c>
      <c r="Y363" s="129">
        <v>1.0</v>
      </c>
      <c r="Z363" s="129">
        <v>1.0</v>
      </c>
      <c r="AA363" s="129">
        <v>2.0</v>
      </c>
      <c r="AB363" s="129">
        <v>5.0</v>
      </c>
      <c r="AC363" s="129">
        <v>5.0</v>
      </c>
      <c r="AD363" s="129">
        <v>3.8</v>
      </c>
      <c r="AE363" s="129">
        <v>65.0</v>
      </c>
      <c r="AF363" s="129">
        <v>1.0</v>
      </c>
      <c r="AG363" s="129">
        <v>1.0</v>
      </c>
      <c r="AH363" s="129">
        <v>2.0</v>
      </c>
      <c r="AI363" s="129">
        <v>4.0</v>
      </c>
      <c r="AJ363" s="129">
        <v>4.0</v>
      </c>
      <c r="AK363" s="129">
        <v>4.0</v>
      </c>
      <c r="AL363" s="130">
        <v>45386.658824652775</v>
      </c>
    </row>
    <row r="364">
      <c r="A364" s="129">
        <v>590.0</v>
      </c>
      <c r="B364" s="14" t="s">
        <v>97</v>
      </c>
      <c r="C364" s="14" t="s">
        <v>32</v>
      </c>
      <c r="D364" s="14" t="s">
        <v>555</v>
      </c>
      <c r="E364" s="14" t="s">
        <v>556</v>
      </c>
      <c r="F364" s="15" t="s">
        <v>143</v>
      </c>
      <c r="G364" s="15" t="s">
        <v>101</v>
      </c>
      <c r="H364" s="18" t="s">
        <v>1057</v>
      </c>
      <c r="I364" s="18" t="s">
        <v>1058</v>
      </c>
      <c r="J364" s="129">
        <v>1261586.76</v>
      </c>
      <c r="K364" s="129">
        <v>1273656.38</v>
      </c>
      <c r="L364" s="129">
        <v>36304.17</v>
      </c>
      <c r="M364" s="129">
        <v>37678.0</v>
      </c>
      <c r="N364" s="129">
        <v>86.0</v>
      </c>
      <c r="O364" s="129">
        <v>59.0</v>
      </c>
      <c r="P364" s="129">
        <v>555.0</v>
      </c>
      <c r="Q364" s="129">
        <v>522.0</v>
      </c>
      <c r="R364" s="129">
        <v>73.0</v>
      </c>
      <c r="S364" s="129">
        <v>51.0</v>
      </c>
      <c r="T364" s="129">
        <v>45.0</v>
      </c>
      <c r="U364" s="129">
        <v>6.0</v>
      </c>
      <c r="V364" s="129">
        <v>43.0</v>
      </c>
      <c r="W364" s="129">
        <v>-3.65</v>
      </c>
      <c r="X364" s="129">
        <v>-0.95</v>
      </c>
      <c r="Y364" s="129">
        <v>2.0</v>
      </c>
      <c r="Z364" s="129">
        <v>1.0</v>
      </c>
      <c r="AA364" s="129">
        <v>3.0</v>
      </c>
      <c r="AB364" s="129">
        <v>1.0</v>
      </c>
      <c r="AC364" s="129">
        <v>1.0</v>
      </c>
      <c r="AD364" s="129">
        <v>1.45</v>
      </c>
      <c r="AE364" s="129">
        <v>359.0</v>
      </c>
      <c r="AF364" s="129">
        <v>2.0</v>
      </c>
      <c r="AG364" s="129">
        <v>1.0</v>
      </c>
      <c r="AH364" s="129">
        <v>2.0</v>
      </c>
      <c r="AI364" s="129">
        <v>1.0</v>
      </c>
      <c r="AJ364" s="129">
        <v>1.0</v>
      </c>
      <c r="AK364" s="129">
        <v>1.0</v>
      </c>
      <c r="AL364" s="130">
        <v>45386.658824652775</v>
      </c>
    </row>
    <row r="365">
      <c r="A365" s="129">
        <v>591.0</v>
      </c>
      <c r="B365" s="14" t="s">
        <v>42</v>
      </c>
      <c r="C365" s="14" t="s">
        <v>32</v>
      </c>
      <c r="D365" s="14" t="s">
        <v>557</v>
      </c>
      <c r="E365" s="14" t="s">
        <v>558</v>
      </c>
      <c r="F365" s="15" t="s">
        <v>52</v>
      </c>
      <c r="G365" s="15" t="s">
        <v>46</v>
      </c>
      <c r="H365" s="18" t="s">
        <v>1057</v>
      </c>
      <c r="I365" s="18" t="s">
        <v>1058</v>
      </c>
      <c r="J365" s="129">
        <v>1548529.41</v>
      </c>
      <c r="K365" s="129">
        <v>1159245.3</v>
      </c>
      <c r="L365" s="129">
        <v>62280.5</v>
      </c>
      <c r="M365" s="129">
        <v>50537.5</v>
      </c>
      <c r="N365" s="129">
        <v>11.0</v>
      </c>
      <c r="O365" s="129">
        <v>23.0</v>
      </c>
      <c r="P365" s="129">
        <v>626.0</v>
      </c>
      <c r="Q365" s="129">
        <v>516.0</v>
      </c>
      <c r="R365" s="129">
        <v>36.0</v>
      </c>
      <c r="S365" s="129">
        <v>31.0</v>
      </c>
      <c r="T365" s="129">
        <v>-52.0</v>
      </c>
      <c r="U365" s="129">
        <v>21.0</v>
      </c>
      <c r="V365" s="129">
        <v>16.0</v>
      </c>
      <c r="W365" s="129">
        <v>23.24</v>
      </c>
      <c r="X365" s="129">
        <v>33.58</v>
      </c>
      <c r="Y365" s="129">
        <v>1.0</v>
      </c>
      <c r="Z365" s="129">
        <v>1.0</v>
      </c>
      <c r="AA365" s="129">
        <v>1.0</v>
      </c>
      <c r="AB365" s="129">
        <v>5.0</v>
      </c>
      <c r="AC365" s="129">
        <v>5.0</v>
      </c>
      <c r="AD365" s="129">
        <v>3.6</v>
      </c>
      <c r="AE365" s="129">
        <v>102.0</v>
      </c>
      <c r="AF365" s="129">
        <v>1.0</v>
      </c>
      <c r="AG365" s="129">
        <v>1.0</v>
      </c>
      <c r="AH365" s="129">
        <v>1.0</v>
      </c>
      <c r="AI365" s="129">
        <v>4.0</v>
      </c>
      <c r="AJ365" s="129">
        <v>4.0</v>
      </c>
      <c r="AK365" s="129">
        <v>3.0</v>
      </c>
      <c r="AL365" s="130">
        <v>45386.658824652775</v>
      </c>
    </row>
    <row r="366">
      <c r="A366" s="129">
        <v>594.0</v>
      </c>
      <c r="B366" s="14" t="s">
        <v>47</v>
      </c>
      <c r="C366" s="14" t="s">
        <v>32</v>
      </c>
      <c r="D366" s="14" t="s">
        <v>559</v>
      </c>
      <c r="E366" s="14" t="s">
        <v>560</v>
      </c>
      <c r="F366" s="15" t="s">
        <v>170</v>
      </c>
      <c r="G366" s="15" t="s">
        <v>59</v>
      </c>
      <c r="H366" s="18" t="s">
        <v>1057</v>
      </c>
      <c r="I366" s="18" t="s">
        <v>1058</v>
      </c>
      <c r="J366" s="129">
        <v>811462.88</v>
      </c>
      <c r="K366" s="129">
        <v>659042.41</v>
      </c>
      <c r="L366" s="129">
        <v>22973.78</v>
      </c>
      <c r="M366" s="129">
        <v>20231.99</v>
      </c>
      <c r="N366" s="14" t="s">
        <v>41</v>
      </c>
      <c r="O366" s="14" t="s">
        <v>41</v>
      </c>
      <c r="P366" s="129">
        <v>236.0</v>
      </c>
      <c r="Q366" s="129">
        <v>210.0</v>
      </c>
      <c r="R366" s="129">
        <v>21.0</v>
      </c>
      <c r="S366" s="129">
        <v>17.0</v>
      </c>
      <c r="T366" s="14" t="s">
        <v>41</v>
      </c>
      <c r="U366" s="129">
        <v>12.0</v>
      </c>
      <c r="V366" s="129">
        <v>23.0</v>
      </c>
      <c r="W366" s="129">
        <v>13.55</v>
      </c>
      <c r="X366" s="129">
        <v>23.13</v>
      </c>
      <c r="Y366" s="14" t="s">
        <v>41</v>
      </c>
      <c r="Z366" s="129">
        <v>1.0</v>
      </c>
      <c r="AA366" s="129">
        <v>2.0</v>
      </c>
      <c r="AB366" s="129">
        <v>3.0</v>
      </c>
      <c r="AC366" s="129">
        <v>4.0</v>
      </c>
      <c r="AD366" s="129">
        <v>2.7</v>
      </c>
      <c r="AE366" s="129">
        <v>194.0</v>
      </c>
      <c r="AF366" s="14" t="s">
        <v>41</v>
      </c>
      <c r="AG366" s="129">
        <v>1.0</v>
      </c>
      <c r="AH366" s="129">
        <v>2.0</v>
      </c>
      <c r="AI366" s="129">
        <v>2.0</v>
      </c>
      <c r="AJ366" s="129">
        <v>3.0</v>
      </c>
      <c r="AK366" s="129">
        <v>2.0</v>
      </c>
      <c r="AL366" s="130">
        <v>45386.658824652775</v>
      </c>
    </row>
    <row r="367">
      <c r="A367" s="129">
        <v>595.0</v>
      </c>
      <c r="B367" s="14" t="s">
        <v>37</v>
      </c>
      <c r="C367" s="14" t="s">
        <v>32</v>
      </c>
      <c r="D367" s="14" t="s">
        <v>561</v>
      </c>
      <c r="E367" s="14" t="s">
        <v>562</v>
      </c>
      <c r="F367" s="15" t="s">
        <v>270</v>
      </c>
      <c r="G367" s="15" t="s">
        <v>46</v>
      </c>
      <c r="H367" s="18" t="s">
        <v>1057</v>
      </c>
      <c r="I367" s="18" t="s">
        <v>1058</v>
      </c>
      <c r="J367" s="129">
        <v>775222.75</v>
      </c>
      <c r="K367" s="129">
        <v>613402.15</v>
      </c>
      <c r="L367" s="129">
        <v>26332.97</v>
      </c>
      <c r="M367" s="129">
        <v>23195.81</v>
      </c>
      <c r="N367" s="129">
        <v>7.0</v>
      </c>
      <c r="O367" s="129">
        <v>1.0</v>
      </c>
      <c r="P367" s="129">
        <v>353.0</v>
      </c>
      <c r="Q367" s="129">
        <v>245.0</v>
      </c>
      <c r="R367" s="129">
        <v>39.0</v>
      </c>
      <c r="S367" s="129">
        <v>26.0</v>
      </c>
      <c r="T367" s="129">
        <v>600.0</v>
      </c>
      <c r="U367" s="129">
        <v>44.0</v>
      </c>
      <c r="V367" s="129">
        <v>50.0</v>
      </c>
      <c r="W367" s="129">
        <v>13.52</v>
      </c>
      <c r="X367" s="129">
        <v>26.38</v>
      </c>
      <c r="Y367" s="129">
        <v>5.0</v>
      </c>
      <c r="Z367" s="129">
        <v>1.0</v>
      </c>
      <c r="AA367" s="129">
        <v>3.0</v>
      </c>
      <c r="AB367" s="129">
        <v>3.0</v>
      </c>
      <c r="AC367" s="129">
        <v>4.0</v>
      </c>
      <c r="AD367" s="129">
        <v>3.15</v>
      </c>
      <c r="AE367" s="129">
        <v>157.0</v>
      </c>
      <c r="AF367" s="129">
        <v>4.0</v>
      </c>
      <c r="AG367" s="129">
        <v>1.0</v>
      </c>
      <c r="AH367" s="129">
        <v>2.0</v>
      </c>
      <c r="AI367" s="129">
        <v>2.0</v>
      </c>
      <c r="AJ367" s="129">
        <v>3.0</v>
      </c>
      <c r="AK367" s="129">
        <v>3.0</v>
      </c>
      <c r="AL367" s="130">
        <v>45386.658824652775</v>
      </c>
    </row>
    <row r="368">
      <c r="A368" s="129">
        <v>596.0</v>
      </c>
      <c r="B368" s="14" t="s">
        <v>97</v>
      </c>
      <c r="C368" s="14" t="s">
        <v>32</v>
      </c>
      <c r="D368" s="14" t="s">
        <v>249</v>
      </c>
      <c r="E368" s="14" t="s">
        <v>563</v>
      </c>
      <c r="F368" s="15" t="s">
        <v>209</v>
      </c>
      <c r="G368" s="15" t="s">
        <v>101</v>
      </c>
      <c r="H368" s="18" t="s">
        <v>1057</v>
      </c>
      <c r="I368" s="18" t="s">
        <v>1058</v>
      </c>
      <c r="J368" s="129">
        <v>2022713.94</v>
      </c>
      <c r="K368" s="129">
        <v>1956958.69</v>
      </c>
      <c r="L368" s="129">
        <v>75200.39</v>
      </c>
      <c r="M368" s="129">
        <v>77167.98</v>
      </c>
      <c r="N368" s="129">
        <v>6.0</v>
      </c>
      <c r="O368" s="14" t="s">
        <v>41</v>
      </c>
      <c r="P368" s="129">
        <v>476.0</v>
      </c>
      <c r="Q368" s="129">
        <v>412.0</v>
      </c>
      <c r="R368" s="129">
        <v>59.0</v>
      </c>
      <c r="S368" s="129">
        <v>24.0</v>
      </c>
      <c r="T368" s="14" t="s">
        <v>41</v>
      </c>
      <c r="U368" s="129">
        <v>15.0</v>
      </c>
      <c r="V368" s="129">
        <v>145.0</v>
      </c>
      <c r="W368" s="129">
        <v>-2.55</v>
      </c>
      <c r="X368" s="129">
        <v>3.36</v>
      </c>
      <c r="Y368" s="14" t="s">
        <v>41</v>
      </c>
      <c r="Z368" s="129">
        <v>1.0</v>
      </c>
      <c r="AA368" s="129">
        <v>5.0</v>
      </c>
      <c r="AB368" s="129">
        <v>1.0</v>
      </c>
      <c r="AC368" s="129">
        <v>1.0</v>
      </c>
      <c r="AD368" s="129">
        <v>1.75</v>
      </c>
      <c r="AE368" s="129">
        <v>320.0</v>
      </c>
      <c r="AF368" s="14" t="s">
        <v>41</v>
      </c>
      <c r="AG368" s="129">
        <v>1.0</v>
      </c>
      <c r="AH368" s="129">
        <v>4.0</v>
      </c>
      <c r="AI368" s="129">
        <v>1.0</v>
      </c>
      <c r="AJ368" s="129">
        <v>1.0</v>
      </c>
      <c r="AK368" s="129">
        <v>1.0</v>
      </c>
      <c r="AL368" s="130">
        <v>45386.658824652775</v>
      </c>
    </row>
    <row r="369">
      <c r="A369" s="129">
        <v>597.0</v>
      </c>
      <c r="B369" s="14" t="s">
        <v>37</v>
      </c>
      <c r="C369" s="14" t="s">
        <v>32</v>
      </c>
      <c r="D369" s="14" t="s">
        <v>561</v>
      </c>
      <c r="E369" s="14" t="s">
        <v>562</v>
      </c>
      <c r="F369" s="15" t="s">
        <v>45</v>
      </c>
      <c r="G369" s="15" t="s">
        <v>46</v>
      </c>
      <c r="H369" s="18" t="s">
        <v>1057</v>
      </c>
      <c r="I369" s="18" t="s">
        <v>1058</v>
      </c>
      <c r="J369" s="129">
        <v>1990548.82</v>
      </c>
      <c r="K369" s="129">
        <v>2361569.92</v>
      </c>
      <c r="L369" s="129">
        <v>62929.32</v>
      </c>
      <c r="M369" s="129">
        <v>82944.5</v>
      </c>
      <c r="N369" s="129">
        <v>25.0</v>
      </c>
      <c r="O369" s="129">
        <v>26.0</v>
      </c>
      <c r="P369" s="129">
        <v>801.0</v>
      </c>
      <c r="Q369" s="129">
        <v>822.0</v>
      </c>
      <c r="R369" s="129">
        <v>51.0</v>
      </c>
      <c r="S369" s="129">
        <v>46.0</v>
      </c>
      <c r="T369" s="129">
        <v>-3.0</v>
      </c>
      <c r="U369" s="129">
        <v>-2.0</v>
      </c>
      <c r="V369" s="129">
        <v>10.0</v>
      </c>
      <c r="W369" s="129">
        <v>-24.13</v>
      </c>
      <c r="X369" s="129">
        <v>-15.71</v>
      </c>
      <c r="Y369" s="129">
        <v>1.0</v>
      </c>
      <c r="Z369" s="129">
        <v>1.0</v>
      </c>
      <c r="AA369" s="129">
        <v>1.0</v>
      </c>
      <c r="AB369" s="129">
        <v>1.0</v>
      </c>
      <c r="AC369" s="129">
        <v>1.0</v>
      </c>
      <c r="AD369" s="129">
        <v>1.0</v>
      </c>
      <c r="AE369" s="129">
        <v>552.0</v>
      </c>
      <c r="AF369" s="129">
        <v>1.0</v>
      </c>
      <c r="AG369" s="129">
        <v>1.0</v>
      </c>
      <c r="AH369" s="129">
        <v>1.0</v>
      </c>
      <c r="AI369" s="129">
        <v>1.0</v>
      </c>
      <c r="AJ369" s="129">
        <v>1.0</v>
      </c>
      <c r="AK369" s="129">
        <v>1.0</v>
      </c>
      <c r="AL369" s="130">
        <v>45386.658824652775</v>
      </c>
    </row>
    <row r="370">
      <c r="A370" s="129">
        <v>599.0</v>
      </c>
      <c r="B370" s="14" t="s">
        <v>122</v>
      </c>
      <c r="C370" s="14" t="s">
        <v>32</v>
      </c>
      <c r="D370" s="14" t="s">
        <v>359</v>
      </c>
      <c r="E370" s="14" t="s">
        <v>392</v>
      </c>
      <c r="F370" s="15" t="s">
        <v>70</v>
      </c>
      <c r="G370" s="15" t="s">
        <v>36</v>
      </c>
      <c r="H370" s="18" t="s">
        <v>1057</v>
      </c>
      <c r="I370" s="18" t="s">
        <v>1058</v>
      </c>
      <c r="J370" s="129">
        <v>609036.29</v>
      </c>
      <c r="K370" s="129">
        <v>562534.04</v>
      </c>
      <c r="L370" s="129">
        <v>19783.01</v>
      </c>
      <c r="M370" s="129">
        <v>18578.84</v>
      </c>
      <c r="N370" s="129">
        <v>39.0</v>
      </c>
      <c r="O370" s="129">
        <v>31.0</v>
      </c>
      <c r="P370" s="129">
        <v>309.0</v>
      </c>
      <c r="Q370" s="129">
        <v>244.0</v>
      </c>
      <c r="R370" s="129">
        <v>22.0</v>
      </c>
      <c r="S370" s="129">
        <v>15.0</v>
      </c>
      <c r="T370" s="129">
        <v>25.0</v>
      </c>
      <c r="U370" s="129">
        <v>26.0</v>
      </c>
      <c r="V370" s="129">
        <v>46.0</v>
      </c>
      <c r="W370" s="129">
        <v>6.48</v>
      </c>
      <c r="X370" s="129">
        <v>8.27</v>
      </c>
      <c r="Y370" s="129">
        <v>1.0</v>
      </c>
      <c r="Z370" s="129">
        <v>1.0</v>
      </c>
      <c r="AA370" s="129">
        <v>3.0</v>
      </c>
      <c r="AB370" s="129">
        <v>2.0</v>
      </c>
      <c r="AC370" s="129">
        <v>2.0</v>
      </c>
      <c r="AD370" s="129">
        <v>2.05</v>
      </c>
      <c r="AE370" s="129">
        <v>260.0</v>
      </c>
      <c r="AF370" s="129">
        <v>1.0</v>
      </c>
      <c r="AG370" s="129">
        <v>1.0</v>
      </c>
      <c r="AH370" s="129">
        <v>2.0</v>
      </c>
      <c r="AI370" s="129">
        <v>1.0</v>
      </c>
      <c r="AJ370" s="129">
        <v>2.0</v>
      </c>
      <c r="AK370" s="129">
        <v>2.0</v>
      </c>
      <c r="AL370" s="130">
        <v>45386.658824652775</v>
      </c>
    </row>
    <row r="371">
      <c r="A371" s="129">
        <v>600.0</v>
      </c>
      <c r="B371" s="14" t="s">
        <v>97</v>
      </c>
      <c r="C371" s="14" t="s">
        <v>32</v>
      </c>
      <c r="D371" s="14" t="s">
        <v>546</v>
      </c>
      <c r="E371" s="14" t="s">
        <v>203</v>
      </c>
      <c r="F371" s="15" t="s">
        <v>243</v>
      </c>
      <c r="G371" s="15" t="s">
        <v>101</v>
      </c>
      <c r="H371" s="18" t="s">
        <v>1057</v>
      </c>
      <c r="I371" s="18" t="s">
        <v>1058</v>
      </c>
      <c r="J371" s="129">
        <v>617901.01</v>
      </c>
      <c r="K371" s="129">
        <v>502430.3</v>
      </c>
      <c r="L371" s="129">
        <v>20606.65</v>
      </c>
      <c r="M371" s="129">
        <v>17025.8</v>
      </c>
      <c r="N371" s="129">
        <v>8.0</v>
      </c>
      <c r="O371" s="129">
        <v>9.0</v>
      </c>
      <c r="P371" s="129">
        <v>302.0</v>
      </c>
      <c r="Q371" s="129">
        <v>236.0</v>
      </c>
      <c r="R371" s="129">
        <v>29.0</v>
      </c>
      <c r="S371" s="129">
        <v>18.0</v>
      </c>
      <c r="T371" s="129">
        <v>-11.0</v>
      </c>
      <c r="U371" s="129">
        <v>27.0</v>
      </c>
      <c r="V371" s="129">
        <v>61.0</v>
      </c>
      <c r="W371" s="129">
        <v>21.03</v>
      </c>
      <c r="X371" s="129">
        <v>22.98</v>
      </c>
      <c r="Y371" s="129">
        <v>1.0</v>
      </c>
      <c r="Z371" s="129">
        <v>1.0</v>
      </c>
      <c r="AA371" s="129">
        <v>4.0</v>
      </c>
      <c r="AB371" s="129">
        <v>5.0</v>
      </c>
      <c r="AC371" s="129">
        <v>4.0</v>
      </c>
      <c r="AD371" s="129">
        <v>3.95</v>
      </c>
      <c r="AE371" s="129">
        <v>52.0</v>
      </c>
      <c r="AF371" s="129">
        <v>1.0</v>
      </c>
      <c r="AG371" s="129">
        <v>1.0</v>
      </c>
      <c r="AH371" s="129">
        <v>3.0</v>
      </c>
      <c r="AI371" s="129">
        <v>4.0</v>
      </c>
      <c r="AJ371" s="129">
        <v>3.0</v>
      </c>
      <c r="AK371" s="129">
        <v>4.0</v>
      </c>
      <c r="AL371" s="130">
        <v>45386.658824652775</v>
      </c>
    </row>
    <row r="372">
      <c r="A372" s="129">
        <v>601.0</v>
      </c>
      <c r="B372" s="14" t="s">
        <v>63</v>
      </c>
      <c r="C372" s="14" t="s">
        <v>32</v>
      </c>
      <c r="D372" s="14" t="s">
        <v>129</v>
      </c>
      <c r="E372" s="14" t="s">
        <v>195</v>
      </c>
      <c r="F372" s="15" t="s">
        <v>366</v>
      </c>
      <c r="G372" s="15" t="s">
        <v>46</v>
      </c>
      <c r="H372" s="18" t="s">
        <v>1057</v>
      </c>
      <c r="I372" s="18" t="s">
        <v>1058</v>
      </c>
      <c r="J372" s="129">
        <v>3596587.55</v>
      </c>
      <c r="K372" s="129">
        <v>3179906.27</v>
      </c>
      <c r="L372" s="129">
        <v>148159.25</v>
      </c>
      <c r="M372" s="129">
        <v>135457.42</v>
      </c>
      <c r="N372" s="129">
        <v>192.0</v>
      </c>
      <c r="O372" s="129">
        <v>64.0</v>
      </c>
      <c r="P372" s="129">
        <v>1468.0</v>
      </c>
      <c r="Q372" s="129">
        <v>1208.0</v>
      </c>
      <c r="R372" s="129">
        <v>97.0</v>
      </c>
      <c r="S372" s="129">
        <v>70.0</v>
      </c>
      <c r="T372" s="129">
        <v>200.0</v>
      </c>
      <c r="U372" s="129">
        <v>21.0</v>
      </c>
      <c r="V372" s="129">
        <v>38.0</v>
      </c>
      <c r="W372" s="129">
        <v>9.38</v>
      </c>
      <c r="X372" s="129">
        <v>13.1</v>
      </c>
      <c r="Y372" s="129">
        <v>5.0</v>
      </c>
      <c r="Z372" s="129">
        <v>1.0</v>
      </c>
      <c r="AA372" s="129">
        <v>2.0</v>
      </c>
      <c r="AB372" s="129">
        <v>3.0</v>
      </c>
      <c r="AC372" s="129">
        <v>3.0</v>
      </c>
      <c r="AD372" s="129">
        <v>2.7</v>
      </c>
      <c r="AE372" s="129">
        <v>199.0</v>
      </c>
      <c r="AF372" s="129">
        <v>4.0</v>
      </c>
      <c r="AG372" s="129">
        <v>1.0</v>
      </c>
      <c r="AH372" s="129">
        <v>2.0</v>
      </c>
      <c r="AI372" s="129">
        <v>2.0</v>
      </c>
      <c r="AJ372" s="129">
        <v>2.0</v>
      </c>
      <c r="AK372" s="129">
        <v>2.0</v>
      </c>
      <c r="AL372" s="130">
        <v>45386.658824652775</v>
      </c>
    </row>
    <row r="373">
      <c r="A373" s="129">
        <v>602.0</v>
      </c>
      <c r="B373" s="14" t="s">
        <v>60</v>
      </c>
      <c r="C373" s="14" t="s">
        <v>32</v>
      </c>
      <c r="D373" s="14" t="s">
        <v>564</v>
      </c>
      <c r="E373" s="14" t="s">
        <v>565</v>
      </c>
      <c r="F373" s="15" t="s">
        <v>81</v>
      </c>
      <c r="G373" s="15" t="s">
        <v>36</v>
      </c>
      <c r="H373" s="18" t="s">
        <v>1057</v>
      </c>
      <c r="I373" s="18" t="s">
        <v>1058</v>
      </c>
      <c r="J373" s="129">
        <v>766620.27</v>
      </c>
      <c r="K373" s="129">
        <v>781769.71</v>
      </c>
      <c r="L373" s="129">
        <v>18186.31</v>
      </c>
      <c r="M373" s="129">
        <v>20481.32</v>
      </c>
      <c r="N373" s="14" t="s">
        <v>41</v>
      </c>
      <c r="O373" s="129">
        <v>6.0</v>
      </c>
      <c r="P373" s="129">
        <v>214.0</v>
      </c>
      <c r="Q373" s="129">
        <v>225.0</v>
      </c>
      <c r="R373" s="129">
        <v>36.0</v>
      </c>
      <c r="S373" s="129">
        <v>27.0</v>
      </c>
      <c r="T373" s="14" t="s">
        <v>41</v>
      </c>
      <c r="U373" s="129">
        <v>-4.0</v>
      </c>
      <c r="V373" s="129">
        <v>33.0</v>
      </c>
      <c r="W373" s="129">
        <v>-11.21</v>
      </c>
      <c r="X373" s="129">
        <v>-1.94</v>
      </c>
      <c r="Y373" s="14" t="s">
        <v>41</v>
      </c>
      <c r="Z373" s="129">
        <v>1.0</v>
      </c>
      <c r="AA373" s="129">
        <v>2.0</v>
      </c>
      <c r="AB373" s="129">
        <v>1.0</v>
      </c>
      <c r="AC373" s="129">
        <v>1.0</v>
      </c>
      <c r="AD373" s="129">
        <v>1.15</v>
      </c>
      <c r="AE373" s="129">
        <v>458.0</v>
      </c>
      <c r="AF373" s="14" t="s">
        <v>41</v>
      </c>
      <c r="AG373" s="129">
        <v>1.0</v>
      </c>
      <c r="AH373" s="129">
        <v>2.0</v>
      </c>
      <c r="AI373" s="129">
        <v>1.0</v>
      </c>
      <c r="AJ373" s="129">
        <v>1.0</v>
      </c>
      <c r="AK373" s="129">
        <v>1.0</v>
      </c>
      <c r="AL373" s="130">
        <v>45386.658824652775</v>
      </c>
    </row>
    <row r="374">
      <c r="A374" s="129">
        <v>603.0</v>
      </c>
      <c r="B374" s="14" t="s">
        <v>67</v>
      </c>
      <c r="C374" s="14" t="s">
        <v>32</v>
      </c>
      <c r="D374" s="14" t="s">
        <v>249</v>
      </c>
      <c r="E374" s="14" t="s">
        <v>566</v>
      </c>
      <c r="F374" s="15" t="s">
        <v>403</v>
      </c>
      <c r="G374" s="15" t="s">
        <v>46</v>
      </c>
      <c r="H374" s="18" t="s">
        <v>1057</v>
      </c>
      <c r="I374" s="18" t="s">
        <v>1058</v>
      </c>
      <c r="J374" s="129">
        <v>968758.9</v>
      </c>
      <c r="K374" s="129">
        <v>785311.61</v>
      </c>
      <c r="L374" s="129">
        <v>41565.0</v>
      </c>
      <c r="M374" s="129">
        <v>35848.5</v>
      </c>
      <c r="N374" s="129">
        <v>24.0</v>
      </c>
      <c r="O374" s="129">
        <v>21.0</v>
      </c>
      <c r="P374" s="129">
        <v>435.0</v>
      </c>
      <c r="Q374" s="129">
        <v>367.0</v>
      </c>
      <c r="R374" s="129">
        <v>33.0</v>
      </c>
      <c r="S374" s="129">
        <v>27.0</v>
      </c>
      <c r="T374" s="129">
        <v>14.0</v>
      </c>
      <c r="U374" s="129">
        <v>18.0</v>
      </c>
      <c r="V374" s="129">
        <v>22.0</v>
      </c>
      <c r="W374" s="129">
        <v>15.95</v>
      </c>
      <c r="X374" s="129">
        <v>23.36</v>
      </c>
      <c r="Y374" s="129">
        <v>1.0</v>
      </c>
      <c r="Z374" s="129">
        <v>1.0</v>
      </c>
      <c r="AA374" s="129">
        <v>2.0</v>
      </c>
      <c r="AB374" s="129">
        <v>4.0</v>
      </c>
      <c r="AC374" s="129">
        <v>4.0</v>
      </c>
      <c r="AD374" s="129">
        <v>3.15</v>
      </c>
      <c r="AE374" s="129">
        <v>159.0</v>
      </c>
      <c r="AF374" s="129">
        <v>1.0</v>
      </c>
      <c r="AG374" s="129">
        <v>1.0</v>
      </c>
      <c r="AH374" s="129">
        <v>2.0</v>
      </c>
      <c r="AI374" s="129">
        <v>3.0</v>
      </c>
      <c r="AJ374" s="129">
        <v>3.0</v>
      </c>
      <c r="AK374" s="129">
        <v>3.0</v>
      </c>
      <c r="AL374" s="130">
        <v>45386.658824652775</v>
      </c>
    </row>
    <row r="375">
      <c r="A375" s="129">
        <v>606.0</v>
      </c>
      <c r="B375" s="14" t="s">
        <v>60</v>
      </c>
      <c r="C375" s="14" t="s">
        <v>32</v>
      </c>
      <c r="D375" s="14" t="s">
        <v>567</v>
      </c>
      <c r="E375" s="14" t="s">
        <v>214</v>
      </c>
      <c r="F375" s="15" t="s">
        <v>118</v>
      </c>
      <c r="G375" s="15" t="s">
        <v>59</v>
      </c>
      <c r="H375" s="18" t="s">
        <v>1057</v>
      </c>
      <c r="I375" s="18" t="s">
        <v>1058</v>
      </c>
      <c r="J375" s="129">
        <v>3578168.97</v>
      </c>
      <c r="K375" s="129">
        <v>3681972.33</v>
      </c>
      <c r="L375" s="129">
        <v>95499.35</v>
      </c>
      <c r="M375" s="129">
        <v>100380.8</v>
      </c>
      <c r="N375" s="129">
        <v>138.0</v>
      </c>
      <c r="O375" s="129">
        <v>112.0</v>
      </c>
      <c r="P375" s="129">
        <v>1138.0</v>
      </c>
      <c r="Q375" s="129">
        <v>1181.0</v>
      </c>
      <c r="R375" s="129">
        <v>66.0</v>
      </c>
      <c r="S375" s="129">
        <v>59.0</v>
      </c>
      <c r="T375" s="129">
        <v>23.0</v>
      </c>
      <c r="U375" s="129">
        <v>-3.0</v>
      </c>
      <c r="V375" s="129">
        <v>11.0</v>
      </c>
      <c r="W375" s="129">
        <v>-4.86</v>
      </c>
      <c r="X375" s="129">
        <v>-2.82</v>
      </c>
      <c r="Y375" s="129">
        <v>1.0</v>
      </c>
      <c r="Z375" s="129">
        <v>1.0</v>
      </c>
      <c r="AA375" s="129">
        <v>1.0</v>
      </c>
      <c r="AB375" s="129">
        <v>1.0</v>
      </c>
      <c r="AC375" s="129">
        <v>1.0</v>
      </c>
      <c r="AD375" s="129">
        <v>1.0</v>
      </c>
      <c r="AE375" s="129">
        <v>562.0</v>
      </c>
      <c r="AF375" s="129">
        <v>1.0</v>
      </c>
      <c r="AG375" s="129">
        <v>1.0</v>
      </c>
      <c r="AH375" s="129">
        <v>1.0</v>
      </c>
      <c r="AI375" s="129">
        <v>1.0</v>
      </c>
      <c r="AJ375" s="129">
        <v>1.0</v>
      </c>
      <c r="AK375" s="129">
        <v>1.0</v>
      </c>
      <c r="AL375" s="130">
        <v>45386.658824652775</v>
      </c>
    </row>
    <row r="376">
      <c r="A376" s="129">
        <v>607.0</v>
      </c>
      <c r="B376" s="14" t="s">
        <v>60</v>
      </c>
      <c r="C376" s="14" t="s">
        <v>32</v>
      </c>
      <c r="D376" s="14" t="s">
        <v>568</v>
      </c>
      <c r="E376" s="14" t="s">
        <v>569</v>
      </c>
      <c r="F376" s="15" t="s">
        <v>220</v>
      </c>
      <c r="G376" s="15" t="s">
        <v>59</v>
      </c>
      <c r="H376" s="18" t="s">
        <v>1057</v>
      </c>
      <c r="I376" s="18" t="s">
        <v>1058</v>
      </c>
      <c r="J376" s="129">
        <v>1239349.71</v>
      </c>
      <c r="K376" s="129">
        <v>1043896.34</v>
      </c>
      <c r="L376" s="129">
        <v>31624.82</v>
      </c>
      <c r="M376" s="129">
        <v>32885.05</v>
      </c>
      <c r="N376" s="129">
        <v>15.0</v>
      </c>
      <c r="O376" s="14" t="s">
        <v>41</v>
      </c>
      <c r="P376" s="129">
        <v>399.0</v>
      </c>
      <c r="Q376" s="129">
        <v>326.0</v>
      </c>
      <c r="R376" s="129">
        <v>52.0</v>
      </c>
      <c r="S376" s="129">
        <v>37.0</v>
      </c>
      <c r="T376" s="14" t="s">
        <v>41</v>
      </c>
      <c r="U376" s="129">
        <v>22.0</v>
      </c>
      <c r="V376" s="129">
        <v>40.0</v>
      </c>
      <c r="W376" s="129">
        <v>-3.83</v>
      </c>
      <c r="X376" s="129">
        <v>18.72</v>
      </c>
      <c r="Y376" s="14" t="s">
        <v>41</v>
      </c>
      <c r="Z376" s="129">
        <v>1.0</v>
      </c>
      <c r="AA376" s="129">
        <v>3.0</v>
      </c>
      <c r="AB376" s="129">
        <v>1.0</v>
      </c>
      <c r="AC376" s="129">
        <v>3.0</v>
      </c>
      <c r="AD376" s="129">
        <v>1.85</v>
      </c>
      <c r="AE376" s="129">
        <v>286.0</v>
      </c>
      <c r="AF376" s="14" t="s">
        <v>41</v>
      </c>
      <c r="AG376" s="129">
        <v>1.0</v>
      </c>
      <c r="AH376" s="129">
        <v>2.0</v>
      </c>
      <c r="AI376" s="129">
        <v>1.0</v>
      </c>
      <c r="AJ376" s="129">
        <v>2.0</v>
      </c>
      <c r="AK376" s="129">
        <v>2.0</v>
      </c>
      <c r="AL376" s="130">
        <v>45386.658824652775</v>
      </c>
    </row>
    <row r="377">
      <c r="A377" s="129">
        <v>608.0</v>
      </c>
      <c r="B377" s="14" t="s">
        <v>97</v>
      </c>
      <c r="C377" s="14" t="s">
        <v>32</v>
      </c>
      <c r="D377" s="14" t="s">
        <v>393</v>
      </c>
      <c r="E377" s="14" t="s">
        <v>570</v>
      </c>
      <c r="F377" s="15" t="s">
        <v>451</v>
      </c>
      <c r="G377" s="15" t="s">
        <v>101</v>
      </c>
      <c r="H377" s="18" t="s">
        <v>1057</v>
      </c>
      <c r="I377" s="18" t="s">
        <v>1058</v>
      </c>
      <c r="J377" s="129">
        <v>1355021.33</v>
      </c>
      <c r="K377" s="129">
        <v>1382155.56</v>
      </c>
      <c r="L377" s="129">
        <v>40252.0</v>
      </c>
      <c r="M377" s="129">
        <v>42384.92</v>
      </c>
      <c r="N377" s="129">
        <v>46.0</v>
      </c>
      <c r="O377" s="129">
        <v>110.0</v>
      </c>
      <c r="P377" s="129">
        <v>518.0</v>
      </c>
      <c r="Q377" s="129">
        <v>515.0</v>
      </c>
      <c r="R377" s="129">
        <v>43.0</v>
      </c>
      <c r="S377" s="129">
        <v>46.0</v>
      </c>
      <c r="T377" s="129">
        <v>-58.0</v>
      </c>
      <c r="U377" s="129">
        <v>0.0</v>
      </c>
      <c r="V377" s="129">
        <v>-6.0</v>
      </c>
      <c r="W377" s="129">
        <v>-5.03</v>
      </c>
      <c r="X377" s="129">
        <v>-1.96</v>
      </c>
      <c r="Y377" s="129">
        <v>1.0</v>
      </c>
      <c r="Z377" s="129">
        <v>1.0</v>
      </c>
      <c r="AA377" s="129">
        <v>1.0</v>
      </c>
      <c r="AB377" s="129">
        <v>1.0</v>
      </c>
      <c r="AC377" s="129">
        <v>1.0</v>
      </c>
      <c r="AD377" s="129">
        <v>1.0</v>
      </c>
      <c r="AE377" s="129">
        <v>537.0</v>
      </c>
      <c r="AF377" s="129">
        <v>1.0</v>
      </c>
      <c r="AG377" s="129">
        <v>1.0</v>
      </c>
      <c r="AH377" s="129">
        <v>1.0</v>
      </c>
      <c r="AI377" s="129">
        <v>1.0</v>
      </c>
      <c r="AJ377" s="129">
        <v>1.0</v>
      </c>
      <c r="AK377" s="129">
        <v>1.0</v>
      </c>
      <c r="AL377" s="130">
        <v>45386.658824652775</v>
      </c>
    </row>
    <row r="378">
      <c r="A378" s="129">
        <v>609.0</v>
      </c>
      <c r="B378" s="14" t="s">
        <v>60</v>
      </c>
      <c r="C378" s="14" t="s">
        <v>32</v>
      </c>
      <c r="D378" s="14" t="s">
        <v>571</v>
      </c>
      <c r="E378" s="14" t="s">
        <v>572</v>
      </c>
      <c r="F378" s="15" t="s">
        <v>137</v>
      </c>
      <c r="G378" s="15" t="s">
        <v>36</v>
      </c>
      <c r="H378" s="18" t="s">
        <v>1057</v>
      </c>
      <c r="I378" s="18" t="s">
        <v>1058</v>
      </c>
      <c r="J378" s="129">
        <v>746826.65</v>
      </c>
      <c r="K378" s="129">
        <v>611588.93</v>
      </c>
      <c r="L378" s="129">
        <v>21183.49</v>
      </c>
      <c r="M378" s="129">
        <v>17848.66</v>
      </c>
      <c r="N378" s="129">
        <v>16.0</v>
      </c>
      <c r="O378" s="129">
        <v>32.0</v>
      </c>
      <c r="P378" s="129">
        <v>306.0</v>
      </c>
      <c r="Q378" s="129">
        <v>293.0</v>
      </c>
      <c r="R378" s="129">
        <v>21.0</v>
      </c>
      <c r="S378" s="129">
        <v>39.0</v>
      </c>
      <c r="T378" s="129">
        <v>-50.0</v>
      </c>
      <c r="U378" s="129">
        <v>4.0</v>
      </c>
      <c r="V378" s="129">
        <v>-46.0</v>
      </c>
      <c r="W378" s="129">
        <v>18.68</v>
      </c>
      <c r="X378" s="129">
        <v>22.11</v>
      </c>
      <c r="Y378" s="129">
        <v>1.0</v>
      </c>
      <c r="Z378" s="129">
        <v>1.0</v>
      </c>
      <c r="AA378" s="129">
        <v>1.0</v>
      </c>
      <c r="AB378" s="129">
        <v>5.0</v>
      </c>
      <c r="AC378" s="129">
        <v>4.0</v>
      </c>
      <c r="AD378" s="129">
        <v>3.35</v>
      </c>
      <c r="AE378" s="129">
        <v>136.0</v>
      </c>
      <c r="AF378" s="129">
        <v>1.0</v>
      </c>
      <c r="AG378" s="129">
        <v>1.0</v>
      </c>
      <c r="AH378" s="129">
        <v>1.0</v>
      </c>
      <c r="AI378" s="129">
        <v>4.0</v>
      </c>
      <c r="AJ378" s="129">
        <v>3.0</v>
      </c>
      <c r="AK378" s="129">
        <v>3.0</v>
      </c>
      <c r="AL378" s="130">
        <v>45386.658824652775</v>
      </c>
    </row>
    <row r="379">
      <c r="A379" s="129">
        <v>612.0</v>
      </c>
      <c r="B379" s="14" t="s">
        <v>42</v>
      </c>
      <c r="C379" s="14" t="s">
        <v>32</v>
      </c>
      <c r="D379" s="14" t="s">
        <v>573</v>
      </c>
      <c r="E379" s="14" t="s">
        <v>574</v>
      </c>
      <c r="F379" s="15" t="s">
        <v>108</v>
      </c>
      <c r="G379" s="15" t="s">
        <v>46</v>
      </c>
      <c r="H379" s="18" t="s">
        <v>1057</v>
      </c>
      <c r="I379" s="18" t="s">
        <v>1058</v>
      </c>
      <c r="J379" s="129">
        <v>813733.0</v>
      </c>
      <c r="K379" s="129">
        <v>543519.75</v>
      </c>
      <c r="L379" s="129">
        <v>25053.75</v>
      </c>
      <c r="M379" s="129">
        <v>17903.75</v>
      </c>
      <c r="N379" s="129">
        <v>8.0</v>
      </c>
      <c r="O379" s="129">
        <v>22.0</v>
      </c>
      <c r="P379" s="129">
        <v>362.0</v>
      </c>
      <c r="Q379" s="129">
        <v>238.0</v>
      </c>
      <c r="R379" s="129">
        <v>48.0</v>
      </c>
      <c r="S379" s="129">
        <v>18.0</v>
      </c>
      <c r="T379" s="129">
        <v>-63.0</v>
      </c>
      <c r="U379" s="129">
        <v>52.0</v>
      </c>
      <c r="V379" s="129">
        <v>166.0</v>
      </c>
      <c r="W379" s="129">
        <v>39.94</v>
      </c>
      <c r="X379" s="129">
        <v>49.72</v>
      </c>
      <c r="Y379" s="129">
        <v>1.0</v>
      </c>
      <c r="Z379" s="129">
        <v>1.0</v>
      </c>
      <c r="AA379" s="129">
        <v>5.0</v>
      </c>
      <c r="AB379" s="129">
        <v>5.0</v>
      </c>
      <c r="AC379" s="129">
        <v>5.0</v>
      </c>
      <c r="AD379" s="129">
        <v>4.4</v>
      </c>
      <c r="AE379" s="129">
        <v>14.0</v>
      </c>
      <c r="AF379" s="129">
        <v>1.0</v>
      </c>
      <c r="AG379" s="129">
        <v>1.0</v>
      </c>
      <c r="AH379" s="129">
        <v>4.0</v>
      </c>
      <c r="AI379" s="129">
        <v>4.0</v>
      </c>
      <c r="AJ379" s="129">
        <v>4.0</v>
      </c>
      <c r="AK379" s="129">
        <v>4.0</v>
      </c>
      <c r="AL379" s="130">
        <v>45386.658824652775</v>
      </c>
    </row>
    <row r="380">
      <c r="A380" s="129">
        <v>613.0</v>
      </c>
      <c r="B380" s="14" t="s">
        <v>60</v>
      </c>
      <c r="C380" s="14" t="s">
        <v>32</v>
      </c>
      <c r="D380" s="14" t="s">
        <v>346</v>
      </c>
      <c r="E380" s="14" t="s">
        <v>575</v>
      </c>
      <c r="F380" s="15" t="s">
        <v>137</v>
      </c>
      <c r="G380" s="15" t="s">
        <v>36</v>
      </c>
      <c r="H380" s="18" t="s">
        <v>1057</v>
      </c>
      <c r="I380" s="18" t="s">
        <v>1058</v>
      </c>
      <c r="J380" s="129">
        <v>865975.52</v>
      </c>
      <c r="K380" s="129">
        <v>721843.79</v>
      </c>
      <c r="L380" s="129">
        <v>22701.4</v>
      </c>
      <c r="M380" s="129">
        <v>20927.0</v>
      </c>
      <c r="N380" s="14" t="s">
        <v>41</v>
      </c>
      <c r="O380" s="14" t="s">
        <v>41</v>
      </c>
      <c r="P380" s="129">
        <v>397.0</v>
      </c>
      <c r="Q380" s="129">
        <v>305.0</v>
      </c>
      <c r="R380" s="129">
        <v>40.0</v>
      </c>
      <c r="S380" s="129">
        <v>25.0</v>
      </c>
      <c r="T380" s="14" t="s">
        <v>41</v>
      </c>
      <c r="U380" s="129">
        <v>30.0</v>
      </c>
      <c r="V380" s="129">
        <v>60.0</v>
      </c>
      <c r="W380" s="129">
        <v>8.48</v>
      </c>
      <c r="X380" s="129">
        <v>19.97</v>
      </c>
      <c r="Y380" s="14" t="s">
        <v>41</v>
      </c>
      <c r="Z380" s="129">
        <v>1.0</v>
      </c>
      <c r="AA380" s="129">
        <v>4.0</v>
      </c>
      <c r="AB380" s="129">
        <v>3.0</v>
      </c>
      <c r="AC380" s="129">
        <v>3.0</v>
      </c>
      <c r="AD380" s="129">
        <v>2.85</v>
      </c>
      <c r="AE380" s="129">
        <v>184.0</v>
      </c>
      <c r="AF380" s="14" t="s">
        <v>41</v>
      </c>
      <c r="AG380" s="129">
        <v>1.0</v>
      </c>
      <c r="AH380" s="129">
        <v>3.0</v>
      </c>
      <c r="AI380" s="129">
        <v>2.0</v>
      </c>
      <c r="AJ380" s="129">
        <v>2.0</v>
      </c>
      <c r="AK380" s="129">
        <v>3.0</v>
      </c>
      <c r="AL380" s="130">
        <v>45386.658824652775</v>
      </c>
    </row>
    <row r="381">
      <c r="A381" s="129">
        <v>614.0</v>
      </c>
      <c r="B381" s="14" t="s">
        <v>67</v>
      </c>
      <c r="C381" s="14" t="s">
        <v>32</v>
      </c>
      <c r="D381" s="14" t="s">
        <v>576</v>
      </c>
      <c r="E381" s="14" t="s">
        <v>577</v>
      </c>
      <c r="F381" s="15" t="s">
        <v>185</v>
      </c>
      <c r="G381" s="15" t="s">
        <v>46</v>
      </c>
      <c r="H381" s="18" t="s">
        <v>1057</v>
      </c>
      <c r="I381" s="18" t="s">
        <v>1058</v>
      </c>
      <c r="J381" s="129">
        <v>1195597.79</v>
      </c>
      <c r="K381" s="129">
        <v>1386228.52</v>
      </c>
      <c r="L381" s="129">
        <v>34095.91</v>
      </c>
      <c r="M381" s="129">
        <v>42608.11</v>
      </c>
      <c r="N381" s="129">
        <v>6.0</v>
      </c>
      <c r="O381" s="129">
        <v>17.0</v>
      </c>
      <c r="P381" s="129">
        <v>452.0</v>
      </c>
      <c r="Q381" s="129">
        <v>469.0</v>
      </c>
      <c r="R381" s="129">
        <v>31.0</v>
      </c>
      <c r="S381" s="129">
        <v>17.0</v>
      </c>
      <c r="T381" s="129">
        <v>-64.0</v>
      </c>
      <c r="U381" s="129">
        <v>-3.0</v>
      </c>
      <c r="V381" s="129">
        <v>82.0</v>
      </c>
      <c r="W381" s="129">
        <v>-19.98</v>
      </c>
      <c r="X381" s="129">
        <v>-13.75</v>
      </c>
      <c r="Y381" s="129">
        <v>1.0</v>
      </c>
      <c r="Z381" s="129">
        <v>1.0</v>
      </c>
      <c r="AA381" s="129">
        <v>5.0</v>
      </c>
      <c r="AB381" s="129">
        <v>1.0</v>
      </c>
      <c r="AC381" s="129">
        <v>1.0</v>
      </c>
      <c r="AD381" s="129">
        <v>1.8</v>
      </c>
      <c r="AE381" s="129">
        <v>300.0</v>
      </c>
      <c r="AF381" s="129">
        <v>1.0</v>
      </c>
      <c r="AG381" s="129">
        <v>1.0</v>
      </c>
      <c r="AH381" s="129">
        <v>4.0</v>
      </c>
      <c r="AI381" s="129">
        <v>1.0</v>
      </c>
      <c r="AJ381" s="129">
        <v>1.0</v>
      </c>
      <c r="AK381" s="129">
        <v>1.0</v>
      </c>
      <c r="AL381" s="130">
        <v>45386.658824652775</v>
      </c>
    </row>
    <row r="382">
      <c r="A382" s="129">
        <v>616.0</v>
      </c>
      <c r="B382" s="14" t="s">
        <v>60</v>
      </c>
      <c r="C382" s="14" t="s">
        <v>32</v>
      </c>
      <c r="D382" s="14" t="s">
        <v>144</v>
      </c>
      <c r="E382" s="14" t="s">
        <v>145</v>
      </c>
      <c r="F382" s="15" t="s">
        <v>96</v>
      </c>
      <c r="G382" s="15" t="s">
        <v>59</v>
      </c>
      <c r="H382" s="18" t="s">
        <v>1057</v>
      </c>
      <c r="I382" s="18" t="s">
        <v>1058</v>
      </c>
      <c r="J382" s="129">
        <v>1511887.56</v>
      </c>
      <c r="K382" s="129">
        <v>1074661.29</v>
      </c>
      <c r="L382" s="129">
        <v>32955.5</v>
      </c>
      <c r="M382" s="129">
        <v>26838.61</v>
      </c>
      <c r="N382" s="129">
        <v>1.0</v>
      </c>
      <c r="O382" s="129">
        <v>32.0</v>
      </c>
      <c r="P382" s="129">
        <v>259.0</v>
      </c>
      <c r="Q382" s="129">
        <v>292.0</v>
      </c>
      <c r="R382" s="129">
        <v>18.0</v>
      </c>
      <c r="S382" s="129">
        <v>25.0</v>
      </c>
      <c r="T382" s="129">
        <v>-96.0</v>
      </c>
      <c r="U382" s="129">
        <v>-11.0</v>
      </c>
      <c r="V382" s="129">
        <v>-28.0</v>
      </c>
      <c r="W382" s="129">
        <v>22.79</v>
      </c>
      <c r="X382" s="129">
        <v>40.69</v>
      </c>
      <c r="Y382" s="129">
        <v>1.0</v>
      </c>
      <c r="Z382" s="129">
        <v>1.0</v>
      </c>
      <c r="AA382" s="129">
        <v>1.0</v>
      </c>
      <c r="AB382" s="129">
        <v>5.0</v>
      </c>
      <c r="AC382" s="129">
        <v>5.0</v>
      </c>
      <c r="AD382" s="129">
        <v>3.6</v>
      </c>
      <c r="AE382" s="129">
        <v>90.0</v>
      </c>
      <c r="AF382" s="129">
        <v>1.0</v>
      </c>
      <c r="AG382" s="129">
        <v>1.0</v>
      </c>
      <c r="AH382" s="129">
        <v>1.0</v>
      </c>
      <c r="AI382" s="129">
        <v>4.0</v>
      </c>
      <c r="AJ382" s="129">
        <v>4.0</v>
      </c>
      <c r="AK382" s="129">
        <v>3.0</v>
      </c>
      <c r="AL382" s="130">
        <v>45386.658824652775</v>
      </c>
    </row>
    <row r="383">
      <c r="A383" s="129">
        <v>618.0</v>
      </c>
      <c r="B383" s="14" t="s">
        <v>37</v>
      </c>
      <c r="C383" s="14" t="s">
        <v>32</v>
      </c>
      <c r="D383" s="14" t="s">
        <v>273</v>
      </c>
      <c r="E383" s="14" t="s">
        <v>578</v>
      </c>
      <c r="F383" s="15" t="s">
        <v>88</v>
      </c>
      <c r="G383" s="15" t="s">
        <v>59</v>
      </c>
      <c r="H383" s="18" t="s">
        <v>1057</v>
      </c>
      <c r="I383" s="18" t="s">
        <v>1058</v>
      </c>
      <c r="J383" s="129">
        <v>1297836.27</v>
      </c>
      <c r="K383" s="129">
        <v>1403101.34</v>
      </c>
      <c r="L383" s="129">
        <v>39945.77</v>
      </c>
      <c r="M383" s="129">
        <v>47427.25</v>
      </c>
      <c r="N383" s="14" t="s">
        <v>41</v>
      </c>
      <c r="O383" s="14" t="s">
        <v>41</v>
      </c>
      <c r="P383" s="129">
        <v>408.0</v>
      </c>
      <c r="Q383" s="129">
        <v>428.0</v>
      </c>
      <c r="R383" s="129">
        <v>29.0</v>
      </c>
      <c r="S383" s="129">
        <v>19.0</v>
      </c>
      <c r="T383" s="14" t="s">
        <v>41</v>
      </c>
      <c r="U383" s="129">
        <v>-4.0</v>
      </c>
      <c r="V383" s="129">
        <v>52.0</v>
      </c>
      <c r="W383" s="129">
        <v>-15.77</v>
      </c>
      <c r="X383" s="129">
        <v>-7.5</v>
      </c>
      <c r="Y383" s="14" t="s">
        <v>41</v>
      </c>
      <c r="Z383" s="129">
        <v>1.0</v>
      </c>
      <c r="AA383" s="129">
        <v>3.0</v>
      </c>
      <c r="AB383" s="129">
        <v>1.0</v>
      </c>
      <c r="AC383" s="129">
        <v>1.0</v>
      </c>
      <c r="AD383" s="129">
        <v>1.35</v>
      </c>
      <c r="AE383" s="129">
        <v>389.0</v>
      </c>
      <c r="AF383" s="14" t="s">
        <v>41</v>
      </c>
      <c r="AG383" s="129">
        <v>1.0</v>
      </c>
      <c r="AH383" s="129">
        <v>2.0</v>
      </c>
      <c r="AI383" s="129">
        <v>1.0</v>
      </c>
      <c r="AJ383" s="129">
        <v>1.0</v>
      </c>
      <c r="AK383" s="129">
        <v>1.0</v>
      </c>
      <c r="AL383" s="130">
        <v>45386.658824652775</v>
      </c>
    </row>
    <row r="384">
      <c r="A384" s="129">
        <v>619.0</v>
      </c>
      <c r="B384" s="14" t="s">
        <v>31</v>
      </c>
      <c r="C384" s="14" t="s">
        <v>32</v>
      </c>
      <c r="D384" s="14" t="s">
        <v>50</v>
      </c>
      <c r="E384" s="14" t="s">
        <v>51</v>
      </c>
      <c r="F384" s="15" t="s">
        <v>343</v>
      </c>
      <c r="G384" s="15" t="s">
        <v>46</v>
      </c>
      <c r="H384" s="18" t="s">
        <v>1057</v>
      </c>
      <c r="I384" s="18" t="s">
        <v>1058</v>
      </c>
      <c r="J384" s="129">
        <v>642616.24</v>
      </c>
      <c r="K384" s="129">
        <v>820512.76</v>
      </c>
      <c r="L384" s="129">
        <v>26737.09</v>
      </c>
      <c r="M384" s="129">
        <v>36216.62</v>
      </c>
      <c r="N384" s="129">
        <v>25.0</v>
      </c>
      <c r="O384" s="14" t="s">
        <v>41</v>
      </c>
      <c r="P384" s="129">
        <v>232.0</v>
      </c>
      <c r="Q384" s="129">
        <v>299.0</v>
      </c>
      <c r="R384" s="129">
        <v>14.0</v>
      </c>
      <c r="S384" s="129">
        <v>40.0</v>
      </c>
      <c r="T384" s="14" t="s">
        <v>41</v>
      </c>
      <c r="U384" s="129">
        <v>-22.0</v>
      </c>
      <c r="V384" s="129">
        <v>-65.0</v>
      </c>
      <c r="W384" s="129">
        <v>-26.17</v>
      </c>
      <c r="X384" s="129">
        <v>-21.68</v>
      </c>
      <c r="Y384" s="14" t="s">
        <v>41</v>
      </c>
      <c r="Z384" s="129">
        <v>1.0</v>
      </c>
      <c r="AA384" s="129">
        <v>1.0</v>
      </c>
      <c r="AB384" s="129">
        <v>1.0</v>
      </c>
      <c r="AC384" s="129">
        <v>1.0</v>
      </c>
      <c r="AD384" s="129">
        <v>0.95</v>
      </c>
      <c r="AE384" s="129">
        <v>586.0</v>
      </c>
      <c r="AF384" s="14" t="s">
        <v>41</v>
      </c>
      <c r="AG384" s="129">
        <v>1.0</v>
      </c>
      <c r="AH384" s="129">
        <v>1.0</v>
      </c>
      <c r="AI384" s="129">
        <v>1.0</v>
      </c>
      <c r="AJ384" s="129">
        <v>1.0</v>
      </c>
      <c r="AK384" s="129">
        <v>1.0</v>
      </c>
      <c r="AL384" s="130">
        <v>45386.658824652775</v>
      </c>
    </row>
    <row r="385">
      <c r="A385" s="129">
        <v>622.0</v>
      </c>
      <c r="B385" s="14" t="s">
        <v>67</v>
      </c>
      <c r="C385" s="14" t="s">
        <v>32</v>
      </c>
      <c r="D385" s="14" t="s">
        <v>579</v>
      </c>
      <c r="E385" s="14" t="s">
        <v>580</v>
      </c>
      <c r="F385" s="15" t="s">
        <v>228</v>
      </c>
      <c r="G385" s="15" t="s">
        <v>36</v>
      </c>
      <c r="H385" s="18" t="s">
        <v>1057</v>
      </c>
      <c r="I385" s="18" t="s">
        <v>1058</v>
      </c>
      <c r="J385" s="129">
        <v>804663.64</v>
      </c>
      <c r="K385" s="129">
        <v>694021.18</v>
      </c>
      <c r="L385" s="129">
        <v>28747.45</v>
      </c>
      <c r="M385" s="129">
        <v>27103.0</v>
      </c>
      <c r="N385" s="129">
        <v>5.0</v>
      </c>
      <c r="O385" s="129">
        <v>23.0</v>
      </c>
      <c r="P385" s="129">
        <v>408.0</v>
      </c>
      <c r="Q385" s="129">
        <v>374.0</v>
      </c>
      <c r="R385" s="129">
        <v>36.0</v>
      </c>
      <c r="S385" s="129">
        <v>26.0</v>
      </c>
      <c r="T385" s="129">
        <v>-78.0</v>
      </c>
      <c r="U385" s="129">
        <v>9.0</v>
      </c>
      <c r="V385" s="129">
        <v>38.0</v>
      </c>
      <c r="W385" s="129">
        <v>6.07</v>
      </c>
      <c r="X385" s="129">
        <v>15.94</v>
      </c>
      <c r="Y385" s="129">
        <v>1.0</v>
      </c>
      <c r="Z385" s="129">
        <v>1.0</v>
      </c>
      <c r="AA385" s="129">
        <v>2.0</v>
      </c>
      <c r="AB385" s="129">
        <v>2.0</v>
      </c>
      <c r="AC385" s="129">
        <v>3.0</v>
      </c>
      <c r="AD385" s="129">
        <v>2.1</v>
      </c>
      <c r="AE385" s="129">
        <v>254.0</v>
      </c>
      <c r="AF385" s="129">
        <v>1.0</v>
      </c>
      <c r="AG385" s="129">
        <v>1.0</v>
      </c>
      <c r="AH385" s="129">
        <v>2.0</v>
      </c>
      <c r="AI385" s="129">
        <v>1.0</v>
      </c>
      <c r="AJ385" s="129">
        <v>2.0</v>
      </c>
      <c r="AK385" s="129">
        <v>2.0</v>
      </c>
      <c r="AL385" s="130">
        <v>45386.658824652775</v>
      </c>
    </row>
    <row r="386">
      <c r="A386" s="129">
        <v>624.0</v>
      </c>
      <c r="B386" s="14" t="s">
        <v>67</v>
      </c>
      <c r="C386" s="14" t="s">
        <v>32</v>
      </c>
      <c r="D386" s="14" t="s">
        <v>148</v>
      </c>
      <c r="E386" s="14" t="s">
        <v>581</v>
      </c>
      <c r="F386" s="15" t="s">
        <v>185</v>
      </c>
      <c r="G386" s="15" t="s">
        <v>46</v>
      </c>
      <c r="H386" s="18" t="s">
        <v>1057</v>
      </c>
      <c r="I386" s="18" t="s">
        <v>1058</v>
      </c>
      <c r="J386" s="129">
        <v>4426818.89</v>
      </c>
      <c r="K386" s="129">
        <v>3895515.95</v>
      </c>
      <c r="L386" s="129">
        <v>126307.7</v>
      </c>
      <c r="M386" s="129">
        <v>115014.03</v>
      </c>
      <c r="N386" s="129">
        <v>138.0</v>
      </c>
      <c r="O386" s="129">
        <v>115.0</v>
      </c>
      <c r="P386" s="129">
        <v>1265.0</v>
      </c>
      <c r="Q386" s="129">
        <v>1223.0</v>
      </c>
      <c r="R386" s="129">
        <v>101.0</v>
      </c>
      <c r="S386" s="129">
        <v>98.0</v>
      </c>
      <c r="T386" s="129">
        <v>20.0</v>
      </c>
      <c r="U386" s="129">
        <v>3.0</v>
      </c>
      <c r="V386" s="129">
        <v>3.0</v>
      </c>
      <c r="W386" s="129">
        <v>9.82</v>
      </c>
      <c r="X386" s="129">
        <v>13.64</v>
      </c>
      <c r="Y386" s="129">
        <v>1.0</v>
      </c>
      <c r="Z386" s="129">
        <v>1.0</v>
      </c>
      <c r="AA386" s="129">
        <v>1.0</v>
      </c>
      <c r="AB386" s="129">
        <v>3.0</v>
      </c>
      <c r="AC386" s="129">
        <v>3.0</v>
      </c>
      <c r="AD386" s="129">
        <v>2.3</v>
      </c>
      <c r="AE386" s="129">
        <v>238.0</v>
      </c>
      <c r="AF386" s="129">
        <v>1.0</v>
      </c>
      <c r="AG386" s="129">
        <v>1.0</v>
      </c>
      <c r="AH386" s="129">
        <v>1.0</v>
      </c>
      <c r="AI386" s="129">
        <v>2.0</v>
      </c>
      <c r="AJ386" s="129">
        <v>2.0</v>
      </c>
      <c r="AK386" s="129">
        <v>2.0</v>
      </c>
      <c r="AL386" s="130">
        <v>45386.658824652775</v>
      </c>
    </row>
    <row r="387">
      <c r="A387" s="129">
        <v>625.0</v>
      </c>
      <c r="B387" s="14" t="s">
        <v>67</v>
      </c>
      <c r="C387" s="14" t="s">
        <v>32</v>
      </c>
      <c r="D387" s="14" t="s">
        <v>582</v>
      </c>
      <c r="E387" s="14" t="s">
        <v>242</v>
      </c>
      <c r="F387" s="15" t="s">
        <v>70</v>
      </c>
      <c r="G387" s="15" t="s">
        <v>36</v>
      </c>
      <c r="H387" s="18" t="s">
        <v>1057</v>
      </c>
      <c r="I387" s="18" t="s">
        <v>1058</v>
      </c>
      <c r="J387" s="129">
        <v>770497.97</v>
      </c>
      <c r="K387" s="129">
        <v>632437.86</v>
      </c>
      <c r="L387" s="129">
        <v>23533.1</v>
      </c>
      <c r="M387" s="129">
        <v>22533.54</v>
      </c>
      <c r="N387" s="129">
        <v>6.0</v>
      </c>
      <c r="O387" s="129">
        <v>2.0</v>
      </c>
      <c r="P387" s="129">
        <v>284.0</v>
      </c>
      <c r="Q387" s="129">
        <v>259.0</v>
      </c>
      <c r="R387" s="129">
        <v>33.0</v>
      </c>
      <c r="S387" s="129">
        <v>28.0</v>
      </c>
      <c r="T387" s="129">
        <v>200.0</v>
      </c>
      <c r="U387" s="129">
        <v>9.0</v>
      </c>
      <c r="V387" s="129">
        <v>17.0</v>
      </c>
      <c r="W387" s="129">
        <v>4.44</v>
      </c>
      <c r="X387" s="129">
        <v>21.83</v>
      </c>
      <c r="Y387" s="129">
        <v>5.0</v>
      </c>
      <c r="Z387" s="129">
        <v>1.0</v>
      </c>
      <c r="AA387" s="129">
        <v>1.0</v>
      </c>
      <c r="AB387" s="129">
        <v>2.0</v>
      </c>
      <c r="AC387" s="129">
        <v>3.0</v>
      </c>
      <c r="AD387" s="129">
        <v>2.1</v>
      </c>
      <c r="AE387" s="129">
        <v>252.0</v>
      </c>
      <c r="AF387" s="129">
        <v>4.0</v>
      </c>
      <c r="AG387" s="129">
        <v>1.0</v>
      </c>
      <c r="AH387" s="129">
        <v>1.0</v>
      </c>
      <c r="AI387" s="129">
        <v>1.0</v>
      </c>
      <c r="AJ387" s="129">
        <v>2.0</v>
      </c>
      <c r="AK387" s="129">
        <v>2.0</v>
      </c>
      <c r="AL387" s="130">
        <v>45386.658824652775</v>
      </c>
    </row>
    <row r="388">
      <c r="A388" s="129">
        <v>626.0</v>
      </c>
      <c r="B388" s="14" t="s">
        <v>67</v>
      </c>
      <c r="C388" s="14" t="s">
        <v>32</v>
      </c>
      <c r="D388" s="14" t="s">
        <v>583</v>
      </c>
      <c r="E388" s="14" t="s">
        <v>584</v>
      </c>
      <c r="F388" s="15" t="s">
        <v>228</v>
      </c>
      <c r="G388" s="15" t="s">
        <v>36</v>
      </c>
      <c r="H388" s="18" t="s">
        <v>1057</v>
      </c>
      <c r="I388" s="18" t="s">
        <v>1058</v>
      </c>
      <c r="J388" s="129">
        <v>532805.03</v>
      </c>
      <c r="K388" s="129">
        <v>472157.68</v>
      </c>
      <c r="L388" s="129">
        <v>18891.75</v>
      </c>
      <c r="M388" s="129">
        <v>17803.78</v>
      </c>
      <c r="N388" s="129">
        <v>38.0</v>
      </c>
      <c r="O388" s="129">
        <v>5.0</v>
      </c>
      <c r="P388" s="129">
        <v>267.0</v>
      </c>
      <c r="Q388" s="129">
        <v>248.0</v>
      </c>
      <c r="R388" s="129">
        <v>40.0</v>
      </c>
      <c r="S388" s="129">
        <v>31.0</v>
      </c>
      <c r="T388" s="129">
        <v>660.0</v>
      </c>
      <c r="U388" s="129">
        <v>7.0</v>
      </c>
      <c r="V388" s="129">
        <v>29.0</v>
      </c>
      <c r="W388" s="129">
        <v>6.11</v>
      </c>
      <c r="X388" s="129">
        <v>12.84</v>
      </c>
      <c r="Y388" s="129">
        <v>5.0</v>
      </c>
      <c r="Z388" s="129">
        <v>1.0</v>
      </c>
      <c r="AA388" s="129">
        <v>2.0</v>
      </c>
      <c r="AB388" s="129">
        <v>2.0</v>
      </c>
      <c r="AC388" s="129">
        <v>2.0</v>
      </c>
      <c r="AD388" s="129">
        <v>2.05</v>
      </c>
      <c r="AE388" s="129">
        <v>259.0</v>
      </c>
      <c r="AF388" s="129">
        <v>4.0</v>
      </c>
      <c r="AG388" s="129">
        <v>1.0</v>
      </c>
      <c r="AH388" s="129">
        <v>2.0</v>
      </c>
      <c r="AI388" s="129">
        <v>1.0</v>
      </c>
      <c r="AJ388" s="129">
        <v>2.0</v>
      </c>
      <c r="AK388" s="129">
        <v>2.0</v>
      </c>
      <c r="AL388" s="130">
        <v>45386.658824652775</v>
      </c>
    </row>
    <row r="389">
      <c r="A389" s="129">
        <v>627.0</v>
      </c>
      <c r="B389" s="14" t="s">
        <v>37</v>
      </c>
      <c r="C389" s="14" t="s">
        <v>32</v>
      </c>
      <c r="D389" s="14" t="s">
        <v>585</v>
      </c>
      <c r="E389" s="14" t="s">
        <v>358</v>
      </c>
      <c r="F389" s="15" t="s">
        <v>100</v>
      </c>
      <c r="G389" s="15" t="s">
        <v>101</v>
      </c>
      <c r="H389" s="18" t="s">
        <v>1057</v>
      </c>
      <c r="I389" s="18" t="s">
        <v>1058</v>
      </c>
      <c r="J389" s="129">
        <v>735371.12</v>
      </c>
      <c r="K389" s="129">
        <v>915118.53</v>
      </c>
      <c r="L389" s="129">
        <v>21555.0</v>
      </c>
      <c r="M389" s="129">
        <v>28925.43</v>
      </c>
      <c r="N389" s="129">
        <v>10.0</v>
      </c>
      <c r="O389" s="129">
        <v>12.0</v>
      </c>
      <c r="P389" s="129">
        <v>387.0</v>
      </c>
      <c r="Q389" s="129">
        <v>397.0</v>
      </c>
      <c r="R389" s="129">
        <v>20.0</v>
      </c>
      <c r="S389" s="129">
        <v>16.0</v>
      </c>
      <c r="T389" s="129">
        <v>-16.0</v>
      </c>
      <c r="U389" s="129">
        <v>-2.0</v>
      </c>
      <c r="V389" s="129">
        <v>25.0</v>
      </c>
      <c r="W389" s="129">
        <v>-25.48</v>
      </c>
      <c r="X389" s="129">
        <v>-19.64</v>
      </c>
      <c r="Y389" s="129">
        <v>1.0</v>
      </c>
      <c r="Z389" s="129">
        <v>1.0</v>
      </c>
      <c r="AA389" s="129">
        <v>2.0</v>
      </c>
      <c r="AB389" s="129">
        <v>1.0</v>
      </c>
      <c r="AC389" s="129">
        <v>1.0</v>
      </c>
      <c r="AD389" s="129">
        <v>1.2</v>
      </c>
      <c r="AE389" s="129">
        <v>419.0</v>
      </c>
      <c r="AF389" s="129">
        <v>1.0</v>
      </c>
      <c r="AG389" s="129">
        <v>1.0</v>
      </c>
      <c r="AH389" s="129">
        <v>2.0</v>
      </c>
      <c r="AI389" s="129">
        <v>1.0</v>
      </c>
      <c r="AJ389" s="129">
        <v>1.0</v>
      </c>
      <c r="AK389" s="129">
        <v>1.0</v>
      </c>
      <c r="AL389" s="130">
        <v>45386.658824652775</v>
      </c>
    </row>
    <row r="390">
      <c r="A390" s="129">
        <v>628.0</v>
      </c>
      <c r="B390" s="14" t="s">
        <v>97</v>
      </c>
      <c r="C390" s="14" t="s">
        <v>32</v>
      </c>
      <c r="D390" s="14" t="s">
        <v>150</v>
      </c>
      <c r="E390" s="14" t="s">
        <v>151</v>
      </c>
      <c r="F390" s="15" t="s">
        <v>45</v>
      </c>
      <c r="G390" s="15" t="s">
        <v>46</v>
      </c>
      <c r="H390" s="18" t="s">
        <v>1057</v>
      </c>
      <c r="I390" s="18" t="s">
        <v>1058</v>
      </c>
      <c r="J390" s="129">
        <v>1383594.26</v>
      </c>
      <c r="K390" s="129">
        <v>1597637.33</v>
      </c>
      <c r="L390" s="129">
        <v>49481.17</v>
      </c>
      <c r="M390" s="129">
        <v>56391.4</v>
      </c>
      <c r="N390" s="129">
        <v>15.0</v>
      </c>
      <c r="O390" s="129">
        <v>2.0</v>
      </c>
      <c r="P390" s="129">
        <v>504.0</v>
      </c>
      <c r="Q390" s="129">
        <v>563.0</v>
      </c>
      <c r="R390" s="129">
        <v>40.0</v>
      </c>
      <c r="S390" s="129">
        <v>33.0</v>
      </c>
      <c r="T390" s="129">
        <v>650.0</v>
      </c>
      <c r="U390" s="129">
        <v>-10.0</v>
      </c>
      <c r="V390" s="129">
        <v>21.0</v>
      </c>
      <c r="W390" s="129">
        <v>-12.25</v>
      </c>
      <c r="X390" s="129">
        <v>-13.4</v>
      </c>
      <c r="Y390" s="129">
        <v>5.0</v>
      </c>
      <c r="Z390" s="129">
        <v>1.0</v>
      </c>
      <c r="AA390" s="129">
        <v>2.0</v>
      </c>
      <c r="AB390" s="129">
        <v>1.0</v>
      </c>
      <c r="AC390" s="129">
        <v>1.0</v>
      </c>
      <c r="AD390" s="129">
        <v>1.4</v>
      </c>
      <c r="AE390" s="129">
        <v>379.0</v>
      </c>
      <c r="AF390" s="129">
        <v>4.0</v>
      </c>
      <c r="AG390" s="129">
        <v>1.0</v>
      </c>
      <c r="AH390" s="129">
        <v>2.0</v>
      </c>
      <c r="AI390" s="129">
        <v>1.0</v>
      </c>
      <c r="AJ390" s="129">
        <v>1.0</v>
      </c>
      <c r="AK390" s="129">
        <v>1.0</v>
      </c>
      <c r="AL390" s="130">
        <v>45386.658824652775</v>
      </c>
    </row>
    <row r="391">
      <c r="A391" s="129">
        <v>629.0</v>
      </c>
      <c r="B391" s="14" t="s">
        <v>31</v>
      </c>
      <c r="C391" s="14" t="s">
        <v>32</v>
      </c>
      <c r="D391" s="14" t="s">
        <v>135</v>
      </c>
      <c r="E391" s="14" t="s">
        <v>136</v>
      </c>
      <c r="F391" s="15" t="s">
        <v>275</v>
      </c>
      <c r="G391" s="15" t="s">
        <v>46</v>
      </c>
      <c r="H391" s="18" t="s">
        <v>1057</v>
      </c>
      <c r="I391" s="18" t="s">
        <v>1058</v>
      </c>
      <c r="J391" s="129">
        <v>835946.76</v>
      </c>
      <c r="K391" s="129">
        <v>829555.08</v>
      </c>
      <c r="L391" s="129">
        <v>27200.02</v>
      </c>
      <c r="M391" s="129">
        <v>27262.5</v>
      </c>
      <c r="N391" s="129">
        <v>28.0</v>
      </c>
      <c r="O391" s="129">
        <v>21.0</v>
      </c>
      <c r="P391" s="129">
        <v>360.0</v>
      </c>
      <c r="Q391" s="129">
        <v>308.0</v>
      </c>
      <c r="R391" s="129">
        <v>49.0</v>
      </c>
      <c r="S391" s="129">
        <v>40.0</v>
      </c>
      <c r="T391" s="129">
        <v>33.0</v>
      </c>
      <c r="U391" s="129">
        <v>16.0</v>
      </c>
      <c r="V391" s="129">
        <v>22.0</v>
      </c>
      <c r="W391" s="129">
        <v>-0.23</v>
      </c>
      <c r="X391" s="129">
        <v>0.77</v>
      </c>
      <c r="Y391" s="129">
        <v>2.0</v>
      </c>
      <c r="Z391" s="129">
        <v>1.0</v>
      </c>
      <c r="AA391" s="129">
        <v>2.0</v>
      </c>
      <c r="AB391" s="129">
        <v>1.0</v>
      </c>
      <c r="AC391" s="129">
        <v>1.0</v>
      </c>
      <c r="AD391" s="129">
        <v>1.25</v>
      </c>
      <c r="AE391" s="129">
        <v>398.0</v>
      </c>
      <c r="AF391" s="129">
        <v>2.0</v>
      </c>
      <c r="AG391" s="129">
        <v>1.0</v>
      </c>
      <c r="AH391" s="129">
        <v>2.0</v>
      </c>
      <c r="AI391" s="129">
        <v>1.0</v>
      </c>
      <c r="AJ391" s="129">
        <v>1.0</v>
      </c>
      <c r="AK391" s="129">
        <v>1.0</v>
      </c>
      <c r="AL391" s="130">
        <v>45386.658824652775</v>
      </c>
    </row>
    <row r="392">
      <c r="A392" s="129">
        <v>630.0</v>
      </c>
      <c r="B392" s="14" t="s">
        <v>31</v>
      </c>
      <c r="C392" s="14" t="s">
        <v>32</v>
      </c>
      <c r="D392" s="14" t="s">
        <v>249</v>
      </c>
      <c r="E392" s="14" t="s">
        <v>372</v>
      </c>
      <c r="F392" s="15" t="s">
        <v>586</v>
      </c>
      <c r="G392" s="15" t="s">
        <v>59</v>
      </c>
      <c r="H392" s="18" t="s">
        <v>1057</v>
      </c>
      <c r="I392" s="18" t="s">
        <v>1058</v>
      </c>
      <c r="J392" s="129">
        <v>3212134.88</v>
      </c>
      <c r="K392" s="129">
        <v>3027777.08</v>
      </c>
      <c r="L392" s="129">
        <v>93274.28</v>
      </c>
      <c r="M392" s="129">
        <v>90135.73</v>
      </c>
      <c r="N392" s="129">
        <v>50.0</v>
      </c>
      <c r="O392" s="129">
        <v>39.0</v>
      </c>
      <c r="P392" s="129">
        <v>861.0</v>
      </c>
      <c r="Q392" s="129">
        <v>844.0</v>
      </c>
      <c r="R392" s="129">
        <v>82.0</v>
      </c>
      <c r="S392" s="129">
        <v>77.0</v>
      </c>
      <c r="T392" s="129">
        <v>28.0</v>
      </c>
      <c r="U392" s="129">
        <v>2.0</v>
      </c>
      <c r="V392" s="129">
        <v>6.0</v>
      </c>
      <c r="W392" s="129">
        <v>3.48</v>
      </c>
      <c r="X392" s="129">
        <v>6.09</v>
      </c>
      <c r="Y392" s="129">
        <v>1.0</v>
      </c>
      <c r="Z392" s="129">
        <v>1.0</v>
      </c>
      <c r="AA392" s="129">
        <v>1.0</v>
      </c>
      <c r="AB392" s="129">
        <v>1.0</v>
      </c>
      <c r="AC392" s="129">
        <v>1.0</v>
      </c>
      <c r="AD392" s="129">
        <v>1.0</v>
      </c>
      <c r="AE392" s="129">
        <v>561.0</v>
      </c>
      <c r="AF392" s="129">
        <v>1.0</v>
      </c>
      <c r="AG392" s="129">
        <v>1.0</v>
      </c>
      <c r="AH392" s="129">
        <v>1.0</v>
      </c>
      <c r="AI392" s="129">
        <v>1.0</v>
      </c>
      <c r="AJ392" s="129">
        <v>1.0</v>
      </c>
      <c r="AK392" s="129">
        <v>1.0</v>
      </c>
      <c r="AL392" s="130">
        <v>45386.658824652775</v>
      </c>
    </row>
    <row r="393">
      <c r="A393" s="129">
        <v>632.0</v>
      </c>
      <c r="B393" s="14" t="s">
        <v>63</v>
      </c>
      <c r="C393" s="14" t="s">
        <v>32</v>
      </c>
      <c r="D393" s="14" t="s">
        <v>587</v>
      </c>
      <c r="E393" s="14" t="s">
        <v>588</v>
      </c>
      <c r="F393" s="15" t="s">
        <v>88</v>
      </c>
      <c r="G393" s="15" t="s">
        <v>59</v>
      </c>
      <c r="H393" s="18" t="s">
        <v>1057</v>
      </c>
      <c r="I393" s="18" t="s">
        <v>1058</v>
      </c>
      <c r="J393" s="129">
        <v>761853.24</v>
      </c>
      <c r="K393" s="129">
        <v>962862.6</v>
      </c>
      <c r="L393" s="129">
        <v>20940.75</v>
      </c>
      <c r="M393" s="129">
        <v>26421.5</v>
      </c>
      <c r="N393" s="14" t="s">
        <v>41</v>
      </c>
      <c r="O393" s="129">
        <v>1.0</v>
      </c>
      <c r="P393" s="129">
        <v>226.0</v>
      </c>
      <c r="Q393" s="129">
        <v>253.0</v>
      </c>
      <c r="R393" s="129">
        <v>15.0</v>
      </c>
      <c r="S393" s="129">
        <v>12.0</v>
      </c>
      <c r="T393" s="14" t="s">
        <v>41</v>
      </c>
      <c r="U393" s="129">
        <v>-10.0</v>
      </c>
      <c r="V393" s="129">
        <v>25.0</v>
      </c>
      <c r="W393" s="129">
        <v>-20.74</v>
      </c>
      <c r="X393" s="129">
        <v>-20.88</v>
      </c>
      <c r="Y393" s="14" t="s">
        <v>41</v>
      </c>
      <c r="Z393" s="129">
        <v>1.0</v>
      </c>
      <c r="AA393" s="129">
        <v>2.0</v>
      </c>
      <c r="AB393" s="129">
        <v>1.0</v>
      </c>
      <c r="AC393" s="129">
        <v>1.0</v>
      </c>
      <c r="AD393" s="129">
        <v>1.15</v>
      </c>
      <c r="AE393" s="129">
        <v>459.0</v>
      </c>
      <c r="AF393" s="14" t="s">
        <v>41</v>
      </c>
      <c r="AG393" s="129">
        <v>1.0</v>
      </c>
      <c r="AH393" s="129">
        <v>2.0</v>
      </c>
      <c r="AI393" s="129">
        <v>1.0</v>
      </c>
      <c r="AJ393" s="129">
        <v>1.0</v>
      </c>
      <c r="AK393" s="129">
        <v>1.0</v>
      </c>
      <c r="AL393" s="130">
        <v>45386.658824652775</v>
      </c>
    </row>
    <row r="394">
      <c r="A394" s="129">
        <v>633.0</v>
      </c>
      <c r="B394" s="14" t="s">
        <v>122</v>
      </c>
      <c r="C394" s="14" t="s">
        <v>32</v>
      </c>
      <c r="D394" s="14" t="s">
        <v>555</v>
      </c>
      <c r="E394" s="14" t="s">
        <v>589</v>
      </c>
      <c r="F394" s="15" t="s">
        <v>185</v>
      </c>
      <c r="G394" s="15" t="s">
        <v>46</v>
      </c>
      <c r="H394" s="18" t="s">
        <v>1057</v>
      </c>
      <c r="I394" s="18" t="s">
        <v>1058</v>
      </c>
      <c r="J394" s="129">
        <v>426461.44</v>
      </c>
      <c r="K394" s="129">
        <v>399412.39</v>
      </c>
      <c r="L394" s="129">
        <v>13365.0</v>
      </c>
      <c r="M394" s="129">
        <v>13120.75</v>
      </c>
      <c r="N394" s="129">
        <v>2.0</v>
      </c>
      <c r="O394" s="14" t="s">
        <v>41</v>
      </c>
      <c r="P394" s="129">
        <v>150.0</v>
      </c>
      <c r="Q394" s="129">
        <v>140.0</v>
      </c>
      <c r="R394" s="129">
        <v>16.0</v>
      </c>
      <c r="S394" s="129">
        <v>18.0</v>
      </c>
      <c r="T394" s="14" t="s">
        <v>41</v>
      </c>
      <c r="U394" s="129">
        <v>7.0</v>
      </c>
      <c r="V394" s="129">
        <v>-11.0</v>
      </c>
      <c r="W394" s="129">
        <v>1.86</v>
      </c>
      <c r="X394" s="129">
        <v>6.77</v>
      </c>
      <c r="Y394" s="14" t="s">
        <v>41</v>
      </c>
      <c r="Z394" s="129">
        <v>1.0</v>
      </c>
      <c r="AA394" s="129">
        <v>1.0</v>
      </c>
      <c r="AB394" s="129">
        <v>1.0</v>
      </c>
      <c r="AC394" s="129">
        <v>1.0</v>
      </c>
      <c r="AD394" s="129">
        <v>0.95</v>
      </c>
      <c r="AE394" s="129">
        <v>573.0</v>
      </c>
      <c r="AF394" s="14" t="s">
        <v>41</v>
      </c>
      <c r="AG394" s="129">
        <v>1.0</v>
      </c>
      <c r="AH394" s="129">
        <v>1.0</v>
      </c>
      <c r="AI394" s="129">
        <v>1.0</v>
      </c>
      <c r="AJ394" s="129">
        <v>1.0</v>
      </c>
      <c r="AK394" s="129">
        <v>1.0</v>
      </c>
      <c r="AL394" s="130">
        <v>45386.658824652775</v>
      </c>
    </row>
    <row r="395">
      <c r="A395" s="129">
        <v>634.0</v>
      </c>
      <c r="B395" s="14" t="s">
        <v>60</v>
      </c>
      <c r="C395" s="14" t="s">
        <v>32</v>
      </c>
      <c r="D395" s="14" t="s">
        <v>590</v>
      </c>
      <c r="E395" s="14" t="s">
        <v>489</v>
      </c>
      <c r="F395" s="15" t="s">
        <v>196</v>
      </c>
      <c r="G395" s="15" t="s">
        <v>59</v>
      </c>
      <c r="H395" s="18" t="s">
        <v>1057</v>
      </c>
      <c r="I395" s="18" t="s">
        <v>1058</v>
      </c>
      <c r="J395" s="129">
        <v>1442435.14</v>
      </c>
      <c r="K395" s="129">
        <v>1060859.29</v>
      </c>
      <c r="L395" s="129">
        <v>40927.83</v>
      </c>
      <c r="M395" s="129">
        <v>35500.42</v>
      </c>
      <c r="N395" s="129">
        <v>3.0</v>
      </c>
      <c r="O395" s="129">
        <v>1.0</v>
      </c>
      <c r="P395" s="129">
        <v>377.0</v>
      </c>
      <c r="Q395" s="129">
        <v>324.0</v>
      </c>
      <c r="R395" s="129">
        <v>26.0</v>
      </c>
      <c r="S395" s="129">
        <v>15.0</v>
      </c>
      <c r="T395" s="129">
        <v>200.0</v>
      </c>
      <c r="U395" s="129">
        <v>16.0</v>
      </c>
      <c r="V395" s="129">
        <v>73.0</v>
      </c>
      <c r="W395" s="129">
        <v>15.29</v>
      </c>
      <c r="X395" s="129">
        <v>35.97</v>
      </c>
      <c r="Y395" s="129">
        <v>5.0</v>
      </c>
      <c r="Z395" s="129">
        <v>1.0</v>
      </c>
      <c r="AA395" s="129">
        <v>4.0</v>
      </c>
      <c r="AB395" s="129">
        <v>4.0</v>
      </c>
      <c r="AC395" s="129">
        <v>5.0</v>
      </c>
      <c r="AD395" s="129">
        <v>4.0</v>
      </c>
      <c r="AE395" s="129">
        <v>46.0</v>
      </c>
      <c r="AF395" s="129">
        <v>4.0</v>
      </c>
      <c r="AG395" s="129">
        <v>1.0</v>
      </c>
      <c r="AH395" s="129">
        <v>3.0</v>
      </c>
      <c r="AI395" s="129">
        <v>3.0</v>
      </c>
      <c r="AJ395" s="129">
        <v>4.0</v>
      </c>
      <c r="AK395" s="129">
        <v>4.0</v>
      </c>
      <c r="AL395" s="130">
        <v>45386.658824652775</v>
      </c>
    </row>
    <row r="396">
      <c r="A396" s="129">
        <v>636.0</v>
      </c>
      <c r="B396" s="14" t="s">
        <v>67</v>
      </c>
      <c r="C396" s="14" t="s">
        <v>32</v>
      </c>
      <c r="D396" s="14" t="s">
        <v>591</v>
      </c>
      <c r="E396" s="14" t="s">
        <v>592</v>
      </c>
      <c r="F396" s="15" t="s">
        <v>70</v>
      </c>
      <c r="G396" s="15" t="s">
        <v>36</v>
      </c>
      <c r="H396" s="18" t="s">
        <v>1057</v>
      </c>
      <c r="I396" s="18" t="s">
        <v>1058</v>
      </c>
      <c r="J396" s="129">
        <v>618538.96</v>
      </c>
      <c r="K396" s="129">
        <v>521855.6</v>
      </c>
      <c r="L396" s="129">
        <v>19452.0</v>
      </c>
      <c r="M396" s="129">
        <v>18579.59</v>
      </c>
      <c r="N396" s="14" t="s">
        <v>41</v>
      </c>
      <c r="O396" s="14" t="s">
        <v>41</v>
      </c>
      <c r="P396" s="129">
        <v>241.0</v>
      </c>
      <c r="Q396" s="129">
        <v>270.0</v>
      </c>
      <c r="R396" s="129">
        <v>24.0</v>
      </c>
      <c r="S396" s="129">
        <v>40.0</v>
      </c>
      <c r="T396" s="14" t="s">
        <v>41</v>
      </c>
      <c r="U396" s="129">
        <v>-10.0</v>
      </c>
      <c r="V396" s="129">
        <v>-40.0</v>
      </c>
      <c r="W396" s="129">
        <v>4.7</v>
      </c>
      <c r="X396" s="129">
        <v>18.53</v>
      </c>
      <c r="Y396" s="14" t="s">
        <v>41</v>
      </c>
      <c r="Z396" s="129">
        <v>1.0</v>
      </c>
      <c r="AA396" s="129">
        <v>1.0</v>
      </c>
      <c r="AB396" s="129">
        <v>2.0</v>
      </c>
      <c r="AC396" s="129">
        <v>3.0</v>
      </c>
      <c r="AD396" s="129">
        <v>1.85</v>
      </c>
      <c r="AE396" s="129">
        <v>284.0</v>
      </c>
      <c r="AF396" s="14" t="s">
        <v>41</v>
      </c>
      <c r="AG396" s="129">
        <v>1.0</v>
      </c>
      <c r="AH396" s="129">
        <v>1.0</v>
      </c>
      <c r="AI396" s="129">
        <v>1.0</v>
      </c>
      <c r="AJ396" s="129">
        <v>2.0</v>
      </c>
      <c r="AK396" s="129">
        <v>2.0</v>
      </c>
      <c r="AL396" s="130">
        <v>45386.658824652775</v>
      </c>
    </row>
    <row r="397">
      <c r="A397" s="129">
        <v>637.0</v>
      </c>
      <c r="B397" s="14" t="s">
        <v>63</v>
      </c>
      <c r="C397" s="14" t="s">
        <v>32</v>
      </c>
      <c r="D397" s="14" t="s">
        <v>593</v>
      </c>
      <c r="E397" s="14" t="s">
        <v>594</v>
      </c>
      <c r="F397" s="15" t="s">
        <v>595</v>
      </c>
      <c r="G397" s="15" t="s">
        <v>59</v>
      </c>
      <c r="H397" s="18" t="s">
        <v>1057</v>
      </c>
      <c r="I397" s="18" t="s">
        <v>1058</v>
      </c>
      <c r="J397" s="129">
        <v>1749555.55</v>
      </c>
      <c r="K397" s="129">
        <v>1557012.8</v>
      </c>
      <c r="L397" s="129">
        <v>46371.5</v>
      </c>
      <c r="M397" s="129">
        <v>44631.7</v>
      </c>
      <c r="N397" s="129">
        <v>29.0</v>
      </c>
      <c r="O397" s="129">
        <v>17.0</v>
      </c>
      <c r="P397" s="129">
        <v>472.0</v>
      </c>
      <c r="Q397" s="129">
        <v>472.0</v>
      </c>
      <c r="R397" s="129">
        <v>45.0</v>
      </c>
      <c r="S397" s="129">
        <v>41.0</v>
      </c>
      <c r="T397" s="129">
        <v>70.0</v>
      </c>
      <c r="U397" s="129">
        <v>0.0</v>
      </c>
      <c r="V397" s="129">
        <v>9.0</v>
      </c>
      <c r="W397" s="129">
        <v>3.9</v>
      </c>
      <c r="X397" s="129">
        <v>12.37</v>
      </c>
      <c r="Y397" s="129">
        <v>3.0</v>
      </c>
      <c r="Z397" s="129">
        <v>1.0</v>
      </c>
      <c r="AA397" s="129">
        <v>1.0</v>
      </c>
      <c r="AB397" s="129">
        <v>1.0</v>
      </c>
      <c r="AC397" s="129">
        <v>2.0</v>
      </c>
      <c r="AD397" s="129">
        <v>1.35</v>
      </c>
      <c r="AE397" s="129">
        <v>391.0</v>
      </c>
      <c r="AF397" s="129">
        <v>2.0</v>
      </c>
      <c r="AG397" s="129">
        <v>1.0</v>
      </c>
      <c r="AH397" s="129">
        <v>1.0</v>
      </c>
      <c r="AI397" s="129">
        <v>1.0</v>
      </c>
      <c r="AJ397" s="129">
        <v>2.0</v>
      </c>
      <c r="AK397" s="129">
        <v>1.0</v>
      </c>
      <c r="AL397" s="130">
        <v>45386.658824652775</v>
      </c>
    </row>
    <row r="398">
      <c r="A398" s="129">
        <v>638.0</v>
      </c>
      <c r="B398" s="14" t="s">
        <v>67</v>
      </c>
      <c r="C398" s="14" t="s">
        <v>32</v>
      </c>
      <c r="D398" s="14" t="s">
        <v>596</v>
      </c>
      <c r="E398" s="14" t="s">
        <v>474</v>
      </c>
      <c r="F398" s="15" t="s">
        <v>121</v>
      </c>
      <c r="G398" s="15" t="s">
        <v>36</v>
      </c>
      <c r="H398" s="18" t="s">
        <v>1057</v>
      </c>
      <c r="I398" s="18" t="s">
        <v>1058</v>
      </c>
      <c r="J398" s="129">
        <v>1214095.57</v>
      </c>
      <c r="K398" s="129">
        <v>788181.76</v>
      </c>
      <c r="L398" s="129">
        <v>38161.25</v>
      </c>
      <c r="M398" s="129">
        <v>32046.5</v>
      </c>
      <c r="N398" s="129">
        <v>16.0</v>
      </c>
      <c r="O398" s="129">
        <v>24.0</v>
      </c>
      <c r="P398" s="129">
        <v>425.0</v>
      </c>
      <c r="Q398" s="129">
        <v>406.0</v>
      </c>
      <c r="R398" s="129">
        <v>18.0</v>
      </c>
      <c r="S398" s="129">
        <v>22.0</v>
      </c>
      <c r="T398" s="129">
        <v>-33.0</v>
      </c>
      <c r="U398" s="129">
        <v>4.0</v>
      </c>
      <c r="V398" s="129">
        <v>-18.0</v>
      </c>
      <c r="W398" s="129">
        <v>19.08</v>
      </c>
      <c r="X398" s="129">
        <v>54.04</v>
      </c>
      <c r="Y398" s="129">
        <v>1.0</v>
      </c>
      <c r="Z398" s="129">
        <v>1.0</v>
      </c>
      <c r="AA398" s="129">
        <v>1.0</v>
      </c>
      <c r="AB398" s="129">
        <v>5.0</v>
      </c>
      <c r="AC398" s="129">
        <v>5.0</v>
      </c>
      <c r="AD398" s="129">
        <v>3.6</v>
      </c>
      <c r="AE398" s="129">
        <v>92.0</v>
      </c>
      <c r="AF398" s="129">
        <v>1.0</v>
      </c>
      <c r="AG398" s="129">
        <v>1.0</v>
      </c>
      <c r="AH398" s="129">
        <v>1.0</v>
      </c>
      <c r="AI398" s="129">
        <v>4.0</v>
      </c>
      <c r="AJ398" s="129">
        <v>4.0</v>
      </c>
      <c r="AK398" s="129">
        <v>3.0</v>
      </c>
      <c r="AL398" s="130">
        <v>45386.658824652775</v>
      </c>
    </row>
    <row r="399">
      <c r="A399" s="129">
        <v>640.0</v>
      </c>
      <c r="B399" s="14" t="s">
        <v>97</v>
      </c>
      <c r="C399" s="14" t="s">
        <v>32</v>
      </c>
      <c r="D399" s="14" t="s">
        <v>409</v>
      </c>
      <c r="E399" s="14" t="s">
        <v>410</v>
      </c>
      <c r="F399" s="15" t="s">
        <v>209</v>
      </c>
      <c r="G399" s="15" t="s">
        <v>101</v>
      </c>
      <c r="H399" s="18" t="s">
        <v>1057</v>
      </c>
      <c r="I399" s="18" t="s">
        <v>1058</v>
      </c>
      <c r="J399" s="129">
        <v>922484.75</v>
      </c>
      <c r="K399" s="129">
        <v>809326.76</v>
      </c>
      <c r="L399" s="129">
        <v>26542.65</v>
      </c>
      <c r="M399" s="129">
        <v>25809.51</v>
      </c>
      <c r="N399" s="129">
        <v>1.0</v>
      </c>
      <c r="O399" s="14" t="s">
        <v>41</v>
      </c>
      <c r="P399" s="129">
        <v>303.0</v>
      </c>
      <c r="Q399" s="129">
        <v>341.0</v>
      </c>
      <c r="R399" s="129">
        <v>12.0</v>
      </c>
      <c r="S399" s="129">
        <v>10.0</v>
      </c>
      <c r="T399" s="14" t="s">
        <v>41</v>
      </c>
      <c r="U399" s="129">
        <v>-11.0</v>
      </c>
      <c r="V399" s="129">
        <v>20.0</v>
      </c>
      <c r="W399" s="129">
        <v>2.84</v>
      </c>
      <c r="X399" s="129">
        <v>13.98</v>
      </c>
      <c r="Y399" s="14" t="s">
        <v>41</v>
      </c>
      <c r="Z399" s="129">
        <v>1.0</v>
      </c>
      <c r="AA399" s="129">
        <v>2.0</v>
      </c>
      <c r="AB399" s="129">
        <v>1.0</v>
      </c>
      <c r="AC399" s="129">
        <v>3.0</v>
      </c>
      <c r="AD399" s="129">
        <v>1.65</v>
      </c>
      <c r="AE399" s="129">
        <v>327.0</v>
      </c>
      <c r="AF399" s="14" t="s">
        <v>41</v>
      </c>
      <c r="AG399" s="129">
        <v>1.0</v>
      </c>
      <c r="AH399" s="129">
        <v>2.0</v>
      </c>
      <c r="AI399" s="129">
        <v>1.0</v>
      </c>
      <c r="AJ399" s="129">
        <v>2.0</v>
      </c>
      <c r="AK399" s="129">
        <v>1.0</v>
      </c>
      <c r="AL399" s="130">
        <v>45386.658824652775</v>
      </c>
    </row>
    <row r="400">
      <c r="A400" s="129">
        <v>643.0</v>
      </c>
      <c r="B400" s="14" t="s">
        <v>122</v>
      </c>
      <c r="C400" s="14" t="s">
        <v>32</v>
      </c>
      <c r="D400" s="14" t="s">
        <v>264</v>
      </c>
      <c r="E400" s="14" t="s">
        <v>597</v>
      </c>
      <c r="F400" s="15" t="s">
        <v>159</v>
      </c>
      <c r="G400" s="15" t="s">
        <v>46</v>
      </c>
      <c r="H400" s="18" t="s">
        <v>1057</v>
      </c>
      <c r="I400" s="18" t="s">
        <v>1058</v>
      </c>
      <c r="J400" s="129">
        <v>504107.06</v>
      </c>
      <c r="K400" s="129">
        <v>604192.76</v>
      </c>
      <c r="L400" s="129">
        <v>22658.5</v>
      </c>
      <c r="M400" s="129">
        <v>29412.5</v>
      </c>
      <c r="N400" s="14" t="s">
        <v>41</v>
      </c>
      <c r="O400" s="14" t="s">
        <v>41</v>
      </c>
      <c r="P400" s="129">
        <v>223.0</v>
      </c>
      <c r="Q400" s="129">
        <v>248.0</v>
      </c>
      <c r="R400" s="129">
        <v>11.0</v>
      </c>
      <c r="S400" s="129">
        <v>5.0</v>
      </c>
      <c r="T400" s="14" t="s">
        <v>41</v>
      </c>
      <c r="U400" s="129">
        <v>-10.0</v>
      </c>
      <c r="V400" s="129">
        <v>120.0</v>
      </c>
      <c r="W400" s="129">
        <v>-22.96</v>
      </c>
      <c r="X400" s="129">
        <v>-16.57</v>
      </c>
      <c r="Y400" s="14" t="s">
        <v>41</v>
      </c>
      <c r="Z400" s="129">
        <v>1.0</v>
      </c>
      <c r="AA400" s="129">
        <v>5.0</v>
      </c>
      <c r="AB400" s="129">
        <v>1.0</v>
      </c>
      <c r="AC400" s="129">
        <v>1.0</v>
      </c>
      <c r="AD400" s="129">
        <v>1.75</v>
      </c>
      <c r="AE400" s="129">
        <v>312.0</v>
      </c>
      <c r="AF400" s="14" t="s">
        <v>41</v>
      </c>
      <c r="AG400" s="129">
        <v>1.0</v>
      </c>
      <c r="AH400" s="129">
        <v>4.0</v>
      </c>
      <c r="AI400" s="129">
        <v>1.0</v>
      </c>
      <c r="AJ400" s="129">
        <v>1.0</v>
      </c>
      <c r="AK400" s="129">
        <v>1.0</v>
      </c>
      <c r="AL400" s="130">
        <v>45386.658824652775</v>
      </c>
    </row>
    <row r="401">
      <c r="A401" s="129">
        <v>645.0</v>
      </c>
      <c r="B401" s="14" t="s">
        <v>42</v>
      </c>
      <c r="C401" s="14" t="s">
        <v>32</v>
      </c>
      <c r="D401" s="14" t="s">
        <v>371</v>
      </c>
      <c r="E401" s="14" t="s">
        <v>598</v>
      </c>
      <c r="F401" s="15" t="s">
        <v>45</v>
      </c>
      <c r="G401" s="15" t="s">
        <v>46</v>
      </c>
      <c r="H401" s="18" t="s">
        <v>1057</v>
      </c>
      <c r="I401" s="18" t="s">
        <v>1058</v>
      </c>
      <c r="J401" s="129">
        <v>1552496.55</v>
      </c>
      <c r="K401" s="129">
        <v>1341736.93</v>
      </c>
      <c r="L401" s="129">
        <v>54244.25</v>
      </c>
      <c r="M401" s="129">
        <v>51423.25</v>
      </c>
      <c r="N401" s="129">
        <v>8.0</v>
      </c>
      <c r="O401" s="129">
        <v>9.0</v>
      </c>
      <c r="P401" s="129">
        <v>624.0</v>
      </c>
      <c r="Q401" s="129">
        <v>590.0</v>
      </c>
      <c r="R401" s="129">
        <v>47.0</v>
      </c>
      <c r="S401" s="129">
        <v>63.0</v>
      </c>
      <c r="T401" s="129">
        <v>-11.0</v>
      </c>
      <c r="U401" s="129">
        <v>5.0</v>
      </c>
      <c r="V401" s="129">
        <v>-25.0</v>
      </c>
      <c r="W401" s="129">
        <v>5.49</v>
      </c>
      <c r="X401" s="129">
        <v>15.71</v>
      </c>
      <c r="Y401" s="129">
        <v>1.0</v>
      </c>
      <c r="Z401" s="129">
        <v>1.0</v>
      </c>
      <c r="AA401" s="129">
        <v>1.0</v>
      </c>
      <c r="AB401" s="129">
        <v>2.0</v>
      </c>
      <c r="AC401" s="129">
        <v>3.0</v>
      </c>
      <c r="AD401" s="129">
        <v>1.9</v>
      </c>
      <c r="AE401" s="129">
        <v>279.0</v>
      </c>
      <c r="AF401" s="129">
        <v>1.0</v>
      </c>
      <c r="AG401" s="129">
        <v>1.0</v>
      </c>
      <c r="AH401" s="129">
        <v>1.0</v>
      </c>
      <c r="AI401" s="129">
        <v>1.0</v>
      </c>
      <c r="AJ401" s="129">
        <v>2.0</v>
      </c>
      <c r="AK401" s="129">
        <v>2.0</v>
      </c>
      <c r="AL401" s="130">
        <v>45386.658824652775</v>
      </c>
    </row>
    <row r="402">
      <c r="A402" s="129">
        <v>647.0</v>
      </c>
      <c r="B402" s="14" t="s">
        <v>97</v>
      </c>
      <c r="C402" s="14" t="s">
        <v>32</v>
      </c>
      <c r="D402" s="14" t="s">
        <v>249</v>
      </c>
      <c r="E402" s="14" t="s">
        <v>599</v>
      </c>
      <c r="F402" s="15" t="s">
        <v>45</v>
      </c>
      <c r="G402" s="15" t="s">
        <v>46</v>
      </c>
      <c r="H402" s="18" t="s">
        <v>1057</v>
      </c>
      <c r="I402" s="18" t="s">
        <v>1058</v>
      </c>
      <c r="J402" s="129">
        <v>2421102.41</v>
      </c>
      <c r="K402" s="129">
        <v>2309763.37</v>
      </c>
      <c r="L402" s="129">
        <v>90243.6</v>
      </c>
      <c r="M402" s="129">
        <v>90404.75</v>
      </c>
      <c r="N402" s="129">
        <v>11.0</v>
      </c>
      <c r="O402" s="129">
        <v>33.0</v>
      </c>
      <c r="P402" s="129">
        <v>1047.0</v>
      </c>
      <c r="Q402" s="129">
        <v>1051.0</v>
      </c>
      <c r="R402" s="129">
        <v>41.0</v>
      </c>
      <c r="S402" s="129">
        <v>49.0</v>
      </c>
      <c r="T402" s="129">
        <v>-66.0</v>
      </c>
      <c r="U402" s="129">
        <v>0.0</v>
      </c>
      <c r="V402" s="129">
        <v>-16.0</v>
      </c>
      <c r="W402" s="129">
        <v>-0.18</v>
      </c>
      <c r="X402" s="129">
        <v>4.82</v>
      </c>
      <c r="Y402" s="129">
        <v>1.0</v>
      </c>
      <c r="Z402" s="129">
        <v>1.0</v>
      </c>
      <c r="AA402" s="129">
        <v>1.0</v>
      </c>
      <c r="AB402" s="129">
        <v>1.0</v>
      </c>
      <c r="AC402" s="129">
        <v>1.0</v>
      </c>
      <c r="AD402" s="129">
        <v>1.0</v>
      </c>
      <c r="AE402" s="129">
        <v>560.0</v>
      </c>
      <c r="AF402" s="129">
        <v>1.0</v>
      </c>
      <c r="AG402" s="129">
        <v>1.0</v>
      </c>
      <c r="AH402" s="129">
        <v>1.0</v>
      </c>
      <c r="AI402" s="129">
        <v>1.0</v>
      </c>
      <c r="AJ402" s="129">
        <v>1.0</v>
      </c>
      <c r="AK402" s="129">
        <v>1.0</v>
      </c>
      <c r="AL402" s="130">
        <v>45386.658824652775</v>
      </c>
    </row>
    <row r="403">
      <c r="A403" s="129">
        <v>648.0</v>
      </c>
      <c r="B403" s="14" t="s">
        <v>67</v>
      </c>
      <c r="C403" s="14" t="s">
        <v>32</v>
      </c>
      <c r="D403" s="14" t="s">
        <v>371</v>
      </c>
      <c r="E403" s="14" t="s">
        <v>600</v>
      </c>
      <c r="F403" s="15" t="s">
        <v>121</v>
      </c>
      <c r="G403" s="15" t="s">
        <v>36</v>
      </c>
      <c r="H403" s="18" t="s">
        <v>1057</v>
      </c>
      <c r="I403" s="18" t="s">
        <v>1058</v>
      </c>
      <c r="J403" s="129">
        <v>1418565.79</v>
      </c>
      <c r="K403" s="129">
        <v>959770.07</v>
      </c>
      <c r="L403" s="129">
        <v>47056.19</v>
      </c>
      <c r="M403" s="129">
        <v>35301.37</v>
      </c>
      <c r="N403" s="14" t="s">
        <v>41</v>
      </c>
      <c r="O403" s="14" t="s">
        <v>41</v>
      </c>
      <c r="P403" s="129">
        <v>435.0</v>
      </c>
      <c r="Q403" s="129">
        <v>309.0</v>
      </c>
      <c r="R403" s="129">
        <v>26.0</v>
      </c>
      <c r="S403" s="129">
        <v>27.0</v>
      </c>
      <c r="T403" s="14" t="s">
        <v>41</v>
      </c>
      <c r="U403" s="129">
        <v>40.0</v>
      </c>
      <c r="V403" s="129">
        <v>-3.0</v>
      </c>
      <c r="W403" s="129">
        <v>33.3</v>
      </c>
      <c r="X403" s="129">
        <v>47.8</v>
      </c>
      <c r="Y403" s="14" t="s">
        <v>41</v>
      </c>
      <c r="Z403" s="129">
        <v>1.0</v>
      </c>
      <c r="AA403" s="129">
        <v>1.0</v>
      </c>
      <c r="AB403" s="129">
        <v>5.0</v>
      </c>
      <c r="AC403" s="129">
        <v>5.0</v>
      </c>
      <c r="AD403" s="129">
        <v>3.55</v>
      </c>
      <c r="AE403" s="129">
        <v>120.0</v>
      </c>
      <c r="AF403" s="14" t="s">
        <v>41</v>
      </c>
      <c r="AG403" s="129">
        <v>1.0</v>
      </c>
      <c r="AH403" s="129">
        <v>1.0</v>
      </c>
      <c r="AI403" s="129">
        <v>4.0</v>
      </c>
      <c r="AJ403" s="129">
        <v>4.0</v>
      </c>
      <c r="AK403" s="129">
        <v>3.0</v>
      </c>
      <c r="AL403" s="130">
        <v>45386.658824652775</v>
      </c>
    </row>
    <row r="404">
      <c r="A404" s="129">
        <v>649.0</v>
      </c>
      <c r="B404" s="14" t="s">
        <v>60</v>
      </c>
      <c r="C404" s="14" t="s">
        <v>32</v>
      </c>
      <c r="D404" s="14" t="s">
        <v>61</v>
      </c>
      <c r="E404" s="14" t="s">
        <v>601</v>
      </c>
      <c r="F404" s="15" t="s">
        <v>220</v>
      </c>
      <c r="G404" s="15" t="s">
        <v>59</v>
      </c>
      <c r="H404" s="18" t="s">
        <v>1057</v>
      </c>
      <c r="I404" s="18" t="s">
        <v>1058</v>
      </c>
      <c r="J404" s="129">
        <v>1446476.01</v>
      </c>
      <c r="K404" s="129">
        <v>1246645.89</v>
      </c>
      <c r="L404" s="129">
        <v>42995.69</v>
      </c>
      <c r="M404" s="129">
        <v>46084.21</v>
      </c>
      <c r="N404" s="129">
        <v>43.0</v>
      </c>
      <c r="O404" s="129">
        <v>48.0</v>
      </c>
      <c r="P404" s="129">
        <v>545.0</v>
      </c>
      <c r="Q404" s="129">
        <v>541.0</v>
      </c>
      <c r="R404" s="129">
        <v>41.0</v>
      </c>
      <c r="S404" s="129">
        <v>46.0</v>
      </c>
      <c r="T404" s="129">
        <v>-10.0</v>
      </c>
      <c r="U404" s="129">
        <v>0.0</v>
      </c>
      <c r="V404" s="129">
        <v>-10.0</v>
      </c>
      <c r="W404" s="129">
        <v>-6.7</v>
      </c>
      <c r="X404" s="129">
        <v>16.03</v>
      </c>
      <c r="Y404" s="129">
        <v>1.0</v>
      </c>
      <c r="Z404" s="129">
        <v>1.0</v>
      </c>
      <c r="AA404" s="129">
        <v>1.0</v>
      </c>
      <c r="AB404" s="129">
        <v>1.0</v>
      </c>
      <c r="AC404" s="129">
        <v>3.0</v>
      </c>
      <c r="AD404" s="129">
        <v>1.5</v>
      </c>
      <c r="AE404" s="129">
        <v>355.0</v>
      </c>
      <c r="AF404" s="129">
        <v>1.0</v>
      </c>
      <c r="AG404" s="129">
        <v>1.0</v>
      </c>
      <c r="AH404" s="129">
        <v>1.0</v>
      </c>
      <c r="AI404" s="129">
        <v>1.0</v>
      </c>
      <c r="AJ404" s="129">
        <v>2.0</v>
      </c>
      <c r="AK404" s="129">
        <v>1.0</v>
      </c>
      <c r="AL404" s="130">
        <v>45386.658824652775</v>
      </c>
    </row>
    <row r="405">
      <c r="A405" s="129">
        <v>650.0</v>
      </c>
      <c r="B405" s="14" t="s">
        <v>47</v>
      </c>
      <c r="C405" s="14" t="s">
        <v>32</v>
      </c>
      <c r="D405" s="14" t="s">
        <v>602</v>
      </c>
      <c r="E405" s="14" t="s">
        <v>603</v>
      </c>
      <c r="F405" s="15" t="s">
        <v>96</v>
      </c>
      <c r="G405" s="15" t="s">
        <v>59</v>
      </c>
      <c r="H405" s="18" t="s">
        <v>1057</v>
      </c>
      <c r="I405" s="18" t="s">
        <v>1058</v>
      </c>
      <c r="J405" s="129">
        <v>1465219.97</v>
      </c>
      <c r="K405" s="129">
        <v>1332616.63</v>
      </c>
      <c r="L405" s="129">
        <v>35641.82</v>
      </c>
      <c r="M405" s="129">
        <v>33316.83</v>
      </c>
      <c r="N405" s="129">
        <v>50.0</v>
      </c>
      <c r="O405" s="129">
        <v>4.0</v>
      </c>
      <c r="P405" s="129">
        <v>400.0</v>
      </c>
      <c r="Q405" s="129">
        <v>402.0</v>
      </c>
      <c r="R405" s="129">
        <v>51.0</v>
      </c>
      <c r="S405" s="129">
        <v>47.0</v>
      </c>
      <c r="T405" s="129">
        <v>1150.0</v>
      </c>
      <c r="U405" s="129">
        <v>0.0</v>
      </c>
      <c r="V405" s="129">
        <v>8.0</v>
      </c>
      <c r="W405" s="129">
        <v>6.98</v>
      </c>
      <c r="X405" s="129">
        <v>9.95</v>
      </c>
      <c r="Y405" s="129">
        <v>5.0</v>
      </c>
      <c r="Z405" s="129">
        <v>1.0</v>
      </c>
      <c r="AA405" s="129">
        <v>1.0</v>
      </c>
      <c r="AB405" s="129">
        <v>2.0</v>
      </c>
      <c r="AC405" s="129">
        <v>2.0</v>
      </c>
      <c r="AD405" s="129">
        <v>1.85</v>
      </c>
      <c r="AE405" s="129">
        <v>288.0</v>
      </c>
      <c r="AF405" s="129">
        <v>4.0</v>
      </c>
      <c r="AG405" s="129">
        <v>1.0</v>
      </c>
      <c r="AH405" s="129">
        <v>1.0</v>
      </c>
      <c r="AI405" s="129">
        <v>1.0</v>
      </c>
      <c r="AJ405" s="129">
        <v>2.0</v>
      </c>
      <c r="AK405" s="129">
        <v>2.0</v>
      </c>
      <c r="AL405" s="130">
        <v>45386.658824652775</v>
      </c>
    </row>
    <row r="406">
      <c r="A406" s="129">
        <v>651.0</v>
      </c>
      <c r="B406" s="14" t="s">
        <v>122</v>
      </c>
      <c r="C406" s="14" t="s">
        <v>32</v>
      </c>
      <c r="D406" s="14" t="s">
        <v>415</v>
      </c>
      <c r="E406" s="14" t="s">
        <v>537</v>
      </c>
      <c r="F406" s="15" t="s">
        <v>209</v>
      </c>
      <c r="G406" s="15" t="s">
        <v>101</v>
      </c>
      <c r="H406" s="18" t="s">
        <v>1057</v>
      </c>
      <c r="I406" s="18" t="s">
        <v>1058</v>
      </c>
      <c r="J406" s="129">
        <v>275568.17</v>
      </c>
      <c r="K406" s="129">
        <v>494206.31</v>
      </c>
      <c r="L406" s="129">
        <v>16609.49</v>
      </c>
      <c r="M406" s="129">
        <v>36724.25</v>
      </c>
      <c r="N406" s="14" t="s">
        <v>41</v>
      </c>
      <c r="O406" s="14" t="s">
        <v>41</v>
      </c>
      <c r="P406" s="129">
        <v>143.0</v>
      </c>
      <c r="Q406" s="129">
        <v>127.0</v>
      </c>
      <c r="R406" s="129">
        <v>7.0</v>
      </c>
      <c r="S406" s="129">
        <v>5.0</v>
      </c>
      <c r="T406" s="14" t="s">
        <v>41</v>
      </c>
      <c r="U406" s="129">
        <v>12.0</v>
      </c>
      <c r="V406" s="129">
        <v>40.0</v>
      </c>
      <c r="W406" s="129">
        <v>-54.77</v>
      </c>
      <c r="X406" s="129">
        <v>-44.24</v>
      </c>
      <c r="Y406" s="14" t="s">
        <v>41</v>
      </c>
      <c r="Z406" s="129">
        <v>1.0</v>
      </c>
      <c r="AA406" s="129">
        <v>3.0</v>
      </c>
      <c r="AB406" s="129">
        <v>1.0</v>
      </c>
      <c r="AC406" s="129">
        <v>1.0</v>
      </c>
      <c r="AD406" s="129">
        <v>1.35</v>
      </c>
      <c r="AE406" s="129">
        <v>385.0</v>
      </c>
      <c r="AF406" s="14" t="s">
        <v>41</v>
      </c>
      <c r="AG406" s="129">
        <v>1.0</v>
      </c>
      <c r="AH406" s="129">
        <v>2.0</v>
      </c>
      <c r="AI406" s="129">
        <v>1.0</v>
      </c>
      <c r="AJ406" s="129">
        <v>1.0</v>
      </c>
      <c r="AK406" s="129">
        <v>1.0</v>
      </c>
      <c r="AL406" s="130">
        <v>45386.658824652775</v>
      </c>
    </row>
    <row r="407">
      <c r="A407" s="129">
        <v>652.0</v>
      </c>
      <c r="B407" s="14" t="s">
        <v>67</v>
      </c>
      <c r="C407" s="14" t="s">
        <v>32</v>
      </c>
      <c r="D407" s="14" t="s">
        <v>61</v>
      </c>
      <c r="E407" s="14" t="s">
        <v>261</v>
      </c>
      <c r="F407" s="15" t="s">
        <v>70</v>
      </c>
      <c r="G407" s="15" t="s">
        <v>36</v>
      </c>
      <c r="H407" s="18" t="s">
        <v>1057</v>
      </c>
      <c r="I407" s="18" t="s">
        <v>1058</v>
      </c>
      <c r="J407" s="129">
        <v>1325717.61</v>
      </c>
      <c r="K407" s="129">
        <v>957279.62</v>
      </c>
      <c r="L407" s="129">
        <v>41990.08</v>
      </c>
      <c r="M407" s="129">
        <v>31591.0</v>
      </c>
      <c r="N407" s="129">
        <v>44.0</v>
      </c>
      <c r="O407" s="129">
        <v>41.0</v>
      </c>
      <c r="P407" s="129">
        <v>609.0</v>
      </c>
      <c r="Q407" s="129">
        <v>433.0</v>
      </c>
      <c r="R407" s="129">
        <v>39.0</v>
      </c>
      <c r="S407" s="129">
        <v>24.0</v>
      </c>
      <c r="T407" s="129">
        <v>7.0</v>
      </c>
      <c r="U407" s="129">
        <v>40.0</v>
      </c>
      <c r="V407" s="129">
        <v>62.0</v>
      </c>
      <c r="W407" s="129">
        <v>32.92</v>
      </c>
      <c r="X407" s="129">
        <v>38.49</v>
      </c>
      <c r="Y407" s="129">
        <v>1.0</v>
      </c>
      <c r="Z407" s="129">
        <v>1.0</v>
      </c>
      <c r="AA407" s="129">
        <v>4.0</v>
      </c>
      <c r="AB407" s="129">
        <v>5.0</v>
      </c>
      <c r="AC407" s="129">
        <v>5.0</v>
      </c>
      <c r="AD407" s="129">
        <v>4.2</v>
      </c>
      <c r="AE407" s="129">
        <v>32.0</v>
      </c>
      <c r="AF407" s="129">
        <v>1.0</v>
      </c>
      <c r="AG407" s="129">
        <v>1.0</v>
      </c>
      <c r="AH407" s="129">
        <v>3.0</v>
      </c>
      <c r="AI407" s="129">
        <v>4.0</v>
      </c>
      <c r="AJ407" s="129">
        <v>4.0</v>
      </c>
      <c r="AK407" s="129">
        <v>4.0</v>
      </c>
      <c r="AL407" s="130">
        <v>45386.658824652775</v>
      </c>
    </row>
    <row r="408">
      <c r="A408" s="129">
        <v>655.0</v>
      </c>
      <c r="B408" s="14" t="s">
        <v>67</v>
      </c>
      <c r="C408" s="14" t="s">
        <v>32</v>
      </c>
      <c r="D408" s="14" t="s">
        <v>604</v>
      </c>
      <c r="E408" s="14" t="s">
        <v>488</v>
      </c>
      <c r="F408" s="15" t="s">
        <v>185</v>
      </c>
      <c r="G408" s="15" t="s">
        <v>46</v>
      </c>
      <c r="H408" s="18" t="s">
        <v>1057</v>
      </c>
      <c r="I408" s="18" t="s">
        <v>1058</v>
      </c>
      <c r="J408" s="129">
        <v>1488250.96</v>
      </c>
      <c r="K408" s="129">
        <v>1425713.49</v>
      </c>
      <c r="L408" s="129">
        <v>45362.18</v>
      </c>
      <c r="M408" s="129">
        <v>48424.27</v>
      </c>
      <c r="N408" s="129">
        <v>18.0</v>
      </c>
      <c r="O408" s="129">
        <v>60.0</v>
      </c>
      <c r="P408" s="129">
        <v>817.0</v>
      </c>
      <c r="Q408" s="129">
        <v>701.0</v>
      </c>
      <c r="R408" s="129">
        <v>42.0</v>
      </c>
      <c r="S408" s="129">
        <v>33.0</v>
      </c>
      <c r="T408" s="129">
        <v>-70.0</v>
      </c>
      <c r="U408" s="129">
        <v>16.0</v>
      </c>
      <c r="V408" s="129">
        <v>27.0</v>
      </c>
      <c r="W408" s="129">
        <v>-6.32</v>
      </c>
      <c r="X408" s="129">
        <v>4.39</v>
      </c>
      <c r="Y408" s="129">
        <v>1.0</v>
      </c>
      <c r="Z408" s="129">
        <v>1.0</v>
      </c>
      <c r="AA408" s="129">
        <v>2.0</v>
      </c>
      <c r="AB408" s="129">
        <v>1.0</v>
      </c>
      <c r="AC408" s="129">
        <v>1.0</v>
      </c>
      <c r="AD408" s="129">
        <v>1.2</v>
      </c>
      <c r="AE408" s="129">
        <v>442.0</v>
      </c>
      <c r="AF408" s="129">
        <v>1.0</v>
      </c>
      <c r="AG408" s="129">
        <v>1.0</v>
      </c>
      <c r="AH408" s="129">
        <v>2.0</v>
      </c>
      <c r="AI408" s="129">
        <v>1.0</v>
      </c>
      <c r="AJ408" s="129">
        <v>1.0</v>
      </c>
      <c r="AK408" s="129">
        <v>1.0</v>
      </c>
      <c r="AL408" s="130">
        <v>45386.658824652775</v>
      </c>
    </row>
    <row r="409">
      <c r="A409" s="129">
        <v>656.0</v>
      </c>
      <c r="B409" s="14" t="s">
        <v>97</v>
      </c>
      <c r="C409" s="14" t="s">
        <v>32</v>
      </c>
      <c r="D409" s="14" t="s">
        <v>605</v>
      </c>
      <c r="E409" s="14" t="s">
        <v>606</v>
      </c>
      <c r="F409" s="15" t="s">
        <v>209</v>
      </c>
      <c r="G409" s="15" t="s">
        <v>101</v>
      </c>
      <c r="H409" s="18" t="s">
        <v>1057</v>
      </c>
      <c r="I409" s="18" t="s">
        <v>1058</v>
      </c>
      <c r="J409" s="129">
        <v>722602.92</v>
      </c>
      <c r="K409" s="129">
        <v>747755.15</v>
      </c>
      <c r="L409" s="129">
        <v>25098.25</v>
      </c>
      <c r="M409" s="129">
        <v>25295.75</v>
      </c>
      <c r="N409" s="129">
        <v>13.0</v>
      </c>
      <c r="O409" s="129">
        <v>15.0</v>
      </c>
      <c r="P409" s="129">
        <v>246.0</v>
      </c>
      <c r="Q409" s="129">
        <v>255.0</v>
      </c>
      <c r="R409" s="129">
        <v>16.0</v>
      </c>
      <c r="S409" s="129">
        <v>20.0</v>
      </c>
      <c r="T409" s="129">
        <v>-13.0</v>
      </c>
      <c r="U409" s="129">
        <v>-3.0</v>
      </c>
      <c r="V409" s="129">
        <v>-20.0</v>
      </c>
      <c r="W409" s="129">
        <v>-0.78</v>
      </c>
      <c r="X409" s="129">
        <v>-3.36</v>
      </c>
      <c r="Y409" s="129">
        <v>1.0</v>
      </c>
      <c r="Z409" s="129">
        <v>1.0</v>
      </c>
      <c r="AA409" s="129">
        <v>1.0</v>
      </c>
      <c r="AB409" s="129">
        <v>1.0</v>
      </c>
      <c r="AC409" s="129">
        <v>1.0</v>
      </c>
      <c r="AD409" s="129">
        <v>1.0</v>
      </c>
      <c r="AE409" s="129">
        <v>507.0</v>
      </c>
      <c r="AF409" s="129">
        <v>1.0</v>
      </c>
      <c r="AG409" s="129">
        <v>1.0</v>
      </c>
      <c r="AH409" s="129">
        <v>1.0</v>
      </c>
      <c r="AI409" s="129">
        <v>1.0</v>
      </c>
      <c r="AJ409" s="129">
        <v>1.0</v>
      </c>
      <c r="AK409" s="129">
        <v>1.0</v>
      </c>
      <c r="AL409" s="130">
        <v>45386.658824652775</v>
      </c>
    </row>
    <row r="410">
      <c r="A410" s="129">
        <v>657.0</v>
      </c>
      <c r="B410" s="14" t="s">
        <v>67</v>
      </c>
      <c r="C410" s="14" t="s">
        <v>32</v>
      </c>
      <c r="D410" s="14" t="s">
        <v>607</v>
      </c>
      <c r="E410" s="14" t="s">
        <v>608</v>
      </c>
      <c r="F410" s="15" t="s">
        <v>159</v>
      </c>
      <c r="G410" s="15" t="s">
        <v>46</v>
      </c>
      <c r="H410" s="18" t="s">
        <v>1057</v>
      </c>
      <c r="I410" s="18" t="s">
        <v>1058</v>
      </c>
      <c r="J410" s="129">
        <v>774570.3</v>
      </c>
      <c r="K410" s="129">
        <v>944749.44</v>
      </c>
      <c r="L410" s="129">
        <v>33250.49</v>
      </c>
      <c r="M410" s="129">
        <v>40255.63</v>
      </c>
      <c r="N410" s="14" t="s">
        <v>41</v>
      </c>
      <c r="O410" s="14" t="s">
        <v>41</v>
      </c>
      <c r="P410" s="129">
        <v>388.0</v>
      </c>
      <c r="Q410" s="129">
        <v>500.0</v>
      </c>
      <c r="R410" s="129">
        <v>27.0</v>
      </c>
      <c r="S410" s="129">
        <v>40.0</v>
      </c>
      <c r="T410" s="14" t="s">
        <v>41</v>
      </c>
      <c r="U410" s="129">
        <v>-22.0</v>
      </c>
      <c r="V410" s="129">
        <v>-32.0</v>
      </c>
      <c r="W410" s="129">
        <v>-17.4</v>
      </c>
      <c r="X410" s="129">
        <v>-18.01</v>
      </c>
      <c r="Y410" s="14" t="s">
        <v>41</v>
      </c>
      <c r="Z410" s="129">
        <v>1.0</v>
      </c>
      <c r="AA410" s="129">
        <v>1.0</v>
      </c>
      <c r="AB410" s="129">
        <v>1.0</v>
      </c>
      <c r="AC410" s="129">
        <v>1.0</v>
      </c>
      <c r="AD410" s="129">
        <v>0.95</v>
      </c>
      <c r="AE410" s="129">
        <v>591.0</v>
      </c>
      <c r="AF410" s="14" t="s">
        <v>41</v>
      </c>
      <c r="AG410" s="129">
        <v>1.0</v>
      </c>
      <c r="AH410" s="129">
        <v>1.0</v>
      </c>
      <c r="AI410" s="129">
        <v>1.0</v>
      </c>
      <c r="AJ410" s="129">
        <v>1.0</v>
      </c>
      <c r="AK410" s="129">
        <v>1.0</v>
      </c>
      <c r="AL410" s="130">
        <v>45386.658824652775</v>
      </c>
    </row>
    <row r="411">
      <c r="A411" s="129">
        <v>658.0</v>
      </c>
      <c r="B411" s="14" t="s">
        <v>60</v>
      </c>
      <c r="C411" s="14" t="s">
        <v>32</v>
      </c>
      <c r="D411" s="14" t="s">
        <v>609</v>
      </c>
      <c r="E411" s="14" t="s">
        <v>378</v>
      </c>
      <c r="F411" s="15" t="s">
        <v>96</v>
      </c>
      <c r="G411" s="15" t="s">
        <v>59</v>
      </c>
      <c r="H411" s="18" t="s">
        <v>1057</v>
      </c>
      <c r="I411" s="18" t="s">
        <v>1058</v>
      </c>
      <c r="J411" s="129">
        <v>2057399.88</v>
      </c>
      <c r="K411" s="129">
        <v>1761665.0</v>
      </c>
      <c r="L411" s="129">
        <v>50214.68</v>
      </c>
      <c r="M411" s="129">
        <v>43511.97</v>
      </c>
      <c r="N411" s="129">
        <v>9.0</v>
      </c>
      <c r="O411" s="129">
        <v>11.0</v>
      </c>
      <c r="P411" s="129">
        <v>570.0</v>
      </c>
      <c r="Q411" s="129">
        <v>513.0</v>
      </c>
      <c r="R411" s="129">
        <v>60.0</v>
      </c>
      <c r="S411" s="129">
        <v>48.0</v>
      </c>
      <c r="T411" s="129">
        <v>-18.0</v>
      </c>
      <c r="U411" s="129">
        <v>11.0</v>
      </c>
      <c r="V411" s="129">
        <v>25.0</v>
      </c>
      <c r="W411" s="129">
        <v>15.4</v>
      </c>
      <c r="X411" s="129">
        <v>16.79</v>
      </c>
      <c r="Y411" s="129">
        <v>1.0</v>
      </c>
      <c r="Z411" s="129">
        <v>1.0</v>
      </c>
      <c r="AA411" s="129">
        <v>2.0</v>
      </c>
      <c r="AB411" s="129">
        <v>4.0</v>
      </c>
      <c r="AC411" s="129">
        <v>3.0</v>
      </c>
      <c r="AD411" s="129">
        <v>2.9</v>
      </c>
      <c r="AE411" s="129">
        <v>180.0</v>
      </c>
      <c r="AF411" s="129">
        <v>1.0</v>
      </c>
      <c r="AG411" s="129">
        <v>1.0</v>
      </c>
      <c r="AH411" s="129">
        <v>2.0</v>
      </c>
      <c r="AI411" s="129">
        <v>3.0</v>
      </c>
      <c r="AJ411" s="129">
        <v>2.0</v>
      </c>
      <c r="AK411" s="129">
        <v>3.0</v>
      </c>
      <c r="AL411" s="130">
        <v>45386.658824652775</v>
      </c>
    </row>
    <row r="412">
      <c r="A412" s="129">
        <v>660.0</v>
      </c>
      <c r="B412" s="14" t="s">
        <v>67</v>
      </c>
      <c r="C412" s="14" t="s">
        <v>32</v>
      </c>
      <c r="D412" s="14" t="s">
        <v>71</v>
      </c>
      <c r="E412" s="14" t="s">
        <v>610</v>
      </c>
      <c r="F412" s="15" t="s">
        <v>121</v>
      </c>
      <c r="G412" s="15" t="s">
        <v>36</v>
      </c>
      <c r="H412" s="18" t="s">
        <v>1057</v>
      </c>
      <c r="I412" s="18" t="s">
        <v>1058</v>
      </c>
      <c r="J412" s="129">
        <v>1040564.53</v>
      </c>
      <c r="K412" s="129">
        <v>794738.08</v>
      </c>
      <c r="L412" s="129">
        <v>31869.01</v>
      </c>
      <c r="M412" s="129">
        <v>28037.31</v>
      </c>
      <c r="N412" s="129">
        <v>34.0</v>
      </c>
      <c r="O412" s="129">
        <v>53.0</v>
      </c>
      <c r="P412" s="129">
        <v>351.0</v>
      </c>
      <c r="Q412" s="129">
        <v>322.0</v>
      </c>
      <c r="R412" s="129">
        <v>18.0</v>
      </c>
      <c r="S412" s="129">
        <v>34.0</v>
      </c>
      <c r="T412" s="129">
        <v>-35.0</v>
      </c>
      <c r="U412" s="129">
        <v>9.0</v>
      </c>
      <c r="V412" s="129">
        <v>-47.0</v>
      </c>
      <c r="W412" s="129">
        <v>13.67</v>
      </c>
      <c r="X412" s="129">
        <v>30.93</v>
      </c>
      <c r="Y412" s="129">
        <v>1.0</v>
      </c>
      <c r="Z412" s="129">
        <v>1.0</v>
      </c>
      <c r="AA412" s="129">
        <v>1.0</v>
      </c>
      <c r="AB412" s="129">
        <v>3.0</v>
      </c>
      <c r="AC412" s="129">
        <v>5.0</v>
      </c>
      <c r="AD412" s="129">
        <v>2.8</v>
      </c>
      <c r="AE412" s="129">
        <v>187.0</v>
      </c>
      <c r="AF412" s="129">
        <v>1.0</v>
      </c>
      <c r="AG412" s="129">
        <v>1.0</v>
      </c>
      <c r="AH412" s="129">
        <v>1.0</v>
      </c>
      <c r="AI412" s="129">
        <v>2.0</v>
      </c>
      <c r="AJ412" s="129">
        <v>4.0</v>
      </c>
      <c r="AK412" s="129">
        <v>3.0</v>
      </c>
      <c r="AL412" s="130">
        <v>45386.658824652775</v>
      </c>
    </row>
    <row r="413">
      <c r="A413" s="129">
        <v>661.0</v>
      </c>
      <c r="B413" s="14" t="s">
        <v>31</v>
      </c>
      <c r="C413" s="14" t="s">
        <v>32</v>
      </c>
      <c r="D413" s="14" t="s">
        <v>611</v>
      </c>
      <c r="E413" s="14" t="s">
        <v>612</v>
      </c>
      <c r="F413" s="15" t="s">
        <v>366</v>
      </c>
      <c r="G413" s="15" t="s">
        <v>46</v>
      </c>
      <c r="H413" s="18" t="s">
        <v>1057</v>
      </c>
      <c r="I413" s="18" t="s">
        <v>1058</v>
      </c>
      <c r="J413" s="129">
        <v>1784267.02</v>
      </c>
      <c r="K413" s="129">
        <v>2047026.0</v>
      </c>
      <c r="L413" s="129">
        <v>69512.92</v>
      </c>
      <c r="M413" s="129">
        <v>78508.75</v>
      </c>
      <c r="N413" s="129">
        <v>132.0</v>
      </c>
      <c r="O413" s="129">
        <v>39.0</v>
      </c>
      <c r="P413" s="129">
        <v>625.0</v>
      </c>
      <c r="Q413" s="129">
        <v>631.0</v>
      </c>
      <c r="R413" s="129">
        <v>103.0</v>
      </c>
      <c r="S413" s="129">
        <v>62.0</v>
      </c>
      <c r="T413" s="129">
        <v>238.0</v>
      </c>
      <c r="U413" s="129">
        <v>0.0</v>
      </c>
      <c r="V413" s="129">
        <v>66.0</v>
      </c>
      <c r="W413" s="129">
        <v>-11.46</v>
      </c>
      <c r="X413" s="129">
        <v>-12.84</v>
      </c>
      <c r="Y413" s="129">
        <v>5.0</v>
      </c>
      <c r="Z413" s="129">
        <v>1.0</v>
      </c>
      <c r="AA413" s="129">
        <v>4.0</v>
      </c>
      <c r="AB413" s="129">
        <v>1.0</v>
      </c>
      <c r="AC413" s="129">
        <v>1.0</v>
      </c>
      <c r="AD413" s="129">
        <v>1.8</v>
      </c>
      <c r="AE413" s="129">
        <v>307.0</v>
      </c>
      <c r="AF413" s="129">
        <v>4.0</v>
      </c>
      <c r="AG413" s="129">
        <v>1.0</v>
      </c>
      <c r="AH413" s="129">
        <v>3.0</v>
      </c>
      <c r="AI413" s="129">
        <v>1.0</v>
      </c>
      <c r="AJ413" s="129">
        <v>1.0</v>
      </c>
      <c r="AK413" s="129">
        <v>1.0</v>
      </c>
      <c r="AL413" s="130">
        <v>45386.658824652775</v>
      </c>
    </row>
    <row r="414">
      <c r="A414" s="129">
        <v>662.0</v>
      </c>
      <c r="B414" s="14" t="s">
        <v>60</v>
      </c>
      <c r="C414" s="14" t="s">
        <v>32</v>
      </c>
      <c r="D414" s="14" t="s">
        <v>613</v>
      </c>
      <c r="E414" s="14" t="s">
        <v>614</v>
      </c>
      <c r="F414" s="15" t="s">
        <v>81</v>
      </c>
      <c r="G414" s="15" t="s">
        <v>36</v>
      </c>
      <c r="H414" s="18" t="s">
        <v>1057</v>
      </c>
      <c r="I414" s="18" t="s">
        <v>1058</v>
      </c>
      <c r="J414" s="129">
        <v>929323.93</v>
      </c>
      <c r="K414" s="129">
        <v>793067.28</v>
      </c>
      <c r="L414" s="129">
        <v>23835.97</v>
      </c>
      <c r="M414" s="129">
        <v>21032.32</v>
      </c>
      <c r="N414" s="129">
        <v>10.0</v>
      </c>
      <c r="O414" s="129">
        <v>22.0</v>
      </c>
      <c r="P414" s="129">
        <v>459.0</v>
      </c>
      <c r="Q414" s="129">
        <v>381.0</v>
      </c>
      <c r="R414" s="129">
        <v>19.0</v>
      </c>
      <c r="S414" s="129">
        <v>27.0</v>
      </c>
      <c r="T414" s="129">
        <v>-54.0</v>
      </c>
      <c r="U414" s="129">
        <v>20.0</v>
      </c>
      <c r="V414" s="129">
        <v>-29.0</v>
      </c>
      <c r="W414" s="129">
        <v>13.33</v>
      </c>
      <c r="X414" s="129">
        <v>17.18</v>
      </c>
      <c r="Y414" s="129">
        <v>1.0</v>
      </c>
      <c r="Z414" s="129">
        <v>1.0</v>
      </c>
      <c r="AA414" s="129">
        <v>1.0</v>
      </c>
      <c r="AB414" s="129">
        <v>3.0</v>
      </c>
      <c r="AC414" s="129">
        <v>3.0</v>
      </c>
      <c r="AD414" s="129">
        <v>2.3</v>
      </c>
      <c r="AE414" s="129">
        <v>228.0</v>
      </c>
      <c r="AF414" s="129">
        <v>1.0</v>
      </c>
      <c r="AG414" s="129">
        <v>1.0</v>
      </c>
      <c r="AH414" s="129">
        <v>1.0</v>
      </c>
      <c r="AI414" s="129">
        <v>2.0</v>
      </c>
      <c r="AJ414" s="129">
        <v>2.0</v>
      </c>
      <c r="AK414" s="129">
        <v>2.0</v>
      </c>
      <c r="AL414" s="130">
        <v>45386.658824652775</v>
      </c>
    </row>
    <row r="415">
      <c r="A415" s="129">
        <v>663.0</v>
      </c>
      <c r="B415" s="14" t="s">
        <v>47</v>
      </c>
      <c r="C415" s="14" t="s">
        <v>32</v>
      </c>
      <c r="D415" s="14" t="s">
        <v>518</v>
      </c>
      <c r="E415" s="14" t="s">
        <v>161</v>
      </c>
      <c r="F415" s="15" t="s">
        <v>425</v>
      </c>
      <c r="G415" s="15" t="s">
        <v>36</v>
      </c>
      <c r="H415" s="18" t="s">
        <v>1057</v>
      </c>
      <c r="I415" s="18" t="s">
        <v>1058</v>
      </c>
      <c r="J415" s="129">
        <v>727174.15</v>
      </c>
      <c r="K415" s="129">
        <v>799562.36</v>
      </c>
      <c r="L415" s="129">
        <v>17011.5</v>
      </c>
      <c r="M415" s="129">
        <v>22140.41</v>
      </c>
      <c r="N415" s="14" t="s">
        <v>41</v>
      </c>
      <c r="O415" s="129">
        <v>6.0</v>
      </c>
      <c r="P415" s="129">
        <v>244.0</v>
      </c>
      <c r="Q415" s="129">
        <v>329.0</v>
      </c>
      <c r="R415" s="129">
        <v>17.0</v>
      </c>
      <c r="S415" s="129">
        <v>26.0</v>
      </c>
      <c r="T415" s="14" t="s">
        <v>41</v>
      </c>
      <c r="U415" s="129">
        <v>-25.0</v>
      </c>
      <c r="V415" s="129">
        <v>-34.0</v>
      </c>
      <c r="W415" s="129">
        <v>-23.17</v>
      </c>
      <c r="X415" s="129">
        <v>-9.05</v>
      </c>
      <c r="Y415" s="14" t="s">
        <v>41</v>
      </c>
      <c r="Z415" s="129">
        <v>1.0</v>
      </c>
      <c r="AA415" s="129">
        <v>1.0</v>
      </c>
      <c r="AB415" s="129">
        <v>1.0</v>
      </c>
      <c r="AC415" s="129">
        <v>1.0</v>
      </c>
      <c r="AD415" s="129">
        <v>0.95</v>
      </c>
      <c r="AE415" s="129">
        <v>578.0</v>
      </c>
      <c r="AF415" s="14" t="s">
        <v>41</v>
      </c>
      <c r="AG415" s="129">
        <v>1.0</v>
      </c>
      <c r="AH415" s="129">
        <v>1.0</v>
      </c>
      <c r="AI415" s="129">
        <v>1.0</v>
      </c>
      <c r="AJ415" s="129">
        <v>1.0</v>
      </c>
      <c r="AK415" s="129">
        <v>1.0</v>
      </c>
      <c r="AL415" s="130">
        <v>45386.658824652775</v>
      </c>
    </row>
    <row r="416">
      <c r="A416" s="129">
        <v>664.0</v>
      </c>
      <c r="B416" s="14" t="s">
        <v>60</v>
      </c>
      <c r="C416" s="14" t="s">
        <v>32</v>
      </c>
      <c r="D416" s="14" t="s">
        <v>615</v>
      </c>
      <c r="E416" s="14" t="s">
        <v>616</v>
      </c>
      <c r="F416" s="15" t="s">
        <v>220</v>
      </c>
      <c r="G416" s="15" t="s">
        <v>59</v>
      </c>
      <c r="H416" s="18" t="s">
        <v>1057</v>
      </c>
      <c r="I416" s="18" t="s">
        <v>1058</v>
      </c>
      <c r="J416" s="129">
        <v>909145.8</v>
      </c>
      <c r="K416" s="129">
        <v>967131.8</v>
      </c>
      <c r="L416" s="129">
        <v>32320.62</v>
      </c>
      <c r="M416" s="129">
        <v>33642.61</v>
      </c>
      <c r="N416" s="129">
        <v>5.0</v>
      </c>
      <c r="O416" s="129">
        <v>4.0</v>
      </c>
      <c r="P416" s="129">
        <v>363.0</v>
      </c>
      <c r="Q416" s="129">
        <v>325.0</v>
      </c>
      <c r="R416" s="129">
        <v>18.0</v>
      </c>
      <c r="S416" s="129">
        <v>24.0</v>
      </c>
      <c r="T416" s="129">
        <v>25.0</v>
      </c>
      <c r="U416" s="129">
        <v>11.0</v>
      </c>
      <c r="V416" s="129">
        <v>-25.0</v>
      </c>
      <c r="W416" s="129">
        <v>-3.93</v>
      </c>
      <c r="X416" s="129">
        <v>-6.0</v>
      </c>
      <c r="Y416" s="129">
        <v>1.0</v>
      </c>
      <c r="Z416" s="129">
        <v>1.0</v>
      </c>
      <c r="AA416" s="129">
        <v>1.0</v>
      </c>
      <c r="AB416" s="129">
        <v>1.0</v>
      </c>
      <c r="AC416" s="129">
        <v>1.0</v>
      </c>
      <c r="AD416" s="129">
        <v>1.0</v>
      </c>
      <c r="AE416" s="129">
        <v>525.0</v>
      </c>
      <c r="AF416" s="129">
        <v>1.0</v>
      </c>
      <c r="AG416" s="129">
        <v>1.0</v>
      </c>
      <c r="AH416" s="129">
        <v>1.0</v>
      </c>
      <c r="AI416" s="129">
        <v>1.0</v>
      </c>
      <c r="AJ416" s="129">
        <v>1.0</v>
      </c>
      <c r="AK416" s="129">
        <v>1.0</v>
      </c>
      <c r="AL416" s="130">
        <v>45386.658824652775</v>
      </c>
    </row>
    <row r="417">
      <c r="A417" s="129">
        <v>665.0</v>
      </c>
      <c r="B417" s="14" t="s">
        <v>31</v>
      </c>
      <c r="C417" s="14" t="s">
        <v>32</v>
      </c>
      <c r="D417" s="14" t="s">
        <v>213</v>
      </c>
      <c r="E417" s="14" t="s">
        <v>195</v>
      </c>
      <c r="F417" s="15" t="s">
        <v>366</v>
      </c>
      <c r="G417" s="15" t="s">
        <v>46</v>
      </c>
      <c r="H417" s="18" t="s">
        <v>1057</v>
      </c>
      <c r="I417" s="18" t="s">
        <v>1058</v>
      </c>
      <c r="J417" s="129">
        <v>3191559.65</v>
      </c>
      <c r="K417" s="129">
        <v>2739568.93</v>
      </c>
      <c r="L417" s="129">
        <v>122629.35</v>
      </c>
      <c r="M417" s="129">
        <v>111115.65</v>
      </c>
      <c r="N417" s="129">
        <v>187.0</v>
      </c>
      <c r="O417" s="129">
        <v>147.0</v>
      </c>
      <c r="P417" s="129">
        <v>1127.0</v>
      </c>
      <c r="Q417" s="129">
        <v>973.0</v>
      </c>
      <c r="R417" s="129">
        <v>143.0</v>
      </c>
      <c r="S417" s="129">
        <v>80.0</v>
      </c>
      <c r="T417" s="129">
        <v>27.0</v>
      </c>
      <c r="U417" s="129">
        <v>15.0</v>
      </c>
      <c r="V417" s="129">
        <v>78.0</v>
      </c>
      <c r="W417" s="129">
        <v>10.36</v>
      </c>
      <c r="X417" s="129">
        <v>16.5</v>
      </c>
      <c r="Y417" s="129">
        <v>1.0</v>
      </c>
      <c r="Z417" s="129">
        <v>1.0</v>
      </c>
      <c r="AA417" s="129">
        <v>4.0</v>
      </c>
      <c r="AB417" s="129">
        <v>3.0</v>
      </c>
      <c r="AC417" s="129">
        <v>3.0</v>
      </c>
      <c r="AD417" s="129">
        <v>2.9</v>
      </c>
      <c r="AE417" s="129">
        <v>183.0</v>
      </c>
      <c r="AF417" s="129">
        <v>1.0</v>
      </c>
      <c r="AG417" s="129">
        <v>1.0</v>
      </c>
      <c r="AH417" s="129">
        <v>3.0</v>
      </c>
      <c r="AI417" s="129">
        <v>2.0</v>
      </c>
      <c r="AJ417" s="129">
        <v>2.0</v>
      </c>
      <c r="AK417" s="129">
        <v>3.0</v>
      </c>
      <c r="AL417" s="130">
        <v>45386.658824652775</v>
      </c>
    </row>
    <row r="418">
      <c r="A418" s="129">
        <v>668.0</v>
      </c>
      <c r="B418" s="14" t="s">
        <v>31</v>
      </c>
      <c r="C418" s="14" t="s">
        <v>32</v>
      </c>
      <c r="D418" s="14" t="s">
        <v>135</v>
      </c>
      <c r="E418" s="14" t="s">
        <v>136</v>
      </c>
      <c r="F418" s="15" t="s">
        <v>93</v>
      </c>
      <c r="G418" s="15" t="s">
        <v>46</v>
      </c>
      <c r="H418" s="18" t="s">
        <v>1057</v>
      </c>
      <c r="I418" s="18" t="s">
        <v>1058</v>
      </c>
      <c r="J418" s="129">
        <v>829881.82</v>
      </c>
      <c r="K418" s="129">
        <v>815655.72</v>
      </c>
      <c r="L418" s="129">
        <v>31591.69</v>
      </c>
      <c r="M418" s="129">
        <v>35184.75</v>
      </c>
      <c r="N418" s="129">
        <v>21.0</v>
      </c>
      <c r="O418" s="129">
        <v>50.0</v>
      </c>
      <c r="P418" s="129">
        <v>400.0</v>
      </c>
      <c r="Q418" s="129">
        <v>394.0</v>
      </c>
      <c r="R418" s="129">
        <v>20.0</v>
      </c>
      <c r="S418" s="129">
        <v>40.0</v>
      </c>
      <c r="T418" s="129">
        <v>-58.0</v>
      </c>
      <c r="U418" s="129">
        <v>1.0</v>
      </c>
      <c r="V418" s="129">
        <v>-50.0</v>
      </c>
      <c r="W418" s="129">
        <v>-10.21</v>
      </c>
      <c r="X418" s="129">
        <v>1.74</v>
      </c>
      <c r="Y418" s="129">
        <v>1.0</v>
      </c>
      <c r="Z418" s="129">
        <v>1.0</v>
      </c>
      <c r="AA418" s="129">
        <v>1.0</v>
      </c>
      <c r="AB418" s="129">
        <v>1.0</v>
      </c>
      <c r="AC418" s="129">
        <v>1.0</v>
      </c>
      <c r="AD418" s="129">
        <v>1.0</v>
      </c>
      <c r="AE418" s="129">
        <v>523.0</v>
      </c>
      <c r="AF418" s="129">
        <v>1.0</v>
      </c>
      <c r="AG418" s="129">
        <v>1.0</v>
      </c>
      <c r="AH418" s="129">
        <v>1.0</v>
      </c>
      <c r="AI418" s="129">
        <v>1.0</v>
      </c>
      <c r="AJ418" s="129">
        <v>1.0</v>
      </c>
      <c r="AK418" s="129">
        <v>1.0</v>
      </c>
      <c r="AL418" s="130">
        <v>45386.658824652775</v>
      </c>
    </row>
    <row r="419">
      <c r="A419" s="129">
        <v>669.0</v>
      </c>
      <c r="B419" s="14" t="s">
        <v>97</v>
      </c>
      <c r="C419" s="14" t="s">
        <v>32</v>
      </c>
      <c r="D419" s="14" t="s">
        <v>617</v>
      </c>
      <c r="E419" s="14" t="s">
        <v>618</v>
      </c>
      <c r="F419" s="15" t="s">
        <v>209</v>
      </c>
      <c r="G419" s="15" t="s">
        <v>101</v>
      </c>
      <c r="H419" s="18" t="s">
        <v>1057</v>
      </c>
      <c r="I419" s="18" t="s">
        <v>1058</v>
      </c>
      <c r="J419" s="129">
        <v>557397.6</v>
      </c>
      <c r="K419" s="129">
        <v>394966.78</v>
      </c>
      <c r="L419" s="129">
        <v>15484.16</v>
      </c>
      <c r="M419" s="129">
        <v>11445.3</v>
      </c>
      <c r="N419" s="129">
        <v>1.0</v>
      </c>
      <c r="O419" s="129">
        <v>3.0</v>
      </c>
      <c r="P419" s="129">
        <v>180.0</v>
      </c>
      <c r="Q419" s="129">
        <v>145.0</v>
      </c>
      <c r="R419" s="129">
        <v>14.0</v>
      </c>
      <c r="S419" s="129">
        <v>20.0</v>
      </c>
      <c r="T419" s="129">
        <v>-66.0</v>
      </c>
      <c r="U419" s="129">
        <v>24.0</v>
      </c>
      <c r="V419" s="129">
        <v>-30.0</v>
      </c>
      <c r="W419" s="129">
        <v>35.29</v>
      </c>
      <c r="X419" s="129">
        <v>41.13</v>
      </c>
      <c r="Y419" s="129">
        <v>1.0</v>
      </c>
      <c r="Z419" s="129">
        <v>1.0</v>
      </c>
      <c r="AA419" s="129">
        <v>1.0</v>
      </c>
      <c r="AB419" s="129">
        <v>5.0</v>
      </c>
      <c r="AC419" s="129">
        <v>5.0</v>
      </c>
      <c r="AD419" s="129">
        <v>3.6</v>
      </c>
      <c r="AE419" s="129">
        <v>83.0</v>
      </c>
      <c r="AF419" s="129">
        <v>1.0</v>
      </c>
      <c r="AG419" s="129">
        <v>1.0</v>
      </c>
      <c r="AH419" s="129">
        <v>1.0</v>
      </c>
      <c r="AI419" s="129">
        <v>4.0</v>
      </c>
      <c r="AJ419" s="129">
        <v>4.0</v>
      </c>
      <c r="AK419" s="129">
        <v>3.0</v>
      </c>
      <c r="AL419" s="130">
        <v>45386.658824652775</v>
      </c>
    </row>
    <row r="420">
      <c r="A420" s="129">
        <v>671.0</v>
      </c>
      <c r="B420" s="14" t="s">
        <v>42</v>
      </c>
      <c r="C420" s="14" t="s">
        <v>32</v>
      </c>
      <c r="D420" s="14" t="s">
        <v>573</v>
      </c>
      <c r="E420" s="14" t="s">
        <v>574</v>
      </c>
      <c r="F420" s="15" t="s">
        <v>108</v>
      </c>
      <c r="G420" s="15" t="s">
        <v>46</v>
      </c>
      <c r="H420" s="18" t="s">
        <v>1057</v>
      </c>
      <c r="I420" s="18" t="s">
        <v>1058</v>
      </c>
      <c r="J420" s="129">
        <v>1300932.32</v>
      </c>
      <c r="K420" s="129">
        <v>1057348.33</v>
      </c>
      <c r="L420" s="129">
        <v>40482.5</v>
      </c>
      <c r="M420" s="129">
        <v>35089.75</v>
      </c>
      <c r="N420" s="129">
        <v>10.0</v>
      </c>
      <c r="O420" s="129">
        <v>37.0</v>
      </c>
      <c r="P420" s="129">
        <v>429.0</v>
      </c>
      <c r="Q420" s="129">
        <v>363.0</v>
      </c>
      <c r="R420" s="129">
        <v>39.0</v>
      </c>
      <c r="S420" s="129">
        <v>41.0</v>
      </c>
      <c r="T420" s="129">
        <v>-72.0</v>
      </c>
      <c r="U420" s="129">
        <v>18.0</v>
      </c>
      <c r="V420" s="129">
        <v>-4.0</v>
      </c>
      <c r="W420" s="129">
        <v>15.37</v>
      </c>
      <c r="X420" s="129">
        <v>23.04</v>
      </c>
      <c r="Y420" s="129">
        <v>1.0</v>
      </c>
      <c r="Z420" s="129">
        <v>1.0</v>
      </c>
      <c r="AA420" s="129">
        <v>1.0</v>
      </c>
      <c r="AB420" s="129">
        <v>4.0</v>
      </c>
      <c r="AC420" s="129">
        <v>4.0</v>
      </c>
      <c r="AD420" s="129">
        <v>2.95</v>
      </c>
      <c r="AE420" s="129">
        <v>171.0</v>
      </c>
      <c r="AF420" s="129">
        <v>1.0</v>
      </c>
      <c r="AG420" s="129">
        <v>1.0</v>
      </c>
      <c r="AH420" s="129">
        <v>1.0</v>
      </c>
      <c r="AI420" s="129">
        <v>3.0</v>
      </c>
      <c r="AJ420" s="129">
        <v>3.0</v>
      </c>
      <c r="AK420" s="129">
        <v>3.0</v>
      </c>
      <c r="AL420" s="130">
        <v>45386.658824652775</v>
      </c>
    </row>
    <row r="421">
      <c r="A421" s="129">
        <v>673.0</v>
      </c>
      <c r="B421" s="14" t="s">
        <v>122</v>
      </c>
      <c r="C421" s="14" t="s">
        <v>32</v>
      </c>
      <c r="D421" s="14" t="s">
        <v>510</v>
      </c>
      <c r="E421" s="14" t="s">
        <v>619</v>
      </c>
      <c r="F421" s="15" t="s">
        <v>143</v>
      </c>
      <c r="G421" s="15" t="s">
        <v>101</v>
      </c>
      <c r="H421" s="18" t="s">
        <v>1057</v>
      </c>
      <c r="I421" s="18" t="s">
        <v>1058</v>
      </c>
      <c r="J421" s="129">
        <v>963612.69</v>
      </c>
      <c r="K421" s="129">
        <v>974787.64</v>
      </c>
      <c r="L421" s="129">
        <v>25697.75</v>
      </c>
      <c r="M421" s="129">
        <v>29619.91</v>
      </c>
      <c r="N421" s="129">
        <v>1.0</v>
      </c>
      <c r="O421" s="14" t="s">
        <v>41</v>
      </c>
      <c r="P421" s="129">
        <v>322.0</v>
      </c>
      <c r="Q421" s="129">
        <v>342.0</v>
      </c>
      <c r="R421" s="129">
        <v>13.0</v>
      </c>
      <c r="S421" s="129">
        <v>9.0</v>
      </c>
      <c r="T421" s="14" t="s">
        <v>41</v>
      </c>
      <c r="U421" s="129">
        <v>-5.0</v>
      </c>
      <c r="V421" s="129">
        <v>44.0</v>
      </c>
      <c r="W421" s="129">
        <v>-13.24</v>
      </c>
      <c r="X421" s="129">
        <v>-1.15</v>
      </c>
      <c r="Y421" s="14" t="s">
        <v>41</v>
      </c>
      <c r="Z421" s="129">
        <v>1.0</v>
      </c>
      <c r="AA421" s="129">
        <v>3.0</v>
      </c>
      <c r="AB421" s="129">
        <v>1.0</v>
      </c>
      <c r="AC421" s="129">
        <v>1.0</v>
      </c>
      <c r="AD421" s="129">
        <v>1.35</v>
      </c>
      <c r="AE421" s="129">
        <v>387.0</v>
      </c>
      <c r="AF421" s="14" t="s">
        <v>41</v>
      </c>
      <c r="AG421" s="129">
        <v>1.0</v>
      </c>
      <c r="AH421" s="129">
        <v>2.0</v>
      </c>
      <c r="AI421" s="129">
        <v>1.0</v>
      </c>
      <c r="AJ421" s="129">
        <v>1.0</v>
      </c>
      <c r="AK421" s="129">
        <v>1.0</v>
      </c>
      <c r="AL421" s="130">
        <v>45386.658824652775</v>
      </c>
    </row>
    <row r="422">
      <c r="A422" s="129">
        <v>676.0</v>
      </c>
      <c r="B422" s="14" t="s">
        <v>122</v>
      </c>
      <c r="C422" s="14" t="s">
        <v>32</v>
      </c>
      <c r="D422" s="14" t="s">
        <v>91</v>
      </c>
      <c r="E422" s="14" t="s">
        <v>620</v>
      </c>
      <c r="F422" s="15" t="s">
        <v>143</v>
      </c>
      <c r="G422" s="15" t="s">
        <v>101</v>
      </c>
      <c r="H422" s="18" t="s">
        <v>1057</v>
      </c>
      <c r="I422" s="18" t="s">
        <v>1058</v>
      </c>
      <c r="J422" s="129">
        <v>755952.14</v>
      </c>
      <c r="K422" s="129">
        <v>1203210.93</v>
      </c>
      <c r="L422" s="129">
        <v>31224.75</v>
      </c>
      <c r="M422" s="129">
        <v>48887.5</v>
      </c>
      <c r="N422" s="14" t="s">
        <v>41</v>
      </c>
      <c r="O422" s="14" t="s">
        <v>41</v>
      </c>
      <c r="P422" s="129">
        <v>139.0</v>
      </c>
      <c r="Q422" s="129">
        <v>230.0</v>
      </c>
      <c r="R422" s="129">
        <v>8.0</v>
      </c>
      <c r="S422" s="129">
        <v>6.0</v>
      </c>
      <c r="T422" s="14" t="s">
        <v>41</v>
      </c>
      <c r="U422" s="129">
        <v>-39.0</v>
      </c>
      <c r="V422" s="129">
        <v>33.0</v>
      </c>
      <c r="W422" s="129">
        <v>-36.13</v>
      </c>
      <c r="X422" s="129">
        <v>-37.17</v>
      </c>
      <c r="Y422" s="14" t="s">
        <v>41</v>
      </c>
      <c r="Z422" s="129">
        <v>1.0</v>
      </c>
      <c r="AA422" s="129">
        <v>2.0</v>
      </c>
      <c r="AB422" s="129">
        <v>1.0</v>
      </c>
      <c r="AC422" s="129">
        <v>1.0</v>
      </c>
      <c r="AD422" s="129">
        <v>1.15</v>
      </c>
      <c r="AE422" s="129">
        <v>462.0</v>
      </c>
      <c r="AF422" s="14" t="s">
        <v>41</v>
      </c>
      <c r="AG422" s="129">
        <v>1.0</v>
      </c>
      <c r="AH422" s="129">
        <v>2.0</v>
      </c>
      <c r="AI422" s="129">
        <v>1.0</v>
      </c>
      <c r="AJ422" s="129">
        <v>1.0</v>
      </c>
      <c r="AK422" s="129">
        <v>1.0</v>
      </c>
      <c r="AL422" s="130">
        <v>45386.658824652775</v>
      </c>
    </row>
    <row r="423">
      <c r="A423" s="129">
        <v>677.0</v>
      </c>
      <c r="B423" s="14" t="s">
        <v>122</v>
      </c>
      <c r="C423" s="14" t="s">
        <v>32</v>
      </c>
      <c r="D423" s="14" t="s">
        <v>123</v>
      </c>
      <c r="E423" s="14" t="s">
        <v>124</v>
      </c>
      <c r="F423" s="15" t="s">
        <v>403</v>
      </c>
      <c r="G423" s="15" t="s">
        <v>46</v>
      </c>
      <c r="H423" s="18" t="s">
        <v>1057</v>
      </c>
      <c r="I423" s="18" t="s">
        <v>1058</v>
      </c>
      <c r="J423" s="129">
        <v>445577.17</v>
      </c>
      <c r="K423" s="129">
        <v>214884.98</v>
      </c>
      <c r="L423" s="129">
        <v>14291.8</v>
      </c>
      <c r="M423" s="129">
        <v>10496.25</v>
      </c>
      <c r="N423" s="129">
        <v>1.0</v>
      </c>
      <c r="O423" s="129">
        <v>4.0</v>
      </c>
      <c r="P423" s="129">
        <v>159.0</v>
      </c>
      <c r="Q423" s="129">
        <v>176.0</v>
      </c>
      <c r="R423" s="129">
        <v>7.0</v>
      </c>
      <c r="S423" s="129">
        <v>15.0</v>
      </c>
      <c r="T423" s="129">
        <v>-75.0</v>
      </c>
      <c r="U423" s="129">
        <v>-9.0</v>
      </c>
      <c r="V423" s="129">
        <v>-53.0</v>
      </c>
      <c r="W423" s="129">
        <v>36.16</v>
      </c>
      <c r="X423" s="129">
        <v>107.36</v>
      </c>
      <c r="Y423" s="129">
        <v>1.0</v>
      </c>
      <c r="Z423" s="129">
        <v>1.0</v>
      </c>
      <c r="AA423" s="129">
        <v>1.0</v>
      </c>
      <c r="AB423" s="129">
        <v>5.0</v>
      </c>
      <c r="AC423" s="129">
        <v>5.0</v>
      </c>
      <c r="AD423" s="129">
        <v>3.6</v>
      </c>
      <c r="AE423" s="129">
        <v>82.0</v>
      </c>
      <c r="AF423" s="129">
        <v>1.0</v>
      </c>
      <c r="AG423" s="129">
        <v>1.0</v>
      </c>
      <c r="AH423" s="129">
        <v>1.0</v>
      </c>
      <c r="AI423" s="129">
        <v>4.0</v>
      </c>
      <c r="AJ423" s="129">
        <v>4.0</v>
      </c>
      <c r="AK423" s="129">
        <v>3.0</v>
      </c>
      <c r="AL423" s="130">
        <v>45386.658824652775</v>
      </c>
    </row>
    <row r="424">
      <c r="A424" s="129">
        <v>678.0</v>
      </c>
      <c r="B424" s="14" t="s">
        <v>31</v>
      </c>
      <c r="C424" s="14" t="s">
        <v>32</v>
      </c>
      <c r="D424" s="14" t="s">
        <v>50</v>
      </c>
      <c r="E424" s="14" t="s">
        <v>51</v>
      </c>
      <c r="F424" s="15" t="s">
        <v>52</v>
      </c>
      <c r="G424" s="15" t="s">
        <v>46</v>
      </c>
      <c r="H424" s="18" t="s">
        <v>1057</v>
      </c>
      <c r="I424" s="18" t="s">
        <v>1063</v>
      </c>
      <c r="J424" s="129">
        <v>329456.31</v>
      </c>
      <c r="K424" s="129">
        <v>239068.01</v>
      </c>
      <c r="L424" s="129">
        <v>11982.6</v>
      </c>
      <c r="M424" s="129">
        <v>9039.75</v>
      </c>
      <c r="N424" s="129">
        <v>10.0</v>
      </c>
      <c r="O424" s="14" t="s">
        <v>41</v>
      </c>
      <c r="P424" s="129">
        <v>144.0</v>
      </c>
      <c r="Q424" s="129">
        <v>92.0</v>
      </c>
      <c r="R424" s="129">
        <v>14.0</v>
      </c>
      <c r="S424" s="129">
        <v>5.0</v>
      </c>
      <c r="T424" s="14" t="s">
        <v>41</v>
      </c>
      <c r="U424" s="129">
        <v>56.0</v>
      </c>
      <c r="V424" s="129">
        <v>180.0</v>
      </c>
      <c r="W424" s="129">
        <v>32.55</v>
      </c>
      <c r="X424" s="129">
        <v>37.81</v>
      </c>
      <c r="Y424" s="14" t="s">
        <v>41</v>
      </c>
      <c r="Z424" s="129">
        <v>1.0</v>
      </c>
      <c r="AA424" s="129">
        <v>5.0</v>
      </c>
      <c r="AB424" s="129">
        <v>5.0</v>
      </c>
      <c r="AC424" s="129">
        <v>5.0</v>
      </c>
      <c r="AD424" s="129">
        <v>4.35</v>
      </c>
      <c r="AE424" s="129">
        <v>17.0</v>
      </c>
      <c r="AF424" s="14" t="s">
        <v>41</v>
      </c>
      <c r="AG424" s="129">
        <v>1.0</v>
      </c>
      <c r="AH424" s="129">
        <v>4.0</v>
      </c>
      <c r="AI424" s="129">
        <v>4.0</v>
      </c>
      <c r="AJ424" s="129">
        <v>4.0</v>
      </c>
      <c r="AK424" s="129">
        <v>4.0</v>
      </c>
      <c r="AL424" s="130">
        <v>45386.658824652775</v>
      </c>
    </row>
    <row r="425">
      <c r="A425" s="129">
        <v>680.0</v>
      </c>
      <c r="B425" s="14" t="s">
        <v>42</v>
      </c>
      <c r="C425" s="14" t="s">
        <v>32</v>
      </c>
      <c r="D425" s="14" t="s">
        <v>150</v>
      </c>
      <c r="E425" s="14" t="s">
        <v>621</v>
      </c>
      <c r="F425" s="15" t="s">
        <v>108</v>
      </c>
      <c r="G425" s="15" t="s">
        <v>46</v>
      </c>
      <c r="H425" s="18" t="s">
        <v>1057</v>
      </c>
      <c r="I425" s="18" t="s">
        <v>1058</v>
      </c>
      <c r="J425" s="129">
        <v>978482.77</v>
      </c>
      <c r="K425" s="129">
        <v>1233836.9</v>
      </c>
      <c r="L425" s="129">
        <v>33089.53</v>
      </c>
      <c r="M425" s="129">
        <v>43613.85</v>
      </c>
      <c r="N425" s="129">
        <v>20.0</v>
      </c>
      <c r="O425" s="129">
        <v>12.0</v>
      </c>
      <c r="P425" s="129">
        <v>357.0</v>
      </c>
      <c r="Q425" s="129">
        <v>396.0</v>
      </c>
      <c r="R425" s="129">
        <v>46.0</v>
      </c>
      <c r="S425" s="129">
        <v>28.0</v>
      </c>
      <c r="T425" s="129">
        <v>66.0</v>
      </c>
      <c r="U425" s="129">
        <v>-9.0</v>
      </c>
      <c r="V425" s="129">
        <v>64.0</v>
      </c>
      <c r="W425" s="129">
        <v>-24.13</v>
      </c>
      <c r="X425" s="129">
        <v>-20.7</v>
      </c>
      <c r="Y425" s="129">
        <v>3.0</v>
      </c>
      <c r="Z425" s="129">
        <v>1.0</v>
      </c>
      <c r="AA425" s="129">
        <v>4.0</v>
      </c>
      <c r="AB425" s="129">
        <v>1.0</v>
      </c>
      <c r="AC425" s="129">
        <v>1.0</v>
      </c>
      <c r="AD425" s="129">
        <v>1.7</v>
      </c>
      <c r="AE425" s="129">
        <v>323.0</v>
      </c>
      <c r="AF425" s="129">
        <v>2.0</v>
      </c>
      <c r="AG425" s="129">
        <v>1.0</v>
      </c>
      <c r="AH425" s="129">
        <v>3.0</v>
      </c>
      <c r="AI425" s="129">
        <v>1.0</v>
      </c>
      <c r="AJ425" s="129">
        <v>1.0</v>
      </c>
      <c r="AK425" s="129">
        <v>1.0</v>
      </c>
      <c r="AL425" s="130">
        <v>45386.658824652775</v>
      </c>
    </row>
    <row r="426">
      <c r="A426" s="129">
        <v>681.0</v>
      </c>
      <c r="B426" s="14" t="s">
        <v>67</v>
      </c>
      <c r="C426" s="14" t="s">
        <v>32</v>
      </c>
      <c r="D426" s="14" t="s">
        <v>215</v>
      </c>
      <c r="E426" s="14" t="s">
        <v>622</v>
      </c>
      <c r="F426" s="15" t="s">
        <v>121</v>
      </c>
      <c r="G426" s="15" t="s">
        <v>36</v>
      </c>
      <c r="H426" s="18" t="s">
        <v>1057</v>
      </c>
      <c r="I426" s="18" t="s">
        <v>1058</v>
      </c>
      <c r="J426" s="129">
        <v>1402637.5</v>
      </c>
      <c r="K426" s="129">
        <v>751616.65</v>
      </c>
      <c r="L426" s="129">
        <v>41770.95</v>
      </c>
      <c r="M426" s="129">
        <v>25875.0</v>
      </c>
      <c r="N426" s="129">
        <v>24.0</v>
      </c>
      <c r="O426" s="129">
        <v>20.0</v>
      </c>
      <c r="P426" s="129">
        <v>383.0</v>
      </c>
      <c r="Q426" s="129">
        <v>264.0</v>
      </c>
      <c r="R426" s="129">
        <v>35.0</v>
      </c>
      <c r="S426" s="129">
        <v>20.0</v>
      </c>
      <c r="T426" s="129">
        <v>20.0</v>
      </c>
      <c r="U426" s="129">
        <v>45.0</v>
      </c>
      <c r="V426" s="129">
        <v>75.0</v>
      </c>
      <c r="W426" s="129">
        <v>61.43</v>
      </c>
      <c r="X426" s="129">
        <v>86.62</v>
      </c>
      <c r="Y426" s="129">
        <v>1.0</v>
      </c>
      <c r="Z426" s="129">
        <v>1.0</v>
      </c>
      <c r="AA426" s="129">
        <v>4.0</v>
      </c>
      <c r="AB426" s="129">
        <v>5.0</v>
      </c>
      <c r="AC426" s="129">
        <v>5.0</v>
      </c>
      <c r="AD426" s="129">
        <v>4.2</v>
      </c>
      <c r="AE426" s="129">
        <v>31.0</v>
      </c>
      <c r="AF426" s="129">
        <v>1.0</v>
      </c>
      <c r="AG426" s="129">
        <v>1.0</v>
      </c>
      <c r="AH426" s="129">
        <v>3.0</v>
      </c>
      <c r="AI426" s="129">
        <v>4.0</v>
      </c>
      <c r="AJ426" s="129">
        <v>4.0</v>
      </c>
      <c r="AK426" s="129">
        <v>4.0</v>
      </c>
      <c r="AL426" s="130">
        <v>45386.658824652775</v>
      </c>
    </row>
    <row r="427">
      <c r="A427" s="129">
        <v>682.0</v>
      </c>
      <c r="B427" s="14" t="s">
        <v>67</v>
      </c>
      <c r="C427" s="14" t="s">
        <v>32</v>
      </c>
      <c r="D427" s="14" t="s">
        <v>412</v>
      </c>
      <c r="E427" s="14" t="s">
        <v>413</v>
      </c>
      <c r="F427" s="15" t="s">
        <v>228</v>
      </c>
      <c r="G427" s="15" t="s">
        <v>36</v>
      </c>
      <c r="H427" s="18" t="s">
        <v>1057</v>
      </c>
      <c r="I427" s="18" t="s">
        <v>1058</v>
      </c>
      <c r="J427" s="129">
        <v>463413.29</v>
      </c>
      <c r="K427" s="129">
        <v>269739.41</v>
      </c>
      <c r="L427" s="129">
        <v>15330.0</v>
      </c>
      <c r="M427" s="129">
        <v>9450.38</v>
      </c>
      <c r="N427" s="129">
        <v>28.0</v>
      </c>
      <c r="O427" s="129">
        <v>23.0</v>
      </c>
      <c r="P427" s="129">
        <v>163.0</v>
      </c>
      <c r="Q427" s="129">
        <v>113.0</v>
      </c>
      <c r="R427" s="129">
        <v>14.0</v>
      </c>
      <c r="S427" s="129">
        <v>9.0</v>
      </c>
      <c r="T427" s="129">
        <v>21.0</v>
      </c>
      <c r="U427" s="129">
        <v>44.0</v>
      </c>
      <c r="V427" s="129">
        <v>55.0</v>
      </c>
      <c r="W427" s="129">
        <v>62.22</v>
      </c>
      <c r="X427" s="129">
        <v>71.8</v>
      </c>
      <c r="Y427" s="129">
        <v>1.0</v>
      </c>
      <c r="Z427" s="129">
        <v>1.0</v>
      </c>
      <c r="AA427" s="129">
        <v>3.0</v>
      </c>
      <c r="AB427" s="129">
        <v>5.0</v>
      </c>
      <c r="AC427" s="129">
        <v>5.0</v>
      </c>
      <c r="AD427" s="129">
        <v>4.0</v>
      </c>
      <c r="AE427" s="129">
        <v>44.0</v>
      </c>
      <c r="AF427" s="129">
        <v>1.0</v>
      </c>
      <c r="AG427" s="129">
        <v>1.0</v>
      </c>
      <c r="AH427" s="129">
        <v>2.0</v>
      </c>
      <c r="AI427" s="129">
        <v>4.0</v>
      </c>
      <c r="AJ427" s="129">
        <v>4.0</v>
      </c>
      <c r="AK427" s="129">
        <v>4.0</v>
      </c>
      <c r="AL427" s="130">
        <v>45386.658824652775</v>
      </c>
    </row>
    <row r="428">
      <c r="A428" s="129">
        <v>685.0</v>
      </c>
      <c r="B428" s="14" t="s">
        <v>60</v>
      </c>
      <c r="C428" s="14" t="s">
        <v>32</v>
      </c>
      <c r="D428" s="14" t="s">
        <v>623</v>
      </c>
      <c r="E428" s="14" t="s">
        <v>624</v>
      </c>
      <c r="F428" s="15" t="s">
        <v>220</v>
      </c>
      <c r="G428" s="15" t="s">
        <v>59</v>
      </c>
      <c r="H428" s="18" t="s">
        <v>1057</v>
      </c>
      <c r="I428" s="18" t="s">
        <v>1058</v>
      </c>
      <c r="J428" s="129">
        <v>1608508.87</v>
      </c>
      <c r="K428" s="129">
        <v>805914.07</v>
      </c>
      <c r="L428" s="129">
        <v>42397.11</v>
      </c>
      <c r="M428" s="129">
        <v>30720.14</v>
      </c>
      <c r="N428" s="129">
        <v>13.0</v>
      </c>
      <c r="O428" s="129">
        <v>1.0</v>
      </c>
      <c r="P428" s="129">
        <v>483.0</v>
      </c>
      <c r="Q428" s="129">
        <v>379.0</v>
      </c>
      <c r="R428" s="129">
        <v>51.0</v>
      </c>
      <c r="S428" s="129">
        <v>33.0</v>
      </c>
      <c r="T428" s="129">
        <v>1200.0</v>
      </c>
      <c r="U428" s="129">
        <v>27.0</v>
      </c>
      <c r="V428" s="129">
        <v>54.0</v>
      </c>
      <c r="W428" s="129">
        <v>38.01</v>
      </c>
      <c r="X428" s="129">
        <v>99.59</v>
      </c>
      <c r="Y428" s="129">
        <v>5.0</v>
      </c>
      <c r="Z428" s="129">
        <v>1.0</v>
      </c>
      <c r="AA428" s="129">
        <v>3.0</v>
      </c>
      <c r="AB428" s="129">
        <v>5.0</v>
      </c>
      <c r="AC428" s="129">
        <v>5.0</v>
      </c>
      <c r="AD428" s="129">
        <v>4.2</v>
      </c>
      <c r="AE428" s="129">
        <v>33.0</v>
      </c>
      <c r="AF428" s="129">
        <v>4.0</v>
      </c>
      <c r="AG428" s="129">
        <v>1.0</v>
      </c>
      <c r="AH428" s="129">
        <v>2.0</v>
      </c>
      <c r="AI428" s="129">
        <v>4.0</v>
      </c>
      <c r="AJ428" s="129">
        <v>4.0</v>
      </c>
      <c r="AK428" s="129">
        <v>4.0</v>
      </c>
      <c r="AL428" s="130">
        <v>45386.658824652775</v>
      </c>
    </row>
    <row r="429">
      <c r="A429" s="129">
        <v>688.0</v>
      </c>
      <c r="B429" s="14" t="s">
        <v>97</v>
      </c>
      <c r="C429" s="14" t="s">
        <v>32</v>
      </c>
      <c r="D429" s="14" t="s">
        <v>625</v>
      </c>
      <c r="E429" s="14" t="s">
        <v>626</v>
      </c>
      <c r="F429" s="15" t="s">
        <v>243</v>
      </c>
      <c r="G429" s="15" t="s">
        <v>101</v>
      </c>
      <c r="H429" s="18" t="s">
        <v>1057</v>
      </c>
      <c r="I429" s="18" t="s">
        <v>1058</v>
      </c>
      <c r="J429" s="129">
        <v>993172.26</v>
      </c>
      <c r="K429" s="129">
        <v>937601.34</v>
      </c>
      <c r="L429" s="129">
        <v>28683.04</v>
      </c>
      <c r="M429" s="129">
        <v>27442.96</v>
      </c>
      <c r="N429" s="129">
        <v>1.0</v>
      </c>
      <c r="O429" s="129">
        <v>2.0</v>
      </c>
      <c r="P429" s="129">
        <v>344.0</v>
      </c>
      <c r="Q429" s="129">
        <v>352.0</v>
      </c>
      <c r="R429" s="129">
        <v>30.0</v>
      </c>
      <c r="S429" s="129">
        <v>42.0</v>
      </c>
      <c r="T429" s="129">
        <v>-50.0</v>
      </c>
      <c r="U429" s="129">
        <v>-2.0</v>
      </c>
      <c r="V429" s="129">
        <v>-28.0</v>
      </c>
      <c r="W429" s="129">
        <v>4.52</v>
      </c>
      <c r="X429" s="129">
        <v>5.93</v>
      </c>
      <c r="Y429" s="129">
        <v>1.0</v>
      </c>
      <c r="Z429" s="129">
        <v>1.0</v>
      </c>
      <c r="AA429" s="129">
        <v>1.0</v>
      </c>
      <c r="AB429" s="129">
        <v>2.0</v>
      </c>
      <c r="AC429" s="129">
        <v>1.0</v>
      </c>
      <c r="AD429" s="129">
        <v>1.4</v>
      </c>
      <c r="AE429" s="129">
        <v>374.0</v>
      </c>
      <c r="AF429" s="129">
        <v>1.0</v>
      </c>
      <c r="AG429" s="129">
        <v>1.0</v>
      </c>
      <c r="AH429" s="129">
        <v>1.0</v>
      </c>
      <c r="AI429" s="129">
        <v>1.0</v>
      </c>
      <c r="AJ429" s="129">
        <v>1.0</v>
      </c>
      <c r="AK429" s="129">
        <v>1.0</v>
      </c>
      <c r="AL429" s="130">
        <v>45386.658824652775</v>
      </c>
    </row>
    <row r="430">
      <c r="A430" s="129">
        <v>689.0</v>
      </c>
      <c r="B430" s="14" t="s">
        <v>67</v>
      </c>
      <c r="C430" s="14" t="s">
        <v>32</v>
      </c>
      <c r="D430" s="14" t="s">
        <v>627</v>
      </c>
      <c r="E430" s="14" t="s">
        <v>628</v>
      </c>
      <c r="F430" s="15" t="s">
        <v>159</v>
      </c>
      <c r="G430" s="15" t="s">
        <v>46</v>
      </c>
      <c r="H430" s="18" t="s">
        <v>1057</v>
      </c>
      <c r="I430" s="18" t="s">
        <v>1058</v>
      </c>
      <c r="J430" s="129">
        <v>815010.13</v>
      </c>
      <c r="K430" s="129">
        <v>871426.52</v>
      </c>
      <c r="L430" s="129">
        <v>34241.65</v>
      </c>
      <c r="M430" s="129">
        <v>41383.0</v>
      </c>
      <c r="N430" s="129">
        <v>6.0</v>
      </c>
      <c r="O430" s="129">
        <v>46.0</v>
      </c>
      <c r="P430" s="129">
        <v>381.0</v>
      </c>
      <c r="Q430" s="129">
        <v>454.0</v>
      </c>
      <c r="R430" s="129">
        <v>26.0</v>
      </c>
      <c r="S430" s="129">
        <v>11.0</v>
      </c>
      <c r="T430" s="129">
        <v>-86.0</v>
      </c>
      <c r="U430" s="129">
        <v>-16.0</v>
      </c>
      <c r="V430" s="129">
        <v>136.0</v>
      </c>
      <c r="W430" s="129">
        <v>-17.26</v>
      </c>
      <c r="X430" s="129">
        <v>-6.47</v>
      </c>
      <c r="Y430" s="129">
        <v>1.0</v>
      </c>
      <c r="Z430" s="129">
        <v>1.0</v>
      </c>
      <c r="AA430" s="129">
        <v>5.0</v>
      </c>
      <c r="AB430" s="129">
        <v>1.0</v>
      </c>
      <c r="AC430" s="129">
        <v>1.0</v>
      </c>
      <c r="AD430" s="129">
        <v>1.8</v>
      </c>
      <c r="AE430" s="129">
        <v>301.0</v>
      </c>
      <c r="AF430" s="129">
        <v>1.0</v>
      </c>
      <c r="AG430" s="129">
        <v>1.0</v>
      </c>
      <c r="AH430" s="129">
        <v>4.0</v>
      </c>
      <c r="AI430" s="129">
        <v>1.0</v>
      </c>
      <c r="AJ430" s="129">
        <v>1.0</v>
      </c>
      <c r="AK430" s="129">
        <v>1.0</v>
      </c>
      <c r="AL430" s="130">
        <v>45386.658824652775</v>
      </c>
    </row>
    <row r="431">
      <c r="A431" s="129">
        <v>690.0</v>
      </c>
      <c r="B431" s="14" t="s">
        <v>67</v>
      </c>
      <c r="C431" s="14" t="s">
        <v>32</v>
      </c>
      <c r="D431" s="14" t="s">
        <v>629</v>
      </c>
      <c r="E431" s="14" t="s">
        <v>630</v>
      </c>
      <c r="F431" s="15" t="s">
        <v>70</v>
      </c>
      <c r="G431" s="15" t="s">
        <v>36</v>
      </c>
      <c r="H431" s="18" t="s">
        <v>1057</v>
      </c>
      <c r="I431" s="18" t="s">
        <v>1058</v>
      </c>
      <c r="J431" s="129">
        <v>819648.8</v>
      </c>
      <c r="K431" s="129">
        <v>1027055.94</v>
      </c>
      <c r="L431" s="129">
        <v>24966.5</v>
      </c>
      <c r="M431" s="129">
        <v>32931.75</v>
      </c>
      <c r="N431" s="129">
        <v>101.0</v>
      </c>
      <c r="O431" s="129">
        <v>101.0</v>
      </c>
      <c r="P431" s="129">
        <v>313.0</v>
      </c>
      <c r="Q431" s="129">
        <v>406.0</v>
      </c>
      <c r="R431" s="129">
        <v>28.0</v>
      </c>
      <c r="S431" s="129">
        <v>21.0</v>
      </c>
      <c r="T431" s="129">
        <v>0.0</v>
      </c>
      <c r="U431" s="129">
        <v>-22.0</v>
      </c>
      <c r="V431" s="129">
        <v>33.0</v>
      </c>
      <c r="W431" s="129">
        <v>-24.19</v>
      </c>
      <c r="X431" s="129">
        <v>-20.19</v>
      </c>
      <c r="Y431" s="129">
        <v>1.0</v>
      </c>
      <c r="Z431" s="129">
        <v>1.0</v>
      </c>
      <c r="AA431" s="129">
        <v>2.0</v>
      </c>
      <c r="AB431" s="129">
        <v>1.0</v>
      </c>
      <c r="AC431" s="129">
        <v>1.0</v>
      </c>
      <c r="AD431" s="129">
        <v>1.2</v>
      </c>
      <c r="AE431" s="129">
        <v>421.0</v>
      </c>
      <c r="AF431" s="129">
        <v>1.0</v>
      </c>
      <c r="AG431" s="129">
        <v>1.0</v>
      </c>
      <c r="AH431" s="129">
        <v>2.0</v>
      </c>
      <c r="AI431" s="129">
        <v>1.0</v>
      </c>
      <c r="AJ431" s="129">
        <v>1.0</v>
      </c>
      <c r="AK431" s="129">
        <v>1.0</v>
      </c>
      <c r="AL431" s="130">
        <v>45386.658824652775</v>
      </c>
    </row>
    <row r="432">
      <c r="A432" s="129">
        <v>691.0</v>
      </c>
      <c r="B432" s="14" t="s">
        <v>122</v>
      </c>
      <c r="C432" s="14" t="s">
        <v>32</v>
      </c>
      <c r="D432" s="14" t="s">
        <v>454</v>
      </c>
      <c r="E432" s="14" t="s">
        <v>455</v>
      </c>
      <c r="F432" s="15" t="s">
        <v>243</v>
      </c>
      <c r="G432" s="15" t="s">
        <v>101</v>
      </c>
      <c r="H432" s="18" t="s">
        <v>1057</v>
      </c>
      <c r="I432" s="18" t="s">
        <v>1058</v>
      </c>
      <c r="J432" s="129">
        <v>431542.78</v>
      </c>
      <c r="K432" s="129">
        <v>414886.99</v>
      </c>
      <c r="L432" s="129">
        <v>14440.5</v>
      </c>
      <c r="M432" s="129">
        <v>14406.83</v>
      </c>
      <c r="N432" s="129">
        <v>11.0</v>
      </c>
      <c r="O432" s="129">
        <v>6.0</v>
      </c>
      <c r="P432" s="129">
        <v>194.0</v>
      </c>
      <c r="Q432" s="129">
        <v>226.0</v>
      </c>
      <c r="R432" s="129">
        <v>13.0</v>
      </c>
      <c r="S432" s="129">
        <v>21.0</v>
      </c>
      <c r="T432" s="129">
        <v>83.0</v>
      </c>
      <c r="U432" s="129">
        <v>-14.0</v>
      </c>
      <c r="V432" s="129">
        <v>-38.0</v>
      </c>
      <c r="W432" s="129">
        <v>0.23</v>
      </c>
      <c r="X432" s="129">
        <v>4.01</v>
      </c>
      <c r="Y432" s="129">
        <v>3.0</v>
      </c>
      <c r="Z432" s="129">
        <v>1.0</v>
      </c>
      <c r="AA432" s="129">
        <v>1.0</v>
      </c>
      <c r="AB432" s="129">
        <v>1.0</v>
      </c>
      <c r="AC432" s="129">
        <v>1.0</v>
      </c>
      <c r="AD432" s="129">
        <v>1.1</v>
      </c>
      <c r="AE432" s="129">
        <v>469.0</v>
      </c>
      <c r="AF432" s="129">
        <v>2.0</v>
      </c>
      <c r="AG432" s="129">
        <v>1.0</v>
      </c>
      <c r="AH432" s="129">
        <v>1.0</v>
      </c>
      <c r="AI432" s="129">
        <v>1.0</v>
      </c>
      <c r="AJ432" s="129">
        <v>1.0</v>
      </c>
      <c r="AK432" s="129">
        <v>1.0</v>
      </c>
      <c r="AL432" s="130">
        <v>45386.658824652775</v>
      </c>
    </row>
    <row r="433">
      <c r="A433" s="129">
        <v>692.0</v>
      </c>
      <c r="B433" s="14" t="s">
        <v>122</v>
      </c>
      <c r="C433" s="14" t="s">
        <v>32</v>
      </c>
      <c r="D433" s="14" t="s">
        <v>631</v>
      </c>
      <c r="E433" s="14" t="s">
        <v>632</v>
      </c>
      <c r="F433" s="15" t="s">
        <v>93</v>
      </c>
      <c r="G433" s="15" t="s">
        <v>46</v>
      </c>
      <c r="H433" s="18" t="s">
        <v>1057</v>
      </c>
      <c r="I433" s="18" t="s">
        <v>1058</v>
      </c>
      <c r="J433" s="129">
        <v>1199211.08</v>
      </c>
      <c r="K433" s="129">
        <v>1323169.57</v>
      </c>
      <c r="L433" s="129">
        <v>42762.73</v>
      </c>
      <c r="M433" s="129">
        <v>49340.62</v>
      </c>
      <c r="N433" s="129">
        <v>14.0</v>
      </c>
      <c r="O433" s="129">
        <v>11.0</v>
      </c>
      <c r="P433" s="129">
        <v>472.0</v>
      </c>
      <c r="Q433" s="129">
        <v>515.0</v>
      </c>
      <c r="R433" s="129">
        <v>32.0</v>
      </c>
      <c r="S433" s="129">
        <v>24.0</v>
      </c>
      <c r="T433" s="129">
        <v>27.0</v>
      </c>
      <c r="U433" s="129">
        <v>-8.0</v>
      </c>
      <c r="V433" s="129">
        <v>33.0</v>
      </c>
      <c r="W433" s="129">
        <v>-13.33</v>
      </c>
      <c r="X433" s="129">
        <v>-9.37</v>
      </c>
      <c r="Y433" s="129">
        <v>1.0</v>
      </c>
      <c r="Z433" s="129">
        <v>1.0</v>
      </c>
      <c r="AA433" s="129">
        <v>2.0</v>
      </c>
      <c r="AB433" s="129">
        <v>1.0</v>
      </c>
      <c r="AC433" s="129">
        <v>1.0</v>
      </c>
      <c r="AD433" s="129">
        <v>1.2</v>
      </c>
      <c r="AE433" s="129">
        <v>436.0</v>
      </c>
      <c r="AF433" s="129">
        <v>1.0</v>
      </c>
      <c r="AG433" s="129">
        <v>1.0</v>
      </c>
      <c r="AH433" s="129">
        <v>2.0</v>
      </c>
      <c r="AI433" s="129">
        <v>1.0</v>
      </c>
      <c r="AJ433" s="129">
        <v>1.0</v>
      </c>
      <c r="AK433" s="129">
        <v>1.0</v>
      </c>
      <c r="AL433" s="130">
        <v>45386.658824652775</v>
      </c>
    </row>
    <row r="434">
      <c r="A434" s="129">
        <v>694.0</v>
      </c>
      <c r="B434" s="14" t="s">
        <v>122</v>
      </c>
      <c r="C434" s="14" t="s">
        <v>32</v>
      </c>
      <c r="D434" s="14" t="s">
        <v>477</v>
      </c>
      <c r="E434" s="14" t="s">
        <v>478</v>
      </c>
      <c r="F434" s="15" t="s">
        <v>177</v>
      </c>
      <c r="G434" s="15" t="s">
        <v>101</v>
      </c>
      <c r="H434" s="18" t="s">
        <v>1057</v>
      </c>
      <c r="I434" s="18" t="s">
        <v>1058</v>
      </c>
      <c r="J434" s="129">
        <v>330589.82</v>
      </c>
      <c r="K434" s="129">
        <v>650034.37</v>
      </c>
      <c r="L434" s="129">
        <v>10647.51</v>
      </c>
      <c r="M434" s="129">
        <v>20014.24</v>
      </c>
      <c r="N434" s="129">
        <v>7.0</v>
      </c>
      <c r="O434" s="129">
        <v>1.0</v>
      </c>
      <c r="P434" s="129">
        <v>211.0</v>
      </c>
      <c r="Q434" s="129">
        <v>312.0</v>
      </c>
      <c r="R434" s="129">
        <v>10.0</v>
      </c>
      <c r="S434" s="129">
        <v>5.0</v>
      </c>
      <c r="T434" s="129">
        <v>600.0</v>
      </c>
      <c r="U434" s="129">
        <v>-32.0</v>
      </c>
      <c r="V434" s="129">
        <v>100.0</v>
      </c>
      <c r="W434" s="129">
        <v>-46.8</v>
      </c>
      <c r="X434" s="129">
        <v>-49.14</v>
      </c>
      <c r="Y434" s="129">
        <v>5.0</v>
      </c>
      <c r="Z434" s="129">
        <v>1.0</v>
      </c>
      <c r="AA434" s="129">
        <v>5.0</v>
      </c>
      <c r="AB434" s="129">
        <v>1.0</v>
      </c>
      <c r="AC434" s="129">
        <v>1.0</v>
      </c>
      <c r="AD434" s="129">
        <v>2.0</v>
      </c>
      <c r="AE434" s="129">
        <v>265.0</v>
      </c>
      <c r="AF434" s="129">
        <v>4.0</v>
      </c>
      <c r="AG434" s="129">
        <v>1.0</v>
      </c>
      <c r="AH434" s="129">
        <v>4.0</v>
      </c>
      <c r="AI434" s="129">
        <v>1.0</v>
      </c>
      <c r="AJ434" s="129">
        <v>1.0</v>
      </c>
      <c r="AK434" s="129">
        <v>2.0</v>
      </c>
      <c r="AL434" s="130">
        <v>45386.658824652775</v>
      </c>
    </row>
    <row r="435">
      <c r="A435" s="129">
        <v>695.0</v>
      </c>
      <c r="B435" s="14" t="s">
        <v>97</v>
      </c>
      <c r="C435" s="14" t="s">
        <v>32</v>
      </c>
      <c r="D435" s="14" t="s">
        <v>91</v>
      </c>
      <c r="E435" s="14" t="s">
        <v>633</v>
      </c>
      <c r="F435" s="15" t="s">
        <v>209</v>
      </c>
      <c r="G435" s="15" t="s">
        <v>101</v>
      </c>
      <c r="H435" s="18" t="s">
        <v>1057</v>
      </c>
      <c r="I435" s="18" t="s">
        <v>1058</v>
      </c>
      <c r="J435" s="129">
        <v>1172308.04</v>
      </c>
      <c r="K435" s="129">
        <v>997579.07</v>
      </c>
      <c r="L435" s="129">
        <v>51214.28</v>
      </c>
      <c r="M435" s="129">
        <v>47061.61</v>
      </c>
      <c r="N435" s="129">
        <v>23.0</v>
      </c>
      <c r="O435" s="129">
        <v>36.0</v>
      </c>
      <c r="P435" s="129">
        <v>331.0</v>
      </c>
      <c r="Q435" s="129">
        <v>299.0</v>
      </c>
      <c r="R435" s="129">
        <v>44.0</v>
      </c>
      <c r="S435" s="129">
        <v>33.0</v>
      </c>
      <c r="T435" s="129">
        <v>-36.0</v>
      </c>
      <c r="U435" s="129">
        <v>10.0</v>
      </c>
      <c r="V435" s="129">
        <v>33.0</v>
      </c>
      <c r="W435" s="129">
        <v>8.82</v>
      </c>
      <c r="X435" s="129">
        <v>17.52</v>
      </c>
      <c r="Y435" s="129">
        <v>1.0</v>
      </c>
      <c r="Z435" s="129">
        <v>1.0</v>
      </c>
      <c r="AA435" s="129">
        <v>2.0</v>
      </c>
      <c r="AB435" s="129">
        <v>3.0</v>
      </c>
      <c r="AC435" s="129">
        <v>3.0</v>
      </c>
      <c r="AD435" s="129">
        <v>2.5</v>
      </c>
      <c r="AE435" s="129">
        <v>214.0</v>
      </c>
      <c r="AF435" s="129">
        <v>1.0</v>
      </c>
      <c r="AG435" s="129">
        <v>1.0</v>
      </c>
      <c r="AH435" s="129">
        <v>2.0</v>
      </c>
      <c r="AI435" s="129">
        <v>2.0</v>
      </c>
      <c r="AJ435" s="129">
        <v>2.0</v>
      </c>
      <c r="AK435" s="129">
        <v>2.0</v>
      </c>
      <c r="AL435" s="130">
        <v>45386.658824652775</v>
      </c>
    </row>
    <row r="436">
      <c r="A436" s="129">
        <v>696.0</v>
      </c>
      <c r="B436" s="14" t="s">
        <v>122</v>
      </c>
      <c r="C436" s="14" t="s">
        <v>32</v>
      </c>
      <c r="D436" s="14" t="s">
        <v>546</v>
      </c>
      <c r="E436" s="14" t="s">
        <v>634</v>
      </c>
      <c r="F436" s="15" t="s">
        <v>243</v>
      </c>
      <c r="G436" s="15" t="s">
        <v>101</v>
      </c>
      <c r="H436" s="18" t="s">
        <v>1057</v>
      </c>
      <c r="I436" s="18" t="s">
        <v>1058</v>
      </c>
      <c r="J436" s="129">
        <v>632448.33</v>
      </c>
      <c r="K436" s="129">
        <v>670124.66</v>
      </c>
      <c r="L436" s="129">
        <v>22591.25</v>
      </c>
      <c r="M436" s="129">
        <v>24136.42</v>
      </c>
      <c r="N436" s="129">
        <v>33.0</v>
      </c>
      <c r="O436" s="129">
        <v>17.0</v>
      </c>
      <c r="P436" s="129">
        <v>338.0</v>
      </c>
      <c r="Q436" s="129">
        <v>318.0</v>
      </c>
      <c r="R436" s="129">
        <v>57.0</v>
      </c>
      <c r="S436" s="129">
        <v>38.0</v>
      </c>
      <c r="T436" s="129">
        <v>94.0</v>
      </c>
      <c r="U436" s="129">
        <v>6.0</v>
      </c>
      <c r="V436" s="129">
        <v>50.0</v>
      </c>
      <c r="W436" s="129">
        <v>-6.4</v>
      </c>
      <c r="X436" s="129">
        <v>-5.62</v>
      </c>
      <c r="Y436" s="129">
        <v>4.0</v>
      </c>
      <c r="Z436" s="129">
        <v>1.0</v>
      </c>
      <c r="AA436" s="129">
        <v>3.0</v>
      </c>
      <c r="AB436" s="129">
        <v>1.0</v>
      </c>
      <c r="AC436" s="129">
        <v>1.0</v>
      </c>
      <c r="AD436" s="129">
        <v>1.55</v>
      </c>
      <c r="AE436" s="129">
        <v>348.0</v>
      </c>
      <c r="AF436" s="129">
        <v>3.0</v>
      </c>
      <c r="AG436" s="129">
        <v>1.0</v>
      </c>
      <c r="AH436" s="129">
        <v>2.0</v>
      </c>
      <c r="AI436" s="129">
        <v>1.0</v>
      </c>
      <c r="AJ436" s="129">
        <v>1.0</v>
      </c>
      <c r="AK436" s="129">
        <v>1.0</v>
      </c>
      <c r="AL436" s="130">
        <v>45386.658824652775</v>
      </c>
    </row>
    <row r="437">
      <c r="A437" s="129">
        <v>697.0</v>
      </c>
      <c r="B437" s="14" t="s">
        <v>97</v>
      </c>
      <c r="C437" s="14" t="s">
        <v>32</v>
      </c>
      <c r="D437" s="14" t="s">
        <v>635</v>
      </c>
      <c r="E437" s="14" t="s">
        <v>636</v>
      </c>
      <c r="F437" s="15" t="s">
        <v>223</v>
      </c>
      <c r="G437" s="15" t="s">
        <v>101</v>
      </c>
      <c r="H437" s="18" t="s">
        <v>1057</v>
      </c>
      <c r="I437" s="18" t="s">
        <v>1058</v>
      </c>
      <c r="J437" s="129">
        <v>958599.78</v>
      </c>
      <c r="K437" s="129">
        <v>1060650.0</v>
      </c>
      <c r="L437" s="129">
        <v>27579.19</v>
      </c>
      <c r="M437" s="129">
        <v>34057.17</v>
      </c>
      <c r="N437" s="129">
        <v>22.0</v>
      </c>
      <c r="O437" s="129">
        <v>19.0</v>
      </c>
      <c r="P437" s="129">
        <v>301.0</v>
      </c>
      <c r="Q437" s="129">
        <v>360.0</v>
      </c>
      <c r="R437" s="129">
        <v>24.0</v>
      </c>
      <c r="S437" s="129">
        <v>22.0</v>
      </c>
      <c r="T437" s="129">
        <v>15.0</v>
      </c>
      <c r="U437" s="129">
        <v>-16.0</v>
      </c>
      <c r="V437" s="129">
        <v>9.0</v>
      </c>
      <c r="W437" s="129">
        <v>-19.02</v>
      </c>
      <c r="X437" s="129">
        <v>-9.62</v>
      </c>
      <c r="Y437" s="129">
        <v>1.0</v>
      </c>
      <c r="Z437" s="129">
        <v>1.0</v>
      </c>
      <c r="AA437" s="129">
        <v>1.0</v>
      </c>
      <c r="AB437" s="129">
        <v>1.0</v>
      </c>
      <c r="AC437" s="129">
        <v>1.0</v>
      </c>
      <c r="AD437" s="129">
        <v>1.0</v>
      </c>
      <c r="AE437" s="129">
        <v>515.0</v>
      </c>
      <c r="AF437" s="129">
        <v>1.0</v>
      </c>
      <c r="AG437" s="129">
        <v>1.0</v>
      </c>
      <c r="AH437" s="129">
        <v>1.0</v>
      </c>
      <c r="AI437" s="129">
        <v>1.0</v>
      </c>
      <c r="AJ437" s="129">
        <v>1.0</v>
      </c>
      <c r="AK437" s="129">
        <v>1.0</v>
      </c>
      <c r="AL437" s="130">
        <v>45386.658824652775</v>
      </c>
    </row>
    <row r="438">
      <c r="A438" s="129">
        <v>698.0</v>
      </c>
      <c r="B438" s="14" t="s">
        <v>97</v>
      </c>
      <c r="C438" s="14" t="s">
        <v>32</v>
      </c>
      <c r="D438" s="14" t="s">
        <v>150</v>
      </c>
      <c r="E438" s="14" t="s">
        <v>554</v>
      </c>
      <c r="F438" s="15" t="s">
        <v>243</v>
      </c>
      <c r="G438" s="15" t="s">
        <v>101</v>
      </c>
      <c r="H438" s="18" t="s">
        <v>1057</v>
      </c>
      <c r="I438" s="18" t="s">
        <v>1058</v>
      </c>
      <c r="J438" s="129">
        <v>750449.2</v>
      </c>
      <c r="K438" s="129">
        <v>758954.26</v>
      </c>
      <c r="L438" s="129">
        <v>20144.85</v>
      </c>
      <c r="M438" s="129">
        <v>20624.7</v>
      </c>
      <c r="N438" s="129">
        <v>4.0</v>
      </c>
      <c r="O438" s="129">
        <v>6.0</v>
      </c>
      <c r="P438" s="129">
        <v>536.0</v>
      </c>
      <c r="Q438" s="129">
        <v>486.0</v>
      </c>
      <c r="R438" s="129">
        <v>23.0</v>
      </c>
      <c r="S438" s="129">
        <v>34.0</v>
      </c>
      <c r="T438" s="129">
        <v>-33.0</v>
      </c>
      <c r="U438" s="129">
        <v>10.0</v>
      </c>
      <c r="V438" s="129">
        <v>-32.0</v>
      </c>
      <c r="W438" s="129">
        <v>-2.33</v>
      </c>
      <c r="X438" s="129">
        <v>-1.12</v>
      </c>
      <c r="Y438" s="129">
        <v>1.0</v>
      </c>
      <c r="Z438" s="129">
        <v>1.0</v>
      </c>
      <c r="AA438" s="129">
        <v>1.0</v>
      </c>
      <c r="AB438" s="129">
        <v>1.0</v>
      </c>
      <c r="AC438" s="129">
        <v>1.0</v>
      </c>
      <c r="AD438" s="129">
        <v>1.0</v>
      </c>
      <c r="AE438" s="129">
        <v>495.0</v>
      </c>
      <c r="AF438" s="129">
        <v>1.0</v>
      </c>
      <c r="AG438" s="129">
        <v>1.0</v>
      </c>
      <c r="AH438" s="129">
        <v>1.0</v>
      </c>
      <c r="AI438" s="129">
        <v>1.0</v>
      </c>
      <c r="AJ438" s="129">
        <v>1.0</v>
      </c>
      <c r="AK438" s="129">
        <v>1.0</v>
      </c>
      <c r="AL438" s="130">
        <v>45386.658824652775</v>
      </c>
    </row>
    <row r="439">
      <c r="A439" s="129">
        <v>701.0</v>
      </c>
      <c r="B439" s="14" t="s">
        <v>42</v>
      </c>
      <c r="C439" s="14" t="s">
        <v>32</v>
      </c>
      <c r="D439" s="14" t="s">
        <v>201</v>
      </c>
      <c r="E439" s="14" t="s">
        <v>202</v>
      </c>
      <c r="F439" s="15" t="s">
        <v>108</v>
      </c>
      <c r="G439" s="15" t="s">
        <v>46</v>
      </c>
      <c r="H439" s="18" t="s">
        <v>1057</v>
      </c>
      <c r="I439" s="18" t="s">
        <v>1058</v>
      </c>
      <c r="J439" s="129">
        <v>1114328.12</v>
      </c>
      <c r="K439" s="129">
        <v>795249.33</v>
      </c>
      <c r="L439" s="129">
        <v>36580.25</v>
      </c>
      <c r="M439" s="129">
        <v>27909.34</v>
      </c>
      <c r="N439" s="14" t="s">
        <v>41</v>
      </c>
      <c r="O439" s="14" t="s">
        <v>41</v>
      </c>
      <c r="P439" s="129">
        <v>503.0</v>
      </c>
      <c r="Q439" s="129">
        <v>424.0</v>
      </c>
      <c r="R439" s="129">
        <v>28.0</v>
      </c>
      <c r="S439" s="129">
        <v>49.0</v>
      </c>
      <c r="T439" s="14" t="s">
        <v>41</v>
      </c>
      <c r="U439" s="129">
        <v>18.0</v>
      </c>
      <c r="V439" s="129">
        <v>-42.0</v>
      </c>
      <c r="W439" s="129">
        <v>31.07</v>
      </c>
      <c r="X439" s="129">
        <v>40.12</v>
      </c>
      <c r="Y439" s="14" t="s">
        <v>41</v>
      </c>
      <c r="Z439" s="129">
        <v>1.0</v>
      </c>
      <c r="AA439" s="129">
        <v>1.0</v>
      </c>
      <c r="AB439" s="129">
        <v>5.0</v>
      </c>
      <c r="AC439" s="129">
        <v>5.0</v>
      </c>
      <c r="AD439" s="129">
        <v>3.55</v>
      </c>
      <c r="AE439" s="129">
        <v>115.0</v>
      </c>
      <c r="AF439" s="14" t="s">
        <v>41</v>
      </c>
      <c r="AG439" s="129">
        <v>1.0</v>
      </c>
      <c r="AH439" s="129">
        <v>1.0</v>
      </c>
      <c r="AI439" s="129">
        <v>4.0</v>
      </c>
      <c r="AJ439" s="129">
        <v>4.0</v>
      </c>
      <c r="AK439" s="129">
        <v>3.0</v>
      </c>
      <c r="AL439" s="130">
        <v>45386.658824652775</v>
      </c>
    </row>
    <row r="440">
      <c r="A440" s="129">
        <v>702.0</v>
      </c>
      <c r="B440" s="14" t="s">
        <v>42</v>
      </c>
      <c r="C440" s="14" t="s">
        <v>32</v>
      </c>
      <c r="D440" s="14" t="s">
        <v>129</v>
      </c>
      <c r="E440" s="14" t="s">
        <v>184</v>
      </c>
      <c r="F440" s="15" t="s">
        <v>185</v>
      </c>
      <c r="G440" s="15" t="s">
        <v>46</v>
      </c>
      <c r="H440" s="18" t="s">
        <v>1057</v>
      </c>
      <c r="I440" s="18" t="s">
        <v>1058</v>
      </c>
      <c r="J440" s="129">
        <v>708398.93</v>
      </c>
      <c r="K440" s="129">
        <v>565886.62</v>
      </c>
      <c r="L440" s="129">
        <v>20242.64</v>
      </c>
      <c r="M440" s="129">
        <v>17125.93</v>
      </c>
      <c r="N440" s="129">
        <v>22.0</v>
      </c>
      <c r="O440" s="129">
        <v>18.0</v>
      </c>
      <c r="P440" s="129">
        <v>386.0</v>
      </c>
      <c r="Q440" s="129">
        <v>301.0</v>
      </c>
      <c r="R440" s="129">
        <v>26.0</v>
      </c>
      <c r="S440" s="129">
        <v>17.0</v>
      </c>
      <c r="T440" s="129">
        <v>22.0</v>
      </c>
      <c r="U440" s="129">
        <v>28.0</v>
      </c>
      <c r="V440" s="129">
        <v>52.0</v>
      </c>
      <c r="W440" s="129">
        <v>18.2</v>
      </c>
      <c r="X440" s="129">
        <v>25.18</v>
      </c>
      <c r="Y440" s="129">
        <v>1.0</v>
      </c>
      <c r="Z440" s="129">
        <v>1.0</v>
      </c>
      <c r="AA440" s="129">
        <v>3.0</v>
      </c>
      <c r="AB440" s="129">
        <v>5.0</v>
      </c>
      <c r="AC440" s="129">
        <v>4.0</v>
      </c>
      <c r="AD440" s="129">
        <v>3.75</v>
      </c>
      <c r="AE440" s="129">
        <v>73.0</v>
      </c>
      <c r="AF440" s="129">
        <v>1.0</v>
      </c>
      <c r="AG440" s="129">
        <v>1.0</v>
      </c>
      <c r="AH440" s="129">
        <v>2.0</v>
      </c>
      <c r="AI440" s="129">
        <v>4.0</v>
      </c>
      <c r="AJ440" s="129">
        <v>3.0</v>
      </c>
      <c r="AK440" s="129">
        <v>4.0</v>
      </c>
      <c r="AL440" s="130">
        <v>45386.658824652775</v>
      </c>
    </row>
    <row r="441">
      <c r="A441" s="129">
        <v>704.0</v>
      </c>
      <c r="B441" s="14" t="s">
        <v>97</v>
      </c>
      <c r="C441" s="14" t="s">
        <v>32</v>
      </c>
      <c r="D441" s="14" t="s">
        <v>637</v>
      </c>
      <c r="E441" s="14" t="s">
        <v>638</v>
      </c>
      <c r="F441" s="15" t="s">
        <v>143</v>
      </c>
      <c r="G441" s="15" t="s">
        <v>101</v>
      </c>
      <c r="H441" s="18" t="s">
        <v>1057</v>
      </c>
      <c r="I441" s="18" t="s">
        <v>1058</v>
      </c>
      <c r="J441" s="129">
        <v>1296192.88</v>
      </c>
      <c r="K441" s="129">
        <v>1538088.39</v>
      </c>
      <c r="L441" s="129">
        <v>33505.25</v>
      </c>
      <c r="M441" s="129">
        <v>43310.0</v>
      </c>
      <c r="N441" s="129">
        <v>13.0</v>
      </c>
      <c r="O441" s="129">
        <v>20.0</v>
      </c>
      <c r="P441" s="129">
        <v>504.0</v>
      </c>
      <c r="Q441" s="129">
        <v>512.0</v>
      </c>
      <c r="R441" s="129">
        <v>19.0</v>
      </c>
      <c r="S441" s="129">
        <v>13.0</v>
      </c>
      <c r="T441" s="129">
        <v>-35.0</v>
      </c>
      <c r="U441" s="129">
        <v>-1.0</v>
      </c>
      <c r="V441" s="129">
        <v>46.0</v>
      </c>
      <c r="W441" s="129">
        <v>-22.64</v>
      </c>
      <c r="X441" s="129">
        <v>-15.73</v>
      </c>
      <c r="Y441" s="129">
        <v>1.0</v>
      </c>
      <c r="Z441" s="129">
        <v>1.0</v>
      </c>
      <c r="AA441" s="129">
        <v>3.0</v>
      </c>
      <c r="AB441" s="129">
        <v>1.0</v>
      </c>
      <c r="AC441" s="129">
        <v>1.0</v>
      </c>
      <c r="AD441" s="129">
        <v>1.4</v>
      </c>
      <c r="AE441" s="129">
        <v>375.0</v>
      </c>
      <c r="AF441" s="129">
        <v>1.0</v>
      </c>
      <c r="AG441" s="129">
        <v>1.0</v>
      </c>
      <c r="AH441" s="129">
        <v>2.0</v>
      </c>
      <c r="AI441" s="129">
        <v>1.0</v>
      </c>
      <c r="AJ441" s="129">
        <v>1.0</v>
      </c>
      <c r="AK441" s="129">
        <v>1.0</v>
      </c>
      <c r="AL441" s="130">
        <v>45386.658824652775</v>
      </c>
    </row>
    <row r="442">
      <c r="A442" s="129">
        <v>705.0</v>
      </c>
      <c r="B442" s="14" t="s">
        <v>67</v>
      </c>
      <c r="C442" s="14" t="s">
        <v>32</v>
      </c>
      <c r="D442" s="14" t="s">
        <v>71</v>
      </c>
      <c r="E442" s="14" t="s">
        <v>610</v>
      </c>
      <c r="F442" s="15" t="s">
        <v>121</v>
      </c>
      <c r="G442" s="15" t="s">
        <v>36</v>
      </c>
      <c r="H442" s="18" t="s">
        <v>1057</v>
      </c>
      <c r="I442" s="18" t="s">
        <v>1058</v>
      </c>
      <c r="J442" s="129">
        <v>1655534.11</v>
      </c>
      <c r="K442" s="129">
        <v>985321.57</v>
      </c>
      <c r="L442" s="129">
        <v>50146.57</v>
      </c>
      <c r="M442" s="129">
        <v>38738.42</v>
      </c>
      <c r="N442" s="129">
        <v>14.0</v>
      </c>
      <c r="O442" s="129">
        <v>4.0</v>
      </c>
      <c r="P442" s="129">
        <v>509.0</v>
      </c>
      <c r="Q442" s="129">
        <v>410.0</v>
      </c>
      <c r="R442" s="129">
        <v>38.0</v>
      </c>
      <c r="S442" s="129">
        <v>26.0</v>
      </c>
      <c r="T442" s="129">
        <v>250.0</v>
      </c>
      <c r="U442" s="129">
        <v>24.0</v>
      </c>
      <c r="V442" s="129">
        <v>46.0</v>
      </c>
      <c r="W442" s="129">
        <v>29.45</v>
      </c>
      <c r="X442" s="129">
        <v>68.02</v>
      </c>
      <c r="Y442" s="129">
        <v>5.0</v>
      </c>
      <c r="Z442" s="129">
        <v>1.0</v>
      </c>
      <c r="AA442" s="129">
        <v>3.0</v>
      </c>
      <c r="AB442" s="129">
        <v>5.0</v>
      </c>
      <c r="AC442" s="129">
        <v>5.0</v>
      </c>
      <c r="AD442" s="129">
        <v>4.2</v>
      </c>
      <c r="AE442" s="129">
        <v>34.0</v>
      </c>
      <c r="AF442" s="129">
        <v>4.0</v>
      </c>
      <c r="AG442" s="129">
        <v>1.0</v>
      </c>
      <c r="AH442" s="129">
        <v>2.0</v>
      </c>
      <c r="AI442" s="129">
        <v>4.0</v>
      </c>
      <c r="AJ442" s="129">
        <v>4.0</v>
      </c>
      <c r="AK442" s="129">
        <v>4.0</v>
      </c>
      <c r="AL442" s="130">
        <v>45386.658824652775</v>
      </c>
    </row>
    <row r="443">
      <c r="A443" s="129">
        <v>706.0</v>
      </c>
      <c r="B443" s="14" t="s">
        <v>97</v>
      </c>
      <c r="C443" s="14" t="s">
        <v>32</v>
      </c>
      <c r="D443" s="14" t="s">
        <v>639</v>
      </c>
      <c r="E443" s="14" t="s">
        <v>640</v>
      </c>
      <c r="F443" s="15" t="s">
        <v>223</v>
      </c>
      <c r="G443" s="15" t="s">
        <v>101</v>
      </c>
      <c r="H443" s="18" t="s">
        <v>1057</v>
      </c>
      <c r="I443" s="18" t="s">
        <v>1058</v>
      </c>
      <c r="J443" s="129">
        <v>483600.87</v>
      </c>
      <c r="K443" s="129">
        <v>426383.76</v>
      </c>
      <c r="L443" s="129">
        <v>14307.8</v>
      </c>
      <c r="M443" s="129">
        <v>13173.75</v>
      </c>
      <c r="N443" s="129">
        <v>5.0</v>
      </c>
      <c r="O443" s="129">
        <v>35.0</v>
      </c>
      <c r="P443" s="129">
        <v>235.0</v>
      </c>
      <c r="Q443" s="129">
        <v>225.0</v>
      </c>
      <c r="R443" s="129">
        <v>25.0</v>
      </c>
      <c r="S443" s="129">
        <v>14.0</v>
      </c>
      <c r="T443" s="129">
        <v>-85.0</v>
      </c>
      <c r="U443" s="129">
        <v>4.0</v>
      </c>
      <c r="V443" s="129">
        <v>78.0</v>
      </c>
      <c r="W443" s="129">
        <v>8.61</v>
      </c>
      <c r="X443" s="129">
        <v>13.42</v>
      </c>
      <c r="Y443" s="129">
        <v>1.0</v>
      </c>
      <c r="Z443" s="129">
        <v>1.0</v>
      </c>
      <c r="AA443" s="129">
        <v>4.0</v>
      </c>
      <c r="AB443" s="129">
        <v>3.0</v>
      </c>
      <c r="AC443" s="129">
        <v>3.0</v>
      </c>
      <c r="AD443" s="129">
        <v>2.9</v>
      </c>
      <c r="AE443" s="129">
        <v>173.0</v>
      </c>
      <c r="AF443" s="129">
        <v>1.0</v>
      </c>
      <c r="AG443" s="129">
        <v>1.0</v>
      </c>
      <c r="AH443" s="129">
        <v>3.0</v>
      </c>
      <c r="AI443" s="129">
        <v>2.0</v>
      </c>
      <c r="AJ443" s="129">
        <v>2.0</v>
      </c>
      <c r="AK443" s="129">
        <v>3.0</v>
      </c>
      <c r="AL443" s="130">
        <v>45386.658824652775</v>
      </c>
    </row>
    <row r="444">
      <c r="A444" s="129">
        <v>707.0</v>
      </c>
      <c r="B444" s="14" t="s">
        <v>37</v>
      </c>
      <c r="C444" s="14" t="s">
        <v>32</v>
      </c>
      <c r="D444" s="14" t="s">
        <v>641</v>
      </c>
      <c r="E444" s="14" t="s">
        <v>642</v>
      </c>
      <c r="F444" s="15" t="s">
        <v>643</v>
      </c>
      <c r="G444" s="15" t="s">
        <v>59</v>
      </c>
      <c r="H444" s="18" t="s">
        <v>1057</v>
      </c>
      <c r="I444" s="18" t="s">
        <v>1058</v>
      </c>
      <c r="J444" s="129">
        <v>1093551.34</v>
      </c>
      <c r="K444" s="129">
        <v>951870.97</v>
      </c>
      <c r="L444" s="129">
        <v>31716.64</v>
      </c>
      <c r="M444" s="129">
        <v>29130.07</v>
      </c>
      <c r="N444" s="129">
        <v>10.0</v>
      </c>
      <c r="O444" s="14" t="s">
        <v>41</v>
      </c>
      <c r="P444" s="129">
        <v>449.0</v>
      </c>
      <c r="Q444" s="129">
        <v>363.0</v>
      </c>
      <c r="R444" s="129">
        <v>55.0</v>
      </c>
      <c r="S444" s="129">
        <v>58.0</v>
      </c>
      <c r="T444" s="14" t="s">
        <v>41</v>
      </c>
      <c r="U444" s="129">
        <v>23.0</v>
      </c>
      <c r="V444" s="129">
        <v>-5.0</v>
      </c>
      <c r="W444" s="129">
        <v>8.88</v>
      </c>
      <c r="X444" s="129">
        <v>14.88</v>
      </c>
      <c r="Y444" s="14" t="s">
        <v>41</v>
      </c>
      <c r="Z444" s="129">
        <v>1.0</v>
      </c>
      <c r="AA444" s="129">
        <v>1.0</v>
      </c>
      <c r="AB444" s="129">
        <v>3.0</v>
      </c>
      <c r="AC444" s="129">
        <v>3.0</v>
      </c>
      <c r="AD444" s="129">
        <v>2.25</v>
      </c>
      <c r="AE444" s="129">
        <v>242.0</v>
      </c>
      <c r="AF444" s="14" t="s">
        <v>41</v>
      </c>
      <c r="AG444" s="129">
        <v>1.0</v>
      </c>
      <c r="AH444" s="129">
        <v>1.0</v>
      </c>
      <c r="AI444" s="129">
        <v>2.0</v>
      </c>
      <c r="AJ444" s="129">
        <v>2.0</v>
      </c>
      <c r="AK444" s="129">
        <v>2.0</v>
      </c>
      <c r="AL444" s="130">
        <v>45386.658824652775</v>
      </c>
    </row>
    <row r="445">
      <c r="A445" s="129">
        <v>708.0</v>
      </c>
      <c r="B445" s="14" t="s">
        <v>42</v>
      </c>
      <c r="C445" s="14" t="s">
        <v>32</v>
      </c>
      <c r="D445" s="14" t="s">
        <v>393</v>
      </c>
      <c r="E445" s="14" t="s">
        <v>394</v>
      </c>
      <c r="F445" s="15" t="s">
        <v>121</v>
      </c>
      <c r="G445" s="15" t="s">
        <v>36</v>
      </c>
      <c r="H445" s="18" t="s">
        <v>1057</v>
      </c>
      <c r="I445" s="18" t="s">
        <v>1058</v>
      </c>
      <c r="J445" s="129">
        <v>490257.38</v>
      </c>
      <c r="K445" s="129">
        <v>483741.88</v>
      </c>
      <c r="L445" s="129">
        <v>15126.0</v>
      </c>
      <c r="M445" s="129">
        <v>15884.0</v>
      </c>
      <c r="N445" s="129">
        <v>18.0</v>
      </c>
      <c r="O445" s="129">
        <v>2.0</v>
      </c>
      <c r="P445" s="129">
        <v>194.0</v>
      </c>
      <c r="Q445" s="129">
        <v>179.0</v>
      </c>
      <c r="R445" s="129">
        <v>13.0</v>
      </c>
      <c r="S445" s="129">
        <v>10.0</v>
      </c>
      <c r="T445" s="129">
        <v>800.0</v>
      </c>
      <c r="U445" s="129">
        <v>8.0</v>
      </c>
      <c r="V445" s="129">
        <v>30.0</v>
      </c>
      <c r="W445" s="129">
        <v>-4.77</v>
      </c>
      <c r="X445" s="129">
        <v>1.35</v>
      </c>
      <c r="Y445" s="129">
        <v>5.0</v>
      </c>
      <c r="Z445" s="129">
        <v>1.0</v>
      </c>
      <c r="AA445" s="129">
        <v>2.0</v>
      </c>
      <c r="AB445" s="129">
        <v>1.0</v>
      </c>
      <c r="AC445" s="129">
        <v>1.0</v>
      </c>
      <c r="AD445" s="129">
        <v>1.4</v>
      </c>
      <c r="AE445" s="129">
        <v>366.0</v>
      </c>
      <c r="AF445" s="129">
        <v>4.0</v>
      </c>
      <c r="AG445" s="129">
        <v>1.0</v>
      </c>
      <c r="AH445" s="129">
        <v>2.0</v>
      </c>
      <c r="AI445" s="129">
        <v>1.0</v>
      </c>
      <c r="AJ445" s="129">
        <v>1.0</v>
      </c>
      <c r="AK445" s="129">
        <v>1.0</v>
      </c>
      <c r="AL445" s="130">
        <v>45386.658824652775</v>
      </c>
    </row>
    <row r="446">
      <c r="A446" s="129">
        <v>710.0</v>
      </c>
      <c r="B446" s="14" t="s">
        <v>37</v>
      </c>
      <c r="C446" s="14" t="s">
        <v>32</v>
      </c>
      <c r="D446" s="14" t="s">
        <v>296</v>
      </c>
      <c r="E446" s="14" t="s">
        <v>297</v>
      </c>
      <c r="F446" s="15" t="s">
        <v>118</v>
      </c>
      <c r="G446" s="15" t="s">
        <v>59</v>
      </c>
      <c r="H446" s="18" t="s">
        <v>1057</v>
      </c>
      <c r="I446" s="18" t="s">
        <v>1058</v>
      </c>
      <c r="J446" s="129">
        <v>1442980.48</v>
      </c>
      <c r="K446" s="129">
        <v>1365177.28</v>
      </c>
      <c r="L446" s="129">
        <v>32615.0</v>
      </c>
      <c r="M446" s="129">
        <v>34502.45</v>
      </c>
      <c r="N446" s="129">
        <v>20.0</v>
      </c>
      <c r="O446" s="129">
        <v>61.0</v>
      </c>
      <c r="P446" s="129">
        <v>533.0</v>
      </c>
      <c r="Q446" s="129">
        <v>543.0</v>
      </c>
      <c r="R446" s="129">
        <v>38.0</v>
      </c>
      <c r="S446" s="129">
        <v>33.0</v>
      </c>
      <c r="T446" s="129">
        <v>-67.0</v>
      </c>
      <c r="U446" s="129">
        <v>-1.0</v>
      </c>
      <c r="V446" s="129">
        <v>15.0</v>
      </c>
      <c r="W446" s="129">
        <v>-5.47</v>
      </c>
      <c r="X446" s="129">
        <v>5.7</v>
      </c>
      <c r="Y446" s="129">
        <v>1.0</v>
      </c>
      <c r="Z446" s="129">
        <v>1.0</v>
      </c>
      <c r="AA446" s="129">
        <v>1.0</v>
      </c>
      <c r="AB446" s="129">
        <v>1.0</v>
      </c>
      <c r="AC446" s="129">
        <v>1.0</v>
      </c>
      <c r="AD446" s="129">
        <v>1.0</v>
      </c>
      <c r="AE446" s="129">
        <v>526.0</v>
      </c>
      <c r="AF446" s="129">
        <v>1.0</v>
      </c>
      <c r="AG446" s="129">
        <v>1.0</v>
      </c>
      <c r="AH446" s="129">
        <v>1.0</v>
      </c>
      <c r="AI446" s="129">
        <v>1.0</v>
      </c>
      <c r="AJ446" s="129">
        <v>1.0</v>
      </c>
      <c r="AK446" s="129">
        <v>1.0</v>
      </c>
      <c r="AL446" s="130">
        <v>45386.658824652775</v>
      </c>
    </row>
    <row r="447">
      <c r="A447" s="129">
        <v>711.0</v>
      </c>
      <c r="B447" s="14" t="s">
        <v>67</v>
      </c>
      <c r="C447" s="14" t="s">
        <v>32</v>
      </c>
      <c r="D447" s="14" t="s">
        <v>576</v>
      </c>
      <c r="E447" s="14" t="s">
        <v>577</v>
      </c>
      <c r="F447" s="15" t="s">
        <v>185</v>
      </c>
      <c r="G447" s="15" t="s">
        <v>46</v>
      </c>
      <c r="H447" s="18" t="s">
        <v>1057</v>
      </c>
      <c r="I447" s="18" t="s">
        <v>1058</v>
      </c>
      <c r="J447" s="129">
        <v>491225.29</v>
      </c>
      <c r="K447" s="129">
        <v>391102.85</v>
      </c>
      <c r="L447" s="129">
        <v>15422.0</v>
      </c>
      <c r="M447" s="129">
        <v>12397.03</v>
      </c>
      <c r="N447" s="129">
        <v>10.0</v>
      </c>
      <c r="O447" s="129">
        <v>3.0</v>
      </c>
      <c r="P447" s="129">
        <v>217.0</v>
      </c>
      <c r="Q447" s="129">
        <v>155.0</v>
      </c>
      <c r="R447" s="129">
        <v>29.0</v>
      </c>
      <c r="S447" s="129">
        <v>7.0</v>
      </c>
      <c r="T447" s="129">
        <v>233.0</v>
      </c>
      <c r="U447" s="129">
        <v>40.0</v>
      </c>
      <c r="V447" s="129">
        <v>314.0</v>
      </c>
      <c r="W447" s="129">
        <v>24.4</v>
      </c>
      <c r="X447" s="129">
        <v>25.6</v>
      </c>
      <c r="Y447" s="129">
        <v>5.0</v>
      </c>
      <c r="Z447" s="129">
        <v>1.0</v>
      </c>
      <c r="AA447" s="129">
        <v>5.0</v>
      </c>
      <c r="AB447" s="129">
        <v>5.0</v>
      </c>
      <c r="AC447" s="129">
        <v>4.0</v>
      </c>
      <c r="AD447" s="129">
        <v>4.35</v>
      </c>
      <c r="AE447" s="129">
        <v>18.0</v>
      </c>
      <c r="AF447" s="129">
        <v>4.0</v>
      </c>
      <c r="AG447" s="129">
        <v>1.0</v>
      </c>
      <c r="AH447" s="129">
        <v>4.0</v>
      </c>
      <c r="AI447" s="129">
        <v>4.0</v>
      </c>
      <c r="AJ447" s="129">
        <v>3.0</v>
      </c>
      <c r="AK447" s="129">
        <v>4.0</v>
      </c>
      <c r="AL447" s="130">
        <v>45386.658824652775</v>
      </c>
    </row>
    <row r="448">
      <c r="A448" s="129">
        <v>712.0</v>
      </c>
      <c r="B448" s="14" t="s">
        <v>67</v>
      </c>
      <c r="C448" s="14" t="s">
        <v>32</v>
      </c>
      <c r="D448" s="14" t="s">
        <v>644</v>
      </c>
      <c r="E448" s="14" t="s">
        <v>645</v>
      </c>
      <c r="F448" s="15" t="s">
        <v>185</v>
      </c>
      <c r="G448" s="15" t="s">
        <v>46</v>
      </c>
      <c r="H448" s="18" t="s">
        <v>1057</v>
      </c>
      <c r="I448" s="18" t="s">
        <v>1058</v>
      </c>
      <c r="J448" s="129">
        <v>1063381.47</v>
      </c>
      <c r="K448" s="129">
        <v>859982.14</v>
      </c>
      <c r="L448" s="129">
        <v>36563.81</v>
      </c>
      <c r="M448" s="129">
        <v>32137.6</v>
      </c>
      <c r="N448" s="129">
        <v>14.0</v>
      </c>
      <c r="O448" s="129">
        <v>15.0</v>
      </c>
      <c r="P448" s="129">
        <v>470.0</v>
      </c>
      <c r="Q448" s="129">
        <v>483.0</v>
      </c>
      <c r="R448" s="129">
        <v>31.0</v>
      </c>
      <c r="S448" s="129">
        <v>32.0</v>
      </c>
      <c r="T448" s="129">
        <v>-6.0</v>
      </c>
      <c r="U448" s="129">
        <v>-2.0</v>
      </c>
      <c r="V448" s="129">
        <v>-3.0</v>
      </c>
      <c r="W448" s="129">
        <v>13.77</v>
      </c>
      <c r="X448" s="129">
        <v>23.65</v>
      </c>
      <c r="Y448" s="129">
        <v>1.0</v>
      </c>
      <c r="Z448" s="129">
        <v>1.0</v>
      </c>
      <c r="AA448" s="129">
        <v>1.0</v>
      </c>
      <c r="AB448" s="129">
        <v>3.0</v>
      </c>
      <c r="AC448" s="129">
        <v>4.0</v>
      </c>
      <c r="AD448" s="129">
        <v>2.55</v>
      </c>
      <c r="AE448" s="129">
        <v>209.0</v>
      </c>
      <c r="AF448" s="129">
        <v>1.0</v>
      </c>
      <c r="AG448" s="129">
        <v>1.0</v>
      </c>
      <c r="AH448" s="129">
        <v>1.0</v>
      </c>
      <c r="AI448" s="129">
        <v>2.0</v>
      </c>
      <c r="AJ448" s="129">
        <v>3.0</v>
      </c>
      <c r="AK448" s="129">
        <v>2.0</v>
      </c>
      <c r="AL448" s="130">
        <v>45386.658824652775</v>
      </c>
    </row>
    <row r="449">
      <c r="A449" s="129">
        <v>713.0</v>
      </c>
      <c r="B449" s="14" t="s">
        <v>37</v>
      </c>
      <c r="C449" s="14" t="s">
        <v>32</v>
      </c>
      <c r="D449" s="14" t="s">
        <v>646</v>
      </c>
      <c r="E449" s="14" t="s">
        <v>647</v>
      </c>
      <c r="F449" s="15" t="s">
        <v>154</v>
      </c>
      <c r="G449" s="15" t="s">
        <v>101</v>
      </c>
      <c r="H449" s="18" t="s">
        <v>1057</v>
      </c>
      <c r="I449" s="18" t="s">
        <v>1058</v>
      </c>
      <c r="J449" s="129">
        <v>1277120.73</v>
      </c>
      <c r="K449" s="129">
        <v>1296329.48</v>
      </c>
      <c r="L449" s="129">
        <v>37222.79</v>
      </c>
      <c r="M449" s="129">
        <v>40121.62</v>
      </c>
      <c r="N449" s="129">
        <v>31.0</v>
      </c>
      <c r="O449" s="129">
        <v>43.0</v>
      </c>
      <c r="P449" s="129">
        <v>441.0</v>
      </c>
      <c r="Q449" s="129">
        <v>417.0</v>
      </c>
      <c r="R449" s="129">
        <v>43.0</v>
      </c>
      <c r="S449" s="129">
        <v>20.0</v>
      </c>
      <c r="T449" s="129">
        <v>-27.0</v>
      </c>
      <c r="U449" s="129">
        <v>5.0</v>
      </c>
      <c r="V449" s="129">
        <v>115.0</v>
      </c>
      <c r="W449" s="129">
        <v>-7.23</v>
      </c>
      <c r="X449" s="129">
        <v>-1.48</v>
      </c>
      <c r="Y449" s="129">
        <v>1.0</v>
      </c>
      <c r="Z449" s="129">
        <v>1.0</v>
      </c>
      <c r="AA449" s="129">
        <v>5.0</v>
      </c>
      <c r="AB449" s="129">
        <v>1.0</v>
      </c>
      <c r="AC449" s="129">
        <v>1.0</v>
      </c>
      <c r="AD449" s="129">
        <v>1.8</v>
      </c>
      <c r="AE449" s="129">
        <v>302.0</v>
      </c>
      <c r="AF449" s="129">
        <v>1.0</v>
      </c>
      <c r="AG449" s="129">
        <v>1.0</v>
      </c>
      <c r="AH449" s="129">
        <v>4.0</v>
      </c>
      <c r="AI449" s="129">
        <v>1.0</v>
      </c>
      <c r="AJ449" s="129">
        <v>1.0</v>
      </c>
      <c r="AK449" s="129">
        <v>1.0</v>
      </c>
      <c r="AL449" s="130">
        <v>45386.658824652775</v>
      </c>
    </row>
    <row r="450">
      <c r="A450" s="129">
        <v>714.0</v>
      </c>
      <c r="B450" s="14" t="s">
        <v>97</v>
      </c>
      <c r="C450" s="14" t="s">
        <v>32</v>
      </c>
      <c r="D450" s="14" t="s">
        <v>648</v>
      </c>
      <c r="E450" s="14" t="s">
        <v>649</v>
      </c>
      <c r="F450" s="15" t="s">
        <v>154</v>
      </c>
      <c r="G450" s="15" t="s">
        <v>101</v>
      </c>
      <c r="H450" s="18" t="s">
        <v>1057</v>
      </c>
      <c r="I450" s="18" t="s">
        <v>1058</v>
      </c>
      <c r="J450" s="129">
        <v>855150.42</v>
      </c>
      <c r="K450" s="129">
        <v>851460.11</v>
      </c>
      <c r="L450" s="129">
        <v>25211.0</v>
      </c>
      <c r="M450" s="129">
        <v>26346.79</v>
      </c>
      <c r="N450" s="129">
        <v>15.0</v>
      </c>
      <c r="O450" s="129">
        <v>16.0</v>
      </c>
      <c r="P450" s="129">
        <v>387.0</v>
      </c>
      <c r="Q450" s="129">
        <v>454.0</v>
      </c>
      <c r="R450" s="129">
        <v>26.0</v>
      </c>
      <c r="S450" s="129">
        <v>28.0</v>
      </c>
      <c r="T450" s="129">
        <v>-6.0</v>
      </c>
      <c r="U450" s="129">
        <v>-14.0</v>
      </c>
      <c r="V450" s="129">
        <v>-7.0</v>
      </c>
      <c r="W450" s="129">
        <v>-4.31</v>
      </c>
      <c r="X450" s="129">
        <v>0.43</v>
      </c>
      <c r="Y450" s="129">
        <v>1.0</v>
      </c>
      <c r="Z450" s="129">
        <v>1.0</v>
      </c>
      <c r="AA450" s="129">
        <v>1.0</v>
      </c>
      <c r="AB450" s="129">
        <v>1.0</v>
      </c>
      <c r="AC450" s="129">
        <v>1.0</v>
      </c>
      <c r="AD450" s="129">
        <v>1.0</v>
      </c>
      <c r="AE450" s="129">
        <v>508.0</v>
      </c>
      <c r="AF450" s="129">
        <v>1.0</v>
      </c>
      <c r="AG450" s="129">
        <v>1.0</v>
      </c>
      <c r="AH450" s="129">
        <v>1.0</v>
      </c>
      <c r="AI450" s="129">
        <v>1.0</v>
      </c>
      <c r="AJ450" s="129">
        <v>1.0</v>
      </c>
      <c r="AK450" s="129">
        <v>1.0</v>
      </c>
      <c r="AL450" s="130">
        <v>45386.658824652775</v>
      </c>
    </row>
    <row r="451">
      <c r="A451" s="129">
        <v>716.0</v>
      </c>
      <c r="B451" s="14" t="s">
        <v>42</v>
      </c>
      <c r="C451" s="14" t="s">
        <v>32</v>
      </c>
      <c r="D451" s="14" t="s">
        <v>650</v>
      </c>
      <c r="E451" s="14" t="s">
        <v>651</v>
      </c>
      <c r="F451" s="15" t="s">
        <v>270</v>
      </c>
      <c r="G451" s="15" t="s">
        <v>46</v>
      </c>
      <c r="H451" s="18" t="s">
        <v>1057</v>
      </c>
      <c r="I451" s="18" t="s">
        <v>1058</v>
      </c>
      <c r="J451" s="129">
        <v>1529628.86</v>
      </c>
      <c r="K451" s="129">
        <v>1438474.91</v>
      </c>
      <c r="L451" s="129">
        <v>58569.87</v>
      </c>
      <c r="M451" s="129">
        <v>59281.94</v>
      </c>
      <c r="N451" s="129">
        <v>78.0</v>
      </c>
      <c r="O451" s="129">
        <v>13.0</v>
      </c>
      <c r="P451" s="129">
        <v>610.0</v>
      </c>
      <c r="Q451" s="129">
        <v>583.0</v>
      </c>
      <c r="R451" s="129">
        <v>35.0</v>
      </c>
      <c r="S451" s="129">
        <v>35.0</v>
      </c>
      <c r="T451" s="129">
        <v>500.0</v>
      </c>
      <c r="U451" s="129">
        <v>4.0</v>
      </c>
      <c r="V451" s="129">
        <v>0.0</v>
      </c>
      <c r="W451" s="129">
        <v>-1.2</v>
      </c>
      <c r="X451" s="129">
        <v>6.34</v>
      </c>
      <c r="Y451" s="129">
        <v>5.0</v>
      </c>
      <c r="Z451" s="129">
        <v>1.0</v>
      </c>
      <c r="AA451" s="129">
        <v>1.0</v>
      </c>
      <c r="AB451" s="129">
        <v>1.0</v>
      </c>
      <c r="AC451" s="129">
        <v>1.0</v>
      </c>
      <c r="AD451" s="129">
        <v>1.2</v>
      </c>
      <c r="AE451" s="129">
        <v>446.0</v>
      </c>
      <c r="AF451" s="129">
        <v>4.0</v>
      </c>
      <c r="AG451" s="129">
        <v>1.0</v>
      </c>
      <c r="AH451" s="129">
        <v>1.0</v>
      </c>
      <c r="AI451" s="129">
        <v>1.0</v>
      </c>
      <c r="AJ451" s="129">
        <v>1.0</v>
      </c>
      <c r="AK451" s="129">
        <v>1.0</v>
      </c>
      <c r="AL451" s="130">
        <v>45386.658824652775</v>
      </c>
    </row>
    <row r="452">
      <c r="A452" s="129">
        <v>717.0</v>
      </c>
      <c r="B452" s="14" t="s">
        <v>60</v>
      </c>
      <c r="C452" s="14" t="s">
        <v>32</v>
      </c>
      <c r="D452" s="14" t="s">
        <v>155</v>
      </c>
      <c r="E452" s="14" t="s">
        <v>652</v>
      </c>
      <c r="F452" s="15" t="s">
        <v>96</v>
      </c>
      <c r="G452" s="15" t="s">
        <v>59</v>
      </c>
      <c r="H452" s="18" t="s">
        <v>1057</v>
      </c>
      <c r="I452" s="18" t="s">
        <v>1058</v>
      </c>
      <c r="J452" s="129">
        <v>1940232.71</v>
      </c>
      <c r="K452" s="129">
        <v>1739412.64</v>
      </c>
      <c r="L452" s="129">
        <v>46674.59</v>
      </c>
      <c r="M452" s="129">
        <v>44453.85</v>
      </c>
      <c r="N452" s="129">
        <v>123.0</v>
      </c>
      <c r="O452" s="129">
        <v>54.0</v>
      </c>
      <c r="P452" s="129">
        <v>558.0</v>
      </c>
      <c r="Q452" s="129">
        <v>512.0</v>
      </c>
      <c r="R452" s="129">
        <v>59.0</v>
      </c>
      <c r="S452" s="129">
        <v>33.0</v>
      </c>
      <c r="T452" s="129">
        <v>127.0</v>
      </c>
      <c r="U452" s="129">
        <v>8.0</v>
      </c>
      <c r="V452" s="129">
        <v>78.0</v>
      </c>
      <c r="W452" s="129">
        <v>5.0</v>
      </c>
      <c r="X452" s="129">
        <v>11.55</v>
      </c>
      <c r="Y452" s="129">
        <v>5.0</v>
      </c>
      <c r="Z452" s="129">
        <v>1.0</v>
      </c>
      <c r="AA452" s="129">
        <v>4.0</v>
      </c>
      <c r="AB452" s="129">
        <v>2.0</v>
      </c>
      <c r="AC452" s="129">
        <v>2.0</v>
      </c>
      <c r="AD452" s="129">
        <v>2.45</v>
      </c>
      <c r="AE452" s="129">
        <v>218.0</v>
      </c>
      <c r="AF452" s="129">
        <v>4.0</v>
      </c>
      <c r="AG452" s="129">
        <v>1.0</v>
      </c>
      <c r="AH452" s="129">
        <v>3.0</v>
      </c>
      <c r="AI452" s="129">
        <v>1.0</v>
      </c>
      <c r="AJ452" s="129">
        <v>2.0</v>
      </c>
      <c r="AK452" s="129">
        <v>2.0</v>
      </c>
      <c r="AL452" s="130">
        <v>45386.658824652775</v>
      </c>
    </row>
    <row r="453">
      <c r="A453" s="129">
        <v>718.0</v>
      </c>
      <c r="B453" s="14" t="s">
        <v>60</v>
      </c>
      <c r="C453" s="14" t="s">
        <v>32</v>
      </c>
      <c r="D453" s="14" t="s">
        <v>104</v>
      </c>
      <c r="E453" s="14" t="s">
        <v>653</v>
      </c>
      <c r="F453" s="15" t="s">
        <v>55</v>
      </c>
      <c r="G453" s="15" t="s">
        <v>36</v>
      </c>
      <c r="H453" s="18" t="s">
        <v>1057</v>
      </c>
      <c r="I453" s="18" t="s">
        <v>1058</v>
      </c>
      <c r="J453" s="129">
        <v>649068.5</v>
      </c>
      <c r="K453" s="129">
        <v>473738.2</v>
      </c>
      <c r="L453" s="129">
        <v>20982.34</v>
      </c>
      <c r="M453" s="129">
        <v>16762.68</v>
      </c>
      <c r="N453" s="129">
        <v>14.0</v>
      </c>
      <c r="O453" s="129">
        <v>11.0</v>
      </c>
      <c r="P453" s="129">
        <v>252.0</v>
      </c>
      <c r="Q453" s="129">
        <v>202.0</v>
      </c>
      <c r="R453" s="129">
        <v>19.0</v>
      </c>
      <c r="S453" s="129">
        <v>24.0</v>
      </c>
      <c r="T453" s="129">
        <v>27.0</v>
      </c>
      <c r="U453" s="129">
        <v>24.0</v>
      </c>
      <c r="V453" s="129">
        <v>-20.0</v>
      </c>
      <c r="W453" s="129">
        <v>25.17</v>
      </c>
      <c r="X453" s="129">
        <v>37.01</v>
      </c>
      <c r="Y453" s="129">
        <v>1.0</v>
      </c>
      <c r="Z453" s="129">
        <v>1.0</v>
      </c>
      <c r="AA453" s="129">
        <v>1.0</v>
      </c>
      <c r="AB453" s="129">
        <v>5.0</v>
      </c>
      <c r="AC453" s="129">
        <v>5.0</v>
      </c>
      <c r="AD453" s="129">
        <v>3.6</v>
      </c>
      <c r="AE453" s="129">
        <v>85.0</v>
      </c>
      <c r="AF453" s="129">
        <v>1.0</v>
      </c>
      <c r="AG453" s="129">
        <v>1.0</v>
      </c>
      <c r="AH453" s="129">
        <v>1.0</v>
      </c>
      <c r="AI453" s="129">
        <v>4.0</v>
      </c>
      <c r="AJ453" s="129">
        <v>4.0</v>
      </c>
      <c r="AK453" s="129">
        <v>3.0</v>
      </c>
      <c r="AL453" s="130">
        <v>45386.658824652775</v>
      </c>
    </row>
    <row r="454">
      <c r="A454" s="129">
        <v>719.0</v>
      </c>
      <c r="B454" s="14" t="s">
        <v>67</v>
      </c>
      <c r="C454" s="14" t="s">
        <v>32</v>
      </c>
      <c r="D454" s="14" t="s">
        <v>654</v>
      </c>
      <c r="E454" s="14" t="s">
        <v>655</v>
      </c>
      <c r="F454" s="15" t="s">
        <v>93</v>
      </c>
      <c r="G454" s="15" t="s">
        <v>46</v>
      </c>
      <c r="H454" s="18" t="s">
        <v>1057</v>
      </c>
      <c r="I454" s="18" t="s">
        <v>1058</v>
      </c>
      <c r="J454" s="129">
        <v>1411947.91</v>
      </c>
      <c r="K454" s="129">
        <v>975042.37</v>
      </c>
      <c r="L454" s="129">
        <v>51136.66</v>
      </c>
      <c r="M454" s="129">
        <v>37926.84</v>
      </c>
      <c r="N454" s="129">
        <v>35.0</v>
      </c>
      <c r="O454" s="129">
        <v>32.0</v>
      </c>
      <c r="P454" s="129">
        <v>476.0</v>
      </c>
      <c r="Q454" s="129">
        <v>354.0</v>
      </c>
      <c r="R454" s="129">
        <v>39.0</v>
      </c>
      <c r="S454" s="129">
        <v>36.0</v>
      </c>
      <c r="T454" s="129">
        <v>9.0</v>
      </c>
      <c r="U454" s="129">
        <v>34.0</v>
      </c>
      <c r="V454" s="129">
        <v>8.0</v>
      </c>
      <c r="W454" s="129">
        <v>34.83</v>
      </c>
      <c r="X454" s="129">
        <v>44.81</v>
      </c>
      <c r="Y454" s="129">
        <v>1.0</v>
      </c>
      <c r="Z454" s="129">
        <v>1.0</v>
      </c>
      <c r="AA454" s="129">
        <v>1.0</v>
      </c>
      <c r="AB454" s="129">
        <v>5.0</v>
      </c>
      <c r="AC454" s="129">
        <v>5.0</v>
      </c>
      <c r="AD454" s="129">
        <v>3.6</v>
      </c>
      <c r="AE454" s="129">
        <v>99.0</v>
      </c>
      <c r="AF454" s="129">
        <v>1.0</v>
      </c>
      <c r="AG454" s="129">
        <v>1.0</v>
      </c>
      <c r="AH454" s="129">
        <v>1.0</v>
      </c>
      <c r="AI454" s="129">
        <v>4.0</v>
      </c>
      <c r="AJ454" s="129">
        <v>4.0</v>
      </c>
      <c r="AK454" s="129">
        <v>3.0</v>
      </c>
      <c r="AL454" s="130">
        <v>45386.658824652775</v>
      </c>
    </row>
    <row r="455">
      <c r="A455" s="129">
        <v>720.0</v>
      </c>
      <c r="B455" s="14" t="s">
        <v>97</v>
      </c>
      <c r="C455" s="14" t="s">
        <v>32</v>
      </c>
      <c r="D455" s="14" t="s">
        <v>656</v>
      </c>
      <c r="E455" s="14" t="s">
        <v>657</v>
      </c>
      <c r="F455" s="15" t="s">
        <v>223</v>
      </c>
      <c r="G455" s="15" t="s">
        <v>101</v>
      </c>
      <c r="H455" s="18" t="s">
        <v>1057</v>
      </c>
      <c r="I455" s="18" t="s">
        <v>1058</v>
      </c>
      <c r="J455" s="129">
        <v>975519.07</v>
      </c>
      <c r="K455" s="129">
        <v>1044958.38</v>
      </c>
      <c r="L455" s="129">
        <v>21445.05</v>
      </c>
      <c r="M455" s="129">
        <v>24852.83</v>
      </c>
      <c r="N455" s="129">
        <v>3.0</v>
      </c>
      <c r="O455" s="129">
        <v>3.0</v>
      </c>
      <c r="P455" s="129">
        <v>289.0</v>
      </c>
      <c r="Q455" s="129">
        <v>271.0</v>
      </c>
      <c r="R455" s="129">
        <v>22.0</v>
      </c>
      <c r="S455" s="129">
        <v>16.0</v>
      </c>
      <c r="T455" s="129">
        <v>0.0</v>
      </c>
      <c r="U455" s="129">
        <v>6.0</v>
      </c>
      <c r="V455" s="129">
        <v>37.0</v>
      </c>
      <c r="W455" s="129">
        <v>-13.71</v>
      </c>
      <c r="X455" s="129">
        <v>-6.65</v>
      </c>
      <c r="Y455" s="129">
        <v>1.0</v>
      </c>
      <c r="Z455" s="129">
        <v>1.0</v>
      </c>
      <c r="AA455" s="129">
        <v>2.0</v>
      </c>
      <c r="AB455" s="129">
        <v>1.0</v>
      </c>
      <c r="AC455" s="129">
        <v>1.0</v>
      </c>
      <c r="AD455" s="129">
        <v>1.2</v>
      </c>
      <c r="AE455" s="129">
        <v>418.0</v>
      </c>
      <c r="AF455" s="129">
        <v>1.0</v>
      </c>
      <c r="AG455" s="129">
        <v>1.0</v>
      </c>
      <c r="AH455" s="129">
        <v>2.0</v>
      </c>
      <c r="AI455" s="129">
        <v>1.0</v>
      </c>
      <c r="AJ455" s="129">
        <v>1.0</v>
      </c>
      <c r="AK455" s="129">
        <v>1.0</v>
      </c>
      <c r="AL455" s="130">
        <v>45386.658824652775</v>
      </c>
    </row>
    <row r="456">
      <c r="A456" s="129">
        <v>722.0</v>
      </c>
      <c r="B456" s="14" t="s">
        <v>42</v>
      </c>
      <c r="C456" s="14" t="s">
        <v>32</v>
      </c>
      <c r="D456" s="14" t="s">
        <v>609</v>
      </c>
      <c r="E456" s="14" t="s">
        <v>658</v>
      </c>
      <c r="F456" s="15" t="s">
        <v>108</v>
      </c>
      <c r="G456" s="15" t="s">
        <v>46</v>
      </c>
      <c r="H456" s="18" t="s">
        <v>1057</v>
      </c>
      <c r="I456" s="18" t="s">
        <v>1058</v>
      </c>
      <c r="J456" s="129">
        <v>1470158.91</v>
      </c>
      <c r="K456" s="129">
        <v>1448700.27</v>
      </c>
      <c r="L456" s="129">
        <v>49479.57</v>
      </c>
      <c r="M456" s="129">
        <v>52154.85</v>
      </c>
      <c r="N456" s="129">
        <v>50.0</v>
      </c>
      <c r="O456" s="129">
        <v>31.0</v>
      </c>
      <c r="P456" s="129">
        <v>475.0</v>
      </c>
      <c r="Q456" s="129">
        <v>473.0</v>
      </c>
      <c r="R456" s="129">
        <v>40.0</v>
      </c>
      <c r="S456" s="129">
        <v>37.0</v>
      </c>
      <c r="T456" s="129">
        <v>61.0</v>
      </c>
      <c r="U456" s="129">
        <v>0.0</v>
      </c>
      <c r="V456" s="129">
        <v>8.0</v>
      </c>
      <c r="W456" s="129">
        <v>-5.13</v>
      </c>
      <c r="X456" s="129">
        <v>1.48</v>
      </c>
      <c r="Y456" s="129">
        <v>3.0</v>
      </c>
      <c r="Z456" s="129">
        <v>1.0</v>
      </c>
      <c r="AA456" s="129">
        <v>1.0</v>
      </c>
      <c r="AB456" s="129">
        <v>1.0</v>
      </c>
      <c r="AC456" s="129">
        <v>1.0</v>
      </c>
      <c r="AD456" s="129">
        <v>1.1</v>
      </c>
      <c r="AE456" s="129">
        <v>475.0</v>
      </c>
      <c r="AF456" s="129">
        <v>2.0</v>
      </c>
      <c r="AG456" s="129">
        <v>1.0</v>
      </c>
      <c r="AH456" s="129">
        <v>1.0</v>
      </c>
      <c r="AI456" s="129">
        <v>1.0</v>
      </c>
      <c r="AJ456" s="129">
        <v>1.0</v>
      </c>
      <c r="AK456" s="129">
        <v>1.0</v>
      </c>
      <c r="AL456" s="130">
        <v>45386.658824652775</v>
      </c>
    </row>
    <row r="457">
      <c r="A457" s="129">
        <v>724.0</v>
      </c>
      <c r="B457" s="14" t="s">
        <v>42</v>
      </c>
      <c r="C457" s="14" t="s">
        <v>32</v>
      </c>
      <c r="D457" s="14" t="s">
        <v>241</v>
      </c>
      <c r="E457" s="14" t="s">
        <v>242</v>
      </c>
      <c r="F457" s="15" t="s">
        <v>243</v>
      </c>
      <c r="G457" s="15" t="s">
        <v>101</v>
      </c>
      <c r="H457" s="18" t="s">
        <v>1057</v>
      </c>
      <c r="I457" s="18" t="s">
        <v>1058</v>
      </c>
      <c r="J457" s="129">
        <v>943533.11</v>
      </c>
      <c r="K457" s="129">
        <v>772772.68</v>
      </c>
      <c r="L457" s="129">
        <v>27065.13</v>
      </c>
      <c r="M457" s="129">
        <v>24608.75</v>
      </c>
      <c r="N457" s="129">
        <v>27.0</v>
      </c>
      <c r="O457" s="129">
        <v>28.0</v>
      </c>
      <c r="P457" s="129">
        <v>338.0</v>
      </c>
      <c r="Q457" s="129">
        <v>235.0</v>
      </c>
      <c r="R457" s="129">
        <v>42.0</v>
      </c>
      <c r="S457" s="129">
        <v>18.0</v>
      </c>
      <c r="T457" s="129">
        <v>-3.0</v>
      </c>
      <c r="U457" s="129">
        <v>43.0</v>
      </c>
      <c r="V457" s="129">
        <v>133.0</v>
      </c>
      <c r="W457" s="129">
        <v>9.98</v>
      </c>
      <c r="X457" s="129">
        <v>22.1</v>
      </c>
      <c r="Y457" s="129">
        <v>1.0</v>
      </c>
      <c r="Z457" s="129">
        <v>1.0</v>
      </c>
      <c r="AA457" s="129">
        <v>5.0</v>
      </c>
      <c r="AB457" s="129">
        <v>3.0</v>
      </c>
      <c r="AC457" s="129">
        <v>4.0</v>
      </c>
      <c r="AD457" s="129">
        <v>3.35</v>
      </c>
      <c r="AE457" s="129">
        <v>137.0</v>
      </c>
      <c r="AF457" s="129">
        <v>1.0</v>
      </c>
      <c r="AG457" s="129">
        <v>1.0</v>
      </c>
      <c r="AH457" s="129">
        <v>4.0</v>
      </c>
      <c r="AI457" s="129">
        <v>2.0</v>
      </c>
      <c r="AJ457" s="129">
        <v>3.0</v>
      </c>
      <c r="AK457" s="129">
        <v>3.0</v>
      </c>
      <c r="AL457" s="130">
        <v>45386.658824652775</v>
      </c>
    </row>
    <row r="458">
      <c r="A458" s="129">
        <v>726.0</v>
      </c>
      <c r="B458" s="14" t="s">
        <v>60</v>
      </c>
      <c r="C458" s="14" t="s">
        <v>32</v>
      </c>
      <c r="D458" s="14" t="s">
        <v>292</v>
      </c>
      <c r="E458" s="14" t="s">
        <v>659</v>
      </c>
      <c r="F458" s="15" t="s">
        <v>220</v>
      </c>
      <c r="G458" s="15" t="s">
        <v>59</v>
      </c>
      <c r="H458" s="18" t="s">
        <v>1057</v>
      </c>
      <c r="I458" s="18" t="s">
        <v>1058</v>
      </c>
      <c r="J458" s="129">
        <v>1928663.74</v>
      </c>
      <c r="K458" s="129">
        <v>1478090.67</v>
      </c>
      <c r="L458" s="129">
        <v>34571.81</v>
      </c>
      <c r="M458" s="129">
        <v>34195.77</v>
      </c>
      <c r="N458" s="129">
        <v>2.0</v>
      </c>
      <c r="O458" s="14" t="s">
        <v>41</v>
      </c>
      <c r="P458" s="129">
        <v>323.0</v>
      </c>
      <c r="Q458" s="129">
        <v>316.0</v>
      </c>
      <c r="R458" s="129">
        <v>13.0</v>
      </c>
      <c r="S458" s="129">
        <v>34.0</v>
      </c>
      <c r="T458" s="14" t="s">
        <v>41</v>
      </c>
      <c r="U458" s="129">
        <v>2.0</v>
      </c>
      <c r="V458" s="129">
        <v>-61.0</v>
      </c>
      <c r="W458" s="129">
        <v>1.1</v>
      </c>
      <c r="X458" s="129">
        <v>30.48</v>
      </c>
      <c r="Y458" s="14" t="s">
        <v>41</v>
      </c>
      <c r="Z458" s="129">
        <v>1.0</v>
      </c>
      <c r="AA458" s="129">
        <v>1.0</v>
      </c>
      <c r="AB458" s="129">
        <v>1.0</v>
      </c>
      <c r="AC458" s="129">
        <v>5.0</v>
      </c>
      <c r="AD458" s="129">
        <v>1.95</v>
      </c>
      <c r="AE458" s="129">
        <v>273.0</v>
      </c>
      <c r="AF458" s="14" t="s">
        <v>41</v>
      </c>
      <c r="AG458" s="129">
        <v>1.0</v>
      </c>
      <c r="AH458" s="129">
        <v>1.0</v>
      </c>
      <c r="AI458" s="129">
        <v>1.0</v>
      </c>
      <c r="AJ458" s="129">
        <v>4.0</v>
      </c>
      <c r="AK458" s="129">
        <v>2.0</v>
      </c>
      <c r="AL458" s="130">
        <v>45386.658824652775</v>
      </c>
    </row>
    <row r="459">
      <c r="A459" s="129">
        <v>727.0</v>
      </c>
      <c r="B459" s="14" t="s">
        <v>60</v>
      </c>
      <c r="C459" s="14" t="s">
        <v>32</v>
      </c>
      <c r="D459" s="14" t="s">
        <v>129</v>
      </c>
      <c r="E459" s="14" t="s">
        <v>130</v>
      </c>
      <c r="F459" s="15" t="s">
        <v>660</v>
      </c>
      <c r="G459" s="15" t="s">
        <v>59</v>
      </c>
      <c r="H459" s="18" t="s">
        <v>1057</v>
      </c>
      <c r="I459" s="18" t="s">
        <v>1058</v>
      </c>
      <c r="J459" s="129">
        <v>748032.79</v>
      </c>
      <c r="K459" s="129">
        <v>861729.12</v>
      </c>
      <c r="L459" s="129">
        <v>18813.65</v>
      </c>
      <c r="M459" s="129">
        <v>23217.02</v>
      </c>
      <c r="N459" s="129">
        <v>26.0</v>
      </c>
      <c r="O459" s="129">
        <v>9.0</v>
      </c>
      <c r="P459" s="129">
        <v>310.0</v>
      </c>
      <c r="Q459" s="129">
        <v>287.0</v>
      </c>
      <c r="R459" s="129">
        <v>40.0</v>
      </c>
      <c r="S459" s="129">
        <v>29.0</v>
      </c>
      <c r="T459" s="129">
        <v>188.0</v>
      </c>
      <c r="U459" s="129">
        <v>8.0</v>
      </c>
      <c r="V459" s="129">
        <v>37.0</v>
      </c>
      <c r="W459" s="129">
        <v>-18.97</v>
      </c>
      <c r="X459" s="129">
        <v>-13.19</v>
      </c>
      <c r="Y459" s="129">
        <v>5.0</v>
      </c>
      <c r="Z459" s="129">
        <v>1.0</v>
      </c>
      <c r="AA459" s="129">
        <v>2.0</v>
      </c>
      <c r="AB459" s="129">
        <v>1.0</v>
      </c>
      <c r="AC459" s="129">
        <v>1.0</v>
      </c>
      <c r="AD459" s="129">
        <v>1.4</v>
      </c>
      <c r="AE459" s="129">
        <v>368.0</v>
      </c>
      <c r="AF459" s="129">
        <v>4.0</v>
      </c>
      <c r="AG459" s="129">
        <v>1.0</v>
      </c>
      <c r="AH459" s="129">
        <v>2.0</v>
      </c>
      <c r="AI459" s="129">
        <v>1.0</v>
      </c>
      <c r="AJ459" s="129">
        <v>1.0</v>
      </c>
      <c r="AK459" s="129">
        <v>1.0</v>
      </c>
      <c r="AL459" s="130">
        <v>45386.658824652775</v>
      </c>
    </row>
    <row r="460">
      <c r="A460" s="129">
        <v>729.0</v>
      </c>
      <c r="B460" s="14" t="s">
        <v>42</v>
      </c>
      <c r="C460" s="14" t="s">
        <v>32</v>
      </c>
      <c r="D460" s="14" t="s">
        <v>106</v>
      </c>
      <c r="E460" s="14" t="s">
        <v>107</v>
      </c>
      <c r="F460" s="15" t="s">
        <v>108</v>
      </c>
      <c r="G460" s="15" t="s">
        <v>46</v>
      </c>
      <c r="H460" s="18" t="s">
        <v>1057</v>
      </c>
      <c r="I460" s="18" t="s">
        <v>1058</v>
      </c>
      <c r="J460" s="129">
        <v>2032418.55</v>
      </c>
      <c r="K460" s="129">
        <v>1426948.24</v>
      </c>
      <c r="L460" s="129">
        <v>53446.12</v>
      </c>
      <c r="M460" s="129">
        <v>38013.53</v>
      </c>
      <c r="N460" s="14" t="s">
        <v>41</v>
      </c>
      <c r="O460" s="14" t="s">
        <v>41</v>
      </c>
      <c r="P460" s="129">
        <v>589.0</v>
      </c>
      <c r="Q460" s="129">
        <v>391.0</v>
      </c>
      <c r="R460" s="129">
        <v>56.0</v>
      </c>
      <c r="S460" s="129">
        <v>24.0</v>
      </c>
      <c r="T460" s="14" t="s">
        <v>41</v>
      </c>
      <c r="U460" s="129">
        <v>50.0</v>
      </c>
      <c r="V460" s="129">
        <v>133.0</v>
      </c>
      <c r="W460" s="129">
        <v>40.6</v>
      </c>
      <c r="X460" s="129">
        <v>42.43</v>
      </c>
      <c r="Y460" s="14" t="s">
        <v>41</v>
      </c>
      <c r="Z460" s="129">
        <v>1.0</v>
      </c>
      <c r="AA460" s="129">
        <v>5.0</v>
      </c>
      <c r="AB460" s="129">
        <v>5.0</v>
      </c>
      <c r="AC460" s="129">
        <v>5.0</v>
      </c>
      <c r="AD460" s="129">
        <v>4.35</v>
      </c>
      <c r="AE460" s="129">
        <v>27.0</v>
      </c>
      <c r="AF460" s="14" t="s">
        <v>41</v>
      </c>
      <c r="AG460" s="129">
        <v>1.0</v>
      </c>
      <c r="AH460" s="129">
        <v>4.0</v>
      </c>
      <c r="AI460" s="129">
        <v>4.0</v>
      </c>
      <c r="AJ460" s="129">
        <v>4.0</v>
      </c>
      <c r="AK460" s="129">
        <v>4.0</v>
      </c>
      <c r="AL460" s="130">
        <v>45386.658824652775</v>
      </c>
    </row>
    <row r="461">
      <c r="A461" s="129">
        <v>730.0</v>
      </c>
      <c r="B461" s="14" t="s">
        <v>97</v>
      </c>
      <c r="C461" s="14" t="s">
        <v>32</v>
      </c>
      <c r="D461" s="14" t="s">
        <v>50</v>
      </c>
      <c r="E461" s="14" t="s">
        <v>662</v>
      </c>
      <c r="F461" s="15" t="s">
        <v>243</v>
      </c>
      <c r="G461" s="15" t="s">
        <v>101</v>
      </c>
      <c r="H461" s="18" t="s">
        <v>1057</v>
      </c>
      <c r="I461" s="18" t="s">
        <v>1058</v>
      </c>
      <c r="J461" s="129">
        <v>1333266.33</v>
      </c>
      <c r="K461" s="129">
        <v>1225236.01</v>
      </c>
      <c r="L461" s="129">
        <v>38717.43</v>
      </c>
      <c r="M461" s="129">
        <v>36958.98</v>
      </c>
      <c r="N461" s="129">
        <v>3.0</v>
      </c>
      <c r="O461" s="129">
        <v>12.0</v>
      </c>
      <c r="P461" s="129">
        <v>388.0</v>
      </c>
      <c r="Q461" s="129">
        <v>380.0</v>
      </c>
      <c r="R461" s="129">
        <v>57.0</v>
      </c>
      <c r="S461" s="129">
        <v>51.0</v>
      </c>
      <c r="T461" s="129">
        <v>-75.0</v>
      </c>
      <c r="U461" s="129">
        <v>2.0</v>
      </c>
      <c r="V461" s="129">
        <v>11.0</v>
      </c>
      <c r="W461" s="129">
        <v>4.76</v>
      </c>
      <c r="X461" s="129">
        <v>8.82</v>
      </c>
      <c r="Y461" s="129">
        <v>1.0</v>
      </c>
      <c r="Z461" s="129">
        <v>1.0</v>
      </c>
      <c r="AA461" s="129">
        <v>1.0</v>
      </c>
      <c r="AB461" s="129">
        <v>2.0</v>
      </c>
      <c r="AC461" s="129">
        <v>2.0</v>
      </c>
      <c r="AD461" s="129">
        <v>1.65</v>
      </c>
      <c r="AE461" s="129">
        <v>328.0</v>
      </c>
      <c r="AF461" s="129">
        <v>1.0</v>
      </c>
      <c r="AG461" s="129">
        <v>1.0</v>
      </c>
      <c r="AH461" s="129">
        <v>1.0</v>
      </c>
      <c r="AI461" s="129">
        <v>1.0</v>
      </c>
      <c r="AJ461" s="129">
        <v>2.0</v>
      </c>
      <c r="AK461" s="129">
        <v>1.0</v>
      </c>
      <c r="AL461" s="130">
        <v>45386.658824652775</v>
      </c>
    </row>
    <row r="462">
      <c r="A462" s="129">
        <v>732.0</v>
      </c>
      <c r="B462" s="14" t="s">
        <v>60</v>
      </c>
      <c r="C462" s="14" t="s">
        <v>32</v>
      </c>
      <c r="D462" s="14" t="s">
        <v>663</v>
      </c>
      <c r="E462" s="14" t="s">
        <v>664</v>
      </c>
      <c r="F462" s="15" t="s">
        <v>81</v>
      </c>
      <c r="G462" s="15" t="s">
        <v>36</v>
      </c>
      <c r="H462" s="18" t="s">
        <v>1057</v>
      </c>
      <c r="I462" s="18" t="s">
        <v>1058</v>
      </c>
      <c r="J462" s="129">
        <v>795784.02</v>
      </c>
      <c r="K462" s="129">
        <v>592364.25</v>
      </c>
      <c r="L462" s="129">
        <v>27413.0</v>
      </c>
      <c r="M462" s="129">
        <v>22001.38</v>
      </c>
      <c r="N462" s="129">
        <v>14.0</v>
      </c>
      <c r="O462" s="129">
        <v>15.0</v>
      </c>
      <c r="P462" s="129">
        <v>389.0</v>
      </c>
      <c r="Q462" s="129">
        <v>333.0</v>
      </c>
      <c r="R462" s="129">
        <v>47.0</v>
      </c>
      <c r="S462" s="129">
        <v>40.0</v>
      </c>
      <c r="T462" s="129">
        <v>-6.0</v>
      </c>
      <c r="U462" s="129">
        <v>16.0</v>
      </c>
      <c r="V462" s="129">
        <v>17.0</v>
      </c>
      <c r="W462" s="129">
        <v>24.6</v>
      </c>
      <c r="X462" s="129">
        <v>34.34</v>
      </c>
      <c r="Y462" s="129">
        <v>1.0</v>
      </c>
      <c r="Z462" s="129">
        <v>1.0</v>
      </c>
      <c r="AA462" s="129">
        <v>1.0</v>
      </c>
      <c r="AB462" s="129">
        <v>5.0</v>
      </c>
      <c r="AC462" s="129">
        <v>5.0</v>
      </c>
      <c r="AD462" s="129">
        <v>3.6</v>
      </c>
      <c r="AE462" s="129">
        <v>89.0</v>
      </c>
      <c r="AF462" s="129">
        <v>1.0</v>
      </c>
      <c r="AG462" s="129">
        <v>1.0</v>
      </c>
      <c r="AH462" s="129">
        <v>1.0</v>
      </c>
      <c r="AI462" s="129">
        <v>4.0</v>
      </c>
      <c r="AJ462" s="129">
        <v>4.0</v>
      </c>
      <c r="AK462" s="129">
        <v>3.0</v>
      </c>
      <c r="AL462" s="130">
        <v>45386.658824652775</v>
      </c>
    </row>
    <row r="463">
      <c r="A463" s="129">
        <v>733.0</v>
      </c>
      <c r="B463" s="14" t="s">
        <v>67</v>
      </c>
      <c r="C463" s="14" t="s">
        <v>32</v>
      </c>
      <c r="D463" s="14" t="s">
        <v>247</v>
      </c>
      <c r="E463" s="14" t="s">
        <v>248</v>
      </c>
      <c r="F463" s="15" t="s">
        <v>665</v>
      </c>
      <c r="G463" s="15" t="s">
        <v>46</v>
      </c>
      <c r="H463" s="18" t="s">
        <v>1057</v>
      </c>
      <c r="I463" s="18" t="s">
        <v>1058</v>
      </c>
      <c r="J463" s="129">
        <v>1572645.78</v>
      </c>
      <c r="K463" s="129">
        <v>1792742.67</v>
      </c>
      <c r="L463" s="129">
        <v>58809.51</v>
      </c>
      <c r="M463" s="129">
        <v>68404.68</v>
      </c>
      <c r="N463" s="129">
        <v>2.0</v>
      </c>
      <c r="O463" s="129">
        <v>3.0</v>
      </c>
      <c r="P463" s="129">
        <v>805.0</v>
      </c>
      <c r="Q463" s="129">
        <v>808.0</v>
      </c>
      <c r="R463" s="129">
        <v>82.0</v>
      </c>
      <c r="S463" s="129">
        <v>91.0</v>
      </c>
      <c r="T463" s="129">
        <v>-33.0</v>
      </c>
      <c r="U463" s="129">
        <v>0.0</v>
      </c>
      <c r="V463" s="129">
        <v>-9.0</v>
      </c>
      <c r="W463" s="129">
        <v>-14.03</v>
      </c>
      <c r="X463" s="129">
        <v>-12.28</v>
      </c>
      <c r="Y463" s="129">
        <v>1.0</v>
      </c>
      <c r="Z463" s="129">
        <v>1.0</v>
      </c>
      <c r="AA463" s="129">
        <v>1.0</v>
      </c>
      <c r="AB463" s="129">
        <v>1.0</v>
      </c>
      <c r="AC463" s="129">
        <v>1.0</v>
      </c>
      <c r="AD463" s="129">
        <v>1.0</v>
      </c>
      <c r="AE463" s="129">
        <v>551.0</v>
      </c>
      <c r="AF463" s="129">
        <v>1.0</v>
      </c>
      <c r="AG463" s="129">
        <v>1.0</v>
      </c>
      <c r="AH463" s="129">
        <v>1.0</v>
      </c>
      <c r="AI463" s="129">
        <v>1.0</v>
      </c>
      <c r="AJ463" s="129">
        <v>1.0</v>
      </c>
      <c r="AK463" s="129">
        <v>1.0</v>
      </c>
      <c r="AL463" s="130">
        <v>45386.658824652775</v>
      </c>
    </row>
    <row r="464">
      <c r="A464" s="129">
        <v>734.0</v>
      </c>
      <c r="B464" s="14" t="s">
        <v>97</v>
      </c>
      <c r="C464" s="14" t="s">
        <v>32</v>
      </c>
      <c r="D464" s="14" t="s">
        <v>278</v>
      </c>
      <c r="E464" s="14" t="s">
        <v>666</v>
      </c>
      <c r="F464" s="15" t="s">
        <v>100</v>
      </c>
      <c r="G464" s="15" t="s">
        <v>101</v>
      </c>
      <c r="H464" s="18" t="s">
        <v>1057</v>
      </c>
      <c r="I464" s="18" t="s">
        <v>1058</v>
      </c>
      <c r="J464" s="129">
        <v>545506.18</v>
      </c>
      <c r="K464" s="129">
        <v>676894.35</v>
      </c>
      <c r="L464" s="129">
        <v>16626.0</v>
      </c>
      <c r="M464" s="129">
        <v>21948.0</v>
      </c>
      <c r="N464" s="129">
        <v>16.0</v>
      </c>
      <c r="O464" s="129">
        <v>15.0</v>
      </c>
      <c r="P464" s="129">
        <v>163.0</v>
      </c>
      <c r="Q464" s="129">
        <v>230.0</v>
      </c>
      <c r="R464" s="129">
        <v>27.0</v>
      </c>
      <c r="S464" s="129">
        <v>24.0</v>
      </c>
      <c r="T464" s="129">
        <v>6.0</v>
      </c>
      <c r="U464" s="129">
        <v>-29.0</v>
      </c>
      <c r="V464" s="129">
        <v>12.0</v>
      </c>
      <c r="W464" s="129">
        <v>-24.25</v>
      </c>
      <c r="X464" s="129">
        <v>-19.41</v>
      </c>
      <c r="Y464" s="129">
        <v>1.0</v>
      </c>
      <c r="Z464" s="129">
        <v>1.0</v>
      </c>
      <c r="AA464" s="129">
        <v>1.0</v>
      </c>
      <c r="AB464" s="129">
        <v>1.0</v>
      </c>
      <c r="AC464" s="129">
        <v>1.0</v>
      </c>
      <c r="AD464" s="129">
        <v>1.0</v>
      </c>
      <c r="AE464" s="129">
        <v>488.0</v>
      </c>
      <c r="AF464" s="129">
        <v>1.0</v>
      </c>
      <c r="AG464" s="129">
        <v>1.0</v>
      </c>
      <c r="AH464" s="129">
        <v>1.0</v>
      </c>
      <c r="AI464" s="129">
        <v>1.0</v>
      </c>
      <c r="AJ464" s="129">
        <v>1.0</v>
      </c>
      <c r="AK464" s="129">
        <v>1.0</v>
      </c>
      <c r="AL464" s="130">
        <v>45386.658824652775</v>
      </c>
    </row>
    <row r="465">
      <c r="A465" s="129">
        <v>735.0</v>
      </c>
      <c r="B465" s="14" t="s">
        <v>97</v>
      </c>
      <c r="C465" s="14" t="s">
        <v>32</v>
      </c>
      <c r="D465" s="14" t="s">
        <v>667</v>
      </c>
      <c r="E465" s="14" t="s">
        <v>668</v>
      </c>
      <c r="F465" s="15" t="s">
        <v>209</v>
      </c>
      <c r="G465" s="15" t="s">
        <v>101</v>
      </c>
      <c r="H465" s="18" t="s">
        <v>1057</v>
      </c>
      <c r="I465" s="18" t="s">
        <v>1058</v>
      </c>
      <c r="J465" s="129">
        <v>809700.46</v>
      </c>
      <c r="K465" s="129">
        <v>787013.72</v>
      </c>
      <c r="L465" s="129">
        <v>29333.77</v>
      </c>
      <c r="M465" s="129">
        <v>33405.22</v>
      </c>
      <c r="N465" s="14" t="s">
        <v>41</v>
      </c>
      <c r="O465" s="14" t="s">
        <v>41</v>
      </c>
      <c r="P465" s="129">
        <v>246.0</v>
      </c>
      <c r="Q465" s="129">
        <v>252.0</v>
      </c>
      <c r="R465" s="129">
        <v>15.0</v>
      </c>
      <c r="S465" s="129">
        <v>14.0</v>
      </c>
      <c r="T465" s="14" t="s">
        <v>41</v>
      </c>
      <c r="U465" s="129">
        <v>-2.0</v>
      </c>
      <c r="V465" s="129">
        <v>7.0</v>
      </c>
      <c r="W465" s="129">
        <v>-12.19</v>
      </c>
      <c r="X465" s="129">
        <v>2.88</v>
      </c>
      <c r="Y465" s="14" t="s">
        <v>41</v>
      </c>
      <c r="Z465" s="129">
        <v>1.0</v>
      </c>
      <c r="AA465" s="129">
        <v>1.0</v>
      </c>
      <c r="AB465" s="129">
        <v>1.0</v>
      </c>
      <c r="AC465" s="129">
        <v>1.0</v>
      </c>
      <c r="AD465" s="129">
        <v>0.95</v>
      </c>
      <c r="AE465" s="129">
        <v>590.0</v>
      </c>
      <c r="AF465" s="14" t="s">
        <v>41</v>
      </c>
      <c r="AG465" s="129">
        <v>1.0</v>
      </c>
      <c r="AH465" s="129">
        <v>1.0</v>
      </c>
      <c r="AI465" s="129">
        <v>1.0</v>
      </c>
      <c r="AJ465" s="129">
        <v>1.0</v>
      </c>
      <c r="AK465" s="129">
        <v>1.0</v>
      </c>
      <c r="AL465" s="130">
        <v>45386.658824652775</v>
      </c>
    </row>
    <row r="466">
      <c r="A466" s="129">
        <v>736.0</v>
      </c>
      <c r="B466" s="14" t="s">
        <v>42</v>
      </c>
      <c r="C466" s="14" t="s">
        <v>32</v>
      </c>
      <c r="D466" s="14" t="s">
        <v>317</v>
      </c>
      <c r="E466" s="14" t="s">
        <v>149</v>
      </c>
      <c r="F466" s="15" t="s">
        <v>52</v>
      </c>
      <c r="G466" s="15" t="s">
        <v>46</v>
      </c>
      <c r="H466" s="18" t="s">
        <v>1057</v>
      </c>
      <c r="I466" s="18" t="s">
        <v>1058</v>
      </c>
      <c r="J466" s="129">
        <v>996284.17</v>
      </c>
      <c r="K466" s="129">
        <v>659798.99</v>
      </c>
      <c r="L466" s="129">
        <v>37691.84</v>
      </c>
      <c r="M466" s="129">
        <v>27512.95</v>
      </c>
      <c r="N466" s="129">
        <v>9.0</v>
      </c>
      <c r="O466" s="129">
        <v>1.0</v>
      </c>
      <c r="P466" s="129">
        <v>400.0</v>
      </c>
      <c r="Q466" s="129">
        <v>302.0</v>
      </c>
      <c r="R466" s="129">
        <v>30.0</v>
      </c>
      <c r="S466" s="129">
        <v>26.0</v>
      </c>
      <c r="T466" s="129">
        <v>800.0</v>
      </c>
      <c r="U466" s="129">
        <v>32.0</v>
      </c>
      <c r="V466" s="129">
        <v>15.0</v>
      </c>
      <c r="W466" s="129">
        <v>37.0</v>
      </c>
      <c r="X466" s="129">
        <v>51.0</v>
      </c>
      <c r="Y466" s="129">
        <v>5.0</v>
      </c>
      <c r="Z466" s="129">
        <v>1.0</v>
      </c>
      <c r="AA466" s="129">
        <v>1.0</v>
      </c>
      <c r="AB466" s="129">
        <v>5.0</v>
      </c>
      <c r="AC466" s="129">
        <v>5.0</v>
      </c>
      <c r="AD466" s="129">
        <v>3.8</v>
      </c>
      <c r="AE466" s="129">
        <v>64.0</v>
      </c>
      <c r="AF466" s="129">
        <v>4.0</v>
      </c>
      <c r="AG466" s="129">
        <v>1.0</v>
      </c>
      <c r="AH466" s="129">
        <v>1.0</v>
      </c>
      <c r="AI466" s="129">
        <v>4.0</v>
      </c>
      <c r="AJ466" s="129">
        <v>4.0</v>
      </c>
      <c r="AK466" s="129">
        <v>4.0</v>
      </c>
      <c r="AL466" s="130">
        <v>45386.658824652775</v>
      </c>
    </row>
    <row r="467">
      <c r="A467" s="129">
        <v>739.0</v>
      </c>
      <c r="B467" s="14" t="s">
        <v>42</v>
      </c>
      <c r="C467" s="14" t="s">
        <v>32</v>
      </c>
      <c r="D467" s="14" t="s">
        <v>237</v>
      </c>
      <c r="E467" s="14" t="s">
        <v>669</v>
      </c>
      <c r="F467" s="15" t="s">
        <v>108</v>
      </c>
      <c r="G467" s="15" t="s">
        <v>46</v>
      </c>
      <c r="H467" s="18" t="s">
        <v>1057</v>
      </c>
      <c r="I467" s="18" t="s">
        <v>1058</v>
      </c>
      <c r="J467" s="129">
        <v>1100574.0</v>
      </c>
      <c r="K467" s="129">
        <v>1003993.19</v>
      </c>
      <c r="L467" s="129">
        <v>37175.17</v>
      </c>
      <c r="M467" s="129">
        <v>36523.66</v>
      </c>
      <c r="N467" s="129">
        <v>10.0</v>
      </c>
      <c r="O467" s="129">
        <v>3.0</v>
      </c>
      <c r="P467" s="129">
        <v>359.0</v>
      </c>
      <c r="Q467" s="129">
        <v>366.0</v>
      </c>
      <c r="R467" s="129">
        <v>31.0</v>
      </c>
      <c r="S467" s="129">
        <v>30.0</v>
      </c>
      <c r="T467" s="129">
        <v>233.0</v>
      </c>
      <c r="U467" s="129">
        <v>-1.0</v>
      </c>
      <c r="V467" s="129">
        <v>3.0</v>
      </c>
      <c r="W467" s="129">
        <v>1.78</v>
      </c>
      <c r="X467" s="129">
        <v>9.62</v>
      </c>
      <c r="Y467" s="129">
        <v>5.0</v>
      </c>
      <c r="Z467" s="129">
        <v>1.0</v>
      </c>
      <c r="AA467" s="129">
        <v>1.0</v>
      </c>
      <c r="AB467" s="129">
        <v>1.0</v>
      </c>
      <c r="AC467" s="129">
        <v>2.0</v>
      </c>
      <c r="AD467" s="129">
        <v>1.45</v>
      </c>
      <c r="AE467" s="129">
        <v>360.0</v>
      </c>
      <c r="AF467" s="129">
        <v>4.0</v>
      </c>
      <c r="AG467" s="129">
        <v>1.0</v>
      </c>
      <c r="AH467" s="129">
        <v>1.0</v>
      </c>
      <c r="AI467" s="129">
        <v>1.0</v>
      </c>
      <c r="AJ467" s="129">
        <v>2.0</v>
      </c>
      <c r="AK467" s="129">
        <v>1.0</v>
      </c>
      <c r="AL467" s="130">
        <v>45386.658824652775</v>
      </c>
    </row>
    <row r="468">
      <c r="A468" s="129">
        <v>740.0</v>
      </c>
      <c r="B468" s="14" t="s">
        <v>37</v>
      </c>
      <c r="C468" s="14" t="s">
        <v>32</v>
      </c>
      <c r="D468" s="14" t="s">
        <v>670</v>
      </c>
      <c r="E468" s="14" t="s">
        <v>671</v>
      </c>
      <c r="F468" s="15" t="s">
        <v>275</v>
      </c>
      <c r="G468" s="15" t="s">
        <v>46</v>
      </c>
      <c r="H468" s="18" t="s">
        <v>1057</v>
      </c>
      <c r="I468" s="18" t="s">
        <v>1058</v>
      </c>
      <c r="J468" s="129">
        <v>3955553.59</v>
      </c>
      <c r="K468" s="129">
        <v>3554343.59</v>
      </c>
      <c r="L468" s="129">
        <v>124372.68</v>
      </c>
      <c r="M468" s="129">
        <v>116440.7</v>
      </c>
      <c r="N468" s="129">
        <v>45.0</v>
      </c>
      <c r="O468" s="129">
        <v>40.0</v>
      </c>
      <c r="P468" s="129">
        <v>1106.0</v>
      </c>
      <c r="Q468" s="129">
        <v>970.0</v>
      </c>
      <c r="R468" s="129">
        <v>96.0</v>
      </c>
      <c r="S468" s="129">
        <v>78.0</v>
      </c>
      <c r="T468" s="129">
        <v>12.0</v>
      </c>
      <c r="U468" s="129">
        <v>14.0</v>
      </c>
      <c r="V468" s="129">
        <v>23.0</v>
      </c>
      <c r="W468" s="129">
        <v>6.81</v>
      </c>
      <c r="X468" s="129">
        <v>11.29</v>
      </c>
      <c r="Y468" s="129">
        <v>1.0</v>
      </c>
      <c r="Z468" s="129">
        <v>1.0</v>
      </c>
      <c r="AA468" s="129">
        <v>2.0</v>
      </c>
      <c r="AB468" s="129">
        <v>2.0</v>
      </c>
      <c r="AC468" s="129">
        <v>2.0</v>
      </c>
      <c r="AD468" s="129">
        <v>1.85</v>
      </c>
      <c r="AE468" s="129">
        <v>294.0</v>
      </c>
      <c r="AF468" s="129">
        <v>1.0</v>
      </c>
      <c r="AG468" s="129">
        <v>1.0</v>
      </c>
      <c r="AH468" s="129">
        <v>2.0</v>
      </c>
      <c r="AI468" s="129">
        <v>1.0</v>
      </c>
      <c r="AJ468" s="129">
        <v>2.0</v>
      </c>
      <c r="AK468" s="129">
        <v>2.0</v>
      </c>
      <c r="AL468" s="130">
        <v>45386.658824652775</v>
      </c>
    </row>
    <row r="469">
      <c r="A469" s="129">
        <v>741.0</v>
      </c>
      <c r="B469" s="14" t="s">
        <v>31</v>
      </c>
      <c r="C469" s="14" t="s">
        <v>32</v>
      </c>
      <c r="D469" s="14" t="s">
        <v>672</v>
      </c>
      <c r="E469" s="14" t="s">
        <v>673</v>
      </c>
      <c r="F469" s="15" t="s">
        <v>220</v>
      </c>
      <c r="G469" s="15" t="s">
        <v>59</v>
      </c>
      <c r="H469" s="18" t="s">
        <v>1057</v>
      </c>
      <c r="I469" s="18" t="s">
        <v>1058</v>
      </c>
      <c r="J469" s="129">
        <v>3285876.15</v>
      </c>
      <c r="K469" s="129">
        <v>2140435.72</v>
      </c>
      <c r="L469" s="129">
        <v>62615.5</v>
      </c>
      <c r="M469" s="129">
        <v>47151.88</v>
      </c>
      <c r="N469" s="129">
        <v>46.0</v>
      </c>
      <c r="O469" s="129">
        <v>40.0</v>
      </c>
      <c r="P469" s="129">
        <v>719.0</v>
      </c>
      <c r="Q469" s="129">
        <v>554.0</v>
      </c>
      <c r="R469" s="129">
        <v>47.0</v>
      </c>
      <c r="S469" s="129">
        <v>50.0</v>
      </c>
      <c r="T469" s="129">
        <v>15.0</v>
      </c>
      <c r="U469" s="129">
        <v>29.0</v>
      </c>
      <c r="V469" s="129">
        <v>-6.0</v>
      </c>
      <c r="W469" s="129">
        <v>32.8</v>
      </c>
      <c r="X469" s="129">
        <v>53.51</v>
      </c>
      <c r="Y469" s="129">
        <v>1.0</v>
      </c>
      <c r="Z469" s="129">
        <v>1.0</v>
      </c>
      <c r="AA469" s="129">
        <v>1.0</v>
      </c>
      <c r="AB469" s="129">
        <v>5.0</v>
      </c>
      <c r="AC469" s="129">
        <v>5.0</v>
      </c>
      <c r="AD469" s="129">
        <v>3.6</v>
      </c>
      <c r="AE469" s="129">
        <v>103.0</v>
      </c>
      <c r="AF469" s="129">
        <v>1.0</v>
      </c>
      <c r="AG469" s="129">
        <v>1.0</v>
      </c>
      <c r="AH469" s="129">
        <v>1.0</v>
      </c>
      <c r="AI469" s="129">
        <v>4.0</v>
      </c>
      <c r="AJ469" s="129">
        <v>4.0</v>
      </c>
      <c r="AK469" s="129">
        <v>3.0</v>
      </c>
      <c r="AL469" s="130">
        <v>45386.658824652775</v>
      </c>
    </row>
    <row r="470">
      <c r="A470" s="129">
        <v>742.0</v>
      </c>
      <c r="B470" s="14" t="s">
        <v>63</v>
      </c>
      <c r="C470" s="14" t="s">
        <v>32</v>
      </c>
      <c r="D470" s="14" t="s">
        <v>454</v>
      </c>
      <c r="E470" s="14" t="s">
        <v>674</v>
      </c>
      <c r="F470" s="15" t="s">
        <v>220</v>
      </c>
      <c r="G470" s="15" t="s">
        <v>59</v>
      </c>
      <c r="H470" s="18" t="s">
        <v>1057</v>
      </c>
      <c r="I470" s="18" t="s">
        <v>1058</v>
      </c>
      <c r="J470" s="129">
        <v>1014447.3</v>
      </c>
      <c r="K470" s="129">
        <v>726347.55</v>
      </c>
      <c r="L470" s="129">
        <v>27975.88</v>
      </c>
      <c r="M470" s="129">
        <v>24034.19</v>
      </c>
      <c r="N470" s="129">
        <v>15.0</v>
      </c>
      <c r="O470" s="129">
        <v>9.0</v>
      </c>
      <c r="P470" s="129">
        <v>339.0</v>
      </c>
      <c r="Q470" s="129">
        <v>306.0</v>
      </c>
      <c r="R470" s="129">
        <v>26.0</v>
      </c>
      <c r="S470" s="129">
        <v>19.0</v>
      </c>
      <c r="T470" s="129">
        <v>66.0</v>
      </c>
      <c r="U470" s="129">
        <v>10.0</v>
      </c>
      <c r="V470" s="129">
        <v>36.0</v>
      </c>
      <c r="W470" s="129">
        <v>16.4</v>
      </c>
      <c r="X470" s="129">
        <v>39.66</v>
      </c>
      <c r="Y470" s="129">
        <v>3.0</v>
      </c>
      <c r="Z470" s="129">
        <v>1.0</v>
      </c>
      <c r="AA470" s="129">
        <v>2.0</v>
      </c>
      <c r="AB470" s="129">
        <v>4.0</v>
      </c>
      <c r="AC470" s="129">
        <v>5.0</v>
      </c>
      <c r="AD470" s="129">
        <v>3.5</v>
      </c>
      <c r="AE470" s="129">
        <v>128.0</v>
      </c>
      <c r="AF470" s="129">
        <v>2.0</v>
      </c>
      <c r="AG470" s="129">
        <v>1.0</v>
      </c>
      <c r="AH470" s="129">
        <v>2.0</v>
      </c>
      <c r="AI470" s="129">
        <v>3.0</v>
      </c>
      <c r="AJ470" s="129">
        <v>4.0</v>
      </c>
      <c r="AK470" s="129">
        <v>3.0</v>
      </c>
      <c r="AL470" s="130">
        <v>45386.658824652775</v>
      </c>
    </row>
    <row r="471">
      <c r="A471" s="129">
        <v>743.0</v>
      </c>
      <c r="B471" s="14" t="s">
        <v>63</v>
      </c>
      <c r="C471" s="14" t="s">
        <v>32</v>
      </c>
      <c r="D471" s="14" t="s">
        <v>371</v>
      </c>
      <c r="E471" s="14" t="s">
        <v>675</v>
      </c>
      <c r="F471" s="15" t="s">
        <v>40</v>
      </c>
      <c r="G471" s="15" t="s">
        <v>36</v>
      </c>
      <c r="H471" s="18" t="s">
        <v>1057</v>
      </c>
      <c r="I471" s="18" t="s">
        <v>1058</v>
      </c>
      <c r="J471" s="129">
        <v>1878694.08</v>
      </c>
      <c r="K471" s="129">
        <v>1651530.68</v>
      </c>
      <c r="L471" s="129">
        <v>59728.74</v>
      </c>
      <c r="M471" s="129">
        <v>54724.3</v>
      </c>
      <c r="N471" s="129">
        <v>150.0</v>
      </c>
      <c r="O471" s="129">
        <v>112.0</v>
      </c>
      <c r="P471" s="129">
        <v>633.0</v>
      </c>
      <c r="Q471" s="129">
        <v>556.0</v>
      </c>
      <c r="R471" s="129">
        <v>44.0</v>
      </c>
      <c r="S471" s="129">
        <v>38.0</v>
      </c>
      <c r="T471" s="129">
        <v>33.0</v>
      </c>
      <c r="U471" s="129">
        <v>13.0</v>
      </c>
      <c r="V471" s="129">
        <v>15.0</v>
      </c>
      <c r="W471" s="129">
        <v>9.14</v>
      </c>
      <c r="X471" s="129">
        <v>13.75</v>
      </c>
      <c r="Y471" s="129">
        <v>2.0</v>
      </c>
      <c r="Z471" s="129">
        <v>1.0</v>
      </c>
      <c r="AA471" s="129">
        <v>1.0</v>
      </c>
      <c r="AB471" s="129">
        <v>3.0</v>
      </c>
      <c r="AC471" s="129">
        <v>3.0</v>
      </c>
      <c r="AD471" s="129">
        <v>2.35</v>
      </c>
      <c r="AE471" s="129">
        <v>223.0</v>
      </c>
      <c r="AF471" s="129">
        <v>2.0</v>
      </c>
      <c r="AG471" s="129">
        <v>1.0</v>
      </c>
      <c r="AH471" s="129">
        <v>1.0</v>
      </c>
      <c r="AI471" s="129">
        <v>2.0</v>
      </c>
      <c r="AJ471" s="129">
        <v>2.0</v>
      </c>
      <c r="AK471" s="129">
        <v>2.0</v>
      </c>
      <c r="AL471" s="130">
        <v>45386.658824652775</v>
      </c>
    </row>
    <row r="472">
      <c r="A472" s="129">
        <v>745.0</v>
      </c>
      <c r="B472" s="14" t="s">
        <v>60</v>
      </c>
      <c r="C472" s="14" t="s">
        <v>32</v>
      </c>
      <c r="D472" s="14" t="s">
        <v>106</v>
      </c>
      <c r="E472" s="14" t="s">
        <v>676</v>
      </c>
      <c r="F472" s="15" t="s">
        <v>58</v>
      </c>
      <c r="G472" s="15" t="s">
        <v>59</v>
      </c>
      <c r="H472" s="18" t="s">
        <v>1057</v>
      </c>
      <c r="I472" s="18" t="s">
        <v>1058</v>
      </c>
      <c r="J472" s="129">
        <v>1320417.92</v>
      </c>
      <c r="K472" s="129">
        <v>944296.91</v>
      </c>
      <c r="L472" s="129">
        <v>42011.68</v>
      </c>
      <c r="M472" s="129">
        <v>34351.87</v>
      </c>
      <c r="N472" s="129">
        <v>19.0</v>
      </c>
      <c r="O472" s="129">
        <v>2.0</v>
      </c>
      <c r="P472" s="129">
        <v>554.0</v>
      </c>
      <c r="Q472" s="129">
        <v>482.0</v>
      </c>
      <c r="R472" s="129">
        <v>37.0</v>
      </c>
      <c r="S472" s="129">
        <v>30.0</v>
      </c>
      <c r="T472" s="129">
        <v>850.0</v>
      </c>
      <c r="U472" s="129">
        <v>14.0</v>
      </c>
      <c r="V472" s="129">
        <v>23.0</v>
      </c>
      <c r="W472" s="129">
        <v>22.3</v>
      </c>
      <c r="X472" s="129">
        <v>39.83</v>
      </c>
      <c r="Y472" s="129">
        <v>5.0</v>
      </c>
      <c r="Z472" s="129">
        <v>1.0</v>
      </c>
      <c r="AA472" s="129">
        <v>2.0</v>
      </c>
      <c r="AB472" s="129">
        <v>5.0</v>
      </c>
      <c r="AC472" s="129">
        <v>5.0</v>
      </c>
      <c r="AD472" s="129">
        <v>4.0</v>
      </c>
      <c r="AE472" s="129">
        <v>47.0</v>
      </c>
      <c r="AF472" s="129">
        <v>4.0</v>
      </c>
      <c r="AG472" s="129">
        <v>1.0</v>
      </c>
      <c r="AH472" s="129">
        <v>2.0</v>
      </c>
      <c r="AI472" s="129">
        <v>4.0</v>
      </c>
      <c r="AJ472" s="129">
        <v>4.0</v>
      </c>
      <c r="AK472" s="129">
        <v>4.0</v>
      </c>
      <c r="AL472" s="130">
        <v>45386.658824652775</v>
      </c>
    </row>
    <row r="473">
      <c r="A473" s="129">
        <v>748.0</v>
      </c>
      <c r="B473" s="14" t="s">
        <v>42</v>
      </c>
      <c r="C473" s="14" t="s">
        <v>32</v>
      </c>
      <c r="D473" s="14" t="s">
        <v>152</v>
      </c>
      <c r="E473" s="14" t="s">
        <v>408</v>
      </c>
      <c r="F473" s="15" t="s">
        <v>52</v>
      </c>
      <c r="G473" s="15" t="s">
        <v>46</v>
      </c>
      <c r="H473" s="18" t="s">
        <v>1057</v>
      </c>
      <c r="I473" s="18" t="s">
        <v>1058</v>
      </c>
      <c r="J473" s="129">
        <v>1015354.75</v>
      </c>
      <c r="K473" s="129">
        <v>1077456.25</v>
      </c>
      <c r="L473" s="129">
        <v>36377.0</v>
      </c>
      <c r="M473" s="129">
        <v>39969.75</v>
      </c>
      <c r="N473" s="129">
        <v>1.0</v>
      </c>
      <c r="O473" s="129">
        <v>4.0</v>
      </c>
      <c r="P473" s="129">
        <v>308.0</v>
      </c>
      <c r="Q473" s="129">
        <v>311.0</v>
      </c>
      <c r="R473" s="129">
        <v>13.0</v>
      </c>
      <c r="S473" s="129">
        <v>18.0</v>
      </c>
      <c r="T473" s="129">
        <v>-75.0</v>
      </c>
      <c r="U473" s="129">
        <v>0.0</v>
      </c>
      <c r="V473" s="129">
        <v>-27.0</v>
      </c>
      <c r="W473" s="129">
        <v>-8.99</v>
      </c>
      <c r="X473" s="129">
        <v>-5.76</v>
      </c>
      <c r="Y473" s="129">
        <v>1.0</v>
      </c>
      <c r="Z473" s="129">
        <v>1.0</v>
      </c>
      <c r="AA473" s="129">
        <v>1.0</v>
      </c>
      <c r="AB473" s="129">
        <v>1.0</v>
      </c>
      <c r="AC473" s="129">
        <v>1.0</v>
      </c>
      <c r="AD473" s="129">
        <v>1.0</v>
      </c>
      <c r="AE473" s="129">
        <v>530.0</v>
      </c>
      <c r="AF473" s="129">
        <v>1.0</v>
      </c>
      <c r="AG473" s="129">
        <v>1.0</v>
      </c>
      <c r="AH473" s="129">
        <v>1.0</v>
      </c>
      <c r="AI473" s="129">
        <v>1.0</v>
      </c>
      <c r="AJ473" s="129">
        <v>1.0</v>
      </c>
      <c r="AK473" s="129">
        <v>1.0</v>
      </c>
      <c r="AL473" s="130">
        <v>45386.658824652775</v>
      </c>
    </row>
    <row r="474">
      <c r="A474" s="129">
        <v>749.0</v>
      </c>
      <c r="B474" s="14" t="s">
        <v>47</v>
      </c>
      <c r="C474" s="14" t="s">
        <v>32</v>
      </c>
      <c r="D474" s="14" t="s">
        <v>559</v>
      </c>
      <c r="E474" s="14" t="s">
        <v>560</v>
      </c>
      <c r="F474" s="15" t="s">
        <v>170</v>
      </c>
      <c r="G474" s="15" t="s">
        <v>59</v>
      </c>
      <c r="H474" s="18" t="s">
        <v>1057</v>
      </c>
      <c r="I474" s="18" t="s">
        <v>1058</v>
      </c>
      <c r="J474" s="129">
        <v>658293.44</v>
      </c>
      <c r="K474" s="129">
        <v>578035.34</v>
      </c>
      <c r="L474" s="129">
        <v>18086.48</v>
      </c>
      <c r="M474" s="129">
        <v>17602.1</v>
      </c>
      <c r="N474" s="14" t="s">
        <v>41</v>
      </c>
      <c r="O474" s="129">
        <v>1.0</v>
      </c>
      <c r="P474" s="129">
        <v>178.0</v>
      </c>
      <c r="Q474" s="129">
        <v>188.0</v>
      </c>
      <c r="R474" s="129">
        <v>9.0</v>
      </c>
      <c r="S474" s="129">
        <v>9.0</v>
      </c>
      <c r="T474" s="14" t="s">
        <v>41</v>
      </c>
      <c r="U474" s="129">
        <v>-5.0</v>
      </c>
      <c r="V474" s="129">
        <v>0.0</v>
      </c>
      <c r="W474" s="129">
        <v>2.75</v>
      </c>
      <c r="X474" s="129">
        <v>13.88</v>
      </c>
      <c r="Y474" s="14" t="s">
        <v>41</v>
      </c>
      <c r="Z474" s="129">
        <v>1.0</v>
      </c>
      <c r="AA474" s="129">
        <v>1.0</v>
      </c>
      <c r="AB474" s="129">
        <v>1.0</v>
      </c>
      <c r="AC474" s="129">
        <v>3.0</v>
      </c>
      <c r="AD474" s="129">
        <v>1.45</v>
      </c>
      <c r="AE474" s="129">
        <v>356.0</v>
      </c>
      <c r="AF474" s="14" t="s">
        <v>41</v>
      </c>
      <c r="AG474" s="129">
        <v>1.0</v>
      </c>
      <c r="AH474" s="129">
        <v>1.0</v>
      </c>
      <c r="AI474" s="129">
        <v>1.0</v>
      </c>
      <c r="AJ474" s="129">
        <v>2.0</v>
      </c>
      <c r="AK474" s="129">
        <v>1.0</v>
      </c>
      <c r="AL474" s="130">
        <v>45386.658824652775</v>
      </c>
    </row>
    <row r="475">
      <c r="A475" s="129">
        <v>750.0</v>
      </c>
      <c r="B475" s="14" t="s">
        <v>42</v>
      </c>
      <c r="C475" s="14" t="s">
        <v>32</v>
      </c>
      <c r="D475" s="14" t="s">
        <v>393</v>
      </c>
      <c r="E475" s="14" t="s">
        <v>394</v>
      </c>
      <c r="F475" s="15" t="s">
        <v>121</v>
      </c>
      <c r="G475" s="15" t="s">
        <v>36</v>
      </c>
      <c r="H475" s="18" t="s">
        <v>1057</v>
      </c>
      <c r="I475" s="18" t="s">
        <v>1058</v>
      </c>
      <c r="J475" s="129">
        <v>955973.71</v>
      </c>
      <c r="K475" s="129">
        <v>824521.0</v>
      </c>
      <c r="L475" s="129">
        <v>29744.92</v>
      </c>
      <c r="M475" s="129">
        <v>30917.4</v>
      </c>
      <c r="N475" s="129">
        <v>26.0</v>
      </c>
      <c r="O475" s="129">
        <v>2.0</v>
      </c>
      <c r="P475" s="129">
        <v>314.0</v>
      </c>
      <c r="Q475" s="129">
        <v>309.0</v>
      </c>
      <c r="R475" s="129">
        <v>44.0</v>
      </c>
      <c r="S475" s="129">
        <v>29.0</v>
      </c>
      <c r="T475" s="129">
        <v>1200.0</v>
      </c>
      <c r="U475" s="129">
        <v>1.0</v>
      </c>
      <c r="V475" s="129">
        <v>51.0</v>
      </c>
      <c r="W475" s="129">
        <v>-3.79</v>
      </c>
      <c r="X475" s="129">
        <v>15.94</v>
      </c>
      <c r="Y475" s="129">
        <v>5.0</v>
      </c>
      <c r="Z475" s="129">
        <v>1.0</v>
      </c>
      <c r="AA475" s="129">
        <v>3.0</v>
      </c>
      <c r="AB475" s="129">
        <v>1.0</v>
      </c>
      <c r="AC475" s="129">
        <v>3.0</v>
      </c>
      <c r="AD475" s="129">
        <v>2.1</v>
      </c>
      <c r="AE475" s="129">
        <v>255.0</v>
      </c>
      <c r="AF475" s="129">
        <v>4.0</v>
      </c>
      <c r="AG475" s="129">
        <v>1.0</v>
      </c>
      <c r="AH475" s="129">
        <v>2.0</v>
      </c>
      <c r="AI475" s="129">
        <v>1.0</v>
      </c>
      <c r="AJ475" s="129">
        <v>2.0</v>
      </c>
      <c r="AK475" s="129">
        <v>2.0</v>
      </c>
      <c r="AL475" s="130">
        <v>45386.658824652775</v>
      </c>
    </row>
    <row r="476">
      <c r="A476" s="129">
        <v>751.0</v>
      </c>
      <c r="B476" s="14" t="s">
        <v>47</v>
      </c>
      <c r="C476" s="14" t="s">
        <v>32</v>
      </c>
      <c r="D476" s="14" t="s">
        <v>677</v>
      </c>
      <c r="E476" s="14" t="s">
        <v>534</v>
      </c>
      <c r="F476" s="15" t="s">
        <v>513</v>
      </c>
      <c r="G476" s="15" t="s">
        <v>59</v>
      </c>
      <c r="H476" s="18" t="s">
        <v>1057</v>
      </c>
      <c r="I476" s="18" t="s">
        <v>1058</v>
      </c>
      <c r="J476" s="129">
        <v>1032182.56</v>
      </c>
      <c r="K476" s="129">
        <v>849472.88</v>
      </c>
      <c r="L476" s="129">
        <v>25512.67</v>
      </c>
      <c r="M476" s="129">
        <v>23175.49</v>
      </c>
      <c r="N476" s="129">
        <v>36.0</v>
      </c>
      <c r="O476" s="129">
        <v>25.0</v>
      </c>
      <c r="P476" s="129">
        <v>346.0</v>
      </c>
      <c r="Q476" s="129">
        <v>316.0</v>
      </c>
      <c r="R476" s="129">
        <v>38.0</v>
      </c>
      <c r="S476" s="129">
        <v>37.0</v>
      </c>
      <c r="T476" s="129">
        <v>44.0</v>
      </c>
      <c r="U476" s="129">
        <v>9.0</v>
      </c>
      <c r="V476" s="129">
        <v>2.0</v>
      </c>
      <c r="W476" s="129">
        <v>10.08</v>
      </c>
      <c r="X476" s="129">
        <v>21.51</v>
      </c>
      <c r="Y476" s="129">
        <v>2.0</v>
      </c>
      <c r="Z476" s="129">
        <v>1.0</v>
      </c>
      <c r="AA476" s="129">
        <v>1.0</v>
      </c>
      <c r="AB476" s="129">
        <v>3.0</v>
      </c>
      <c r="AC476" s="129">
        <v>3.0</v>
      </c>
      <c r="AD476" s="129">
        <v>2.35</v>
      </c>
      <c r="AE476" s="129">
        <v>221.0</v>
      </c>
      <c r="AF476" s="129">
        <v>2.0</v>
      </c>
      <c r="AG476" s="129">
        <v>1.0</v>
      </c>
      <c r="AH476" s="129">
        <v>1.0</v>
      </c>
      <c r="AI476" s="129">
        <v>2.0</v>
      </c>
      <c r="AJ476" s="129">
        <v>2.0</v>
      </c>
      <c r="AK476" s="129">
        <v>2.0</v>
      </c>
      <c r="AL476" s="130">
        <v>45386.658824652775</v>
      </c>
    </row>
    <row r="477">
      <c r="A477" s="129">
        <v>755.0</v>
      </c>
      <c r="B477" s="14" t="s">
        <v>42</v>
      </c>
      <c r="C477" s="14" t="s">
        <v>32</v>
      </c>
      <c r="D477" s="14" t="s">
        <v>106</v>
      </c>
      <c r="E477" s="14" t="s">
        <v>107</v>
      </c>
      <c r="F477" s="15" t="s">
        <v>108</v>
      </c>
      <c r="G477" s="15" t="s">
        <v>46</v>
      </c>
      <c r="H477" s="18" t="s">
        <v>1057</v>
      </c>
      <c r="I477" s="18" t="s">
        <v>1058</v>
      </c>
      <c r="J477" s="129">
        <v>1622118.83</v>
      </c>
      <c r="K477" s="129">
        <v>1595648.76</v>
      </c>
      <c r="L477" s="129">
        <v>56905.82</v>
      </c>
      <c r="M477" s="129">
        <v>58570.89</v>
      </c>
      <c r="N477" s="129">
        <v>37.0</v>
      </c>
      <c r="O477" s="129">
        <v>37.0</v>
      </c>
      <c r="P477" s="129">
        <v>626.0</v>
      </c>
      <c r="Q477" s="129">
        <v>632.0</v>
      </c>
      <c r="R477" s="129">
        <v>66.0</v>
      </c>
      <c r="S477" s="129">
        <v>67.0</v>
      </c>
      <c r="T477" s="129">
        <v>0.0</v>
      </c>
      <c r="U477" s="129">
        <v>0.0</v>
      </c>
      <c r="V477" s="129">
        <v>-1.0</v>
      </c>
      <c r="W477" s="129">
        <v>-2.84</v>
      </c>
      <c r="X477" s="129">
        <v>1.66</v>
      </c>
      <c r="Y477" s="129">
        <v>1.0</v>
      </c>
      <c r="Z477" s="129">
        <v>1.0</v>
      </c>
      <c r="AA477" s="129">
        <v>1.0</v>
      </c>
      <c r="AB477" s="129">
        <v>1.0</v>
      </c>
      <c r="AC477" s="129">
        <v>1.0</v>
      </c>
      <c r="AD477" s="129">
        <v>1.0</v>
      </c>
      <c r="AE477" s="129">
        <v>549.0</v>
      </c>
      <c r="AF477" s="129">
        <v>1.0</v>
      </c>
      <c r="AG477" s="129">
        <v>1.0</v>
      </c>
      <c r="AH477" s="129">
        <v>1.0</v>
      </c>
      <c r="AI477" s="129">
        <v>1.0</v>
      </c>
      <c r="AJ477" s="129">
        <v>1.0</v>
      </c>
      <c r="AK477" s="129">
        <v>1.0</v>
      </c>
      <c r="AL477" s="130">
        <v>45386.658824652775</v>
      </c>
    </row>
    <row r="478">
      <c r="A478" s="129">
        <v>756.0</v>
      </c>
      <c r="B478" s="14" t="s">
        <v>63</v>
      </c>
      <c r="C478" s="14" t="s">
        <v>32</v>
      </c>
      <c r="D478" s="14" t="s">
        <v>446</v>
      </c>
      <c r="E478" s="14" t="s">
        <v>678</v>
      </c>
      <c r="F478" s="15" t="s">
        <v>73</v>
      </c>
      <c r="G478" s="15" t="s">
        <v>36</v>
      </c>
      <c r="H478" s="18" t="s">
        <v>1057</v>
      </c>
      <c r="I478" s="18" t="s">
        <v>1058</v>
      </c>
      <c r="J478" s="129">
        <v>1396131.94</v>
      </c>
      <c r="K478" s="129">
        <v>1250470.64</v>
      </c>
      <c r="L478" s="129">
        <v>50955.88</v>
      </c>
      <c r="M478" s="129">
        <v>47742.24</v>
      </c>
      <c r="N478" s="129">
        <v>78.0</v>
      </c>
      <c r="O478" s="129">
        <v>112.0</v>
      </c>
      <c r="P478" s="129">
        <v>517.0</v>
      </c>
      <c r="Q478" s="129">
        <v>492.0</v>
      </c>
      <c r="R478" s="129">
        <v>47.0</v>
      </c>
      <c r="S478" s="129">
        <v>49.0</v>
      </c>
      <c r="T478" s="129">
        <v>-30.0</v>
      </c>
      <c r="U478" s="129">
        <v>5.0</v>
      </c>
      <c r="V478" s="129">
        <v>-4.0</v>
      </c>
      <c r="W478" s="129">
        <v>6.73</v>
      </c>
      <c r="X478" s="129">
        <v>11.65</v>
      </c>
      <c r="Y478" s="129">
        <v>1.0</v>
      </c>
      <c r="Z478" s="129">
        <v>1.0</v>
      </c>
      <c r="AA478" s="129">
        <v>1.0</v>
      </c>
      <c r="AB478" s="129">
        <v>2.0</v>
      </c>
      <c r="AC478" s="129">
        <v>2.0</v>
      </c>
      <c r="AD478" s="129">
        <v>1.65</v>
      </c>
      <c r="AE478" s="129">
        <v>331.0</v>
      </c>
      <c r="AF478" s="129">
        <v>1.0</v>
      </c>
      <c r="AG478" s="129">
        <v>1.0</v>
      </c>
      <c r="AH478" s="129">
        <v>1.0</v>
      </c>
      <c r="AI478" s="129">
        <v>1.0</v>
      </c>
      <c r="AJ478" s="129">
        <v>2.0</v>
      </c>
      <c r="AK478" s="129">
        <v>1.0</v>
      </c>
      <c r="AL478" s="130">
        <v>45386.658824652775</v>
      </c>
    </row>
    <row r="479">
      <c r="A479" s="129">
        <v>757.0</v>
      </c>
      <c r="B479" s="14" t="s">
        <v>47</v>
      </c>
      <c r="C479" s="14" t="s">
        <v>32</v>
      </c>
      <c r="D479" s="14" t="s">
        <v>679</v>
      </c>
      <c r="E479" s="14" t="s">
        <v>680</v>
      </c>
      <c r="F479" s="15" t="s">
        <v>220</v>
      </c>
      <c r="G479" s="15" t="s">
        <v>59</v>
      </c>
      <c r="H479" s="18" t="s">
        <v>1057</v>
      </c>
      <c r="I479" s="18" t="s">
        <v>1058</v>
      </c>
      <c r="J479" s="129">
        <v>820418.5</v>
      </c>
      <c r="K479" s="129">
        <v>823338.57</v>
      </c>
      <c r="L479" s="129">
        <v>30885.75</v>
      </c>
      <c r="M479" s="129">
        <v>32388.0</v>
      </c>
      <c r="N479" s="129">
        <v>10.0</v>
      </c>
      <c r="O479" s="129">
        <v>2.0</v>
      </c>
      <c r="P479" s="129">
        <v>329.0</v>
      </c>
      <c r="Q479" s="129">
        <v>339.0</v>
      </c>
      <c r="R479" s="129">
        <v>18.0</v>
      </c>
      <c r="S479" s="129">
        <v>16.0</v>
      </c>
      <c r="T479" s="129">
        <v>400.0</v>
      </c>
      <c r="U479" s="129">
        <v>-2.0</v>
      </c>
      <c r="V479" s="129">
        <v>12.0</v>
      </c>
      <c r="W479" s="129">
        <v>-4.64</v>
      </c>
      <c r="X479" s="129">
        <v>-0.35</v>
      </c>
      <c r="Y479" s="129">
        <v>5.0</v>
      </c>
      <c r="Z479" s="129">
        <v>1.0</v>
      </c>
      <c r="AA479" s="129">
        <v>1.0</v>
      </c>
      <c r="AB479" s="129">
        <v>1.0</v>
      </c>
      <c r="AC479" s="129">
        <v>1.0</v>
      </c>
      <c r="AD479" s="129">
        <v>1.2</v>
      </c>
      <c r="AE479" s="129">
        <v>428.0</v>
      </c>
      <c r="AF479" s="129">
        <v>4.0</v>
      </c>
      <c r="AG479" s="129">
        <v>1.0</v>
      </c>
      <c r="AH479" s="129">
        <v>1.0</v>
      </c>
      <c r="AI479" s="129">
        <v>1.0</v>
      </c>
      <c r="AJ479" s="129">
        <v>1.0</v>
      </c>
      <c r="AK479" s="129">
        <v>1.0</v>
      </c>
      <c r="AL479" s="130">
        <v>45386.658824652775</v>
      </c>
    </row>
    <row r="480">
      <c r="A480" s="129">
        <v>758.0</v>
      </c>
      <c r="B480" s="14" t="s">
        <v>60</v>
      </c>
      <c r="C480" s="14" t="s">
        <v>32</v>
      </c>
      <c r="D480" s="14" t="s">
        <v>681</v>
      </c>
      <c r="E480" s="14" t="s">
        <v>682</v>
      </c>
      <c r="F480" s="15" t="s">
        <v>220</v>
      </c>
      <c r="G480" s="15" t="s">
        <v>59</v>
      </c>
      <c r="H480" s="18" t="s">
        <v>1057</v>
      </c>
      <c r="I480" s="18" t="s">
        <v>1058</v>
      </c>
      <c r="J480" s="129">
        <v>1414574.53</v>
      </c>
      <c r="K480" s="129">
        <v>1113850.4</v>
      </c>
      <c r="L480" s="129">
        <v>35094.55</v>
      </c>
      <c r="M480" s="129">
        <v>33944.92</v>
      </c>
      <c r="N480" s="129">
        <v>41.0</v>
      </c>
      <c r="O480" s="129">
        <v>35.0</v>
      </c>
      <c r="P480" s="129">
        <v>312.0</v>
      </c>
      <c r="Q480" s="129">
        <v>272.0</v>
      </c>
      <c r="R480" s="129">
        <v>41.0</v>
      </c>
      <c r="S480" s="129">
        <v>36.0</v>
      </c>
      <c r="T480" s="129">
        <v>17.0</v>
      </c>
      <c r="U480" s="129">
        <v>14.0</v>
      </c>
      <c r="V480" s="129">
        <v>13.0</v>
      </c>
      <c r="W480" s="129">
        <v>3.39</v>
      </c>
      <c r="X480" s="129">
        <v>27.0</v>
      </c>
      <c r="Y480" s="129">
        <v>1.0</v>
      </c>
      <c r="Z480" s="129">
        <v>1.0</v>
      </c>
      <c r="AA480" s="129">
        <v>1.0</v>
      </c>
      <c r="AB480" s="129">
        <v>1.0</v>
      </c>
      <c r="AC480" s="129">
        <v>4.0</v>
      </c>
      <c r="AD480" s="129">
        <v>1.75</v>
      </c>
      <c r="AE480" s="129">
        <v>317.0</v>
      </c>
      <c r="AF480" s="129">
        <v>1.0</v>
      </c>
      <c r="AG480" s="129">
        <v>1.0</v>
      </c>
      <c r="AH480" s="129">
        <v>1.0</v>
      </c>
      <c r="AI480" s="129">
        <v>1.0</v>
      </c>
      <c r="AJ480" s="129">
        <v>3.0</v>
      </c>
      <c r="AK480" s="129">
        <v>1.0</v>
      </c>
      <c r="AL480" s="130">
        <v>45386.658824652775</v>
      </c>
    </row>
    <row r="481">
      <c r="A481" s="129">
        <v>759.0</v>
      </c>
      <c r="B481" s="14" t="s">
        <v>42</v>
      </c>
      <c r="C481" s="14" t="s">
        <v>32</v>
      </c>
      <c r="D481" s="14" t="s">
        <v>150</v>
      </c>
      <c r="E481" s="14" t="s">
        <v>225</v>
      </c>
      <c r="F481" s="15" t="s">
        <v>45</v>
      </c>
      <c r="G481" s="15" t="s">
        <v>46</v>
      </c>
      <c r="H481" s="18" t="s">
        <v>1057</v>
      </c>
      <c r="I481" s="18" t="s">
        <v>1058</v>
      </c>
      <c r="J481" s="129">
        <v>847002.97</v>
      </c>
      <c r="K481" s="129">
        <v>835894.45</v>
      </c>
      <c r="L481" s="129">
        <v>31630.0</v>
      </c>
      <c r="M481" s="129">
        <v>33439.13</v>
      </c>
      <c r="N481" s="14" t="s">
        <v>41</v>
      </c>
      <c r="O481" s="129">
        <v>1.0</v>
      </c>
      <c r="P481" s="129">
        <v>350.0</v>
      </c>
      <c r="Q481" s="129">
        <v>360.0</v>
      </c>
      <c r="R481" s="129">
        <v>32.0</v>
      </c>
      <c r="S481" s="129">
        <v>25.0</v>
      </c>
      <c r="T481" s="14" t="s">
        <v>41</v>
      </c>
      <c r="U481" s="129">
        <v>-2.0</v>
      </c>
      <c r="V481" s="129">
        <v>28.0</v>
      </c>
      <c r="W481" s="129">
        <v>-5.41</v>
      </c>
      <c r="X481" s="129">
        <v>1.33</v>
      </c>
      <c r="Y481" s="14" t="s">
        <v>41</v>
      </c>
      <c r="Z481" s="129">
        <v>1.0</v>
      </c>
      <c r="AA481" s="129">
        <v>2.0</v>
      </c>
      <c r="AB481" s="129">
        <v>1.0</v>
      </c>
      <c r="AC481" s="129">
        <v>1.0</v>
      </c>
      <c r="AD481" s="129">
        <v>1.15</v>
      </c>
      <c r="AE481" s="129">
        <v>463.0</v>
      </c>
      <c r="AF481" s="14" t="s">
        <v>41</v>
      </c>
      <c r="AG481" s="129">
        <v>1.0</v>
      </c>
      <c r="AH481" s="129">
        <v>2.0</v>
      </c>
      <c r="AI481" s="129">
        <v>1.0</v>
      </c>
      <c r="AJ481" s="129">
        <v>1.0</v>
      </c>
      <c r="AK481" s="129">
        <v>1.0</v>
      </c>
      <c r="AL481" s="130">
        <v>45386.658824652775</v>
      </c>
    </row>
    <row r="482">
      <c r="A482" s="129">
        <v>762.0</v>
      </c>
      <c r="B482" s="14" t="s">
        <v>63</v>
      </c>
      <c r="C482" s="14" t="s">
        <v>32</v>
      </c>
      <c r="D482" s="14" t="s">
        <v>155</v>
      </c>
      <c r="E482" s="14" t="s">
        <v>521</v>
      </c>
      <c r="F482" s="15" t="s">
        <v>55</v>
      </c>
      <c r="G482" s="15" t="s">
        <v>36</v>
      </c>
      <c r="H482" s="18" t="s">
        <v>1057</v>
      </c>
      <c r="I482" s="18" t="s">
        <v>1058</v>
      </c>
      <c r="J482" s="129">
        <v>3699559.45</v>
      </c>
      <c r="K482" s="129">
        <v>2668526.74</v>
      </c>
      <c r="L482" s="129">
        <v>104845.36</v>
      </c>
      <c r="M482" s="129">
        <v>81894.72</v>
      </c>
      <c r="N482" s="129">
        <v>64.0</v>
      </c>
      <c r="O482" s="129">
        <v>75.0</v>
      </c>
      <c r="P482" s="129">
        <v>1030.0</v>
      </c>
      <c r="Q482" s="129">
        <v>919.0</v>
      </c>
      <c r="R482" s="129">
        <v>76.0</v>
      </c>
      <c r="S482" s="129">
        <v>72.0</v>
      </c>
      <c r="T482" s="129">
        <v>-14.0</v>
      </c>
      <c r="U482" s="129">
        <v>12.0</v>
      </c>
      <c r="V482" s="129">
        <v>5.0</v>
      </c>
      <c r="W482" s="129">
        <v>28.02</v>
      </c>
      <c r="X482" s="129">
        <v>38.64</v>
      </c>
      <c r="Y482" s="129">
        <v>1.0</v>
      </c>
      <c r="Z482" s="129">
        <v>1.0</v>
      </c>
      <c r="AA482" s="129">
        <v>1.0</v>
      </c>
      <c r="AB482" s="129">
        <v>5.0</v>
      </c>
      <c r="AC482" s="129">
        <v>5.0</v>
      </c>
      <c r="AD482" s="129">
        <v>3.6</v>
      </c>
      <c r="AE482" s="129">
        <v>107.0</v>
      </c>
      <c r="AF482" s="129">
        <v>1.0</v>
      </c>
      <c r="AG482" s="129">
        <v>1.0</v>
      </c>
      <c r="AH482" s="129">
        <v>1.0</v>
      </c>
      <c r="AI482" s="129">
        <v>4.0</v>
      </c>
      <c r="AJ482" s="129">
        <v>4.0</v>
      </c>
      <c r="AK482" s="129">
        <v>3.0</v>
      </c>
      <c r="AL482" s="130">
        <v>45386.658824652775</v>
      </c>
    </row>
    <row r="483">
      <c r="A483" s="129">
        <v>763.0</v>
      </c>
      <c r="B483" s="14" t="s">
        <v>67</v>
      </c>
      <c r="C483" s="14" t="s">
        <v>32</v>
      </c>
      <c r="D483" s="14" t="s">
        <v>276</v>
      </c>
      <c r="E483" s="14" t="s">
        <v>683</v>
      </c>
      <c r="F483" s="15" t="s">
        <v>70</v>
      </c>
      <c r="G483" s="15" t="s">
        <v>36</v>
      </c>
      <c r="H483" s="18" t="s">
        <v>1057</v>
      </c>
      <c r="I483" s="18" t="s">
        <v>1058</v>
      </c>
      <c r="J483" s="129">
        <v>618235.88</v>
      </c>
      <c r="K483" s="129">
        <v>672228.5</v>
      </c>
      <c r="L483" s="129">
        <v>19161.25</v>
      </c>
      <c r="M483" s="129">
        <v>21914.25</v>
      </c>
      <c r="N483" s="129">
        <v>8.0</v>
      </c>
      <c r="O483" s="129">
        <v>10.0</v>
      </c>
      <c r="P483" s="129">
        <v>185.0</v>
      </c>
      <c r="Q483" s="129">
        <v>196.0</v>
      </c>
      <c r="R483" s="129">
        <v>24.0</v>
      </c>
      <c r="S483" s="129">
        <v>22.0</v>
      </c>
      <c r="T483" s="129">
        <v>-20.0</v>
      </c>
      <c r="U483" s="129">
        <v>-5.0</v>
      </c>
      <c r="V483" s="129">
        <v>9.0</v>
      </c>
      <c r="W483" s="129">
        <v>-12.56</v>
      </c>
      <c r="X483" s="129">
        <v>-8.03</v>
      </c>
      <c r="Y483" s="129">
        <v>1.0</v>
      </c>
      <c r="Z483" s="129">
        <v>1.0</v>
      </c>
      <c r="AA483" s="129">
        <v>1.0</v>
      </c>
      <c r="AB483" s="129">
        <v>1.0</v>
      </c>
      <c r="AC483" s="129">
        <v>1.0</v>
      </c>
      <c r="AD483" s="129">
        <v>1.0</v>
      </c>
      <c r="AE483" s="129">
        <v>493.0</v>
      </c>
      <c r="AF483" s="129">
        <v>1.0</v>
      </c>
      <c r="AG483" s="129">
        <v>1.0</v>
      </c>
      <c r="AH483" s="129">
        <v>1.0</v>
      </c>
      <c r="AI483" s="129">
        <v>1.0</v>
      </c>
      <c r="AJ483" s="129">
        <v>1.0</v>
      </c>
      <c r="AK483" s="129">
        <v>1.0</v>
      </c>
      <c r="AL483" s="130">
        <v>45386.658824652775</v>
      </c>
    </row>
    <row r="484">
      <c r="A484" s="129">
        <v>764.0</v>
      </c>
      <c r="B484" s="14" t="s">
        <v>37</v>
      </c>
      <c r="C484" s="14" t="s">
        <v>32</v>
      </c>
      <c r="D484" s="14" t="s">
        <v>684</v>
      </c>
      <c r="E484" s="14" t="s">
        <v>685</v>
      </c>
      <c r="F484" s="15" t="s">
        <v>643</v>
      </c>
      <c r="G484" s="15" t="s">
        <v>59</v>
      </c>
      <c r="H484" s="18" t="s">
        <v>1057</v>
      </c>
      <c r="I484" s="18" t="s">
        <v>1058</v>
      </c>
      <c r="J484" s="129">
        <v>914963.28</v>
      </c>
      <c r="K484" s="129">
        <v>598242.65</v>
      </c>
      <c r="L484" s="129">
        <v>21028.24</v>
      </c>
      <c r="M484" s="129">
        <v>16136.72</v>
      </c>
      <c r="N484" s="129">
        <v>10.0</v>
      </c>
      <c r="O484" s="129">
        <v>22.0</v>
      </c>
      <c r="P484" s="129">
        <v>265.0</v>
      </c>
      <c r="Q484" s="129">
        <v>216.0</v>
      </c>
      <c r="R484" s="129">
        <v>31.0</v>
      </c>
      <c r="S484" s="129">
        <v>35.0</v>
      </c>
      <c r="T484" s="129">
        <v>-54.0</v>
      </c>
      <c r="U484" s="129">
        <v>22.0</v>
      </c>
      <c r="V484" s="129">
        <v>-11.0</v>
      </c>
      <c r="W484" s="129">
        <v>30.31</v>
      </c>
      <c r="X484" s="129">
        <v>52.94</v>
      </c>
      <c r="Y484" s="129">
        <v>1.0</v>
      </c>
      <c r="Z484" s="129">
        <v>1.0</v>
      </c>
      <c r="AA484" s="129">
        <v>1.0</v>
      </c>
      <c r="AB484" s="129">
        <v>5.0</v>
      </c>
      <c r="AC484" s="129">
        <v>5.0</v>
      </c>
      <c r="AD484" s="129">
        <v>3.6</v>
      </c>
      <c r="AE484" s="129">
        <v>86.0</v>
      </c>
      <c r="AF484" s="129">
        <v>1.0</v>
      </c>
      <c r="AG484" s="129">
        <v>1.0</v>
      </c>
      <c r="AH484" s="129">
        <v>1.0</v>
      </c>
      <c r="AI484" s="129">
        <v>4.0</v>
      </c>
      <c r="AJ484" s="129">
        <v>4.0</v>
      </c>
      <c r="AK484" s="129">
        <v>3.0</v>
      </c>
      <c r="AL484" s="130">
        <v>45386.658824652775</v>
      </c>
    </row>
    <row r="485">
      <c r="A485" s="129">
        <v>765.0</v>
      </c>
      <c r="B485" s="14" t="s">
        <v>97</v>
      </c>
      <c r="C485" s="14" t="s">
        <v>32</v>
      </c>
      <c r="D485" s="14" t="s">
        <v>686</v>
      </c>
      <c r="E485" s="14" t="s">
        <v>352</v>
      </c>
      <c r="F485" s="15" t="s">
        <v>223</v>
      </c>
      <c r="G485" s="15" t="s">
        <v>101</v>
      </c>
      <c r="H485" s="18" t="s">
        <v>1057</v>
      </c>
      <c r="I485" s="18" t="s">
        <v>1058</v>
      </c>
      <c r="J485" s="129">
        <v>1381392.52</v>
      </c>
      <c r="K485" s="129">
        <v>1112986.25</v>
      </c>
      <c r="L485" s="129">
        <v>42651.25</v>
      </c>
      <c r="M485" s="129">
        <v>34541.08</v>
      </c>
      <c r="N485" s="129">
        <v>1.0</v>
      </c>
      <c r="O485" s="129">
        <v>1.0</v>
      </c>
      <c r="P485" s="129">
        <v>337.0</v>
      </c>
      <c r="Q485" s="129">
        <v>293.0</v>
      </c>
      <c r="R485" s="129">
        <v>15.0</v>
      </c>
      <c r="S485" s="129">
        <v>16.0</v>
      </c>
      <c r="T485" s="129">
        <v>0.0</v>
      </c>
      <c r="U485" s="129">
        <v>15.0</v>
      </c>
      <c r="V485" s="129">
        <v>-6.0</v>
      </c>
      <c r="W485" s="129">
        <v>23.48</v>
      </c>
      <c r="X485" s="129">
        <v>24.12</v>
      </c>
      <c r="Y485" s="129">
        <v>1.0</v>
      </c>
      <c r="Z485" s="129">
        <v>1.0</v>
      </c>
      <c r="AA485" s="129">
        <v>1.0</v>
      </c>
      <c r="AB485" s="129">
        <v>5.0</v>
      </c>
      <c r="AC485" s="129">
        <v>4.0</v>
      </c>
      <c r="AD485" s="129">
        <v>3.35</v>
      </c>
      <c r="AE485" s="129">
        <v>141.0</v>
      </c>
      <c r="AF485" s="129">
        <v>1.0</v>
      </c>
      <c r="AG485" s="129">
        <v>1.0</v>
      </c>
      <c r="AH485" s="129">
        <v>1.0</v>
      </c>
      <c r="AI485" s="129">
        <v>4.0</v>
      </c>
      <c r="AJ485" s="129">
        <v>3.0</v>
      </c>
      <c r="AK485" s="129">
        <v>3.0</v>
      </c>
      <c r="AL485" s="130">
        <v>45386.658824652775</v>
      </c>
    </row>
    <row r="486">
      <c r="A486" s="129">
        <v>766.0</v>
      </c>
      <c r="B486" s="14" t="s">
        <v>97</v>
      </c>
      <c r="C486" s="14" t="s">
        <v>32</v>
      </c>
      <c r="D486" s="14" t="s">
        <v>448</v>
      </c>
      <c r="E486" s="14" t="s">
        <v>687</v>
      </c>
      <c r="F486" s="15" t="s">
        <v>223</v>
      </c>
      <c r="G486" s="15" t="s">
        <v>101</v>
      </c>
      <c r="H486" s="18" t="s">
        <v>1057</v>
      </c>
      <c r="I486" s="18" t="s">
        <v>1058</v>
      </c>
      <c r="J486" s="129">
        <v>434590.63</v>
      </c>
      <c r="K486" s="129">
        <v>377188.05</v>
      </c>
      <c r="L486" s="129">
        <v>12551.75</v>
      </c>
      <c r="M486" s="129">
        <v>11952.25</v>
      </c>
      <c r="N486" s="14" t="s">
        <v>41</v>
      </c>
      <c r="O486" s="14" t="s">
        <v>41</v>
      </c>
      <c r="P486" s="129">
        <v>183.0</v>
      </c>
      <c r="Q486" s="129">
        <v>160.0</v>
      </c>
      <c r="R486" s="129">
        <v>15.0</v>
      </c>
      <c r="S486" s="129">
        <v>14.0</v>
      </c>
      <c r="T486" s="14" t="s">
        <v>41</v>
      </c>
      <c r="U486" s="129">
        <v>14.0</v>
      </c>
      <c r="V486" s="129">
        <v>7.0</v>
      </c>
      <c r="W486" s="129">
        <v>5.02</v>
      </c>
      <c r="X486" s="129">
        <v>15.22</v>
      </c>
      <c r="Y486" s="14" t="s">
        <v>41</v>
      </c>
      <c r="Z486" s="129">
        <v>1.0</v>
      </c>
      <c r="AA486" s="129">
        <v>1.0</v>
      </c>
      <c r="AB486" s="129">
        <v>2.0</v>
      </c>
      <c r="AC486" s="129">
        <v>3.0</v>
      </c>
      <c r="AD486" s="129">
        <v>1.85</v>
      </c>
      <c r="AE486" s="129">
        <v>282.0</v>
      </c>
      <c r="AF486" s="14" t="s">
        <v>41</v>
      </c>
      <c r="AG486" s="129">
        <v>1.0</v>
      </c>
      <c r="AH486" s="129">
        <v>1.0</v>
      </c>
      <c r="AI486" s="129">
        <v>1.0</v>
      </c>
      <c r="AJ486" s="129">
        <v>2.0</v>
      </c>
      <c r="AK486" s="129">
        <v>2.0</v>
      </c>
      <c r="AL486" s="130">
        <v>45386.658824652775</v>
      </c>
    </row>
    <row r="487">
      <c r="A487" s="129">
        <v>767.0</v>
      </c>
      <c r="B487" s="14" t="s">
        <v>63</v>
      </c>
      <c r="C487" s="14" t="s">
        <v>32</v>
      </c>
      <c r="D487" s="14" t="s">
        <v>688</v>
      </c>
      <c r="E487" s="14" t="s">
        <v>689</v>
      </c>
      <c r="F487" s="15" t="s">
        <v>343</v>
      </c>
      <c r="G487" s="15" t="s">
        <v>46</v>
      </c>
      <c r="H487" s="18" t="s">
        <v>1057</v>
      </c>
      <c r="I487" s="18" t="s">
        <v>1058</v>
      </c>
      <c r="J487" s="129">
        <v>641553.64</v>
      </c>
      <c r="K487" s="129">
        <v>577284.73</v>
      </c>
      <c r="L487" s="129">
        <v>25930.88</v>
      </c>
      <c r="M487" s="129">
        <v>25049.04</v>
      </c>
      <c r="N487" s="14" t="s">
        <v>41</v>
      </c>
      <c r="O487" s="14" t="s">
        <v>41</v>
      </c>
      <c r="P487" s="129">
        <v>275.0</v>
      </c>
      <c r="Q487" s="129">
        <v>269.0</v>
      </c>
      <c r="R487" s="129">
        <v>12.0</v>
      </c>
      <c r="S487" s="129">
        <v>27.0</v>
      </c>
      <c r="T487" s="14" t="s">
        <v>41</v>
      </c>
      <c r="U487" s="129">
        <v>2.0</v>
      </c>
      <c r="V487" s="129">
        <v>-55.0</v>
      </c>
      <c r="W487" s="129">
        <v>3.52</v>
      </c>
      <c r="X487" s="129">
        <v>11.13</v>
      </c>
      <c r="Y487" s="14" t="s">
        <v>41</v>
      </c>
      <c r="Z487" s="129">
        <v>1.0</v>
      </c>
      <c r="AA487" s="129">
        <v>1.0</v>
      </c>
      <c r="AB487" s="129">
        <v>1.0</v>
      </c>
      <c r="AC487" s="129">
        <v>2.0</v>
      </c>
      <c r="AD487" s="129">
        <v>1.2</v>
      </c>
      <c r="AE487" s="129">
        <v>424.0</v>
      </c>
      <c r="AF487" s="14" t="s">
        <v>41</v>
      </c>
      <c r="AG487" s="129">
        <v>1.0</v>
      </c>
      <c r="AH487" s="129">
        <v>1.0</v>
      </c>
      <c r="AI487" s="129">
        <v>1.0</v>
      </c>
      <c r="AJ487" s="129">
        <v>2.0</v>
      </c>
      <c r="AK487" s="129">
        <v>1.0</v>
      </c>
      <c r="AL487" s="130">
        <v>45386.658824652775</v>
      </c>
    </row>
    <row r="488">
      <c r="A488" s="129">
        <v>769.0</v>
      </c>
      <c r="B488" s="14" t="s">
        <v>42</v>
      </c>
      <c r="C488" s="14" t="s">
        <v>32</v>
      </c>
      <c r="D488" s="14" t="s">
        <v>690</v>
      </c>
      <c r="E488" s="14" t="s">
        <v>691</v>
      </c>
      <c r="F488" s="15" t="s">
        <v>270</v>
      </c>
      <c r="G488" s="15" t="s">
        <v>46</v>
      </c>
      <c r="H488" s="18" t="s">
        <v>1057</v>
      </c>
      <c r="I488" s="18" t="s">
        <v>1058</v>
      </c>
      <c r="J488" s="129">
        <v>424142.29</v>
      </c>
      <c r="K488" s="129">
        <v>331455.66</v>
      </c>
      <c r="L488" s="129">
        <v>15770.15</v>
      </c>
      <c r="M488" s="129">
        <v>12927.95</v>
      </c>
      <c r="N488" s="14" t="s">
        <v>41</v>
      </c>
      <c r="O488" s="14" t="s">
        <v>41</v>
      </c>
      <c r="P488" s="129">
        <v>206.0</v>
      </c>
      <c r="Q488" s="129">
        <v>203.0</v>
      </c>
      <c r="R488" s="129">
        <v>19.0</v>
      </c>
      <c r="S488" s="129">
        <v>21.0</v>
      </c>
      <c r="T488" s="14" t="s">
        <v>41</v>
      </c>
      <c r="U488" s="129">
        <v>1.0</v>
      </c>
      <c r="V488" s="129">
        <v>-9.0</v>
      </c>
      <c r="W488" s="129">
        <v>21.98</v>
      </c>
      <c r="X488" s="129">
        <v>27.96</v>
      </c>
      <c r="Y488" s="14" t="s">
        <v>41</v>
      </c>
      <c r="Z488" s="129">
        <v>1.0</v>
      </c>
      <c r="AA488" s="129">
        <v>1.0</v>
      </c>
      <c r="AB488" s="129">
        <v>5.0</v>
      </c>
      <c r="AC488" s="129">
        <v>4.0</v>
      </c>
      <c r="AD488" s="129">
        <v>3.3</v>
      </c>
      <c r="AE488" s="129">
        <v>146.0</v>
      </c>
      <c r="AF488" s="14" t="s">
        <v>41</v>
      </c>
      <c r="AG488" s="129">
        <v>1.0</v>
      </c>
      <c r="AH488" s="129">
        <v>1.0</v>
      </c>
      <c r="AI488" s="129">
        <v>4.0</v>
      </c>
      <c r="AJ488" s="129">
        <v>3.0</v>
      </c>
      <c r="AK488" s="129">
        <v>3.0</v>
      </c>
      <c r="AL488" s="130">
        <v>45386.658824652775</v>
      </c>
    </row>
    <row r="489">
      <c r="A489" s="129">
        <v>771.0</v>
      </c>
      <c r="B489" s="14" t="s">
        <v>122</v>
      </c>
      <c r="C489" s="14" t="s">
        <v>32</v>
      </c>
      <c r="D489" s="14" t="s">
        <v>692</v>
      </c>
      <c r="E489" s="14" t="s">
        <v>693</v>
      </c>
      <c r="F489" s="15" t="s">
        <v>45</v>
      </c>
      <c r="G489" s="15" t="s">
        <v>46</v>
      </c>
      <c r="H489" s="18" t="s">
        <v>1057</v>
      </c>
      <c r="I489" s="18" t="s">
        <v>1058</v>
      </c>
      <c r="J489" s="129">
        <v>770544.01</v>
      </c>
      <c r="K489" s="129">
        <v>790272.39</v>
      </c>
      <c r="L489" s="129">
        <v>28371.75</v>
      </c>
      <c r="M489" s="129">
        <v>31027.25</v>
      </c>
      <c r="N489" s="14" t="s">
        <v>41</v>
      </c>
      <c r="O489" s="129">
        <v>1.0</v>
      </c>
      <c r="P489" s="129">
        <v>327.0</v>
      </c>
      <c r="Q489" s="129">
        <v>345.0</v>
      </c>
      <c r="R489" s="129">
        <v>32.0</v>
      </c>
      <c r="S489" s="129">
        <v>27.0</v>
      </c>
      <c r="T489" s="14" t="s">
        <v>41</v>
      </c>
      <c r="U489" s="129">
        <v>-5.0</v>
      </c>
      <c r="V489" s="129">
        <v>18.0</v>
      </c>
      <c r="W489" s="129">
        <v>-8.56</v>
      </c>
      <c r="X489" s="129">
        <v>-2.5</v>
      </c>
      <c r="Y489" s="14" t="s">
        <v>41</v>
      </c>
      <c r="Z489" s="129">
        <v>1.0</v>
      </c>
      <c r="AA489" s="129">
        <v>1.0</v>
      </c>
      <c r="AB489" s="129">
        <v>1.0</v>
      </c>
      <c r="AC489" s="129">
        <v>1.0</v>
      </c>
      <c r="AD489" s="129">
        <v>0.95</v>
      </c>
      <c r="AE489" s="129">
        <v>589.0</v>
      </c>
      <c r="AF489" s="14" t="s">
        <v>41</v>
      </c>
      <c r="AG489" s="129">
        <v>1.0</v>
      </c>
      <c r="AH489" s="129">
        <v>1.0</v>
      </c>
      <c r="AI489" s="129">
        <v>1.0</v>
      </c>
      <c r="AJ489" s="129">
        <v>1.0</v>
      </c>
      <c r="AK489" s="129">
        <v>1.0</v>
      </c>
      <c r="AL489" s="130">
        <v>45386.658824652775</v>
      </c>
    </row>
    <row r="490">
      <c r="A490" s="129">
        <v>772.0</v>
      </c>
      <c r="B490" s="14" t="s">
        <v>31</v>
      </c>
      <c r="C490" s="14" t="s">
        <v>32</v>
      </c>
      <c r="D490" s="14" t="s">
        <v>135</v>
      </c>
      <c r="E490" s="14" t="s">
        <v>136</v>
      </c>
      <c r="F490" s="15" t="s">
        <v>93</v>
      </c>
      <c r="G490" s="15" t="s">
        <v>46</v>
      </c>
      <c r="H490" s="18" t="s">
        <v>1057</v>
      </c>
      <c r="I490" s="18" t="s">
        <v>1058</v>
      </c>
      <c r="J490" s="129">
        <v>1042866.34</v>
      </c>
      <c r="K490" s="129">
        <v>826233.94</v>
      </c>
      <c r="L490" s="129">
        <v>34457.58</v>
      </c>
      <c r="M490" s="129">
        <v>27534.75</v>
      </c>
      <c r="N490" s="129">
        <v>47.0</v>
      </c>
      <c r="O490" s="129">
        <v>12.0</v>
      </c>
      <c r="P490" s="129">
        <v>326.0</v>
      </c>
      <c r="Q490" s="129">
        <v>259.0</v>
      </c>
      <c r="R490" s="129">
        <v>51.0</v>
      </c>
      <c r="S490" s="129">
        <v>23.0</v>
      </c>
      <c r="T490" s="129">
        <v>291.0</v>
      </c>
      <c r="U490" s="129">
        <v>25.0</v>
      </c>
      <c r="V490" s="129">
        <v>121.0</v>
      </c>
      <c r="W490" s="129">
        <v>25.14</v>
      </c>
      <c r="X490" s="129">
        <v>26.22</v>
      </c>
      <c r="Y490" s="129">
        <v>5.0</v>
      </c>
      <c r="Z490" s="129">
        <v>1.0</v>
      </c>
      <c r="AA490" s="129">
        <v>5.0</v>
      </c>
      <c r="AB490" s="129">
        <v>5.0</v>
      </c>
      <c r="AC490" s="129">
        <v>4.0</v>
      </c>
      <c r="AD490" s="129">
        <v>4.35</v>
      </c>
      <c r="AE490" s="129">
        <v>22.0</v>
      </c>
      <c r="AF490" s="129">
        <v>4.0</v>
      </c>
      <c r="AG490" s="129">
        <v>1.0</v>
      </c>
      <c r="AH490" s="129">
        <v>4.0</v>
      </c>
      <c r="AI490" s="129">
        <v>4.0</v>
      </c>
      <c r="AJ490" s="129">
        <v>3.0</v>
      </c>
      <c r="AK490" s="129">
        <v>4.0</v>
      </c>
      <c r="AL490" s="130">
        <v>45386.658824652775</v>
      </c>
    </row>
    <row r="491">
      <c r="A491" s="129">
        <v>773.0</v>
      </c>
      <c r="B491" s="14" t="s">
        <v>122</v>
      </c>
      <c r="C491" s="14" t="s">
        <v>32</v>
      </c>
      <c r="D491" s="14" t="s">
        <v>694</v>
      </c>
      <c r="E491" s="14" t="s">
        <v>695</v>
      </c>
      <c r="F491" s="15" t="s">
        <v>108</v>
      </c>
      <c r="G491" s="15" t="s">
        <v>46</v>
      </c>
      <c r="H491" s="18" t="s">
        <v>1057</v>
      </c>
      <c r="I491" s="18" t="s">
        <v>1058</v>
      </c>
      <c r="J491" s="129">
        <v>395477.21</v>
      </c>
      <c r="K491" s="129">
        <v>466322.31</v>
      </c>
      <c r="L491" s="129">
        <v>14164.17</v>
      </c>
      <c r="M491" s="129">
        <v>18171.07</v>
      </c>
      <c r="N491" s="14" t="s">
        <v>41</v>
      </c>
      <c r="O491" s="129">
        <v>1.0</v>
      </c>
      <c r="P491" s="129">
        <v>190.0</v>
      </c>
      <c r="Q491" s="129">
        <v>241.0</v>
      </c>
      <c r="R491" s="129">
        <v>7.0</v>
      </c>
      <c r="S491" s="129">
        <v>15.0</v>
      </c>
      <c r="T491" s="14" t="s">
        <v>41</v>
      </c>
      <c r="U491" s="129">
        <v>-21.0</v>
      </c>
      <c r="V491" s="129">
        <v>-53.0</v>
      </c>
      <c r="W491" s="129">
        <v>-22.05</v>
      </c>
      <c r="X491" s="129">
        <v>-15.19</v>
      </c>
      <c r="Y491" s="14" t="s">
        <v>41</v>
      </c>
      <c r="Z491" s="129">
        <v>1.0</v>
      </c>
      <c r="AA491" s="129">
        <v>1.0</v>
      </c>
      <c r="AB491" s="129">
        <v>1.0</v>
      </c>
      <c r="AC491" s="129">
        <v>1.0</v>
      </c>
      <c r="AD491" s="129">
        <v>0.95</v>
      </c>
      <c r="AE491" s="129">
        <v>574.0</v>
      </c>
      <c r="AF491" s="14" t="s">
        <v>41</v>
      </c>
      <c r="AG491" s="129">
        <v>1.0</v>
      </c>
      <c r="AH491" s="129">
        <v>1.0</v>
      </c>
      <c r="AI491" s="129">
        <v>1.0</v>
      </c>
      <c r="AJ491" s="129">
        <v>1.0</v>
      </c>
      <c r="AK491" s="129">
        <v>1.0</v>
      </c>
      <c r="AL491" s="130">
        <v>45386.658824652775</v>
      </c>
    </row>
    <row r="492">
      <c r="A492" s="129">
        <v>774.0</v>
      </c>
      <c r="B492" s="14" t="s">
        <v>122</v>
      </c>
      <c r="C492" s="14" t="s">
        <v>32</v>
      </c>
      <c r="D492" s="14" t="s">
        <v>696</v>
      </c>
      <c r="E492" s="14" t="s">
        <v>697</v>
      </c>
      <c r="F492" s="15" t="s">
        <v>108</v>
      </c>
      <c r="G492" s="15" t="s">
        <v>46</v>
      </c>
      <c r="H492" s="18" t="s">
        <v>1057</v>
      </c>
      <c r="I492" s="18" t="s">
        <v>1058</v>
      </c>
      <c r="J492" s="129">
        <v>748924.61</v>
      </c>
      <c r="K492" s="129">
        <v>618260.89</v>
      </c>
      <c r="L492" s="129">
        <v>24627.16</v>
      </c>
      <c r="M492" s="129">
        <v>22917.57</v>
      </c>
      <c r="N492" s="129">
        <v>6.0</v>
      </c>
      <c r="O492" s="129">
        <v>10.0</v>
      </c>
      <c r="P492" s="129">
        <v>346.0</v>
      </c>
      <c r="Q492" s="129">
        <v>316.0</v>
      </c>
      <c r="R492" s="129">
        <v>46.0</v>
      </c>
      <c r="S492" s="129">
        <v>35.0</v>
      </c>
      <c r="T492" s="129">
        <v>-40.0</v>
      </c>
      <c r="U492" s="129">
        <v>9.0</v>
      </c>
      <c r="V492" s="129">
        <v>31.0</v>
      </c>
      <c r="W492" s="129">
        <v>7.46</v>
      </c>
      <c r="X492" s="129">
        <v>21.13</v>
      </c>
      <c r="Y492" s="129">
        <v>1.0</v>
      </c>
      <c r="Z492" s="129">
        <v>1.0</v>
      </c>
      <c r="AA492" s="129">
        <v>2.0</v>
      </c>
      <c r="AB492" s="129">
        <v>2.0</v>
      </c>
      <c r="AC492" s="129">
        <v>3.0</v>
      </c>
      <c r="AD492" s="129">
        <v>2.1</v>
      </c>
      <c r="AE492" s="129">
        <v>253.0</v>
      </c>
      <c r="AF492" s="129">
        <v>1.0</v>
      </c>
      <c r="AG492" s="129">
        <v>1.0</v>
      </c>
      <c r="AH492" s="129">
        <v>2.0</v>
      </c>
      <c r="AI492" s="129">
        <v>1.0</v>
      </c>
      <c r="AJ492" s="129">
        <v>2.0</v>
      </c>
      <c r="AK492" s="129">
        <v>2.0</v>
      </c>
      <c r="AL492" s="130">
        <v>45386.658824652775</v>
      </c>
    </row>
    <row r="493">
      <c r="A493" s="129">
        <v>776.0</v>
      </c>
      <c r="B493" s="14" t="s">
        <v>63</v>
      </c>
      <c r="C493" s="14" t="s">
        <v>32</v>
      </c>
      <c r="D493" s="14" t="s">
        <v>698</v>
      </c>
      <c r="E493" s="14" t="s">
        <v>515</v>
      </c>
      <c r="F493" s="15" t="s">
        <v>73</v>
      </c>
      <c r="G493" s="15" t="s">
        <v>36</v>
      </c>
      <c r="H493" s="18" t="s">
        <v>1057</v>
      </c>
      <c r="I493" s="18" t="s">
        <v>1058</v>
      </c>
      <c r="J493" s="129">
        <v>457521.62</v>
      </c>
      <c r="K493" s="129">
        <v>424020.0</v>
      </c>
      <c r="L493" s="129">
        <v>14160.5</v>
      </c>
      <c r="M493" s="129">
        <v>12170.25</v>
      </c>
      <c r="N493" s="14" t="s">
        <v>41</v>
      </c>
      <c r="O493" s="14" t="s">
        <v>41</v>
      </c>
      <c r="P493" s="129">
        <v>133.0</v>
      </c>
      <c r="Q493" s="129">
        <v>110.0</v>
      </c>
      <c r="R493" s="129">
        <v>18.0</v>
      </c>
      <c r="S493" s="129">
        <v>10.0</v>
      </c>
      <c r="T493" s="14" t="s">
        <v>41</v>
      </c>
      <c r="U493" s="129">
        <v>20.0</v>
      </c>
      <c r="V493" s="129">
        <v>80.0</v>
      </c>
      <c r="W493" s="129">
        <v>16.35</v>
      </c>
      <c r="X493" s="129">
        <v>7.9</v>
      </c>
      <c r="Y493" s="14" t="s">
        <v>41</v>
      </c>
      <c r="Z493" s="129">
        <v>1.0</v>
      </c>
      <c r="AA493" s="129">
        <v>5.0</v>
      </c>
      <c r="AB493" s="129">
        <v>4.0</v>
      </c>
      <c r="AC493" s="129">
        <v>2.0</v>
      </c>
      <c r="AD493" s="129">
        <v>3.2</v>
      </c>
      <c r="AE493" s="129">
        <v>152.0</v>
      </c>
      <c r="AF493" s="14" t="s">
        <v>41</v>
      </c>
      <c r="AG493" s="129">
        <v>1.0</v>
      </c>
      <c r="AH493" s="129">
        <v>4.0</v>
      </c>
      <c r="AI493" s="129">
        <v>3.0</v>
      </c>
      <c r="AJ493" s="129">
        <v>2.0</v>
      </c>
      <c r="AK493" s="129">
        <v>3.0</v>
      </c>
      <c r="AL493" s="130">
        <v>45386.658824652775</v>
      </c>
    </row>
    <row r="494">
      <c r="A494" s="129">
        <v>777.0</v>
      </c>
      <c r="B494" s="14" t="s">
        <v>97</v>
      </c>
      <c r="C494" s="14" t="s">
        <v>32</v>
      </c>
      <c r="D494" s="14" t="s">
        <v>699</v>
      </c>
      <c r="E494" s="14" t="s">
        <v>700</v>
      </c>
      <c r="F494" s="15" t="s">
        <v>143</v>
      </c>
      <c r="G494" s="15" t="s">
        <v>101</v>
      </c>
      <c r="H494" s="18" t="s">
        <v>1057</v>
      </c>
      <c r="I494" s="18" t="s">
        <v>1058</v>
      </c>
      <c r="J494" s="129">
        <v>1373976.75</v>
      </c>
      <c r="K494" s="129">
        <v>1261952.26</v>
      </c>
      <c r="L494" s="129">
        <v>32534.0</v>
      </c>
      <c r="M494" s="129">
        <v>31436.67</v>
      </c>
      <c r="N494" s="129">
        <v>2.0</v>
      </c>
      <c r="O494" s="129">
        <v>5.0</v>
      </c>
      <c r="P494" s="129">
        <v>396.0</v>
      </c>
      <c r="Q494" s="129">
        <v>335.0</v>
      </c>
      <c r="R494" s="129">
        <v>21.0</v>
      </c>
      <c r="S494" s="129">
        <v>19.0</v>
      </c>
      <c r="T494" s="129">
        <v>-60.0</v>
      </c>
      <c r="U494" s="129">
        <v>18.0</v>
      </c>
      <c r="V494" s="129">
        <v>10.0</v>
      </c>
      <c r="W494" s="129">
        <v>3.49</v>
      </c>
      <c r="X494" s="129">
        <v>8.88</v>
      </c>
      <c r="Y494" s="129">
        <v>1.0</v>
      </c>
      <c r="Z494" s="129">
        <v>1.0</v>
      </c>
      <c r="AA494" s="129">
        <v>1.0</v>
      </c>
      <c r="AB494" s="129">
        <v>1.0</v>
      </c>
      <c r="AC494" s="129">
        <v>2.0</v>
      </c>
      <c r="AD494" s="129">
        <v>1.25</v>
      </c>
      <c r="AE494" s="129">
        <v>400.0</v>
      </c>
      <c r="AF494" s="129">
        <v>1.0</v>
      </c>
      <c r="AG494" s="129">
        <v>1.0</v>
      </c>
      <c r="AH494" s="129">
        <v>1.0</v>
      </c>
      <c r="AI494" s="129">
        <v>1.0</v>
      </c>
      <c r="AJ494" s="129">
        <v>2.0</v>
      </c>
      <c r="AK494" s="129">
        <v>1.0</v>
      </c>
      <c r="AL494" s="130">
        <v>45386.658824652775</v>
      </c>
    </row>
    <row r="495">
      <c r="A495" s="129">
        <v>778.0</v>
      </c>
      <c r="B495" s="14" t="s">
        <v>60</v>
      </c>
      <c r="C495" s="14" t="s">
        <v>32</v>
      </c>
      <c r="D495" s="14" t="s">
        <v>292</v>
      </c>
      <c r="E495" s="14" t="s">
        <v>701</v>
      </c>
      <c r="F495" s="15" t="s">
        <v>88</v>
      </c>
      <c r="G495" s="15" t="s">
        <v>59</v>
      </c>
      <c r="H495" s="18" t="s">
        <v>1057</v>
      </c>
      <c r="I495" s="18" t="s">
        <v>1058</v>
      </c>
      <c r="J495" s="129">
        <v>1618983.71</v>
      </c>
      <c r="K495" s="129">
        <v>1538505.26</v>
      </c>
      <c r="L495" s="129">
        <v>45176.82</v>
      </c>
      <c r="M495" s="129">
        <v>44984.77</v>
      </c>
      <c r="N495" s="129">
        <v>5.0</v>
      </c>
      <c r="O495" s="129">
        <v>8.0</v>
      </c>
      <c r="P495" s="129">
        <v>551.0</v>
      </c>
      <c r="Q495" s="129">
        <v>541.0</v>
      </c>
      <c r="R495" s="129">
        <v>36.0</v>
      </c>
      <c r="S495" s="129">
        <v>27.0</v>
      </c>
      <c r="T495" s="129">
        <v>-37.0</v>
      </c>
      <c r="U495" s="129">
        <v>1.0</v>
      </c>
      <c r="V495" s="129">
        <v>33.0</v>
      </c>
      <c r="W495" s="129">
        <v>0.43</v>
      </c>
      <c r="X495" s="129">
        <v>5.23</v>
      </c>
      <c r="Y495" s="129">
        <v>1.0</v>
      </c>
      <c r="Z495" s="129">
        <v>1.0</v>
      </c>
      <c r="AA495" s="129">
        <v>2.0</v>
      </c>
      <c r="AB495" s="129">
        <v>1.0</v>
      </c>
      <c r="AC495" s="129">
        <v>1.0</v>
      </c>
      <c r="AD495" s="129">
        <v>1.2</v>
      </c>
      <c r="AE495" s="129">
        <v>441.0</v>
      </c>
      <c r="AF495" s="129">
        <v>1.0</v>
      </c>
      <c r="AG495" s="129">
        <v>1.0</v>
      </c>
      <c r="AH495" s="129">
        <v>2.0</v>
      </c>
      <c r="AI495" s="129">
        <v>1.0</v>
      </c>
      <c r="AJ495" s="129">
        <v>1.0</v>
      </c>
      <c r="AK495" s="129">
        <v>1.0</v>
      </c>
      <c r="AL495" s="130">
        <v>45386.658824652775</v>
      </c>
    </row>
    <row r="496">
      <c r="A496" s="129">
        <v>780.0</v>
      </c>
      <c r="B496" s="14" t="s">
        <v>31</v>
      </c>
      <c r="C496" s="14" t="s">
        <v>32</v>
      </c>
      <c r="D496" s="14" t="s">
        <v>135</v>
      </c>
      <c r="E496" s="14" t="s">
        <v>136</v>
      </c>
      <c r="F496" s="15" t="s">
        <v>159</v>
      </c>
      <c r="G496" s="15" t="s">
        <v>46</v>
      </c>
      <c r="H496" s="18" t="s">
        <v>1057</v>
      </c>
      <c r="I496" s="18" t="s">
        <v>1058</v>
      </c>
      <c r="J496" s="129">
        <v>532191.13</v>
      </c>
      <c r="K496" s="129">
        <v>512234.42</v>
      </c>
      <c r="L496" s="129">
        <v>22326.25</v>
      </c>
      <c r="M496" s="129">
        <v>22708.4</v>
      </c>
      <c r="N496" s="129">
        <v>28.0</v>
      </c>
      <c r="O496" s="129">
        <v>22.0</v>
      </c>
      <c r="P496" s="129">
        <v>228.0</v>
      </c>
      <c r="Q496" s="129">
        <v>266.0</v>
      </c>
      <c r="R496" s="129">
        <v>39.0</v>
      </c>
      <c r="S496" s="129">
        <v>25.0</v>
      </c>
      <c r="T496" s="129">
        <v>27.0</v>
      </c>
      <c r="U496" s="129">
        <v>-14.0</v>
      </c>
      <c r="V496" s="129">
        <v>56.0</v>
      </c>
      <c r="W496" s="129">
        <v>-1.68</v>
      </c>
      <c r="X496" s="129">
        <v>3.9</v>
      </c>
      <c r="Y496" s="129">
        <v>1.0</v>
      </c>
      <c r="Z496" s="129">
        <v>1.0</v>
      </c>
      <c r="AA496" s="129">
        <v>3.0</v>
      </c>
      <c r="AB496" s="129">
        <v>1.0</v>
      </c>
      <c r="AC496" s="129">
        <v>1.0</v>
      </c>
      <c r="AD496" s="129">
        <v>1.4</v>
      </c>
      <c r="AE496" s="129">
        <v>371.0</v>
      </c>
      <c r="AF496" s="129">
        <v>1.0</v>
      </c>
      <c r="AG496" s="129">
        <v>1.0</v>
      </c>
      <c r="AH496" s="129">
        <v>2.0</v>
      </c>
      <c r="AI496" s="129">
        <v>1.0</v>
      </c>
      <c r="AJ496" s="129">
        <v>1.0</v>
      </c>
      <c r="AK496" s="129">
        <v>1.0</v>
      </c>
      <c r="AL496" s="130">
        <v>45386.658824652775</v>
      </c>
    </row>
    <row r="497">
      <c r="A497" s="129">
        <v>781.0</v>
      </c>
      <c r="B497" s="14" t="s">
        <v>37</v>
      </c>
      <c r="C497" s="14" t="s">
        <v>32</v>
      </c>
      <c r="D497" s="14" t="s">
        <v>480</v>
      </c>
      <c r="E497" s="14" t="s">
        <v>481</v>
      </c>
      <c r="F497" s="15" t="s">
        <v>220</v>
      </c>
      <c r="G497" s="15" t="s">
        <v>59</v>
      </c>
      <c r="H497" s="18" t="s">
        <v>1057</v>
      </c>
      <c r="I497" s="18" t="s">
        <v>1058</v>
      </c>
      <c r="J497" s="129">
        <v>1326813.3</v>
      </c>
      <c r="K497" s="129">
        <v>1736383.52</v>
      </c>
      <c r="L497" s="129">
        <v>54011.74</v>
      </c>
      <c r="M497" s="129">
        <v>72571.7</v>
      </c>
      <c r="N497" s="14" t="s">
        <v>41</v>
      </c>
      <c r="O497" s="129">
        <v>3.0</v>
      </c>
      <c r="P497" s="129">
        <v>451.0</v>
      </c>
      <c r="Q497" s="129">
        <v>507.0</v>
      </c>
      <c r="R497" s="129">
        <v>60.0</v>
      </c>
      <c r="S497" s="129">
        <v>43.0</v>
      </c>
      <c r="T497" s="14" t="s">
        <v>41</v>
      </c>
      <c r="U497" s="129">
        <v>-11.0</v>
      </c>
      <c r="V497" s="129">
        <v>39.0</v>
      </c>
      <c r="W497" s="129">
        <v>-25.57</v>
      </c>
      <c r="X497" s="129">
        <v>-23.59</v>
      </c>
      <c r="Y497" s="14" t="s">
        <v>41</v>
      </c>
      <c r="Z497" s="129">
        <v>1.0</v>
      </c>
      <c r="AA497" s="129">
        <v>2.0</v>
      </c>
      <c r="AB497" s="129">
        <v>1.0</v>
      </c>
      <c r="AC497" s="129">
        <v>1.0</v>
      </c>
      <c r="AD497" s="129">
        <v>1.15</v>
      </c>
      <c r="AE497" s="129">
        <v>466.0</v>
      </c>
      <c r="AF497" s="14" t="s">
        <v>41</v>
      </c>
      <c r="AG497" s="129">
        <v>1.0</v>
      </c>
      <c r="AH497" s="129">
        <v>2.0</v>
      </c>
      <c r="AI497" s="129">
        <v>1.0</v>
      </c>
      <c r="AJ497" s="129">
        <v>1.0</v>
      </c>
      <c r="AK497" s="129">
        <v>1.0</v>
      </c>
      <c r="AL497" s="130">
        <v>45386.658824652775</v>
      </c>
    </row>
    <row r="498">
      <c r="A498" s="129">
        <v>786.0</v>
      </c>
      <c r="B498" s="14" t="s">
        <v>37</v>
      </c>
      <c r="C498" s="14" t="s">
        <v>32</v>
      </c>
      <c r="D498" s="14" t="s">
        <v>292</v>
      </c>
      <c r="E498" s="14" t="s">
        <v>702</v>
      </c>
      <c r="F498" s="15" t="s">
        <v>220</v>
      </c>
      <c r="G498" s="15" t="s">
        <v>59</v>
      </c>
      <c r="H498" s="18" t="s">
        <v>1057</v>
      </c>
      <c r="I498" s="18" t="s">
        <v>1058</v>
      </c>
      <c r="J498" s="129">
        <v>1050116.76</v>
      </c>
      <c r="K498" s="129">
        <v>664248.66</v>
      </c>
      <c r="L498" s="129">
        <v>29046.6</v>
      </c>
      <c r="M498" s="129">
        <v>23315.3</v>
      </c>
      <c r="N498" s="14" t="s">
        <v>41</v>
      </c>
      <c r="O498" s="14" t="s">
        <v>41</v>
      </c>
      <c r="P498" s="129">
        <v>408.0</v>
      </c>
      <c r="Q498" s="129">
        <v>265.0</v>
      </c>
      <c r="R498" s="129">
        <v>25.0</v>
      </c>
      <c r="S498" s="129">
        <v>28.0</v>
      </c>
      <c r="T498" s="14" t="s">
        <v>41</v>
      </c>
      <c r="U498" s="129">
        <v>53.0</v>
      </c>
      <c r="V498" s="129">
        <v>-10.0</v>
      </c>
      <c r="W498" s="129">
        <v>24.58</v>
      </c>
      <c r="X498" s="129">
        <v>58.09</v>
      </c>
      <c r="Y498" s="14" t="s">
        <v>41</v>
      </c>
      <c r="Z498" s="129">
        <v>1.0</v>
      </c>
      <c r="AA498" s="129">
        <v>1.0</v>
      </c>
      <c r="AB498" s="129">
        <v>5.0</v>
      </c>
      <c r="AC498" s="129">
        <v>5.0</v>
      </c>
      <c r="AD498" s="129">
        <v>3.55</v>
      </c>
      <c r="AE498" s="129">
        <v>114.0</v>
      </c>
      <c r="AF498" s="14" t="s">
        <v>41</v>
      </c>
      <c r="AG498" s="129">
        <v>1.0</v>
      </c>
      <c r="AH498" s="129">
        <v>1.0</v>
      </c>
      <c r="AI498" s="129">
        <v>4.0</v>
      </c>
      <c r="AJ498" s="129">
        <v>4.0</v>
      </c>
      <c r="AK498" s="129">
        <v>3.0</v>
      </c>
      <c r="AL498" s="130">
        <v>45386.658824652775</v>
      </c>
    </row>
    <row r="499">
      <c r="A499" s="129">
        <v>787.0</v>
      </c>
      <c r="B499" s="14" t="s">
        <v>60</v>
      </c>
      <c r="C499" s="14" t="s">
        <v>32</v>
      </c>
      <c r="D499" s="14" t="s">
        <v>703</v>
      </c>
      <c r="E499" s="14" t="s">
        <v>704</v>
      </c>
      <c r="F499" s="15" t="s">
        <v>96</v>
      </c>
      <c r="G499" s="15" t="s">
        <v>59</v>
      </c>
      <c r="H499" s="18" t="s">
        <v>1057</v>
      </c>
      <c r="I499" s="18" t="s">
        <v>1058</v>
      </c>
      <c r="J499" s="129">
        <v>1986182.01</v>
      </c>
      <c r="K499" s="129">
        <v>1316856.21</v>
      </c>
      <c r="L499" s="129">
        <v>50596.63</v>
      </c>
      <c r="M499" s="129">
        <v>37738.8</v>
      </c>
      <c r="N499" s="129">
        <v>36.0</v>
      </c>
      <c r="O499" s="129">
        <v>13.0</v>
      </c>
      <c r="P499" s="129">
        <v>495.0</v>
      </c>
      <c r="Q499" s="129">
        <v>427.0</v>
      </c>
      <c r="R499" s="129">
        <v>59.0</v>
      </c>
      <c r="S499" s="129">
        <v>56.0</v>
      </c>
      <c r="T499" s="129">
        <v>176.0</v>
      </c>
      <c r="U499" s="129">
        <v>15.0</v>
      </c>
      <c r="V499" s="129">
        <v>5.0</v>
      </c>
      <c r="W499" s="129">
        <v>34.07</v>
      </c>
      <c r="X499" s="129">
        <v>50.83</v>
      </c>
      <c r="Y499" s="129">
        <v>5.0</v>
      </c>
      <c r="Z499" s="129">
        <v>1.0</v>
      </c>
      <c r="AA499" s="129">
        <v>1.0</v>
      </c>
      <c r="AB499" s="129">
        <v>5.0</v>
      </c>
      <c r="AC499" s="129">
        <v>5.0</v>
      </c>
      <c r="AD499" s="129">
        <v>3.8</v>
      </c>
      <c r="AE499" s="129">
        <v>67.0</v>
      </c>
      <c r="AF499" s="129">
        <v>4.0</v>
      </c>
      <c r="AG499" s="129">
        <v>1.0</v>
      </c>
      <c r="AH499" s="129">
        <v>1.0</v>
      </c>
      <c r="AI499" s="129">
        <v>4.0</v>
      </c>
      <c r="AJ499" s="129">
        <v>4.0</v>
      </c>
      <c r="AK499" s="129">
        <v>4.0</v>
      </c>
      <c r="AL499" s="130">
        <v>45386.658824652775</v>
      </c>
    </row>
    <row r="500">
      <c r="A500" s="129">
        <v>788.0</v>
      </c>
      <c r="B500" s="14" t="s">
        <v>37</v>
      </c>
      <c r="C500" s="14" t="s">
        <v>32</v>
      </c>
      <c r="D500" s="14" t="s">
        <v>705</v>
      </c>
      <c r="E500" s="14" t="s">
        <v>706</v>
      </c>
      <c r="F500" s="15" t="s">
        <v>52</v>
      </c>
      <c r="G500" s="15" t="s">
        <v>46</v>
      </c>
      <c r="H500" s="18" t="s">
        <v>1057</v>
      </c>
      <c r="I500" s="18" t="s">
        <v>1058</v>
      </c>
      <c r="J500" s="129">
        <v>716074.25</v>
      </c>
      <c r="K500" s="129">
        <v>663276.74</v>
      </c>
      <c r="L500" s="129">
        <v>28650.49</v>
      </c>
      <c r="M500" s="129">
        <v>29608.0</v>
      </c>
      <c r="N500" s="129">
        <v>9.0</v>
      </c>
      <c r="O500" s="129">
        <v>8.0</v>
      </c>
      <c r="P500" s="129">
        <v>433.0</v>
      </c>
      <c r="Q500" s="129">
        <v>342.0</v>
      </c>
      <c r="R500" s="129">
        <v>25.0</v>
      </c>
      <c r="S500" s="129">
        <v>19.0</v>
      </c>
      <c r="T500" s="129">
        <v>12.0</v>
      </c>
      <c r="U500" s="129">
        <v>26.0</v>
      </c>
      <c r="V500" s="129">
        <v>31.0</v>
      </c>
      <c r="W500" s="129">
        <v>-3.23</v>
      </c>
      <c r="X500" s="129">
        <v>7.96</v>
      </c>
      <c r="Y500" s="129">
        <v>1.0</v>
      </c>
      <c r="Z500" s="129">
        <v>1.0</v>
      </c>
      <c r="AA500" s="129">
        <v>2.0</v>
      </c>
      <c r="AB500" s="129">
        <v>1.0</v>
      </c>
      <c r="AC500" s="129">
        <v>2.0</v>
      </c>
      <c r="AD500" s="129">
        <v>1.45</v>
      </c>
      <c r="AE500" s="129">
        <v>357.0</v>
      </c>
      <c r="AF500" s="129">
        <v>1.0</v>
      </c>
      <c r="AG500" s="129">
        <v>1.0</v>
      </c>
      <c r="AH500" s="129">
        <v>2.0</v>
      </c>
      <c r="AI500" s="129">
        <v>1.0</v>
      </c>
      <c r="AJ500" s="129">
        <v>2.0</v>
      </c>
      <c r="AK500" s="129">
        <v>1.0</v>
      </c>
      <c r="AL500" s="130">
        <v>45386.658824652775</v>
      </c>
    </row>
    <row r="501">
      <c r="A501" s="129">
        <v>789.0</v>
      </c>
      <c r="B501" s="14" t="s">
        <v>97</v>
      </c>
      <c r="C501" s="14" t="s">
        <v>32</v>
      </c>
      <c r="D501" s="14" t="s">
        <v>707</v>
      </c>
      <c r="E501" s="14" t="s">
        <v>708</v>
      </c>
      <c r="F501" s="15" t="s">
        <v>335</v>
      </c>
      <c r="G501" s="15" t="s">
        <v>101</v>
      </c>
      <c r="H501" s="18" t="s">
        <v>1057</v>
      </c>
      <c r="I501" s="18" t="s">
        <v>1058</v>
      </c>
      <c r="J501" s="129">
        <v>466675.44</v>
      </c>
      <c r="K501" s="129">
        <v>395422.14</v>
      </c>
      <c r="L501" s="129">
        <v>11184.6</v>
      </c>
      <c r="M501" s="129">
        <v>9411.0</v>
      </c>
      <c r="N501" s="129">
        <v>2.0</v>
      </c>
      <c r="O501" s="129">
        <v>6.0</v>
      </c>
      <c r="P501" s="129">
        <v>111.0</v>
      </c>
      <c r="Q501" s="129">
        <v>123.0</v>
      </c>
      <c r="R501" s="129">
        <v>7.0</v>
      </c>
      <c r="S501" s="129">
        <v>6.0</v>
      </c>
      <c r="T501" s="129">
        <v>-66.0</v>
      </c>
      <c r="U501" s="129">
        <v>-9.0</v>
      </c>
      <c r="V501" s="129">
        <v>16.0</v>
      </c>
      <c r="W501" s="129">
        <v>18.85</v>
      </c>
      <c r="X501" s="129">
        <v>18.02</v>
      </c>
      <c r="Y501" s="129">
        <v>1.0</v>
      </c>
      <c r="Z501" s="129">
        <v>1.0</v>
      </c>
      <c r="AA501" s="129">
        <v>1.0</v>
      </c>
      <c r="AB501" s="129">
        <v>5.0</v>
      </c>
      <c r="AC501" s="129">
        <v>3.0</v>
      </c>
      <c r="AD501" s="129">
        <v>3.1</v>
      </c>
      <c r="AE501" s="129">
        <v>160.0</v>
      </c>
      <c r="AF501" s="129">
        <v>1.0</v>
      </c>
      <c r="AG501" s="129">
        <v>1.0</v>
      </c>
      <c r="AH501" s="129">
        <v>1.0</v>
      </c>
      <c r="AI501" s="129">
        <v>4.0</v>
      </c>
      <c r="AJ501" s="129">
        <v>2.0</v>
      </c>
      <c r="AK501" s="129">
        <v>3.0</v>
      </c>
      <c r="AL501" s="130">
        <v>45386.658824652775</v>
      </c>
    </row>
    <row r="502">
      <c r="A502" s="129">
        <v>790.0</v>
      </c>
      <c r="B502" s="14" t="s">
        <v>47</v>
      </c>
      <c r="C502" s="14" t="s">
        <v>32</v>
      </c>
      <c r="D502" s="14" t="s">
        <v>644</v>
      </c>
      <c r="E502" s="14" t="s">
        <v>709</v>
      </c>
      <c r="F502" s="15" t="s">
        <v>425</v>
      </c>
      <c r="G502" s="15" t="s">
        <v>36</v>
      </c>
      <c r="H502" s="18" t="s">
        <v>1057</v>
      </c>
      <c r="I502" s="18" t="s">
        <v>1058</v>
      </c>
      <c r="J502" s="129">
        <v>902660.43</v>
      </c>
      <c r="K502" s="129">
        <v>844201.0</v>
      </c>
      <c r="L502" s="129">
        <v>24601.46</v>
      </c>
      <c r="M502" s="129">
        <v>25265.98</v>
      </c>
      <c r="N502" s="129">
        <v>32.0</v>
      </c>
      <c r="O502" s="129">
        <v>16.0</v>
      </c>
      <c r="P502" s="129">
        <v>258.0</v>
      </c>
      <c r="Q502" s="129">
        <v>302.0</v>
      </c>
      <c r="R502" s="129">
        <v>22.0</v>
      </c>
      <c r="S502" s="129">
        <v>18.0</v>
      </c>
      <c r="T502" s="129">
        <v>100.0</v>
      </c>
      <c r="U502" s="129">
        <v>-14.0</v>
      </c>
      <c r="V502" s="129">
        <v>22.0</v>
      </c>
      <c r="W502" s="129">
        <v>-2.63</v>
      </c>
      <c r="X502" s="129">
        <v>6.92</v>
      </c>
      <c r="Y502" s="129">
        <v>4.0</v>
      </c>
      <c r="Z502" s="129">
        <v>1.0</v>
      </c>
      <c r="AA502" s="129">
        <v>2.0</v>
      </c>
      <c r="AB502" s="129">
        <v>1.0</v>
      </c>
      <c r="AC502" s="129">
        <v>1.0</v>
      </c>
      <c r="AD502" s="129">
        <v>1.35</v>
      </c>
      <c r="AE502" s="129">
        <v>386.0</v>
      </c>
      <c r="AF502" s="129">
        <v>3.0</v>
      </c>
      <c r="AG502" s="129">
        <v>1.0</v>
      </c>
      <c r="AH502" s="129">
        <v>2.0</v>
      </c>
      <c r="AI502" s="129">
        <v>1.0</v>
      </c>
      <c r="AJ502" s="129">
        <v>1.0</v>
      </c>
      <c r="AK502" s="129">
        <v>1.0</v>
      </c>
      <c r="AL502" s="130">
        <v>45386.658824652775</v>
      </c>
    </row>
    <row r="503">
      <c r="A503" s="129">
        <v>791.0</v>
      </c>
      <c r="B503" s="14" t="s">
        <v>67</v>
      </c>
      <c r="C503" s="14" t="s">
        <v>32</v>
      </c>
      <c r="D503" s="14" t="s">
        <v>150</v>
      </c>
      <c r="E503" s="14" t="s">
        <v>710</v>
      </c>
      <c r="F503" s="15" t="s">
        <v>70</v>
      </c>
      <c r="G503" s="15" t="s">
        <v>36</v>
      </c>
      <c r="H503" s="18" t="s">
        <v>1057</v>
      </c>
      <c r="I503" s="18" t="s">
        <v>1058</v>
      </c>
      <c r="J503" s="129">
        <v>332880.69</v>
      </c>
      <c r="K503" s="129">
        <v>332053.64</v>
      </c>
      <c r="L503" s="129">
        <v>11152.75</v>
      </c>
      <c r="M503" s="129">
        <v>12346.58</v>
      </c>
      <c r="N503" s="129">
        <v>3.0</v>
      </c>
      <c r="O503" s="14" t="s">
        <v>41</v>
      </c>
      <c r="P503" s="129">
        <v>144.0</v>
      </c>
      <c r="Q503" s="129">
        <v>162.0</v>
      </c>
      <c r="R503" s="129">
        <v>10.0</v>
      </c>
      <c r="S503" s="129">
        <v>13.0</v>
      </c>
      <c r="T503" s="14" t="s">
        <v>41</v>
      </c>
      <c r="U503" s="129">
        <v>-11.0</v>
      </c>
      <c r="V503" s="129">
        <v>-23.0</v>
      </c>
      <c r="W503" s="129">
        <v>-9.67</v>
      </c>
      <c r="X503" s="129">
        <v>0.25</v>
      </c>
      <c r="Y503" s="14" t="s">
        <v>41</v>
      </c>
      <c r="Z503" s="129">
        <v>1.0</v>
      </c>
      <c r="AA503" s="129">
        <v>1.0</v>
      </c>
      <c r="AB503" s="129">
        <v>1.0</v>
      </c>
      <c r="AC503" s="129">
        <v>1.0</v>
      </c>
      <c r="AD503" s="129">
        <v>0.95</v>
      </c>
      <c r="AE503" s="129">
        <v>571.0</v>
      </c>
      <c r="AF503" s="14" t="s">
        <v>41</v>
      </c>
      <c r="AG503" s="129">
        <v>1.0</v>
      </c>
      <c r="AH503" s="129">
        <v>1.0</v>
      </c>
      <c r="AI503" s="129">
        <v>1.0</v>
      </c>
      <c r="AJ503" s="129">
        <v>1.0</v>
      </c>
      <c r="AK503" s="129">
        <v>1.0</v>
      </c>
      <c r="AL503" s="130">
        <v>45386.658824652775</v>
      </c>
    </row>
    <row r="504">
      <c r="A504" s="129">
        <v>792.0</v>
      </c>
      <c r="B504" s="14" t="s">
        <v>67</v>
      </c>
      <c r="C504" s="14" t="s">
        <v>32</v>
      </c>
      <c r="D504" s="14" t="s">
        <v>711</v>
      </c>
      <c r="E504" s="14" t="s">
        <v>712</v>
      </c>
      <c r="F504" s="15" t="s">
        <v>70</v>
      </c>
      <c r="G504" s="15" t="s">
        <v>36</v>
      </c>
      <c r="H504" s="18" t="s">
        <v>1057</v>
      </c>
      <c r="I504" s="18" t="s">
        <v>1058</v>
      </c>
      <c r="J504" s="129">
        <v>1179145.89</v>
      </c>
      <c r="K504" s="129">
        <v>1198037.46</v>
      </c>
      <c r="L504" s="129">
        <v>37831.29</v>
      </c>
      <c r="M504" s="129">
        <v>40123.32</v>
      </c>
      <c r="N504" s="129">
        <v>1.0</v>
      </c>
      <c r="O504" s="14" t="s">
        <v>41</v>
      </c>
      <c r="P504" s="129">
        <v>457.0</v>
      </c>
      <c r="Q504" s="129">
        <v>417.0</v>
      </c>
      <c r="R504" s="129">
        <v>30.0</v>
      </c>
      <c r="S504" s="129">
        <v>17.0</v>
      </c>
      <c r="T504" s="14" t="s">
        <v>41</v>
      </c>
      <c r="U504" s="129">
        <v>9.0</v>
      </c>
      <c r="V504" s="129">
        <v>76.0</v>
      </c>
      <c r="W504" s="129">
        <v>-5.71</v>
      </c>
      <c r="X504" s="129">
        <v>-1.58</v>
      </c>
      <c r="Y504" s="14" t="s">
        <v>41</v>
      </c>
      <c r="Z504" s="129">
        <v>1.0</v>
      </c>
      <c r="AA504" s="129">
        <v>4.0</v>
      </c>
      <c r="AB504" s="129">
        <v>1.0</v>
      </c>
      <c r="AC504" s="129">
        <v>1.0</v>
      </c>
      <c r="AD504" s="129">
        <v>1.55</v>
      </c>
      <c r="AE504" s="129">
        <v>350.0</v>
      </c>
      <c r="AF504" s="14" t="s">
        <v>41</v>
      </c>
      <c r="AG504" s="129">
        <v>1.0</v>
      </c>
      <c r="AH504" s="129">
        <v>3.0</v>
      </c>
      <c r="AI504" s="129">
        <v>1.0</v>
      </c>
      <c r="AJ504" s="129">
        <v>1.0</v>
      </c>
      <c r="AK504" s="129">
        <v>1.0</v>
      </c>
      <c r="AL504" s="130">
        <v>45386.658824652775</v>
      </c>
    </row>
    <row r="505">
      <c r="A505" s="129">
        <v>793.0</v>
      </c>
      <c r="B505" s="14" t="s">
        <v>42</v>
      </c>
      <c r="C505" s="14" t="s">
        <v>32</v>
      </c>
      <c r="D505" s="14" t="s">
        <v>50</v>
      </c>
      <c r="E505" s="14" t="s">
        <v>322</v>
      </c>
      <c r="F505" s="15" t="s">
        <v>243</v>
      </c>
      <c r="G505" s="15" t="s">
        <v>101</v>
      </c>
      <c r="H505" s="18" t="s">
        <v>1057</v>
      </c>
      <c r="I505" s="18" t="s">
        <v>1058</v>
      </c>
      <c r="J505" s="129">
        <v>1596278.72</v>
      </c>
      <c r="K505" s="129">
        <v>1353071.22</v>
      </c>
      <c r="L505" s="129">
        <v>74871.92</v>
      </c>
      <c r="M505" s="129">
        <v>62532.44</v>
      </c>
      <c r="N505" s="129">
        <v>46.0</v>
      </c>
      <c r="O505" s="129">
        <v>20.0</v>
      </c>
      <c r="P505" s="129">
        <v>659.0</v>
      </c>
      <c r="Q505" s="129">
        <v>591.0</v>
      </c>
      <c r="R505" s="129">
        <v>49.0</v>
      </c>
      <c r="S505" s="129">
        <v>24.0</v>
      </c>
      <c r="T505" s="129">
        <v>130.0</v>
      </c>
      <c r="U505" s="129">
        <v>11.0</v>
      </c>
      <c r="V505" s="129">
        <v>104.0</v>
      </c>
      <c r="W505" s="129">
        <v>19.73</v>
      </c>
      <c r="X505" s="129">
        <v>17.97</v>
      </c>
      <c r="Y505" s="129">
        <v>5.0</v>
      </c>
      <c r="Z505" s="129">
        <v>1.0</v>
      </c>
      <c r="AA505" s="129">
        <v>5.0</v>
      </c>
      <c r="AB505" s="129">
        <v>5.0</v>
      </c>
      <c r="AC505" s="129">
        <v>3.0</v>
      </c>
      <c r="AD505" s="129">
        <v>4.1</v>
      </c>
      <c r="AE505" s="129">
        <v>40.0</v>
      </c>
      <c r="AF505" s="129">
        <v>4.0</v>
      </c>
      <c r="AG505" s="129">
        <v>1.0</v>
      </c>
      <c r="AH505" s="129">
        <v>4.0</v>
      </c>
      <c r="AI505" s="129">
        <v>4.0</v>
      </c>
      <c r="AJ505" s="129">
        <v>2.0</v>
      </c>
      <c r="AK505" s="129">
        <v>4.0</v>
      </c>
      <c r="AL505" s="130">
        <v>45386.658824652775</v>
      </c>
    </row>
    <row r="506">
      <c r="A506" s="129">
        <v>795.0</v>
      </c>
      <c r="B506" s="14" t="s">
        <v>37</v>
      </c>
      <c r="C506" s="14" t="s">
        <v>32</v>
      </c>
      <c r="D506" s="14" t="s">
        <v>341</v>
      </c>
      <c r="E506" s="14" t="s">
        <v>342</v>
      </c>
      <c r="F506" s="15" t="s">
        <v>96</v>
      </c>
      <c r="G506" s="15" t="s">
        <v>59</v>
      </c>
      <c r="H506" s="18" t="s">
        <v>1057</v>
      </c>
      <c r="I506" s="18" t="s">
        <v>1058</v>
      </c>
      <c r="J506" s="129">
        <v>536528.41</v>
      </c>
      <c r="K506" s="129">
        <v>448630.62</v>
      </c>
      <c r="L506" s="129">
        <v>13136.0</v>
      </c>
      <c r="M506" s="129">
        <v>11514.5</v>
      </c>
      <c r="N506" s="129">
        <v>5.0</v>
      </c>
      <c r="O506" s="129">
        <v>1.0</v>
      </c>
      <c r="P506" s="129">
        <v>230.0</v>
      </c>
      <c r="Q506" s="129">
        <v>190.0</v>
      </c>
      <c r="R506" s="129">
        <v>21.0</v>
      </c>
      <c r="S506" s="129">
        <v>14.0</v>
      </c>
      <c r="T506" s="129">
        <v>400.0</v>
      </c>
      <c r="U506" s="129">
        <v>21.0</v>
      </c>
      <c r="V506" s="129">
        <v>50.0</v>
      </c>
      <c r="W506" s="129">
        <v>14.08</v>
      </c>
      <c r="X506" s="129">
        <v>19.59</v>
      </c>
      <c r="Y506" s="129">
        <v>5.0</v>
      </c>
      <c r="Z506" s="129">
        <v>1.0</v>
      </c>
      <c r="AA506" s="129">
        <v>3.0</v>
      </c>
      <c r="AB506" s="129">
        <v>4.0</v>
      </c>
      <c r="AC506" s="129">
        <v>3.0</v>
      </c>
      <c r="AD506" s="129">
        <v>3.3</v>
      </c>
      <c r="AE506" s="129">
        <v>145.0</v>
      </c>
      <c r="AF506" s="129">
        <v>4.0</v>
      </c>
      <c r="AG506" s="129">
        <v>1.0</v>
      </c>
      <c r="AH506" s="129">
        <v>2.0</v>
      </c>
      <c r="AI506" s="129">
        <v>3.0</v>
      </c>
      <c r="AJ506" s="129">
        <v>2.0</v>
      </c>
      <c r="AK506" s="129">
        <v>3.0</v>
      </c>
      <c r="AL506" s="130">
        <v>45386.658824652775</v>
      </c>
    </row>
    <row r="507">
      <c r="A507" s="129">
        <v>796.0</v>
      </c>
      <c r="B507" s="14" t="s">
        <v>122</v>
      </c>
      <c r="C507" s="14" t="s">
        <v>32</v>
      </c>
      <c r="D507" s="14" t="s">
        <v>713</v>
      </c>
      <c r="E507" s="14" t="s">
        <v>714</v>
      </c>
      <c r="F507" s="15" t="s">
        <v>451</v>
      </c>
      <c r="G507" s="15" t="s">
        <v>101</v>
      </c>
      <c r="H507" s="18" t="s">
        <v>1057</v>
      </c>
      <c r="I507" s="18" t="s">
        <v>1058</v>
      </c>
      <c r="J507" s="129">
        <v>358601.05</v>
      </c>
      <c r="K507" s="129">
        <v>356872.8</v>
      </c>
      <c r="L507" s="129">
        <v>8115.75</v>
      </c>
      <c r="M507" s="129">
        <v>8645.75</v>
      </c>
      <c r="N507" s="14" t="s">
        <v>41</v>
      </c>
      <c r="O507" s="14" t="s">
        <v>41</v>
      </c>
      <c r="P507" s="129">
        <v>108.0</v>
      </c>
      <c r="Q507" s="129">
        <v>122.0</v>
      </c>
      <c r="R507" s="129">
        <v>8.0</v>
      </c>
      <c r="S507" s="129">
        <v>15.0</v>
      </c>
      <c r="T507" s="14" t="s">
        <v>41</v>
      </c>
      <c r="U507" s="129">
        <v>-11.0</v>
      </c>
      <c r="V507" s="129">
        <v>-46.0</v>
      </c>
      <c r="W507" s="129">
        <v>-6.13</v>
      </c>
      <c r="X507" s="129">
        <v>0.48</v>
      </c>
      <c r="Y507" s="14" t="s">
        <v>41</v>
      </c>
      <c r="Z507" s="129">
        <v>1.0</v>
      </c>
      <c r="AA507" s="129">
        <v>1.0</v>
      </c>
      <c r="AB507" s="129">
        <v>1.0</v>
      </c>
      <c r="AC507" s="129">
        <v>1.0</v>
      </c>
      <c r="AD507" s="129">
        <v>0.95</v>
      </c>
      <c r="AE507" s="129">
        <v>568.0</v>
      </c>
      <c r="AF507" s="14" t="s">
        <v>41</v>
      </c>
      <c r="AG507" s="129">
        <v>1.0</v>
      </c>
      <c r="AH507" s="129">
        <v>1.0</v>
      </c>
      <c r="AI507" s="129">
        <v>1.0</v>
      </c>
      <c r="AJ507" s="129">
        <v>1.0</v>
      </c>
      <c r="AK507" s="129">
        <v>1.0</v>
      </c>
      <c r="AL507" s="130">
        <v>45386.658824652775</v>
      </c>
    </row>
    <row r="508">
      <c r="A508" s="129">
        <v>797.0</v>
      </c>
      <c r="B508" s="14" t="s">
        <v>60</v>
      </c>
      <c r="C508" s="14" t="s">
        <v>32</v>
      </c>
      <c r="D508" s="14" t="s">
        <v>715</v>
      </c>
      <c r="E508" s="14" t="s">
        <v>716</v>
      </c>
      <c r="F508" s="15" t="s">
        <v>660</v>
      </c>
      <c r="G508" s="15" t="s">
        <v>59</v>
      </c>
      <c r="H508" s="18" t="s">
        <v>1057</v>
      </c>
      <c r="I508" s="18" t="s">
        <v>1058</v>
      </c>
      <c r="J508" s="129">
        <v>547278.43</v>
      </c>
      <c r="K508" s="129">
        <v>628160.55</v>
      </c>
      <c r="L508" s="129">
        <v>12664.75</v>
      </c>
      <c r="M508" s="129">
        <v>14482.0</v>
      </c>
      <c r="N508" s="129">
        <v>1.0</v>
      </c>
      <c r="O508" s="129">
        <v>2.0</v>
      </c>
      <c r="P508" s="129">
        <v>181.0</v>
      </c>
      <c r="Q508" s="129">
        <v>169.0</v>
      </c>
      <c r="R508" s="129">
        <v>17.0</v>
      </c>
      <c r="S508" s="129">
        <v>12.0</v>
      </c>
      <c r="T508" s="129">
        <v>-50.0</v>
      </c>
      <c r="U508" s="129">
        <v>7.0</v>
      </c>
      <c r="V508" s="129">
        <v>41.0</v>
      </c>
      <c r="W508" s="129">
        <v>-12.55</v>
      </c>
      <c r="X508" s="129">
        <v>-12.88</v>
      </c>
      <c r="Y508" s="129">
        <v>1.0</v>
      </c>
      <c r="Z508" s="129">
        <v>1.0</v>
      </c>
      <c r="AA508" s="129">
        <v>3.0</v>
      </c>
      <c r="AB508" s="129">
        <v>1.0</v>
      </c>
      <c r="AC508" s="129">
        <v>1.0</v>
      </c>
      <c r="AD508" s="129">
        <v>1.4</v>
      </c>
      <c r="AE508" s="129">
        <v>365.0</v>
      </c>
      <c r="AF508" s="129">
        <v>1.0</v>
      </c>
      <c r="AG508" s="129">
        <v>1.0</v>
      </c>
      <c r="AH508" s="129">
        <v>2.0</v>
      </c>
      <c r="AI508" s="129">
        <v>1.0</v>
      </c>
      <c r="AJ508" s="129">
        <v>1.0</v>
      </c>
      <c r="AK508" s="129">
        <v>1.0</v>
      </c>
      <c r="AL508" s="130">
        <v>45386.658824652775</v>
      </c>
    </row>
    <row r="509">
      <c r="A509" s="129">
        <v>798.0</v>
      </c>
      <c r="B509" s="14" t="s">
        <v>37</v>
      </c>
      <c r="C509" s="14" t="s">
        <v>32</v>
      </c>
      <c r="D509" s="14" t="s">
        <v>717</v>
      </c>
      <c r="E509" s="14" t="s">
        <v>718</v>
      </c>
      <c r="F509" s="15" t="s">
        <v>58</v>
      </c>
      <c r="G509" s="15" t="s">
        <v>59</v>
      </c>
      <c r="H509" s="18" t="s">
        <v>1057</v>
      </c>
      <c r="I509" s="18" t="s">
        <v>1058</v>
      </c>
      <c r="J509" s="129">
        <v>542892.58</v>
      </c>
      <c r="K509" s="129">
        <v>537682.66</v>
      </c>
      <c r="L509" s="129">
        <v>15537.42</v>
      </c>
      <c r="M509" s="129">
        <v>17733.7</v>
      </c>
      <c r="N509" s="129">
        <v>17.0</v>
      </c>
      <c r="O509" s="129">
        <v>17.0</v>
      </c>
      <c r="P509" s="129">
        <v>180.0</v>
      </c>
      <c r="Q509" s="129">
        <v>252.0</v>
      </c>
      <c r="R509" s="129">
        <v>7.0</v>
      </c>
      <c r="S509" s="129">
        <v>11.0</v>
      </c>
      <c r="T509" s="129">
        <v>0.0</v>
      </c>
      <c r="U509" s="129">
        <v>-28.0</v>
      </c>
      <c r="V509" s="129">
        <v>-36.0</v>
      </c>
      <c r="W509" s="129">
        <v>-12.38</v>
      </c>
      <c r="X509" s="129">
        <v>0.97</v>
      </c>
      <c r="Y509" s="129">
        <v>1.0</v>
      </c>
      <c r="Z509" s="129">
        <v>1.0</v>
      </c>
      <c r="AA509" s="129">
        <v>1.0</v>
      </c>
      <c r="AB509" s="129">
        <v>1.0</v>
      </c>
      <c r="AC509" s="129">
        <v>1.0</v>
      </c>
      <c r="AD509" s="129">
        <v>1.0</v>
      </c>
      <c r="AE509" s="129">
        <v>486.0</v>
      </c>
      <c r="AF509" s="129">
        <v>1.0</v>
      </c>
      <c r="AG509" s="129">
        <v>1.0</v>
      </c>
      <c r="AH509" s="129">
        <v>1.0</v>
      </c>
      <c r="AI509" s="129">
        <v>1.0</v>
      </c>
      <c r="AJ509" s="129">
        <v>1.0</v>
      </c>
      <c r="AK509" s="129">
        <v>1.0</v>
      </c>
      <c r="AL509" s="130">
        <v>45386.658824652775</v>
      </c>
    </row>
    <row r="510">
      <c r="A510" s="129">
        <v>800.0</v>
      </c>
      <c r="B510" s="14" t="s">
        <v>97</v>
      </c>
      <c r="C510" s="14" t="s">
        <v>32</v>
      </c>
      <c r="D510" s="14" t="s">
        <v>337</v>
      </c>
      <c r="E510" s="14" t="s">
        <v>719</v>
      </c>
      <c r="F510" s="15" t="s">
        <v>243</v>
      </c>
      <c r="G510" s="15" t="s">
        <v>101</v>
      </c>
      <c r="H510" s="18" t="s">
        <v>1057</v>
      </c>
      <c r="I510" s="18" t="s">
        <v>1058</v>
      </c>
      <c r="J510" s="129">
        <v>1252483.49</v>
      </c>
      <c r="K510" s="129">
        <v>875585.99</v>
      </c>
      <c r="L510" s="129">
        <v>44799.47</v>
      </c>
      <c r="M510" s="129">
        <v>32198.82</v>
      </c>
      <c r="N510" s="129">
        <v>9.0</v>
      </c>
      <c r="O510" s="129">
        <v>9.0</v>
      </c>
      <c r="P510" s="129">
        <v>478.0</v>
      </c>
      <c r="Q510" s="129">
        <v>384.0</v>
      </c>
      <c r="R510" s="129">
        <v>28.0</v>
      </c>
      <c r="S510" s="129">
        <v>18.0</v>
      </c>
      <c r="T510" s="129">
        <v>0.0</v>
      </c>
      <c r="U510" s="129">
        <v>24.0</v>
      </c>
      <c r="V510" s="129">
        <v>55.0</v>
      </c>
      <c r="W510" s="129">
        <v>39.13</v>
      </c>
      <c r="X510" s="129">
        <v>43.05</v>
      </c>
      <c r="Y510" s="129">
        <v>1.0</v>
      </c>
      <c r="Z510" s="129">
        <v>1.0</v>
      </c>
      <c r="AA510" s="129">
        <v>3.0</v>
      </c>
      <c r="AB510" s="129">
        <v>5.0</v>
      </c>
      <c r="AC510" s="129">
        <v>5.0</v>
      </c>
      <c r="AD510" s="129">
        <v>4.0</v>
      </c>
      <c r="AE510" s="129">
        <v>48.0</v>
      </c>
      <c r="AF510" s="129">
        <v>1.0</v>
      </c>
      <c r="AG510" s="129">
        <v>1.0</v>
      </c>
      <c r="AH510" s="129">
        <v>2.0</v>
      </c>
      <c r="AI510" s="129">
        <v>4.0</v>
      </c>
      <c r="AJ510" s="129">
        <v>4.0</v>
      </c>
      <c r="AK510" s="129">
        <v>4.0</v>
      </c>
      <c r="AL510" s="130">
        <v>45386.658824652775</v>
      </c>
    </row>
    <row r="511">
      <c r="A511" s="129">
        <v>802.0</v>
      </c>
      <c r="B511" s="14" t="s">
        <v>122</v>
      </c>
      <c r="C511" s="14" t="s">
        <v>32</v>
      </c>
      <c r="D511" s="14" t="s">
        <v>129</v>
      </c>
      <c r="E511" s="14" t="s">
        <v>720</v>
      </c>
      <c r="F511" s="15" t="s">
        <v>121</v>
      </c>
      <c r="G511" s="15" t="s">
        <v>36</v>
      </c>
      <c r="H511" s="18" t="s">
        <v>1057</v>
      </c>
      <c r="I511" s="18" t="s">
        <v>1058</v>
      </c>
      <c r="J511" s="129">
        <v>761985.65</v>
      </c>
      <c r="K511" s="129">
        <v>676496.31</v>
      </c>
      <c r="L511" s="129">
        <v>23233.21</v>
      </c>
      <c r="M511" s="129">
        <v>22774.27</v>
      </c>
      <c r="N511" s="129">
        <v>41.0</v>
      </c>
      <c r="O511" s="129">
        <v>15.0</v>
      </c>
      <c r="P511" s="129">
        <v>237.0</v>
      </c>
      <c r="Q511" s="129">
        <v>207.0</v>
      </c>
      <c r="R511" s="129">
        <v>37.0</v>
      </c>
      <c r="S511" s="129">
        <v>30.0</v>
      </c>
      <c r="T511" s="129">
        <v>173.0</v>
      </c>
      <c r="U511" s="129">
        <v>14.0</v>
      </c>
      <c r="V511" s="129">
        <v>23.0</v>
      </c>
      <c r="W511" s="129">
        <v>2.02</v>
      </c>
      <c r="X511" s="129">
        <v>12.64</v>
      </c>
      <c r="Y511" s="129">
        <v>5.0</v>
      </c>
      <c r="Z511" s="129">
        <v>1.0</v>
      </c>
      <c r="AA511" s="129">
        <v>2.0</v>
      </c>
      <c r="AB511" s="129">
        <v>1.0</v>
      </c>
      <c r="AC511" s="129">
        <v>2.0</v>
      </c>
      <c r="AD511" s="129">
        <v>1.65</v>
      </c>
      <c r="AE511" s="129">
        <v>326.0</v>
      </c>
      <c r="AF511" s="129">
        <v>4.0</v>
      </c>
      <c r="AG511" s="129">
        <v>1.0</v>
      </c>
      <c r="AH511" s="129">
        <v>2.0</v>
      </c>
      <c r="AI511" s="129">
        <v>1.0</v>
      </c>
      <c r="AJ511" s="129">
        <v>2.0</v>
      </c>
      <c r="AK511" s="129">
        <v>1.0</v>
      </c>
      <c r="AL511" s="130">
        <v>45386.658824652775</v>
      </c>
    </row>
    <row r="512">
      <c r="A512" s="129">
        <v>803.0</v>
      </c>
      <c r="B512" s="14" t="s">
        <v>37</v>
      </c>
      <c r="C512" s="14" t="s">
        <v>32</v>
      </c>
      <c r="D512" s="14" t="s">
        <v>472</v>
      </c>
      <c r="E512" s="14" t="s">
        <v>721</v>
      </c>
      <c r="F512" s="15" t="s">
        <v>88</v>
      </c>
      <c r="G512" s="15" t="s">
        <v>59</v>
      </c>
      <c r="H512" s="18" t="s">
        <v>1057</v>
      </c>
      <c r="I512" s="18" t="s">
        <v>1058</v>
      </c>
      <c r="J512" s="129">
        <v>270892.97</v>
      </c>
      <c r="K512" s="129">
        <v>286201.79</v>
      </c>
      <c r="L512" s="129">
        <v>8748.14</v>
      </c>
      <c r="M512" s="129">
        <v>9914.38</v>
      </c>
      <c r="N512" s="129">
        <v>5.0</v>
      </c>
      <c r="O512" s="14" t="s">
        <v>41</v>
      </c>
      <c r="P512" s="129">
        <v>117.0</v>
      </c>
      <c r="Q512" s="129">
        <v>132.0</v>
      </c>
      <c r="R512" s="129">
        <v>15.0</v>
      </c>
      <c r="S512" s="129">
        <v>10.0</v>
      </c>
      <c r="T512" s="14" t="s">
        <v>41</v>
      </c>
      <c r="U512" s="129">
        <v>-11.0</v>
      </c>
      <c r="V512" s="129">
        <v>50.0</v>
      </c>
      <c r="W512" s="129">
        <v>-11.76</v>
      </c>
      <c r="X512" s="129">
        <v>-5.35</v>
      </c>
      <c r="Y512" s="14" t="s">
        <v>41</v>
      </c>
      <c r="Z512" s="129">
        <v>1.0</v>
      </c>
      <c r="AA512" s="129">
        <v>3.0</v>
      </c>
      <c r="AB512" s="129">
        <v>1.0</v>
      </c>
      <c r="AC512" s="129">
        <v>1.0</v>
      </c>
      <c r="AD512" s="129">
        <v>1.35</v>
      </c>
      <c r="AE512" s="129">
        <v>382.0</v>
      </c>
      <c r="AF512" s="14" t="s">
        <v>41</v>
      </c>
      <c r="AG512" s="129">
        <v>1.0</v>
      </c>
      <c r="AH512" s="129">
        <v>2.0</v>
      </c>
      <c r="AI512" s="129">
        <v>1.0</v>
      </c>
      <c r="AJ512" s="129">
        <v>1.0</v>
      </c>
      <c r="AK512" s="129">
        <v>1.0</v>
      </c>
      <c r="AL512" s="130">
        <v>45386.658824652775</v>
      </c>
    </row>
    <row r="513">
      <c r="A513" s="129">
        <v>804.0</v>
      </c>
      <c r="B513" s="14" t="s">
        <v>42</v>
      </c>
      <c r="C513" s="14" t="s">
        <v>32</v>
      </c>
      <c r="D513" s="14" t="s">
        <v>393</v>
      </c>
      <c r="E513" s="14" t="s">
        <v>394</v>
      </c>
      <c r="F513" s="15" t="s">
        <v>121</v>
      </c>
      <c r="G513" s="15" t="s">
        <v>36</v>
      </c>
      <c r="H513" s="18" t="s">
        <v>1057</v>
      </c>
      <c r="I513" s="18" t="s">
        <v>1058</v>
      </c>
      <c r="J513" s="129">
        <v>1483303.2</v>
      </c>
      <c r="K513" s="129">
        <v>692600.04</v>
      </c>
      <c r="L513" s="129">
        <v>45545.77</v>
      </c>
      <c r="M513" s="129">
        <v>26585.0</v>
      </c>
      <c r="N513" s="129">
        <v>10.0</v>
      </c>
      <c r="O513" s="129">
        <v>17.0</v>
      </c>
      <c r="P513" s="129">
        <v>472.0</v>
      </c>
      <c r="Q513" s="129">
        <v>341.0</v>
      </c>
      <c r="R513" s="129">
        <v>25.0</v>
      </c>
      <c r="S513" s="129">
        <v>23.0</v>
      </c>
      <c r="T513" s="129">
        <v>-41.0</v>
      </c>
      <c r="U513" s="129">
        <v>38.0</v>
      </c>
      <c r="V513" s="129">
        <v>8.0</v>
      </c>
      <c r="W513" s="129">
        <v>71.32</v>
      </c>
      <c r="X513" s="129">
        <v>114.16</v>
      </c>
      <c r="Y513" s="129">
        <v>1.0</v>
      </c>
      <c r="Z513" s="129">
        <v>1.0</v>
      </c>
      <c r="AA513" s="129">
        <v>1.0</v>
      </c>
      <c r="AB513" s="129">
        <v>5.0</v>
      </c>
      <c r="AC513" s="129">
        <v>5.0</v>
      </c>
      <c r="AD513" s="129">
        <v>3.6</v>
      </c>
      <c r="AE513" s="129">
        <v>97.0</v>
      </c>
      <c r="AF513" s="129">
        <v>1.0</v>
      </c>
      <c r="AG513" s="129">
        <v>1.0</v>
      </c>
      <c r="AH513" s="129">
        <v>1.0</v>
      </c>
      <c r="AI513" s="129">
        <v>4.0</v>
      </c>
      <c r="AJ513" s="129">
        <v>4.0</v>
      </c>
      <c r="AK513" s="129">
        <v>3.0</v>
      </c>
      <c r="AL513" s="130">
        <v>45386.658824652775</v>
      </c>
    </row>
    <row r="514">
      <c r="A514" s="129">
        <v>805.0</v>
      </c>
      <c r="B514" s="14" t="s">
        <v>60</v>
      </c>
      <c r="C514" s="14" t="s">
        <v>32</v>
      </c>
      <c r="D514" s="14" t="s">
        <v>722</v>
      </c>
      <c r="E514" s="14" t="s">
        <v>723</v>
      </c>
      <c r="F514" s="15" t="s">
        <v>118</v>
      </c>
      <c r="G514" s="15" t="s">
        <v>59</v>
      </c>
      <c r="H514" s="18" t="s">
        <v>1057</v>
      </c>
      <c r="I514" s="18" t="s">
        <v>1058</v>
      </c>
      <c r="J514" s="129">
        <v>3537259.17</v>
      </c>
      <c r="K514" s="129">
        <v>3103086.46</v>
      </c>
      <c r="L514" s="129">
        <v>79029.64</v>
      </c>
      <c r="M514" s="129">
        <v>73082.62</v>
      </c>
      <c r="N514" s="129">
        <v>76.0</v>
      </c>
      <c r="O514" s="129">
        <v>63.0</v>
      </c>
      <c r="P514" s="129">
        <v>710.0</v>
      </c>
      <c r="Q514" s="129">
        <v>683.0</v>
      </c>
      <c r="R514" s="129">
        <v>96.0</v>
      </c>
      <c r="S514" s="129">
        <v>100.0</v>
      </c>
      <c r="T514" s="129">
        <v>20.0</v>
      </c>
      <c r="U514" s="129">
        <v>3.0</v>
      </c>
      <c r="V514" s="129">
        <v>-4.0</v>
      </c>
      <c r="W514" s="129">
        <v>8.14</v>
      </c>
      <c r="X514" s="129">
        <v>13.99</v>
      </c>
      <c r="Y514" s="129">
        <v>1.0</v>
      </c>
      <c r="Z514" s="129">
        <v>1.0</v>
      </c>
      <c r="AA514" s="129">
        <v>1.0</v>
      </c>
      <c r="AB514" s="129">
        <v>3.0</v>
      </c>
      <c r="AC514" s="129">
        <v>3.0</v>
      </c>
      <c r="AD514" s="129">
        <v>2.3</v>
      </c>
      <c r="AE514" s="129">
        <v>236.0</v>
      </c>
      <c r="AF514" s="129">
        <v>1.0</v>
      </c>
      <c r="AG514" s="129">
        <v>1.0</v>
      </c>
      <c r="AH514" s="129">
        <v>1.0</v>
      </c>
      <c r="AI514" s="129">
        <v>2.0</v>
      </c>
      <c r="AJ514" s="129">
        <v>2.0</v>
      </c>
      <c r="AK514" s="129">
        <v>2.0</v>
      </c>
      <c r="AL514" s="130">
        <v>45386.658824652775</v>
      </c>
    </row>
    <row r="515">
      <c r="A515" s="129">
        <v>806.0</v>
      </c>
      <c r="B515" s="14" t="s">
        <v>47</v>
      </c>
      <c r="C515" s="14" t="s">
        <v>32</v>
      </c>
      <c r="D515" s="14" t="s">
        <v>724</v>
      </c>
      <c r="E515" s="14" t="s">
        <v>725</v>
      </c>
      <c r="F515" s="15" t="s">
        <v>88</v>
      </c>
      <c r="G515" s="15" t="s">
        <v>59</v>
      </c>
      <c r="H515" s="18" t="s">
        <v>1057</v>
      </c>
      <c r="I515" s="18" t="s">
        <v>1058</v>
      </c>
      <c r="J515" s="129">
        <v>1145597.83</v>
      </c>
      <c r="K515" s="129">
        <v>922812.56</v>
      </c>
      <c r="L515" s="129">
        <v>31451.93</v>
      </c>
      <c r="M515" s="129">
        <v>25874.04</v>
      </c>
      <c r="N515" s="129">
        <v>9.0</v>
      </c>
      <c r="O515" s="129">
        <v>5.0</v>
      </c>
      <c r="P515" s="129">
        <v>369.0</v>
      </c>
      <c r="Q515" s="129">
        <v>289.0</v>
      </c>
      <c r="R515" s="129">
        <v>43.0</v>
      </c>
      <c r="S515" s="129">
        <v>29.0</v>
      </c>
      <c r="T515" s="129">
        <v>80.0</v>
      </c>
      <c r="U515" s="129">
        <v>27.0</v>
      </c>
      <c r="V515" s="129">
        <v>48.0</v>
      </c>
      <c r="W515" s="129">
        <v>21.56</v>
      </c>
      <c r="X515" s="129">
        <v>24.14</v>
      </c>
      <c r="Y515" s="129">
        <v>3.0</v>
      </c>
      <c r="Z515" s="129">
        <v>1.0</v>
      </c>
      <c r="AA515" s="129">
        <v>3.0</v>
      </c>
      <c r="AB515" s="129">
        <v>5.0</v>
      </c>
      <c r="AC515" s="129">
        <v>4.0</v>
      </c>
      <c r="AD515" s="129">
        <v>3.85</v>
      </c>
      <c r="AE515" s="129">
        <v>55.0</v>
      </c>
      <c r="AF515" s="129">
        <v>2.0</v>
      </c>
      <c r="AG515" s="129">
        <v>1.0</v>
      </c>
      <c r="AH515" s="129">
        <v>2.0</v>
      </c>
      <c r="AI515" s="129">
        <v>4.0</v>
      </c>
      <c r="AJ515" s="129">
        <v>3.0</v>
      </c>
      <c r="AK515" s="129">
        <v>4.0</v>
      </c>
      <c r="AL515" s="130">
        <v>45386.658824652775</v>
      </c>
    </row>
    <row r="516">
      <c r="A516" s="129">
        <v>807.0</v>
      </c>
      <c r="B516" s="14" t="s">
        <v>63</v>
      </c>
      <c r="C516" s="14" t="s">
        <v>32</v>
      </c>
      <c r="D516" s="14" t="s">
        <v>726</v>
      </c>
      <c r="E516" s="14" t="s">
        <v>727</v>
      </c>
      <c r="F516" s="15" t="s">
        <v>73</v>
      </c>
      <c r="G516" s="15" t="s">
        <v>36</v>
      </c>
      <c r="H516" s="18" t="s">
        <v>1057</v>
      </c>
      <c r="I516" s="18" t="s">
        <v>1058</v>
      </c>
      <c r="J516" s="129">
        <v>1183447.53</v>
      </c>
      <c r="K516" s="129">
        <v>1108485.4</v>
      </c>
      <c r="L516" s="129">
        <v>50575.21</v>
      </c>
      <c r="M516" s="129">
        <v>44768.93</v>
      </c>
      <c r="N516" s="129">
        <v>20.0</v>
      </c>
      <c r="O516" s="14" t="s">
        <v>41</v>
      </c>
      <c r="P516" s="129">
        <v>553.0</v>
      </c>
      <c r="Q516" s="129">
        <v>531.0</v>
      </c>
      <c r="R516" s="129">
        <v>37.0</v>
      </c>
      <c r="S516" s="129">
        <v>27.0</v>
      </c>
      <c r="T516" s="14" t="s">
        <v>41</v>
      </c>
      <c r="U516" s="129">
        <v>4.0</v>
      </c>
      <c r="V516" s="129">
        <v>37.0</v>
      </c>
      <c r="W516" s="129">
        <v>12.97</v>
      </c>
      <c r="X516" s="129">
        <v>6.76</v>
      </c>
      <c r="Y516" s="14" t="s">
        <v>41</v>
      </c>
      <c r="Z516" s="129">
        <v>1.0</v>
      </c>
      <c r="AA516" s="129">
        <v>2.0</v>
      </c>
      <c r="AB516" s="129">
        <v>3.0</v>
      </c>
      <c r="AC516" s="129">
        <v>1.0</v>
      </c>
      <c r="AD516" s="129">
        <v>1.95</v>
      </c>
      <c r="AE516" s="129">
        <v>274.0</v>
      </c>
      <c r="AF516" s="14" t="s">
        <v>41</v>
      </c>
      <c r="AG516" s="129">
        <v>1.0</v>
      </c>
      <c r="AH516" s="129">
        <v>2.0</v>
      </c>
      <c r="AI516" s="129">
        <v>2.0</v>
      </c>
      <c r="AJ516" s="129">
        <v>1.0</v>
      </c>
      <c r="AK516" s="129">
        <v>2.0</v>
      </c>
      <c r="AL516" s="130">
        <v>45386.658824652775</v>
      </c>
    </row>
    <row r="517">
      <c r="A517" s="129">
        <v>809.0</v>
      </c>
      <c r="B517" s="14" t="s">
        <v>122</v>
      </c>
      <c r="C517" s="14" t="s">
        <v>32</v>
      </c>
      <c r="D517" s="14" t="s">
        <v>728</v>
      </c>
      <c r="E517" s="14" t="s">
        <v>729</v>
      </c>
      <c r="F517" s="15" t="s">
        <v>403</v>
      </c>
      <c r="G517" s="15" t="s">
        <v>46</v>
      </c>
      <c r="H517" s="18" t="s">
        <v>1057</v>
      </c>
      <c r="I517" s="18" t="s">
        <v>1058</v>
      </c>
      <c r="J517" s="129">
        <v>1533419.18</v>
      </c>
      <c r="K517" s="129">
        <v>1757644.3</v>
      </c>
      <c r="L517" s="129">
        <v>76667.01</v>
      </c>
      <c r="M517" s="129">
        <v>91228.72</v>
      </c>
      <c r="N517" s="129">
        <v>9.0</v>
      </c>
      <c r="O517" s="129">
        <v>7.0</v>
      </c>
      <c r="P517" s="129">
        <v>758.0</v>
      </c>
      <c r="Q517" s="129">
        <v>873.0</v>
      </c>
      <c r="R517" s="129">
        <v>27.0</v>
      </c>
      <c r="S517" s="129">
        <v>43.0</v>
      </c>
      <c r="T517" s="129">
        <v>28.0</v>
      </c>
      <c r="U517" s="129">
        <v>-13.0</v>
      </c>
      <c r="V517" s="129">
        <v>-37.0</v>
      </c>
      <c r="W517" s="129">
        <v>-15.96</v>
      </c>
      <c r="X517" s="129">
        <v>-12.76</v>
      </c>
      <c r="Y517" s="129">
        <v>1.0</v>
      </c>
      <c r="Z517" s="129">
        <v>1.0</v>
      </c>
      <c r="AA517" s="129">
        <v>1.0</v>
      </c>
      <c r="AB517" s="129">
        <v>1.0</v>
      </c>
      <c r="AC517" s="129">
        <v>1.0</v>
      </c>
      <c r="AD517" s="129">
        <v>1.0</v>
      </c>
      <c r="AE517" s="129">
        <v>557.0</v>
      </c>
      <c r="AF517" s="129">
        <v>1.0</v>
      </c>
      <c r="AG517" s="129">
        <v>1.0</v>
      </c>
      <c r="AH517" s="129">
        <v>1.0</v>
      </c>
      <c r="AI517" s="129">
        <v>1.0</v>
      </c>
      <c r="AJ517" s="129">
        <v>1.0</v>
      </c>
      <c r="AK517" s="129">
        <v>1.0</v>
      </c>
      <c r="AL517" s="130">
        <v>45386.658824652775</v>
      </c>
    </row>
    <row r="518">
      <c r="A518" s="129">
        <v>812.0</v>
      </c>
      <c r="B518" s="14" t="s">
        <v>42</v>
      </c>
      <c r="C518" s="14" t="s">
        <v>32</v>
      </c>
      <c r="D518" s="14" t="s">
        <v>91</v>
      </c>
      <c r="E518" s="14" t="s">
        <v>74</v>
      </c>
      <c r="F518" s="15" t="s">
        <v>108</v>
      </c>
      <c r="G518" s="15" t="s">
        <v>46</v>
      </c>
      <c r="H518" s="18" t="s">
        <v>1057</v>
      </c>
      <c r="I518" s="18" t="s">
        <v>1058</v>
      </c>
      <c r="J518" s="129">
        <v>322835.93</v>
      </c>
      <c r="K518" s="129">
        <v>454557.21</v>
      </c>
      <c r="L518" s="129">
        <v>11154.5</v>
      </c>
      <c r="M518" s="129">
        <v>16052.33</v>
      </c>
      <c r="N518" s="14" t="s">
        <v>41</v>
      </c>
      <c r="O518" s="129">
        <v>3.0</v>
      </c>
      <c r="P518" s="129">
        <v>126.0</v>
      </c>
      <c r="Q518" s="129">
        <v>184.0</v>
      </c>
      <c r="R518" s="129">
        <v>18.0</v>
      </c>
      <c r="S518" s="129">
        <v>14.0</v>
      </c>
      <c r="T518" s="14" t="s">
        <v>41</v>
      </c>
      <c r="U518" s="129">
        <v>-31.0</v>
      </c>
      <c r="V518" s="129">
        <v>28.0</v>
      </c>
      <c r="W518" s="129">
        <v>-30.51</v>
      </c>
      <c r="X518" s="129">
        <v>-28.98</v>
      </c>
      <c r="Y518" s="14" t="s">
        <v>41</v>
      </c>
      <c r="Z518" s="129">
        <v>1.0</v>
      </c>
      <c r="AA518" s="129">
        <v>2.0</v>
      </c>
      <c r="AB518" s="129">
        <v>1.0</v>
      </c>
      <c r="AC518" s="129">
        <v>1.0</v>
      </c>
      <c r="AD518" s="129">
        <v>1.15</v>
      </c>
      <c r="AE518" s="129">
        <v>456.0</v>
      </c>
      <c r="AF518" s="14" t="s">
        <v>41</v>
      </c>
      <c r="AG518" s="129">
        <v>1.0</v>
      </c>
      <c r="AH518" s="129">
        <v>2.0</v>
      </c>
      <c r="AI518" s="129">
        <v>1.0</v>
      </c>
      <c r="AJ518" s="129">
        <v>1.0</v>
      </c>
      <c r="AK518" s="129">
        <v>1.0</v>
      </c>
      <c r="AL518" s="130">
        <v>45386.658824652775</v>
      </c>
    </row>
    <row r="519">
      <c r="A519" s="129">
        <v>814.0</v>
      </c>
      <c r="B519" s="14" t="s">
        <v>47</v>
      </c>
      <c r="C519" s="14" t="s">
        <v>32</v>
      </c>
      <c r="D519" s="14" t="s">
        <v>503</v>
      </c>
      <c r="E519" s="14" t="s">
        <v>730</v>
      </c>
      <c r="F519" s="15" t="s">
        <v>55</v>
      </c>
      <c r="G519" s="15" t="s">
        <v>36</v>
      </c>
      <c r="H519" s="18" t="s">
        <v>1057</v>
      </c>
      <c r="I519" s="18" t="s">
        <v>1058</v>
      </c>
      <c r="J519" s="129">
        <v>668713.88</v>
      </c>
      <c r="K519" s="129">
        <v>338091.3</v>
      </c>
      <c r="L519" s="129">
        <v>22215.87</v>
      </c>
      <c r="M519" s="129">
        <v>11231.38</v>
      </c>
      <c r="N519" s="129">
        <v>5.0</v>
      </c>
      <c r="O519" s="129">
        <v>2.0</v>
      </c>
      <c r="P519" s="129">
        <v>213.0</v>
      </c>
      <c r="Q519" s="129">
        <v>134.0</v>
      </c>
      <c r="R519" s="129">
        <v>17.0</v>
      </c>
      <c r="S519" s="129">
        <v>15.0</v>
      </c>
      <c r="T519" s="129">
        <v>150.0</v>
      </c>
      <c r="U519" s="129">
        <v>58.0</v>
      </c>
      <c r="V519" s="129">
        <v>13.0</v>
      </c>
      <c r="W519" s="129">
        <v>97.8</v>
      </c>
      <c r="X519" s="129">
        <v>97.79</v>
      </c>
      <c r="Y519" s="129">
        <v>5.0</v>
      </c>
      <c r="Z519" s="129">
        <v>1.0</v>
      </c>
      <c r="AA519" s="129">
        <v>1.0</v>
      </c>
      <c r="AB519" s="129">
        <v>5.0</v>
      </c>
      <c r="AC519" s="129">
        <v>5.0</v>
      </c>
      <c r="AD519" s="129">
        <v>3.8</v>
      </c>
      <c r="AE519" s="129">
        <v>60.0</v>
      </c>
      <c r="AF519" s="129">
        <v>4.0</v>
      </c>
      <c r="AG519" s="129">
        <v>1.0</v>
      </c>
      <c r="AH519" s="129">
        <v>1.0</v>
      </c>
      <c r="AI519" s="129">
        <v>4.0</v>
      </c>
      <c r="AJ519" s="129">
        <v>4.0</v>
      </c>
      <c r="AK519" s="129">
        <v>4.0</v>
      </c>
      <c r="AL519" s="130">
        <v>45386.658824652775</v>
      </c>
    </row>
    <row r="520">
      <c r="A520" s="129">
        <v>815.0</v>
      </c>
      <c r="B520" s="14" t="s">
        <v>47</v>
      </c>
      <c r="C520" s="14" t="s">
        <v>32</v>
      </c>
      <c r="D520" s="14" t="s">
        <v>393</v>
      </c>
      <c r="E520" s="14" t="s">
        <v>418</v>
      </c>
      <c r="F520" s="15" t="s">
        <v>88</v>
      </c>
      <c r="G520" s="15" t="s">
        <v>59</v>
      </c>
      <c r="H520" s="18" t="s">
        <v>1057</v>
      </c>
      <c r="I520" s="18" t="s">
        <v>1058</v>
      </c>
      <c r="J520" s="129">
        <v>89641.53</v>
      </c>
      <c r="K520" s="129">
        <v>264993.7</v>
      </c>
      <c r="L520" s="129">
        <v>2596.76</v>
      </c>
      <c r="M520" s="129">
        <v>7826.21</v>
      </c>
      <c r="N520" s="129">
        <v>2.0</v>
      </c>
      <c r="O520" s="14" t="s">
        <v>41</v>
      </c>
      <c r="P520" s="129">
        <v>51.0</v>
      </c>
      <c r="Q520" s="129">
        <v>109.0</v>
      </c>
      <c r="R520" s="129">
        <v>9.0</v>
      </c>
      <c r="S520" s="129">
        <v>9.0</v>
      </c>
      <c r="T520" s="14" t="s">
        <v>41</v>
      </c>
      <c r="U520" s="129">
        <v>-53.0</v>
      </c>
      <c r="V520" s="129">
        <v>0.0</v>
      </c>
      <c r="W520" s="129">
        <v>-66.82</v>
      </c>
      <c r="X520" s="129">
        <v>-66.17</v>
      </c>
      <c r="Y520" s="14" t="s">
        <v>41</v>
      </c>
      <c r="Z520" s="129">
        <v>1.0</v>
      </c>
      <c r="AA520" s="129">
        <v>1.0</v>
      </c>
      <c r="AB520" s="129">
        <v>1.0</v>
      </c>
      <c r="AC520" s="129">
        <v>1.0</v>
      </c>
      <c r="AD520" s="129">
        <v>0.95</v>
      </c>
      <c r="AE520" s="129">
        <v>566.0</v>
      </c>
      <c r="AF520" s="14" t="s">
        <v>41</v>
      </c>
      <c r="AG520" s="129">
        <v>1.0</v>
      </c>
      <c r="AH520" s="129">
        <v>1.0</v>
      </c>
      <c r="AI520" s="129">
        <v>1.0</v>
      </c>
      <c r="AJ520" s="129">
        <v>1.0</v>
      </c>
      <c r="AK520" s="129">
        <v>1.0</v>
      </c>
      <c r="AL520" s="130">
        <v>45386.658824652775</v>
      </c>
    </row>
    <row r="521">
      <c r="A521" s="129">
        <v>817.0</v>
      </c>
      <c r="B521" s="14" t="s">
        <v>37</v>
      </c>
      <c r="C521" s="14" t="s">
        <v>32</v>
      </c>
      <c r="D521" s="14" t="s">
        <v>148</v>
      </c>
      <c r="E521" s="14" t="s">
        <v>731</v>
      </c>
      <c r="F521" s="15" t="s">
        <v>76</v>
      </c>
      <c r="G521" s="15" t="s">
        <v>59</v>
      </c>
      <c r="H521" s="18" t="s">
        <v>1057</v>
      </c>
      <c r="I521" s="18" t="s">
        <v>1058</v>
      </c>
      <c r="J521" s="129">
        <v>1336182.9</v>
      </c>
      <c r="K521" s="129">
        <v>1275251.45</v>
      </c>
      <c r="L521" s="129">
        <v>39066.29</v>
      </c>
      <c r="M521" s="129">
        <v>38676.1</v>
      </c>
      <c r="N521" s="129">
        <v>56.0</v>
      </c>
      <c r="O521" s="129">
        <v>36.0</v>
      </c>
      <c r="P521" s="129">
        <v>585.0</v>
      </c>
      <c r="Q521" s="129">
        <v>550.0</v>
      </c>
      <c r="R521" s="129">
        <v>74.0</v>
      </c>
      <c r="S521" s="129">
        <v>56.0</v>
      </c>
      <c r="T521" s="129">
        <v>55.0</v>
      </c>
      <c r="U521" s="129">
        <v>6.0</v>
      </c>
      <c r="V521" s="129">
        <v>32.0</v>
      </c>
      <c r="W521" s="129">
        <v>1.01</v>
      </c>
      <c r="X521" s="129">
        <v>4.78</v>
      </c>
      <c r="Y521" s="129">
        <v>2.0</v>
      </c>
      <c r="Z521" s="129">
        <v>1.0</v>
      </c>
      <c r="AA521" s="129">
        <v>2.0</v>
      </c>
      <c r="AB521" s="129">
        <v>1.0</v>
      </c>
      <c r="AC521" s="129">
        <v>1.0</v>
      </c>
      <c r="AD521" s="129">
        <v>1.25</v>
      </c>
      <c r="AE521" s="129">
        <v>404.0</v>
      </c>
      <c r="AF521" s="129">
        <v>2.0</v>
      </c>
      <c r="AG521" s="129">
        <v>1.0</v>
      </c>
      <c r="AH521" s="129">
        <v>2.0</v>
      </c>
      <c r="AI521" s="129">
        <v>1.0</v>
      </c>
      <c r="AJ521" s="129">
        <v>1.0</v>
      </c>
      <c r="AK521" s="129">
        <v>1.0</v>
      </c>
      <c r="AL521" s="130">
        <v>45386.658824652775</v>
      </c>
    </row>
    <row r="522">
      <c r="A522" s="129">
        <v>820.0</v>
      </c>
      <c r="B522" s="14" t="s">
        <v>60</v>
      </c>
      <c r="C522" s="14" t="s">
        <v>32</v>
      </c>
      <c r="D522" s="14" t="s">
        <v>555</v>
      </c>
      <c r="E522" s="14" t="s">
        <v>732</v>
      </c>
      <c r="F522" s="15" t="s">
        <v>73</v>
      </c>
      <c r="G522" s="15" t="s">
        <v>36</v>
      </c>
      <c r="H522" s="18" t="s">
        <v>1057</v>
      </c>
      <c r="I522" s="18" t="s">
        <v>1058</v>
      </c>
      <c r="J522" s="129">
        <v>595457.49</v>
      </c>
      <c r="K522" s="129">
        <v>514138.3</v>
      </c>
      <c r="L522" s="129">
        <v>20479.25</v>
      </c>
      <c r="M522" s="129">
        <v>18329.62</v>
      </c>
      <c r="N522" s="129">
        <v>10.0</v>
      </c>
      <c r="O522" s="129">
        <v>13.0</v>
      </c>
      <c r="P522" s="129">
        <v>189.0</v>
      </c>
      <c r="Q522" s="129">
        <v>142.0</v>
      </c>
      <c r="R522" s="129">
        <v>25.0</v>
      </c>
      <c r="S522" s="129">
        <v>24.0</v>
      </c>
      <c r="T522" s="129">
        <v>-23.0</v>
      </c>
      <c r="U522" s="129">
        <v>33.0</v>
      </c>
      <c r="V522" s="129">
        <v>4.0</v>
      </c>
      <c r="W522" s="129">
        <v>11.73</v>
      </c>
      <c r="X522" s="129">
        <v>15.82</v>
      </c>
      <c r="Y522" s="129">
        <v>1.0</v>
      </c>
      <c r="Z522" s="129">
        <v>1.0</v>
      </c>
      <c r="AA522" s="129">
        <v>1.0</v>
      </c>
      <c r="AB522" s="129">
        <v>3.0</v>
      </c>
      <c r="AC522" s="129">
        <v>3.0</v>
      </c>
      <c r="AD522" s="129">
        <v>2.3</v>
      </c>
      <c r="AE522" s="129">
        <v>226.0</v>
      </c>
      <c r="AF522" s="129">
        <v>1.0</v>
      </c>
      <c r="AG522" s="129">
        <v>1.0</v>
      </c>
      <c r="AH522" s="129">
        <v>1.0</v>
      </c>
      <c r="AI522" s="129">
        <v>2.0</v>
      </c>
      <c r="AJ522" s="129">
        <v>2.0</v>
      </c>
      <c r="AK522" s="129">
        <v>2.0</v>
      </c>
      <c r="AL522" s="130">
        <v>45386.658824652775</v>
      </c>
    </row>
    <row r="523">
      <c r="A523" s="129">
        <v>822.0</v>
      </c>
      <c r="B523" s="14" t="s">
        <v>60</v>
      </c>
      <c r="C523" s="14" t="s">
        <v>32</v>
      </c>
      <c r="D523" s="14" t="s">
        <v>733</v>
      </c>
      <c r="E523" s="14" t="s">
        <v>461</v>
      </c>
      <c r="F523" s="15" t="s">
        <v>96</v>
      </c>
      <c r="G523" s="15" t="s">
        <v>59</v>
      </c>
      <c r="H523" s="18" t="s">
        <v>1057</v>
      </c>
      <c r="I523" s="18" t="s">
        <v>1058</v>
      </c>
      <c r="J523" s="129">
        <v>1565648.61</v>
      </c>
      <c r="K523" s="129">
        <v>1433207.91</v>
      </c>
      <c r="L523" s="129">
        <v>40509.47</v>
      </c>
      <c r="M523" s="129">
        <v>41183.66</v>
      </c>
      <c r="N523" s="129">
        <v>21.0</v>
      </c>
      <c r="O523" s="129">
        <v>6.0</v>
      </c>
      <c r="P523" s="129">
        <v>496.0</v>
      </c>
      <c r="Q523" s="129">
        <v>491.0</v>
      </c>
      <c r="R523" s="129">
        <v>51.0</v>
      </c>
      <c r="S523" s="129">
        <v>44.0</v>
      </c>
      <c r="T523" s="129">
        <v>250.0</v>
      </c>
      <c r="U523" s="129">
        <v>1.0</v>
      </c>
      <c r="V523" s="129">
        <v>15.0</v>
      </c>
      <c r="W523" s="129">
        <v>-1.64</v>
      </c>
      <c r="X523" s="129">
        <v>9.24</v>
      </c>
      <c r="Y523" s="129">
        <v>5.0</v>
      </c>
      <c r="Z523" s="129">
        <v>1.0</v>
      </c>
      <c r="AA523" s="129">
        <v>1.0</v>
      </c>
      <c r="AB523" s="129">
        <v>1.0</v>
      </c>
      <c r="AC523" s="129">
        <v>2.0</v>
      </c>
      <c r="AD523" s="129">
        <v>1.45</v>
      </c>
      <c r="AE523" s="129">
        <v>361.0</v>
      </c>
      <c r="AF523" s="129">
        <v>4.0</v>
      </c>
      <c r="AG523" s="129">
        <v>1.0</v>
      </c>
      <c r="AH523" s="129">
        <v>1.0</v>
      </c>
      <c r="AI523" s="129">
        <v>1.0</v>
      </c>
      <c r="AJ523" s="129">
        <v>2.0</v>
      </c>
      <c r="AK523" s="129">
        <v>1.0</v>
      </c>
      <c r="AL523" s="130">
        <v>45386.658824652775</v>
      </c>
    </row>
    <row r="524">
      <c r="A524" s="129">
        <v>823.0</v>
      </c>
      <c r="B524" s="14" t="s">
        <v>47</v>
      </c>
      <c r="C524" s="14" t="s">
        <v>32</v>
      </c>
      <c r="D524" s="14" t="s">
        <v>734</v>
      </c>
      <c r="E524" s="14" t="s">
        <v>735</v>
      </c>
      <c r="F524" s="15" t="s">
        <v>220</v>
      </c>
      <c r="G524" s="15" t="s">
        <v>59</v>
      </c>
      <c r="H524" s="18" t="s">
        <v>1057</v>
      </c>
      <c r="I524" s="18" t="s">
        <v>1058</v>
      </c>
      <c r="J524" s="129">
        <v>688474.31</v>
      </c>
      <c r="K524" s="129">
        <v>751374.15</v>
      </c>
      <c r="L524" s="129">
        <v>18394.11</v>
      </c>
      <c r="M524" s="129">
        <v>23443.94</v>
      </c>
      <c r="N524" s="129">
        <v>15.0</v>
      </c>
      <c r="O524" s="129">
        <v>18.0</v>
      </c>
      <c r="P524" s="129">
        <v>216.0</v>
      </c>
      <c r="Q524" s="129">
        <v>215.0</v>
      </c>
      <c r="R524" s="129">
        <v>26.0</v>
      </c>
      <c r="S524" s="129">
        <v>26.0</v>
      </c>
      <c r="T524" s="129">
        <v>-16.0</v>
      </c>
      <c r="U524" s="129">
        <v>0.0</v>
      </c>
      <c r="V524" s="129">
        <v>0.0</v>
      </c>
      <c r="W524" s="129">
        <v>-21.54</v>
      </c>
      <c r="X524" s="129">
        <v>-8.37</v>
      </c>
      <c r="Y524" s="129">
        <v>1.0</v>
      </c>
      <c r="Z524" s="129">
        <v>1.0</v>
      </c>
      <c r="AA524" s="129">
        <v>1.0</v>
      </c>
      <c r="AB524" s="129">
        <v>1.0</v>
      </c>
      <c r="AC524" s="129">
        <v>1.0</v>
      </c>
      <c r="AD524" s="129">
        <v>1.0</v>
      </c>
      <c r="AE524" s="129">
        <v>492.0</v>
      </c>
      <c r="AF524" s="129">
        <v>1.0</v>
      </c>
      <c r="AG524" s="129">
        <v>1.0</v>
      </c>
      <c r="AH524" s="129">
        <v>1.0</v>
      </c>
      <c r="AI524" s="129">
        <v>1.0</v>
      </c>
      <c r="AJ524" s="129">
        <v>1.0</v>
      </c>
      <c r="AK524" s="129">
        <v>1.0</v>
      </c>
      <c r="AL524" s="130">
        <v>45386.658824652775</v>
      </c>
    </row>
    <row r="525">
      <c r="A525" s="129">
        <v>824.0</v>
      </c>
      <c r="B525" s="14" t="s">
        <v>67</v>
      </c>
      <c r="C525" s="14" t="s">
        <v>32</v>
      </c>
      <c r="D525" s="14" t="s">
        <v>119</v>
      </c>
      <c r="E525" s="14" t="s">
        <v>120</v>
      </c>
      <c r="F525" s="15" t="s">
        <v>121</v>
      </c>
      <c r="G525" s="15" t="s">
        <v>36</v>
      </c>
      <c r="H525" s="18" t="s">
        <v>1057</v>
      </c>
      <c r="I525" s="18" t="s">
        <v>1058</v>
      </c>
      <c r="J525" s="129">
        <v>2475302.58</v>
      </c>
      <c r="K525" s="129">
        <v>1682516.27</v>
      </c>
      <c r="L525" s="129">
        <v>72949.5</v>
      </c>
      <c r="M525" s="129">
        <v>68780.54</v>
      </c>
      <c r="N525" s="129">
        <v>8.0</v>
      </c>
      <c r="O525" s="129">
        <v>23.0</v>
      </c>
      <c r="P525" s="129">
        <v>634.0</v>
      </c>
      <c r="Q525" s="129">
        <v>627.0</v>
      </c>
      <c r="R525" s="129">
        <v>32.0</v>
      </c>
      <c r="S525" s="129">
        <v>39.0</v>
      </c>
      <c r="T525" s="129">
        <v>-65.0</v>
      </c>
      <c r="U525" s="129">
        <v>1.0</v>
      </c>
      <c r="V525" s="129">
        <v>-17.0</v>
      </c>
      <c r="W525" s="129">
        <v>6.06</v>
      </c>
      <c r="X525" s="129">
        <v>47.12</v>
      </c>
      <c r="Y525" s="129">
        <v>1.0</v>
      </c>
      <c r="Z525" s="129">
        <v>1.0</v>
      </c>
      <c r="AA525" s="129">
        <v>1.0</v>
      </c>
      <c r="AB525" s="129">
        <v>2.0</v>
      </c>
      <c r="AC525" s="129">
        <v>5.0</v>
      </c>
      <c r="AD525" s="129">
        <v>2.4</v>
      </c>
      <c r="AE525" s="129">
        <v>219.0</v>
      </c>
      <c r="AF525" s="129">
        <v>1.0</v>
      </c>
      <c r="AG525" s="129">
        <v>1.0</v>
      </c>
      <c r="AH525" s="129">
        <v>1.0</v>
      </c>
      <c r="AI525" s="129">
        <v>1.0</v>
      </c>
      <c r="AJ525" s="129">
        <v>4.0</v>
      </c>
      <c r="AK525" s="129">
        <v>2.0</v>
      </c>
      <c r="AL525" s="130">
        <v>45386.658824652775</v>
      </c>
    </row>
    <row r="526">
      <c r="A526" s="129">
        <v>825.0</v>
      </c>
      <c r="B526" s="14" t="s">
        <v>42</v>
      </c>
      <c r="C526" s="14" t="s">
        <v>32</v>
      </c>
      <c r="D526" s="14" t="s">
        <v>736</v>
      </c>
      <c r="E526" s="14" t="s">
        <v>737</v>
      </c>
      <c r="F526" s="15" t="s">
        <v>45</v>
      </c>
      <c r="G526" s="15" t="s">
        <v>46</v>
      </c>
      <c r="H526" s="18" t="s">
        <v>1057</v>
      </c>
      <c r="I526" s="18" t="s">
        <v>1058</v>
      </c>
      <c r="J526" s="129">
        <v>1519854.45</v>
      </c>
      <c r="K526" s="129">
        <v>983907.35</v>
      </c>
      <c r="L526" s="129">
        <v>52664.9</v>
      </c>
      <c r="M526" s="129">
        <v>38154.5</v>
      </c>
      <c r="N526" s="129">
        <v>10.0</v>
      </c>
      <c r="O526" s="129">
        <v>21.0</v>
      </c>
      <c r="P526" s="129">
        <v>797.0</v>
      </c>
      <c r="Q526" s="129">
        <v>543.0</v>
      </c>
      <c r="R526" s="129">
        <v>71.0</v>
      </c>
      <c r="S526" s="129">
        <v>56.0</v>
      </c>
      <c r="T526" s="129">
        <v>-52.0</v>
      </c>
      <c r="U526" s="129">
        <v>46.0</v>
      </c>
      <c r="V526" s="129">
        <v>26.0</v>
      </c>
      <c r="W526" s="129">
        <v>38.03</v>
      </c>
      <c r="X526" s="129">
        <v>54.47</v>
      </c>
      <c r="Y526" s="129">
        <v>1.0</v>
      </c>
      <c r="Z526" s="129">
        <v>1.0</v>
      </c>
      <c r="AA526" s="129">
        <v>2.0</v>
      </c>
      <c r="AB526" s="129">
        <v>5.0</v>
      </c>
      <c r="AC526" s="129">
        <v>5.0</v>
      </c>
      <c r="AD526" s="129">
        <v>3.8</v>
      </c>
      <c r="AE526" s="129">
        <v>68.0</v>
      </c>
      <c r="AF526" s="129">
        <v>1.0</v>
      </c>
      <c r="AG526" s="129">
        <v>1.0</v>
      </c>
      <c r="AH526" s="129">
        <v>2.0</v>
      </c>
      <c r="AI526" s="129">
        <v>4.0</v>
      </c>
      <c r="AJ526" s="129">
        <v>4.0</v>
      </c>
      <c r="AK526" s="129">
        <v>4.0</v>
      </c>
      <c r="AL526" s="130">
        <v>45386.658824652775</v>
      </c>
    </row>
    <row r="527">
      <c r="A527" s="129">
        <v>826.0</v>
      </c>
      <c r="B527" s="14" t="s">
        <v>37</v>
      </c>
      <c r="C527" s="14" t="s">
        <v>32</v>
      </c>
      <c r="D527" s="14" t="s">
        <v>446</v>
      </c>
      <c r="E527" s="14" t="s">
        <v>447</v>
      </c>
      <c r="F527" s="15" t="s">
        <v>220</v>
      </c>
      <c r="G527" s="15" t="s">
        <v>59</v>
      </c>
      <c r="H527" s="18" t="s">
        <v>1057</v>
      </c>
      <c r="I527" s="18" t="s">
        <v>1058</v>
      </c>
      <c r="J527" s="129">
        <v>457181.37</v>
      </c>
      <c r="K527" s="129">
        <v>317392.84</v>
      </c>
      <c r="L527" s="129">
        <v>15202.55</v>
      </c>
      <c r="M527" s="129">
        <v>10995.18</v>
      </c>
      <c r="N527" s="129">
        <v>6.0</v>
      </c>
      <c r="O527" s="129">
        <v>1.0</v>
      </c>
      <c r="P527" s="129">
        <v>167.0</v>
      </c>
      <c r="Q527" s="129">
        <v>135.0</v>
      </c>
      <c r="R527" s="129">
        <v>24.0</v>
      </c>
      <c r="S527" s="129">
        <v>11.0</v>
      </c>
      <c r="T527" s="129">
        <v>500.0</v>
      </c>
      <c r="U527" s="129">
        <v>23.0</v>
      </c>
      <c r="V527" s="129">
        <v>118.0</v>
      </c>
      <c r="W527" s="129">
        <v>38.27</v>
      </c>
      <c r="X527" s="129">
        <v>44.04</v>
      </c>
      <c r="Y527" s="129">
        <v>5.0</v>
      </c>
      <c r="Z527" s="129">
        <v>1.0</v>
      </c>
      <c r="AA527" s="129">
        <v>5.0</v>
      </c>
      <c r="AB527" s="129">
        <v>5.0</v>
      </c>
      <c r="AC527" s="129">
        <v>5.0</v>
      </c>
      <c r="AD527" s="129">
        <v>4.6</v>
      </c>
      <c r="AE527" s="129">
        <v>2.0</v>
      </c>
      <c r="AF527" s="129">
        <v>4.0</v>
      </c>
      <c r="AG527" s="129">
        <v>1.0</v>
      </c>
      <c r="AH527" s="129">
        <v>4.0</v>
      </c>
      <c r="AI527" s="129">
        <v>4.0</v>
      </c>
      <c r="AJ527" s="129">
        <v>4.0</v>
      </c>
      <c r="AK527" s="129">
        <v>4.0</v>
      </c>
      <c r="AL527" s="130">
        <v>45386.658824652775</v>
      </c>
    </row>
    <row r="528">
      <c r="A528" s="129">
        <v>827.0</v>
      </c>
      <c r="B528" s="14" t="s">
        <v>31</v>
      </c>
      <c r="C528" s="14" t="s">
        <v>32</v>
      </c>
      <c r="D528" s="14" t="s">
        <v>135</v>
      </c>
      <c r="E528" s="14" t="s">
        <v>136</v>
      </c>
      <c r="F528" s="15" t="s">
        <v>93</v>
      </c>
      <c r="G528" s="15" t="s">
        <v>46</v>
      </c>
      <c r="H528" s="18" t="s">
        <v>1057</v>
      </c>
      <c r="I528" s="18" t="s">
        <v>1058</v>
      </c>
      <c r="J528" s="129">
        <v>779342.12</v>
      </c>
      <c r="K528" s="129">
        <v>540054.98</v>
      </c>
      <c r="L528" s="129">
        <v>26987.0</v>
      </c>
      <c r="M528" s="129">
        <v>20192.25</v>
      </c>
      <c r="N528" s="129">
        <v>21.0</v>
      </c>
      <c r="O528" s="129">
        <v>24.0</v>
      </c>
      <c r="P528" s="129">
        <v>305.0</v>
      </c>
      <c r="Q528" s="129">
        <v>253.0</v>
      </c>
      <c r="R528" s="129">
        <v>28.0</v>
      </c>
      <c r="S528" s="129">
        <v>23.0</v>
      </c>
      <c r="T528" s="129">
        <v>-12.0</v>
      </c>
      <c r="U528" s="129">
        <v>20.0</v>
      </c>
      <c r="V528" s="129">
        <v>21.0</v>
      </c>
      <c r="W528" s="129">
        <v>33.65</v>
      </c>
      <c r="X528" s="129">
        <v>44.31</v>
      </c>
      <c r="Y528" s="129">
        <v>1.0</v>
      </c>
      <c r="Z528" s="129">
        <v>1.0</v>
      </c>
      <c r="AA528" s="129">
        <v>2.0</v>
      </c>
      <c r="AB528" s="129">
        <v>5.0</v>
      </c>
      <c r="AC528" s="129">
        <v>5.0</v>
      </c>
      <c r="AD528" s="129">
        <v>3.8</v>
      </c>
      <c r="AE528" s="129">
        <v>61.0</v>
      </c>
      <c r="AF528" s="129">
        <v>1.0</v>
      </c>
      <c r="AG528" s="129">
        <v>1.0</v>
      </c>
      <c r="AH528" s="129">
        <v>2.0</v>
      </c>
      <c r="AI528" s="129">
        <v>4.0</v>
      </c>
      <c r="AJ528" s="129">
        <v>4.0</v>
      </c>
      <c r="AK528" s="129">
        <v>4.0</v>
      </c>
      <c r="AL528" s="130">
        <v>45386.658824652775</v>
      </c>
    </row>
    <row r="529">
      <c r="A529" s="129">
        <v>828.0</v>
      </c>
      <c r="B529" s="14" t="s">
        <v>37</v>
      </c>
      <c r="C529" s="14" t="s">
        <v>32</v>
      </c>
      <c r="D529" s="14" t="s">
        <v>466</v>
      </c>
      <c r="E529" s="14" t="s">
        <v>738</v>
      </c>
      <c r="F529" s="15" t="s">
        <v>96</v>
      </c>
      <c r="G529" s="15" t="s">
        <v>59</v>
      </c>
      <c r="H529" s="18" t="s">
        <v>1057</v>
      </c>
      <c r="I529" s="18" t="s">
        <v>1058</v>
      </c>
      <c r="J529" s="129">
        <v>2706422.55</v>
      </c>
      <c r="K529" s="129">
        <v>1972312.08</v>
      </c>
      <c r="L529" s="129">
        <v>71723.48</v>
      </c>
      <c r="M529" s="129">
        <v>57604.47</v>
      </c>
      <c r="N529" s="129">
        <v>5.0</v>
      </c>
      <c r="O529" s="129">
        <v>2.0</v>
      </c>
      <c r="P529" s="129">
        <v>741.0</v>
      </c>
      <c r="Q529" s="129">
        <v>596.0</v>
      </c>
      <c r="R529" s="129">
        <v>60.0</v>
      </c>
      <c r="S529" s="129">
        <v>34.0</v>
      </c>
      <c r="T529" s="129">
        <v>150.0</v>
      </c>
      <c r="U529" s="129">
        <v>24.0</v>
      </c>
      <c r="V529" s="129">
        <v>76.0</v>
      </c>
      <c r="W529" s="129">
        <v>24.51</v>
      </c>
      <c r="X529" s="129">
        <v>37.22</v>
      </c>
      <c r="Y529" s="129">
        <v>5.0</v>
      </c>
      <c r="Z529" s="129">
        <v>1.0</v>
      </c>
      <c r="AA529" s="129">
        <v>4.0</v>
      </c>
      <c r="AB529" s="129">
        <v>5.0</v>
      </c>
      <c r="AC529" s="129">
        <v>5.0</v>
      </c>
      <c r="AD529" s="129">
        <v>4.4</v>
      </c>
      <c r="AE529" s="129">
        <v>16.0</v>
      </c>
      <c r="AF529" s="129">
        <v>4.0</v>
      </c>
      <c r="AG529" s="129">
        <v>1.0</v>
      </c>
      <c r="AH529" s="129">
        <v>3.0</v>
      </c>
      <c r="AI529" s="129">
        <v>4.0</v>
      </c>
      <c r="AJ529" s="129">
        <v>4.0</v>
      </c>
      <c r="AK529" s="129">
        <v>4.0</v>
      </c>
      <c r="AL529" s="130">
        <v>45386.658824652775</v>
      </c>
    </row>
    <row r="530">
      <c r="A530" s="129">
        <v>830.0</v>
      </c>
      <c r="B530" s="14" t="s">
        <v>31</v>
      </c>
      <c r="C530" s="14" t="s">
        <v>32</v>
      </c>
      <c r="D530" s="14" t="s">
        <v>448</v>
      </c>
      <c r="E530" s="14" t="s">
        <v>739</v>
      </c>
      <c r="F530" s="15" t="s">
        <v>76</v>
      </c>
      <c r="G530" s="15" t="s">
        <v>59</v>
      </c>
      <c r="H530" s="18" t="s">
        <v>1057</v>
      </c>
      <c r="I530" s="18" t="s">
        <v>1058</v>
      </c>
      <c r="J530" s="129">
        <v>1006508.99</v>
      </c>
      <c r="K530" s="129">
        <v>897011.91</v>
      </c>
      <c r="L530" s="129">
        <v>27783.88</v>
      </c>
      <c r="M530" s="129">
        <v>26853.6</v>
      </c>
      <c r="N530" s="129">
        <v>12.0</v>
      </c>
      <c r="O530" s="14" t="s">
        <v>41</v>
      </c>
      <c r="P530" s="129">
        <v>364.0</v>
      </c>
      <c r="Q530" s="129">
        <v>361.0</v>
      </c>
      <c r="R530" s="129">
        <v>47.0</v>
      </c>
      <c r="S530" s="129">
        <v>39.0</v>
      </c>
      <c r="T530" s="14" t="s">
        <v>41</v>
      </c>
      <c r="U530" s="129">
        <v>0.0</v>
      </c>
      <c r="V530" s="129">
        <v>20.0</v>
      </c>
      <c r="W530" s="129">
        <v>3.46</v>
      </c>
      <c r="X530" s="129">
        <v>12.21</v>
      </c>
      <c r="Y530" s="14" t="s">
        <v>41</v>
      </c>
      <c r="Z530" s="129">
        <v>1.0</v>
      </c>
      <c r="AA530" s="129">
        <v>2.0</v>
      </c>
      <c r="AB530" s="129">
        <v>1.0</v>
      </c>
      <c r="AC530" s="129">
        <v>2.0</v>
      </c>
      <c r="AD530" s="129">
        <v>1.4</v>
      </c>
      <c r="AE530" s="129">
        <v>373.0</v>
      </c>
      <c r="AF530" s="14" t="s">
        <v>41</v>
      </c>
      <c r="AG530" s="129">
        <v>1.0</v>
      </c>
      <c r="AH530" s="129">
        <v>2.0</v>
      </c>
      <c r="AI530" s="129">
        <v>1.0</v>
      </c>
      <c r="AJ530" s="129">
        <v>2.0</v>
      </c>
      <c r="AK530" s="129">
        <v>1.0</v>
      </c>
      <c r="AL530" s="130">
        <v>45386.658824652775</v>
      </c>
    </row>
    <row r="531">
      <c r="A531" s="129">
        <v>831.0</v>
      </c>
      <c r="B531" s="14" t="s">
        <v>60</v>
      </c>
      <c r="C531" s="14" t="s">
        <v>32</v>
      </c>
      <c r="D531" s="14" t="s">
        <v>740</v>
      </c>
      <c r="E531" s="14" t="s">
        <v>741</v>
      </c>
      <c r="F531" s="15" t="s">
        <v>76</v>
      </c>
      <c r="G531" s="15" t="s">
        <v>59</v>
      </c>
      <c r="H531" s="18" t="s">
        <v>1057</v>
      </c>
      <c r="I531" s="18" t="s">
        <v>1058</v>
      </c>
      <c r="J531" s="129">
        <v>1252964.88</v>
      </c>
      <c r="K531" s="129">
        <v>1223995.91</v>
      </c>
      <c r="L531" s="129">
        <v>34788.84</v>
      </c>
      <c r="M531" s="129">
        <v>38506.49</v>
      </c>
      <c r="N531" s="129">
        <v>8.0</v>
      </c>
      <c r="O531" s="129">
        <v>16.0</v>
      </c>
      <c r="P531" s="129">
        <v>396.0</v>
      </c>
      <c r="Q531" s="129">
        <v>456.0</v>
      </c>
      <c r="R531" s="129">
        <v>45.0</v>
      </c>
      <c r="S531" s="129">
        <v>54.0</v>
      </c>
      <c r="T531" s="129">
        <v>-50.0</v>
      </c>
      <c r="U531" s="129">
        <v>-13.0</v>
      </c>
      <c r="V531" s="129">
        <v>-16.0</v>
      </c>
      <c r="W531" s="129">
        <v>-9.65</v>
      </c>
      <c r="X531" s="129">
        <v>2.37</v>
      </c>
      <c r="Y531" s="129">
        <v>1.0</v>
      </c>
      <c r="Z531" s="129">
        <v>1.0</v>
      </c>
      <c r="AA531" s="129">
        <v>1.0</v>
      </c>
      <c r="AB531" s="129">
        <v>1.0</v>
      </c>
      <c r="AC531" s="129">
        <v>1.0</v>
      </c>
      <c r="AD531" s="129">
        <v>1.0</v>
      </c>
      <c r="AE531" s="129">
        <v>527.0</v>
      </c>
      <c r="AF531" s="129">
        <v>1.0</v>
      </c>
      <c r="AG531" s="129">
        <v>1.0</v>
      </c>
      <c r="AH531" s="129">
        <v>1.0</v>
      </c>
      <c r="AI531" s="129">
        <v>1.0</v>
      </c>
      <c r="AJ531" s="129">
        <v>1.0</v>
      </c>
      <c r="AK531" s="129">
        <v>1.0</v>
      </c>
      <c r="AL531" s="130">
        <v>45386.658824652775</v>
      </c>
    </row>
    <row r="532">
      <c r="A532" s="129">
        <v>833.0</v>
      </c>
      <c r="B532" s="14" t="s">
        <v>37</v>
      </c>
      <c r="C532" s="14" t="s">
        <v>32</v>
      </c>
      <c r="D532" s="14" t="s">
        <v>670</v>
      </c>
      <c r="E532" s="14" t="s">
        <v>671</v>
      </c>
      <c r="F532" s="15" t="s">
        <v>275</v>
      </c>
      <c r="G532" s="15" t="s">
        <v>46</v>
      </c>
      <c r="H532" s="18" t="s">
        <v>1057</v>
      </c>
      <c r="I532" s="18" t="s">
        <v>1058</v>
      </c>
      <c r="J532" s="129">
        <v>1000004.67</v>
      </c>
      <c r="K532" s="129">
        <v>1072093.24</v>
      </c>
      <c r="L532" s="129">
        <v>36094.24</v>
      </c>
      <c r="M532" s="129">
        <v>42054.04</v>
      </c>
      <c r="N532" s="129">
        <v>2.0</v>
      </c>
      <c r="O532" s="129">
        <v>18.0</v>
      </c>
      <c r="P532" s="129">
        <v>364.0</v>
      </c>
      <c r="Q532" s="129">
        <v>424.0</v>
      </c>
      <c r="R532" s="129">
        <v>35.0</v>
      </c>
      <c r="S532" s="129">
        <v>50.0</v>
      </c>
      <c r="T532" s="129">
        <v>-88.0</v>
      </c>
      <c r="U532" s="129">
        <v>-14.0</v>
      </c>
      <c r="V532" s="129">
        <v>-30.0</v>
      </c>
      <c r="W532" s="129">
        <v>-14.17</v>
      </c>
      <c r="X532" s="129">
        <v>-6.72</v>
      </c>
      <c r="Y532" s="129">
        <v>1.0</v>
      </c>
      <c r="Z532" s="129">
        <v>1.0</v>
      </c>
      <c r="AA532" s="129">
        <v>1.0</v>
      </c>
      <c r="AB532" s="129">
        <v>1.0</v>
      </c>
      <c r="AC532" s="129">
        <v>1.0</v>
      </c>
      <c r="AD532" s="129">
        <v>1.0</v>
      </c>
      <c r="AE532" s="129">
        <v>529.0</v>
      </c>
      <c r="AF532" s="129">
        <v>1.0</v>
      </c>
      <c r="AG532" s="129">
        <v>1.0</v>
      </c>
      <c r="AH532" s="129">
        <v>1.0</v>
      </c>
      <c r="AI532" s="129">
        <v>1.0</v>
      </c>
      <c r="AJ532" s="129">
        <v>1.0</v>
      </c>
      <c r="AK532" s="129">
        <v>1.0</v>
      </c>
      <c r="AL532" s="130">
        <v>45386.658824652775</v>
      </c>
    </row>
    <row r="533">
      <c r="A533" s="129">
        <v>834.0</v>
      </c>
      <c r="B533" s="14" t="s">
        <v>42</v>
      </c>
      <c r="C533" s="14" t="s">
        <v>32</v>
      </c>
      <c r="D533" s="14" t="s">
        <v>50</v>
      </c>
      <c r="E533" s="14" t="s">
        <v>322</v>
      </c>
      <c r="F533" s="15" t="s">
        <v>665</v>
      </c>
      <c r="G533" s="15" t="s">
        <v>46</v>
      </c>
      <c r="H533" s="18" t="s">
        <v>1057</v>
      </c>
      <c r="I533" s="18" t="s">
        <v>1058</v>
      </c>
      <c r="J533" s="129">
        <v>683665.97</v>
      </c>
      <c r="K533" s="129">
        <v>533726.99</v>
      </c>
      <c r="L533" s="129">
        <v>20872.38</v>
      </c>
      <c r="M533" s="129">
        <v>19020.25</v>
      </c>
      <c r="N533" s="129">
        <v>27.0</v>
      </c>
      <c r="O533" s="129">
        <v>13.0</v>
      </c>
      <c r="P533" s="129">
        <v>271.0</v>
      </c>
      <c r="Q533" s="129">
        <v>227.0</v>
      </c>
      <c r="R533" s="129">
        <v>30.0</v>
      </c>
      <c r="S533" s="129">
        <v>12.0</v>
      </c>
      <c r="T533" s="129">
        <v>107.0</v>
      </c>
      <c r="U533" s="129">
        <v>19.0</v>
      </c>
      <c r="V533" s="129">
        <v>150.0</v>
      </c>
      <c r="W533" s="129">
        <v>9.74</v>
      </c>
      <c r="X533" s="129">
        <v>28.09</v>
      </c>
      <c r="Y533" s="129">
        <v>4.0</v>
      </c>
      <c r="Z533" s="129">
        <v>1.0</v>
      </c>
      <c r="AA533" s="129">
        <v>5.0</v>
      </c>
      <c r="AB533" s="129">
        <v>3.0</v>
      </c>
      <c r="AC533" s="129">
        <v>4.0</v>
      </c>
      <c r="AD533" s="129">
        <v>3.5</v>
      </c>
      <c r="AE533" s="129">
        <v>127.0</v>
      </c>
      <c r="AF533" s="129">
        <v>3.0</v>
      </c>
      <c r="AG533" s="129">
        <v>1.0</v>
      </c>
      <c r="AH533" s="129">
        <v>4.0</v>
      </c>
      <c r="AI533" s="129">
        <v>2.0</v>
      </c>
      <c r="AJ533" s="129">
        <v>3.0</v>
      </c>
      <c r="AK533" s="129">
        <v>3.0</v>
      </c>
      <c r="AL533" s="130">
        <v>45386.658824652775</v>
      </c>
    </row>
    <row r="534">
      <c r="A534" s="129">
        <v>835.0</v>
      </c>
      <c r="B534" s="14" t="s">
        <v>97</v>
      </c>
      <c r="C534" s="14" t="s">
        <v>32</v>
      </c>
      <c r="D534" s="14" t="s">
        <v>249</v>
      </c>
      <c r="E534" s="14" t="s">
        <v>599</v>
      </c>
      <c r="F534" s="15" t="s">
        <v>45</v>
      </c>
      <c r="G534" s="15" t="s">
        <v>46</v>
      </c>
      <c r="H534" s="18" t="s">
        <v>1057</v>
      </c>
      <c r="I534" s="18" t="s">
        <v>1058</v>
      </c>
      <c r="J534" s="129">
        <v>483451.59</v>
      </c>
      <c r="K534" s="129">
        <v>435543.48</v>
      </c>
      <c r="L534" s="129">
        <v>17023.65</v>
      </c>
      <c r="M534" s="129">
        <v>16054.75</v>
      </c>
      <c r="N534" s="129">
        <v>13.0</v>
      </c>
      <c r="O534" s="129">
        <v>8.0</v>
      </c>
      <c r="P534" s="129">
        <v>285.0</v>
      </c>
      <c r="Q534" s="129">
        <v>233.0</v>
      </c>
      <c r="R534" s="129">
        <v>21.0</v>
      </c>
      <c r="S534" s="129">
        <v>19.0</v>
      </c>
      <c r="T534" s="129">
        <v>62.0</v>
      </c>
      <c r="U534" s="129">
        <v>22.0</v>
      </c>
      <c r="V534" s="129">
        <v>10.0</v>
      </c>
      <c r="W534" s="129">
        <v>6.03</v>
      </c>
      <c r="X534" s="129">
        <v>11.0</v>
      </c>
      <c r="Y534" s="129">
        <v>3.0</v>
      </c>
      <c r="Z534" s="129">
        <v>1.0</v>
      </c>
      <c r="AA534" s="129">
        <v>1.0</v>
      </c>
      <c r="AB534" s="129">
        <v>2.0</v>
      </c>
      <c r="AC534" s="129">
        <v>2.0</v>
      </c>
      <c r="AD534" s="129">
        <v>1.75</v>
      </c>
      <c r="AE534" s="129">
        <v>310.0</v>
      </c>
      <c r="AF534" s="129">
        <v>2.0</v>
      </c>
      <c r="AG534" s="129">
        <v>1.0</v>
      </c>
      <c r="AH534" s="129">
        <v>1.0</v>
      </c>
      <c r="AI534" s="129">
        <v>1.0</v>
      </c>
      <c r="AJ534" s="129">
        <v>2.0</v>
      </c>
      <c r="AK534" s="129">
        <v>1.0</v>
      </c>
      <c r="AL534" s="130">
        <v>45386.658824652775</v>
      </c>
    </row>
    <row r="535">
      <c r="A535" s="129">
        <v>836.0</v>
      </c>
      <c r="B535" s="14" t="s">
        <v>60</v>
      </c>
      <c r="C535" s="14" t="s">
        <v>32</v>
      </c>
      <c r="D535" s="14" t="s">
        <v>742</v>
      </c>
      <c r="E535" s="14" t="s">
        <v>743</v>
      </c>
      <c r="F535" s="15" t="s">
        <v>118</v>
      </c>
      <c r="G535" s="15" t="s">
        <v>59</v>
      </c>
      <c r="H535" s="18" t="s">
        <v>1057</v>
      </c>
      <c r="I535" s="18" t="s">
        <v>1058</v>
      </c>
      <c r="J535" s="129">
        <v>1036910.22</v>
      </c>
      <c r="K535" s="129">
        <v>782185.22</v>
      </c>
      <c r="L535" s="129">
        <v>24865.62</v>
      </c>
      <c r="M535" s="129">
        <v>22767.19</v>
      </c>
      <c r="N535" s="129">
        <v>6.0</v>
      </c>
      <c r="O535" s="129">
        <v>4.0</v>
      </c>
      <c r="P535" s="129">
        <v>279.0</v>
      </c>
      <c r="Q535" s="129">
        <v>239.0</v>
      </c>
      <c r="R535" s="129">
        <v>26.0</v>
      </c>
      <c r="S535" s="129">
        <v>36.0</v>
      </c>
      <c r="T535" s="129">
        <v>50.0</v>
      </c>
      <c r="U535" s="129">
        <v>16.0</v>
      </c>
      <c r="V535" s="129">
        <v>-27.0</v>
      </c>
      <c r="W535" s="129">
        <v>9.22</v>
      </c>
      <c r="X535" s="129">
        <v>32.57</v>
      </c>
      <c r="Y535" s="129">
        <v>2.0</v>
      </c>
      <c r="Z535" s="129">
        <v>1.0</v>
      </c>
      <c r="AA535" s="129">
        <v>1.0</v>
      </c>
      <c r="AB535" s="129">
        <v>3.0</v>
      </c>
      <c r="AC535" s="129">
        <v>5.0</v>
      </c>
      <c r="AD535" s="129">
        <v>2.85</v>
      </c>
      <c r="AE535" s="129">
        <v>185.0</v>
      </c>
      <c r="AF535" s="129">
        <v>2.0</v>
      </c>
      <c r="AG535" s="129">
        <v>1.0</v>
      </c>
      <c r="AH535" s="129">
        <v>1.0</v>
      </c>
      <c r="AI535" s="129">
        <v>2.0</v>
      </c>
      <c r="AJ535" s="129">
        <v>4.0</v>
      </c>
      <c r="AK535" s="129">
        <v>3.0</v>
      </c>
      <c r="AL535" s="130">
        <v>45386.658824652775</v>
      </c>
    </row>
    <row r="536">
      <c r="A536" s="129">
        <v>837.0</v>
      </c>
      <c r="B536" s="14" t="s">
        <v>60</v>
      </c>
      <c r="C536" s="14" t="s">
        <v>32</v>
      </c>
      <c r="D536" s="14" t="s">
        <v>249</v>
      </c>
      <c r="E536" s="14" t="s">
        <v>744</v>
      </c>
      <c r="F536" s="15" t="s">
        <v>76</v>
      </c>
      <c r="G536" s="15" t="s">
        <v>59</v>
      </c>
      <c r="H536" s="18" t="s">
        <v>1057</v>
      </c>
      <c r="I536" s="18" t="s">
        <v>1058</v>
      </c>
      <c r="J536" s="129">
        <v>1109777.3</v>
      </c>
      <c r="K536" s="129">
        <v>926274.85</v>
      </c>
      <c r="L536" s="129">
        <v>31724.02</v>
      </c>
      <c r="M536" s="129">
        <v>27820.32</v>
      </c>
      <c r="N536" s="129">
        <v>47.0</v>
      </c>
      <c r="O536" s="129">
        <v>50.0</v>
      </c>
      <c r="P536" s="129">
        <v>505.0</v>
      </c>
      <c r="Q536" s="129">
        <v>428.0</v>
      </c>
      <c r="R536" s="129">
        <v>51.0</v>
      </c>
      <c r="S536" s="129">
        <v>64.0</v>
      </c>
      <c r="T536" s="129">
        <v>-6.0</v>
      </c>
      <c r="U536" s="129">
        <v>17.0</v>
      </c>
      <c r="V536" s="129">
        <v>-20.0</v>
      </c>
      <c r="W536" s="129">
        <v>14.03</v>
      </c>
      <c r="X536" s="129">
        <v>19.81</v>
      </c>
      <c r="Y536" s="129">
        <v>1.0</v>
      </c>
      <c r="Z536" s="129">
        <v>1.0</v>
      </c>
      <c r="AA536" s="129">
        <v>1.0</v>
      </c>
      <c r="AB536" s="129">
        <v>4.0</v>
      </c>
      <c r="AC536" s="129">
        <v>3.0</v>
      </c>
      <c r="AD536" s="129">
        <v>2.7</v>
      </c>
      <c r="AE536" s="129">
        <v>196.0</v>
      </c>
      <c r="AF536" s="129">
        <v>1.0</v>
      </c>
      <c r="AG536" s="129">
        <v>1.0</v>
      </c>
      <c r="AH536" s="129">
        <v>1.0</v>
      </c>
      <c r="AI536" s="129">
        <v>3.0</v>
      </c>
      <c r="AJ536" s="129">
        <v>2.0</v>
      </c>
      <c r="AK536" s="129">
        <v>2.0</v>
      </c>
      <c r="AL536" s="130">
        <v>45386.658824652775</v>
      </c>
    </row>
    <row r="537">
      <c r="A537" s="129">
        <v>838.0</v>
      </c>
      <c r="B537" s="14" t="s">
        <v>37</v>
      </c>
      <c r="C537" s="14" t="s">
        <v>32</v>
      </c>
      <c r="D537" s="14" t="s">
        <v>74</v>
      </c>
      <c r="E537" s="14" t="s">
        <v>745</v>
      </c>
      <c r="F537" s="15" t="s">
        <v>96</v>
      </c>
      <c r="G537" s="15" t="s">
        <v>59</v>
      </c>
      <c r="H537" s="18" t="s">
        <v>1057</v>
      </c>
      <c r="I537" s="18" t="s">
        <v>1058</v>
      </c>
      <c r="J537" s="129">
        <v>1805098.14</v>
      </c>
      <c r="K537" s="129">
        <v>1385724.37</v>
      </c>
      <c r="L537" s="129">
        <v>41668.67</v>
      </c>
      <c r="M537" s="129">
        <v>34515.97</v>
      </c>
      <c r="N537" s="129">
        <v>7.0</v>
      </c>
      <c r="O537" s="129">
        <v>14.0</v>
      </c>
      <c r="P537" s="129">
        <v>460.0</v>
      </c>
      <c r="Q537" s="129">
        <v>373.0</v>
      </c>
      <c r="R537" s="129">
        <v>30.0</v>
      </c>
      <c r="S537" s="129">
        <v>27.0</v>
      </c>
      <c r="T537" s="129">
        <v>-50.0</v>
      </c>
      <c r="U537" s="129">
        <v>23.0</v>
      </c>
      <c r="V537" s="129">
        <v>11.0</v>
      </c>
      <c r="W537" s="129">
        <v>20.72</v>
      </c>
      <c r="X537" s="129">
        <v>30.26</v>
      </c>
      <c r="Y537" s="129">
        <v>1.0</v>
      </c>
      <c r="Z537" s="129">
        <v>1.0</v>
      </c>
      <c r="AA537" s="129">
        <v>1.0</v>
      </c>
      <c r="AB537" s="129">
        <v>5.0</v>
      </c>
      <c r="AC537" s="129">
        <v>5.0</v>
      </c>
      <c r="AD537" s="129">
        <v>3.6</v>
      </c>
      <c r="AE537" s="129">
        <v>95.0</v>
      </c>
      <c r="AF537" s="129">
        <v>1.0</v>
      </c>
      <c r="AG537" s="129">
        <v>1.0</v>
      </c>
      <c r="AH537" s="129">
        <v>1.0</v>
      </c>
      <c r="AI537" s="129">
        <v>4.0</v>
      </c>
      <c r="AJ537" s="129">
        <v>4.0</v>
      </c>
      <c r="AK537" s="129">
        <v>3.0</v>
      </c>
      <c r="AL537" s="130">
        <v>45386.658824652775</v>
      </c>
    </row>
    <row r="538">
      <c r="A538" s="129">
        <v>841.0</v>
      </c>
      <c r="B538" s="14" t="s">
        <v>97</v>
      </c>
      <c r="C538" s="14" t="s">
        <v>32</v>
      </c>
      <c r="D538" s="14" t="s">
        <v>155</v>
      </c>
      <c r="E538" s="14" t="s">
        <v>442</v>
      </c>
      <c r="F538" s="15" t="s">
        <v>243</v>
      </c>
      <c r="G538" s="15" t="s">
        <v>101</v>
      </c>
      <c r="H538" s="18" t="s">
        <v>1057</v>
      </c>
      <c r="I538" s="18" t="s">
        <v>1058</v>
      </c>
      <c r="J538" s="129">
        <v>289417.99</v>
      </c>
      <c r="K538" s="129">
        <v>371820.6</v>
      </c>
      <c r="L538" s="129">
        <v>8432.34</v>
      </c>
      <c r="M538" s="129">
        <v>11808.62</v>
      </c>
      <c r="N538" s="14" t="s">
        <v>41</v>
      </c>
      <c r="O538" s="14" t="s">
        <v>41</v>
      </c>
      <c r="P538" s="129">
        <v>129.0</v>
      </c>
      <c r="Q538" s="129">
        <v>148.0</v>
      </c>
      <c r="R538" s="129">
        <v>14.0</v>
      </c>
      <c r="S538" s="129">
        <v>18.0</v>
      </c>
      <c r="T538" s="14" t="s">
        <v>41</v>
      </c>
      <c r="U538" s="129">
        <v>-12.0</v>
      </c>
      <c r="V538" s="129">
        <v>-22.0</v>
      </c>
      <c r="W538" s="129">
        <v>-28.59</v>
      </c>
      <c r="X538" s="129">
        <v>-22.16</v>
      </c>
      <c r="Y538" s="14" t="s">
        <v>41</v>
      </c>
      <c r="Z538" s="129">
        <v>1.0</v>
      </c>
      <c r="AA538" s="129">
        <v>1.0</v>
      </c>
      <c r="AB538" s="129">
        <v>1.0</v>
      </c>
      <c r="AC538" s="129">
        <v>1.0</v>
      </c>
      <c r="AD538" s="129">
        <v>0.95</v>
      </c>
      <c r="AE538" s="129">
        <v>569.0</v>
      </c>
      <c r="AF538" s="14" t="s">
        <v>41</v>
      </c>
      <c r="AG538" s="129">
        <v>1.0</v>
      </c>
      <c r="AH538" s="129">
        <v>1.0</v>
      </c>
      <c r="AI538" s="129">
        <v>1.0</v>
      </c>
      <c r="AJ538" s="129">
        <v>1.0</v>
      </c>
      <c r="AK538" s="129">
        <v>1.0</v>
      </c>
      <c r="AL538" s="130">
        <v>45386.658824652775</v>
      </c>
    </row>
    <row r="539">
      <c r="A539" s="129">
        <v>842.0</v>
      </c>
      <c r="B539" s="14" t="s">
        <v>97</v>
      </c>
      <c r="C539" s="14" t="s">
        <v>32</v>
      </c>
      <c r="D539" s="14" t="s">
        <v>393</v>
      </c>
      <c r="E539" s="14" t="s">
        <v>687</v>
      </c>
      <c r="F539" s="15" t="s">
        <v>223</v>
      </c>
      <c r="G539" s="15" t="s">
        <v>101</v>
      </c>
      <c r="H539" s="18" t="s">
        <v>1057</v>
      </c>
      <c r="I539" s="18" t="s">
        <v>1058</v>
      </c>
      <c r="J539" s="129">
        <v>330392.46</v>
      </c>
      <c r="K539" s="129">
        <v>141258.75</v>
      </c>
      <c r="L539" s="129">
        <v>9233.0</v>
      </c>
      <c r="M539" s="129">
        <v>4212.5</v>
      </c>
      <c r="N539" s="14" t="s">
        <v>41</v>
      </c>
      <c r="O539" s="14" t="s">
        <v>41</v>
      </c>
      <c r="P539" s="129">
        <v>144.0</v>
      </c>
      <c r="Q539" s="129">
        <v>83.0</v>
      </c>
      <c r="R539" s="129">
        <v>29.0</v>
      </c>
      <c r="S539" s="129">
        <v>13.0</v>
      </c>
      <c r="T539" s="14" t="s">
        <v>41</v>
      </c>
      <c r="U539" s="129">
        <v>73.0</v>
      </c>
      <c r="V539" s="129">
        <v>123.0</v>
      </c>
      <c r="W539" s="129">
        <v>119.18</v>
      </c>
      <c r="X539" s="129">
        <v>133.89</v>
      </c>
      <c r="Y539" s="14" t="s">
        <v>41</v>
      </c>
      <c r="Z539" s="129">
        <v>2.0</v>
      </c>
      <c r="AA539" s="129">
        <v>5.0</v>
      </c>
      <c r="AB539" s="129">
        <v>5.0</v>
      </c>
      <c r="AC539" s="129">
        <v>5.0</v>
      </c>
      <c r="AD539" s="129">
        <v>4.45</v>
      </c>
      <c r="AE539" s="129">
        <v>10.0</v>
      </c>
      <c r="AF539" s="14" t="s">
        <v>41</v>
      </c>
      <c r="AG539" s="129">
        <v>1.0</v>
      </c>
      <c r="AH539" s="129">
        <v>4.0</v>
      </c>
      <c r="AI539" s="129">
        <v>4.0</v>
      </c>
      <c r="AJ539" s="129">
        <v>4.0</v>
      </c>
      <c r="AK539" s="129">
        <v>4.0</v>
      </c>
      <c r="AL539" s="130">
        <v>45386.658824652775</v>
      </c>
    </row>
    <row r="540">
      <c r="A540" s="129">
        <v>843.0</v>
      </c>
      <c r="B540" s="14" t="s">
        <v>97</v>
      </c>
      <c r="C540" s="14" t="s">
        <v>32</v>
      </c>
      <c r="D540" s="14" t="s">
        <v>711</v>
      </c>
      <c r="E540" s="14" t="s">
        <v>746</v>
      </c>
      <c r="F540" s="15" t="s">
        <v>223</v>
      </c>
      <c r="G540" s="15" t="s">
        <v>101</v>
      </c>
      <c r="H540" s="18" t="s">
        <v>1057</v>
      </c>
      <c r="I540" s="18" t="s">
        <v>1058</v>
      </c>
      <c r="J540" s="129">
        <v>280400.72</v>
      </c>
      <c r="K540" s="129">
        <v>265304.73</v>
      </c>
      <c r="L540" s="129">
        <v>8936.25</v>
      </c>
      <c r="M540" s="129">
        <v>8250.75</v>
      </c>
      <c r="N540" s="14" t="s">
        <v>41</v>
      </c>
      <c r="O540" s="14" t="s">
        <v>41</v>
      </c>
      <c r="P540" s="129">
        <v>154.0</v>
      </c>
      <c r="Q540" s="129">
        <v>144.0</v>
      </c>
      <c r="R540" s="129">
        <v>25.0</v>
      </c>
      <c r="S540" s="129">
        <v>19.0</v>
      </c>
      <c r="T540" s="14" t="s">
        <v>41</v>
      </c>
      <c r="U540" s="129">
        <v>6.0</v>
      </c>
      <c r="V540" s="129">
        <v>31.0</v>
      </c>
      <c r="W540" s="129">
        <v>8.31</v>
      </c>
      <c r="X540" s="129">
        <v>5.69</v>
      </c>
      <c r="Y540" s="14" t="s">
        <v>41</v>
      </c>
      <c r="Z540" s="129">
        <v>1.0</v>
      </c>
      <c r="AA540" s="129">
        <v>2.0</v>
      </c>
      <c r="AB540" s="129">
        <v>3.0</v>
      </c>
      <c r="AC540" s="129">
        <v>1.0</v>
      </c>
      <c r="AD540" s="129">
        <v>1.95</v>
      </c>
      <c r="AE540" s="129">
        <v>271.0</v>
      </c>
      <c r="AF540" s="14" t="s">
        <v>41</v>
      </c>
      <c r="AG540" s="129">
        <v>1.0</v>
      </c>
      <c r="AH540" s="129">
        <v>2.0</v>
      </c>
      <c r="AI540" s="129">
        <v>2.0</v>
      </c>
      <c r="AJ540" s="129">
        <v>1.0</v>
      </c>
      <c r="AK540" s="129">
        <v>2.0</v>
      </c>
      <c r="AL540" s="130">
        <v>45386.658824652775</v>
      </c>
    </row>
    <row r="541">
      <c r="A541" s="129">
        <v>844.0</v>
      </c>
      <c r="B541" s="14" t="s">
        <v>42</v>
      </c>
      <c r="C541" s="14" t="s">
        <v>32</v>
      </c>
      <c r="D541" s="14" t="s">
        <v>747</v>
      </c>
      <c r="E541" s="14" t="s">
        <v>748</v>
      </c>
      <c r="F541" s="15" t="s">
        <v>108</v>
      </c>
      <c r="G541" s="15" t="s">
        <v>46</v>
      </c>
      <c r="H541" s="18" t="s">
        <v>1057</v>
      </c>
      <c r="I541" s="18" t="s">
        <v>1058</v>
      </c>
      <c r="J541" s="129">
        <v>832646.43</v>
      </c>
      <c r="K541" s="129">
        <v>634999.09</v>
      </c>
      <c r="L541" s="129">
        <v>26793.18</v>
      </c>
      <c r="M541" s="129">
        <v>17741.73</v>
      </c>
      <c r="N541" s="14" t="s">
        <v>41</v>
      </c>
      <c r="O541" s="14" t="s">
        <v>41</v>
      </c>
      <c r="P541" s="129">
        <v>234.0</v>
      </c>
      <c r="Q541" s="129">
        <v>152.0</v>
      </c>
      <c r="R541" s="129">
        <v>14.0</v>
      </c>
      <c r="S541" s="129">
        <v>13.0</v>
      </c>
      <c r="T541" s="14" t="s">
        <v>41</v>
      </c>
      <c r="U541" s="129">
        <v>53.0</v>
      </c>
      <c r="V541" s="129">
        <v>7.0</v>
      </c>
      <c r="W541" s="129">
        <v>51.02</v>
      </c>
      <c r="X541" s="129">
        <v>31.13</v>
      </c>
      <c r="Y541" s="14" t="s">
        <v>41</v>
      </c>
      <c r="Z541" s="129">
        <v>1.0</v>
      </c>
      <c r="AA541" s="129">
        <v>1.0</v>
      </c>
      <c r="AB541" s="129">
        <v>5.0</v>
      </c>
      <c r="AC541" s="129">
        <v>5.0</v>
      </c>
      <c r="AD541" s="129">
        <v>3.55</v>
      </c>
      <c r="AE541" s="129">
        <v>113.0</v>
      </c>
      <c r="AF541" s="14" t="s">
        <v>41</v>
      </c>
      <c r="AG541" s="129">
        <v>1.0</v>
      </c>
      <c r="AH541" s="129">
        <v>1.0</v>
      </c>
      <c r="AI541" s="129">
        <v>4.0</v>
      </c>
      <c r="AJ541" s="129">
        <v>4.0</v>
      </c>
      <c r="AK541" s="129">
        <v>3.0</v>
      </c>
      <c r="AL541" s="130">
        <v>45386.658824652775</v>
      </c>
    </row>
    <row r="542">
      <c r="A542" s="129">
        <v>846.0</v>
      </c>
      <c r="B542" s="14" t="s">
        <v>42</v>
      </c>
      <c r="C542" s="14" t="s">
        <v>32</v>
      </c>
      <c r="D542" s="14" t="s">
        <v>707</v>
      </c>
      <c r="E542" s="14" t="s">
        <v>725</v>
      </c>
      <c r="F542" s="15" t="s">
        <v>108</v>
      </c>
      <c r="G542" s="15" t="s">
        <v>46</v>
      </c>
      <c r="H542" s="18" t="s">
        <v>1057</v>
      </c>
      <c r="I542" s="18" t="s">
        <v>1058</v>
      </c>
      <c r="J542" s="129">
        <v>680696.72</v>
      </c>
      <c r="K542" s="129">
        <v>488562.45</v>
      </c>
      <c r="L542" s="129">
        <v>22604.0</v>
      </c>
      <c r="M542" s="129">
        <v>17314.69</v>
      </c>
      <c r="N542" s="129">
        <v>20.0</v>
      </c>
      <c r="O542" s="129">
        <v>19.0</v>
      </c>
      <c r="P542" s="129">
        <v>234.0</v>
      </c>
      <c r="Q542" s="129">
        <v>183.0</v>
      </c>
      <c r="R542" s="129">
        <v>34.0</v>
      </c>
      <c r="S542" s="129">
        <v>36.0</v>
      </c>
      <c r="T542" s="129">
        <v>5.0</v>
      </c>
      <c r="U542" s="129">
        <v>27.0</v>
      </c>
      <c r="V542" s="129">
        <v>-5.0</v>
      </c>
      <c r="W542" s="129">
        <v>30.55</v>
      </c>
      <c r="X542" s="129">
        <v>39.33</v>
      </c>
      <c r="Y542" s="129">
        <v>1.0</v>
      </c>
      <c r="Z542" s="129">
        <v>1.0</v>
      </c>
      <c r="AA542" s="129">
        <v>1.0</v>
      </c>
      <c r="AB542" s="129">
        <v>5.0</v>
      </c>
      <c r="AC542" s="129">
        <v>5.0</v>
      </c>
      <c r="AD542" s="129">
        <v>3.6</v>
      </c>
      <c r="AE542" s="129">
        <v>88.0</v>
      </c>
      <c r="AF542" s="129">
        <v>1.0</v>
      </c>
      <c r="AG542" s="129">
        <v>1.0</v>
      </c>
      <c r="AH542" s="129">
        <v>1.0</v>
      </c>
      <c r="AI542" s="129">
        <v>4.0</v>
      </c>
      <c r="AJ542" s="129">
        <v>4.0</v>
      </c>
      <c r="AK542" s="129">
        <v>3.0</v>
      </c>
      <c r="AL542" s="130">
        <v>45386.658824652775</v>
      </c>
    </row>
    <row r="543">
      <c r="A543" s="129">
        <v>847.0</v>
      </c>
      <c r="B543" s="14" t="s">
        <v>60</v>
      </c>
      <c r="C543" s="14" t="s">
        <v>32</v>
      </c>
      <c r="D543" s="14" t="s">
        <v>749</v>
      </c>
      <c r="E543" s="14" t="s">
        <v>750</v>
      </c>
      <c r="F543" s="15" t="s">
        <v>497</v>
      </c>
      <c r="G543" s="15" t="s">
        <v>36</v>
      </c>
      <c r="H543" s="18" t="s">
        <v>1057</v>
      </c>
      <c r="I543" s="18" t="s">
        <v>1058</v>
      </c>
      <c r="J543" s="129">
        <v>1709501.2</v>
      </c>
      <c r="K543" s="129">
        <v>2460980.48</v>
      </c>
      <c r="L543" s="129">
        <v>42120.68</v>
      </c>
      <c r="M543" s="129">
        <v>56405.16</v>
      </c>
      <c r="N543" s="129">
        <v>9.0</v>
      </c>
      <c r="O543" s="14" t="s">
        <v>41</v>
      </c>
      <c r="P543" s="129">
        <v>681.0</v>
      </c>
      <c r="Q543" s="129">
        <v>645.0</v>
      </c>
      <c r="R543" s="129">
        <v>71.0</v>
      </c>
      <c r="S543" s="129">
        <v>96.0</v>
      </c>
      <c r="T543" s="14" t="s">
        <v>41</v>
      </c>
      <c r="U543" s="129">
        <v>5.0</v>
      </c>
      <c r="V543" s="129">
        <v>-26.0</v>
      </c>
      <c r="W543" s="129">
        <v>-25.32</v>
      </c>
      <c r="X543" s="129">
        <v>-30.54</v>
      </c>
      <c r="Y543" s="14" t="s">
        <v>41</v>
      </c>
      <c r="Z543" s="129">
        <v>1.0</v>
      </c>
      <c r="AA543" s="129">
        <v>1.0</v>
      </c>
      <c r="AB543" s="129">
        <v>1.0</v>
      </c>
      <c r="AC543" s="129">
        <v>1.0</v>
      </c>
      <c r="AD543" s="129">
        <v>0.95</v>
      </c>
      <c r="AE543" s="129">
        <v>594.0</v>
      </c>
      <c r="AF543" s="14" t="s">
        <v>41</v>
      </c>
      <c r="AG543" s="129">
        <v>1.0</v>
      </c>
      <c r="AH543" s="129">
        <v>1.0</v>
      </c>
      <c r="AI543" s="129">
        <v>1.0</v>
      </c>
      <c r="AJ543" s="129">
        <v>1.0</v>
      </c>
      <c r="AK543" s="129">
        <v>1.0</v>
      </c>
      <c r="AL543" s="130">
        <v>45386.658824652775</v>
      </c>
    </row>
    <row r="544">
      <c r="A544" s="129">
        <v>848.0</v>
      </c>
      <c r="B544" s="14" t="s">
        <v>60</v>
      </c>
      <c r="C544" s="14" t="s">
        <v>32</v>
      </c>
      <c r="D544" s="14" t="s">
        <v>432</v>
      </c>
      <c r="E544" s="14" t="s">
        <v>687</v>
      </c>
      <c r="F544" s="15" t="s">
        <v>137</v>
      </c>
      <c r="G544" s="15" t="s">
        <v>36</v>
      </c>
      <c r="H544" s="18" t="s">
        <v>1057</v>
      </c>
      <c r="I544" s="18" t="s">
        <v>1058</v>
      </c>
      <c r="J544" s="129">
        <v>1131042.0</v>
      </c>
      <c r="K544" s="129">
        <v>771345.18</v>
      </c>
      <c r="L544" s="129">
        <v>22158.21</v>
      </c>
      <c r="M544" s="129">
        <v>18633.44</v>
      </c>
      <c r="N544" s="129">
        <v>22.0</v>
      </c>
      <c r="O544" s="129">
        <v>2.0</v>
      </c>
      <c r="P544" s="129">
        <v>340.0</v>
      </c>
      <c r="Q544" s="129">
        <v>259.0</v>
      </c>
      <c r="R544" s="129">
        <v>44.0</v>
      </c>
      <c r="S544" s="129">
        <v>59.0</v>
      </c>
      <c r="T544" s="129">
        <v>1000.0</v>
      </c>
      <c r="U544" s="129">
        <v>31.0</v>
      </c>
      <c r="V544" s="129">
        <v>-25.0</v>
      </c>
      <c r="W544" s="129">
        <v>18.92</v>
      </c>
      <c r="X544" s="129">
        <v>46.63</v>
      </c>
      <c r="Y544" s="129">
        <v>5.0</v>
      </c>
      <c r="Z544" s="129">
        <v>1.0</v>
      </c>
      <c r="AA544" s="129">
        <v>1.0</v>
      </c>
      <c r="AB544" s="129">
        <v>5.0</v>
      </c>
      <c r="AC544" s="129">
        <v>5.0</v>
      </c>
      <c r="AD544" s="129">
        <v>3.8</v>
      </c>
      <c r="AE544" s="129">
        <v>59.0</v>
      </c>
      <c r="AF544" s="129">
        <v>4.0</v>
      </c>
      <c r="AG544" s="129">
        <v>1.0</v>
      </c>
      <c r="AH544" s="129">
        <v>1.0</v>
      </c>
      <c r="AI544" s="129">
        <v>4.0</v>
      </c>
      <c r="AJ544" s="129">
        <v>4.0</v>
      </c>
      <c r="AK544" s="129">
        <v>4.0</v>
      </c>
      <c r="AL544" s="130">
        <v>45386.658824652775</v>
      </c>
    </row>
    <row r="545">
      <c r="A545" s="129">
        <v>849.0</v>
      </c>
      <c r="B545" s="14" t="s">
        <v>42</v>
      </c>
      <c r="C545" s="14" t="s">
        <v>32</v>
      </c>
      <c r="D545" s="14" t="s">
        <v>751</v>
      </c>
      <c r="E545" s="14" t="s">
        <v>612</v>
      </c>
      <c r="F545" s="15" t="s">
        <v>45</v>
      </c>
      <c r="G545" s="15" t="s">
        <v>46</v>
      </c>
      <c r="H545" s="18" t="s">
        <v>1057</v>
      </c>
      <c r="I545" s="18" t="s">
        <v>1058</v>
      </c>
      <c r="J545" s="129">
        <v>173685.83</v>
      </c>
      <c r="K545" s="129">
        <v>179430.04</v>
      </c>
      <c r="L545" s="129">
        <v>6106.54</v>
      </c>
      <c r="M545" s="129">
        <v>7378.43</v>
      </c>
      <c r="N545" s="14" t="s">
        <v>41</v>
      </c>
      <c r="O545" s="14" t="s">
        <v>41</v>
      </c>
      <c r="P545" s="129">
        <v>75.0</v>
      </c>
      <c r="Q545" s="129">
        <v>81.0</v>
      </c>
      <c r="R545" s="129">
        <v>4.0</v>
      </c>
      <c r="S545" s="129">
        <v>4.0</v>
      </c>
      <c r="T545" s="14" t="s">
        <v>41</v>
      </c>
      <c r="U545" s="129">
        <v>-7.0</v>
      </c>
      <c r="V545" s="129">
        <v>0.0</v>
      </c>
      <c r="W545" s="129">
        <v>-17.24</v>
      </c>
      <c r="X545" s="129">
        <v>-3.2</v>
      </c>
      <c r="Y545" s="14" t="s">
        <v>41</v>
      </c>
      <c r="Z545" s="129">
        <v>1.0</v>
      </c>
      <c r="AA545" s="129">
        <v>1.0</v>
      </c>
      <c r="AB545" s="129">
        <v>1.0</v>
      </c>
      <c r="AC545" s="129">
        <v>1.0</v>
      </c>
      <c r="AD545" s="129">
        <v>0.95</v>
      </c>
      <c r="AE545" s="129">
        <v>567.0</v>
      </c>
      <c r="AF545" s="14" t="s">
        <v>41</v>
      </c>
      <c r="AG545" s="129">
        <v>1.0</v>
      </c>
      <c r="AH545" s="129">
        <v>1.0</v>
      </c>
      <c r="AI545" s="129">
        <v>1.0</v>
      </c>
      <c r="AJ545" s="129">
        <v>1.0</v>
      </c>
      <c r="AK545" s="129">
        <v>1.0</v>
      </c>
      <c r="AL545" s="130">
        <v>45386.658824652775</v>
      </c>
    </row>
    <row r="546">
      <c r="A546" s="129">
        <v>850.0</v>
      </c>
      <c r="B546" s="14" t="s">
        <v>31</v>
      </c>
      <c r="C546" s="14" t="s">
        <v>32</v>
      </c>
      <c r="D546" s="14" t="s">
        <v>135</v>
      </c>
      <c r="E546" s="14" t="s">
        <v>136</v>
      </c>
      <c r="F546" s="15" t="s">
        <v>137</v>
      </c>
      <c r="G546" s="15" t="s">
        <v>36</v>
      </c>
      <c r="H546" s="18" t="s">
        <v>1057</v>
      </c>
      <c r="I546" s="18" t="s">
        <v>1058</v>
      </c>
      <c r="J546" s="129">
        <v>326745.21</v>
      </c>
      <c r="K546" s="129">
        <v>290326.35</v>
      </c>
      <c r="L546" s="129">
        <v>10444.25</v>
      </c>
      <c r="M546" s="129">
        <v>10167.5</v>
      </c>
      <c r="N546" s="129">
        <v>3.0</v>
      </c>
      <c r="O546" s="129">
        <v>8.0</v>
      </c>
      <c r="P546" s="129">
        <v>156.0</v>
      </c>
      <c r="Q546" s="129">
        <v>142.0</v>
      </c>
      <c r="R546" s="129">
        <v>18.0</v>
      </c>
      <c r="S546" s="129">
        <v>8.0</v>
      </c>
      <c r="T546" s="129">
        <v>-62.0</v>
      </c>
      <c r="U546" s="129">
        <v>9.0</v>
      </c>
      <c r="V546" s="129">
        <v>125.0</v>
      </c>
      <c r="W546" s="129">
        <v>2.72</v>
      </c>
      <c r="X546" s="129">
        <v>12.54</v>
      </c>
      <c r="Y546" s="129">
        <v>1.0</v>
      </c>
      <c r="Z546" s="129">
        <v>1.0</v>
      </c>
      <c r="AA546" s="129">
        <v>5.0</v>
      </c>
      <c r="AB546" s="129">
        <v>1.0</v>
      </c>
      <c r="AC546" s="129">
        <v>2.0</v>
      </c>
      <c r="AD546" s="129">
        <v>2.05</v>
      </c>
      <c r="AE546" s="129">
        <v>257.0</v>
      </c>
      <c r="AF546" s="129">
        <v>1.0</v>
      </c>
      <c r="AG546" s="129">
        <v>1.0</v>
      </c>
      <c r="AH546" s="129">
        <v>4.0</v>
      </c>
      <c r="AI546" s="129">
        <v>1.0</v>
      </c>
      <c r="AJ546" s="129">
        <v>2.0</v>
      </c>
      <c r="AK546" s="129">
        <v>2.0</v>
      </c>
      <c r="AL546" s="130">
        <v>45386.658824652775</v>
      </c>
    </row>
    <row r="547">
      <c r="A547" s="129">
        <v>851.0</v>
      </c>
      <c r="B547" s="14" t="s">
        <v>60</v>
      </c>
      <c r="C547" s="14" t="s">
        <v>32</v>
      </c>
      <c r="D547" s="14" t="s">
        <v>752</v>
      </c>
      <c r="E547" s="14" t="s">
        <v>753</v>
      </c>
      <c r="F547" s="15" t="s">
        <v>55</v>
      </c>
      <c r="G547" s="15" t="s">
        <v>36</v>
      </c>
      <c r="H547" s="18" t="s">
        <v>1057</v>
      </c>
      <c r="I547" s="18" t="s">
        <v>1058</v>
      </c>
      <c r="J547" s="129">
        <v>714456.97</v>
      </c>
      <c r="K547" s="129">
        <v>486540.76</v>
      </c>
      <c r="L547" s="129">
        <v>20233.62</v>
      </c>
      <c r="M547" s="129">
        <v>14495.75</v>
      </c>
      <c r="N547" s="129">
        <v>12.0</v>
      </c>
      <c r="O547" s="129">
        <v>39.0</v>
      </c>
      <c r="P547" s="129">
        <v>190.0</v>
      </c>
      <c r="Q547" s="129">
        <v>160.0</v>
      </c>
      <c r="R547" s="129">
        <v>15.0</v>
      </c>
      <c r="S547" s="129">
        <v>21.0</v>
      </c>
      <c r="T547" s="129">
        <v>-69.0</v>
      </c>
      <c r="U547" s="129">
        <v>18.0</v>
      </c>
      <c r="V547" s="129">
        <v>-28.0</v>
      </c>
      <c r="W547" s="129">
        <v>39.58</v>
      </c>
      <c r="X547" s="129">
        <v>46.84</v>
      </c>
      <c r="Y547" s="129">
        <v>1.0</v>
      </c>
      <c r="Z547" s="129">
        <v>1.0</v>
      </c>
      <c r="AA547" s="129">
        <v>1.0</v>
      </c>
      <c r="AB547" s="129">
        <v>5.0</v>
      </c>
      <c r="AC547" s="129">
        <v>5.0</v>
      </c>
      <c r="AD547" s="129">
        <v>3.6</v>
      </c>
      <c r="AE547" s="129">
        <v>84.0</v>
      </c>
      <c r="AF547" s="129">
        <v>1.0</v>
      </c>
      <c r="AG547" s="129">
        <v>1.0</v>
      </c>
      <c r="AH547" s="129">
        <v>1.0</v>
      </c>
      <c r="AI547" s="129">
        <v>4.0</v>
      </c>
      <c r="AJ547" s="129">
        <v>4.0</v>
      </c>
      <c r="AK547" s="129">
        <v>3.0</v>
      </c>
      <c r="AL547" s="130">
        <v>45386.658824652775</v>
      </c>
    </row>
    <row r="548">
      <c r="A548" s="129">
        <v>853.0</v>
      </c>
      <c r="B548" s="14" t="s">
        <v>63</v>
      </c>
      <c r="C548" s="14" t="s">
        <v>32</v>
      </c>
      <c r="D548" s="14" t="s">
        <v>50</v>
      </c>
      <c r="E548" s="14" t="s">
        <v>365</v>
      </c>
      <c r="F548" s="15" t="s">
        <v>366</v>
      </c>
      <c r="G548" s="15" t="s">
        <v>46</v>
      </c>
      <c r="H548" s="18" t="s">
        <v>1057</v>
      </c>
      <c r="I548" s="18" t="s">
        <v>1058</v>
      </c>
      <c r="J548" s="129">
        <v>635818.26</v>
      </c>
      <c r="K548" s="129">
        <v>592412.71</v>
      </c>
      <c r="L548" s="129">
        <v>20528.11</v>
      </c>
      <c r="M548" s="129">
        <v>19703.0</v>
      </c>
      <c r="N548" s="129">
        <v>18.0</v>
      </c>
      <c r="O548" s="14" t="s">
        <v>41</v>
      </c>
      <c r="P548" s="129">
        <v>331.0</v>
      </c>
      <c r="Q548" s="129">
        <v>352.0</v>
      </c>
      <c r="R548" s="129">
        <v>24.0</v>
      </c>
      <c r="S548" s="129">
        <v>20.0</v>
      </c>
      <c r="T548" s="14" t="s">
        <v>41</v>
      </c>
      <c r="U548" s="129">
        <v>-5.0</v>
      </c>
      <c r="V548" s="129">
        <v>20.0</v>
      </c>
      <c r="W548" s="129">
        <v>4.19</v>
      </c>
      <c r="X548" s="129">
        <v>7.33</v>
      </c>
      <c r="Y548" s="14" t="s">
        <v>41</v>
      </c>
      <c r="Z548" s="129">
        <v>1.0</v>
      </c>
      <c r="AA548" s="129">
        <v>2.0</v>
      </c>
      <c r="AB548" s="129">
        <v>2.0</v>
      </c>
      <c r="AC548" s="129">
        <v>2.0</v>
      </c>
      <c r="AD548" s="129">
        <v>1.8</v>
      </c>
      <c r="AE548" s="129">
        <v>295.0</v>
      </c>
      <c r="AF548" s="14" t="s">
        <v>41</v>
      </c>
      <c r="AG548" s="129">
        <v>1.0</v>
      </c>
      <c r="AH548" s="129">
        <v>2.0</v>
      </c>
      <c r="AI548" s="129">
        <v>1.0</v>
      </c>
      <c r="AJ548" s="129">
        <v>2.0</v>
      </c>
      <c r="AK548" s="129">
        <v>1.0</v>
      </c>
      <c r="AL548" s="130">
        <v>45386.658824652775</v>
      </c>
    </row>
    <row r="549">
      <c r="A549" s="129">
        <v>854.0</v>
      </c>
      <c r="B549" s="14" t="s">
        <v>47</v>
      </c>
      <c r="C549" s="14" t="s">
        <v>32</v>
      </c>
      <c r="D549" s="14" t="s">
        <v>371</v>
      </c>
      <c r="E549" s="14" t="s">
        <v>754</v>
      </c>
      <c r="F549" s="15" t="s">
        <v>196</v>
      </c>
      <c r="G549" s="15" t="s">
        <v>59</v>
      </c>
      <c r="H549" s="18" t="s">
        <v>1057</v>
      </c>
      <c r="I549" s="18" t="s">
        <v>1058</v>
      </c>
      <c r="J549" s="129">
        <v>1673899.76</v>
      </c>
      <c r="K549" s="129">
        <v>727938.97</v>
      </c>
      <c r="L549" s="129">
        <v>39541.03</v>
      </c>
      <c r="M549" s="129">
        <v>18641.85</v>
      </c>
      <c r="N549" s="129">
        <v>32.0</v>
      </c>
      <c r="O549" s="129">
        <v>37.0</v>
      </c>
      <c r="P549" s="129">
        <v>479.0</v>
      </c>
      <c r="Q549" s="129">
        <v>271.0</v>
      </c>
      <c r="R549" s="129">
        <v>39.0</v>
      </c>
      <c r="S549" s="129">
        <v>39.0</v>
      </c>
      <c r="T549" s="129">
        <v>-13.0</v>
      </c>
      <c r="U549" s="129">
        <v>76.0</v>
      </c>
      <c r="V549" s="129">
        <v>0.0</v>
      </c>
      <c r="W549" s="129">
        <v>112.11</v>
      </c>
      <c r="X549" s="129">
        <v>129.95</v>
      </c>
      <c r="Y549" s="129">
        <v>1.0</v>
      </c>
      <c r="Z549" s="129">
        <v>2.0</v>
      </c>
      <c r="AA549" s="129">
        <v>1.0</v>
      </c>
      <c r="AB549" s="129">
        <v>5.0</v>
      </c>
      <c r="AC549" s="129">
        <v>5.0</v>
      </c>
      <c r="AD549" s="129">
        <v>3.7</v>
      </c>
      <c r="AE549" s="129">
        <v>77.0</v>
      </c>
      <c r="AF549" s="129">
        <v>1.0</v>
      </c>
      <c r="AG549" s="129">
        <v>1.0</v>
      </c>
      <c r="AH549" s="129">
        <v>1.0</v>
      </c>
      <c r="AI549" s="129">
        <v>4.0</v>
      </c>
      <c r="AJ549" s="129">
        <v>4.0</v>
      </c>
      <c r="AK549" s="129">
        <v>3.0</v>
      </c>
      <c r="AL549" s="130">
        <v>45386.658824652775</v>
      </c>
    </row>
    <row r="550">
      <c r="A550" s="129">
        <v>855.0</v>
      </c>
      <c r="B550" s="14" t="s">
        <v>37</v>
      </c>
      <c r="C550" s="14" t="s">
        <v>32</v>
      </c>
      <c r="D550" s="14" t="s">
        <v>670</v>
      </c>
      <c r="E550" s="14" t="s">
        <v>671</v>
      </c>
      <c r="F550" s="15" t="s">
        <v>275</v>
      </c>
      <c r="G550" s="15" t="s">
        <v>46</v>
      </c>
      <c r="H550" s="18" t="s">
        <v>1057</v>
      </c>
      <c r="I550" s="18" t="s">
        <v>1058</v>
      </c>
      <c r="J550" s="129">
        <v>1133026.87</v>
      </c>
      <c r="K550" s="129">
        <v>505808.05</v>
      </c>
      <c r="L550" s="129">
        <v>40364.41</v>
      </c>
      <c r="M550" s="129">
        <v>22293.05</v>
      </c>
      <c r="N550" s="14" t="s">
        <v>41</v>
      </c>
      <c r="O550" s="129">
        <v>10.0</v>
      </c>
      <c r="P550" s="129">
        <v>368.0</v>
      </c>
      <c r="Q550" s="129">
        <v>235.0</v>
      </c>
      <c r="R550" s="129">
        <v>47.0</v>
      </c>
      <c r="S550" s="129">
        <v>25.0</v>
      </c>
      <c r="T550" s="14" t="s">
        <v>41</v>
      </c>
      <c r="U550" s="129">
        <v>56.0</v>
      </c>
      <c r="V550" s="129">
        <v>88.0</v>
      </c>
      <c r="W550" s="129">
        <v>81.06</v>
      </c>
      <c r="X550" s="129">
        <v>124.0</v>
      </c>
      <c r="Y550" s="14" t="s">
        <v>41</v>
      </c>
      <c r="Z550" s="129">
        <v>1.0</v>
      </c>
      <c r="AA550" s="129">
        <v>5.0</v>
      </c>
      <c r="AB550" s="129">
        <v>5.0</v>
      </c>
      <c r="AC550" s="129">
        <v>5.0</v>
      </c>
      <c r="AD550" s="129">
        <v>4.35</v>
      </c>
      <c r="AE550" s="129">
        <v>25.0</v>
      </c>
      <c r="AF550" s="14" t="s">
        <v>41</v>
      </c>
      <c r="AG550" s="129">
        <v>1.0</v>
      </c>
      <c r="AH550" s="129">
        <v>4.0</v>
      </c>
      <c r="AI550" s="129">
        <v>4.0</v>
      </c>
      <c r="AJ550" s="129">
        <v>4.0</v>
      </c>
      <c r="AK550" s="129">
        <v>4.0</v>
      </c>
      <c r="AL550" s="130">
        <v>45386.658824652775</v>
      </c>
    </row>
    <row r="551">
      <c r="A551" s="129">
        <v>856.0</v>
      </c>
      <c r="B551" s="14" t="s">
        <v>60</v>
      </c>
      <c r="C551" s="14" t="s">
        <v>32</v>
      </c>
      <c r="D551" s="14" t="s">
        <v>755</v>
      </c>
      <c r="E551" s="14" t="s">
        <v>756</v>
      </c>
      <c r="F551" s="15" t="s">
        <v>140</v>
      </c>
      <c r="G551" s="15" t="s">
        <v>36</v>
      </c>
      <c r="H551" s="18" t="s">
        <v>1057</v>
      </c>
      <c r="I551" s="18" t="s">
        <v>1058</v>
      </c>
      <c r="J551" s="129">
        <v>448491.21</v>
      </c>
      <c r="K551" s="129">
        <v>192325.8</v>
      </c>
      <c r="L551" s="129">
        <v>10680.91</v>
      </c>
      <c r="M551" s="129">
        <v>4567.57</v>
      </c>
      <c r="N551" s="129">
        <v>2.0</v>
      </c>
      <c r="O551" s="129">
        <v>1.0</v>
      </c>
      <c r="P551" s="129">
        <v>219.0</v>
      </c>
      <c r="Q551" s="129">
        <v>123.0</v>
      </c>
      <c r="R551" s="129">
        <v>28.0</v>
      </c>
      <c r="S551" s="129">
        <v>17.0</v>
      </c>
      <c r="T551" s="129">
        <v>100.0</v>
      </c>
      <c r="U551" s="129">
        <v>78.0</v>
      </c>
      <c r="V551" s="129">
        <v>64.0</v>
      </c>
      <c r="W551" s="129">
        <v>133.84</v>
      </c>
      <c r="X551" s="129">
        <v>133.19</v>
      </c>
      <c r="Y551" s="129">
        <v>4.0</v>
      </c>
      <c r="Z551" s="129">
        <v>2.0</v>
      </c>
      <c r="AA551" s="129">
        <v>4.0</v>
      </c>
      <c r="AB551" s="129">
        <v>5.0</v>
      </c>
      <c r="AC551" s="129">
        <v>5.0</v>
      </c>
      <c r="AD551" s="129">
        <v>4.45</v>
      </c>
      <c r="AE551" s="129">
        <v>11.0</v>
      </c>
      <c r="AF551" s="129">
        <v>3.0</v>
      </c>
      <c r="AG551" s="129">
        <v>1.0</v>
      </c>
      <c r="AH551" s="129">
        <v>3.0</v>
      </c>
      <c r="AI551" s="129">
        <v>4.0</v>
      </c>
      <c r="AJ551" s="129">
        <v>4.0</v>
      </c>
      <c r="AK551" s="129">
        <v>4.0</v>
      </c>
      <c r="AL551" s="130">
        <v>45386.658824652775</v>
      </c>
    </row>
    <row r="552">
      <c r="A552" s="129">
        <v>857.0</v>
      </c>
      <c r="B552" s="14" t="s">
        <v>63</v>
      </c>
      <c r="C552" s="14" t="s">
        <v>32</v>
      </c>
      <c r="D552" s="14" t="s">
        <v>757</v>
      </c>
      <c r="E552" s="14" t="s">
        <v>758</v>
      </c>
      <c r="F552" s="15" t="s">
        <v>66</v>
      </c>
      <c r="G552" s="15" t="s">
        <v>59</v>
      </c>
      <c r="H552" s="18" t="s">
        <v>1057</v>
      </c>
      <c r="I552" s="18" t="s">
        <v>1058</v>
      </c>
      <c r="J552" s="129">
        <v>483949.48</v>
      </c>
      <c r="K552" s="129">
        <v>203065.4</v>
      </c>
      <c r="L552" s="129">
        <v>11715.16</v>
      </c>
      <c r="M552" s="129">
        <v>4968.27</v>
      </c>
      <c r="N552" s="129">
        <v>2.0</v>
      </c>
      <c r="O552" s="129">
        <v>6.0</v>
      </c>
      <c r="P552" s="129">
        <v>147.0</v>
      </c>
      <c r="Q552" s="129">
        <v>81.0</v>
      </c>
      <c r="R552" s="129">
        <v>13.0</v>
      </c>
      <c r="S552" s="129">
        <v>19.0</v>
      </c>
      <c r="T552" s="129">
        <v>-66.0</v>
      </c>
      <c r="U552" s="129">
        <v>81.0</v>
      </c>
      <c r="V552" s="129">
        <v>-31.0</v>
      </c>
      <c r="W552" s="129">
        <v>135.8</v>
      </c>
      <c r="X552" s="129">
        <v>138.32</v>
      </c>
      <c r="Y552" s="129">
        <v>1.0</v>
      </c>
      <c r="Z552" s="129">
        <v>2.0</v>
      </c>
      <c r="AA552" s="129">
        <v>1.0</v>
      </c>
      <c r="AB552" s="129">
        <v>5.0</v>
      </c>
      <c r="AC552" s="129">
        <v>5.0</v>
      </c>
      <c r="AD552" s="129">
        <v>3.7</v>
      </c>
      <c r="AE552" s="129">
        <v>75.0</v>
      </c>
      <c r="AF552" s="129">
        <v>1.0</v>
      </c>
      <c r="AG552" s="129">
        <v>1.0</v>
      </c>
      <c r="AH552" s="129">
        <v>1.0</v>
      </c>
      <c r="AI552" s="129">
        <v>4.0</v>
      </c>
      <c r="AJ552" s="129">
        <v>4.0</v>
      </c>
      <c r="AK552" s="129">
        <v>3.0</v>
      </c>
      <c r="AL552" s="130">
        <v>45386.658824652775</v>
      </c>
    </row>
    <row r="553">
      <c r="A553" s="129">
        <v>858.0</v>
      </c>
      <c r="B553" s="14" t="s">
        <v>31</v>
      </c>
      <c r="C553" s="14" t="s">
        <v>32</v>
      </c>
      <c r="D553" s="14" t="s">
        <v>135</v>
      </c>
      <c r="E553" s="14" t="s">
        <v>136</v>
      </c>
      <c r="F553" s="15" t="s">
        <v>137</v>
      </c>
      <c r="G553" s="15" t="s">
        <v>36</v>
      </c>
      <c r="H553" s="18" t="s">
        <v>1057</v>
      </c>
      <c r="I553" s="18" t="s">
        <v>1058</v>
      </c>
      <c r="J553" s="129">
        <v>702360.21</v>
      </c>
      <c r="K553" s="129">
        <v>299124.98</v>
      </c>
      <c r="L553" s="129">
        <v>24045.25</v>
      </c>
      <c r="M553" s="129">
        <v>10704.25</v>
      </c>
      <c r="N553" s="129">
        <v>75.0</v>
      </c>
      <c r="O553" s="129">
        <v>56.0</v>
      </c>
      <c r="P553" s="129">
        <v>251.0</v>
      </c>
      <c r="Q553" s="129">
        <v>146.0</v>
      </c>
      <c r="R553" s="129">
        <v>38.0</v>
      </c>
      <c r="S553" s="129">
        <v>24.0</v>
      </c>
      <c r="T553" s="129">
        <v>33.0</v>
      </c>
      <c r="U553" s="129">
        <v>71.0</v>
      </c>
      <c r="V553" s="129">
        <v>58.0</v>
      </c>
      <c r="W553" s="129">
        <v>124.63</v>
      </c>
      <c r="X553" s="129">
        <v>134.8</v>
      </c>
      <c r="Y553" s="129">
        <v>2.0</v>
      </c>
      <c r="Z553" s="129">
        <v>2.0</v>
      </c>
      <c r="AA553" s="129">
        <v>3.0</v>
      </c>
      <c r="AB553" s="129">
        <v>5.0</v>
      </c>
      <c r="AC553" s="129">
        <v>5.0</v>
      </c>
      <c r="AD553" s="129">
        <v>4.15</v>
      </c>
      <c r="AE553" s="129">
        <v>35.0</v>
      </c>
      <c r="AF553" s="129">
        <v>2.0</v>
      </c>
      <c r="AG553" s="129">
        <v>1.0</v>
      </c>
      <c r="AH553" s="129">
        <v>2.0</v>
      </c>
      <c r="AI553" s="129">
        <v>4.0</v>
      </c>
      <c r="AJ553" s="129">
        <v>4.0</v>
      </c>
      <c r="AK553" s="129">
        <v>4.0</v>
      </c>
      <c r="AL553" s="130">
        <v>45386.658824652775</v>
      </c>
    </row>
    <row r="554">
      <c r="A554" s="129">
        <v>860.0</v>
      </c>
      <c r="B554" s="14" t="s">
        <v>42</v>
      </c>
      <c r="C554" s="14" t="s">
        <v>32</v>
      </c>
      <c r="D554" s="14" t="s">
        <v>761</v>
      </c>
      <c r="E554" s="14" t="s">
        <v>762</v>
      </c>
      <c r="F554" s="15" t="s">
        <v>52</v>
      </c>
      <c r="G554" s="15" t="s">
        <v>46</v>
      </c>
      <c r="H554" s="18" t="s">
        <v>1057</v>
      </c>
      <c r="I554" s="18" t="s">
        <v>1058</v>
      </c>
      <c r="J554" s="129">
        <v>249183.94</v>
      </c>
      <c r="K554" s="129">
        <v>76269.48</v>
      </c>
      <c r="L554" s="129">
        <v>10902.68</v>
      </c>
      <c r="M554" s="129">
        <v>3418.27</v>
      </c>
      <c r="N554" s="14" t="s">
        <v>41</v>
      </c>
      <c r="O554" s="14" t="s">
        <v>41</v>
      </c>
      <c r="P554" s="129">
        <v>147.0</v>
      </c>
      <c r="Q554" s="129">
        <v>66.0</v>
      </c>
      <c r="R554" s="129">
        <v>24.0</v>
      </c>
      <c r="S554" s="129">
        <v>10.0</v>
      </c>
      <c r="T554" s="14" t="s">
        <v>41</v>
      </c>
      <c r="U554" s="129">
        <v>122.0</v>
      </c>
      <c r="V554" s="129">
        <v>140.0</v>
      </c>
      <c r="W554" s="129">
        <v>218.95</v>
      </c>
      <c r="X554" s="129">
        <v>226.72</v>
      </c>
      <c r="Y554" s="14" t="s">
        <v>41</v>
      </c>
      <c r="Z554" s="129">
        <v>3.0</v>
      </c>
      <c r="AA554" s="129">
        <v>5.0</v>
      </c>
      <c r="AB554" s="129">
        <v>5.0</v>
      </c>
      <c r="AC554" s="129">
        <v>5.0</v>
      </c>
      <c r="AD554" s="129">
        <v>4.55</v>
      </c>
      <c r="AE554" s="129">
        <v>7.0</v>
      </c>
      <c r="AF554" s="14" t="s">
        <v>41</v>
      </c>
      <c r="AG554" s="129">
        <v>2.0</v>
      </c>
      <c r="AH554" s="129">
        <v>4.0</v>
      </c>
      <c r="AI554" s="129">
        <v>4.0</v>
      </c>
      <c r="AJ554" s="129">
        <v>4.0</v>
      </c>
      <c r="AK554" s="129">
        <v>4.0</v>
      </c>
      <c r="AL554" s="130">
        <v>45386.658824652775</v>
      </c>
    </row>
    <row r="555">
      <c r="A555" s="129">
        <v>863.0</v>
      </c>
      <c r="B555" s="14" t="s">
        <v>37</v>
      </c>
      <c r="C555" s="14" t="s">
        <v>32</v>
      </c>
      <c r="D555" s="14" t="s">
        <v>765</v>
      </c>
      <c r="E555" s="14" t="s">
        <v>766</v>
      </c>
      <c r="F555" s="15" t="s">
        <v>88</v>
      </c>
      <c r="G555" s="15" t="s">
        <v>59</v>
      </c>
      <c r="H555" s="18" t="s">
        <v>1057</v>
      </c>
      <c r="I555" s="18" t="s">
        <v>1058</v>
      </c>
      <c r="J555" s="129">
        <v>309095.41</v>
      </c>
      <c r="K555" s="129">
        <v>18714.16</v>
      </c>
      <c r="L555" s="129">
        <v>8415.56</v>
      </c>
      <c r="M555" s="129">
        <v>487.47</v>
      </c>
      <c r="N555" s="129">
        <v>38.0</v>
      </c>
      <c r="O555" s="14" t="s">
        <v>41</v>
      </c>
      <c r="P555" s="129">
        <v>103.0</v>
      </c>
      <c r="Q555" s="129">
        <v>19.0</v>
      </c>
      <c r="R555" s="129">
        <v>33.0</v>
      </c>
      <c r="S555" s="129">
        <v>10.0</v>
      </c>
      <c r="T555" s="14" t="s">
        <v>41</v>
      </c>
      <c r="U555" s="129">
        <v>442.0</v>
      </c>
      <c r="V555" s="129">
        <v>230.0</v>
      </c>
      <c r="W555" s="129">
        <v>1626.37</v>
      </c>
      <c r="X555" s="129">
        <v>1551.67</v>
      </c>
      <c r="Y555" s="14" t="s">
        <v>41</v>
      </c>
      <c r="Z555" s="129">
        <v>5.0</v>
      </c>
      <c r="AA555" s="129">
        <v>5.0</v>
      </c>
      <c r="AB555" s="129">
        <v>5.0</v>
      </c>
      <c r="AC555" s="129">
        <v>5.0</v>
      </c>
      <c r="AD555" s="129">
        <v>4.75</v>
      </c>
      <c r="AE555" s="129">
        <v>1.0</v>
      </c>
      <c r="AF555" s="14" t="s">
        <v>41</v>
      </c>
      <c r="AG555" s="129">
        <v>4.0</v>
      </c>
      <c r="AH555" s="129">
        <v>4.0</v>
      </c>
      <c r="AI555" s="129">
        <v>4.0</v>
      </c>
      <c r="AJ555" s="129">
        <v>4.0</v>
      </c>
      <c r="AK555" s="129">
        <v>4.0</v>
      </c>
      <c r="AL555" s="130">
        <v>45386.658824652775</v>
      </c>
    </row>
    <row r="556">
      <c r="A556" s="129">
        <v>3002.0</v>
      </c>
      <c r="B556" s="14" t="s">
        <v>37</v>
      </c>
      <c r="C556" s="14" t="s">
        <v>32</v>
      </c>
      <c r="D556" s="14" t="s">
        <v>769</v>
      </c>
      <c r="E556" s="14" t="s">
        <v>770</v>
      </c>
      <c r="F556" s="15" t="s">
        <v>771</v>
      </c>
      <c r="G556" s="15" t="s">
        <v>772</v>
      </c>
      <c r="H556" s="18" t="s">
        <v>1057</v>
      </c>
      <c r="I556" s="18" t="s">
        <v>1058</v>
      </c>
      <c r="J556" s="129">
        <v>736015.98</v>
      </c>
      <c r="K556" s="129">
        <v>649195.9</v>
      </c>
      <c r="L556" s="129">
        <v>18496.25</v>
      </c>
      <c r="M556" s="129">
        <v>16303.0</v>
      </c>
      <c r="N556" s="129">
        <v>1.0</v>
      </c>
      <c r="O556" s="14" t="s">
        <v>41</v>
      </c>
      <c r="P556" s="129">
        <v>207.0</v>
      </c>
      <c r="Q556" s="129">
        <v>193.0</v>
      </c>
      <c r="R556" s="129">
        <v>23.0</v>
      </c>
      <c r="S556" s="129">
        <v>9.0</v>
      </c>
      <c r="T556" s="14" t="s">
        <v>41</v>
      </c>
      <c r="U556" s="129">
        <v>7.0</v>
      </c>
      <c r="V556" s="129">
        <v>155.0</v>
      </c>
      <c r="W556" s="129">
        <v>13.45</v>
      </c>
      <c r="X556" s="129">
        <v>13.37</v>
      </c>
      <c r="Y556" s="14" t="s">
        <v>41</v>
      </c>
      <c r="Z556" s="129">
        <v>1.0</v>
      </c>
      <c r="AA556" s="129">
        <v>5.0</v>
      </c>
      <c r="AB556" s="129">
        <v>3.0</v>
      </c>
      <c r="AC556" s="129">
        <v>3.0</v>
      </c>
      <c r="AD556" s="129">
        <v>3.05</v>
      </c>
      <c r="AE556" s="129">
        <v>164.0</v>
      </c>
      <c r="AF556" s="14" t="s">
        <v>41</v>
      </c>
      <c r="AG556" s="129">
        <v>1.0</v>
      </c>
      <c r="AH556" s="129">
        <v>4.0</v>
      </c>
      <c r="AI556" s="129">
        <v>2.0</v>
      </c>
      <c r="AJ556" s="129">
        <v>2.0</v>
      </c>
      <c r="AK556" s="129">
        <v>3.0</v>
      </c>
      <c r="AL556" s="130">
        <v>45386.658824652775</v>
      </c>
    </row>
    <row r="557">
      <c r="A557" s="129">
        <v>3003.0</v>
      </c>
      <c r="B557" s="14" t="s">
        <v>31</v>
      </c>
      <c r="C557" s="14" t="s">
        <v>32</v>
      </c>
      <c r="D557" s="14" t="s">
        <v>475</v>
      </c>
      <c r="E557" s="14" t="s">
        <v>773</v>
      </c>
      <c r="F557" s="15" t="s">
        <v>771</v>
      </c>
      <c r="G557" s="15" t="s">
        <v>772</v>
      </c>
      <c r="H557" s="18" t="s">
        <v>1057</v>
      </c>
      <c r="I557" s="18" t="s">
        <v>1058</v>
      </c>
      <c r="J557" s="129">
        <v>1659861.52</v>
      </c>
      <c r="K557" s="129">
        <v>1412334.62</v>
      </c>
      <c r="L557" s="129">
        <v>39318.5</v>
      </c>
      <c r="M557" s="129">
        <v>36831.41</v>
      </c>
      <c r="N557" s="129">
        <v>13.0</v>
      </c>
      <c r="O557" s="129">
        <v>7.0</v>
      </c>
      <c r="P557" s="129">
        <v>276.0</v>
      </c>
      <c r="Q557" s="129">
        <v>280.0</v>
      </c>
      <c r="R557" s="129">
        <v>23.0</v>
      </c>
      <c r="S557" s="129">
        <v>19.0</v>
      </c>
      <c r="T557" s="129">
        <v>85.0</v>
      </c>
      <c r="U557" s="129">
        <v>-1.0</v>
      </c>
      <c r="V557" s="129">
        <v>21.0</v>
      </c>
      <c r="W557" s="129">
        <v>6.75</v>
      </c>
      <c r="X557" s="129">
        <v>17.53</v>
      </c>
      <c r="Y557" s="129">
        <v>3.0</v>
      </c>
      <c r="Z557" s="129">
        <v>1.0</v>
      </c>
      <c r="AA557" s="129">
        <v>2.0</v>
      </c>
      <c r="AB557" s="129">
        <v>2.0</v>
      </c>
      <c r="AC557" s="129">
        <v>3.0</v>
      </c>
      <c r="AD557" s="129">
        <v>2.2</v>
      </c>
      <c r="AE557" s="129">
        <v>245.0</v>
      </c>
      <c r="AF557" s="129">
        <v>2.0</v>
      </c>
      <c r="AG557" s="129">
        <v>1.0</v>
      </c>
      <c r="AH557" s="129">
        <v>2.0</v>
      </c>
      <c r="AI557" s="129">
        <v>1.0</v>
      </c>
      <c r="AJ557" s="129">
        <v>2.0</v>
      </c>
      <c r="AK557" s="129">
        <v>2.0</v>
      </c>
      <c r="AL557" s="130">
        <v>45386.658824652775</v>
      </c>
    </row>
    <row r="558">
      <c r="A558" s="129">
        <v>3004.0</v>
      </c>
      <c r="B558" s="14" t="s">
        <v>31</v>
      </c>
      <c r="C558" s="14" t="s">
        <v>32</v>
      </c>
      <c r="D558" s="14" t="s">
        <v>774</v>
      </c>
      <c r="E558" s="14" t="s">
        <v>775</v>
      </c>
      <c r="F558" s="15" t="s">
        <v>776</v>
      </c>
      <c r="G558" s="15" t="s">
        <v>772</v>
      </c>
      <c r="H558" s="18" t="s">
        <v>1057</v>
      </c>
      <c r="I558" s="18" t="s">
        <v>1058</v>
      </c>
      <c r="J558" s="129">
        <v>2175738.99</v>
      </c>
      <c r="K558" s="129">
        <v>1846055.88</v>
      </c>
      <c r="L558" s="129">
        <v>70232.16</v>
      </c>
      <c r="M558" s="129">
        <v>62740.4</v>
      </c>
      <c r="N558" s="129">
        <v>25.0</v>
      </c>
      <c r="O558" s="129">
        <v>12.0</v>
      </c>
      <c r="P558" s="129">
        <v>389.0</v>
      </c>
      <c r="Q558" s="129">
        <v>365.0</v>
      </c>
      <c r="R558" s="129">
        <v>37.0</v>
      </c>
      <c r="S558" s="129">
        <v>27.0</v>
      </c>
      <c r="T558" s="129">
        <v>108.0</v>
      </c>
      <c r="U558" s="129">
        <v>6.0</v>
      </c>
      <c r="V558" s="129">
        <v>37.0</v>
      </c>
      <c r="W558" s="129">
        <v>11.94</v>
      </c>
      <c r="X558" s="129">
        <v>17.86</v>
      </c>
      <c r="Y558" s="129">
        <v>4.0</v>
      </c>
      <c r="Z558" s="129">
        <v>1.0</v>
      </c>
      <c r="AA558" s="129">
        <v>2.0</v>
      </c>
      <c r="AB558" s="129">
        <v>3.0</v>
      </c>
      <c r="AC558" s="129">
        <v>3.0</v>
      </c>
      <c r="AD558" s="129">
        <v>2.65</v>
      </c>
      <c r="AE558" s="129">
        <v>204.0</v>
      </c>
      <c r="AF558" s="129">
        <v>3.0</v>
      </c>
      <c r="AG558" s="129">
        <v>1.0</v>
      </c>
      <c r="AH558" s="129">
        <v>2.0</v>
      </c>
      <c r="AI558" s="129">
        <v>2.0</v>
      </c>
      <c r="AJ558" s="129">
        <v>2.0</v>
      </c>
      <c r="AK558" s="129">
        <v>2.0</v>
      </c>
      <c r="AL558" s="130">
        <v>45386.658824652775</v>
      </c>
    </row>
    <row r="559">
      <c r="A559" s="129">
        <v>3005.0</v>
      </c>
      <c r="B559" s="14" t="s">
        <v>47</v>
      </c>
      <c r="C559" s="14" t="s">
        <v>32</v>
      </c>
      <c r="D559" s="14" t="s">
        <v>757</v>
      </c>
      <c r="E559" s="14" t="s">
        <v>777</v>
      </c>
      <c r="F559" s="15" t="s">
        <v>771</v>
      </c>
      <c r="G559" s="15" t="s">
        <v>772</v>
      </c>
      <c r="H559" s="18" t="s">
        <v>1057</v>
      </c>
      <c r="I559" s="18" t="s">
        <v>1058</v>
      </c>
      <c r="J559" s="129">
        <v>1453957.29</v>
      </c>
      <c r="K559" s="129">
        <v>1880986.34</v>
      </c>
      <c r="L559" s="129">
        <v>33274.43</v>
      </c>
      <c r="M559" s="129">
        <v>47152.67</v>
      </c>
      <c r="N559" s="129">
        <v>19.0</v>
      </c>
      <c r="O559" s="129">
        <v>28.0</v>
      </c>
      <c r="P559" s="129">
        <v>300.0</v>
      </c>
      <c r="Q559" s="129">
        <v>395.0</v>
      </c>
      <c r="R559" s="129">
        <v>38.0</v>
      </c>
      <c r="S559" s="129">
        <v>31.0</v>
      </c>
      <c r="T559" s="129">
        <v>-32.0</v>
      </c>
      <c r="U559" s="129">
        <v>-24.0</v>
      </c>
      <c r="V559" s="129">
        <v>22.0</v>
      </c>
      <c r="W559" s="129">
        <v>-29.43</v>
      </c>
      <c r="X559" s="129">
        <v>-22.7</v>
      </c>
      <c r="Y559" s="129">
        <v>1.0</v>
      </c>
      <c r="Z559" s="129">
        <v>1.0</v>
      </c>
      <c r="AA559" s="129">
        <v>2.0</v>
      </c>
      <c r="AB559" s="129">
        <v>1.0</v>
      </c>
      <c r="AC559" s="129">
        <v>1.0</v>
      </c>
      <c r="AD559" s="129">
        <v>1.2</v>
      </c>
      <c r="AE559" s="129">
        <v>429.0</v>
      </c>
      <c r="AF559" s="129">
        <v>1.0</v>
      </c>
      <c r="AG559" s="129">
        <v>1.0</v>
      </c>
      <c r="AH559" s="129">
        <v>2.0</v>
      </c>
      <c r="AI559" s="129">
        <v>1.0</v>
      </c>
      <c r="AJ559" s="129">
        <v>1.0</v>
      </c>
      <c r="AK559" s="129">
        <v>1.0</v>
      </c>
      <c r="AL559" s="130">
        <v>45386.658824652775</v>
      </c>
    </row>
    <row r="560">
      <c r="A560" s="129">
        <v>3006.0</v>
      </c>
      <c r="B560" s="14" t="s">
        <v>31</v>
      </c>
      <c r="C560" s="14" t="s">
        <v>32</v>
      </c>
      <c r="D560" s="14" t="s">
        <v>778</v>
      </c>
      <c r="E560" s="14" t="s">
        <v>779</v>
      </c>
      <c r="F560" s="15" t="s">
        <v>776</v>
      </c>
      <c r="G560" s="15" t="s">
        <v>772</v>
      </c>
      <c r="H560" s="18" t="s">
        <v>1057</v>
      </c>
      <c r="I560" s="18" t="s">
        <v>1058</v>
      </c>
      <c r="J560" s="129">
        <v>4543211.69</v>
      </c>
      <c r="K560" s="129">
        <v>4187379.58</v>
      </c>
      <c r="L560" s="129">
        <v>138237.51</v>
      </c>
      <c r="M560" s="129">
        <v>120532.41</v>
      </c>
      <c r="N560" s="129">
        <v>29.0</v>
      </c>
      <c r="O560" s="129">
        <v>23.0</v>
      </c>
      <c r="P560" s="129">
        <v>809.0</v>
      </c>
      <c r="Q560" s="129">
        <v>732.0</v>
      </c>
      <c r="R560" s="129">
        <v>143.0</v>
      </c>
      <c r="S560" s="129">
        <v>98.0</v>
      </c>
      <c r="T560" s="129">
        <v>26.0</v>
      </c>
      <c r="U560" s="129">
        <v>10.0</v>
      </c>
      <c r="V560" s="129">
        <v>45.0</v>
      </c>
      <c r="W560" s="129">
        <v>14.69</v>
      </c>
      <c r="X560" s="129">
        <v>8.5</v>
      </c>
      <c r="Y560" s="129">
        <v>1.0</v>
      </c>
      <c r="Z560" s="129">
        <v>1.0</v>
      </c>
      <c r="AA560" s="129">
        <v>3.0</v>
      </c>
      <c r="AB560" s="129">
        <v>4.0</v>
      </c>
      <c r="AC560" s="129">
        <v>2.0</v>
      </c>
      <c r="AD560" s="129">
        <v>2.85</v>
      </c>
      <c r="AE560" s="129">
        <v>186.0</v>
      </c>
      <c r="AF560" s="129">
        <v>1.0</v>
      </c>
      <c r="AG560" s="129">
        <v>1.0</v>
      </c>
      <c r="AH560" s="129">
        <v>2.0</v>
      </c>
      <c r="AI560" s="129">
        <v>3.0</v>
      </c>
      <c r="AJ560" s="129">
        <v>2.0</v>
      </c>
      <c r="AK560" s="129">
        <v>3.0</v>
      </c>
      <c r="AL560" s="130">
        <v>45386.658824652775</v>
      </c>
    </row>
    <row r="561">
      <c r="A561" s="129">
        <v>3007.0</v>
      </c>
      <c r="B561" s="14" t="s">
        <v>31</v>
      </c>
      <c r="C561" s="14" t="s">
        <v>32</v>
      </c>
      <c r="D561" s="14" t="s">
        <v>226</v>
      </c>
      <c r="E561" s="14" t="s">
        <v>780</v>
      </c>
      <c r="F561" s="15" t="s">
        <v>776</v>
      </c>
      <c r="G561" s="15" t="s">
        <v>772</v>
      </c>
      <c r="H561" s="18" t="s">
        <v>1057</v>
      </c>
      <c r="I561" s="18" t="s">
        <v>1058</v>
      </c>
      <c r="J561" s="129">
        <v>1885914.51</v>
      </c>
      <c r="K561" s="129">
        <v>1682135.98</v>
      </c>
      <c r="L561" s="129">
        <v>53237.58</v>
      </c>
      <c r="M561" s="129">
        <v>48276.25</v>
      </c>
      <c r="N561" s="129">
        <v>15.0</v>
      </c>
      <c r="O561" s="129">
        <v>4.0</v>
      </c>
      <c r="P561" s="129">
        <v>442.0</v>
      </c>
      <c r="Q561" s="129">
        <v>465.0</v>
      </c>
      <c r="R561" s="129">
        <v>111.0</v>
      </c>
      <c r="S561" s="129">
        <v>45.0</v>
      </c>
      <c r="T561" s="129">
        <v>275.0</v>
      </c>
      <c r="U561" s="129">
        <v>-4.0</v>
      </c>
      <c r="V561" s="129">
        <v>146.0</v>
      </c>
      <c r="W561" s="129">
        <v>10.28</v>
      </c>
      <c r="X561" s="129">
        <v>12.11</v>
      </c>
      <c r="Y561" s="129">
        <v>5.0</v>
      </c>
      <c r="Z561" s="129">
        <v>1.0</v>
      </c>
      <c r="AA561" s="129">
        <v>5.0</v>
      </c>
      <c r="AB561" s="129">
        <v>3.0</v>
      </c>
      <c r="AC561" s="129">
        <v>2.0</v>
      </c>
      <c r="AD561" s="129">
        <v>3.05</v>
      </c>
      <c r="AE561" s="129">
        <v>165.0</v>
      </c>
      <c r="AF561" s="129">
        <v>4.0</v>
      </c>
      <c r="AG561" s="129">
        <v>1.0</v>
      </c>
      <c r="AH561" s="129">
        <v>4.0</v>
      </c>
      <c r="AI561" s="129">
        <v>2.0</v>
      </c>
      <c r="AJ561" s="129">
        <v>2.0</v>
      </c>
      <c r="AK561" s="129">
        <v>3.0</v>
      </c>
      <c r="AL561" s="130">
        <v>45386.658824652775</v>
      </c>
    </row>
    <row r="562">
      <c r="A562" s="129">
        <v>3008.0</v>
      </c>
      <c r="B562" s="14" t="s">
        <v>31</v>
      </c>
      <c r="C562" s="14" t="s">
        <v>32</v>
      </c>
      <c r="D562" s="14" t="s">
        <v>781</v>
      </c>
      <c r="E562" s="14" t="s">
        <v>782</v>
      </c>
      <c r="F562" s="15" t="s">
        <v>783</v>
      </c>
      <c r="G562" s="15" t="s">
        <v>772</v>
      </c>
      <c r="H562" s="18" t="s">
        <v>1057</v>
      </c>
      <c r="I562" s="18" t="s">
        <v>1058</v>
      </c>
      <c r="J562" s="129">
        <v>4845228.03</v>
      </c>
      <c r="K562" s="129">
        <v>4771222.33</v>
      </c>
      <c r="L562" s="129">
        <v>141294.49</v>
      </c>
      <c r="M562" s="129">
        <v>145594.75</v>
      </c>
      <c r="N562" s="129">
        <v>99.0</v>
      </c>
      <c r="O562" s="129">
        <v>57.0</v>
      </c>
      <c r="P562" s="129">
        <v>981.0</v>
      </c>
      <c r="Q562" s="129">
        <v>1080.0</v>
      </c>
      <c r="R562" s="129">
        <v>119.0</v>
      </c>
      <c r="S562" s="129">
        <v>98.0</v>
      </c>
      <c r="T562" s="129">
        <v>73.0</v>
      </c>
      <c r="U562" s="129">
        <v>-9.0</v>
      </c>
      <c r="V562" s="129">
        <v>21.0</v>
      </c>
      <c r="W562" s="129">
        <v>-2.95</v>
      </c>
      <c r="X562" s="129">
        <v>1.55</v>
      </c>
      <c r="Y562" s="129">
        <v>3.0</v>
      </c>
      <c r="Z562" s="129">
        <v>1.0</v>
      </c>
      <c r="AA562" s="129">
        <v>2.0</v>
      </c>
      <c r="AB562" s="129">
        <v>1.0</v>
      </c>
      <c r="AC562" s="129">
        <v>1.0</v>
      </c>
      <c r="AD562" s="129">
        <v>1.3</v>
      </c>
      <c r="AE562" s="129">
        <v>394.0</v>
      </c>
      <c r="AF562" s="129">
        <v>2.0</v>
      </c>
      <c r="AG562" s="129">
        <v>1.0</v>
      </c>
      <c r="AH562" s="129">
        <v>2.0</v>
      </c>
      <c r="AI562" s="129">
        <v>1.0</v>
      </c>
      <c r="AJ562" s="129">
        <v>1.0</v>
      </c>
      <c r="AK562" s="129">
        <v>1.0</v>
      </c>
      <c r="AL562" s="130">
        <v>45386.658824652775</v>
      </c>
    </row>
    <row r="563">
      <c r="A563" s="129">
        <v>3009.0</v>
      </c>
      <c r="B563" s="14" t="s">
        <v>37</v>
      </c>
      <c r="C563" s="14" t="s">
        <v>32</v>
      </c>
      <c r="D563" s="14" t="s">
        <v>784</v>
      </c>
      <c r="E563" s="14" t="s">
        <v>785</v>
      </c>
      <c r="F563" s="15" t="s">
        <v>776</v>
      </c>
      <c r="G563" s="15" t="s">
        <v>772</v>
      </c>
      <c r="H563" s="18" t="s">
        <v>1057</v>
      </c>
      <c r="I563" s="18" t="s">
        <v>1058</v>
      </c>
      <c r="J563" s="129">
        <v>2432910.82</v>
      </c>
      <c r="K563" s="129">
        <v>2383768.56</v>
      </c>
      <c r="L563" s="129">
        <v>56929.24</v>
      </c>
      <c r="M563" s="129">
        <v>59004.52</v>
      </c>
      <c r="N563" s="129">
        <v>3.0</v>
      </c>
      <c r="O563" s="129">
        <v>7.0</v>
      </c>
      <c r="P563" s="129">
        <v>412.0</v>
      </c>
      <c r="Q563" s="129">
        <v>521.0</v>
      </c>
      <c r="R563" s="129">
        <v>109.0</v>
      </c>
      <c r="S563" s="129">
        <v>107.0</v>
      </c>
      <c r="T563" s="129">
        <v>-57.0</v>
      </c>
      <c r="U563" s="129">
        <v>-20.0</v>
      </c>
      <c r="V563" s="129">
        <v>1.0</v>
      </c>
      <c r="W563" s="129">
        <v>-3.52</v>
      </c>
      <c r="X563" s="129">
        <v>2.06</v>
      </c>
      <c r="Y563" s="129">
        <v>1.0</v>
      </c>
      <c r="Z563" s="129">
        <v>1.0</v>
      </c>
      <c r="AA563" s="129">
        <v>1.0</v>
      </c>
      <c r="AB563" s="129">
        <v>1.0</v>
      </c>
      <c r="AC563" s="129">
        <v>1.0</v>
      </c>
      <c r="AD563" s="129">
        <v>1.0</v>
      </c>
      <c r="AE563" s="129">
        <v>550.0</v>
      </c>
      <c r="AF563" s="129">
        <v>1.0</v>
      </c>
      <c r="AG563" s="129">
        <v>1.0</v>
      </c>
      <c r="AH563" s="129">
        <v>1.0</v>
      </c>
      <c r="AI563" s="129">
        <v>1.0</v>
      </c>
      <c r="AJ563" s="129">
        <v>1.0</v>
      </c>
      <c r="AK563" s="129">
        <v>1.0</v>
      </c>
      <c r="AL563" s="130">
        <v>45386.658824652775</v>
      </c>
    </row>
    <row r="564">
      <c r="A564" s="129">
        <v>3010.0</v>
      </c>
      <c r="B564" s="14" t="s">
        <v>31</v>
      </c>
      <c r="C564" s="14" t="s">
        <v>32</v>
      </c>
      <c r="D564" s="14" t="s">
        <v>226</v>
      </c>
      <c r="E564" s="14" t="s">
        <v>780</v>
      </c>
      <c r="F564" s="15" t="s">
        <v>776</v>
      </c>
      <c r="G564" s="15" t="s">
        <v>772</v>
      </c>
      <c r="H564" s="18" t="s">
        <v>1057</v>
      </c>
      <c r="I564" s="18" t="s">
        <v>1058</v>
      </c>
      <c r="J564" s="129">
        <v>1649395.95</v>
      </c>
      <c r="K564" s="129">
        <v>2211472.31</v>
      </c>
      <c r="L564" s="129">
        <v>41353.53</v>
      </c>
      <c r="M564" s="129">
        <v>62745.55</v>
      </c>
      <c r="N564" s="129">
        <v>23.0</v>
      </c>
      <c r="O564" s="129">
        <v>18.0</v>
      </c>
      <c r="P564" s="129">
        <v>411.0</v>
      </c>
      <c r="Q564" s="129">
        <v>521.0</v>
      </c>
      <c r="R564" s="129">
        <v>50.0</v>
      </c>
      <c r="S564" s="129">
        <v>26.0</v>
      </c>
      <c r="T564" s="129">
        <v>27.0</v>
      </c>
      <c r="U564" s="129">
        <v>-21.0</v>
      </c>
      <c r="V564" s="129">
        <v>92.0</v>
      </c>
      <c r="W564" s="129">
        <v>-34.09</v>
      </c>
      <c r="X564" s="129">
        <v>-25.42</v>
      </c>
      <c r="Y564" s="129">
        <v>1.0</v>
      </c>
      <c r="Z564" s="129">
        <v>1.0</v>
      </c>
      <c r="AA564" s="129">
        <v>5.0</v>
      </c>
      <c r="AB564" s="129">
        <v>1.0</v>
      </c>
      <c r="AC564" s="129">
        <v>1.0</v>
      </c>
      <c r="AD564" s="129">
        <v>1.8</v>
      </c>
      <c r="AE564" s="129">
        <v>303.0</v>
      </c>
      <c r="AF564" s="129">
        <v>1.0</v>
      </c>
      <c r="AG564" s="129">
        <v>1.0</v>
      </c>
      <c r="AH564" s="129">
        <v>4.0</v>
      </c>
      <c r="AI564" s="129">
        <v>1.0</v>
      </c>
      <c r="AJ564" s="129">
        <v>1.0</v>
      </c>
      <c r="AK564" s="129">
        <v>1.0</v>
      </c>
      <c r="AL564" s="130">
        <v>45386.658824652775</v>
      </c>
    </row>
    <row r="565">
      <c r="A565" s="129">
        <v>3012.0</v>
      </c>
      <c r="B565" s="14" t="s">
        <v>37</v>
      </c>
      <c r="C565" s="14" t="s">
        <v>32</v>
      </c>
      <c r="D565" s="14" t="s">
        <v>786</v>
      </c>
      <c r="E565" s="14" t="s">
        <v>787</v>
      </c>
      <c r="F565" s="15" t="s">
        <v>771</v>
      </c>
      <c r="G565" s="15" t="s">
        <v>772</v>
      </c>
      <c r="H565" s="18" t="s">
        <v>1057</v>
      </c>
      <c r="I565" s="18" t="s">
        <v>1058</v>
      </c>
      <c r="J565" s="129">
        <v>674731.58</v>
      </c>
      <c r="K565" s="129">
        <v>590261.31</v>
      </c>
      <c r="L565" s="129">
        <v>14891.8</v>
      </c>
      <c r="M565" s="129">
        <v>13542.22</v>
      </c>
      <c r="N565" s="129">
        <v>16.0</v>
      </c>
      <c r="O565" s="14" t="s">
        <v>41</v>
      </c>
      <c r="P565" s="129">
        <v>185.0</v>
      </c>
      <c r="Q565" s="129">
        <v>156.0</v>
      </c>
      <c r="R565" s="129">
        <v>20.0</v>
      </c>
      <c r="S565" s="129">
        <v>21.0</v>
      </c>
      <c r="T565" s="14" t="s">
        <v>41</v>
      </c>
      <c r="U565" s="129">
        <v>18.0</v>
      </c>
      <c r="V565" s="129">
        <v>-4.0</v>
      </c>
      <c r="W565" s="129">
        <v>9.97</v>
      </c>
      <c r="X565" s="129">
        <v>14.31</v>
      </c>
      <c r="Y565" s="14" t="s">
        <v>41</v>
      </c>
      <c r="Z565" s="129">
        <v>1.0</v>
      </c>
      <c r="AA565" s="129">
        <v>1.0</v>
      </c>
      <c r="AB565" s="129">
        <v>3.0</v>
      </c>
      <c r="AC565" s="129">
        <v>3.0</v>
      </c>
      <c r="AD565" s="129">
        <v>2.25</v>
      </c>
      <c r="AE565" s="129">
        <v>239.0</v>
      </c>
      <c r="AF565" s="14" t="s">
        <v>41</v>
      </c>
      <c r="AG565" s="129">
        <v>1.0</v>
      </c>
      <c r="AH565" s="129">
        <v>1.0</v>
      </c>
      <c r="AI565" s="129">
        <v>2.0</v>
      </c>
      <c r="AJ565" s="129">
        <v>2.0</v>
      </c>
      <c r="AK565" s="129">
        <v>2.0</v>
      </c>
      <c r="AL565" s="130">
        <v>45386.658824652775</v>
      </c>
    </row>
    <row r="566">
      <c r="A566" s="129">
        <v>3014.0</v>
      </c>
      <c r="B566" s="14" t="s">
        <v>31</v>
      </c>
      <c r="C566" s="14" t="s">
        <v>32</v>
      </c>
      <c r="D566" s="14" t="s">
        <v>74</v>
      </c>
      <c r="E566" s="14" t="s">
        <v>332</v>
      </c>
      <c r="F566" s="15" t="s">
        <v>776</v>
      </c>
      <c r="G566" s="15" t="s">
        <v>772</v>
      </c>
      <c r="H566" s="18" t="s">
        <v>1057</v>
      </c>
      <c r="I566" s="18" t="s">
        <v>1058</v>
      </c>
      <c r="J566" s="129">
        <v>5181588.63</v>
      </c>
      <c r="K566" s="129">
        <v>4155688.6</v>
      </c>
      <c r="L566" s="129">
        <v>160138.74</v>
      </c>
      <c r="M566" s="129">
        <v>125842.45</v>
      </c>
      <c r="N566" s="129">
        <v>152.0</v>
      </c>
      <c r="O566" s="129">
        <v>140.0</v>
      </c>
      <c r="P566" s="129">
        <v>1044.0</v>
      </c>
      <c r="Q566" s="129">
        <v>837.0</v>
      </c>
      <c r="R566" s="129">
        <v>177.0</v>
      </c>
      <c r="S566" s="129">
        <v>165.0</v>
      </c>
      <c r="T566" s="129">
        <v>8.0</v>
      </c>
      <c r="U566" s="129">
        <v>24.0</v>
      </c>
      <c r="V566" s="129">
        <v>7.0</v>
      </c>
      <c r="W566" s="129">
        <v>27.25</v>
      </c>
      <c r="X566" s="129">
        <v>24.69</v>
      </c>
      <c r="Y566" s="129">
        <v>1.0</v>
      </c>
      <c r="Z566" s="129">
        <v>1.0</v>
      </c>
      <c r="AA566" s="129">
        <v>1.0</v>
      </c>
      <c r="AB566" s="129">
        <v>5.0</v>
      </c>
      <c r="AC566" s="129">
        <v>4.0</v>
      </c>
      <c r="AD566" s="129">
        <v>3.35</v>
      </c>
      <c r="AE566" s="129">
        <v>143.0</v>
      </c>
      <c r="AF566" s="129">
        <v>1.0</v>
      </c>
      <c r="AG566" s="129">
        <v>1.0</v>
      </c>
      <c r="AH566" s="129">
        <v>1.0</v>
      </c>
      <c r="AI566" s="129">
        <v>4.0</v>
      </c>
      <c r="AJ566" s="129">
        <v>3.0</v>
      </c>
      <c r="AK566" s="129">
        <v>3.0</v>
      </c>
      <c r="AL566" s="130">
        <v>45386.658824652775</v>
      </c>
    </row>
    <row r="567">
      <c r="A567" s="129">
        <v>3015.0</v>
      </c>
      <c r="B567" s="14" t="s">
        <v>31</v>
      </c>
      <c r="C567" s="14" t="s">
        <v>32</v>
      </c>
      <c r="D567" s="14" t="s">
        <v>788</v>
      </c>
      <c r="E567" s="14" t="s">
        <v>789</v>
      </c>
      <c r="F567" s="15" t="s">
        <v>776</v>
      </c>
      <c r="G567" s="15" t="s">
        <v>772</v>
      </c>
      <c r="H567" s="18" t="s">
        <v>1057</v>
      </c>
      <c r="I567" s="18" t="s">
        <v>1058</v>
      </c>
      <c r="J567" s="129">
        <v>2976047.47</v>
      </c>
      <c r="K567" s="129">
        <v>2942677.6</v>
      </c>
      <c r="L567" s="129">
        <v>82804.91</v>
      </c>
      <c r="M567" s="129">
        <v>83528.22</v>
      </c>
      <c r="N567" s="129">
        <v>34.0</v>
      </c>
      <c r="O567" s="129">
        <v>22.0</v>
      </c>
      <c r="P567" s="129">
        <v>496.0</v>
      </c>
      <c r="Q567" s="129">
        <v>482.0</v>
      </c>
      <c r="R567" s="129">
        <v>41.0</v>
      </c>
      <c r="S567" s="129">
        <v>37.0</v>
      </c>
      <c r="T567" s="129">
        <v>54.0</v>
      </c>
      <c r="U567" s="129">
        <v>2.0</v>
      </c>
      <c r="V567" s="129">
        <v>10.0</v>
      </c>
      <c r="W567" s="129">
        <v>-0.87</v>
      </c>
      <c r="X567" s="129">
        <v>1.13</v>
      </c>
      <c r="Y567" s="129">
        <v>2.0</v>
      </c>
      <c r="Z567" s="129">
        <v>1.0</v>
      </c>
      <c r="AA567" s="129">
        <v>1.0</v>
      </c>
      <c r="AB567" s="129">
        <v>1.0</v>
      </c>
      <c r="AC567" s="129">
        <v>1.0</v>
      </c>
      <c r="AD567" s="129">
        <v>1.05</v>
      </c>
      <c r="AE567" s="129">
        <v>483.0</v>
      </c>
      <c r="AF567" s="129">
        <v>2.0</v>
      </c>
      <c r="AG567" s="129">
        <v>1.0</v>
      </c>
      <c r="AH567" s="129">
        <v>1.0</v>
      </c>
      <c r="AI567" s="129">
        <v>1.0</v>
      </c>
      <c r="AJ567" s="129">
        <v>1.0</v>
      </c>
      <c r="AK567" s="129">
        <v>1.0</v>
      </c>
      <c r="AL567" s="130">
        <v>45386.658824652775</v>
      </c>
    </row>
    <row r="568">
      <c r="A568" s="129">
        <v>3016.0</v>
      </c>
      <c r="B568" s="14" t="s">
        <v>31</v>
      </c>
      <c r="C568" s="14" t="s">
        <v>32</v>
      </c>
      <c r="D568" s="14" t="s">
        <v>462</v>
      </c>
      <c r="E568" s="14" t="s">
        <v>790</v>
      </c>
      <c r="F568" s="15" t="s">
        <v>776</v>
      </c>
      <c r="G568" s="15" t="s">
        <v>772</v>
      </c>
      <c r="H568" s="18" t="s">
        <v>1057</v>
      </c>
      <c r="I568" s="18" t="s">
        <v>1058</v>
      </c>
      <c r="J568" s="129">
        <v>9711451.14</v>
      </c>
      <c r="K568" s="129">
        <v>1.002965746E7</v>
      </c>
      <c r="L568" s="129">
        <v>256917.75</v>
      </c>
      <c r="M568" s="129">
        <v>282298.9</v>
      </c>
      <c r="N568" s="129">
        <v>37.0</v>
      </c>
      <c r="O568" s="129">
        <v>1.0</v>
      </c>
      <c r="P568" s="129">
        <v>1264.0</v>
      </c>
      <c r="Q568" s="129">
        <v>1407.0</v>
      </c>
      <c r="R568" s="129">
        <v>72.0</v>
      </c>
      <c r="S568" s="129">
        <v>72.0</v>
      </c>
      <c r="T568" s="129">
        <v>3600.0</v>
      </c>
      <c r="U568" s="129">
        <v>-10.0</v>
      </c>
      <c r="V568" s="129">
        <v>0.0</v>
      </c>
      <c r="W568" s="129">
        <v>-8.99</v>
      </c>
      <c r="X568" s="129">
        <v>-3.17</v>
      </c>
      <c r="Y568" s="129">
        <v>5.0</v>
      </c>
      <c r="Z568" s="129">
        <v>1.0</v>
      </c>
      <c r="AA568" s="129">
        <v>1.0</v>
      </c>
      <c r="AB568" s="129">
        <v>1.0</v>
      </c>
      <c r="AC568" s="129">
        <v>1.0</v>
      </c>
      <c r="AD568" s="129">
        <v>1.2</v>
      </c>
      <c r="AE568" s="129">
        <v>455.0</v>
      </c>
      <c r="AF568" s="129">
        <v>4.0</v>
      </c>
      <c r="AG568" s="129">
        <v>1.0</v>
      </c>
      <c r="AH568" s="129">
        <v>1.0</v>
      </c>
      <c r="AI568" s="129">
        <v>1.0</v>
      </c>
      <c r="AJ568" s="129">
        <v>1.0</v>
      </c>
      <c r="AK568" s="129">
        <v>1.0</v>
      </c>
      <c r="AL568" s="130">
        <v>45386.658824652775</v>
      </c>
    </row>
    <row r="569">
      <c r="A569" s="129">
        <v>3019.0</v>
      </c>
      <c r="B569" s="14" t="s">
        <v>31</v>
      </c>
      <c r="C569" s="14" t="s">
        <v>32</v>
      </c>
      <c r="D569" s="14" t="s">
        <v>726</v>
      </c>
      <c r="E569" s="14" t="s">
        <v>780</v>
      </c>
      <c r="F569" s="15" t="s">
        <v>776</v>
      </c>
      <c r="G569" s="15" t="s">
        <v>772</v>
      </c>
      <c r="H569" s="18" t="s">
        <v>1057</v>
      </c>
      <c r="I569" s="18" t="s">
        <v>1058</v>
      </c>
      <c r="J569" s="129">
        <v>2592931.27</v>
      </c>
      <c r="K569" s="129">
        <v>2896003.31</v>
      </c>
      <c r="L569" s="129">
        <v>86082.17</v>
      </c>
      <c r="M569" s="129">
        <v>88127.83</v>
      </c>
      <c r="N569" s="129">
        <v>49.0</v>
      </c>
      <c r="O569" s="129">
        <v>62.0</v>
      </c>
      <c r="P569" s="129">
        <v>675.0</v>
      </c>
      <c r="Q569" s="129">
        <v>698.0</v>
      </c>
      <c r="R569" s="129">
        <v>111.0</v>
      </c>
      <c r="S569" s="129">
        <v>104.0</v>
      </c>
      <c r="T569" s="129">
        <v>-20.0</v>
      </c>
      <c r="U569" s="129">
        <v>-3.0</v>
      </c>
      <c r="V569" s="129">
        <v>6.0</v>
      </c>
      <c r="W569" s="129">
        <v>-2.32</v>
      </c>
      <c r="X569" s="129">
        <v>-10.47</v>
      </c>
      <c r="Y569" s="129">
        <v>1.0</v>
      </c>
      <c r="Z569" s="129">
        <v>1.0</v>
      </c>
      <c r="AA569" s="129">
        <v>1.0</v>
      </c>
      <c r="AB569" s="129">
        <v>1.0</v>
      </c>
      <c r="AC569" s="129">
        <v>1.0</v>
      </c>
      <c r="AD569" s="129">
        <v>1.0</v>
      </c>
      <c r="AE569" s="129">
        <v>559.0</v>
      </c>
      <c r="AF569" s="129">
        <v>1.0</v>
      </c>
      <c r="AG569" s="129">
        <v>1.0</v>
      </c>
      <c r="AH569" s="129">
        <v>1.0</v>
      </c>
      <c r="AI569" s="129">
        <v>1.0</v>
      </c>
      <c r="AJ569" s="129">
        <v>1.0</v>
      </c>
      <c r="AK569" s="129">
        <v>1.0</v>
      </c>
      <c r="AL569" s="130">
        <v>45386.658824652775</v>
      </c>
    </row>
    <row r="570">
      <c r="A570" s="129">
        <v>3021.0</v>
      </c>
      <c r="B570" s="14" t="s">
        <v>31</v>
      </c>
      <c r="C570" s="14" t="s">
        <v>32</v>
      </c>
      <c r="D570" s="14" t="s">
        <v>434</v>
      </c>
      <c r="E570" s="14" t="s">
        <v>791</v>
      </c>
      <c r="F570" s="15" t="s">
        <v>792</v>
      </c>
      <c r="G570" s="15" t="s">
        <v>772</v>
      </c>
      <c r="H570" s="18" t="s">
        <v>1057</v>
      </c>
      <c r="I570" s="18" t="s">
        <v>1058</v>
      </c>
      <c r="J570" s="129">
        <v>2136313.09</v>
      </c>
      <c r="K570" s="129">
        <v>1891704.39</v>
      </c>
      <c r="L570" s="129">
        <v>64689.45</v>
      </c>
      <c r="M570" s="129">
        <v>60108.0</v>
      </c>
      <c r="N570" s="129">
        <v>4.0</v>
      </c>
      <c r="O570" s="129">
        <v>8.0</v>
      </c>
      <c r="P570" s="129">
        <v>522.0</v>
      </c>
      <c r="Q570" s="129">
        <v>495.0</v>
      </c>
      <c r="R570" s="129">
        <v>25.0</v>
      </c>
      <c r="S570" s="129">
        <v>29.0</v>
      </c>
      <c r="T570" s="129">
        <v>-50.0</v>
      </c>
      <c r="U570" s="129">
        <v>5.0</v>
      </c>
      <c r="V570" s="129">
        <v>-13.0</v>
      </c>
      <c r="W570" s="129">
        <v>7.62</v>
      </c>
      <c r="X570" s="129">
        <v>12.93</v>
      </c>
      <c r="Y570" s="129">
        <v>1.0</v>
      </c>
      <c r="Z570" s="129">
        <v>1.0</v>
      </c>
      <c r="AA570" s="129">
        <v>1.0</v>
      </c>
      <c r="AB570" s="129">
        <v>2.0</v>
      </c>
      <c r="AC570" s="129">
        <v>2.0</v>
      </c>
      <c r="AD570" s="129">
        <v>1.65</v>
      </c>
      <c r="AE570" s="129">
        <v>332.0</v>
      </c>
      <c r="AF570" s="129">
        <v>1.0</v>
      </c>
      <c r="AG570" s="129">
        <v>1.0</v>
      </c>
      <c r="AH570" s="129">
        <v>1.0</v>
      </c>
      <c r="AI570" s="129">
        <v>1.0</v>
      </c>
      <c r="AJ570" s="129">
        <v>2.0</v>
      </c>
      <c r="AK570" s="129">
        <v>1.0</v>
      </c>
      <c r="AL570" s="130">
        <v>45386.658824652775</v>
      </c>
    </row>
    <row r="571">
      <c r="A571" s="129">
        <v>3022.0</v>
      </c>
      <c r="B571" s="14" t="s">
        <v>31</v>
      </c>
      <c r="C571" s="14" t="s">
        <v>32</v>
      </c>
      <c r="D571" s="14" t="s">
        <v>786</v>
      </c>
      <c r="E571" s="14" t="s">
        <v>787</v>
      </c>
      <c r="F571" s="15" t="s">
        <v>771</v>
      </c>
      <c r="G571" s="15" t="s">
        <v>772</v>
      </c>
      <c r="H571" s="18" t="s">
        <v>1057</v>
      </c>
      <c r="I571" s="18" t="s">
        <v>1058</v>
      </c>
      <c r="J571" s="129">
        <v>3212429.39</v>
      </c>
      <c r="K571" s="129">
        <v>2914970.62</v>
      </c>
      <c r="L571" s="129">
        <v>66305.11</v>
      </c>
      <c r="M571" s="129">
        <v>63343.6</v>
      </c>
      <c r="N571" s="129">
        <v>30.0</v>
      </c>
      <c r="O571" s="129">
        <v>32.0</v>
      </c>
      <c r="P571" s="129">
        <v>631.0</v>
      </c>
      <c r="Q571" s="129">
        <v>599.0</v>
      </c>
      <c r="R571" s="129">
        <v>72.0</v>
      </c>
      <c r="S571" s="129">
        <v>69.0</v>
      </c>
      <c r="T571" s="129">
        <v>-6.0</v>
      </c>
      <c r="U571" s="129">
        <v>5.0</v>
      </c>
      <c r="V571" s="129">
        <v>4.0</v>
      </c>
      <c r="W571" s="129">
        <v>4.68</v>
      </c>
      <c r="X571" s="129">
        <v>10.2</v>
      </c>
      <c r="Y571" s="129">
        <v>1.0</v>
      </c>
      <c r="Z571" s="129">
        <v>1.0</v>
      </c>
      <c r="AA571" s="129">
        <v>1.0</v>
      </c>
      <c r="AB571" s="129">
        <v>2.0</v>
      </c>
      <c r="AC571" s="129">
        <v>2.0</v>
      </c>
      <c r="AD571" s="129">
        <v>1.65</v>
      </c>
      <c r="AE571" s="129">
        <v>334.0</v>
      </c>
      <c r="AF571" s="129">
        <v>1.0</v>
      </c>
      <c r="AG571" s="129">
        <v>1.0</v>
      </c>
      <c r="AH571" s="129">
        <v>1.0</v>
      </c>
      <c r="AI571" s="129">
        <v>1.0</v>
      </c>
      <c r="AJ571" s="129">
        <v>2.0</v>
      </c>
      <c r="AK571" s="129">
        <v>1.0</v>
      </c>
      <c r="AL571" s="130">
        <v>45386.658824652775</v>
      </c>
    </row>
    <row r="572">
      <c r="A572" s="129">
        <v>3023.0</v>
      </c>
      <c r="B572" s="14" t="s">
        <v>31</v>
      </c>
      <c r="C572" s="14" t="s">
        <v>32</v>
      </c>
      <c r="D572" s="14" t="s">
        <v>457</v>
      </c>
      <c r="E572" s="14" t="s">
        <v>793</v>
      </c>
      <c r="F572" s="15" t="s">
        <v>794</v>
      </c>
      <c r="G572" s="15" t="s">
        <v>772</v>
      </c>
      <c r="H572" s="18" t="s">
        <v>1057</v>
      </c>
      <c r="I572" s="18" t="s">
        <v>1058</v>
      </c>
      <c r="J572" s="129">
        <v>1592554.41</v>
      </c>
      <c r="K572" s="129">
        <v>1271358.97</v>
      </c>
      <c r="L572" s="129">
        <v>44250.74</v>
      </c>
      <c r="M572" s="129">
        <v>35780.64</v>
      </c>
      <c r="N572" s="129">
        <v>19.0</v>
      </c>
      <c r="O572" s="129">
        <v>19.0</v>
      </c>
      <c r="P572" s="129">
        <v>300.0</v>
      </c>
      <c r="Q572" s="129">
        <v>287.0</v>
      </c>
      <c r="R572" s="129">
        <v>23.0</v>
      </c>
      <c r="S572" s="129">
        <v>19.0</v>
      </c>
      <c r="T572" s="129">
        <v>0.0</v>
      </c>
      <c r="U572" s="129">
        <v>4.0</v>
      </c>
      <c r="V572" s="129">
        <v>21.0</v>
      </c>
      <c r="W572" s="129">
        <v>23.67</v>
      </c>
      <c r="X572" s="129">
        <v>25.26</v>
      </c>
      <c r="Y572" s="129">
        <v>1.0</v>
      </c>
      <c r="Z572" s="129">
        <v>1.0</v>
      </c>
      <c r="AA572" s="129">
        <v>2.0</v>
      </c>
      <c r="AB572" s="129">
        <v>5.0</v>
      </c>
      <c r="AC572" s="129">
        <v>4.0</v>
      </c>
      <c r="AD572" s="129">
        <v>3.55</v>
      </c>
      <c r="AE572" s="129">
        <v>119.0</v>
      </c>
      <c r="AF572" s="129">
        <v>1.0</v>
      </c>
      <c r="AG572" s="129">
        <v>1.0</v>
      </c>
      <c r="AH572" s="129">
        <v>2.0</v>
      </c>
      <c r="AI572" s="129">
        <v>4.0</v>
      </c>
      <c r="AJ572" s="129">
        <v>3.0</v>
      </c>
      <c r="AK572" s="129">
        <v>3.0</v>
      </c>
      <c r="AL572" s="130">
        <v>45386.658824652775</v>
      </c>
    </row>
    <row r="573">
      <c r="A573" s="129">
        <v>3024.0</v>
      </c>
      <c r="B573" s="14" t="s">
        <v>31</v>
      </c>
      <c r="C573" s="14" t="s">
        <v>32</v>
      </c>
      <c r="D573" s="14" t="s">
        <v>226</v>
      </c>
      <c r="E573" s="14" t="s">
        <v>780</v>
      </c>
      <c r="F573" s="15" t="s">
        <v>776</v>
      </c>
      <c r="G573" s="15" t="s">
        <v>772</v>
      </c>
      <c r="H573" s="18" t="s">
        <v>1057</v>
      </c>
      <c r="I573" s="18" t="s">
        <v>1058</v>
      </c>
      <c r="J573" s="129">
        <v>7612374.3</v>
      </c>
      <c r="K573" s="129">
        <v>8570601.84</v>
      </c>
      <c r="L573" s="129">
        <v>234795.87</v>
      </c>
      <c r="M573" s="129">
        <v>255158.67</v>
      </c>
      <c r="N573" s="129">
        <v>15.0</v>
      </c>
      <c r="O573" s="129">
        <v>15.0</v>
      </c>
      <c r="P573" s="129">
        <v>1529.0</v>
      </c>
      <c r="Q573" s="129">
        <v>1450.0</v>
      </c>
      <c r="R573" s="129">
        <v>256.0</v>
      </c>
      <c r="S573" s="129">
        <v>222.0</v>
      </c>
      <c r="T573" s="129">
        <v>0.0</v>
      </c>
      <c r="U573" s="129">
        <v>5.0</v>
      </c>
      <c r="V573" s="129">
        <v>15.0</v>
      </c>
      <c r="W573" s="129">
        <v>-7.98</v>
      </c>
      <c r="X573" s="129">
        <v>-11.18</v>
      </c>
      <c r="Y573" s="129">
        <v>1.0</v>
      </c>
      <c r="Z573" s="129">
        <v>1.0</v>
      </c>
      <c r="AA573" s="129">
        <v>1.0</v>
      </c>
      <c r="AB573" s="129">
        <v>1.0</v>
      </c>
      <c r="AC573" s="129">
        <v>1.0</v>
      </c>
      <c r="AD573" s="129">
        <v>1.0</v>
      </c>
      <c r="AE573" s="129">
        <v>565.0</v>
      </c>
      <c r="AF573" s="129">
        <v>1.0</v>
      </c>
      <c r="AG573" s="129">
        <v>1.0</v>
      </c>
      <c r="AH573" s="129">
        <v>1.0</v>
      </c>
      <c r="AI573" s="129">
        <v>1.0</v>
      </c>
      <c r="AJ573" s="129">
        <v>1.0</v>
      </c>
      <c r="AK573" s="129">
        <v>1.0</v>
      </c>
      <c r="AL573" s="130">
        <v>45386.658824652775</v>
      </c>
    </row>
    <row r="574">
      <c r="A574" s="129">
        <v>3025.0</v>
      </c>
      <c r="B574" s="14" t="s">
        <v>31</v>
      </c>
      <c r="C574" s="14" t="s">
        <v>32</v>
      </c>
      <c r="D574" s="14" t="s">
        <v>795</v>
      </c>
      <c r="E574" s="14" t="s">
        <v>796</v>
      </c>
      <c r="F574" s="15" t="s">
        <v>797</v>
      </c>
      <c r="G574" s="15" t="s">
        <v>772</v>
      </c>
      <c r="H574" s="18" t="s">
        <v>1057</v>
      </c>
      <c r="I574" s="18" t="s">
        <v>1058</v>
      </c>
      <c r="J574" s="129">
        <v>6116563.33</v>
      </c>
      <c r="K574" s="129">
        <v>5061924.82</v>
      </c>
      <c r="L574" s="129">
        <v>157324.34</v>
      </c>
      <c r="M574" s="129">
        <v>134503.88</v>
      </c>
      <c r="N574" s="129">
        <v>7.0</v>
      </c>
      <c r="O574" s="129">
        <v>11.0</v>
      </c>
      <c r="P574" s="129">
        <v>1176.0</v>
      </c>
      <c r="Q574" s="129">
        <v>1024.0</v>
      </c>
      <c r="R574" s="129">
        <v>84.0</v>
      </c>
      <c r="S574" s="129">
        <v>91.0</v>
      </c>
      <c r="T574" s="129">
        <v>-36.0</v>
      </c>
      <c r="U574" s="129">
        <v>14.0</v>
      </c>
      <c r="V574" s="129">
        <v>-7.0</v>
      </c>
      <c r="W574" s="129">
        <v>16.97</v>
      </c>
      <c r="X574" s="129">
        <v>20.83</v>
      </c>
      <c r="Y574" s="129">
        <v>1.0</v>
      </c>
      <c r="Z574" s="129">
        <v>1.0</v>
      </c>
      <c r="AA574" s="129">
        <v>1.0</v>
      </c>
      <c r="AB574" s="129">
        <v>4.0</v>
      </c>
      <c r="AC574" s="129">
        <v>3.0</v>
      </c>
      <c r="AD574" s="129">
        <v>2.7</v>
      </c>
      <c r="AE574" s="129">
        <v>200.0</v>
      </c>
      <c r="AF574" s="129">
        <v>1.0</v>
      </c>
      <c r="AG574" s="129">
        <v>1.0</v>
      </c>
      <c r="AH574" s="129">
        <v>1.0</v>
      </c>
      <c r="AI574" s="129">
        <v>3.0</v>
      </c>
      <c r="AJ574" s="129">
        <v>2.0</v>
      </c>
      <c r="AK574" s="129">
        <v>2.0</v>
      </c>
      <c r="AL574" s="130">
        <v>45386.658824652775</v>
      </c>
    </row>
    <row r="575">
      <c r="A575" s="129">
        <v>3026.0</v>
      </c>
      <c r="B575" s="14" t="s">
        <v>31</v>
      </c>
      <c r="C575" s="14" t="s">
        <v>32</v>
      </c>
      <c r="D575" s="14" t="s">
        <v>798</v>
      </c>
      <c r="E575" s="14" t="s">
        <v>799</v>
      </c>
      <c r="F575" s="15" t="s">
        <v>776</v>
      </c>
      <c r="G575" s="15" t="s">
        <v>772</v>
      </c>
      <c r="H575" s="18" t="s">
        <v>1057</v>
      </c>
      <c r="I575" s="18" t="s">
        <v>1058</v>
      </c>
      <c r="J575" s="129">
        <v>5720879.89</v>
      </c>
      <c r="K575" s="129">
        <v>3582222.18</v>
      </c>
      <c r="L575" s="129">
        <v>163339.89</v>
      </c>
      <c r="M575" s="129">
        <v>107629.5</v>
      </c>
      <c r="N575" s="129">
        <v>67.0</v>
      </c>
      <c r="O575" s="129">
        <v>43.0</v>
      </c>
      <c r="P575" s="129">
        <v>926.0</v>
      </c>
      <c r="Q575" s="129">
        <v>747.0</v>
      </c>
      <c r="R575" s="129">
        <v>73.0</v>
      </c>
      <c r="S575" s="129">
        <v>58.0</v>
      </c>
      <c r="T575" s="129">
        <v>55.0</v>
      </c>
      <c r="U575" s="129">
        <v>23.0</v>
      </c>
      <c r="V575" s="129">
        <v>25.0</v>
      </c>
      <c r="W575" s="129">
        <v>51.76</v>
      </c>
      <c r="X575" s="129">
        <v>59.7</v>
      </c>
      <c r="Y575" s="129">
        <v>2.0</v>
      </c>
      <c r="Z575" s="129">
        <v>1.0</v>
      </c>
      <c r="AA575" s="129">
        <v>2.0</v>
      </c>
      <c r="AB575" s="129">
        <v>5.0</v>
      </c>
      <c r="AC575" s="129">
        <v>5.0</v>
      </c>
      <c r="AD575" s="129">
        <v>3.85</v>
      </c>
      <c r="AE575" s="129">
        <v>56.0</v>
      </c>
      <c r="AF575" s="129">
        <v>2.0</v>
      </c>
      <c r="AG575" s="129">
        <v>1.0</v>
      </c>
      <c r="AH575" s="129">
        <v>2.0</v>
      </c>
      <c r="AI575" s="129">
        <v>4.0</v>
      </c>
      <c r="AJ575" s="129">
        <v>4.0</v>
      </c>
      <c r="AK575" s="129">
        <v>4.0</v>
      </c>
      <c r="AL575" s="130">
        <v>45386.658824652775</v>
      </c>
    </row>
    <row r="576">
      <c r="A576" s="129">
        <v>3027.0</v>
      </c>
      <c r="B576" s="14" t="s">
        <v>31</v>
      </c>
      <c r="C576" s="14" t="s">
        <v>32</v>
      </c>
      <c r="D576" s="14" t="s">
        <v>226</v>
      </c>
      <c r="E576" s="14" t="s">
        <v>780</v>
      </c>
      <c r="F576" s="15" t="s">
        <v>776</v>
      </c>
      <c r="G576" s="15" t="s">
        <v>772</v>
      </c>
      <c r="H576" s="18" t="s">
        <v>1057</v>
      </c>
      <c r="I576" s="18" t="s">
        <v>1058</v>
      </c>
      <c r="J576" s="129">
        <v>1289004.26</v>
      </c>
      <c r="K576" s="129">
        <v>882064.26</v>
      </c>
      <c r="L576" s="129">
        <v>32113.5</v>
      </c>
      <c r="M576" s="129">
        <v>25021.17</v>
      </c>
      <c r="N576" s="129">
        <v>4.0</v>
      </c>
      <c r="O576" s="129">
        <v>2.0</v>
      </c>
      <c r="P576" s="129">
        <v>299.0</v>
      </c>
      <c r="Q576" s="129">
        <v>269.0</v>
      </c>
      <c r="R576" s="129">
        <v>21.0</v>
      </c>
      <c r="S576" s="129">
        <v>16.0</v>
      </c>
      <c r="T576" s="129">
        <v>100.0</v>
      </c>
      <c r="U576" s="129">
        <v>11.0</v>
      </c>
      <c r="V576" s="129">
        <v>31.0</v>
      </c>
      <c r="W576" s="129">
        <v>28.35</v>
      </c>
      <c r="X576" s="129">
        <v>46.13</v>
      </c>
      <c r="Y576" s="129">
        <v>4.0</v>
      </c>
      <c r="Z576" s="129">
        <v>1.0</v>
      </c>
      <c r="AA576" s="129">
        <v>2.0</v>
      </c>
      <c r="AB576" s="129">
        <v>5.0</v>
      </c>
      <c r="AC576" s="129">
        <v>5.0</v>
      </c>
      <c r="AD576" s="129">
        <v>3.95</v>
      </c>
      <c r="AE576" s="129">
        <v>54.0</v>
      </c>
      <c r="AF576" s="129">
        <v>3.0</v>
      </c>
      <c r="AG576" s="129">
        <v>1.0</v>
      </c>
      <c r="AH576" s="129">
        <v>2.0</v>
      </c>
      <c r="AI576" s="129">
        <v>4.0</v>
      </c>
      <c r="AJ576" s="129">
        <v>4.0</v>
      </c>
      <c r="AK576" s="129">
        <v>4.0</v>
      </c>
      <c r="AL576" s="130">
        <v>45386.658824652775</v>
      </c>
    </row>
    <row r="577">
      <c r="A577" s="129">
        <v>3028.0</v>
      </c>
      <c r="B577" s="14" t="s">
        <v>31</v>
      </c>
      <c r="C577" s="14" t="s">
        <v>32</v>
      </c>
      <c r="D577" s="14" t="s">
        <v>203</v>
      </c>
      <c r="E577" s="14" t="s">
        <v>800</v>
      </c>
      <c r="F577" s="15" t="s">
        <v>776</v>
      </c>
      <c r="G577" s="15" t="s">
        <v>772</v>
      </c>
      <c r="H577" s="18" t="s">
        <v>1057</v>
      </c>
      <c r="I577" s="18" t="s">
        <v>1058</v>
      </c>
      <c r="J577" s="129">
        <v>2400055.02</v>
      </c>
      <c r="K577" s="129">
        <v>2667446.95</v>
      </c>
      <c r="L577" s="129">
        <v>64395.38</v>
      </c>
      <c r="M577" s="129">
        <v>73761.0</v>
      </c>
      <c r="N577" s="129">
        <v>46.0</v>
      </c>
      <c r="O577" s="129">
        <v>23.0</v>
      </c>
      <c r="P577" s="129">
        <v>555.0</v>
      </c>
      <c r="Q577" s="129">
        <v>668.0</v>
      </c>
      <c r="R577" s="129">
        <v>69.0</v>
      </c>
      <c r="S577" s="129">
        <v>70.0</v>
      </c>
      <c r="T577" s="129">
        <v>100.0</v>
      </c>
      <c r="U577" s="129">
        <v>-16.0</v>
      </c>
      <c r="V577" s="129">
        <v>-1.0</v>
      </c>
      <c r="W577" s="129">
        <v>-12.7</v>
      </c>
      <c r="X577" s="129">
        <v>-10.02</v>
      </c>
      <c r="Y577" s="129">
        <v>4.0</v>
      </c>
      <c r="Z577" s="129">
        <v>1.0</v>
      </c>
      <c r="AA577" s="129">
        <v>1.0</v>
      </c>
      <c r="AB577" s="129">
        <v>1.0</v>
      </c>
      <c r="AC577" s="129">
        <v>1.0</v>
      </c>
      <c r="AD577" s="129">
        <v>1.15</v>
      </c>
      <c r="AE577" s="129">
        <v>467.0</v>
      </c>
      <c r="AF577" s="129">
        <v>3.0</v>
      </c>
      <c r="AG577" s="129">
        <v>1.0</v>
      </c>
      <c r="AH577" s="129">
        <v>1.0</v>
      </c>
      <c r="AI577" s="129">
        <v>1.0</v>
      </c>
      <c r="AJ577" s="129">
        <v>1.0</v>
      </c>
      <c r="AK577" s="129">
        <v>1.0</v>
      </c>
      <c r="AL577" s="130">
        <v>45386.658824652775</v>
      </c>
    </row>
    <row r="578">
      <c r="A578" s="129">
        <v>3030.0</v>
      </c>
      <c r="B578" s="14" t="s">
        <v>31</v>
      </c>
      <c r="C578" s="14" t="s">
        <v>32</v>
      </c>
      <c r="D578" s="14" t="s">
        <v>801</v>
      </c>
      <c r="E578" s="14" t="s">
        <v>802</v>
      </c>
      <c r="F578" s="15" t="s">
        <v>776</v>
      </c>
      <c r="G578" s="15" t="s">
        <v>772</v>
      </c>
      <c r="H578" s="18" t="s">
        <v>1057</v>
      </c>
      <c r="I578" s="18" t="s">
        <v>1058</v>
      </c>
      <c r="J578" s="129">
        <v>1921277.52</v>
      </c>
      <c r="K578" s="129">
        <v>2021600.27</v>
      </c>
      <c r="L578" s="129">
        <v>45510.25</v>
      </c>
      <c r="M578" s="129">
        <v>50058.25</v>
      </c>
      <c r="N578" s="129">
        <v>11.0</v>
      </c>
      <c r="O578" s="129">
        <v>5.0</v>
      </c>
      <c r="P578" s="129">
        <v>397.0</v>
      </c>
      <c r="Q578" s="129">
        <v>421.0</v>
      </c>
      <c r="R578" s="129">
        <v>20.0</v>
      </c>
      <c r="S578" s="129">
        <v>29.0</v>
      </c>
      <c r="T578" s="129">
        <v>120.0</v>
      </c>
      <c r="U578" s="129">
        <v>-5.0</v>
      </c>
      <c r="V578" s="129">
        <v>-31.0</v>
      </c>
      <c r="W578" s="129">
        <v>-9.09</v>
      </c>
      <c r="X578" s="129">
        <v>-4.96</v>
      </c>
      <c r="Y578" s="129">
        <v>5.0</v>
      </c>
      <c r="Z578" s="129">
        <v>1.0</v>
      </c>
      <c r="AA578" s="129">
        <v>1.0</v>
      </c>
      <c r="AB578" s="129">
        <v>1.0</v>
      </c>
      <c r="AC578" s="129">
        <v>1.0</v>
      </c>
      <c r="AD578" s="129">
        <v>1.2</v>
      </c>
      <c r="AE578" s="129">
        <v>443.0</v>
      </c>
      <c r="AF578" s="129">
        <v>4.0</v>
      </c>
      <c r="AG578" s="129">
        <v>1.0</v>
      </c>
      <c r="AH578" s="129">
        <v>1.0</v>
      </c>
      <c r="AI578" s="129">
        <v>1.0</v>
      </c>
      <c r="AJ578" s="129">
        <v>1.0</v>
      </c>
      <c r="AK578" s="129">
        <v>1.0</v>
      </c>
      <c r="AL578" s="130">
        <v>45386.658824652775</v>
      </c>
    </row>
    <row r="579">
      <c r="A579" s="129">
        <v>3031.0</v>
      </c>
      <c r="B579" s="14" t="s">
        <v>31</v>
      </c>
      <c r="C579" s="14" t="s">
        <v>32</v>
      </c>
      <c r="D579" s="14" t="s">
        <v>803</v>
      </c>
      <c r="E579" s="14" t="s">
        <v>804</v>
      </c>
      <c r="F579" s="15" t="s">
        <v>797</v>
      </c>
      <c r="G579" s="15" t="s">
        <v>772</v>
      </c>
      <c r="H579" s="18" t="s">
        <v>1057</v>
      </c>
      <c r="I579" s="18" t="s">
        <v>1058</v>
      </c>
      <c r="J579" s="129">
        <v>3992622.61</v>
      </c>
      <c r="K579" s="129">
        <v>3076961.28</v>
      </c>
      <c r="L579" s="129">
        <v>112032.04</v>
      </c>
      <c r="M579" s="129">
        <v>87726.15</v>
      </c>
      <c r="N579" s="129">
        <v>32.0</v>
      </c>
      <c r="O579" s="129">
        <v>8.0</v>
      </c>
      <c r="P579" s="129">
        <v>639.0</v>
      </c>
      <c r="Q579" s="129">
        <v>617.0</v>
      </c>
      <c r="R579" s="129">
        <v>65.0</v>
      </c>
      <c r="S579" s="129">
        <v>75.0</v>
      </c>
      <c r="T579" s="129">
        <v>300.0</v>
      </c>
      <c r="U579" s="129">
        <v>3.0</v>
      </c>
      <c r="V579" s="129">
        <v>-13.0</v>
      </c>
      <c r="W579" s="129">
        <v>27.71</v>
      </c>
      <c r="X579" s="129">
        <v>29.76</v>
      </c>
      <c r="Y579" s="129">
        <v>5.0</v>
      </c>
      <c r="Z579" s="129">
        <v>1.0</v>
      </c>
      <c r="AA579" s="129">
        <v>1.0</v>
      </c>
      <c r="AB579" s="129">
        <v>5.0</v>
      </c>
      <c r="AC579" s="129">
        <v>4.0</v>
      </c>
      <c r="AD579" s="129">
        <v>3.55</v>
      </c>
      <c r="AE579" s="129">
        <v>126.0</v>
      </c>
      <c r="AF579" s="129">
        <v>4.0</v>
      </c>
      <c r="AG579" s="129">
        <v>1.0</v>
      </c>
      <c r="AH579" s="129">
        <v>1.0</v>
      </c>
      <c r="AI579" s="129">
        <v>4.0</v>
      </c>
      <c r="AJ579" s="129">
        <v>3.0</v>
      </c>
      <c r="AK579" s="129">
        <v>3.0</v>
      </c>
      <c r="AL579" s="130">
        <v>45386.658824652775</v>
      </c>
    </row>
    <row r="580">
      <c r="A580" s="129">
        <v>3032.0</v>
      </c>
      <c r="B580" s="14" t="s">
        <v>31</v>
      </c>
      <c r="C580" s="14" t="s">
        <v>32</v>
      </c>
      <c r="D580" s="14" t="s">
        <v>373</v>
      </c>
      <c r="E580" s="14" t="s">
        <v>805</v>
      </c>
      <c r="F580" s="15" t="s">
        <v>776</v>
      </c>
      <c r="G580" s="15" t="s">
        <v>772</v>
      </c>
      <c r="H580" s="18" t="s">
        <v>1057</v>
      </c>
      <c r="I580" s="18" t="s">
        <v>1058</v>
      </c>
      <c r="J580" s="129">
        <v>2073789.11</v>
      </c>
      <c r="K580" s="129">
        <v>3268844.21</v>
      </c>
      <c r="L580" s="129">
        <v>54885.26</v>
      </c>
      <c r="M580" s="129">
        <v>95697.53</v>
      </c>
      <c r="N580" s="129">
        <v>72.0</v>
      </c>
      <c r="O580" s="14" t="s">
        <v>41</v>
      </c>
      <c r="P580" s="129">
        <v>548.0</v>
      </c>
      <c r="Q580" s="129">
        <v>704.0</v>
      </c>
      <c r="R580" s="129">
        <v>101.0</v>
      </c>
      <c r="S580" s="129">
        <v>170.0</v>
      </c>
      <c r="T580" s="14" t="s">
        <v>41</v>
      </c>
      <c r="U580" s="129">
        <v>-22.0</v>
      </c>
      <c r="V580" s="129">
        <v>-40.0</v>
      </c>
      <c r="W580" s="129">
        <v>-42.65</v>
      </c>
      <c r="X580" s="129">
        <v>-36.56</v>
      </c>
      <c r="Y580" s="14" t="s">
        <v>41</v>
      </c>
      <c r="Z580" s="129">
        <v>1.0</v>
      </c>
      <c r="AA580" s="129">
        <v>1.0</v>
      </c>
      <c r="AB580" s="129">
        <v>1.0</v>
      </c>
      <c r="AC580" s="129">
        <v>1.0</v>
      </c>
      <c r="AD580" s="129">
        <v>0.95</v>
      </c>
      <c r="AE580" s="129">
        <v>598.0</v>
      </c>
      <c r="AF580" s="14" t="s">
        <v>41</v>
      </c>
      <c r="AG580" s="129">
        <v>1.0</v>
      </c>
      <c r="AH580" s="129">
        <v>1.0</v>
      </c>
      <c r="AI580" s="129">
        <v>1.0</v>
      </c>
      <c r="AJ580" s="129">
        <v>1.0</v>
      </c>
      <c r="AK580" s="129">
        <v>1.0</v>
      </c>
      <c r="AL580" s="130">
        <v>45386.658824652775</v>
      </c>
    </row>
    <row r="581">
      <c r="A581" s="129">
        <v>3033.0</v>
      </c>
      <c r="B581" s="14" t="s">
        <v>47</v>
      </c>
      <c r="C581" s="14" t="s">
        <v>32</v>
      </c>
      <c r="D581" s="14" t="s">
        <v>806</v>
      </c>
      <c r="E581" s="14" t="s">
        <v>807</v>
      </c>
      <c r="F581" s="15" t="s">
        <v>776</v>
      </c>
      <c r="G581" s="15" t="s">
        <v>772</v>
      </c>
      <c r="H581" s="18" t="s">
        <v>1057</v>
      </c>
      <c r="I581" s="18" t="s">
        <v>1058</v>
      </c>
      <c r="J581" s="129">
        <v>1072442.6</v>
      </c>
      <c r="K581" s="129">
        <v>1014206.94</v>
      </c>
      <c r="L581" s="129">
        <v>28783.25</v>
      </c>
      <c r="M581" s="129">
        <v>29120.25</v>
      </c>
      <c r="N581" s="129">
        <v>35.0</v>
      </c>
      <c r="O581" s="129">
        <v>7.0</v>
      </c>
      <c r="P581" s="129">
        <v>229.0</v>
      </c>
      <c r="Q581" s="129">
        <v>250.0</v>
      </c>
      <c r="R581" s="129">
        <v>40.0</v>
      </c>
      <c r="S581" s="129">
        <v>28.0</v>
      </c>
      <c r="T581" s="129">
        <v>400.0</v>
      </c>
      <c r="U581" s="129">
        <v>-8.0</v>
      </c>
      <c r="V581" s="129">
        <v>42.0</v>
      </c>
      <c r="W581" s="129">
        <v>-1.16</v>
      </c>
      <c r="X581" s="129">
        <v>5.74</v>
      </c>
      <c r="Y581" s="129">
        <v>5.0</v>
      </c>
      <c r="Z581" s="129">
        <v>1.0</v>
      </c>
      <c r="AA581" s="129">
        <v>3.0</v>
      </c>
      <c r="AB581" s="129">
        <v>1.0</v>
      </c>
      <c r="AC581" s="129">
        <v>1.0</v>
      </c>
      <c r="AD581" s="129">
        <v>1.6</v>
      </c>
      <c r="AE581" s="129">
        <v>342.0</v>
      </c>
      <c r="AF581" s="129">
        <v>4.0</v>
      </c>
      <c r="AG581" s="129">
        <v>1.0</v>
      </c>
      <c r="AH581" s="129">
        <v>2.0</v>
      </c>
      <c r="AI581" s="129">
        <v>1.0</v>
      </c>
      <c r="AJ581" s="129">
        <v>1.0</v>
      </c>
      <c r="AK581" s="129">
        <v>1.0</v>
      </c>
      <c r="AL581" s="130">
        <v>45386.658824652775</v>
      </c>
    </row>
    <row r="582">
      <c r="A582" s="129">
        <v>3034.0</v>
      </c>
      <c r="B582" s="14" t="s">
        <v>47</v>
      </c>
      <c r="C582" s="14" t="s">
        <v>32</v>
      </c>
      <c r="D582" s="14" t="s">
        <v>71</v>
      </c>
      <c r="E582" s="14" t="s">
        <v>808</v>
      </c>
      <c r="F582" s="15" t="s">
        <v>783</v>
      </c>
      <c r="G582" s="15" t="s">
        <v>772</v>
      </c>
      <c r="H582" s="18" t="s">
        <v>1057</v>
      </c>
      <c r="I582" s="18" t="s">
        <v>1058</v>
      </c>
      <c r="J582" s="129">
        <v>1094936.02</v>
      </c>
      <c r="K582" s="129">
        <v>1203273.91</v>
      </c>
      <c r="L582" s="129">
        <v>39066.22</v>
      </c>
      <c r="M582" s="129">
        <v>42263.0</v>
      </c>
      <c r="N582" s="129">
        <v>29.0</v>
      </c>
      <c r="O582" s="129">
        <v>6.0</v>
      </c>
      <c r="P582" s="129">
        <v>219.0</v>
      </c>
      <c r="Q582" s="129">
        <v>233.0</v>
      </c>
      <c r="R582" s="129">
        <v>36.0</v>
      </c>
      <c r="S582" s="129">
        <v>42.0</v>
      </c>
      <c r="T582" s="129">
        <v>383.0</v>
      </c>
      <c r="U582" s="129">
        <v>-6.0</v>
      </c>
      <c r="V582" s="129">
        <v>-14.0</v>
      </c>
      <c r="W582" s="129">
        <v>-7.56</v>
      </c>
      <c r="X582" s="129">
        <v>-9.0</v>
      </c>
      <c r="Y582" s="129">
        <v>5.0</v>
      </c>
      <c r="Z582" s="129">
        <v>1.0</v>
      </c>
      <c r="AA582" s="129">
        <v>1.0</v>
      </c>
      <c r="AB582" s="129">
        <v>1.0</v>
      </c>
      <c r="AC582" s="129">
        <v>1.0</v>
      </c>
      <c r="AD582" s="129">
        <v>1.2</v>
      </c>
      <c r="AE582" s="129">
        <v>435.0</v>
      </c>
      <c r="AF582" s="129">
        <v>4.0</v>
      </c>
      <c r="AG582" s="129">
        <v>1.0</v>
      </c>
      <c r="AH582" s="129">
        <v>1.0</v>
      </c>
      <c r="AI582" s="129">
        <v>1.0</v>
      </c>
      <c r="AJ582" s="129">
        <v>1.0</v>
      </c>
      <c r="AK582" s="129">
        <v>1.0</v>
      </c>
      <c r="AL582" s="130">
        <v>45386.658824652775</v>
      </c>
    </row>
    <row r="583">
      <c r="A583" s="129">
        <v>3035.0</v>
      </c>
      <c r="B583" s="14" t="s">
        <v>31</v>
      </c>
      <c r="C583" s="14" t="s">
        <v>32</v>
      </c>
      <c r="D583" s="14" t="s">
        <v>373</v>
      </c>
      <c r="E583" s="14" t="s">
        <v>805</v>
      </c>
      <c r="F583" s="15" t="s">
        <v>776</v>
      </c>
      <c r="G583" s="15" t="s">
        <v>772</v>
      </c>
      <c r="H583" s="18" t="s">
        <v>1057</v>
      </c>
      <c r="I583" s="18" t="s">
        <v>1058</v>
      </c>
      <c r="J583" s="129">
        <v>710058.94</v>
      </c>
      <c r="K583" s="129">
        <v>488425.26</v>
      </c>
      <c r="L583" s="129">
        <v>18185.42</v>
      </c>
      <c r="M583" s="129">
        <v>13193.5</v>
      </c>
      <c r="N583" s="129">
        <v>27.0</v>
      </c>
      <c r="O583" s="14" t="s">
        <v>41</v>
      </c>
      <c r="P583" s="129">
        <v>244.0</v>
      </c>
      <c r="Q583" s="129">
        <v>158.0</v>
      </c>
      <c r="R583" s="129">
        <v>48.0</v>
      </c>
      <c r="S583" s="129">
        <v>47.0</v>
      </c>
      <c r="T583" s="14" t="s">
        <v>41</v>
      </c>
      <c r="U583" s="129">
        <v>54.0</v>
      </c>
      <c r="V583" s="129">
        <v>2.0</v>
      </c>
      <c r="W583" s="129">
        <v>37.84</v>
      </c>
      <c r="X583" s="129">
        <v>45.38</v>
      </c>
      <c r="Y583" s="14" t="s">
        <v>41</v>
      </c>
      <c r="Z583" s="129">
        <v>1.0</v>
      </c>
      <c r="AA583" s="129">
        <v>1.0</v>
      </c>
      <c r="AB583" s="129">
        <v>5.0</v>
      </c>
      <c r="AC583" s="129">
        <v>5.0</v>
      </c>
      <c r="AD583" s="129">
        <v>3.55</v>
      </c>
      <c r="AE583" s="129">
        <v>109.0</v>
      </c>
      <c r="AF583" s="14" t="s">
        <v>41</v>
      </c>
      <c r="AG583" s="129">
        <v>1.0</v>
      </c>
      <c r="AH583" s="129">
        <v>1.0</v>
      </c>
      <c r="AI583" s="129">
        <v>4.0</v>
      </c>
      <c r="AJ583" s="129">
        <v>4.0</v>
      </c>
      <c r="AK583" s="129">
        <v>3.0</v>
      </c>
      <c r="AL583" s="130">
        <v>45386.658824652775</v>
      </c>
    </row>
    <row r="584">
      <c r="A584" s="129">
        <v>3036.0</v>
      </c>
      <c r="B584" s="14" t="s">
        <v>47</v>
      </c>
      <c r="C584" s="14" t="s">
        <v>32</v>
      </c>
      <c r="D584" s="14" t="s">
        <v>237</v>
      </c>
      <c r="E584" s="14" t="s">
        <v>809</v>
      </c>
      <c r="F584" s="15" t="s">
        <v>776</v>
      </c>
      <c r="G584" s="15" t="s">
        <v>772</v>
      </c>
      <c r="H584" s="18" t="s">
        <v>1057</v>
      </c>
      <c r="I584" s="18" t="s">
        <v>1058</v>
      </c>
      <c r="J584" s="129">
        <v>1030191.28</v>
      </c>
      <c r="K584" s="129">
        <v>1706841.27</v>
      </c>
      <c r="L584" s="129">
        <v>28336.5</v>
      </c>
      <c r="M584" s="129">
        <v>49221.5</v>
      </c>
      <c r="N584" s="129">
        <v>2.0</v>
      </c>
      <c r="O584" s="129">
        <v>1.0</v>
      </c>
      <c r="P584" s="129">
        <v>190.0</v>
      </c>
      <c r="Q584" s="129">
        <v>282.0</v>
      </c>
      <c r="R584" s="129">
        <v>11.0</v>
      </c>
      <c r="S584" s="129">
        <v>14.0</v>
      </c>
      <c r="T584" s="129">
        <v>100.0</v>
      </c>
      <c r="U584" s="129">
        <v>-32.0</v>
      </c>
      <c r="V584" s="129">
        <v>-21.0</v>
      </c>
      <c r="W584" s="129">
        <v>-42.43</v>
      </c>
      <c r="X584" s="129">
        <v>-39.64</v>
      </c>
      <c r="Y584" s="129">
        <v>4.0</v>
      </c>
      <c r="Z584" s="129">
        <v>1.0</v>
      </c>
      <c r="AA584" s="129">
        <v>1.0</v>
      </c>
      <c r="AB584" s="129">
        <v>1.0</v>
      </c>
      <c r="AC584" s="129">
        <v>1.0</v>
      </c>
      <c r="AD584" s="129">
        <v>1.15</v>
      </c>
      <c r="AE584" s="129">
        <v>460.0</v>
      </c>
      <c r="AF584" s="129">
        <v>3.0</v>
      </c>
      <c r="AG584" s="129">
        <v>1.0</v>
      </c>
      <c r="AH584" s="129">
        <v>1.0</v>
      </c>
      <c r="AI584" s="129">
        <v>1.0</v>
      </c>
      <c r="AJ584" s="129">
        <v>1.0</v>
      </c>
      <c r="AK584" s="129">
        <v>1.0</v>
      </c>
      <c r="AL584" s="130">
        <v>45386.658824652775</v>
      </c>
    </row>
    <row r="585">
      <c r="A585" s="129">
        <v>3037.0</v>
      </c>
      <c r="B585" s="14" t="s">
        <v>31</v>
      </c>
      <c r="C585" s="14" t="s">
        <v>32</v>
      </c>
      <c r="D585" s="14" t="s">
        <v>810</v>
      </c>
      <c r="E585" s="14" t="s">
        <v>358</v>
      </c>
      <c r="F585" s="15" t="s">
        <v>771</v>
      </c>
      <c r="G585" s="15" t="s">
        <v>772</v>
      </c>
      <c r="H585" s="18" t="s">
        <v>1057</v>
      </c>
      <c r="I585" s="18" t="s">
        <v>1058</v>
      </c>
      <c r="J585" s="129">
        <v>2204581.16</v>
      </c>
      <c r="K585" s="129">
        <v>2196176.29</v>
      </c>
      <c r="L585" s="129">
        <v>55087.54</v>
      </c>
      <c r="M585" s="129">
        <v>58133.65</v>
      </c>
      <c r="N585" s="129">
        <v>14.0</v>
      </c>
      <c r="O585" s="129">
        <v>2.0</v>
      </c>
      <c r="P585" s="129">
        <v>397.0</v>
      </c>
      <c r="Q585" s="129">
        <v>395.0</v>
      </c>
      <c r="R585" s="129">
        <v>63.0</v>
      </c>
      <c r="S585" s="129">
        <v>39.0</v>
      </c>
      <c r="T585" s="129">
        <v>600.0</v>
      </c>
      <c r="U585" s="129">
        <v>0.0</v>
      </c>
      <c r="V585" s="129">
        <v>61.0</v>
      </c>
      <c r="W585" s="129">
        <v>-5.24</v>
      </c>
      <c r="X585" s="129">
        <v>0.38</v>
      </c>
      <c r="Y585" s="129">
        <v>5.0</v>
      </c>
      <c r="Z585" s="129">
        <v>1.0</v>
      </c>
      <c r="AA585" s="129">
        <v>4.0</v>
      </c>
      <c r="AB585" s="129">
        <v>1.0</v>
      </c>
      <c r="AC585" s="129">
        <v>1.0</v>
      </c>
      <c r="AD585" s="129">
        <v>1.8</v>
      </c>
      <c r="AE585" s="129">
        <v>305.0</v>
      </c>
      <c r="AF585" s="129">
        <v>4.0</v>
      </c>
      <c r="AG585" s="129">
        <v>1.0</v>
      </c>
      <c r="AH585" s="129">
        <v>3.0</v>
      </c>
      <c r="AI585" s="129">
        <v>1.0</v>
      </c>
      <c r="AJ585" s="129">
        <v>1.0</v>
      </c>
      <c r="AK585" s="129">
        <v>1.0</v>
      </c>
      <c r="AL585" s="130">
        <v>45386.658824652775</v>
      </c>
    </row>
    <row r="586">
      <c r="A586" s="129">
        <v>3038.0</v>
      </c>
      <c r="B586" s="14" t="s">
        <v>31</v>
      </c>
      <c r="C586" s="14" t="s">
        <v>32</v>
      </c>
      <c r="D586" s="14" t="s">
        <v>226</v>
      </c>
      <c r="E586" s="14" t="s">
        <v>780</v>
      </c>
      <c r="F586" s="15" t="s">
        <v>776</v>
      </c>
      <c r="G586" s="15" t="s">
        <v>772</v>
      </c>
      <c r="H586" s="18" t="s">
        <v>1057</v>
      </c>
      <c r="I586" s="18" t="s">
        <v>1058</v>
      </c>
      <c r="J586" s="129">
        <v>1139752.99</v>
      </c>
      <c r="K586" s="129">
        <v>874336.3</v>
      </c>
      <c r="L586" s="129">
        <v>30121.5</v>
      </c>
      <c r="M586" s="129">
        <v>24769.42</v>
      </c>
      <c r="N586" s="129">
        <v>15.0</v>
      </c>
      <c r="O586" s="129">
        <v>3.0</v>
      </c>
      <c r="P586" s="129">
        <v>276.0</v>
      </c>
      <c r="Q586" s="129">
        <v>212.0</v>
      </c>
      <c r="R586" s="129">
        <v>89.0</v>
      </c>
      <c r="S586" s="129">
        <v>41.0</v>
      </c>
      <c r="T586" s="129">
        <v>400.0</v>
      </c>
      <c r="U586" s="129">
        <v>30.0</v>
      </c>
      <c r="V586" s="129">
        <v>117.0</v>
      </c>
      <c r="W586" s="129">
        <v>21.61</v>
      </c>
      <c r="X586" s="129">
        <v>30.36</v>
      </c>
      <c r="Y586" s="129">
        <v>5.0</v>
      </c>
      <c r="Z586" s="129">
        <v>1.0</v>
      </c>
      <c r="AA586" s="129">
        <v>5.0</v>
      </c>
      <c r="AB586" s="129">
        <v>5.0</v>
      </c>
      <c r="AC586" s="129">
        <v>5.0</v>
      </c>
      <c r="AD586" s="129">
        <v>4.6</v>
      </c>
      <c r="AE586" s="129">
        <v>4.0</v>
      </c>
      <c r="AF586" s="129">
        <v>4.0</v>
      </c>
      <c r="AG586" s="129">
        <v>1.0</v>
      </c>
      <c r="AH586" s="129">
        <v>4.0</v>
      </c>
      <c r="AI586" s="129">
        <v>4.0</v>
      </c>
      <c r="AJ586" s="129">
        <v>4.0</v>
      </c>
      <c r="AK586" s="129">
        <v>4.0</v>
      </c>
      <c r="AL586" s="130">
        <v>45386.658824652775</v>
      </c>
    </row>
    <row r="587">
      <c r="A587" s="129">
        <v>3039.0</v>
      </c>
      <c r="B587" s="14" t="s">
        <v>31</v>
      </c>
      <c r="C587" s="14" t="s">
        <v>32</v>
      </c>
      <c r="D587" s="14" t="s">
        <v>811</v>
      </c>
      <c r="E587" s="14" t="s">
        <v>812</v>
      </c>
      <c r="F587" s="15" t="s">
        <v>771</v>
      </c>
      <c r="G587" s="15" t="s">
        <v>772</v>
      </c>
      <c r="H587" s="18" t="s">
        <v>1057</v>
      </c>
      <c r="I587" s="18" t="s">
        <v>1058</v>
      </c>
      <c r="J587" s="129">
        <v>3404987.64</v>
      </c>
      <c r="K587" s="129">
        <v>2995031.3</v>
      </c>
      <c r="L587" s="129">
        <v>80701.48</v>
      </c>
      <c r="M587" s="129">
        <v>73702.39</v>
      </c>
      <c r="N587" s="129">
        <v>49.0</v>
      </c>
      <c r="O587" s="129">
        <v>31.0</v>
      </c>
      <c r="P587" s="129">
        <v>651.0</v>
      </c>
      <c r="Q587" s="129">
        <v>519.0</v>
      </c>
      <c r="R587" s="129">
        <v>73.0</v>
      </c>
      <c r="S587" s="129">
        <v>51.0</v>
      </c>
      <c r="T587" s="129">
        <v>58.0</v>
      </c>
      <c r="U587" s="129">
        <v>25.0</v>
      </c>
      <c r="V587" s="129">
        <v>43.0</v>
      </c>
      <c r="W587" s="129">
        <v>9.5</v>
      </c>
      <c r="X587" s="129">
        <v>13.69</v>
      </c>
      <c r="Y587" s="129">
        <v>2.0</v>
      </c>
      <c r="Z587" s="129">
        <v>1.0</v>
      </c>
      <c r="AA587" s="129">
        <v>3.0</v>
      </c>
      <c r="AB587" s="129">
        <v>3.0</v>
      </c>
      <c r="AC587" s="129">
        <v>3.0</v>
      </c>
      <c r="AD587" s="129">
        <v>2.75</v>
      </c>
      <c r="AE587" s="129">
        <v>193.0</v>
      </c>
      <c r="AF587" s="129">
        <v>2.0</v>
      </c>
      <c r="AG587" s="129">
        <v>1.0</v>
      </c>
      <c r="AH587" s="129">
        <v>2.0</v>
      </c>
      <c r="AI587" s="129">
        <v>2.0</v>
      </c>
      <c r="AJ587" s="129">
        <v>2.0</v>
      </c>
      <c r="AK587" s="129">
        <v>3.0</v>
      </c>
      <c r="AL587" s="130">
        <v>45386.658824652775</v>
      </c>
    </row>
    <row r="588">
      <c r="A588" s="129">
        <v>3040.0</v>
      </c>
      <c r="B588" s="14" t="s">
        <v>37</v>
      </c>
      <c r="C588" s="14" t="s">
        <v>32</v>
      </c>
      <c r="D588" s="14" t="s">
        <v>44</v>
      </c>
      <c r="E588" s="14" t="s">
        <v>813</v>
      </c>
      <c r="F588" s="15" t="s">
        <v>797</v>
      </c>
      <c r="G588" s="15" t="s">
        <v>772</v>
      </c>
      <c r="H588" s="18" t="s">
        <v>1057</v>
      </c>
      <c r="I588" s="18" t="s">
        <v>1058</v>
      </c>
      <c r="J588" s="129">
        <v>1409367.62</v>
      </c>
      <c r="K588" s="129">
        <v>1339072.12</v>
      </c>
      <c r="L588" s="129">
        <v>38636.52</v>
      </c>
      <c r="M588" s="129">
        <v>37122.66</v>
      </c>
      <c r="N588" s="129">
        <v>3.0</v>
      </c>
      <c r="O588" s="14" t="s">
        <v>41</v>
      </c>
      <c r="P588" s="129">
        <v>311.0</v>
      </c>
      <c r="Q588" s="129">
        <v>240.0</v>
      </c>
      <c r="R588" s="129">
        <v>39.0</v>
      </c>
      <c r="S588" s="129">
        <v>18.0</v>
      </c>
      <c r="T588" s="14" t="s">
        <v>41</v>
      </c>
      <c r="U588" s="129">
        <v>29.0</v>
      </c>
      <c r="V588" s="129">
        <v>116.0</v>
      </c>
      <c r="W588" s="129">
        <v>4.08</v>
      </c>
      <c r="X588" s="129">
        <v>5.25</v>
      </c>
      <c r="Y588" s="14" t="s">
        <v>41</v>
      </c>
      <c r="Z588" s="129">
        <v>1.0</v>
      </c>
      <c r="AA588" s="129">
        <v>5.0</v>
      </c>
      <c r="AB588" s="129">
        <v>2.0</v>
      </c>
      <c r="AC588" s="129">
        <v>1.0</v>
      </c>
      <c r="AD588" s="129">
        <v>2.15</v>
      </c>
      <c r="AE588" s="129">
        <v>249.0</v>
      </c>
      <c r="AF588" s="14" t="s">
        <v>41</v>
      </c>
      <c r="AG588" s="129">
        <v>1.0</v>
      </c>
      <c r="AH588" s="129">
        <v>4.0</v>
      </c>
      <c r="AI588" s="129">
        <v>1.0</v>
      </c>
      <c r="AJ588" s="129">
        <v>1.0</v>
      </c>
      <c r="AK588" s="129">
        <v>2.0</v>
      </c>
      <c r="AL588" s="130">
        <v>45386.658824652775</v>
      </c>
    </row>
    <row r="589">
      <c r="A589" s="129">
        <v>3041.0</v>
      </c>
      <c r="B589" s="14" t="s">
        <v>31</v>
      </c>
      <c r="C589" s="14" t="s">
        <v>32</v>
      </c>
      <c r="D589" s="14" t="s">
        <v>415</v>
      </c>
      <c r="E589" s="14" t="s">
        <v>796</v>
      </c>
      <c r="F589" s="15" t="s">
        <v>797</v>
      </c>
      <c r="G589" s="15" t="s">
        <v>772</v>
      </c>
      <c r="H589" s="18" t="s">
        <v>1057</v>
      </c>
      <c r="I589" s="18" t="s">
        <v>1058</v>
      </c>
      <c r="J589" s="129">
        <v>497046.69</v>
      </c>
      <c r="K589" s="129">
        <v>99122.82</v>
      </c>
      <c r="L589" s="129">
        <v>12565.75</v>
      </c>
      <c r="M589" s="129">
        <v>2503.5</v>
      </c>
      <c r="N589" s="129">
        <v>1.0</v>
      </c>
      <c r="O589" s="129">
        <v>1.0</v>
      </c>
      <c r="P589" s="129">
        <v>420.0</v>
      </c>
      <c r="Q589" s="129">
        <v>118.0</v>
      </c>
      <c r="R589" s="129">
        <v>11.0</v>
      </c>
      <c r="S589" s="129">
        <v>18.0</v>
      </c>
      <c r="T589" s="129">
        <v>0.0</v>
      </c>
      <c r="U589" s="129">
        <v>255.0</v>
      </c>
      <c r="V589" s="129">
        <v>-38.0</v>
      </c>
      <c r="W589" s="129">
        <v>401.93</v>
      </c>
      <c r="X589" s="129">
        <v>401.45</v>
      </c>
      <c r="Y589" s="129">
        <v>1.0</v>
      </c>
      <c r="Z589" s="129">
        <v>5.0</v>
      </c>
      <c r="AA589" s="129">
        <v>1.0</v>
      </c>
      <c r="AB589" s="129">
        <v>5.0</v>
      </c>
      <c r="AC589" s="129">
        <v>5.0</v>
      </c>
      <c r="AD589" s="129">
        <v>4.0</v>
      </c>
      <c r="AE589" s="129">
        <v>43.0</v>
      </c>
      <c r="AF589" s="129">
        <v>1.0</v>
      </c>
      <c r="AG589" s="129">
        <v>4.0</v>
      </c>
      <c r="AH589" s="129">
        <v>1.0</v>
      </c>
      <c r="AI589" s="129">
        <v>4.0</v>
      </c>
      <c r="AJ589" s="129">
        <v>4.0</v>
      </c>
      <c r="AK589" s="129">
        <v>4.0</v>
      </c>
      <c r="AL589" s="130">
        <v>45386.658824652775</v>
      </c>
    </row>
    <row r="590">
      <c r="A590" s="129">
        <v>3042.0</v>
      </c>
      <c r="B590" s="14" t="s">
        <v>31</v>
      </c>
      <c r="C590" s="14" t="s">
        <v>32</v>
      </c>
      <c r="D590" s="14" t="s">
        <v>814</v>
      </c>
      <c r="E590" s="14" t="s">
        <v>815</v>
      </c>
      <c r="F590" s="15" t="s">
        <v>771</v>
      </c>
      <c r="G590" s="15" t="s">
        <v>772</v>
      </c>
      <c r="H590" s="18" t="s">
        <v>1057</v>
      </c>
      <c r="I590" s="18" t="s">
        <v>1058</v>
      </c>
      <c r="J590" s="129">
        <v>1368529.25</v>
      </c>
      <c r="K590" s="129">
        <v>1255045.25</v>
      </c>
      <c r="L590" s="129">
        <v>33231.25</v>
      </c>
      <c r="M590" s="129">
        <v>31920.02</v>
      </c>
      <c r="N590" s="129">
        <v>13.0</v>
      </c>
      <c r="O590" s="129">
        <v>15.0</v>
      </c>
      <c r="P590" s="129">
        <v>204.0</v>
      </c>
      <c r="Q590" s="129">
        <v>206.0</v>
      </c>
      <c r="R590" s="129">
        <v>25.0</v>
      </c>
      <c r="S590" s="129">
        <v>12.0</v>
      </c>
      <c r="T590" s="129">
        <v>-13.0</v>
      </c>
      <c r="U590" s="129">
        <v>0.0</v>
      </c>
      <c r="V590" s="129">
        <v>108.0</v>
      </c>
      <c r="W590" s="129">
        <v>4.11</v>
      </c>
      <c r="X590" s="129">
        <v>9.04</v>
      </c>
      <c r="Y590" s="129">
        <v>1.0</v>
      </c>
      <c r="Z590" s="129">
        <v>1.0</v>
      </c>
      <c r="AA590" s="129">
        <v>5.0</v>
      </c>
      <c r="AB590" s="129">
        <v>2.0</v>
      </c>
      <c r="AC590" s="129">
        <v>2.0</v>
      </c>
      <c r="AD590" s="129">
        <v>2.45</v>
      </c>
      <c r="AE590" s="129">
        <v>217.0</v>
      </c>
      <c r="AF590" s="129">
        <v>1.0</v>
      </c>
      <c r="AG590" s="129">
        <v>1.0</v>
      </c>
      <c r="AH590" s="129">
        <v>4.0</v>
      </c>
      <c r="AI590" s="129">
        <v>1.0</v>
      </c>
      <c r="AJ590" s="129">
        <v>2.0</v>
      </c>
      <c r="AK590" s="129">
        <v>2.0</v>
      </c>
      <c r="AL590" s="130">
        <v>45386.658824652775</v>
      </c>
    </row>
    <row r="591">
      <c r="A591" s="129">
        <v>3043.0</v>
      </c>
      <c r="B591" s="14" t="s">
        <v>47</v>
      </c>
      <c r="C591" s="14" t="s">
        <v>32</v>
      </c>
      <c r="D591" s="14" t="s">
        <v>816</v>
      </c>
      <c r="E591" s="14" t="s">
        <v>817</v>
      </c>
      <c r="F591" s="15" t="s">
        <v>776</v>
      </c>
      <c r="G591" s="15" t="s">
        <v>772</v>
      </c>
      <c r="H591" s="18" t="s">
        <v>1057</v>
      </c>
      <c r="I591" s="18" t="s">
        <v>1058</v>
      </c>
      <c r="J591" s="129">
        <v>1569131.87</v>
      </c>
      <c r="K591" s="129">
        <v>1523411.83</v>
      </c>
      <c r="L591" s="129">
        <v>46245.47</v>
      </c>
      <c r="M591" s="129">
        <v>43514.5</v>
      </c>
      <c r="N591" s="14" t="s">
        <v>41</v>
      </c>
      <c r="O591" s="14" t="s">
        <v>41</v>
      </c>
      <c r="P591" s="129">
        <v>248.0</v>
      </c>
      <c r="Q591" s="129">
        <v>249.0</v>
      </c>
      <c r="R591" s="129">
        <v>22.0</v>
      </c>
      <c r="S591" s="129">
        <v>15.0</v>
      </c>
      <c r="T591" s="14" t="s">
        <v>41</v>
      </c>
      <c r="U591" s="129">
        <v>0.0</v>
      </c>
      <c r="V591" s="129">
        <v>46.0</v>
      </c>
      <c r="W591" s="129">
        <v>6.28</v>
      </c>
      <c r="X591" s="129">
        <v>3.0</v>
      </c>
      <c r="Y591" s="14" t="s">
        <v>41</v>
      </c>
      <c r="Z591" s="129">
        <v>1.0</v>
      </c>
      <c r="AA591" s="129">
        <v>3.0</v>
      </c>
      <c r="AB591" s="129">
        <v>2.0</v>
      </c>
      <c r="AC591" s="129">
        <v>1.0</v>
      </c>
      <c r="AD591" s="129">
        <v>1.75</v>
      </c>
      <c r="AE591" s="129">
        <v>318.0</v>
      </c>
      <c r="AF591" s="14" t="s">
        <v>41</v>
      </c>
      <c r="AG591" s="129">
        <v>1.0</v>
      </c>
      <c r="AH591" s="129">
        <v>2.0</v>
      </c>
      <c r="AI591" s="129">
        <v>1.0</v>
      </c>
      <c r="AJ591" s="129">
        <v>1.0</v>
      </c>
      <c r="AK591" s="129">
        <v>1.0</v>
      </c>
      <c r="AL591" s="130">
        <v>45386.658824652775</v>
      </c>
    </row>
    <row r="592">
      <c r="A592" s="129">
        <v>3044.0</v>
      </c>
      <c r="B592" s="14" t="s">
        <v>31</v>
      </c>
      <c r="C592" s="14" t="s">
        <v>32</v>
      </c>
      <c r="D592" s="14" t="s">
        <v>434</v>
      </c>
      <c r="E592" s="14" t="s">
        <v>791</v>
      </c>
      <c r="F592" s="15" t="s">
        <v>792</v>
      </c>
      <c r="G592" s="15" t="s">
        <v>772</v>
      </c>
      <c r="H592" s="18" t="s">
        <v>1057</v>
      </c>
      <c r="I592" s="18" t="s">
        <v>1058</v>
      </c>
      <c r="J592" s="129">
        <v>771534.85</v>
      </c>
      <c r="K592" s="129">
        <v>993927.75</v>
      </c>
      <c r="L592" s="129">
        <v>24385.65</v>
      </c>
      <c r="M592" s="129">
        <v>30776.75</v>
      </c>
      <c r="N592" s="129">
        <v>1.0</v>
      </c>
      <c r="O592" s="129">
        <v>5.0</v>
      </c>
      <c r="P592" s="129">
        <v>275.0</v>
      </c>
      <c r="Q592" s="129">
        <v>334.0</v>
      </c>
      <c r="R592" s="129">
        <v>17.0</v>
      </c>
      <c r="S592" s="129">
        <v>17.0</v>
      </c>
      <c r="T592" s="129">
        <v>-80.0</v>
      </c>
      <c r="U592" s="129">
        <v>-17.0</v>
      </c>
      <c r="V592" s="129">
        <v>0.0</v>
      </c>
      <c r="W592" s="129">
        <v>-20.77</v>
      </c>
      <c r="X592" s="129">
        <v>-22.38</v>
      </c>
      <c r="Y592" s="129">
        <v>1.0</v>
      </c>
      <c r="Z592" s="129">
        <v>1.0</v>
      </c>
      <c r="AA592" s="129">
        <v>1.0</v>
      </c>
      <c r="AB592" s="129">
        <v>1.0</v>
      </c>
      <c r="AC592" s="129">
        <v>1.0</v>
      </c>
      <c r="AD592" s="129">
        <v>1.0</v>
      </c>
      <c r="AE592" s="129">
        <v>504.0</v>
      </c>
      <c r="AF592" s="129">
        <v>1.0</v>
      </c>
      <c r="AG592" s="129">
        <v>1.0</v>
      </c>
      <c r="AH592" s="129">
        <v>1.0</v>
      </c>
      <c r="AI592" s="129">
        <v>1.0</v>
      </c>
      <c r="AJ592" s="129">
        <v>1.0</v>
      </c>
      <c r="AK592" s="129">
        <v>1.0</v>
      </c>
      <c r="AL592" s="130">
        <v>45386.658824652775</v>
      </c>
    </row>
    <row r="593">
      <c r="A593" s="129">
        <v>3045.0</v>
      </c>
      <c r="B593" s="14" t="s">
        <v>31</v>
      </c>
      <c r="C593" s="14" t="s">
        <v>32</v>
      </c>
      <c r="D593" s="14" t="s">
        <v>226</v>
      </c>
      <c r="E593" s="14" t="s">
        <v>780</v>
      </c>
      <c r="F593" s="15" t="s">
        <v>776</v>
      </c>
      <c r="G593" s="15" t="s">
        <v>772</v>
      </c>
      <c r="H593" s="18" t="s">
        <v>1057</v>
      </c>
      <c r="I593" s="18" t="s">
        <v>1058</v>
      </c>
      <c r="J593" s="129">
        <v>572343.34</v>
      </c>
      <c r="K593" s="129">
        <v>774593.59</v>
      </c>
      <c r="L593" s="129">
        <v>14755.0</v>
      </c>
      <c r="M593" s="129">
        <v>22028.99</v>
      </c>
      <c r="N593" s="129">
        <v>16.0</v>
      </c>
      <c r="O593" s="129">
        <v>4.0</v>
      </c>
      <c r="P593" s="129">
        <v>149.0</v>
      </c>
      <c r="Q593" s="129">
        <v>96.0</v>
      </c>
      <c r="R593" s="129">
        <v>48.0</v>
      </c>
      <c r="S593" s="129">
        <v>41.0</v>
      </c>
      <c r="T593" s="129">
        <v>300.0</v>
      </c>
      <c r="U593" s="129">
        <v>55.0</v>
      </c>
      <c r="V593" s="129">
        <v>17.0</v>
      </c>
      <c r="W593" s="129">
        <v>-33.02</v>
      </c>
      <c r="X593" s="129">
        <v>-26.11</v>
      </c>
      <c r="Y593" s="129">
        <v>5.0</v>
      </c>
      <c r="Z593" s="129">
        <v>1.0</v>
      </c>
      <c r="AA593" s="129">
        <v>1.0</v>
      </c>
      <c r="AB593" s="129">
        <v>1.0</v>
      </c>
      <c r="AC593" s="129">
        <v>1.0</v>
      </c>
      <c r="AD593" s="129">
        <v>1.2</v>
      </c>
      <c r="AE593" s="129">
        <v>414.0</v>
      </c>
      <c r="AF593" s="129">
        <v>4.0</v>
      </c>
      <c r="AG593" s="129">
        <v>1.0</v>
      </c>
      <c r="AH593" s="129">
        <v>1.0</v>
      </c>
      <c r="AI593" s="129">
        <v>1.0</v>
      </c>
      <c r="AJ593" s="129">
        <v>1.0</v>
      </c>
      <c r="AK593" s="129">
        <v>1.0</v>
      </c>
      <c r="AL593" s="130">
        <v>45386.658824652775</v>
      </c>
    </row>
    <row r="594">
      <c r="A594" s="129">
        <v>3046.0</v>
      </c>
      <c r="B594" s="14" t="s">
        <v>31</v>
      </c>
      <c r="C594" s="14" t="s">
        <v>32</v>
      </c>
      <c r="D594" s="14" t="s">
        <v>226</v>
      </c>
      <c r="E594" s="14" t="s">
        <v>780</v>
      </c>
      <c r="F594" s="15" t="s">
        <v>776</v>
      </c>
      <c r="G594" s="15" t="s">
        <v>772</v>
      </c>
      <c r="H594" s="18" t="s">
        <v>1057</v>
      </c>
      <c r="I594" s="18" t="s">
        <v>1058</v>
      </c>
      <c r="J594" s="129">
        <v>1722574.2</v>
      </c>
      <c r="K594" s="129">
        <v>1050963.87</v>
      </c>
      <c r="L594" s="129">
        <v>48431.64</v>
      </c>
      <c r="M594" s="129">
        <v>26376.25</v>
      </c>
      <c r="N594" s="129">
        <v>47.0</v>
      </c>
      <c r="O594" s="129">
        <v>13.0</v>
      </c>
      <c r="P594" s="129">
        <v>328.0</v>
      </c>
      <c r="Q594" s="129">
        <v>220.0</v>
      </c>
      <c r="R594" s="129">
        <v>122.0</v>
      </c>
      <c r="S594" s="129">
        <v>49.0</v>
      </c>
      <c r="T594" s="129">
        <v>261.0</v>
      </c>
      <c r="U594" s="129">
        <v>49.0</v>
      </c>
      <c r="V594" s="129">
        <v>148.0</v>
      </c>
      <c r="W594" s="129">
        <v>83.62</v>
      </c>
      <c r="X594" s="129">
        <v>63.9</v>
      </c>
      <c r="Y594" s="129">
        <v>5.0</v>
      </c>
      <c r="Z594" s="129">
        <v>1.0</v>
      </c>
      <c r="AA594" s="129">
        <v>5.0</v>
      </c>
      <c r="AB594" s="129">
        <v>5.0</v>
      </c>
      <c r="AC594" s="129">
        <v>5.0</v>
      </c>
      <c r="AD594" s="129">
        <v>4.6</v>
      </c>
      <c r="AE594" s="129">
        <v>6.0</v>
      </c>
      <c r="AF594" s="129">
        <v>4.0</v>
      </c>
      <c r="AG594" s="129">
        <v>1.0</v>
      </c>
      <c r="AH594" s="129">
        <v>4.0</v>
      </c>
      <c r="AI594" s="129">
        <v>4.0</v>
      </c>
      <c r="AJ594" s="129">
        <v>4.0</v>
      </c>
      <c r="AK594" s="129">
        <v>4.0</v>
      </c>
      <c r="AL594" s="130">
        <v>45386.658824652775</v>
      </c>
    </row>
    <row r="595">
      <c r="A595" s="129">
        <v>3047.0</v>
      </c>
      <c r="B595" s="14" t="s">
        <v>47</v>
      </c>
      <c r="C595" s="14" t="s">
        <v>32</v>
      </c>
      <c r="D595" s="14" t="s">
        <v>818</v>
      </c>
      <c r="E595" s="14" t="s">
        <v>819</v>
      </c>
      <c r="F595" s="15" t="s">
        <v>776</v>
      </c>
      <c r="G595" s="15" t="s">
        <v>772</v>
      </c>
      <c r="H595" s="18" t="s">
        <v>1057</v>
      </c>
      <c r="I595" s="18" t="s">
        <v>1058</v>
      </c>
      <c r="J595" s="129">
        <v>443959.92</v>
      </c>
      <c r="K595" s="129">
        <v>322470.35</v>
      </c>
      <c r="L595" s="129">
        <v>10641.51</v>
      </c>
      <c r="M595" s="129">
        <v>7575.23</v>
      </c>
      <c r="N595" s="129">
        <v>19.0</v>
      </c>
      <c r="O595" s="129">
        <v>2.0</v>
      </c>
      <c r="P595" s="129">
        <v>126.0</v>
      </c>
      <c r="Q595" s="129">
        <v>102.0</v>
      </c>
      <c r="R595" s="129">
        <v>24.0</v>
      </c>
      <c r="S595" s="129">
        <v>18.0</v>
      </c>
      <c r="T595" s="129">
        <v>850.0</v>
      </c>
      <c r="U595" s="129">
        <v>23.0</v>
      </c>
      <c r="V595" s="129">
        <v>33.0</v>
      </c>
      <c r="W595" s="129">
        <v>40.48</v>
      </c>
      <c r="X595" s="129">
        <v>37.67</v>
      </c>
      <c r="Y595" s="129">
        <v>5.0</v>
      </c>
      <c r="Z595" s="129">
        <v>1.0</v>
      </c>
      <c r="AA595" s="129">
        <v>2.0</v>
      </c>
      <c r="AB595" s="129">
        <v>5.0</v>
      </c>
      <c r="AC595" s="129">
        <v>5.0</v>
      </c>
      <c r="AD595" s="129">
        <v>4.0</v>
      </c>
      <c r="AE595" s="129">
        <v>42.0</v>
      </c>
      <c r="AF595" s="129">
        <v>4.0</v>
      </c>
      <c r="AG595" s="129">
        <v>1.0</v>
      </c>
      <c r="AH595" s="129">
        <v>2.0</v>
      </c>
      <c r="AI595" s="129">
        <v>4.0</v>
      </c>
      <c r="AJ595" s="129">
        <v>4.0</v>
      </c>
      <c r="AK595" s="129">
        <v>4.0</v>
      </c>
      <c r="AL595" s="130">
        <v>45386.658824652775</v>
      </c>
    </row>
    <row r="596">
      <c r="A596" s="129">
        <v>3048.0</v>
      </c>
      <c r="B596" s="14" t="s">
        <v>31</v>
      </c>
      <c r="C596" s="14" t="s">
        <v>32</v>
      </c>
      <c r="D596" s="14" t="s">
        <v>820</v>
      </c>
      <c r="E596" s="14" t="s">
        <v>821</v>
      </c>
      <c r="F596" s="15" t="s">
        <v>776</v>
      </c>
      <c r="G596" s="15" t="s">
        <v>772</v>
      </c>
      <c r="H596" s="18" t="s">
        <v>1057</v>
      </c>
      <c r="I596" s="18" t="s">
        <v>1058</v>
      </c>
      <c r="J596" s="129">
        <v>1665105.13</v>
      </c>
      <c r="K596" s="129">
        <v>1182068.42</v>
      </c>
      <c r="L596" s="129">
        <v>46054.47</v>
      </c>
      <c r="M596" s="129">
        <v>35649.27</v>
      </c>
      <c r="N596" s="129">
        <v>11.0</v>
      </c>
      <c r="O596" s="129">
        <v>14.0</v>
      </c>
      <c r="P596" s="129">
        <v>375.0</v>
      </c>
      <c r="Q596" s="129">
        <v>290.0</v>
      </c>
      <c r="R596" s="129">
        <v>28.0</v>
      </c>
      <c r="S596" s="129">
        <v>20.0</v>
      </c>
      <c r="T596" s="129">
        <v>-21.0</v>
      </c>
      <c r="U596" s="129">
        <v>29.0</v>
      </c>
      <c r="V596" s="129">
        <v>40.0</v>
      </c>
      <c r="W596" s="129">
        <v>29.19</v>
      </c>
      <c r="X596" s="129">
        <v>40.86</v>
      </c>
      <c r="Y596" s="129">
        <v>1.0</v>
      </c>
      <c r="Z596" s="129">
        <v>1.0</v>
      </c>
      <c r="AA596" s="129">
        <v>3.0</v>
      </c>
      <c r="AB596" s="129">
        <v>5.0</v>
      </c>
      <c r="AC596" s="129">
        <v>5.0</v>
      </c>
      <c r="AD596" s="129">
        <v>4.0</v>
      </c>
      <c r="AE596" s="129">
        <v>49.0</v>
      </c>
      <c r="AF596" s="129">
        <v>1.0</v>
      </c>
      <c r="AG596" s="129">
        <v>1.0</v>
      </c>
      <c r="AH596" s="129">
        <v>2.0</v>
      </c>
      <c r="AI596" s="129">
        <v>4.0</v>
      </c>
      <c r="AJ596" s="129">
        <v>4.0</v>
      </c>
      <c r="AK596" s="129">
        <v>4.0</v>
      </c>
      <c r="AL596" s="130">
        <v>45386.658824652775</v>
      </c>
    </row>
    <row r="597">
      <c r="A597" s="129">
        <v>3049.0</v>
      </c>
      <c r="B597" s="14" t="s">
        <v>31</v>
      </c>
      <c r="C597" s="14" t="s">
        <v>32</v>
      </c>
      <c r="D597" s="14" t="s">
        <v>822</v>
      </c>
      <c r="E597" s="14" t="s">
        <v>808</v>
      </c>
      <c r="F597" s="15" t="s">
        <v>771</v>
      </c>
      <c r="G597" s="15" t="s">
        <v>772</v>
      </c>
      <c r="H597" s="18" t="s">
        <v>1057</v>
      </c>
      <c r="I597" s="18" t="s">
        <v>1058</v>
      </c>
      <c r="J597" s="129">
        <v>1804248.81</v>
      </c>
      <c r="K597" s="129">
        <v>1250932.29</v>
      </c>
      <c r="L597" s="129">
        <v>38304.13</v>
      </c>
      <c r="M597" s="129">
        <v>28205.6</v>
      </c>
      <c r="N597" s="129">
        <v>1.0</v>
      </c>
      <c r="O597" s="14" t="s">
        <v>41</v>
      </c>
      <c r="P597" s="129">
        <v>359.0</v>
      </c>
      <c r="Q597" s="129">
        <v>275.0</v>
      </c>
      <c r="R597" s="129">
        <v>33.0</v>
      </c>
      <c r="S597" s="129">
        <v>30.0</v>
      </c>
      <c r="T597" s="14" t="s">
        <v>41</v>
      </c>
      <c r="U597" s="129">
        <v>30.0</v>
      </c>
      <c r="V597" s="129">
        <v>10.0</v>
      </c>
      <c r="W597" s="129">
        <v>35.8</v>
      </c>
      <c r="X597" s="129">
        <v>44.23</v>
      </c>
      <c r="Y597" s="14" t="s">
        <v>41</v>
      </c>
      <c r="Z597" s="129">
        <v>1.0</v>
      </c>
      <c r="AA597" s="129">
        <v>1.0</v>
      </c>
      <c r="AB597" s="129">
        <v>5.0</v>
      </c>
      <c r="AC597" s="129">
        <v>5.0</v>
      </c>
      <c r="AD597" s="129">
        <v>3.55</v>
      </c>
      <c r="AE597" s="129">
        <v>116.0</v>
      </c>
      <c r="AF597" s="14" t="s">
        <v>41</v>
      </c>
      <c r="AG597" s="129">
        <v>1.0</v>
      </c>
      <c r="AH597" s="129">
        <v>1.0</v>
      </c>
      <c r="AI597" s="129">
        <v>4.0</v>
      </c>
      <c r="AJ597" s="129">
        <v>4.0</v>
      </c>
      <c r="AK597" s="129">
        <v>3.0</v>
      </c>
      <c r="AL597" s="130">
        <v>45386.658824652775</v>
      </c>
    </row>
    <row r="598">
      <c r="A598" s="129">
        <v>3051.0</v>
      </c>
      <c r="B598" s="14" t="s">
        <v>31</v>
      </c>
      <c r="C598" s="14" t="s">
        <v>32</v>
      </c>
      <c r="D598" s="14" t="s">
        <v>203</v>
      </c>
      <c r="E598" s="14" t="s">
        <v>800</v>
      </c>
      <c r="F598" s="15" t="s">
        <v>776</v>
      </c>
      <c r="G598" s="15" t="s">
        <v>772</v>
      </c>
      <c r="H598" s="18" t="s">
        <v>1057</v>
      </c>
      <c r="I598" s="18" t="s">
        <v>1058</v>
      </c>
      <c r="J598" s="129">
        <v>1009561.08</v>
      </c>
      <c r="K598" s="129">
        <v>1024963.01</v>
      </c>
      <c r="L598" s="129">
        <v>25608.42</v>
      </c>
      <c r="M598" s="129">
        <v>27836.83</v>
      </c>
      <c r="N598" s="129">
        <v>38.0</v>
      </c>
      <c r="O598" s="129">
        <v>5.0</v>
      </c>
      <c r="P598" s="129">
        <v>341.0</v>
      </c>
      <c r="Q598" s="129">
        <v>328.0</v>
      </c>
      <c r="R598" s="129">
        <v>36.0</v>
      </c>
      <c r="S598" s="129">
        <v>52.0</v>
      </c>
      <c r="T598" s="129">
        <v>660.0</v>
      </c>
      <c r="U598" s="129">
        <v>3.0</v>
      </c>
      <c r="V598" s="129">
        <v>-30.0</v>
      </c>
      <c r="W598" s="129">
        <v>-8.01</v>
      </c>
      <c r="X598" s="129">
        <v>-1.5</v>
      </c>
      <c r="Y598" s="129">
        <v>5.0</v>
      </c>
      <c r="Z598" s="129">
        <v>1.0</v>
      </c>
      <c r="AA598" s="129">
        <v>1.0</v>
      </c>
      <c r="AB598" s="129">
        <v>1.0</v>
      </c>
      <c r="AC598" s="129">
        <v>1.0</v>
      </c>
      <c r="AD598" s="129">
        <v>1.2</v>
      </c>
      <c r="AE598" s="129">
        <v>423.0</v>
      </c>
      <c r="AF598" s="129">
        <v>4.0</v>
      </c>
      <c r="AG598" s="129">
        <v>1.0</v>
      </c>
      <c r="AH598" s="129">
        <v>1.0</v>
      </c>
      <c r="AI598" s="129">
        <v>1.0</v>
      </c>
      <c r="AJ598" s="129">
        <v>1.0</v>
      </c>
      <c r="AK598" s="129">
        <v>1.0</v>
      </c>
      <c r="AL598" s="130">
        <v>45386.658824652775</v>
      </c>
    </row>
    <row r="599">
      <c r="A599" s="129">
        <v>3052.0</v>
      </c>
      <c r="B599" s="14" t="s">
        <v>31</v>
      </c>
      <c r="C599" s="14" t="s">
        <v>32</v>
      </c>
      <c r="D599" s="14" t="s">
        <v>823</v>
      </c>
      <c r="E599" s="14" t="s">
        <v>824</v>
      </c>
      <c r="F599" s="15" t="s">
        <v>776</v>
      </c>
      <c r="G599" s="15" t="s">
        <v>772</v>
      </c>
      <c r="H599" s="18" t="s">
        <v>1057</v>
      </c>
      <c r="I599" s="18" t="s">
        <v>1058</v>
      </c>
      <c r="J599" s="129">
        <v>1440235.21</v>
      </c>
      <c r="K599" s="129">
        <v>723179.27</v>
      </c>
      <c r="L599" s="129">
        <v>40916.5</v>
      </c>
      <c r="M599" s="129">
        <v>21116.34</v>
      </c>
      <c r="N599" s="129">
        <v>32.0</v>
      </c>
      <c r="O599" s="129">
        <v>15.0</v>
      </c>
      <c r="P599" s="129">
        <v>224.0</v>
      </c>
      <c r="Q599" s="129">
        <v>183.0</v>
      </c>
      <c r="R599" s="129">
        <v>36.0</v>
      </c>
      <c r="S599" s="129">
        <v>17.0</v>
      </c>
      <c r="T599" s="129">
        <v>113.0</v>
      </c>
      <c r="U599" s="129">
        <v>22.0</v>
      </c>
      <c r="V599" s="129">
        <v>111.0</v>
      </c>
      <c r="W599" s="129">
        <v>93.77</v>
      </c>
      <c r="X599" s="129">
        <v>99.15</v>
      </c>
      <c r="Y599" s="129">
        <v>4.0</v>
      </c>
      <c r="Z599" s="129">
        <v>1.0</v>
      </c>
      <c r="AA599" s="129">
        <v>5.0</v>
      </c>
      <c r="AB599" s="129">
        <v>5.0</v>
      </c>
      <c r="AC599" s="129">
        <v>5.0</v>
      </c>
      <c r="AD599" s="129">
        <v>4.55</v>
      </c>
      <c r="AE599" s="129">
        <v>8.0</v>
      </c>
      <c r="AF599" s="129">
        <v>3.0</v>
      </c>
      <c r="AG599" s="129">
        <v>1.0</v>
      </c>
      <c r="AH599" s="129">
        <v>4.0</v>
      </c>
      <c r="AI599" s="129">
        <v>4.0</v>
      </c>
      <c r="AJ599" s="129">
        <v>4.0</v>
      </c>
      <c r="AK599" s="129">
        <v>4.0</v>
      </c>
      <c r="AL599" s="130">
        <v>45386.658824652775</v>
      </c>
    </row>
    <row r="600">
      <c r="A600" s="129">
        <v>3053.0</v>
      </c>
      <c r="B600" s="14" t="s">
        <v>31</v>
      </c>
      <c r="C600" s="14" t="s">
        <v>32</v>
      </c>
      <c r="D600" s="14" t="s">
        <v>825</v>
      </c>
      <c r="E600" s="14" t="s">
        <v>239</v>
      </c>
      <c r="F600" s="15" t="s">
        <v>771</v>
      </c>
      <c r="G600" s="15" t="s">
        <v>772</v>
      </c>
      <c r="H600" s="18" t="s">
        <v>1057</v>
      </c>
      <c r="I600" s="18" t="s">
        <v>1058</v>
      </c>
      <c r="J600" s="129">
        <v>1702034.03</v>
      </c>
      <c r="K600" s="129">
        <v>945659.59</v>
      </c>
      <c r="L600" s="129">
        <v>40266.75</v>
      </c>
      <c r="M600" s="129">
        <v>21389.95</v>
      </c>
      <c r="N600" s="14" t="s">
        <v>41</v>
      </c>
      <c r="O600" s="129">
        <v>7.0</v>
      </c>
      <c r="P600" s="129">
        <v>303.0</v>
      </c>
      <c r="Q600" s="129">
        <v>196.0</v>
      </c>
      <c r="R600" s="129">
        <v>7.0</v>
      </c>
      <c r="S600" s="129">
        <v>23.0</v>
      </c>
      <c r="T600" s="14" t="s">
        <v>41</v>
      </c>
      <c r="U600" s="129">
        <v>54.0</v>
      </c>
      <c r="V600" s="129">
        <v>-69.0</v>
      </c>
      <c r="W600" s="129">
        <v>88.25</v>
      </c>
      <c r="X600" s="129">
        <v>79.98</v>
      </c>
      <c r="Y600" s="14" t="s">
        <v>41</v>
      </c>
      <c r="Z600" s="129">
        <v>1.0</v>
      </c>
      <c r="AA600" s="129">
        <v>1.0</v>
      </c>
      <c r="AB600" s="129">
        <v>5.0</v>
      </c>
      <c r="AC600" s="129">
        <v>5.0</v>
      </c>
      <c r="AD600" s="129">
        <v>3.55</v>
      </c>
      <c r="AE600" s="129">
        <v>117.0</v>
      </c>
      <c r="AF600" s="14" t="s">
        <v>41</v>
      </c>
      <c r="AG600" s="129">
        <v>1.0</v>
      </c>
      <c r="AH600" s="129">
        <v>1.0</v>
      </c>
      <c r="AI600" s="129">
        <v>4.0</v>
      </c>
      <c r="AJ600" s="129">
        <v>4.0</v>
      </c>
      <c r="AK600" s="129">
        <v>3.0</v>
      </c>
      <c r="AL600" s="130">
        <v>45386.658824652775</v>
      </c>
    </row>
    <row r="601">
      <c r="A601" s="129">
        <v>3054.0</v>
      </c>
      <c r="B601" s="14" t="s">
        <v>31</v>
      </c>
      <c r="C601" s="14" t="s">
        <v>32</v>
      </c>
      <c r="D601" s="14" t="s">
        <v>798</v>
      </c>
      <c r="E601" s="14" t="s">
        <v>799</v>
      </c>
      <c r="F601" s="15" t="s">
        <v>776</v>
      </c>
      <c r="G601" s="15" t="s">
        <v>772</v>
      </c>
      <c r="H601" s="18" t="s">
        <v>1057</v>
      </c>
      <c r="I601" s="18" t="s">
        <v>1058</v>
      </c>
      <c r="J601" s="129">
        <v>889483.91</v>
      </c>
      <c r="K601" s="129">
        <v>491673.94</v>
      </c>
      <c r="L601" s="129">
        <v>25543.08</v>
      </c>
      <c r="M601" s="129">
        <v>13795.0</v>
      </c>
      <c r="N601" s="129">
        <v>7.0</v>
      </c>
      <c r="O601" s="129">
        <v>12.0</v>
      </c>
      <c r="P601" s="129">
        <v>224.0</v>
      </c>
      <c r="Q601" s="129">
        <v>144.0</v>
      </c>
      <c r="R601" s="129">
        <v>35.0</v>
      </c>
      <c r="S601" s="129">
        <v>18.0</v>
      </c>
      <c r="T601" s="129">
        <v>-41.0</v>
      </c>
      <c r="U601" s="129">
        <v>55.0</v>
      </c>
      <c r="V601" s="129">
        <v>94.0</v>
      </c>
      <c r="W601" s="129">
        <v>85.16</v>
      </c>
      <c r="X601" s="129">
        <v>80.91</v>
      </c>
      <c r="Y601" s="129">
        <v>1.0</v>
      </c>
      <c r="Z601" s="129">
        <v>1.0</v>
      </c>
      <c r="AA601" s="129">
        <v>5.0</v>
      </c>
      <c r="AB601" s="129">
        <v>5.0</v>
      </c>
      <c r="AC601" s="129">
        <v>5.0</v>
      </c>
      <c r="AD601" s="129">
        <v>4.4</v>
      </c>
      <c r="AE601" s="129">
        <v>15.0</v>
      </c>
      <c r="AF601" s="129">
        <v>1.0</v>
      </c>
      <c r="AG601" s="129">
        <v>1.0</v>
      </c>
      <c r="AH601" s="129">
        <v>4.0</v>
      </c>
      <c r="AI601" s="129">
        <v>4.0</v>
      </c>
      <c r="AJ601" s="129">
        <v>4.0</v>
      </c>
      <c r="AK601" s="129">
        <v>4.0</v>
      </c>
      <c r="AL601" s="130">
        <v>45386.658824652775</v>
      </c>
    </row>
    <row r="602">
      <c r="A602" s="128">
        <v>3055.0</v>
      </c>
      <c r="B602" s="11" t="s">
        <v>31</v>
      </c>
      <c r="C602" s="11" t="s">
        <v>32</v>
      </c>
      <c r="D602" s="11" t="s">
        <v>415</v>
      </c>
      <c r="E602" s="14" t="s">
        <v>796</v>
      </c>
      <c r="F602" s="15" t="s">
        <v>797</v>
      </c>
      <c r="G602" s="15" t="s">
        <v>772</v>
      </c>
      <c r="H602" s="18" t="s">
        <v>1057</v>
      </c>
      <c r="I602" s="18" t="s">
        <v>1058</v>
      </c>
      <c r="J602" s="129">
        <v>1287310.82</v>
      </c>
      <c r="K602" s="129">
        <v>1177132.25</v>
      </c>
      <c r="L602" s="129">
        <v>32974.58</v>
      </c>
      <c r="M602" s="129">
        <v>31191.01</v>
      </c>
      <c r="N602" s="129">
        <v>3.0</v>
      </c>
      <c r="O602" s="14" t="s">
        <v>41</v>
      </c>
      <c r="P602" s="129">
        <v>602.0</v>
      </c>
      <c r="Q602" s="128">
        <v>467.0</v>
      </c>
      <c r="R602" s="128">
        <v>27.0</v>
      </c>
      <c r="S602" s="128">
        <v>36.0</v>
      </c>
      <c r="T602" s="11" t="s">
        <v>41</v>
      </c>
      <c r="U602" s="128">
        <v>28.0</v>
      </c>
      <c r="V602" s="128">
        <v>-25.0</v>
      </c>
      <c r="W602" s="128">
        <v>5.72</v>
      </c>
      <c r="X602" s="128">
        <v>9.36</v>
      </c>
      <c r="Y602" s="11" t="s">
        <v>41</v>
      </c>
      <c r="Z602" s="128">
        <v>1.0</v>
      </c>
      <c r="AA602" s="128">
        <v>1.0</v>
      </c>
      <c r="AB602" s="128">
        <v>2.0</v>
      </c>
      <c r="AC602" s="128">
        <v>2.0</v>
      </c>
      <c r="AD602" s="128">
        <v>1.6</v>
      </c>
      <c r="AE602" s="128">
        <v>343.0</v>
      </c>
      <c r="AF602" s="11" t="s">
        <v>41</v>
      </c>
      <c r="AG602" s="128">
        <v>1.0</v>
      </c>
      <c r="AH602" s="128">
        <v>1.0</v>
      </c>
      <c r="AI602" s="128">
        <v>1.0</v>
      </c>
      <c r="AJ602" s="128">
        <v>2.0</v>
      </c>
      <c r="AK602" s="128">
        <v>1.0</v>
      </c>
      <c r="AL602" s="130">
        <v>45386.658824652775</v>
      </c>
    </row>
    <row r="603">
      <c r="A603" s="128">
        <v>3057.0</v>
      </c>
      <c r="B603" s="11" t="s">
        <v>31</v>
      </c>
      <c r="C603" s="11" t="s">
        <v>32</v>
      </c>
      <c r="D603" s="11" t="s">
        <v>726</v>
      </c>
      <c r="E603" s="14" t="s">
        <v>780</v>
      </c>
      <c r="F603" s="15" t="s">
        <v>776</v>
      </c>
      <c r="G603" s="15" t="s">
        <v>772</v>
      </c>
      <c r="H603" s="18" t="s">
        <v>1057</v>
      </c>
      <c r="I603" s="18" t="s">
        <v>1030</v>
      </c>
      <c r="J603" s="129">
        <v>12838.01</v>
      </c>
      <c r="K603" s="129">
        <v>313.65</v>
      </c>
      <c r="L603" s="129">
        <v>331.0</v>
      </c>
      <c r="M603" s="129">
        <v>9.0</v>
      </c>
      <c r="N603" s="129">
        <v>3.0</v>
      </c>
      <c r="O603" s="14" t="s">
        <v>41</v>
      </c>
      <c r="P603" s="129">
        <v>13.0</v>
      </c>
      <c r="Q603" s="128">
        <v>2.0</v>
      </c>
      <c r="R603" s="128">
        <v>2.0</v>
      </c>
      <c r="S603" s="11" t="s">
        <v>41</v>
      </c>
      <c r="T603" s="11" t="s">
        <v>41</v>
      </c>
      <c r="U603" s="128">
        <v>550.0</v>
      </c>
      <c r="V603" s="11" t="s">
        <v>41</v>
      </c>
      <c r="W603" s="128">
        <v>3577.78</v>
      </c>
      <c r="X603" s="128">
        <v>3993.1</v>
      </c>
      <c r="Y603" s="11" t="s">
        <v>41</v>
      </c>
      <c r="Z603" s="128">
        <v>5.0</v>
      </c>
      <c r="AA603" s="11" t="s">
        <v>41</v>
      </c>
      <c r="AB603" s="128">
        <v>5.0</v>
      </c>
      <c r="AC603" s="128">
        <v>5.0</v>
      </c>
      <c r="AD603" s="128">
        <v>3.75</v>
      </c>
      <c r="AE603" s="128">
        <v>72.0</v>
      </c>
      <c r="AF603" s="11" t="s">
        <v>41</v>
      </c>
      <c r="AG603" s="128">
        <v>4.0</v>
      </c>
      <c r="AH603" s="11" t="s">
        <v>41</v>
      </c>
      <c r="AI603" s="128">
        <v>4.0</v>
      </c>
      <c r="AJ603" s="128">
        <v>4.0</v>
      </c>
      <c r="AK603" s="128">
        <v>4.0</v>
      </c>
      <c r="AL603" s="130">
        <v>45386.658824652775</v>
      </c>
    </row>
    <row r="604">
      <c r="A604" s="27"/>
      <c r="B604" s="27"/>
      <c r="C604" s="27"/>
      <c r="D604" s="27"/>
      <c r="E604" s="132"/>
      <c r="F604" s="133"/>
      <c r="G604" s="133"/>
      <c r="H604" s="134"/>
      <c r="I604" s="134"/>
      <c r="J604" s="132"/>
      <c r="K604" s="132"/>
      <c r="L604" s="132"/>
      <c r="M604" s="132"/>
      <c r="N604" s="132"/>
      <c r="O604" s="132"/>
      <c r="P604" s="132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</row>
    <row r="605">
      <c r="A605" s="27"/>
      <c r="B605" s="27"/>
      <c r="C605" s="27"/>
      <c r="D605" s="27"/>
      <c r="E605" s="132"/>
      <c r="F605" s="133"/>
      <c r="G605" s="133"/>
      <c r="H605" s="134"/>
      <c r="I605" s="134"/>
      <c r="J605" s="132"/>
      <c r="K605" s="132"/>
      <c r="L605" s="132"/>
      <c r="M605" s="132"/>
      <c r="N605" s="132"/>
      <c r="O605" s="132"/>
      <c r="P605" s="132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</row>
    <row r="606">
      <c r="A606" s="27"/>
      <c r="B606" s="27"/>
      <c r="C606" s="27"/>
      <c r="D606" s="27"/>
      <c r="E606" s="132"/>
      <c r="F606" s="133"/>
      <c r="G606" s="133"/>
      <c r="H606" s="134"/>
      <c r="I606" s="134"/>
      <c r="J606" s="132"/>
      <c r="K606" s="132"/>
      <c r="L606" s="132"/>
      <c r="M606" s="132"/>
      <c r="N606" s="132"/>
      <c r="O606" s="132"/>
      <c r="P606" s="132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</row>
    <row r="607">
      <c r="A607" s="27"/>
      <c r="B607" s="27"/>
      <c r="C607" s="27"/>
      <c r="D607" s="27"/>
      <c r="E607" s="132"/>
      <c r="F607" s="133"/>
      <c r="G607" s="133"/>
      <c r="H607" s="134"/>
      <c r="I607" s="134"/>
      <c r="J607" s="132"/>
      <c r="K607" s="132"/>
      <c r="L607" s="132"/>
      <c r="M607" s="132"/>
      <c r="N607" s="132"/>
      <c r="O607" s="132"/>
      <c r="P607" s="132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</row>
    <row r="608">
      <c r="A608" s="27"/>
      <c r="B608" s="27"/>
      <c r="C608" s="27"/>
      <c r="D608" s="27"/>
      <c r="E608" s="132"/>
      <c r="F608" s="133"/>
      <c r="G608" s="133"/>
      <c r="H608" s="134"/>
      <c r="I608" s="134"/>
      <c r="J608" s="132"/>
      <c r="K608" s="132"/>
      <c r="L608" s="132"/>
      <c r="M608" s="132"/>
      <c r="N608" s="132"/>
      <c r="O608" s="132"/>
      <c r="P608" s="132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</row>
    <row r="609">
      <c r="A609" s="27"/>
      <c r="B609" s="27"/>
      <c r="C609" s="27"/>
      <c r="D609" s="27"/>
      <c r="E609" s="132"/>
      <c r="F609" s="133"/>
      <c r="G609" s="133"/>
      <c r="H609" s="134"/>
      <c r="I609" s="134"/>
      <c r="J609" s="132"/>
      <c r="K609" s="132"/>
      <c r="L609" s="132"/>
      <c r="M609" s="132"/>
      <c r="N609" s="132"/>
      <c r="O609" s="132"/>
      <c r="P609" s="132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</row>
    <row r="610">
      <c r="A610" s="27"/>
      <c r="B610" s="27"/>
      <c r="C610" s="27"/>
      <c r="D610" s="27"/>
      <c r="E610" s="132"/>
      <c r="F610" s="133"/>
      <c r="G610" s="133"/>
      <c r="H610" s="134"/>
      <c r="I610" s="134"/>
      <c r="J610" s="132"/>
      <c r="K610" s="132"/>
      <c r="L610" s="132"/>
      <c r="M610" s="132"/>
      <c r="N610" s="132"/>
      <c r="O610" s="132"/>
      <c r="P610" s="132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</row>
    <row r="611">
      <c r="A611" s="27"/>
      <c r="B611" s="27"/>
      <c r="C611" s="27"/>
      <c r="D611" s="27"/>
      <c r="E611" s="132"/>
      <c r="F611" s="133"/>
      <c r="G611" s="133"/>
      <c r="H611" s="134"/>
      <c r="I611" s="134"/>
      <c r="J611" s="132"/>
      <c r="K611" s="132"/>
      <c r="L611" s="132"/>
      <c r="M611" s="132"/>
      <c r="N611" s="132"/>
      <c r="O611" s="132"/>
      <c r="P611" s="132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</row>
    <row r="612">
      <c r="A612" s="27"/>
      <c r="B612" s="27"/>
      <c r="C612" s="27"/>
      <c r="D612" s="27"/>
      <c r="E612" s="132"/>
      <c r="F612" s="133"/>
      <c r="G612" s="133"/>
      <c r="H612" s="134"/>
      <c r="I612" s="134"/>
      <c r="J612" s="132"/>
      <c r="K612" s="132"/>
      <c r="L612" s="132"/>
      <c r="M612" s="132"/>
      <c r="N612" s="132"/>
      <c r="O612" s="132"/>
      <c r="P612" s="132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</row>
    <row r="613">
      <c r="A613" s="27"/>
      <c r="B613" s="27"/>
      <c r="C613" s="27"/>
      <c r="D613" s="27"/>
      <c r="E613" s="132"/>
      <c r="F613" s="133"/>
      <c r="G613" s="133"/>
      <c r="H613" s="134"/>
      <c r="I613" s="134"/>
      <c r="J613" s="132"/>
      <c r="K613" s="132"/>
      <c r="L613" s="132"/>
      <c r="M613" s="132"/>
      <c r="N613" s="132"/>
      <c r="O613" s="132"/>
      <c r="P613" s="132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</row>
    <row r="614">
      <c r="A614" s="27"/>
      <c r="B614" s="27"/>
      <c r="C614" s="27"/>
      <c r="D614" s="27"/>
      <c r="E614" s="132"/>
      <c r="F614" s="133"/>
      <c r="G614" s="133"/>
      <c r="H614" s="134"/>
      <c r="I614" s="134"/>
      <c r="J614" s="132"/>
      <c r="K614" s="132"/>
      <c r="L614" s="132"/>
      <c r="M614" s="132"/>
      <c r="N614" s="132"/>
      <c r="O614" s="132"/>
      <c r="P614" s="132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</row>
    <row r="615">
      <c r="A615" s="27"/>
      <c r="B615" s="27"/>
      <c r="C615" s="27"/>
      <c r="D615" s="27"/>
      <c r="E615" s="132"/>
      <c r="F615" s="133"/>
      <c r="G615" s="133"/>
      <c r="H615" s="134"/>
      <c r="I615" s="134"/>
      <c r="J615" s="132"/>
      <c r="K615" s="132"/>
      <c r="L615" s="132"/>
      <c r="M615" s="132"/>
      <c r="N615" s="132"/>
      <c r="O615" s="132"/>
      <c r="P615" s="132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</row>
    <row r="616">
      <c r="A616" s="27"/>
      <c r="B616" s="27"/>
      <c r="C616" s="27"/>
      <c r="D616" s="27"/>
      <c r="E616" s="132"/>
      <c r="F616" s="133"/>
      <c r="G616" s="133"/>
      <c r="H616" s="134"/>
      <c r="I616" s="134"/>
      <c r="J616" s="132"/>
      <c r="K616" s="132"/>
      <c r="L616" s="132"/>
      <c r="M616" s="132"/>
      <c r="N616" s="132"/>
      <c r="O616" s="132"/>
      <c r="P616" s="132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</row>
    <row r="617">
      <c r="A617" s="27"/>
      <c r="B617" s="27"/>
      <c r="C617" s="132"/>
      <c r="D617" s="27"/>
      <c r="E617" s="27"/>
      <c r="F617" s="133"/>
      <c r="G617" s="133"/>
      <c r="H617" s="134"/>
      <c r="I617" s="134"/>
      <c r="J617" s="132"/>
      <c r="K617" s="132"/>
      <c r="L617" s="132"/>
      <c r="M617" s="132"/>
      <c r="N617" s="132"/>
      <c r="O617" s="132"/>
      <c r="P617" s="132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132"/>
      <c r="AK617" s="132"/>
      <c r="AL617" s="132"/>
    </row>
    <row r="618">
      <c r="A618" s="27"/>
      <c r="B618" s="27"/>
      <c r="C618" s="132"/>
      <c r="D618" s="27"/>
      <c r="E618" s="132"/>
      <c r="F618" s="133"/>
      <c r="G618" s="133"/>
      <c r="H618" s="134"/>
      <c r="I618" s="134"/>
      <c r="J618" s="132"/>
      <c r="K618" s="132"/>
      <c r="L618" s="132"/>
      <c r="M618" s="132"/>
      <c r="N618" s="132"/>
      <c r="O618" s="132"/>
      <c r="P618" s="132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</row>
    <row r="619">
      <c r="A619" s="27"/>
      <c r="B619" s="27"/>
      <c r="C619" s="27"/>
      <c r="D619" s="27"/>
      <c r="E619" s="132"/>
      <c r="F619" s="133"/>
      <c r="G619" s="133"/>
      <c r="H619" s="134"/>
      <c r="I619" s="134"/>
      <c r="J619" s="132"/>
      <c r="K619" s="132"/>
      <c r="L619" s="132"/>
      <c r="M619" s="132"/>
      <c r="N619" s="132"/>
      <c r="O619" s="132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132"/>
      <c r="AK619" s="132"/>
      <c r="AL619" s="132"/>
    </row>
    <row r="620">
      <c r="A620" s="27"/>
      <c r="B620" s="27"/>
      <c r="C620" s="27"/>
      <c r="D620" s="27"/>
      <c r="E620" s="132"/>
      <c r="F620" s="133"/>
      <c r="G620" s="133"/>
      <c r="H620" s="134"/>
      <c r="I620" s="134"/>
      <c r="J620" s="132"/>
      <c r="K620" s="132"/>
      <c r="L620" s="132"/>
      <c r="M620" s="132"/>
      <c r="N620" s="132"/>
      <c r="O620" s="132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</row>
    <row r="621">
      <c r="A621" s="27"/>
      <c r="B621" s="27"/>
      <c r="C621" s="27"/>
      <c r="D621" s="27"/>
      <c r="E621" s="132"/>
      <c r="F621" s="133"/>
      <c r="G621" s="133"/>
      <c r="H621" s="134"/>
      <c r="I621" s="134"/>
      <c r="J621" s="132"/>
      <c r="K621" s="132"/>
      <c r="L621" s="132"/>
      <c r="M621" s="132"/>
      <c r="N621" s="132"/>
      <c r="O621" s="132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</row>
    <row r="622">
      <c r="A622" s="27"/>
      <c r="B622" s="27"/>
      <c r="C622" s="27"/>
      <c r="D622" s="27"/>
      <c r="E622" s="132"/>
      <c r="F622" s="133"/>
      <c r="G622" s="133"/>
      <c r="H622" s="134"/>
      <c r="I622" s="134"/>
      <c r="J622" s="132"/>
      <c r="K622" s="132"/>
      <c r="L622" s="132"/>
      <c r="M622" s="132"/>
      <c r="N622" s="132"/>
      <c r="O622" s="132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</row>
    <row r="623">
      <c r="A623" s="27"/>
      <c r="B623" s="27"/>
      <c r="C623" s="27"/>
      <c r="D623" s="27"/>
      <c r="E623" s="132"/>
      <c r="F623" s="133"/>
      <c r="G623" s="133"/>
      <c r="H623" s="134"/>
      <c r="I623" s="134"/>
      <c r="J623" s="132"/>
      <c r="K623" s="132"/>
      <c r="L623" s="132"/>
      <c r="M623" s="132"/>
      <c r="N623" s="132"/>
      <c r="O623" s="132"/>
      <c r="P623" s="132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</row>
    <row r="624">
      <c r="A624" s="27"/>
      <c r="B624" s="27"/>
      <c r="C624" s="27"/>
      <c r="D624" s="27"/>
      <c r="E624" s="132"/>
      <c r="F624" s="133"/>
      <c r="G624" s="133"/>
      <c r="H624" s="134"/>
      <c r="I624" s="134"/>
      <c r="J624" s="132"/>
      <c r="K624" s="132"/>
      <c r="L624" s="132"/>
      <c r="M624" s="132"/>
      <c r="N624" s="132"/>
      <c r="O624" s="132"/>
      <c r="P624" s="132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</row>
    <row r="625">
      <c r="A625" s="27"/>
      <c r="B625" s="27"/>
      <c r="C625" s="27"/>
      <c r="D625" s="27"/>
      <c r="E625" s="132"/>
      <c r="F625" s="133"/>
      <c r="G625" s="133"/>
      <c r="H625" s="134"/>
      <c r="I625" s="134"/>
      <c r="J625" s="132"/>
      <c r="K625" s="132"/>
      <c r="L625" s="132"/>
      <c r="M625" s="132"/>
      <c r="N625" s="132"/>
      <c r="O625" s="132"/>
      <c r="P625" s="132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</row>
    <row r="626">
      <c r="A626" s="27"/>
      <c r="B626" s="27"/>
      <c r="C626" s="27"/>
      <c r="D626" s="27"/>
      <c r="E626" s="132"/>
      <c r="F626" s="133"/>
      <c r="G626" s="133"/>
      <c r="H626" s="134"/>
      <c r="I626" s="134"/>
      <c r="J626" s="132"/>
      <c r="K626" s="132"/>
      <c r="L626" s="132"/>
      <c r="M626" s="132"/>
      <c r="N626" s="132"/>
      <c r="O626" s="132"/>
      <c r="P626" s="132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</row>
    <row r="627">
      <c r="A627" s="27"/>
      <c r="B627" s="27"/>
      <c r="C627" s="27"/>
      <c r="D627" s="27"/>
      <c r="E627" s="132"/>
      <c r="F627" s="133"/>
      <c r="G627" s="133"/>
      <c r="H627" s="134"/>
      <c r="I627" s="134"/>
      <c r="J627" s="132"/>
      <c r="K627" s="132"/>
      <c r="L627" s="132"/>
      <c r="M627" s="132"/>
      <c r="N627" s="132"/>
      <c r="O627" s="132"/>
      <c r="P627" s="132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</row>
    <row r="628">
      <c r="A628" s="27"/>
      <c r="B628" s="27"/>
      <c r="C628" s="27"/>
      <c r="D628" s="27"/>
      <c r="E628" s="132"/>
      <c r="F628" s="133"/>
      <c r="G628" s="133"/>
      <c r="H628" s="134"/>
      <c r="I628" s="134"/>
      <c r="J628" s="132"/>
      <c r="K628" s="132"/>
      <c r="L628" s="132"/>
      <c r="M628" s="132"/>
      <c r="N628" s="132"/>
      <c r="O628" s="132"/>
      <c r="P628" s="132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</row>
    <row r="629">
      <c r="A629" s="27"/>
      <c r="B629" s="27"/>
      <c r="C629" s="27"/>
      <c r="D629" s="27"/>
      <c r="E629" s="132"/>
      <c r="F629" s="133"/>
      <c r="G629" s="133"/>
      <c r="H629" s="134"/>
      <c r="I629" s="134"/>
      <c r="J629" s="132"/>
      <c r="K629" s="132"/>
      <c r="L629" s="132"/>
      <c r="M629" s="132"/>
      <c r="N629" s="132"/>
      <c r="O629" s="132"/>
      <c r="P629" s="132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</row>
    <row r="630">
      <c r="A630" s="27"/>
      <c r="B630" s="27"/>
      <c r="C630" s="27"/>
      <c r="D630" s="27"/>
      <c r="E630" s="132"/>
      <c r="F630" s="133"/>
      <c r="G630" s="133"/>
      <c r="H630" s="134"/>
      <c r="I630" s="134"/>
      <c r="J630" s="132"/>
      <c r="K630" s="132"/>
      <c r="L630" s="132"/>
      <c r="M630" s="132"/>
      <c r="N630" s="132"/>
      <c r="O630" s="132"/>
      <c r="P630" s="132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</row>
    <row r="631">
      <c r="A631" s="27"/>
      <c r="B631" s="27"/>
      <c r="C631" s="27"/>
      <c r="D631" s="27"/>
      <c r="E631" s="132"/>
      <c r="F631" s="133"/>
      <c r="G631" s="133"/>
      <c r="H631" s="134"/>
      <c r="I631" s="134"/>
      <c r="J631" s="132"/>
      <c r="K631" s="132"/>
      <c r="L631" s="132"/>
      <c r="M631" s="132"/>
      <c r="N631" s="132"/>
      <c r="O631" s="132"/>
      <c r="P631" s="132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</row>
    <row r="632">
      <c r="A632" s="27"/>
      <c r="B632" s="27"/>
      <c r="C632" s="27"/>
      <c r="D632" s="27"/>
      <c r="E632" s="132"/>
      <c r="F632" s="133"/>
      <c r="G632" s="133"/>
      <c r="H632" s="134"/>
      <c r="I632" s="134"/>
      <c r="J632" s="132"/>
      <c r="K632" s="132"/>
      <c r="L632" s="132"/>
      <c r="M632" s="132"/>
      <c r="N632" s="132"/>
      <c r="O632" s="132"/>
      <c r="P632" s="132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</row>
    <row r="633">
      <c r="A633" s="27"/>
      <c r="B633" s="27"/>
      <c r="C633" s="27"/>
      <c r="D633" s="27"/>
      <c r="E633" s="132"/>
      <c r="F633" s="133"/>
      <c r="G633" s="133"/>
      <c r="H633" s="134"/>
      <c r="I633" s="134"/>
      <c r="J633" s="132"/>
      <c r="K633" s="132"/>
      <c r="L633" s="132"/>
      <c r="M633" s="132"/>
      <c r="N633" s="132"/>
      <c r="O633" s="132"/>
      <c r="P633" s="132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</row>
    <row r="634">
      <c r="A634" s="27"/>
      <c r="B634" s="27"/>
      <c r="C634" s="27"/>
      <c r="D634" s="27"/>
      <c r="E634" s="132"/>
      <c r="F634" s="133"/>
      <c r="G634" s="133"/>
      <c r="H634" s="134"/>
      <c r="I634" s="134"/>
      <c r="J634" s="132"/>
      <c r="K634" s="132"/>
      <c r="L634" s="132"/>
      <c r="M634" s="132"/>
      <c r="N634" s="132"/>
      <c r="O634" s="132"/>
      <c r="P634" s="132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</row>
    <row r="635">
      <c r="A635" s="27"/>
      <c r="B635" s="27"/>
      <c r="C635" s="27"/>
      <c r="D635" s="27"/>
      <c r="E635" s="132"/>
      <c r="F635" s="133"/>
      <c r="G635" s="133"/>
      <c r="H635" s="134"/>
      <c r="I635" s="134"/>
      <c r="J635" s="132"/>
      <c r="K635" s="132"/>
      <c r="L635" s="132"/>
      <c r="M635" s="132"/>
      <c r="N635" s="132"/>
      <c r="O635" s="132"/>
      <c r="P635" s="132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</row>
    <row r="636">
      <c r="A636" s="27"/>
      <c r="B636" s="27"/>
      <c r="C636" s="27"/>
      <c r="D636" s="27"/>
      <c r="E636" s="132"/>
      <c r="F636" s="133"/>
      <c r="G636" s="133"/>
      <c r="H636" s="134"/>
      <c r="I636" s="134"/>
      <c r="J636" s="132"/>
      <c r="K636" s="132"/>
      <c r="L636" s="132"/>
      <c r="M636" s="132"/>
      <c r="N636" s="132"/>
      <c r="O636" s="132"/>
      <c r="P636" s="132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</row>
    <row r="637">
      <c r="A637" s="27"/>
      <c r="B637" s="27"/>
      <c r="C637" s="27"/>
      <c r="D637" s="27"/>
      <c r="E637" s="132"/>
      <c r="F637" s="133"/>
      <c r="G637" s="133"/>
      <c r="H637" s="134"/>
      <c r="I637" s="134"/>
      <c r="J637" s="132"/>
      <c r="K637" s="132"/>
      <c r="L637" s="132"/>
      <c r="M637" s="132"/>
      <c r="N637" s="132"/>
      <c r="O637" s="132"/>
      <c r="P637" s="132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</row>
    <row r="638">
      <c r="A638" s="27"/>
      <c r="B638" s="27"/>
      <c r="C638" s="27"/>
      <c r="D638" s="27"/>
      <c r="E638" s="132"/>
      <c r="F638" s="133"/>
      <c r="G638" s="133"/>
      <c r="H638" s="134"/>
      <c r="I638" s="134"/>
      <c r="J638" s="132"/>
      <c r="K638" s="132"/>
      <c r="L638" s="132"/>
      <c r="M638" s="132"/>
      <c r="N638" s="132"/>
      <c r="O638" s="132"/>
      <c r="P638" s="132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</row>
    <row r="639">
      <c r="A639" s="27"/>
      <c r="B639" s="27"/>
      <c r="C639" s="27"/>
      <c r="D639" s="27"/>
      <c r="E639" s="132"/>
      <c r="F639" s="133"/>
      <c r="G639" s="133"/>
      <c r="H639" s="134"/>
      <c r="I639" s="134"/>
      <c r="J639" s="132"/>
      <c r="K639" s="132"/>
      <c r="L639" s="132"/>
      <c r="M639" s="132"/>
      <c r="N639" s="132"/>
      <c r="O639" s="132"/>
      <c r="P639" s="132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</row>
    <row r="640">
      <c r="A640" s="27"/>
      <c r="B640" s="27"/>
      <c r="C640" s="27"/>
      <c r="D640" s="27"/>
      <c r="E640" s="132"/>
      <c r="F640" s="133"/>
      <c r="G640" s="133"/>
      <c r="H640" s="134"/>
      <c r="I640" s="134"/>
      <c r="J640" s="132"/>
      <c r="K640" s="132"/>
      <c r="L640" s="132"/>
      <c r="M640" s="132"/>
      <c r="N640" s="132"/>
      <c r="O640" s="132"/>
      <c r="P640" s="132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</row>
    <row r="641">
      <c r="A641" s="27"/>
      <c r="B641" s="27"/>
      <c r="C641" s="27"/>
      <c r="D641" s="27"/>
      <c r="E641" s="132"/>
      <c r="F641" s="133"/>
      <c r="G641" s="133"/>
      <c r="H641" s="134"/>
      <c r="I641" s="134"/>
      <c r="J641" s="132"/>
      <c r="K641" s="132"/>
      <c r="L641" s="132"/>
      <c r="M641" s="132"/>
      <c r="N641" s="132"/>
      <c r="O641" s="132"/>
      <c r="P641" s="132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</row>
    <row r="642">
      <c r="A642" s="27"/>
      <c r="B642" s="27"/>
      <c r="C642" s="27"/>
      <c r="D642" s="27"/>
      <c r="E642" s="132"/>
      <c r="F642" s="133"/>
      <c r="G642" s="133"/>
      <c r="H642" s="134"/>
      <c r="I642" s="134"/>
      <c r="J642" s="132"/>
      <c r="K642" s="132"/>
      <c r="L642" s="132"/>
      <c r="M642" s="132"/>
      <c r="N642" s="132"/>
      <c r="O642" s="132"/>
      <c r="P642" s="132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</row>
    <row r="643">
      <c r="A643" s="27"/>
      <c r="B643" s="27"/>
      <c r="C643" s="27"/>
      <c r="D643" s="27"/>
      <c r="E643" s="132"/>
      <c r="F643" s="133"/>
      <c r="G643" s="133"/>
      <c r="H643" s="134"/>
      <c r="I643" s="134"/>
      <c r="J643" s="132"/>
      <c r="K643" s="132"/>
      <c r="L643" s="132"/>
      <c r="M643" s="132"/>
      <c r="N643" s="132"/>
      <c r="O643" s="132"/>
      <c r="P643" s="132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</row>
    <row r="644">
      <c r="A644" s="27"/>
      <c r="B644" s="27"/>
      <c r="C644" s="27"/>
      <c r="D644" s="27"/>
      <c r="E644" s="132"/>
      <c r="F644" s="133"/>
      <c r="G644" s="133"/>
      <c r="H644" s="134"/>
      <c r="I644" s="134"/>
      <c r="J644" s="132"/>
      <c r="K644" s="132"/>
      <c r="L644" s="132"/>
      <c r="M644" s="132"/>
      <c r="N644" s="132"/>
      <c r="O644" s="132"/>
      <c r="P644" s="132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</row>
    <row r="645">
      <c r="A645" s="27"/>
      <c r="B645" s="27"/>
      <c r="C645" s="27"/>
      <c r="D645" s="27"/>
      <c r="E645" s="132"/>
      <c r="F645" s="133"/>
      <c r="G645" s="133"/>
      <c r="H645" s="134"/>
      <c r="I645" s="134"/>
      <c r="J645" s="132"/>
      <c r="K645" s="132"/>
      <c r="L645" s="132"/>
      <c r="M645" s="132"/>
      <c r="N645" s="132"/>
      <c r="O645" s="132"/>
      <c r="P645" s="132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</row>
    <row r="646">
      <c r="A646" s="27"/>
      <c r="B646" s="27"/>
      <c r="C646" s="27"/>
      <c r="D646" s="27"/>
      <c r="E646" s="132"/>
      <c r="F646" s="133"/>
      <c r="G646" s="133"/>
      <c r="H646" s="134"/>
      <c r="I646" s="134"/>
      <c r="J646" s="132"/>
      <c r="K646" s="132"/>
      <c r="L646" s="132"/>
      <c r="M646" s="132"/>
      <c r="N646" s="132"/>
      <c r="O646" s="132"/>
      <c r="P646" s="132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</row>
    <row r="647">
      <c r="A647" s="27"/>
      <c r="B647" s="27"/>
      <c r="C647" s="27"/>
      <c r="D647" s="27"/>
      <c r="E647" s="132"/>
      <c r="F647" s="133"/>
      <c r="G647" s="133"/>
      <c r="H647" s="134"/>
      <c r="I647" s="134"/>
      <c r="J647" s="132"/>
      <c r="K647" s="132"/>
      <c r="L647" s="132"/>
      <c r="M647" s="132"/>
      <c r="N647" s="132"/>
      <c r="O647" s="132"/>
      <c r="P647" s="132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</row>
    <row r="648">
      <c r="A648" s="27"/>
      <c r="B648" s="27"/>
      <c r="C648" s="27"/>
      <c r="D648" s="27"/>
      <c r="E648" s="132"/>
      <c r="F648" s="133"/>
      <c r="G648" s="133"/>
      <c r="H648" s="134"/>
      <c r="I648" s="134"/>
      <c r="J648" s="132"/>
      <c r="K648" s="132"/>
      <c r="L648" s="132"/>
      <c r="M648" s="132"/>
      <c r="N648" s="132"/>
      <c r="O648" s="132"/>
      <c r="P648" s="132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</row>
    <row r="649">
      <c r="A649" s="27"/>
      <c r="B649" s="27"/>
      <c r="C649" s="27"/>
      <c r="D649" s="27"/>
      <c r="E649" s="132"/>
      <c r="F649" s="133"/>
      <c r="G649" s="133"/>
      <c r="H649" s="134"/>
      <c r="I649" s="134"/>
      <c r="J649" s="132"/>
      <c r="K649" s="132"/>
      <c r="L649" s="132"/>
      <c r="M649" s="132"/>
      <c r="N649" s="132"/>
      <c r="O649" s="132"/>
      <c r="P649" s="132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</row>
    <row r="650">
      <c r="A650" s="27"/>
      <c r="B650" s="27"/>
      <c r="C650" s="27"/>
      <c r="D650" s="27"/>
      <c r="E650" s="132"/>
      <c r="F650" s="133"/>
      <c r="G650" s="133"/>
      <c r="H650" s="134"/>
      <c r="I650" s="134"/>
      <c r="J650" s="132"/>
      <c r="K650" s="132"/>
      <c r="L650" s="132"/>
      <c r="M650" s="132"/>
      <c r="N650" s="132"/>
      <c r="O650" s="132"/>
      <c r="P650" s="132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</row>
    <row r="651">
      <c r="A651" s="27"/>
      <c r="B651" s="27"/>
      <c r="C651" s="27"/>
      <c r="D651" s="27"/>
      <c r="E651" s="132"/>
      <c r="F651" s="133"/>
      <c r="G651" s="133"/>
      <c r="H651" s="134"/>
      <c r="I651" s="134"/>
      <c r="J651" s="132"/>
      <c r="K651" s="132"/>
      <c r="L651" s="132"/>
      <c r="M651" s="132"/>
      <c r="N651" s="132"/>
      <c r="O651" s="132"/>
      <c r="P651" s="132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</row>
    <row r="652">
      <c r="A652" s="27"/>
      <c r="B652" s="27"/>
      <c r="C652" s="27"/>
      <c r="D652" s="27"/>
      <c r="E652" s="132"/>
      <c r="F652" s="133"/>
      <c r="G652" s="133"/>
      <c r="H652" s="134"/>
      <c r="I652" s="134"/>
      <c r="J652" s="132"/>
      <c r="K652" s="132"/>
      <c r="L652" s="132"/>
      <c r="M652" s="132"/>
      <c r="N652" s="132"/>
      <c r="O652" s="132"/>
      <c r="P652" s="132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</row>
    <row r="653">
      <c r="A653" s="27"/>
      <c r="B653" s="27"/>
      <c r="C653" s="27"/>
      <c r="D653" s="27"/>
      <c r="E653" s="132"/>
      <c r="F653" s="133"/>
      <c r="G653" s="133"/>
      <c r="H653" s="134"/>
      <c r="I653" s="134"/>
      <c r="J653" s="132"/>
      <c r="K653" s="132"/>
      <c r="L653" s="132"/>
      <c r="M653" s="132"/>
      <c r="N653" s="132"/>
      <c r="O653" s="132"/>
      <c r="P653" s="132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</row>
    <row r="654">
      <c r="A654" s="27"/>
      <c r="B654" s="27"/>
      <c r="C654" s="27"/>
      <c r="D654" s="27"/>
      <c r="E654" s="132"/>
      <c r="F654" s="133"/>
      <c r="G654" s="133"/>
      <c r="H654" s="134"/>
      <c r="I654" s="134"/>
      <c r="J654" s="132"/>
      <c r="K654" s="132"/>
      <c r="L654" s="132"/>
      <c r="M654" s="132"/>
      <c r="N654" s="132"/>
      <c r="O654" s="132"/>
      <c r="P654" s="132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</row>
    <row r="655">
      <c r="A655" s="27"/>
      <c r="B655" s="27"/>
      <c r="C655" s="27"/>
      <c r="D655" s="27"/>
      <c r="E655" s="132"/>
      <c r="F655" s="133"/>
      <c r="G655" s="133"/>
      <c r="H655" s="134"/>
      <c r="I655" s="134"/>
      <c r="J655" s="132"/>
      <c r="K655" s="132"/>
      <c r="L655" s="132"/>
      <c r="M655" s="132"/>
      <c r="N655" s="132"/>
      <c r="O655" s="132"/>
      <c r="P655" s="132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</row>
    <row r="656">
      <c r="A656" s="27"/>
      <c r="B656" s="27"/>
      <c r="C656" s="27"/>
      <c r="D656" s="27"/>
      <c r="E656" s="132"/>
      <c r="F656" s="133"/>
      <c r="G656" s="133"/>
      <c r="H656" s="134"/>
      <c r="I656" s="134"/>
      <c r="J656" s="132"/>
      <c r="K656" s="132"/>
      <c r="L656" s="132"/>
      <c r="M656" s="132"/>
      <c r="N656" s="132"/>
      <c r="O656" s="132"/>
      <c r="P656" s="132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</row>
    <row r="657">
      <c r="A657" s="27"/>
      <c r="B657" s="27"/>
      <c r="C657" s="27"/>
      <c r="D657" s="27"/>
      <c r="E657" s="132"/>
      <c r="F657" s="133"/>
      <c r="G657" s="133"/>
      <c r="H657" s="134"/>
      <c r="I657" s="134"/>
      <c r="J657" s="132"/>
      <c r="K657" s="132"/>
      <c r="L657" s="132"/>
      <c r="M657" s="132"/>
      <c r="N657" s="132"/>
      <c r="O657" s="132"/>
      <c r="P657" s="132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</row>
    <row r="658">
      <c r="A658" s="27"/>
      <c r="B658" s="27"/>
      <c r="C658" s="27"/>
      <c r="D658" s="27"/>
      <c r="E658" s="132"/>
      <c r="F658" s="133"/>
      <c r="G658" s="133"/>
      <c r="H658" s="134"/>
      <c r="I658" s="134"/>
      <c r="J658" s="132"/>
      <c r="K658" s="132"/>
      <c r="L658" s="132"/>
      <c r="M658" s="132"/>
      <c r="N658" s="132"/>
      <c r="O658" s="132"/>
      <c r="P658" s="132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</row>
    <row r="659">
      <c r="A659" s="27"/>
      <c r="B659" s="27"/>
      <c r="C659" s="27"/>
      <c r="D659" s="27"/>
      <c r="E659" s="132"/>
      <c r="F659" s="133"/>
      <c r="G659" s="133"/>
      <c r="H659" s="134"/>
      <c r="I659" s="134"/>
      <c r="J659" s="132"/>
      <c r="K659" s="132"/>
      <c r="L659" s="132"/>
      <c r="M659" s="132"/>
      <c r="N659" s="132"/>
      <c r="O659" s="132"/>
      <c r="P659" s="132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</row>
    <row r="660">
      <c r="A660" s="27"/>
      <c r="B660" s="27"/>
      <c r="C660" s="27"/>
      <c r="D660" s="27"/>
      <c r="E660" s="132"/>
      <c r="F660" s="133"/>
      <c r="G660" s="133"/>
      <c r="H660" s="134"/>
      <c r="I660" s="134"/>
      <c r="J660" s="132"/>
      <c r="K660" s="132"/>
      <c r="L660" s="132"/>
      <c r="M660" s="132"/>
      <c r="N660" s="132"/>
      <c r="O660" s="132"/>
      <c r="P660" s="132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</row>
    <row r="661">
      <c r="A661" s="27"/>
      <c r="B661" s="27"/>
      <c r="C661" s="27"/>
      <c r="D661" s="27"/>
      <c r="E661" s="132"/>
      <c r="F661" s="133"/>
      <c r="G661" s="133"/>
      <c r="H661" s="134"/>
      <c r="I661" s="134"/>
      <c r="J661" s="132"/>
      <c r="K661" s="132"/>
      <c r="L661" s="132"/>
      <c r="M661" s="132"/>
      <c r="N661" s="132"/>
      <c r="O661" s="132"/>
      <c r="P661" s="132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</row>
    <row r="662">
      <c r="A662" s="27"/>
      <c r="B662" s="27"/>
      <c r="C662" s="27"/>
      <c r="D662" s="27"/>
      <c r="E662" s="132"/>
      <c r="F662" s="133"/>
      <c r="G662" s="133"/>
      <c r="H662" s="134"/>
      <c r="I662" s="134"/>
      <c r="J662" s="132"/>
      <c r="K662" s="132"/>
      <c r="L662" s="132"/>
      <c r="M662" s="132"/>
      <c r="N662" s="132"/>
      <c r="O662" s="132"/>
      <c r="P662" s="132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</row>
    <row r="663">
      <c r="A663" s="27"/>
      <c r="B663" s="27"/>
      <c r="C663" s="27"/>
      <c r="D663" s="27"/>
      <c r="E663" s="132"/>
      <c r="F663" s="133"/>
      <c r="G663" s="133"/>
      <c r="H663" s="134"/>
      <c r="I663" s="134"/>
      <c r="J663" s="132"/>
      <c r="K663" s="132"/>
      <c r="L663" s="132"/>
      <c r="M663" s="132"/>
      <c r="N663" s="132"/>
      <c r="O663" s="132"/>
      <c r="P663" s="132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</row>
    <row r="664">
      <c r="A664" s="27"/>
      <c r="B664" s="27"/>
      <c r="C664" s="27"/>
      <c r="D664" s="27"/>
      <c r="E664" s="132"/>
      <c r="F664" s="133"/>
      <c r="G664" s="133"/>
      <c r="H664" s="134"/>
      <c r="I664" s="134"/>
      <c r="J664" s="132"/>
      <c r="K664" s="132"/>
      <c r="L664" s="132"/>
      <c r="M664" s="132"/>
      <c r="N664" s="132"/>
      <c r="O664" s="132"/>
      <c r="P664" s="132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</row>
    <row r="665">
      <c r="A665" s="27"/>
      <c r="B665" s="27"/>
      <c r="C665" s="27"/>
      <c r="D665" s="27"/>
      <c r="E665" s="132"/>
      <c r="F665" s="133"/>
      <c r="G665" s="133"/>
      <c r="H665" s="134"/>
      <c r="I665" s="134"/>
      <c r="J665" s="132"/>
      <c r="K665" s="132"/>
      <c r="L665" s="132"/>
      <c r="M665" s="132"/>
      <c r="N665" s="132"/>
      <c r="O665" s="132"/>
      <c r="P665" s="132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</row>
    <row r="666">
      <c r="A666" s="27"/>
      <c r="B666" s="27"/>
      <c r="C666" s="27"/>
      <c r="D666" s="27"/>
      <c r="E666" s="132"/>
      <c r="F666" s="133"/>
      <c r="G666" s="133"/>
      <c r="H666" s="134"/>
      <c r="I666" s="134"/>
      <c r="J666" s="132"/>
      <c r="K666" s="132"/>
      <c r="L666" s="132"/>
      <c r="M666" s="132"/>
      <c r="N666" s="132"/>
      <c r="O666" s="132"/>
      <c r="P666" s="132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</row>
    <row r="667">
      <c r="A667" s="27"/>
      <c r="B667" s="27"/>
      <c r="C667" s="27"/>
      <c r="D667" s="27"/>
      <c r="E667" s="132"/>
      <c r="F667" s="133"/>
      <c r="G667" s="133"/>
      <c r="H667" s="134"/>
      <c r="I667" s="134"/>
      <c r="J667" s="132"/>
      <c r="K667" s="132"/>
      <c r="L667" s="132"/>
      <c r="M667" s="132"/>
      <c r="N667" s="132"/>
      <c r="O667" s="132"/>
      <c r="P667" s="132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</row>
    <row r="668">
      <c r="A668" s="27"/>
      <c r="B668" s="27"/>
      <c r="C668" s="27"/>
      <c r="D668" s="27"/>
      <c r="E668" s="132"/>
      <c r="F668" s="133"/>
      <c r="G668" s="133"/>
      <c r="H668" s="134"/>
      <c r="I668" s="134"/>
      <c r="J668" s="132"/>
      <c r="K668" s="132"/>
      <c r="L668" s="132"/>
      <c r="M668" s="132"/>
      <c r="N668" s="132"/>
      <c r="O668" s="132"/>
      <c r="P668" s="132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</row>
    <row r="669">
      <c r="A669" s="27"/>
      <c r="B669" s="27"/>
      <c r="C669" s="27"/>
      <c r="D669" s="27"/>
      <c r="E669" s="132"/>
      <c r="F669" s="133"/>
      <c r="G669" s="133"/>
      <c r="H669" s="134"/>
      <c r="I669" s="134"/>
      <c r="J669" s="132"/>
      <c r="K669" s="132"/>
      <c r="L669" s="132"/>
      <c r="M669" s="132"/>
      <c r="N669" s="132"/>
      <c r="O669" s="132"/>
      <c r="P669" s="132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</row>
    <row r="670">
      <c r="A670" s="27"/>
      <c r="B670" s="27"/>
      <c r="C670" s="27"/>
      <c r="D670" s="27"/>
      <c r="E670" s="132"/>
      <c r="F670" s="133"/>
      <c r="G670" s="133"/>
      <c r="H670" s="134"/>
      <c r="I670" s="134"/>
      <c r="J670" s="132"/>
      <c r="K670" s="132"/>
      <c r="L670" s="132"/>
      <c r="M670" s="132"/>
      <c r="N670" s="132"/>
      <c r="O670" s="132"/>
      <c r="P670" s="132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</row>
    <row r="671">
      <c r="A671" s="27"/>
      <c r="B671" s="27"/>
      <c r="C671" s="27"/>
      <c r="D671" s="27"/>
      <c r="E671" s="132"/>
      <c r="F671" s="133"/>
      <c r="G671" s="133"/>
      <c r="H671" s="134"/>
      <c r="I671" s="134"/>
      <c r="J671" s="132"/>
      <c r="K671" s="132"/>
      <c r="L671" s="132"/>
      <c r="M671" s="132"/>
      <c r="N671" s="132"/>
      <c r="O671" s="132"/>
      <c r="P671" s="132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</row>
    <row r="672">
      <c r="A672" s="27"/>
      <c r="B672" s="27"/>
      <c r="C672" s="27"/>
      <c r="D672" s="27"/>
      <c r="E672" s="132"/>
      <c r="F672" s="133"/>
      <c r="G672" s="133"/>
      <c r="H672" s="134"/>
      <c r="I672" s="134"/>
      <c r="J672" s="132"/>
      <c r="K672" s="132"/>
      <c r="L672" s="132"/>
      <c r="M672" s="132"/>
      <c r="N672" s="132"/>
      <c r="O672" s="132"/>
      <c r="P672" s="132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</row>
    <row r="673">
      <c r="A673" s="27"/>
      <c r="B673" s="27"/>
      <c r="C673" s="27"/>
      <c r="D673" s="27"/>
      <c r="E673" s="132"/>
      <c r="F673" s="133"/>
      <c r="G673" s="133"/>
      <c r="H673" s="134"/>
      <c r="I673" s="134"/>
      <c r="J673" s="132"/>
      <c r="K673" s="132"/>
      <c r="L673" s="132"/>
      <c r="M673" s="132"/>
      <c r="N673" s="132"/>
      <c r="O673" s="132"/>
      <c r="P673" s="132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</row>
    <row r="674">
      <c r="A674" s="27"/>
      <c r="B674" s="27"/>
      <c r="C674" s="27"/>
      <c r="D674" s="27"/>
      <c r="E674" s="132"/>
      <c r="F674" s="133"/>
      <c r="G674" s="133"/>
      <c r="H674" s="134"/>
      <c r="I674" s="134"/>
      <c r="J674" s="132"/>
      <c r="K674" s="132"/>
      <c r="L674" s="132"/>
      <c r="M674" s="132"/>
      <c r="N674" s="132"/>
      <c r="O674" s="132"/>
      <c r="P674" s="132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</row>
    <row r="675">
      <c r="A675" s="27"/>
      <c r="B675" s="27"/>
      <c r="C675" s="27"/>
      <c r="D675" s="27"/>
      <c r="E675" s="132"/>
      <c r="F675" s="133"/>
      <c r="G675" s="133"/>
      <c r="H675" s="134"/>
      <c r="I675" s="134"/>
      <c r="J675" s="132"/>
      <c r="K675" s="132"/>
      <c r="L675" s="132"/>
      <c r="M675" s="132"/>
      <c r="N675" s="132"/>
      <c r="O675" s="132"/>
      <c r="P675" s="132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</row>
    <row r="676">
      <c r="A676" s="27"/>
      <c r="B676" s="27"/>
      <c r="C676" s="27"/>
      <c r="D676" s="27"/>
      <c r="E676" s="132"/>
      <c r="F676" s="133"/>
      <c r="G676" s="133"/>
      <c r="H676" s="134"/>
      <c r="I676" s="134"/>
      <c r="J676" s="132"/>
      <c r="K676" s="132"/>
      <c r="L676" s="132"/>
      <c r="M676" s="132"/>
      <c r="N676" s="132"/>
      <c r="O676" s="132"/>
      <c r="P676" s="132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</row>
    <row r="677">
      <c r="A677" s="27"/>
      <c r="B677" s="27"/>
      <c r="C677" s="27"/>
      <c r="D677" s="27"/>
      <c r="E677" s="132"/>
      <c r="F677" s="133"/>
      <c r="G677" s="133"/>
      <c r="H677" s="134"/>
      <c r="I677" s="134"/>
      <c r="J677" s="132"/>
      <c r="K677" s="132"/>
      <c r="L677" s="132"/>
      <c r="M677" s="132"/>
      <c r="N677" s="132"/>
      <c r="O677" s="132"/>
      <c r="P677" s="132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</row>
    <row r="678">
      <c r="A678" s="27"/>
      <c r="B678" s="27"/>
      <c r="C678" s="27"/>
      <c r="D678" s="27"/>
      <c r="E678" s="132"/>
      <c r="F678" s="133"/>
      <c r="G678" s="133"/>
      <c r="H678" s="134"/>
      <c r="I678" s="134"/>
      <c r="J678" s="132"/>
      <c r="K678" s="132"/>
      <c r="L678" s="132"/>
      <c r="M678" s="132"/>
      <c r="N678" s="132"/>
      <c r="O678" s="132"/>
      <c r="P678" s="132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</row>
    <row r="679">
      <c r="A679" s="27"/>
      <c r="B679" s="27"/>
      <c r="C679" s="27"/>
      <c r="D679" s="27"/>
      <c r="E679" s="132"/>
      <c r="F679" s="133"/>
      <c r="G679" s="133"/>
      <c r="H679" s="134"/>
      <c r="I679" s="134"/>
      <c r="J679" s="132"/>
      <c r="K679" s="132"/>
      <c r="L679" s="132"/>
      <c r="M679" s="132"/>
      <c r="N679" s="132"/>
      <c r="O679" s="132"/>
      <c r="P679" s="132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</row>
    <row r="680">
      <c r="A680" s="27"/>
      <c r="B680" s="27"/>
      <c r="C680" s="27"/>
      <c r="D680" s="27"/>
      <c r="E680" s="132"/>
      <c r="F680" s="133"/>
      <c r="G680" s="133"/>
      <c r="H680" s="134"/>
      <c r="I680" s="134"/>
      <c r="J680" s="132"/>
      <c r="K680" s="132"/>
      <c r="L680" s="132"/>
      <c r="M680" s="132"/>
      <c r="N680" s="132"/>
      <c r="O680" s="132"/>
      <c r="P680" s="132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</row>
    <row r="681">
      <c r="A681" s="27"/>
      <c r="B681" s="27"/>
      <c r="C681" s="27"/>
      <c r="D681" s="27"/>
      <c r="E681" s="132"/>
      <c r="F681" s="133"/>
      <c r="G681" s="133"/>
      <c r="H681" s="134"/>
      <c r="I681" s="134"/>
      <c r="J681" s="132"/>
      <c r="K681" s="132"/>
      <c r="L681" s="132"/>
      <c r="M681" s="132"/>
      <c r="N681" s="132"/>
      <c r="O681" s="132"/>
      <c r="P681" s="132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</row>
    <row r="682">
      <c r="A682" s="27"/>
      <c r="B682" s="27"/>
      <c r="C682" s="27"/>
      <c r="D682" s="27"/>
      <c r="E682" s="132"/>
      <c r="F682" s="133"/>
      <c r="G682" s="133"/>
      <c r="H682" s="134"/>
      <c r="I682" s="134"/>
      <c r="J682" s="132"/>
      <c r="K682" s="132"/>
      <c r="L682" s="132"/>
      <c r="M682" s="132"/>
      <c r="N682" s="132"/>
      <c r="O682" s="132"/>
      <c r="P682" s="132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</row>
    <row r="683">
      <c r="A683" s="27"/>
      <c r="B683" s="27"/>
      <c r="C683" s="27"/>
      <c r="D683" s="27"/>
      <c r="E683" s="132"/>
      <c r="F683" s="133"/>
      <c r="G683" s="133"/>
      <c r="H683" s="134"/>
      <c r="I683" s="134"/>
      <c r="J683" s="132"/>
      <c r="K683" s="132"/>
      <c r="L683" s="132"/>
      <c r="M683" s="132"/>
      <c r="N683" s="132"/>
      <c r="O683" s="132"/>
      <c r="P683" s="132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</row>
    <row r="684">
      <c r="A684" s="27"/>
      <c r="B684" s="27"/>
      <c r="C684" s="27"/>
      <c r="D684" s="27"/>
      <c r="E684" s="132"/>
      <c r="F684" s="133"/>
      <c r="G684" s="133"/>
      <c r="H684" s="134"/>
      <c r="I684" s="134"/>
      <c r="J684" s="132"/>
      <c r="K684" s="132"/>
      <c r="L684" s="132"/>
      <c r="M684" s="132"/>
      <c r="N684" s="132"/>
      <c r="O684" s="132"/>
      <c r="P684" s="132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</row>
    <row r="685">
      <c r="A685" s="27"/>
      <c r="B685" s="27"/>
      <c r="C685" s="27"/>
      <c r="D685" s="27"/>
      <c r="E685" s="132"/>
      <c r="F685" s="133"/>
      <c r="G685" s="133"/>
      <c r="H685" s="134"/>
      <c r="I685" s="134"/>
      <c r="J685" s="132"/>
      <c r="K685" s="132"/>
      <c r="L685" s="132"/>
      <c r="M685" s="132"/>
      <c r="N685" s="132"/>
      <c r="O685" s="132"/>
      <c r="P685" s="132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</row>
    <row r="686">
      <c r="A686" s="27"/>
      <c r="B686" s="27"/>
      <c r="C686" s="27"/>
      <c r="D686" s="27"/>
      <c r="E686" s="132"/>
      <c r="F686" s="133"/>
      <c r="G686" s="133"/>
      <c r="H686" s="134"/>
      <c r="I686" s="134"/>
      <c r="J686" s="132"/>
      <c r="K686" s="132"/>
      <c r="L686" s="132"/>
      <c r="M686" s="132"/>
      <c r="N686" s="132"/>
      <c r="O686" s="132"/>
      <c r="P686" s="132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</row>
    <row r="687">
      <c r="A687" s="27"/>
      <c r="B687" s="27"/>
      <c r="C687" s="27"/>
      <c r="D687" s="27"/>
      <c r="E687" s="132"/>
      <c r="F687" s="133"/>
      <c r="G687" s="133"/>
      <c r="H687" s="134"/>
      <c r="I687" s="134"/>
      <c r="J687" s="132"/>
      <c r="K687" s="132"/>
      <c r="L687" s="132"/>
      <c r="M687" s="132"/>
      <c r="N687" s="132"/>
      <c r="O687" s="132"/>
      <c r="P687" s="132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</row>
    <row r="688">
      <c r="A688" s="27"/>
      <c r="B688" s="27"/>
      <c r="C688" s="27"/>
      <c r="D688" s="27"/>
      <c r="E688" s="132"/>
      <c r="F688" s="133"/>
      <c r="G688" s="133"/>
      <c r="H688" s="134"/>
      <c r="I688" s="134"/>
      <c r="J688" s="132"/>
      <c r="K688" s="132"/>
      <c r="L688" s="132"/>
      <c r="M688" s="132"/>
      <c r="N688" s="132"/>
      <c r="O688" s="132"/>
      <c r="P688" s="132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</row>
    <row r="689">
      <c r="A689" s="27"/>
      <c r="B689" s="27"/>
      <c r="C689" s="27"/>
      <c r="D689" s="27"/>
      <c r="E689" s="132"/>
      <c r="F689" s="133"/>
      <c r="G689" s="133"/>
      <c r="H689" s="134"/>
      <c r="I689" s="134"/>
      <c r="J689" s="132"/>
      <c r="K689" s="132"/>
      <c r="L689" s="132"/>
      <c r="M689" s="132"/>
      <c r="N689" s="132"/>
      <c r="O689" s="132"/>
      <c r="P689" s="132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</row>
    <row r="690">
      <c r="A690" s="27"/>
      <c r="B690" s="27"/>
      <c r="C690" s="27"/>
      <c r="D690" s="27"/>
      <c r="E690" s="132"/>
      <c r="F690" s="133"/>
      <c r="G690" s="133"/>
      <c r="H690" s="134"/>
      <c r="I690" s="134"/>
      <c r="J690" s="132"/>
      <c r="K690" s="132"/>
      <c r="L690" s="132"/>
      <c r="M690" s="132"/>
      <c r="N690" s="132"/>
      <c r="O690" s="132"/>
      <c r="P690" s="132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</row>
    <row r="691">
      <c r="A691" s="27"/>
      <c r="B691" s="27"/>
      <c r="C691" s="27"/>
      <c r="D691" s="27"/>
      <c r="E691" s="132"/>
      <c r="F691" s="133"/>
      <c r="G691" s="133"/>
      <c r="H691" s="134"/>
      <c r="I691" s="134"/>
      <c r="J691" s="132"/>
      <c r="K691" s="132"/>
      <c r="L691" s="132"/>
      <c r="M691" s="132"/>
      <c r="N691" s="132"/>
      <c r="O691" s="132"/>
      <c r="P691" s="132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</row>
    <row r="692">
      <c r="A692" s="27"/>
      <c r="B692" s="27"/>
      <c r="C692" s="27"/>
      <c r="D692" s="27"/>
      <c r="E692" s="132"/>
      <c r="F692" s="133"/>
      <c r="G692" s="133"/>
      <c r="H692" s="134"/>
      <c r="I692" s="134"/>
      <c r="J692" s="132"/>
      <c r="K692" s="132"/>
      <c r="L692" s="132"/>
      <c r="M692" s="132"/>
      <c r="N692" s="132"/>
      <c r="O692" s="132"/>
      <c r="P692" s="132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</row>
    <row r="693">
      <c r="A693" s="27"/>
      <c r="B693" s="27"/>
      <c r="C693" s="27"/>
      <c r="D693" s="27"/>
      <c r="E693" s="132"/>
      <c r="F693" s="133"/>
      <c r="G693" s="133"/>
      <c r="H693" s="134"/>
      <c r="I693" s="134"/>
      <c r="J693" s="132"/>
      <c r="K693" s="132"/>
      <c r="L693" s="132"/>
      <c r="M693" s="132"/>
      <c r="N693" s="132"/>
      <c r="O693" s="132"/>
      <c r="P693" s="132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</row>
    <row r="694">
      <c r="A694" s="27"/>
      <c r="B694" s="27"/>
      <c r="C694" s="27"/>
      <c r="D694" s="27"/>
      <c r="E694" s="132"/>
      <c r="F694" s="133"/>
      <c r="G694" s="133"/>
      <c r="H694" s="134"/>
      <c r="I694" s="134"/>
      <c r="J694" s="132"/>
      <c r="K694" s="132"/>
      <c r="L694" s="132"/>
      <c r="M694" s="132"/>
      <c r="N694" s="132"/>
      <c r="O694" s="132"/>
      <c r="P694" s="132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</row>
    <row r="695">
      <c r="A695" s="27"/>
      <c r="B695" s="27"/>
      <c r="C695" s="27"/>
      <c r="D695" s="27"/>
      <c r="E695" s="132"/>
      <c r="F695" s="133"/>
      <c r="G695" s="133"/>
      <c r="H695" s="134"/>
      <c r="I695" s="134"/>
      <c r="J695" s="132"/>
      <c r="K695" s="132"/>
      <c r="L695" s="132"/>
      <c r="M695" s="132"/>
      <c r="N695" s="132"/>
      <c r="O695" s="132"/>
      <c r="P695" s="132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</row>
    <row r="696">
      <c r="A696" s="27"/>
      <c r="B696" s="27"/>
      <c r="C696" s="27"/>
      <c r="D696" s="27"/>
      <c r="E696" s="132"/>
      <c r="F696" s="133"/>
      <c r="G696" s="133"/>
      <c r="H696" s="134"/>
      <c r="I696" s="134"/>
      <c r="J696" s="132"/>
      <c r="K696" s="132"/>
      <c r="L696" s="132"/>
      <c r="M696" s="132"/>
      <c r="N696" s="132"/>
      <c r="O696" s="132"/>
      <c r="P696" s="132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</row>
    <row r="697">
      <c r="A697" s="27"/>
      <c r="B697" s="27"/>
      <c r="C697" s="27"/>
      <c r="D697" s="27"/>
      <c r="E697" s="132"/>
      <c r="F697" s="133"/>
      <c r="G697" s="133"/>
      <c r="H697" s="134"/>
      <c r="I697" s="134"/>
      <c r="J697" s="132"/>
      <c r="K697" s="132"/>
      <c r="L697" s="132"/>
      <c r="M697" s="132"/>
      <c r="N697" s="132"/>
      <c r="O697" s="132"/>
      <c r="P697" s="132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</row>
    <row r="698">
      <c r="A698" s="27"/>
      <c r="B698" s="27"/>
      <c r="C698" s="27"/>
      <c r="D698" s="27"/>
      <c r="E698" s="132"/>
      <c r="F698" s="133"/>
      <c r="G698" s="133"/>
      <c r="H698" s="134"/>
      <c r="I698" s="134"/>
      <c r="J698" s="132"/>
      <c r="K698" s="132"/>
      <c r="L698" s="132"/>
      <c r="M698" s="132"/>
      <c r="N698" s="132"/>
      <c r="O698" s="132"/>
      <c r="P698" s="132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</row>
    <row r="699">
      <c r="A699" s="27"/>
      <c r="B699" s="27"/>
      <c r="C699" s="27"/>
      <c r="D699" s="27"/>
      <c r="E699" s="132"/>
      <c r="F699" s="133"/>
      <c r="G699" s="133"/>
      <c r="H699" s="134"/>
      <c r="I699" s="134"/>
      <c r="J699" s="132"/>
      <c r="K699" s="132"/>
      <c r="L699" s="132"/>
      <c r="M699" s="132"/>
      <c r="N699" s="132"/>
      <c r="O699" s="132"/>
      <c r="P699" s="132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</row>
    <row r="700">
      <c r="A700" s="27"/>
      <c r="B700" s="27"/>
      <c r="C700" s="27"/>
      <c r="D700" s="27"/>
      <c r="E700" s="132"/>
      <c r="F700" s="133"/>
      <c r="G700" s="133"/>
      <c r="H700" s="134"/>
      <c r="I700" s="134"/>
      <c r="J700" s="132"/>
      <c r="K700" s="132"/>
      <c r="L700" s="132"/>
      <c r="M700" s="132"/>
      <c r="N700" s="132"/>
      <c r="O700" s="132"/>
      <c r="P700" s="132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</row>
    <row r="701">
      <c r="A701" s="27"/>
      <c r="B701" s="27"/>
      <c r="C701" s="27"/>
      <c r="D701" s="27"/>
      <c r="E701" s="132"/>
      <c r="F701" s="133"/>
      <c r="G701" s="133"/>
      <c r="H701" s="134"/>
      <c r="I701" s="134"/>
      <c r="J701" s="132"/>
      <c r="K701" s="132"/>
      <c r="L701" s="132"/>
      <c r="M701" s="132"/>
      <c r="N701" s="132"/>
      <c r="O701" s="132"/>
      <c r="P701" s="132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</row>
    <row r="702">
      <c r="A702" s="27"/>
      <c r="B702" s="27"/>
      <c r="C702" s="27"/>
      <c r="D702" s="27"/>
      <c r="E702" s="132"/>
      <c r="F702" s="133"/>
      <c r="G702" s="133"/>
      <c r="H702" s="134"/>
      <c r="I702" s="134"/>
      <c r="J702" s="132"/>
      <c r="K702" s="132"/>
      <c r="L702" s="132"/>
      <c r="M702" s="132"/>
      <c r="N702" s="132"/>
      <c r="O702" s="132"/>
      <c r="P702" s="132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</row>
    <row r="703">
      <c r="A703" s="27"/>
      <c r="B703" s="27"/>
      <c r="C703" s="27"/>
      <c r="D703" s="27"/>
      <c r="E703" s="132"/>
      <c r="F703" s="133"/>
      <c r="G703" s="133"/>
      <c r="H703" s="134"/>
      <c r="I703" s="134"/>
      <c r="J703" s="132"/>
      <c r="K703" s="132"/>
      <c r="L703" s="132"/>
      <c r="M703" s="132"/>
      <c r="N703" s="132"/>
      <c r="O703" s="132"/>
      <c r="P703" s="132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</row>
    <row r="704">
      <c r="A704" s="27"/>
      <c r="B704" s="27"/>
      <c r="C704" s="27"/>
      <c r="D704" s="27"/>
      <c r="E704" s="132"/>
      <c r="F704" s="133"/>
      <c r="G704" s="133"/>
      <c r="H704" s="134"/>
      <c r="I704" s="134"/>
      <c r="J704" s="132"/>
      <c r="K704" s="132"/>
      <c r="L704" s="132"/>
      <c r="M704" s="132"/>
      <c r="N704" s="132"/>
      <c r="O704" s="132"/>
      <c r="P704" s="132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</row>
    <row r="705">
      <c r="A705" s="27"/>
      <c r="B705" s="27"/>
      <c r="C705" s="27"/>
      <c r="D705" s="27"/>
      <c r="E705" s="132"/>
      <c r="F705" s="133"/>
      <c r="G705" s="133"/>
      <c r="H705" s="134"/>
      <c r="I705" s="134"/>
      <c r="J705" s="132"/>
      <c r="K705" s="132"/>
      <c r="L705" s="132"/>
      <c r="M705" s="132"/>
      <c r="N705" s="132"/>
      <c r="O705" s="132"/>
      <c r="P705" s="132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</row>
    <row r="706">
      <c r="A706" s="27"/>
      <c r="B706" s="27"/>
      <c r="C706" s="27"/>
      <c r="D706" s="27"/>
      <c r="E706" s="132"/>
      <c r="F706" s="133"/>
      <c r="G706" s="133"/>
      <c r="H706" s="134"/>
      <c r="I706" s="134"/>
      <c r="J706" s="132"/>
      <c r="K706" s="132"/>
      <c r="L706" s="132"/>
      <c r="M706" s="132"/>
      <c r="N706" s="132"/>
      <c r="O706" s="132"/>
      <c r="P706" s="132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</row>
    <row r="707">
      <c r="A707" s="27"/>
      <c r="B707" s="27"/>
      <c r="C707" s="27"/>
      <c r="D707" s="27"/>
      <c r="E707" s="132"/>
      <c r="F707" s="133"/>
      <c r="G707" s="133"/>
      <c r="H707" s="134"/>
      <c r="I707" s="134"/>
      <c r="J707" s="132"/>
      <c r="K707" s="132"/>
      <c r="L707" s="132"/>
      <c r="M707" s="132"/>
      <c r="N707" s="132"/>
      <c r="O707" s="132"/>
      <c r="P707" s="132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</row>
    <row r="708">
      <c r="A708" s="27"/>
      <c r="B708" s="27"/>
      <c r="C708" s="27"/>
      <c r="D708" s="27"/>
      <c r="E708" s="132"/>
      <c r="F708" s="133"/>
      <c r="G708" s="133"/>
      <c r="H708" s="134"/>
      <c r="I708" s="134"/>
      <c r="J708" s="132"/>
      <c r="K708" s="132"/>
      <c r="L708" s="132"/>
      <c r="M708" s="132"/>
      <c r="N708" s="132"/>
      <c r="O708" s="132"/>
      <c r="P708" s="132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</row>
    <row r="709">
      <c r="A709" s="27"/>
      <c r="B709" s="27"/>
      <c r="C709" s="27"/>
      <c r="D709" s="27"/>
      <c r="E709" s="132"/>
      <c r="F709" s="133"/>
      <c r="G709" s="133"/>
      <c r="H709" s="134"/>
      <c r="I709" s="134"/>
      <c r="J709" s="132"/>
      <c r="K709" s="132"/>
      <c r="L709" s="132"/>
      <c r="M709" s="132"/>
      <c r="N709" s="132"/>
      <c r="O709" s="132"/>
      <c r="P709" s="132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</row>
    <row r="710">
      <c r="A710" s="27"/>
      <c r="B710" s="27"/>
      <c r="C710" s="27"/>
      <c r="D710" s="27"/>
      <c r="E710" s="132"/>
      <c r="F710" s="133"/>
      <c r="G710" s="133"/>
      <c r="H710" s="134"/>
      <c r="I710" s="134"/>
      <c r="J710" s="132"/>
      <c r="K710" s="132"/>
      <c r="L710" s="132"/>
      <c r="M710" s="132"/>
      <c r="N710" s="132"/>
      <c r="O710" s="132"/>
      <c r="P710" s="132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</row>
    <row r="711">
      <c r="A711" s="27"/>
      <c r="B711" s="27"/>
      <c r="C711" s="27"/>
      <c r="D711" s="27"/>
      <c r="E711" s="132"/>
      <c r="F711" s="133"/>
      <c r="G711" s="133"/>
      <c r="H711" s="134"/>
      <c r="I711" s="134"/>
      <c r="J711" s="132"/>
      <c r="K711" s="132"/>
      <c r="L711" s="132"/>
      <c r="M711" s="132"/>
      <c r="N711" s="132"/>
      <c r="O711" s="132"/>
      <c r="P711" s="132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</row>
    <row r="712">
      <c r="A712" s="27"/>
      <c r="B712" s="27"/>
      <c r="C712" s="27"/>
      <c r="D712" s="27"/>
      <c r="E712" s="132"/>
      <c r="F712" s="133"/>
      <c r="G712" s="133"/>
      <c r="H712" s="134"/>
      <c r="I712" s="134"/>
      <c r="J712" s="132"/>
      <c r="K712" s="132"/>
      <c r="L712" s="132"/>
      <c r="M712" s="132"/>
      <c r="N712" s="132"/>
      <c r="O712" s="132"/>
      <c r="P712" s="132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</row>
    <row r="713">
      <c r="A713" s="27"/>
      <c r="B713" s="27"/>
      <c r="C713" s="27"/>
      <c r="D713" s="27"/>
      <c r="E713" s="132"/>
      <c r="F713" s="133"/>
      <c r="G713" s="133"/>
      <c r="H713" s="134"/>
      <c r="I713" s="134"/>
      <c r="J713" s="132"/>
      <c r="K713" s="132"/>
      <c r="L713" s="132"/>
      <c r="M713" s="132"/>
      <c r="N713" s="132"/>
      <c r="O713" s="132"/>
      <c r="P713" s="132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</row>
    <row r="714">
      <c r="A714" s="27"/>
      <c r="B714" s="27"/>
      <c r="C714" s="27"/>
      <c r="D714" s="27"/>
      <c r="E714" s="132"/>
      <c r="F714" s="133"/>
      <c r="G714" s="133"/>
      <c r="H714" s="134"/>
      <c r="I714" s="134"/>
      <c r="J714" s="132"/>
      <c r="K714" s="132"/>
      <c r="L714" s="132"/>
      <c r="M714" s="132"/>
      <c r="N714" s="132"/>
      <c r="O714" s="132"/>
      <c r="P714" s="132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</row>
    <row r="715">
      <c r="A715" s="27"/>
      <c r="B715" s="27"/>
      <c r="C715" s="27"/>
      <c r="D715" s="27"/>
      <c r="E715" s="132"/>
      <c r="F715" s="133"/>
      <c r="G715" s="133"/>
      <c r="H715" s="134"/>
      <c r="I715" s="134"/>
      <c r="J715" s="132"/>
      <c r="K715" s="132"/>
      <c r="L715" s="132"/>
      <c r="M715" s="132"/>
      <c r="N715" s="132"/>
      <c r="O715" s="132"/>
      <c r="P715" s="132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</row>
    <row r="716">
      <c r="A716" s="27"/>
      <c r="B716" s="27"/>
      <c r="C716" s="27"/>
      <c r="D716" s="27"/>
      <c r="E716" s="132"/>
      <c r="F716" s="133"/>
      <c r="G716" s="133"/>
      <c r="H716" s="134"/>
      <c r="I716" s="134"/>
      <c r="J716" s="132"/>
      <c r="K716" s="132"/>
      <c r="L716" s="132"/>
      <c r="M716" s="132"/>
      <c r="N716" s="132"/>
      <c r="O716" s="132"/>
      <c r="P716" s="132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</row>
    <row r="717">
      <c r="A717" s="27"/>
      <c r="B717" s="27"/>
      <c r="C717" s="27"/>
      <c r="D717" s="27"/>
      <c r="E717" s="132"/>
      <c r="F717" s="133"/>
      <c r="G717" s="133"/>
      <c r="H717" s="134"/>
      <c r="I717" s="134"/>
      <c r="J717" s="132"/>
      <c r="K717" s="132"/>
      <c r="L717" s="132"/>
      <c r="M717" s="132"/>
      <c r="N717" s="132"/>
      <c r="O717" s="132"/>
      <c r="P717" s="132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</row>
    <row r="718">
      <c r="A718" s="27"/>
      <c r="B718" s="27"/>
      <c r="C718" s="27"/>
      <c r="D718" s="27"/>
      <c r="E718" s="132"/>
      <c r="F718" s="133"/>
      <c r="G718" s="133"/>
      <c r="H718" s="134"/>
      <c r="I718" s="134"/>
      <c r="J718" s="132"/>
      <c r="K718" s="132"/>
      <c r="L718" s="132"/>
      <c r="M718" s="132"/>
      <c r="N718" s="132"/>
      <c r="O718" s="132"/>
      <c r="P718" s="132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</row>
    <row r="719">
      <c r="A719" s="27"/>
      <c r="B719" s="27"/>
      <c r="C719" s="27"/>
      <c r="D719" s="27"/>
      <c r="E719" s="132"/>
      <c r="F719" s="133"/>
      <c r="G719" s="133"/>
      <c r="H719" s="134"/>
      <c r="I719" s="134"/>
      <c r="J719" s="132"/>
      <c r="K719" s="132"/>
      <c r="L719" s="132"/>
      <c r="M719" s="132"/>
      <c r="N719" s="132"/>
      <c r="O719" s="132"/>
      <c r="P719" s="132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</row>
    <row r="720">
      <c r="A720" s="27"/>
      <c r="B720" s="27"/>
      <c r="C720" s="27"/>
      <c r="D720" s="27"/>
      <c r="E720" s="132"/>
      <c r="F720" s="133"/>
      <c r="G720" s="133"/>
      <c r="H720" s="134"/>
      <c r="I720" s="134"/>
      <c r="J720" s="132"/>
      <c r="K720" s="132"/>
      <c r="L720" s="132"/>
      <c r="M720" s="132"/>
      <c r="N720" s="132"/>
      <c r="O720" s="132"/>
      <c r="P720" s="132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</row>
    <row r="721">
      <c r="A721" s="27"/>
      <c r="B721" s="27"/>
      <c r="C721" s="27"/>
      <c r="D721" s="27"/>
      <c r="E721" s="132"/>
      <c r="F721" s="133"/>
      <c r="G721" s="133"/>
      <c r="H721" s="134"/>
      <c r="I721" s="134"/>
      <c r="J721" s="132"/>
      <c r="K721" s="132"/>
      <c r="L721" s="132"/>
      <c r="M721" s="132"/>
      <c r="N721" s="132"/>
      <c r="O721" s="132"/>
      <c r="P721" s="132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</row>
    <row r="722">
      <c r="A722" s="27"/>
      <c r="B722" s="27"/>
      <c r="C722" s="27"/>
      <c r="D722" s="27"/>
      <c r="E722" s="132"/>
      <c r="F722" s="133"/>
      <c r="G722" s="133"/>
      <c r="H722" s="134"/>
      <c r="I722" s="134"/>
      <c r="J722" s="132"/>
      <c r="K722" s="132"/>
      <c r="L722" s="132"/>
      <c r="M722" s="132"/>
      <c r="N722" s="132"/>
      <c r="O722" s="132"/>
      <c r="P722" s="132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</row>
    <row r="723">
      <c r="A723" s="27"/>
      <c r="B723" s="27"/>
      <c r="C723" s="27"/>
      <c r="D723" s="27"/>
      <c r="E723" s="132"/>
      <c r="F723" s="133"/>
      <c r="G723" s="133"/>
      <c r="H723" s="134"/>
      <c r="I723" s="134"/>
      <c r="J723" s="132"/>
      <c r="K723" s="132"/>
      <c r="L723" s="132"/>
      <c r="M723" s="132"/>
      <c r="N723" s="132"/>
      <c r="O723" s="132"/>
      <c r="P723" s="132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</row>
    <row r="724">
      <c r="A724" s="27"/>
      <c r="B724" s="27"/>
      <c r="C724" s="27"/>
      <c r="D724" s="27"/>
      <c r="E724" s="132"/>
      <c r="F724" s="133"/>
      <c r="G724" s="133"/>
      <c r="H724" s="134"/>
      <c r="I724" s="134"/>
      <c r="J724" s="132"/>
      <c r="K724" s="132"/>
      <c r="L724" s="132"/>
      <c r="M724" s="132"/>
      <c r="N724" s="132"/>
      <c r="O724" s="132"/>
      <c r="P724" s="132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</row>
    <row r="725">
      <c r="A725" s="27"/>
      <c r="B725" s="27"/>
      <c r="C725" s="27"/>
      <c r="D725" s="27"/>
      <c r="E725" s="132"/>
      <c r="F725" s="133"/>
      <c r="G725" s="133"/>
      <c r="H725" s="134"/>
      <c r="I725" s="134"/>
      <c r="J725" s="132"/>
      <c r="K725" s="132"/>
      <c r="L725" s="132"/>
      <c r="M725" s="132"/>
      <c r="N725" s="132"/>
      <c r="O725" s="132"/>
      <c r="P725" s="132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</row>
    <row r="726">
      <c r="A726" s="27"/>
      <c r="B726" s="27"/>
      <c r="C726" s="27"/>
      <c r="D726" s="27"/>
      <c r="E726" s="132"/>
      <c r="F726" s="133"/>
      <c r="G726" s="133"/>
      <c r="H726" s="134"/>
      <c r="I726" s="134"/>
      <c r="J726" s="132"/>
      <c r="K726" s="132"/>
      <c r="L726" s="132"/>
      <c r="M726" s="132"/>
      <c r="N726" s="132"/>
      <c r="O726" s="132"/>
      <c r="P726" s="132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</row>
    <row r="727">
      <c r="A727" s="27"/>
      <c r="B727" s="27"/>
      <c r="C727" s="27"/>
      <c r="D727" s="27"/>
      <c r="E727" s="132"/>
      <c r="F727" s="133"/>
      <c r="G727" s="133"/>
      <c r="H727" s="134"/>
      <c r="I727" s="134"/>
      <c r="J727" s="132"/>
      <c r="K727" s="132"/>
      <c r="L727" s="132"/>
      <c r="M727" s="132"/>
      <c r="N727" s="132"/>
      <c r="O727" s="132"/>
      <c r="P727" s="132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</row>
    <row r="728">
      <c r="A728" s="27"/>
      <c r="B728" s="27"/>
      <c r="C728" s="27"/>
      <c r="D728" s="27"/>
      <c r="E728" s="132"/>
      <c r="F728" s="133"/>
      <c r="G728" s="133"/>
      <c r="H728" s="134"/>
      <c r="I728" s="134"/>
      <c r="J728" s="132"/>
      <c r="K728" s="132"/>
      <c r="L728" s="132"/>
      <c r="M728" s="132"/>
      <c r="N728" s="132"/>
      <c r="O728" s="132"/>
      <c r="P728" s="132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</row>
    <row r="729">
      <c r="A729" s="27"/>
      <c r="B729" s="27"/>
      <c r="C729" s="27"/>
      <c r="D729" s="27"/>
      <c r="E729" s="132"/>
      <c r="F729" s="133"/>
      <c r="G729" s="133"/>
      <c r="H729" s="134"/>
      <c r="I729" s="134"/>
      <c r="J729" s="132"/>
      <c r="K729" s="132"/>
      <c r="L729" s="132"/>
      <c r="M729" s="132"/>
      <c r="N729" s="132"/>
      <c r="O729" s="132"/>
      <c r="P729" s="132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</row>
    <row r="730">
      <c r="A730" s="27"/>
      <c r="B730" s="27"/>
      <c r="C730" s="27"/>
      <c r="D730" s="27"/>
      <c r="E730" s="132"/>
      <c r="F730" s="133"/>
      <c r="G730" s="133"/>
      <c r="H730" s="134"/>
      <c r="I730" s="134"/>
      <c r="J730" s="132"/>
      <c r="K730" s="132"/>
      <c r="L730" s="132"/>
      <c r="M730" s="132"/>
      <c r="N730" s="132"/>
      <c r="O730" s="132"/>
      <c r="P730" s="132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</row>
    <row r="731">
      <c r="A731" s="27"/>
      <c r="B731" s="27"/>
      <c r="C731" s="27"/>
      <c r="D731" s="27"/>
      <c r="E731" s="132"/>
      <c r="F731" s="133"/>
      <c r="G731" s="133"/>
      <c r="H731" s="134"/>
      <c r="I731" s="134"/>
      <c r="J731" s="132"/>
      <c r="K731" s="132"/>
      <c r="L731" s="132"/>
      <c r="M731" s="132"/>
      <c r="N731" s="132"/>
      <c r="O731" s="132"/>
      <c r="P731" s="132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</row>
    <row r="732">
      <c r="A732" s="27"/>
      <c r="B732" s="27"/>
      <c r="C732" s="27"/>
      <c r="D732" s="27"/>
      <c r="E732" s="132"/>
      <c r="F732" s="133"/>
      <c r="G732" s="133"/>
      <c r="H732" s="134"/>
      <c r="I732" s="134"/>
      <c r="J732" s="132"/>
      <c r="K732" s="132"/>
      <c r="L732" s="132"/>
      <c r="M732" s="132"/>
      <c r="N732" s="132"/>
      <c r="O732" s="132"/>
      <c r="P732" s="132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</row>
    <row r="733">
      <c r="A733" s="27"/>
      <c r="B733" s="27"/>
      <c r="C733" s="27"/>
      <c r="D733" s="27"/>
      <c r="E733" s="132"/>
      <c r="F733" s="133"/>
      <c r="G733" s="133"/>
      <c r="H733" s="134"/>
      <c r="I733" s="134"/>
      <c r="J733" s="132"/>
      <c r="K733" s="132"/>
      <c r="L733" s="132"/>
      <c r="M733" s="132"/>
      <c r="N733" s="132"/>
      <c r="O733" s="132"/>
      <c r="P733" s="132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</row>
    <row r="734">
      <c r="A734" s="27"/>
      <c r="B734" s="27"/>
      <c r="C734" s="27"/>
      <c r="D734" s="27"/>
      <c r="E734" s="132"/>
      <c r="F734" s="133"/>
      <c r="G734" s="133"/>
      <c r="H734" s="134"/>
      <c r="I734" s="134"/>
      <c r="J734" s="132"/>
      <c r="K734" s="132"/>
      <c r="L734" s="132"/>
      <c r="M734" s="132"/>
      <c r="N734" s="132"/>
      <c r="O734" s="132"/>
      <c r="P734" s="132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</row>
    <row r="735">
      <c r="A735" s="27"/>
      <c r="B735" s="27"/>
      <c r="C735" s="27"/>
      <c r="D735" s="27"/>
      <c r="E735" s="132"/>
      <c r="F735" s="133"/>
      <c r="G735" s="133"/>
      <c r="H735" s="134"/>
      <c r="I735" s="134"/>
      <c r="J735" s="132"/>
      <c r="K735" s="132"/>
      <c r="L735" s="132"/>
      <c r="M735" s="132"/>
      <c r="N735" s="132"/>
      <c r="O735" s="132"/>
      <c r="P735" s="132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</row>
    <row r="736">
      <c r="A736" s="27"/>
      <c r="B736" s="27"/>
      <c r="C736" s="27"/>
      <c r="D736" s="27"/>
      <c r="E736" s="132"/>
      <c r="F736" s="133"/>
      <c r="G736" s="133"/>
      <c r="H736" s="134"/>
      <c r="I736" s="134"/>
      <c r="J736" s="132"/>
      <c r="K736" s="132"/>
      <c r="L736" s="132"/>
      <c r="M736" s="132"/>
      <c r="N736" s="132"/>
      <c r="O736" s="132"/>
      <c r="P736" s="132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</row>
    <row r="737">
      <c r="A737" s="27"/>
      <c r="B737" s="27"/>
      <c r="C737" s="27"/>
      <c r="D737" s="27"/>
      <c r="E737" s="132"/>
      <c r="F737" s="133"/>
      <c r="G737" s="133"/>
      <c r="H737" s="134"/>
      <c r="I737" s="134"/>
      <c r="J737" s="132"/>
      <c r="K737" s="132"/>
      <c r="L737" s="132"/>
      <c r="M737" s="132"/>
      <c r="N737" s="132"/>
      <c r="O737" s="132"/>
      <c r="P737" s="132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</row>
    <row r="738">
      <c r="A738" s="27"/>
      <c r="B738" s="27"/>
      <c r="C738" s="27"/>
      <c r="D738" s="27"/>
      <c r="E738" s="132"/>
      <c r="F738" s="133"/>
      <c r="G738" s="133"/>
      <c r="H738" s="134"/>
      <c r="I738" s="134"/>
      <c r="J738" s="132"/>
      <c r="K738" s="132"/>
      <c r="L738" s="132"/>
      <c r="M738" s="132"/>
      <c r="N738" s="132"/>
      <c r="O738" s="132"/>
      <c r="P738" s="132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</row>
    <row r="739">
      <c r="A739" s="27"/>
      <c r="B739" s="27"/>
      <c r="C739" s="27"/>
      <c r="D739" s="27"/>
      <c r="E739" s="132"/>
      <c r="F739" s="133"/>
      <c r="G739" s="133"/>
      <c r="H739" s="134"/>
      <c r="I739" s="134"/>
      <c r="J739" s="132"/>
      <c r="K739" s="132"/>
      <c r="L739" s="132"/>
      <c r="M739" s="132"/>
      <c r="N739" s="132"/>
      <c r="O739" s="132"/>
      <c r="P739" s="132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</row>
    <row r="740">
      <c r="A740" s="27"/>
      <c r="B740" s="27"/>
      <c r="C740" s="27"/>
      <c r="D740" s="27"/>
      <c r="E740" s="132"/>
      <c r="F740" s="133"/>
      <c r="G740" s="133"/>
      <c r="H740" s="134"/>
      <c r="I740" s="134"/>
      <c r="J740" s="132"/>
      <c r="K740" s="132"/>
      <c r="L740" s="132"/>
      <c r="M740" s="132"/>
      <c r="N740" s="132"/>
      <c r="O740" s="132"/>
      <c r="P740" s="132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</row>
    <row r="741">
      <c r="A741" s="27"/>
      <c r="B741" s="27"/>
      <c r="C741" s="27"/>
      <c r="D741" s="27"/>
      <c r="E741" s="132"/>
      <c r="F741" s="133"/>
      <c r="G741" s="133"/>
      <c r="H741" s="134"/>
      <c r="I741" s="134"/>
      <c r="J741" s="132"/>
      <c r="K741" s="132"/>
      <c r="L741" s="132"/>
      <c r="M741" s="132"/>
      <c r="N741" s="132"/>
      <c r="O741" s="132"/>
      <c r="P741" s="132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</row>
    <row r="742">
      <c r="A742" s="27"/>
      <c r="B742" s="27"/>
      <c r="C742" s="27"/>
      <c r="D742" s="27"/>
      <c r="E742" s="132"/>
      <c r="F742" s="133"/>
      <c r="G742" s="133"/>
      <c r="H742" s="134"/>
      <c r="I742" s="134"/>
      <c r="J742" s="132"/>
      <c r="K742" s="132"/>
      <c r="L742" s="132"/>
      <c r="M742" s="132"/>
      <c r="N742" s="132"/>
      <c r="O742" s="132"/>
      <c r="P742" s="132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</row>
    <row r="743">
      <c r="A743" s="27"/>
      <c r="B743" s="27"/>
      <c r="C743" s="27"/>
      <c r="D743" s="27"/>
      <c r="E743" s="132"/>
      <c r="F743" s="133"/>
      <c r="G743" s="133"/>
      <c r="H743" s="134"/>
      <c r="I743" s="134"/>
      <c r="J743" s="132"/>
      <c r="K743" s="132"/>
      <c r="L743" s="132"/>
      <c r="M743" s="132"/>
      <c r="N743" s="132"/>
      <c r="O743" s="132"/>
      <c r="P743" s="132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</row>
    <row r="744">
      <c r="A744" s="27"/>
      <c r="B744" s="27"/>
      <c r="C744" s="27"/>
      <c r="D744" s="27"/>
      <c r="E744" s="132"/>
      <c r="F744" s="133"/>
      <c r="G744" s="133"/>
      <c r="H744" s="134"/>
      <c r="I744" s="134"/>
      <c r="J744" s="132"/>
      <c r="K744" s="132"/>
      <c r="L744" s="132"/>
      <c r="M744" s="132"/>
      <c r="N744" s="132"/>
      <c r="O744" s="132"/>
      <c r="P744" s="132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</row>
    <row r="745">
      <c r="A745" s="27"/>
      <c r="B745" s="27"/>
      <c r="C745" s="27"/>
      <c r="D745" s="27"/>
      <c r="E745" s="132"/>
      <c r="F745" s="133"/>
      <c r="G745" s="133"/>
      <c r="H745" s="134"/>
      <c r="I745" s="134"/>
      <c r="J745" s="132"/>
      <c r="K745" s="132"/>
      <c r="L745" s="132"/>
      <c r="M745" s="132"/>
      <c r="N745" s="132"/>
      <c r="O745" s="132"/>
      <c r="P745" s="132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</row>
    <row r="746">
      <c r="A746" s="27"/>
      <c r="B746" s="27"/>
      <c r="C746" s="27"/>
      <c r="D746" s="27"/>
      <c r="E746" s="132"/>
      <c r="F746" s="133"/>
      <c r="G746" s="133"/>
      <c r="H746" s="134"/>
      <c r="I746" s="134"/>
      <c r="J746" s="132"/>
      <c r="K746" s="132"/>
      <c r="L746" s="132"/>
      <c r="M746" s="132"/>
      <c r="N746" s="132"/>
      <c r="O746" s="132"/>
      <c r="P746" s="132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</row>
    <row r="747">
      <c r="A747" s="27"/>
      <c r="B747" s="27"/>
      <c r="C747" s="27"/>
      <c r="D747" s="27"/>
      <c r="E747" s="132"/>
      <c r="F747" s="133"/>
      <c r="G747" s="133"/>
      <c r="H747" s="134"/>
      <c r="I747" s="134"/>
      <c r="J747" s="132"/>
      <c r="K747" s="132"/>
      <c r="L747" s="132"/>
      <c r="M747" s="132"/>
      <c r="N747" s="132"/>
      <c r="O747" s="132"/>
      <c r="P747" s="132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</row>
    <row r="748">
      <c r="A748" s="27"/>
      <c r="B748" s="27"/>
      <c r="C748" s="27"/>
      <c r="D748" s="27"/>
      <c r="E748" s="132"/>
      <c r="F748" s="133"/>
      <c r="G748" s="133"/>
      <c r="H748" s="134"/>
      <c r="I748" s="134"/>
      <c r="J748" s="132"/>
      <c r="K748" s="132"/>
      <c r="L748" s="132"/>
      <c r="M748" s="132"/>
      <c r="N748" s="132"/>
      <c r="O748" s="132"/>
      <c r="P748" s="132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</row>
    <row r="749">
      <c r="A749" s="27"/>
      <c r="B749" s="27"/>
      <c r="C749" s="27"/>
      <c r="D749" s="27"/>
      <c r="E749" s="132"/>
      <c r="F749" s="133"/>
      <c r="G749" s="133"/>
      <c r="H749" s="134"/>
      <c r="I749" s="134"/>
      <c r="J749" s="132"/>
      <c r="K749" s="132"/>
      <c r="L749" s="132"/>
      <c r="M749" s="132"/>
      <c r="N749" s="132"/>
      <c r="O749" s="132"/>
      <c r="P749" s="132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</row>
    <row r="750">
      <c r="A750" s="27"/>
      <c r="B750" s="27"/>
      <c r="C750" s="27"/>
      <c r="D750" s="27"/>
      <c r="E750" s="132"/>
      <c r="F750" s="133"/>
      <c r="G750" s="133"/>
      <c r="H750" s="134"/>
      <c r="I750" s="134"/>
      <c r="J750" s="132"/>
      <c r="K750" s="132"/>
      <c r="L750" s="132"/>
      <c r="M750" s="132"/>
      <c r="N750" s="132"/>
      <c r="O750" s="132"/>
      <c r="P750" s="132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</row>
    <row r="751">
      <c r="A751" s="27"/>
      <c r="B751" s="27"/>
      <c r="C751" s="27"/>
      <c r="D751" s="27"/>
      <c r="E751" s="132"/>
      <c r="F751" s="133"/>
      <c r="G751" s="133"/>
      <c r="H751" s="134"/>
      <c r="I751" s="134"/>
      <c r="J751" s="132"/>
      <c r="K751" s="132"/>
      <c r="L751" s="132"/>
      <c r="M751" s="132"/>
      <c r="N751" s="132"/>
      <c r="O751" s="132"/>
      <c r="P751" s="132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</row>
    <row r="752">
      <c r="A752" s="27"/>
      <c r="B752" s="27"/>
      <c r="C752" s="27"/>
      <c r="D752" s="27"/>
      <c r="E752" s="132"/>
      <c r="F752" s="133"/>
      <c r="G752" s="133"/>
      <c r="H752" s="134"/>
      <c r="I752" s="134"/>
      <c r="J752" s="132"/>
      <c r="K752" s="132"/>
      <c r="L752" s="132"/>
      <c r="M752" s="132"/>
      <c r="N752" s="132"/>
      <c r="O752" s="132"/>
      <c r="P752" s="132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</row>
    <row r="753">
      <c r="A753" s="27"/>
      <c r="B753" s="27"/>
      <c r="C753" s="27"/>
      <c r="D753" s="27"/>
      <c r="E753" s="132"/>
      <c r="F753" s="133"/>
      <c r="G753" s="133"/>
      <c r="H753" s="134"/>
      <c r="I753" s="134"/>
      <c r="J753" s="132"/>
      <c r="K753" s="132"/>
      <c r="L753" s="132"/>
      <c r="M753" s="132"/>
      <c r="N753" s="132"/>
      <c r="O753" s="132"/>
      <c r="P753" s="132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</row>
    <row r="754">
      <c r="A754" s="27"/>
      <c r="B754" s="27"/>
      <c r="C754" s="27"/>
      <c r="D754" s="27"/>
      <c r="E754" s="132"/>
      <c r="F754" s="133"/>
      <c r="G754" s="133"/>
      <c r="H754" s="134"/>
      <c r="I754" s="134"/>
      <c r="J754" s="132"/>
      <c r="K754" s="132"/>
      <c r="L754" s="132"/>
      <c r="M754" s="132"/>
      <c r="N754" s="132"/>
      <c r="O754" s="132"/>
      <c r="P754" s="132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</row>
    <row r="755">
      <c r="A755" s="27"/>
      <c r="B755" s="27"/>
      <c r="C755" s="27"/>
      <c r="D755" s="27"/>
      <c r="E755" s="132"/>
      <c r="F755" s="133"/>
      <c r="G755" s="133"/>
      <c r="H755" s="134"/>
      <c r="I755" s="134"/>
      <c r="J755" s="132"/>
      <c r="K755" s="132"/>
      <c r="L755" s="132"/>
      <c r="M755" s="132"/>
      <c r="N755" s="132"/>
      <c r="O755" s="132"/>
      <c r="P755" s="132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</row>
    <row r="756">
      <c r="A756" s="27"/>
      <c r="B756" s="27"/>
      <c r="C756" s="27"/>
      <c r="D756" s="27"/>
      <c r="E756" s="132"/>
      <c r="F756" s="133"/>
      <c r="G756" s="133"/>
      <c r="H756" s="134"/>
      <c r="I756" s="134"/>
      <c r="J756" s="132"/>
      <c r="K756" s="132"/>
      <c r="L756" s="132"/>
      <c r="M756" s="132"/>
      <c r="N756" s="132"/>
      <c r="O756" s="132"/>
      <c r="P756" s="132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</row>
    <row r="757">
      <c r="A757" s="27"/>
      <c r="B757" s="27"/>
      <c r="C757" s="27"/>
      <c r="D757" s="27"/>
      <c r="E757" s="132"/>
      <c r="F757" s="133"/>
      <c r="G757" s="133"/>
      <c r="H757" s="134"/>
      <c r="I757" s="134"/>
      <c r="J757" s="132"/>
      <c r="K757" s="132"/>
      <c r="L757" s="132"/>
      <c r="M757" s="132"/>
      <c r="N757" s="132"/>
      <c r="O757" s="132"/>
      <c r="P757" s="132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</row>
    <row r="758">
      <c r="A758" s="27"/>
      <c r="B758" s="27"/>
      <c r="C758" s="27"/>
      <c r="D758" s="27"/>
      <c r="E758" s="132"/>
      <c r="F758" s="133"/>
      <c r="G758" s="133"/>
      <c r="H758" s="134"/>
      <c r="I758" s="134"/>
      <c r="J758" s="132"/>
      <c r="K758" s="132"/>
      <c r="L758" s="132"/>
      <c r="M758" s="132"/>
      <c r="N758" s="132"/>
      <c r="O758" s="132"/>
      <c r="P758" s="132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</row>
    <row r="759">
      <c r="A759" s="27"/>
      <c r="B759" s="27"/>
      <c r="C759" s="27"/>
      <c r="D759" s="27"/>
      <c r="E759" s="132"/>
      <c r="F759" s="133"/>
      <c r="G759" s="133"/>
      <c r="H759" s="134"/>
      <c r="I759" s="134"/>
      <c r="J759" s="132"/>
      <c r="K759" s="132"/>
      <c r="L759" s="132"/>
      <c r="M759" s="132"/>
      <c r="N759" s="132"/>
      <c r="O759" s="132"/>
      <c r="P759" s="132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</row>
    <row r="760">
      <c r="A760" s="27"/>
      <c r="B760" s="27"/>
      <c r="C760" s="27"/>
      <c r="D760" s="27"/>
      <c r="E760" s="132"/>
      <c r="F760" s="133"/>
      <c r="G760" s="133"/>
      <c r="H760" s="134"/>
      <c r="I760" s="134"/>
      <c r="J760" s="132"/>
      <c r="K760" s="132"/>
      <c r="L760" s="132"/>
      <c r="M760" s="132"/>
      <c r="N760" s="132"/>
      <c r="O760" s="132"/>
      <c r="P760" s="132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</row>
    <row r="761">
      <c r="A761" s="27"/>
      <c r="B761" s="27"/>
      <c r="C761" s="27"/>
      <c r="D761" s="27"/>
      <c r="E761" s="132"/>
      <c r="F761" s="133"/>
      <c r="G761" s="133"/>
      <c r="H761" s="134"/>
      <c r="I761" s="134"/>
      <c r="J761" s="132"/>
      <c r="K761" s="132"/>
      <c r="L761" s="132"/>
      <c r="M761" s="132"/>
      <c r="N761" s="132"/>
      <c r="O761" s="132"/>
      <c r="P761" s="132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</row>
    <row r="762">
      <c r="A762" s="27"/>
      <c r="B762" s="27"/>
      <c r="C762" s="27"/>
      <c r="D762" s="27"/>
      <c r="E762" s="132"/>
      <c r="F762" s="133"/>
      <c r="G762" s="133"/>
      <c r="H762" s="134"/>
      <c r="I762" s="134"/>
      <c r="J762" s="132"/>
      <c r="K762" s="132"/>
      <c r="L762" s="132"/>
      <c r="M762" s="132"/>
      <c r="N762" s="132"/>
      <c r="O762" s="132"/>
      <c r="P762" s="132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</row>
    <row r="763">
      <c r="A763" s="27"/>
      <c r="B763" s="27"/>
      <c r="C763" s="27"/>
      <c r="D763" s="27"/>
      <c r="E763" s="132"/>
      <c r="F763" s="133"/>
      <c r="G763" s="133"/>
      <c r="H763" s="134"/>
      <c r="I763" s="134"/>
      <c r="J763" s="132"/>
      <c r="K763" s="132"/>
      <c r="L763" s="132"/>
      <c r="M763" s="132"/>
      <c r="N763" s="132"/>
      <c r="O763" s="132"/>
      <c r="P763" s="132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</row>
    <row r="764">
      <c r="A764" s="27"/>
      <c r="B764" s="27"/>
      <c r="C764" s="27"/>
      <c r="D764" s="27"/>
      <c r="E764" s="132"/>
      <c r="F764" s="133"/>
      <c r="G764" s="133"/>
      <c r="H764" s="134"/>
      <c r="I764" s="134"/>
      <c r="J764" s="132"/>
      <c r="K764" s="132"/>
      <c r="L764" s="132"/>
      <c r="M764" s="132"/>
      <c r="N764" s="132"/>
      <c r="O764" s="132"/>
      <c r="P764" s="132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</row>
    <row r="765">
      <c r="A765" s="27"/>
      <c r="B765" s="27"/>
      <c r="C765" s="27"/>
      <c r="D765" s="27"/>
      <c r="E765" s="132"/>
      <c r="F765" s="133"/>
      <c r="G765" s="133"/>
      <c r="H765" s="134"/>
      <c r="I765" s="134"/>
      <c r="J765" s="132"/>
      <c r="K765" s="132"/>
      <c r="L765" s="132"/>
      <c r="M765" s="132"/>
      <c r="N765" s="132"/>
      <c r="O765" s="132"/>
      <c r="P765" s="132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</row>
    <row r="766">
      <c r="A766" s="27"/>
      <c r="B766" s="27"/>
      <c r="C766" s="27"/>
      <c r="D766" s="27"/>
      <c r="E766" s="132"/>
      <c r="F766" s="133"/>
      <c r="G766" s="133"/>
      <c r="H766" s="134"/>
      <c r="I766" s="134"/>
      <c r="J766" s="132"/>
      <c r="K766" s="132"/>
      <c r="L766" s="132"/>
      <c r="M766" s="132"/>
      <c r="N766" s="132"/>
      <c r="O766" s="132"/>
      <c r="P766" s="132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</row>
    <row r="767">
      <c r="A767" s="27"/>
      <c r="B767" s="27"/>
      <c r="C767" s="27"/>
      <c r="D767" s="27"/>
      <c r="E767" s="132"/>
      <c r="F767" s="133"/>
      <c r="G767" s="133"/>
      <c r="H767" s="134"/>
      <c r="I767" s="134"/>
      <c r="J767" s="132"/>
      <c r="K767" s="132"/>
      <c r="L767" s="132"/>
      <c r="M767" s="132"/>
      <c r="N767" s="132"/>
      <c r="O767" s="132"/>
      <c r="P767" s="132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</row>
    <row r="768">
      <c r="A768" s="27"/>
      <c r="B768" s="27"/>
      <c r="C768" s="27"/>
      <c r="D768" s="27"/>
      <c r="E768" s="132"/>
      <c r="F768" s="133"/>
      <c r="G768" s="133"/>
      <c r="H768" s="134"/>
      <c r="I768" s="134"/>
      <c r="J768" s="132"/>
      <c r="K768" s="132"/>
      <c r="L768" s="132"/>
      <c r="M768" s="132"/>
      <c r="N768" s="132"/>
      <c r="O768" s="132"/>
      <c r="P768" s="132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</row>
    <row r="769">
      <c r="A769" s="27"/>
      <c r="B769" s="27"/>
      <c r="C769" s="27"/>
      <c r="D769" s="27"/>
      <c r="E769" s="132"/>
      <c r="F769" s="133"/>
      <c r="G769" s="133"/>
      <c r="H769" s="134"/>
      <c r="I769" s="134"/>
      <c r="J769" s="132"/>
      <c r="K769" s="132"/>
      <c r="L769" s="132"/>
      <c r="M769" s="132"/>
      <c r="N769" s="132"/>
      <c r="O769" s="132"/>
      <c r="P769" s="132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</row>
    <row r="770">
      <c r="A770" s="27"/>
      <c r="B770" s="27"/>
      <c r="C770" s="27"/>
      <c r="D770" s="27"/>
      <c r="E770" s="132"/>
      <c r="F770" s="133"/>
      <c r="G770" s="133"/>
      <c r="H770" s="134"/>
      <c r="I770" s="134"/>
      <c r="J770" s="132"/>
      <c r="K770" s="132"/>
      <c r="L770" s="132"/>
      <c r="M770" s="132"/>
      <c r="N770" s="132"/>
      <c r="O770" s="132"/>
      <c r="P770" s="132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</row>
    <row r="771">
      <c r="A771" s="27"/>
      <c r="B771" s="27"/>
      <c r="C771" s="27"/>
      <c r="D771" s="27"/>
      <c r="E771" s="132"/>
      <c r="F771" s="133"/>
      <c r="G771" s="133"/>
      <c r="H771" s="134"/>
      <c r="I771" s="134"/>
      <c r="J771" s="132"/>
      <c r="K771" s="132"/>
      <c r="L771" s="132"/>
      <c r="M771" s="132"/>
      <c r="N771" s="132"/>
      <c r="O771" s="132"/>
      <c r="P771" s="132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</row>
    <row r="772">
      <c r="A772" s="27"/>
      <c r="B772" s="27"/>
      <c r="C772" s="27"/>
      <c r="D772" s="27"/>
      <c r="E772" s="132"/>
      <c r="F772" s="133"/>
      <c r="G772" s="133"/>
      <c r="H772" s="134"/>
      <c r="I772" s="134"/>
      <c r="J772" s="132"/>
      <c r="K772" s="132"/>
      <c r="L772" s="132"/>
      <c r="M772" s="132"/>
      <c r="N772" s="132"/>
      <c r="O772" s="132"/>
      <c r="P772" s="132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</row>
    <row r="773">
      <c r="A773" s="27"/>
      <c r="B773" s="27"/>
      <c r="C773" s="27"/>
      <c r="D773" s="27"/>
      <c r="E773" s="132"/>
      <c r="F773" s="133"/>
      <c r="G773" s="133"/>
      <c r="H773" s="134"/>
      <c r="I773" s="134"/>
      <c r="J773" s="132"/>
      <c r="K773" s="132"/>
      <c r="L773" s="132"/>
      <c r="M773" s="132"/>
      <c r="N773" s="132"/>
      <c r="O773" s="132"/>
      <c r="P773" s="132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</row>
    <row r="774">
      <c r="A774" s="27"/>
      <c r="B774" s="27"/>
      <c r="C774" s="27"/>
      <c r="D774" s="27"/>
      <c r="E774" s="132"/>
      <c r="F774" s="133"/>
      <c r="G774" s="133"/>
      <c r="H774" s="134"/>
      <c r="I774" s="134"/>
      <c r="J774" s="132"/>
      <c r="K774" s="132"/>
      <c r="L774" s="132"/>
      <c r="M774" s="132"/>
      <c r="N774" s="132"/>
      <c r="O774" s="132"/>
      <c r="P774" s="132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</row>
    <row r="775">
      <c r="A775" s="27"/>
      <c r="B775" s="27"/>
      <c r="C775" s="27"/>
      <c r="D775" s="27"/>
      <c r="E775" s="132"/>
      <c r="F775" s="133"/>
      <c r="G775" s="133"/>
      <c r="H775" s="134"/>
      <c r="I775" s="134"/>
      <c r="J775" s="132"/>
      <c r="K775" s="132"/>
      <c r="L775" s="132"/>
      <c r="M775" s="132"/>
      <c r="N775" s="132"/>
      <c r="O775" s="132"/>
      <c r="P775" s="132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</row>
    <row r="776">
      <c r="A776" s="27"/>
      <c r="B776" s="27"/>
      <c r="C776" s="27"/>
      <c r="D776" s="27"/>
      <c r="E776" s="132"/>
      <c r="F776" s="133"/>
      <c r="G776" s="133"/>
      <c r="H776" s="134"/>
      <c r="I776" s="134"/>
      <c r="J776" s="132"/>
      <c r="K776" s="132"/>
      <c r="L776" s="132"/>
      <c r="M776" s="132"/>
      <c r="N776" s="132"/>
      <c r="O776" s="132"/>
      <c r="P776" s="132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</row>
    <row r="777">
      <c r="A777" s="27"/>
      <c r="B777" s="27"/>
      <c r="C777" s="27"/>
      <c r="D777" s="27"/>
      <c r="E777" s="132"/>
      <c r="F777" s="133"/>
      <c r="G777" s="133"/>
      <c r="H777" s="134"/>
      <c r="I777" s="134"/>
      <c r="J777" s="132"/>
      <c r="K777" s="132"/>
      <c r="L777" s="132"/>
      <c r="M777" s="132"/>
      <c r="N777" s="132"/>
      <c r="O777" s="132"/>
      <c r="P777" s="132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</row>
    <row r="778">
      <c r="A778" s="27"/>
      <c r="B778" s="27"/>
      <c r="C778" s="27"/>
      <c r="D778" s="27"/>
      <c r="E778" s="132"/>
      <c r="F778" s="133"/>
      <c r="G778" s="133"/>
      <c r="H778" s="134"/>
      <c r="I778" s="134"/>
      <c r="J778" s="132"/>
      <c r="K778" s="132"/>
      <c r="L778" s="132"/>
      <c r="M778" s="132"/>
      <c r="N778" s="132"/>
      <c r="O778" s="132"/>
      <c r="P778" s="132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</row>
    <row r="779">
      <c r="A779" s="27"/>
      <c r="B779" s="27"/>
      <c r="C779" s="27"/>
      <c r="D779" s="27"/>
      <c r="E779" s="132"/>
      <c r="F779" s="133"/>
      <c r="G779" s="133"/>
      <c r="H779" s="134"/>
      <c r="I779" s="134"/>
      <c r="J779" s="132"/>
      <c r="K779" s="132"/>
      <c r="L779" s="132"/>
      <c r="M779" s="132"/>
      <c r="N779" s="132"/>
      <c r="O779" s="132"/>
      <c r="P779" s="132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</row>
    <row r="780">
      <c r="A780" s="27"/>
      <c r="B780" s="27"/>
      <c r="C780" s="27"/>
      <c r="D780" s="27"/>
      <c r="E780" s="132"/>
      <c r="F780" s="133"/>
      <c r="G780" s="133"/>
      <c r="H780" s="134"/>
      <c r="I780" s="134"/>
      <c r="J780" s="132"/>
      <c r="K780" s="132"/>
      <c r="L780" s="132"/>
      <c r="M780" s="132"/>
      <c r="N780" s="132"/>
      <c r="O780" s="132"/>
      <c r="P780" s="132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</row>
    <row r="781">
      <c r="A781" s="27"/>
      <c r="B781" s="27"/>
      <c r="C781" s="27"/>
      <c r="D781" s="27"/>
      <c r="E781" s="132"/>
      <c r="F781" s="133"/>
      <c r="G781" s="133"/>
      <c r="H781" s="134"/>
      <c r="I781" s="134"/>
      <c r="J781" s="132"/>
      <c r="K781" s="132"/>
      <c r="L781" s="132"/>
      <c r="M781" s="132"/>
      <c r="N781" s="132"/>
      <c r="O781" s="132"/>
      <c r="P781" s="132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</row>
    <row r="782">
      <c r="A782" s="27"/>
      <c r="B782" s="27"/>
      <c r="C782" s="27"/>
      <c r="D782" s="27"/>
      <c r="E782" s="132"/>
      <c r="F782" s="133"/>
      <c r="G782" s="133"/>
      <c r="H782" s="134"/>
      <c r="I782" s="134"/>
      <c r="J782" s="132"/>
      <c r="K782" s="132"/>
      <c r="L782" s="132"/>
      <c r="M782" s="132"/>
      <c r="N782" s="132"/>
      <c r="O782" s="132"/>
      <c r="P782" s="132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</row>
    <row r="783">
      <c r="A783" s="27"/>
      <c r="B783" s="27"/>
      <c r="C783" s="27"/>
      <c r="D783" s="27"/>
      <c r="E783" s="132"/>
      <c r="F783" s="133"/>
      <c r="G783" s="133"/>
      <c r="H783" s="134"/>
      <c r="I783" s="134"/>
      <c r="J783" s="132"/>
      <c r="K783" s="132"/>
      <c r="L783" s="132"/>
      <c r="M783" s="132"/>
      <c r="N783" s="132"/>
      <c r="O783" s="132"/>
      <c r="P783" s="132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</row>
    <row r="784">
      <c r="A784" s="27"/>
      <c r="B784" s="27"/>
      <c r="C784" s="27"/>
      <c r="D784" s="27"/>
      <c r="E784" s="132"/>
      <c r="F784" s="133"/>
      <c r="G784" s="133"/>
      <c r="H784" s="134"/>
      <c r="I784" s="134"/>
      <c r="J784" s="132"/>
      <c r="K784" s="132"/>
      <c r="L784" s="132"/>
      <c r="M784" s="132"/>
      <c r="N784" s="132"/>
      <c r="O784" s="132"/>
      <c r="P784" s="132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</row>
    <row r="785">
      <c r="A785" s="27"/>
      <c r="B785" s="27"/>
      <c r="C785" s="27"/>
      <c r="D785" s="27"/>
      <c r="E785" s="132"/>
      <c r="F785" s="133"/>
      <c r="G785" s="133"/>
      <c r="H785" s="134"/>
      <c r="I785" s="134"/>
      <c r="J785" s="132"/>
      <c r="K785" s="132"/>
      <c r="L785" s="132"/>
      <c r="M785" s="132"/>
      <c r="N785" s="132"/>
      <c r="O785" s="132"/>
      <c r="P785" s="132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</row>
    <row r="786">
      <c r="A786" s="27"/>
      <c r="B786" s="27"/>
      <c r="C786" s="27"/>
      <c r="D786" s="27"/>
      <c r="E786" s="132"/>
      <c r="F786" s="133"/>
      <c r="G786" s="133"/>
      <c r="H786" s="134"/>
      <c r="I786" s="134"/>
      <c r="J786" s="132"/>
      <c r="K786" s="132"/>
      <c r="L786" s="132"/>
      <c r="M786" s="132"/>
      <c r="N786" s="132"/>
      <c r="O786" s="132"/>
      <c r="P786" s="132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</row>
    <row r="787">
      <c r="A787" s="27"/>
      <c r="B787" s="27"/>
      <c r="C787" s="27"/>
      <c r="D787" s="27"/>
      <c r="E787" s="132"/>
      <c r="F787" s="133"/>
      <c r="G787" s="133"/>
      <c r="H787" s="134"/>
      <c r="I787" s="134"/>
      <c r="J787" s="132"/>
      <c r="K787" s="132"/>
      <c r="L787" s="132"/>
      <c r="M787" s="132"/>
      <c r="N787" s="132"/>
      <c r="O787" s="132"/>
      <c r="P787" s="132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</row>
    <row r="788">
      <c r="A788" s="27"/>
      <c r="B788" s="27"/>
      <c r="C788" s="27"/>
      <c r="D788" s="27"/>
      <c r="E788" s="132"/>
      <c r="F788" s="133"/>
      <c r="G788" s="133"/>
      <c r="H788" s="134"/>
      <c r="I788" s="134"/>
      <c r="J788" s="132"/>
      <c r="K788" s="132"/>
      <c r="L788" s="132"/>
      <c r="M788" s="132"/>
      <c r="N788" s="132"/>
      <c r="O788" s="132"/>
      <c r="P788" s="132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</row>
    <row r="789">
      <c r="A789" s="27"/>
      <c r="B789" s="27"/>
      <c r="C789" s="27"/>
      <c r="D789" s="27"/>
      <c r="E789" s="132"/>
      <c r="F789" s="133"/>
      <c r="G789" s="133"/>
      <c r="H789" s="134"/>
      <c r="I789" s="134"/>
      <c r="J789" s="132"/>
      <c r="K789" s="132"/>
      <c r="L789" s="132"/>
      <c r="M789" s="132"/>
      <c r="N789" s="132"/>
      <c r="O789" s="132"/>
      <c r="P789" s="132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</row>
    <row r="790">
      <c r="A790" s="27"/>
      <c r="B790" s="27"/>
      <c r="C790" s="27"/>
      <c r="D790" s="27"/>
      <c r="E790" s="132"/>
      <c r="F790" s="133"/>
      <c r="G790" s="133"/>
      <c r="H790" s="134"/>
      <c r="I790" s="134"/>
      <c r="J790" s="132"/>
      <c r="K790" s="132"/>
      <c r="L790" s="132"/>
      <c r="M790" s="132"/>
      <c r="N790" s="132"/>
      <c r="O790" s="132"/>
      <c r="P790" s="132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</row>
    <row r="791">
      <c r="A791" s="27"/>
      <c r="B791" s="27"/>
      <c r="C791" s="27"/>
      <c r="D791" s="27"/>
      <c r="E791" s="132"/>
      <c r="F791" s="133"/>
      <c r="G791" s="133"/>
      <c r="H791" s="134"/>
      <c r="I791" s="134"/>
      <c r="J791" s="132"/>
      <c r="K791" s="132"/>
      <c r="L791" s="132"/>
      <c r="M791" s="132"/>
      <c r="N791" s="132"/>
      <c r="O791" s="132"/>
      <c r="P791" s="132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</row>
    <row r="792">
      <c r="A792" s="27"/>
      <c r="B792" s="27"/>
      <c r="C792" s="27"/>
      <c r="D792" s="27"/>
      <c r="E792" s="132"/>
      <c r="F792" s="133"/>
      <c r="G792" s="133"/>
      <c r="H792" s="134"/>
      <c r="I792" s="134"/>
      <c r="J792" s="132"/>
      <c r="K792" s="132"/>
      <c r="L792" s="132"/>
      <c r="M792" s="132"/>
      <c r="N792" s="132"/>
      <c r="O792" s="132"/>
      <c r="P792" s="132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</row>
    <row r="793">
      <c r="A793" s="27"/>
      <c r="B793" s="27"/>
      <c r="C793" s="27"/>
      <c r="D793" s="27"/>
      <c r="E793" s="132"/>
      <c r="F793" s="133"/>
      <c r="G793" s="133"/>
      <c r="H793" s="134"/>
      <c r="I793" s="134"/>
      <c r="J793" s="132"/>
      <c r="K793" s="132"/>
      <c r="L793" s="132"/>
      <c r="M793" s="132"/>
      <c r="N793" s="132"/>
      <c r="O793" s="132"/>
      <c r="P793" s="132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</row>
    <row r="794">
      <c r="A794" s="27"/>
      <c r="B794" s="27"/>
      <c r="C794" s="27"/>
      <c r="D794" s="27"/>
      <c r="E794" s="132"/>
      <c r="F794" s="133"/>
      <c r="G794" s="133"/>
      <c r="H794" s="134"/>
      <c r="I794" s="134"/>
      <c r="J794" s="132"/>
      <c r="K794" s="132"/>
      <c r="L794" s="132"/>
      <c r="M794" s="132"/>
      <c r="N794" s="132"/>
      <c r="O794" s="132"/>
      <c r="P794" s="132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</row>
    <row r="795">
      <c r="A795" s="27"/>
      <c r="B795" s="27"/>
      <c r="C795" s="27"/>
      <c r="D795" s="27"/>
      <c r="E795" s="132"/>
      <c r="F795" s="133"/>
      <c r="G795" s="133"/>
      <c r="H795" s="134"/>
      <c r="I795" s="134"/>
      <c r="J795" s="132"/>
      <c r="K795" s="132"/>
      <c r="L795" s="132"/>
      <c r="M795" s="132"/>
      <c r="N795" s="132"/>
      <c r="O795" s="132"/>
      <c r="P795" s="132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</row>
    <row r="796">
      <c r="A796" s="27"/>
      <c r="B796" s="27"/>
      <c r="C796" s="27"/>
      <c r="D796" s="27"/>
      <c r="E796" s="132"/>
      <c r="F796" s="133"/>
      <c r="G796" s="133"/>
      <c r="H796" s="134"/>
      <c r="I796" s="134"/>
      <c r="J796" s="132"/>
      <c r="K796" s="132"/>
      <c r="L796" s="132"/>
      <c r="M796" s="132"/>
      <c r="N796" s="132"/>
      <c r="O796" s="132"/>
      <c r="P796" s="132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</row>
    <row r="797">
      <c r="A797" s="27"/>
      <c r="B797" s="27"/>
      <c r="C797" s="27"/>
      <c r="D797" s="27"/>
      <c r="E797" s="132"/>
      <c r="F797" s="133"/>
      <c r="G797" s="133"/>
      <c r="H797" s="134"/>
      <c r="I797" s="134"/>
      <c r="J797" s="132"/>
      <c r="K797" s="132"/>
      <c r="L797" s="132"/>
      <c r="M797" s="132"/>
      <c r="N797" s="132"/>
      <c r="O797" s="132"/>
      <c r="P797" s="132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</row>
    <row r="798">
      <c r="A798" s="27"/>
      <c r="B798" s="27"/>
      <c r="C798" s="27"/>
      <c r="D798" s="27"/>
      <c r="E798" s="132"/>
      <c r="F798" s="133"/>
      <c r="G798" s="133"/>
      <c r="H798" s="134"/>
      <c r="I798" s="134"/>
      <c r="J798" s="132"/>
      <c r="K798" s="132"/>
      <c r="L798" s="132"/>
      <c r="M798" s="132"/>
      <c r="N798" s="132"/>
      <c r="O798" s="132"/>
      <c r="P798" s="132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</row>
    <row r="799">
      <c r="A799" s="27"/>
      <c r="B799" s="27"/>
      <c r="C799" s="27"/>
      <c r="D799" s="27"/>
      <c r="E799" s="132"/>
      <c r="F799" s="133"/>
      <c r="G799" s="133"/>
      <c r="H799" s="134"/>
      <c r="I799" s="134"/>
      <c r="J799" s="132"/>
      <c r="K799" s="132"/>
      <c r="L799" s="132"/>
      <c r="M799" s="132"/>
      <c r="N799" s="132"/>
      <c r="O799" s="132"/>
      <c r="P799" s="132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</row>
    <row r="800">
      <c r="A800" s="27"/>
      <c r="B800" s="27"/>
      <c r="C800" s="27"/>
      <c r="D800" s="27"/>
      <c r="E800" s="132"/>
      <c r="F800" s="133"/>
      <c r="G800" s="133"/>
      <c r="H800" s="134"/>
      <c r="I800" s="134"/>
      <c r="J800" s="132"/>
      <c r="K800" s="132"/>
      <c r="L800" s="132"/>
      <c r="M800" s="132"/>
      <c r="N800" s="132"/>
      <c r="O800" s="132"/>
      <c r="P800" s="132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</row>
    <row r="801">
      <c r="A801" s="27"/>
      <c r="B801" s="27"/>
      <c r="C801" s="27"/>
      <c r="D801" s="27"/>
      <c r="E801" s="132"/>
      <c r="F801" s="133"/>
      <c r="G801" s="133"/>
      <c r="H801" s="134"/>
      <c r="I801" s="134"/>
      <c r="J801" s="132"/>
      <c r="K801" s="132"/>
      <c r="L801" s="132"/>
      <c r="M801" s="132"/>
      <c r="N801" s="132"/>
      <c r="O801" s="132"/>
      <c r="P801" s="132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</row>
    <row r="802">
      <c r="A802" s="27"/>
      <c r="B802" s="27"/>
      <c r="C802" s="27"/>
      <c r="D802" s="27"/>
      <c r="E802" s="132"/>
      <c r="F802" s="133"/>
      <c r="G802" s="133"/>
      <c r="H802" s="134"/>
      <c r="I802" s="134"/>
      <c r="J802" s="132"/>
      <c r="K802" s="132"/>
      <c r="L802" s="132"/>
      <c r="M802" s="132"/>
      <c r="N802" s="132"/>
      <c r="O802" s="132"/>
      <c r="P802" s="132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</row>
    <row r="803">
      <c r="A803" s="27"/>
      <c r="B803" s="27"/>
      <c r="C803" s="27"/>
      <c r="D803" s="27"/>
      <c r="E803" s="132"/>
      <c r="F803" s="133"/>
      <c r="G803" s="133"/>
      <c r="H803" s="134"/>
      <c r="I803" s="134"/>
      <c r="J803" s="132"/>
      <c r="K803" s="132"/>
      <c r="L803" s="132"/>
      <c r="M803" s="132"/>
      <c r="N803" s="132"/>
      <c r="O803" s="132"/>
      <c r="P803" s="132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</row>
    <row r="804">
      <c r="A804" s="27"/>
      <c r="B804" s="27"/>
      <c r="C804" s="27"/>
      <c r="D804" s="27"/>
      <c r="E804" s="132"/>
      <c r="F804" s="133"/>
      <c r="G804" s="133"/>
      <c r="H804" s="134"/>
      <c r="I804" s="134"/>
      <c r="J804" s="132"/>
      <c r="K804" s="132"/>
      <c r="L804" s="132"/>
      <c r="M804" s="132"/>
      <c r="N804" s="132"/>
      <c r="O804" s="132"/>
      <c r="P804" s="132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</row>
    <row r="805">
      <c r="A805" s="27"/>
      <c r="B805" s="27"/>
      <c r="C805" s="27"/>
      <c r="D805" s="27"/>
      <c r="E805" s="132"/>
      <c r="F805" s="133"/>
      <c r="G805" s="133"/>
      <c r="H805" s="134"/>
      <c r="I805" s="134"/>
      <c r="J805" s="132"/>
      <c r="K805" s="132"/>
      <c r="L805" s="132"/>
      <c r="M805" s="132"/>
      <c r="N805" s="132"/>
      <c r="O805" s="132"/>
      <c r="P805" s="132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</row>
    <row r="806">
      <c r="A806" s="27"/>
      <c r="B806" s="27"/>
      <c r="C806" s="27"/>
      <c r="D806" s="27"/>
      <c r="E806" s="132"/>
      <c r="F806" s="133"/>
      <c r="G806" s="133"/>
      <c r="H806" s="134"/>
      <c r="I806" s="134"/>
      <c r="J806" s="132"/>
      <c r="K806" s="132"/>
      <c r="L806" s="132"/>
      <c r="M806" s="132"/>
      <c r="N806" s="132"/>
      <c r="O806" s="132"/>
      <c r="P806" s="132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</row>
    <row r="807">
      <c r="A807" s="27"/>
      <c r="B807" s="27"/>
      <c r="C807" s="27"/>
      <c r="D807" s="27"/>
      <c r="E807" s="132"/>
      <c r="F807" s="133"/>
      <c r="G807" s="133"/>
      <c r="H807" s="134"/>
      <c r="I807" s="134"/>
      <c r="J807" s="132"/>
      <c r="K807" s="132"/>
      <c r="L807" s="132"/>
      <c r="M807" s="132"/>
      <c r="N807" s="132"/>
      <c r="O807" s="132"/>
      <c r="P807" s="132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</row>
    <row r="808">
      <c r="A808" s="27"/>
      <c r="B808" s="27"/>
      <c r="C808" s="27"/>
      <c r="D808" s="27"/>
      <c r="E808" s="132"/>
      <c r="F808" s="133"/>
      <c r="G808" s="133"/>
      <c r="H808" s="134"/>
      <c r="I808" s="134"/>
      <c r="J808" s="132"/>
      <c r="K808" s="132"/>
      <c r="L808" s="132"/>
      <c r="M808" s="132"/>
      <c r="N808" s="132"/>
      <c r="O808" s="132"/>
      <c r="P808" s="132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</row>
    <row r="809">
      <c r="A809" s="27"/>
      <c r="B809" s="27"/>
      <c r="C809" s="27"/>
      <c r="D809" s="27"/>
      <c r="E809" s="132"/>
      <c r="F809" s="133"/>
      <c r="G809" s="133"/>
      <c r="H809" s="134"/>
      <c r="I809" s="134"/>
      <c r="J809" s="132"/>
      <c r="K809" s="132"/>
      <c r="L809" s="132"/>
      <c r="M809" s="132"/>
      <c r="N809" s="132"/>
      <c r="O809" s="132"/>
      <c r="P809" s="132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</row>
    <row r="810">
      <c r="A810" s="27"/>
      <c r="B810" s="27"/>
      <c r="C810" s="27"/>
      <c r="D810" s="27"/>
      <c r="E810" s="132"/>
      <c r="F810" s="133"/>
      <c r="G810" s="133"/>
      <c r="H810" s="134"/>
      <c r="I810" s="134"/>
      <c r="J810" s="132"/>
      <c r="K810" s="132"/>
      <c r="L810" s="132"/>
      <c r="M810" s="132"/>
      <c r="N810" s="132"/>
      <c r="O810" s="132"/>
      <c r="P810" s="132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</row>
    <row r="811">
      <c r="A811" s="27"/>
      <c r="B811" s="27"/>
      <c r="C811" s="27"/>
      <c r="D811" s="27"/>
      <c r="E811" s="132"/>
      <c r="F811" s="133"/>
      <c r="G811" s="133"/>
      <c r="H811" s="134"/>
      <c r="I811" s="134"/>
      <c r="J811" s="132"/>
      <c r="K811" s="132"/>
      <c r="L811" s="132"/>
      <c r="M811" s="132"/>
      <c r="N811" s="132"/>
      <c r="O811" s="132"/>
      <c r="P811" s="132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</row>
    <row r="812">
      <c r="A812" s="27"/>
      <c r="B812" s="27"/>
      <c r="C812" s="27"/>
      <c r="D812" s="27"/>
      <c r="E812" s="132"/>
      <c r="F812" s="133"/>
      <c r="G812" s="133"/>
      <c r="H812" s="134"/>
      <c r="I812" s="134"/>
      <c r="J812" s="132"/>
      <c r="K812" s="132"/>
      <c r="L812" s="132"/>
      <c r="M812" s="132"/>
      <c r="N812" s="132"/>
      <c r="O812" s="132"/>
      <c r="P812" s="132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</row>
    <row r="813">
      <c r="A813" s="27"/>
      <c r="B813" s="27"/>
      <c r="C813" s="27"/>
      <c r="D813" s="27"/>
      <c r="E813" s="132"/>
      <c r="F813" s="133"/>
      <c r="G813" s="133"/>
      <c r="H813" s="134"/>
      <c r="I813" s="134"/>
      <c r="J813" s="132"/>
      <c r="K813" s="132"/>
      <c r="L813" s="132"/>
      <c r="M813" s="132"/>
      <c r="N813" s="132"/>
      <c r="O813" s="132"/>
      <c r="P813" s="132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</row>
    <row r="814">
      <c r="A814" s="27"/>
      <c r="B814" s="27"/>
      <c r="C814" s="27"/>
      <c r="D814" s="27"/>
      <c r="E814" s="132"/>
      <c r="F814" s="133"/>
      <c r="G814" s="133"/>
      <c r="H814" s="134"/>
      <c r="I814" s="134"/>
      <c r="J814" s="132"/>
      <c r="K814" s="132"/>
      <c r="L814" s="132"/>
      <c r="M814" s="132"/>
      <c r="N814" s="132"/>
      <c r="O814" s="132"/>
      <c r="P814" s="132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</row>
    <row r="815">
      <c r="A815" s="27"/>
      <c r="B815" s="27"/>
      <c r="C815" s="27"/>
      <c r="D815" s="27"/>
      <c r="E815" s="132"/>
      <c r="F815" s="133"/>
      <c r="G815" s="133"/>
      <c r="H815" s="134"/>
      <c r="I815" s="134"/>
      <c r="J815" s="132"/>
      <c r="K815" s="132"/>
      <c r="L815" s="132"/>
      <c r="M815" s="132"/>
      <c r="N815" s="132"/>
      <c r="O815" s="132"/>
      <c r="P815" s="132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</row>
    <row r="816">
      <c r="A816" s="27"/>
      <c r="B816" s="27"/>
      <c r="C816" s="27"/>
      <c r="D816" s="27"/>
      <c r="E816" s="132"/>
      <c r="F816" s="133"/>
      <c r="G816" s="133"/>
      <c r="H816" s="134"/>
      <c r="I816" s="134"/>
      <c r="J816" s="132"/>
      <c r="K816" s="132"/>
      <c r="L816" s="132"/>
      <c r="M816" s="132"/>
      <c r="N816" s="132"/>
      <c r="O816" s="132"/>
      <c r="P816" s="132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</row>
    <row r="817">
      <c r="A817" s="27"/>
      <c r="B817" s="27"/>
      <c r="C817" s="27"/>
      <c r="D817" s="27"/>
      <c r="E817" s="132"/>
      <c r="F817" s="133"/>
      <c r="G817" s="133"/>
      <c r="H817" s="134"/>
      <c r="I817" s="134"/>
      <c r="J817" s="132"/>
      <c r="K817" s="132"/>
      <c r="L817" s="132"/>
      <c r="M817" s="132"/>
      <c r="N817" s="132"/>
      <c r="O817" s="132"/>
      <c r="P817" s="132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</row>
    <row r="818">
      <c r="A818" s="27"/>
      <c r="B818" s="27"/>
      <c r="C818" s="27"/>
      <c r="D818" s="27"/>
      <c r="E818" s="132"/>
      <c r="F818" s="133"/>
      <c r="G818" s="133"/>
      <c r="H818" s="134"/>
      <c r="I818" s="134"/>
      <c r="J818" s="132"/>
      <c r="K818" s="132"/>
      <c r="L818" s="132"/>
      <c r="M818" s="132"/>
      <c r="N818" s="132"/>
      <c r="O818" s="132"/>
      <c r="P818" s="132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</row>
    <row r="819">
      <c r="A819" s="27"/>
      <c r="B819" s="27"/>
      <c r="C819" s="27"/>
      <c r="D819" s="27"/>
      <c r="E819" s="132"/>
      <c r="F819" s="133"/>
      <c r="G819" s="133"/>
      <c r="H819" s="134"/>
      <c r="I819" s="134"/>
      <c r="J819" s="132"/>
      <c r="K819" s="132"/>
      <c r="L819" s="132"/>
      <c r="M819" s="132"/>
      <c r="N819" s="132"/>
      <c r="O819" s="132"/>
      <c r="P819" s="132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</row>
    <row r="820">
      <c r="A820" s="27"/>
      <c r="B820" s="27"/>
      <c r="C820" s="27"/>
      <c r="D820" s="27"/>
      <c r="E820" s="132"/>
      <c r="F820" s="133"/>
      <c r="G820" s="133"/>
      <c r="H820" s="134"/>
      <c r="I820" s="134"/>
      <c r="J820" s="132"/>
      <c r="K820" s="132"/>
      <c r="L820" s="132"/>
      <c r="M820" s="132"/>
      <c r="N820" s="132"/>
      <c r="O820" s="132"/>
      <c r="P820" s="132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</row>
    <row r="821">
      <c r="A821" s="27"/>
      <c r="B821" s="27"/>
      <c r="C821" s="27"/>
      <c r="D821" s="27"/>
      <c r="E821" s="132"/>
      <c r="F821" s="133"/>
      <c r="G821" s="133"/>
      <c r="H821" s="134"/>
      <c r="I821" s="134"/>
      <c r="J821" s="132"/>
      <c r="K821" s="132"/>
      <c r="L821" s="132"/>
      <c r="M821" s="132"/>
      <c r="N821" s="132"/>
      <c r="O821" s="132"/>
      <c r="P821" s="132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</row>
    <row r="822">
      <c r="A822" s="27"/>
      <c r="B822" s="27"/>
      <c r="C822" s="27"/>
      <c r="D822" s="27"/>
      <c r="E822" s="132"/>
      <c r="F822" s="133"/>
      <c r="G822" s="133"/>
      <c r="H822" s="134"/>
      <c r="I822" s="134"/>
      <c r="J822" s="132"/>
      <c r="K822" s="132"/>
      <c r="L822" s="132"/>
      <c r="M822" s="132"/>
      <c r="N822" s="132"/>
      <c r="O822" s="132"/>
      <c r="P822" s="132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</row>
    <row r="823">
      <c r="A823" s="27"/>
      <c r="B823" s="27"/>
      <c r="C823" s="27"/>
      <c r="D823" s="27"/>
      <c r="E823" s="132"/>
      <c r="F823" s="133"/>
      <c r="G823" s="133"/>
      <c r="H823" s="134"/>
      <c r="I823" s="134"/>
      <c r="J823" s="132"/>
      <c r="K823" s="132"/>
      <c r="L823" s="132"/>
      <c r="M823" s="132"/>
      <c r="N823" s="132"/>
      <c r="O823" s="132"/>
      <c r="P823" s="132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</row>
    <row r="824">
      <c r="A824" s="27"/>
      <c r="B824" s="27"/>
      <c r="C824" s="27"/>
      <c r="D824" s="27"/>
      <c r="E824" s="132"/>
      <c r="F824" s="133"/>
      <c r="G824" s="133"/>
      <c r="H824" s="134"/>
      <c r="I824" s="134"/>
      <c r="J824" s="132"/>
      <c r="K824" s="132"/>
      <c r="L824" s="132"/>
      <c r="M824" s="132"/>
      <c r="N824" s="132"/>
      <c r="O824" s="132"/>
      <c r="P824" s="132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</row>
    <row r="825">
      <c r="A825" s="27"/>
      <c r="B825" s="27"/>
      <c r="C825" s="27"/>
      <c r="D825" s="27"/>
      <c r="E825" s="132"/>
      <c r="F825" s="133"/>
      <c r="G825" s="133"/>
      <c r="H825" s="134"/>
      <c r="I825" s="134"/>
      <c r="J825" s="132"/>
      <c r="K825" s="132"/>
      <c r="L825" s="132"/>
      <c r="M825" s="132"/>
      <c r="N825" s="132"/>
      <c r="O825" s="132"/>
      <c r="P825" s="132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</row>
    <row r="826">
      <c r="A826" s="27"/>
      <c r="B826" s="27"/>
      <c r="C826" s="27"/>
      <c r="D826" s="27"/>
      <c r="E826" s="132"/>
      <c r="F826" s="133"/>
      <c r="G826" s="133"/>
      <c r="H826" s="134"/>
      <c r="I826" s="134"/>
      <c r="J826" s="132"/>
      <c r="K826" s="132"/>
      <c r="L826" s="132"/>
      <c r="M826" s="132"/>
      <c r="N826" s="132"/>
      <c r="O826" s="132"/>
      <c r="P826" s="132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</row>
    <row r="827">
      <c r="A827" s="27"/>
      <c r="B827" s="27"/>
      <c r="C827" s="27"/>
      <c r="D827" s="27"/>
      <c r="E827" s="132"/>
      <c r="F827" s="133"/>
      <c r="G827" s="133"/>
      <c r="H827" s="134"/>
      <c r="I827" s="134"/>
      <c r="J827" s="132"/>
      <c r="K827" s="132"/>
      <c r="L827" s="132"/>
      <c r="M827" s="132"/>
      <c r="N827" s="132"/>
      <c r="O827" s="132"/>
      <c r="P827" s="132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</row>
    <row r="828">
      <c r="A828" s="27"/>
      <c r="B828" s="27"/>
      <c r="C828" s="27"/>
      <c r="D828" s="27"/>
      <c r="E828" s="132"/>
      <c r="F828" s="133"/>
      <c r="G828" s="133"/>
      <c r="H828" s="134"/>
      <c r="I828" s="134"/>
      <c r="J828" s="132"/>
      <c r="K828" s="132"/>
      <c r="L828" s="132"/>
      <c r="M828" s="132"/>
      <c r="N828" s="132"/>
      <c r="O828" s="132"/>
      <c r="P828" s="132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</row>
    <row r="829">
      <c r="A829" s="27"/>
      <c r="B829" s="27"/>
      <c r="C829" s="27"/>
      <c r="D829" s="27"/>
      <c r="E829" s="132"/>
      <c r="F829" s="133"/>
      <c r="G829" s="133"/>
      <c r="H829" s="134"/>
      <c r="I829" s="134"/>
      <c r="J829" s="132"/>
      <c r="K829" s="132"/>
      <c r="L829" s="132"/>
      <c r="M829" s="132"/>
      <c r="N829" s="132"/>
      <c r="O829" s="132"/>
      <c r="P829" s="132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</row>
    <row r="830">
      <c r="A830" s="27"/>
      <c r="B830" s="27"/>
      <c r="C830" s="27"/>
      <c r="D830" s="27"/>
      <c r="E830" s="132"/>
      <c r="F830" s="133"/>
      <c r="G830" s="133"/>
      <c r="H830" s="134"/>
      <c r="I830" s="134"/>
      <c r="J830" s="132"/>
      <c r="K830" s="132"/>
      <c r="L830" s="132"/>
      <c r="M830" s="132"/>
      <c r="N830" s="132"/>
      <c r="O830" s="132"/>
      <c r="P830" s="132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</row>
    <row r="831">
      <c r="A831" s="27"/>
      <c r="B831" s="27"/>
      <c r="C831" s="27"/>
      <c r="D831" s="27"/>
      <c r="E831" s="132"/>
      <c r="F831" s="133"/>
      <c r="G831" s="133"/>
      <c r="H831" s="134"/>
      <c r="I831" s="134"/>
      <c r="J831" s="132"/>
      <c r="K831" s="132"/>
      <c r="L831" s="132"/>
      <c r="M831" s="132"/>
      <c r="N831" s="132"/>
      <c r="O831" s="132"/>
      <c r="P831" s="132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</row>
    <row r="832">
      <c r="A832" s="27"/>
      <c r="B832" s="27"/>
      <c r="C832" s="27"/>
      <c r="D832" s="27"/>
      <c r="E832" s="132"/>
      <c r="F832" s="133"/>
      <c r="G832" s="133"/>
      <c r="H832" s="134"/>
      <c r="I832" s="134"/>
      <c r="J832" s="132"/>
      <c r="K832" s="132"/>
      <c r="L832" s="132"/>
      <c r="M832" s="132"/>
      <c r="N832" s="132"/>
      <c r="O832" s="132"/>
      <c r="P832" s="132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</row>
    <row r="833">
      <c r="A833" s="27"/>
      <c r="B833" s="27"/>
      <c r="C833" s="27"/>
      <c r="D833" s="27"/>
      <c r="E833" s="132"/>
      <c r="F833" s="133"/>
      <c r="G833" s="133"/>
      <c r="H833" s="134"/>
      <c r="I833" s="134"/>
      <c r="J833" s="132"/>
      <c r="K833" s="132"/>
      <c r="L833" s="132"/>
      <c r="M833" s="132"/>
      <c r="N833" s="132"/>
      <c r="O833" s="132"/>
      <c r="P833" s="132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</row>
    <row r="834">
      <c r="A834" s="27"/>
      <c r="B834" s="27"/>
      <c r="C834" s="27"/>
      <c r="D834" s="27"/>
      <c r="E834" s="132"/>
      <c r="F834" s="133"/>
      <c r="G834" s="133"/>
      <c r="H834" s="134"/>
      <c r="I834" s="134"/>
      <c r="J834" s="132"/>
      <c r="K834" s="132"/>
      <c r="L834" s="132"/>
      <c r="M834" s="132"/>
      <c r="N834" s="132"/>
      <c r="O834" s="132"/>
      <c r="P834" s="132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</row>
    <row r="835">
      <c r="A835" s="27"/>
      <c r="B835" s="27"/>
      <c r="C835" s="27"/>
      <c r="D835" s="27"/>
      <c r="E835" s="132"/>
      <c r="F835" s="133"/>
      <c r="G835" s="133"/>
      <c r="H835" s="134"/>
      <c r="I835" s="134"/>
      <c r="J835" s="132"/>
      <c r="K835" s="132"/>
      <c r="L835" s="132"/>
      <c r="M835" s="132"/>
      <c r="N835" s="132"/>
      <c r="O835" s="132"/>
      <c r="P835" s="132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</row>
    <row r="836">
      <c r="A836" s="27"/>
      <c r="B836" s="27"/>
      <c r="C836" s="27"/>
      <c r="D836" s="27"/>
      <c r="E836" s="132"/>
      <c r="F836" s="133"/>
      <c r="G836" s="133"/>
      <c r="H836" s="134"/>
      <c r="I836" s="134"/>
      <c r="J836" s="132"/>
      <c r="K836" s="132"/>
      <c r="L836" s="132"/>
      <c r="M836" s="132"/>
      <c r="N836" s="132"/>
      <c r="O836" s="132"/>
      <c r="P836" s="132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</row>
    <row r="837">
      <c r="A837" s="27"/>
      <c r="B837" s="27"/>
      <c r="C837" s="27"/>
      <c r="D837" s="27"/>
      <c r="E837" s="132"/>
      <c r="F837" s="133"/>
      <c r="G837" s="133"/>
      <c r="H837" s="134"/>
      <c r="I837" s="134"/>
      <c r="J837" s="132"/>
      <c r="K837" s="132"/>
      <c r="L837" s="132"/>
      <c r="M837" s="132"/>
      <c r="N837" s="132"/>
      <c r="O837" s="132"/>
      <c r="P837" s="132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</row>
    <row r="838">
      <c r="A838" s="27"/>
      <c r="B838" s="27"/>
      <c r="C838" s="27"/>
      <c r="D838" s="27"/>
      <c r="E838" s="132"/>
      <c r="F838" s="133"/>
      <c r="G838" s="133"/>
      <c r="H838" s="134"/>
      <c r="I838" s="134"/>
      <c r="J838" s="132"/>
      <c r="K838" s="132"/>
      <c r="L838" s="132"/>
      <c r="M838" s="132"/>
      <c r="N838" s="132"/>
      <c r="O838" s="132"/>
      <c r="P838" s="132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</row>
    <row r="839">
      <c r="A839" s="27"/>
      <c r="B839" s="27"/>
      <c r="C839" s="27"/>
      <c r="D839" s="27"/>
      <c r="E839" s="132"/>
      <c r="F839" s="133"/>
      <c r="G839" s="133"/>
      <c r="H839" s="134"/>
      <c r="I839" s="134"/>
      <c r="J839" s="132"/>
      <c r="K839" s="132"/>
      <c r="L839" s="132"/>
      <c r="M839" s="132"/>
      <c r="N839" s="132"/>
      <c r="O839" s="132"/>
      <c r="P839" s="132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</row>
    <row r="840">
      <c r="A840" s="27"/>
      <c r="B840" s="27"/>
      <c r="C840" s="27"/>
      <c r="D840" s="27"/>
      <c r="E840" s="132"/>
      <c r="F840" s="133"/>
      <c r="G840" s="133"/>
      <c r="H840" s="134"/>
      <c r="I840" s="134"/>
      <c r="J840" s="132"/>
      <c r="K840" s="132"/>
      <c r="L840" s="132"/>
      <c r="M840" s="132"/>
      <c r="N840" s="132"/>
      <c r="O840" s="132"/>
      <c r="P840" s="132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</row>
    <row r="841">
      <c r="A841" s="27"/>
      <c r="B841" s="27"/>
      <c r="C841" s="27"/>
      <c r="D841" s="27"/>
      <c r="E841" s="132"/>
      <c r="F841" s="133"/>
      <c r="G841" s="133"/>
      <c r="H841" s="134"/>
      <c r="I841" s="134"/>
      <c r="J841" s="132"/>
      <c r="K841" s="132"/>
      <c r="L841" s="132"/>
      <c r="M841" s="132"/>
      <c r="N841" s="132"/>
      <c r="O841" s="132"/>
      <c r="P841" s="132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</row>
    <row r="842">
      <c r="A842" s="27"/>
      <c r="B842" s="27"/>
      <c r="C842" s="27"/>
      <c r="D842" s="27"/>
      <c r="E842" s="132"/>
      <c r="F842" s="133"/>
      <c r="G842" s="133"/>
      <c r="H842" s="134"/>
      <c r="I842" s="134"/>
      <c r="J842" s="132"/>
      <c r="K842" s="132"/>
      <c r="L842" s="132"/>
      <c r="M842" s="132"/>
      <c r="N842" s="132"/>
      <c r="O842" s="132"/>
      <c r="P842" s="132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</row>
    <row r="843">
      <c r="A843" s="27"/>
      <c r="B843" s="27"/>
      <c r="C843" s="27"/>
      <c r="D843" s="27"/>
      <c r="E843" s="132"/>
      <c r="F843" s="133"/>
      <c r="G843" s="133"/>
      <c r="H843" s="134"/>
      <c r="I843" s="134"/>
      <c r="J843" s="132"/>
      <c r="K843" s="132"/>
      <c r="L843" s="132"/>
      <c r="M843" s="132"/>
      <c r="N843" s="132"/>
      <c r="O843" s="132"/>
      <c r="P843" s="132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</row>
    <row r="844">
      <c r="A844" s="27"/>
      <c r="B844" s="27"/>
      <c r="C844" s="27"/>
      <c r="D844" s="27"/>
      <c r="E844" s="132"/>
      <c r="F844" s="133"/>
      <c r="G844" s="133"/>
      <c r="H844" s="134"/>
      <c r="I844" s="134"/>
      <c r="J844" s="132"/>
      <c r="K844" s="132"/>
      <c r="L844" s="132"/>
      <c r="M844" s="132"/>
      <c r="N844" s="132"/>
      <c r="O844" s="132"/>
      <c r="P844" s="132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</row>
    <row r="845">
      <c r="A845" s="27"/>
      <c r="B845" s="27"/>
      <c r="C845" s="27"/>
      <c r="D845" s="27"/>
      <c r="E845" s="132"/>
      <c r="F845" s="133"/>
      <c r="G845" s="133"/>
      <c r="H845" s="134"/>
      <c r="I845" s="134"/>
      <c r="J845" s="132"/>
      <c r="K845" s="132"/>
      <c r="L845" s="132"/>
      <c r="M845" s="132"/>
      <c r="N845" s="132"/>
      <c r="O845" s="132"/>
      <c r="P845" s="132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</row>
    <row r="846">
      <c r="A846" s="27"/>
      <c r="B846" s="27"/>
      <c r="C846" s="27"/>
      <c r="D846" s="27"/>
      <c r="E846" s="132"/>
      <c r="F846" s="133"/>
      <c r="G846" s="133"/>
      <c r="H846" s="134"/>
      <c r="I846" s="134"/>
      <c r="J846" s="132"/>
      <c r="K846" s="132"/>
      <c r="L846" s="132"/>
      <c r="M846" s="132"/>
      <c r="N846" s="132"/>
      <c r="O846" s="132"/>
      <c r="P846" s="132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</row>
    <row r="847">
      <c r="A847" s="27"/>
      <c r="B847" s="27"/>
      <c r="C847" s="27"/>
      <c r="D847" s="27"/>
      <c r="E847" s="132"/>
      <c r="F847" s="133"/>
      <c r="G847" s="133"/>
      <c r="H847" s="134"/>
      <c r="I847" s="134"/>
      <c r="J847" s="132"/>
      <c r="K847" s="132"/>
      <c r="L847" s="132"/>
      <c r="M847" s="132"/>
      <c r="N847" s="132"/>
      <c r="O847" s="132"/>
      <c r="P847" s="132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</row>
    <row r="848">
      <c r="A848" s="27"/>
      <c r="B848" s="27"/>
      <c r="C848" s="27"/>
      <c r="D848" s="27"/>
      <c r="E848" s="132"/>
      <c r="F848" s="133"/>
      <c r="G848" s="133"/>
      <c r="H848" s="134"/>
      <c r="I848" s="134"/>
      <c r="J848" s="132"/>
      <c r="K848" s="132"/>
      <c r="L848" s="132"/>
      <c r="M848" s="132"/>
      <c r="N848" s="132"/>
      <c r="O848" s="132"/>
      <c r="P848" s="132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</row>
    <row r="849">
      <c r="A849" s="27"/>
      <c r="B849" s="27"/>
      <c r="C849" s="27"/>
      <c r="D849" s="27"/>
      <c r="E849" s="132"/>
      <c r="F849" s="133"/>
      <c r="G849" s="133"/>
      <c r="H849" s="134"/>
      <c r="I849" s="134"/>
      <c r="J849" s="132"/>
      <c r="K849" s="132"/>
      <c r="L849" s="132"/>
      <c r="M849" s="132"/>
      <c r="N849" s="132"/>
      <c r="O849" s="132"/>
      <c r="P849" s="132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</row>
    <row r="850">
      <c r="A850" s="27"/>
      <c r="B850" s="27"/>
      <c r="C850" s="27"/>
      <c r="D850" s="27"/>
      <c r="E850" s="132"/>
      <c r="F850" s="133"/>
      <c r="G850" s="133"/>
      <c r="H850" s="134"/>
      <c r="I850" s="134"/>
      <c r="J850" s="132"/>
      <c r="K850" s="132"/>
      <c r="L850" s="132"/>
      <c r="M850" s="132"/>
      <c r="N850" s="132"/>
      <c r="O850" s="132"/>
      <c r="P850" s="132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</row>
    <row r="851">
      <c r="A851" s="27"/>
      <c r="B851" s="27"/>
      <c r="C851" s="27"/>
      <c r="D851" s="27"/>
      <c r="E851" s="132"/>
      <c r="F851" s="133"/>
      <c r="G851" s="133"/>
      <c r="H851" s="134"/>
      <c r="I851" s="134"/>
      <c r="J851" s="132"/>
      <c r="K851" s="132"/>
      <c r="L851" s="132"/>
      <c r="M851" s="132"/>
      <c r="N851" s="132"/>
      <c r="O851" s="132"/>
      <c r="P851" s="132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</row>
    <row r="852">
      <c r="A852" s="27"/>
      <c r="B852" s="27"/>
      <c r="C852" s="27"/>
      <c r="D852" s="27"/>
      <c r="E852" s="132"/>
      <c r="F852" s="133"/>
      <c r="G852" s="133"/>
      <c r="H852" s="134"/>
      <c r="I852" s="134"/>
      <c r="J852" s="132"/>
      <c r="K852" s="132"/>
      <c r="L852" s="132"/>
      <c r="M852" s="132"/>
      <c r="N852" s="132"/>
      <c r="O852" s="132"/>
      <c r="P852" s="132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</row>
    <row r="853">
      <c r="A853" s="27"/>
      <c r="B853" s="27"/>
      <c r="C853" s="27"/>
      <c r="D853" s="27"/>
      <c r="E853" s="132"/>
      <c r="F853" s="133"/>
      <c r="G853" s="133"/>
      <c r="H853" s="134"/>
      <c r="I853" s="134"/>
      <c r="J853" s="132"/>
      <c r="K853" s="132"/>
      <c r="L853" s="132"/>
      <c r="M853" s="132"/>
      <c r="N853" s="132"/>
      <c r="O853" s="132"/>
      <c r="P853" s="132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</row>
    <row r="854">
      <c r="A854" s="27"/>
      <c r="B854" s="27"/>
      <c r="C854" s="27"/>
      <c r="D854" s="27"/>
      <c r="E854" s="132"/>
      <c r="F854" s="133"/>
      <c r="G854" s="133"/>
      <c r="H854" s="134"/>
      <c r="I854" s="134"/>
      <c r="J854" s="132"/>
      <c r="K854" s="132"/>
      <c r="L854" s="132"/>
      <c r="M854" s="132"/>
      <c r="N854" s="132"/>
      <c r="O854" s="132"/>
      <c r="P854" s="132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</row>
    <row r="855">
      <c r="A855" s="27"/>
      <c r="B855" s="27"/>
      <c r="C855" s="27"/>
      <c r="D855" s="27"/>
      <c r="E855" s="132"/>
      <c r="F855" s="133"/>
      <c r="G855" s="133"/>
      <c r="H855" s="134"/>
      <c r="I855" s="134"/>
      <c r="J855" s="132"/>
      <c r="K855" s="132"/>
      <c r="L855" s="132"/>
      <c r="M855" s="132"/>
      <c r="N855" s="132"/>
      <c r="O855" s="132"/>
      <c r="P855" s="132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</row>
    <row r="856">
      <c r="A856" s="27"/>
      <c r="B856" s="27"/>
      <c r="C856" s="27"/>
      <c r="D856" s="27"/>
      <c r="E856" s="132"/>
      <c r="F856" s="133"/>
      <c r="G856" s="133"/>
      <c r="H856" s="134"/>
      <c r="I856" s="134"/>
      <c r="J856" s="132"/>
      <c r="K856" s="132"/>
      <c r="L856" s="132"/>
      <c r="M856" s="132"/>
      <c r="N856" s="132"/>
      <c r="O856" s="132"/>
      <c r="P856" s="132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</row>
    <row r="857">
      <c r="A857" s="27"/>
      <c r="B857" s="27"/>
      <c r="C857" s="27"/>
      <c r="D857" s="27"/>
      <c r="E857" s="132"/>
      <c r="F857" s="133"/>
      <c r="G857" s="133"/>
      <c r="H857" s="134"/>
      <c r="I857" s="134"/>
      <c r="J857" s="132"/>
      <c r="K857" s="132"/>
      <c r="L857" s="132"/>
      <c r="M857" s="132"/>
      <c r="N857" s="132"/>
      <c r="O857" s="132"/>
      <c r="P857" s="132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</row>
    <row r="858">
      <c r="A858" s="27"/>
      <c r="B858" s="27"/>
      <c r="C858" s="27"/>
      <c r="D858" s="27"/>
      <c r="E858" s="132"/>
      <c r="F858" s="133"/>
      <c r="G858" s="133"/>
      <c r="H858" s="134"/>
      <c r="I858" s="134"/>
      <c r="J858" s="132"/>
      <c r="K858" s="132"/>
      <c r="L858" s="132"/>
      <c r="M858" s="132"/>
      <c r="N858" s="132"/>
      <c r="O858" s="132"/>
      <c r="P858" s="132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</row>
    <row r="859">
      <c r="A859" s="27"/>
      <c r="B859" s="27"/>
      <c r="C859" s="27"/>
      <c r="D859" s="27"/>
      <c r="E859" s="132"/>
      <c r="F859" s="133"/>
      <c r="G859" s="133"/>
      <c r="H859" s="134"/>
      <c r="I859" s="134"/>
      <c r="J859" s="132"/>
      <c r="K859" s="132"/>
      <c r="L859" s="132"/>
      <c r="M859" s="132"/>
      <c r="N859" s="132"/>
      <c r="O859" s="132"/>
      <c r="P859" s="132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</row>
    <row r="860">
      <c r="A860" s="27"/>
      <c r="B860" s="27"/>
      <c r="C860" s="27"/>
      <c r="D860" s="27"/>
      <c r="E860" s="132"/>
      <c r="F860" s="133"/>
      <c r="G860" s="133"/>
      <c r="H860" s="134"/>
      <c r="I860" s="134"/>
      <c r="J860" s="132"/>
      <c r="K860" s="132"/>
      <c r="L860" s="132"/>
      <c r="M860" s="132"/>
      <c r="N860" s="132"/>
      <c r="O860" s="132"/>
      <c r="P860" s="132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</row>
    <row r="861">
      <c r="A861" s="27"/>
      <c r="B861" s="27"/>
      <c r="C861" s="27"/>
      <c r="D861" s="27"/>
      <c r="E861" s="132"/>
      <c r="F861" s="133"/>
      <c r="G861" s="133"/>
      <c r="H861" s="134"/>
      <c r="I861" s="134"/>
      <c r="J861" s="132"/>
      <c r="K861" s="132"/>
      <c r="L861" s="132"/>
      <c r="M861" s="132"/>
      <c r="N861" s="132"/>
      <c r="O861" s="132"/>
      <c r="P861" s="132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</row>
    <row r="862">
      <c r="A862" s="27"/>
      <c r="B862" s="27"/>
      <c r="C862" s="27"/>
      <c r="D862" s="27"/>
      <c r="E862" s="132"/>
      <c r="F862" s="133"/>
      <c r="G862" s="133"/>
      <c r="H862" s="134"/>
      <c r="I862" s="134"/>
      <c r="J862" s="132"/>
      <c r="K862" s="132"/>
      <c r="L862" s="132"/>
      <c r="M862" s="132"/>
      <c r="N862" s="132"/>
      <c r="O862" s="132"/>
      <c r="P862" s="132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</row>
    <row r="863">
      <c r="A863" s="27"/>
      <c r="B863" s="27"/>
      <c r="C863" s="27"/>
      <c r="D863" s="27"/>
      <c r="E863" s="132"/>
      <c r="F863" s="133"/>
      <c r="G863" s="133"/>
      <c r="H863" s="134"/>
      <c r="I863" s="134"/>
      <c r="J863" s="132"/>
      <c r="K863" s="132"/>
      <c r="L863" s="132"/>
      <c r="M863" s="132"/>
      <c r="N863" s="132"/>
      <c r="O863" s="132"/>
      <c r="P863" s="132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</row>
    <row r="864">
      <c r="A864" s="27"/>
      <c r="B864" s="27"/>
      <c r="C864" s="27"/>
      <c r="D864" s="27"/>
      <c r="E864" s="132"/>
      <c r="F864" s="133"/>
      <c r="G864" s="133"/>
      <c r="H864" s="134"/>
      <c r="I864" s="134"/>
      <c r="J864" s="132"/>
      <c r="K864" s="132"/>
      <c r="L864" s="132"/>
      <c r="M864" s="132"/>
      <c r="N864" s="132"/>
      <c r="O864" s="132"/>
      <c r="P864" s="132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</row>
    <row r="865">
      <c r="A865" s="27"/>
      <c r="B865" s="27"/>
      <c r="C865" s="27"/>
      <c r="D865" s="27"/>
      <c r="E865" s="132"/>
      <c r="F865" s="133"/>
      <c r="G865" s="133"/>
      <c r="H865" s="134"/>
      <c r="I865" s="134"/>
      <c r="J865" s="132"/>
      <c r="K865" s="132"/>
      <c r="L865" s="132"/>
      <c r="M865" s="132"/>
      <c r="N865" s="132"/>
      <c r="O865" s="132"/>
      <c r="P865" s="132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</row>
    <row r="866">
      <c r="A866" s="27"/>
      <c r="B866" s="27"/>
      <c r="C866" s="27"/>
      <c r="D866" s="27"/>
      <c r="E866" s="132"/>
      <c r="F866" s="133"/>
      <c r="G866" s="133"/>
      <c r="H866" s="134"/>
      <c r="I866" s="134"/>
      <c r="J866" s="132"/>
      <c r="K866" s="132"/>
      <c r="L866" s="132"/>
      <c r="M866" s="132"/>
      <c r="N866" s="132"/>
      <c r="O866" s="132"/>
      <c r="P866" s="132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</row>
    <row r="867">
      <c r="A867" s="27"/>
      <c r="B867" s="27"/>
      <c r="C867" s="27"/>
      <c r="D867" s="27"/>
      <c r="E867" s="132"/>
      <c r="F867" s="133"/>
      <c r="G867" s="133"/>
      <c r="H867" s="134"/>
      <c r="I867" s="134"/>
      <c r="J867" s="132"/>
      <c r="K867" s="132"/>
      <c r="L867" s="132"/>
      <c r="M867" s="132"/>
      <c r="N867" s="132"/>
      <c r="O867" s="132"/>
      <c r="P867" s="132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</row>
    <row r="868">
      <c r="A868" s="27"/>
      <c r="B868" s="27"/>
      <c r="C868" s="27"/>
      <c r="D868" s="27"/>
      <c r="E868" s="132"/>
      <c r="F868" s="133"/>
      <c r="G868" s="133"/>
      <c r="H868" s="134"/>
      <c r="I868" s="134"/>
      <c r="J868" s="132"/>
      <c r="K868" s="132"/>
      <c r="L868" s="132"/>
      <c r="M868" s="132"/>
      <c r="N868" s="132"/>
      <c r="O868" s="132"/>
      <c r="P868" s="132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</row>
    <row r="869">
      <c r="A869" s="27"/>
      <c r="B869" s="27"/>
      <c r="C869" s="27"/>
      <c r="D869" s="27"/>
      <c r="E869" s="132"/>
      <c r="F869" s="133"/>
      <c r="G869" s="133"/>
      <c r="H869" s="134"/>
      <c r="I869" s="134"/>
      <c r="J869" s="132"/>
      <c r="K869" s="132"/>
      <c r="L869" s="132"/>
      <c r="M869" s="132"/>
      <c r="N869" s="132"/>
      <c r="O869" s="132"/>
      <c r="P869" s="132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</row>
    <row r="870">
      <c r="A870" s="27"/>
      <c r="B870" s="27"/>
      <c r="C870" s="27"/>
      <c r="D870" s="27"/>
      <c r="E870" s="132"/>
      <c r="F870" s="133"/>
      <c r="G870" s="133"/>
      <c r="H870" s="134"/>
      <c r="I870" s="134"/>
      <c r="J870" s="132"/>
      <c r="K870" s="132"/>
      <c r="L870" s="132"/>
      <c r="M870" s="132"/>
      <c r="N870" s="132"/>
      <c r="O870" s="132"/>
      <c r="P870" s="132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</row>
    <row r="871">
      <c r="A871" s="27"/>
      <c r="B871" s="27"/>
      <c r="C871" s="27"/>
      <c r="D871" s="27"/>
      <c r="E871" s="132"/>
      <c r="F871" s="133"/>
      <c r="G871" s="133"/>
      <c r="H871" s="134"/>
      <c r="I871" s="134"/>
      <c r="J871" s="132"/>
      <c r="K871" s="132"/>
      <c r="L871" s="132"/>
      <c r="M871" s="132"/>
      <c r="N871" s="132"/>
      <c r="O871" s="132"/>
      <c r="P871" s="132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</row>
    <row r="872">
      <c r="A872" s="27"/>
      <c r="B872" s="27"/>
      <c r="C872" s="27"/>
      <c r="D872" s="27"/>
      <c r="E872" s="132"/>
      <c r="F872" s="133"/>
      <c r="G872" s="133"/>
      <c r="H872" s="134"/>
      <c r="I872" s="134"/>
      <c r="J872" s="132"/>
      <c r="K872" s="132"/>
      <c r="L872" s="132"/>
      <c r="M872" s="132"/>
      <c r="N872" s="132"/>
      <c r="O872" s="132"/>
      <c r="P872" s="132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</row>
    <row r="873">
      <c r="A873" s="27"/>
      <c r="B873" s="27"/>
      <c r="C873" s="27"/>
      <c r="D873" s="27"/>
      <c r="E873" s="132"/>
      <c r="F873" s="133"/>
      <c r="G873" s="133"/>
      <c r="H873" s="134"/>
      <c r="I873" s="134"/>
      <c r="J873" s="132"/>
      <c r="K873" s="132"/>
      <c r="L873" s="132"/>
      <c r="M873" s="132"/>
      <c r="N873" s="132"/>
      <c r="O873" s="132"/>
      <c r="P873" s="132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</row>
    <row r="874">
      <c r="A874" s="27"/>
      <c r="B874" s="27"/>
      <c r="C874" s="27"/>
      <c r="D874" s="27"/>
      <c r="E874" s="132"/>
      <c r="F874" s="133"/>
      <c r="G874" s="133"/>
      <c r="H874" s="134"/>
      <c r="I874" s="134"/>
      <c r="J874" s="132"/>
      <c r="K874" s="132"/>
      <c r="L874" s="132"/>
      <c r="M874" s="132"/>
      <c r="N874" s="132"/>
      <c r="O874" s="132"/>
      <c r="P874" s="132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</row>
    <row r="875">
      <c r="A875" s="27"/>
      <c r="B875" s="27"/>
      <c r="C875" s="27"/>
      <c r="D875" s="27"/>
      <c r="E875" s="132"/>
      <c r="F875" s="133"/>
      <c r="G875" s="133"/>
      <c r="H875" s="134"/>
      <c r="I875" s="134"/>
      <c r="J875" s="132"/>
      <c r="K875" s="132"/>
      <c r="L875" s="132"/>
      <c r="M875" s="132"/>
      <c r="N875" s="132"/>
      <c r="O875" s="132"/>
      <c r="P875" s="132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</row>
    <row r="876">
      <c r="A876" s="27"/>
      <c r="B876" s="27"/>
      <c r="C876" s="27"/>
      <c r="D876" s="27"/>
      <c r="E876" s="132"/>
      <c r="F876" s="133"/>
      <c r="G876" s="133"/>
      <c r="H876" s="134"/>
      <c r="I876" s="134"/>
      <c r="J876" s="132"/>
      <c r="K876" s="132"/>
      <c r="L876" s="132"/>
      <c r="M876" s="132"/>
      <c r="N876" s="132"/>
      <c r="O876" s="132"/>
      <c r="P876" s="132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</row>
    <row r="877">
      <c r="A877" s="27"/>
      <c r="B877" s="27"/>
      <c r="C877" s="27"/>
      <c r="D877" s="27"/>
      <c r="E877" s="132"/>
      <c r="F877" s="133"/>
      <c r="G877" s="133"/>
      <c r="H877" s="134"/>
      <c r="I877" s="134"/>
      <c r="J877" s="132"/>
      <c r="K877" s="132"/>
      <c r="L877" s="132"/>
      <c r="M877" s="132"/>
      <c r="N877" s="132"/>
      <c r="O877" s="132"/>
      <c r="P877" s="132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</row>
    <row r="878">
      <c r="A878" s="27"/>
      <c r="B878" s="27"/>
      <c r="C878" s="27"/>
      <c r="D878" s="27"/>
      <c r="E878" s="132"/>
      <c r="F878" s="133"/>
      <c r="G878" s="133"/>
      <c r="H878" s="134"/>
      <c r="I878" s="134"/>
      <c r="J878" s="132"/>
      <c r="K878" s="132"/>
      <c r="L878" s="132"/>
      <c r="M878" s="132"/>
      <c r="N878" s="132"/>
      <c r="O878" s="132"/>
      <c r="P878" s="132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</row>
    <row r="879">
      <c r="A879" s="27"/>
      <c r="B879" s="27"/>
      <c r="C879" s="27"/>
      <c r="D879" s="27"/>
      <c r="E879" s="132"/>
      <c r="F879" s="133"/>
      <c r="G879" s="133"/>
      <c r="H879" s="134"/>
      <c r="I879" s="134"/>
      <c r="J879" s="132"/>
      <c r="K879" s="132"/>
      <c r="L879" s="132"/>
      <c r="M879" s="132"/>
      <c r="N879" s="132"/>
      <c r="O879" s="132"/>
      <c r="P879" s="132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</row>
    <row r="880">
      <c r="A880" s="27"/>
      <c r="B880" s="27"/>
      <c r="C880" s="27"/>
      <c r="D880" s="27"/>
      <c r="E880" s="132"/>
      <c r="F880" s="133"/>
      <c r="G880" s="133"/>
      <c r="H880" s="134"/>
      <c r="I880" s="134"/>
      <c r="J880" s="132"/>
      <c r="K880" s="132"/>
      <c r="L880" s="132"/>
      <c r="M880" s="132"/>
      <c r="N880" s="132"/>
      <c r="O880" s="132"/>
      <c r="P880" s="132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</row>
    <row r="881">
      <c r="A881" s="27"/>
      <c r="B881" s="27"/>
      <c r="C881" s="27"/>
      <c r="D881" s="27"/>
      <c r="E881" s="132"/>
      <c r="F881" s="133"/>
      <c r="G881" s="133"/>
      <c r="H881" s="134"/>
      <c r="I881" s="134"/>
      <c r="J881" s="132"/>
      <c r="K881" s="132"/>
      <c r="L881" s="132"/>
      <c r="M881" s="132"/>
      <c r="N881" s="132"/>
      <c r="O881" s="132"/>
      <c r="P881" s="132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</row>
    <row r="882">
      <c r="A882" s="27"/>
      <c r="B882" s="27"/>
      <c r="C882" s="27"/>
      <c r="D882" s="27"/>
      <c r="E882" s="132"/>
      <c r="F882" s="133"/>
      <c r="G882" s="133"/>
      <c r="H882" s="134"/>
      <c r="I882" s="134"/>
      <c r="J882" s="132"/>
      <c r="K882" s="132"/>
      <c r="L882" s="132"/>
      <c r="M882" s="132"/>
      <c r="N882" s="132"/>
      <c r="O882" s="132"/>
      <c r="P882" s="132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</row>
    <row r="883">
      <c r="A883" s="27"/>
      <c r="B883" s="27"/>
      <c r="C883" s="27"/>
      <c r="D883" s="27"/>
      <c r="E883" s="132"/>
      <c r="F883" s="133"/>
      <c r="G883" s="133"/>
      <c r="H883" s="134"/>
      <c r="I883" s="134"/>
      <c r="J883" s="132"/>
      <c r="K883" s="132"/>
      <c r="L883" s="132"/>
      <c r="M883" s="132"/>
      <c r="N883" s="132"/>
      <c r="O883" s="132"/>
      <c r="P883" s="132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</row>
    <row r="884">
      <c r="A884" s="27"/>
      <c r="B884" s="27"/>
      <c r="C884" s="27"/>
      <c r="D884" s="27"/>
      <c r="E884" s="132"/>
      <c r="F884" s="133"/>
      <c r="G884" s="133"/>
      <c r="H884" s="134"/>
      <c r="I884" s="134"/>
      <c r="J884" s="132"/>
      <c r="K884" s="132"/>
      <c r="L884" s="132"/>
      <c r="M884" s="132"/>
      <c r="N884" s="132"/>
      <c r="O884" s="132"/>
      <c r="P884" s="132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</row>
    <row r="885">
      <c r="A885" s="27"/>
      <c r="B885" s="27"/>
      <c r="C885" s="27"/>
      <c r="D885" s="27"/>
      <c r="E885" s="132"/>
      <c r="F885" s="133"/>
      <c r="G885" s="133"/>
      <c r="H885" s="134"/>
      <c r="I885" s="134"/>
      <c r="J885" s="132"/>
      <c r="K885" s="132"/>
      <c r="L885" s="132"/>
      <c r="M885" s="132"/>
      <c r="N885" s="132"/>
      <c r="O885" s="132"/>
      <c r="P885" s="132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</row>
    <row r="886">
      <c r="A886" s="27"/>
      <c r="B886" s="27"/>
      <c r="C886" s="27"/>
      <c r="D886" s="27"/>
      <c r="E886" s="132"/>
      <c r="F886" s="133"/>
      <c r="G886" s="133"/>
      <c r="H886" s="134"/>
      <c r="I886" s="134"/>
      <c r="J886" s="132"/>
      <c r="K886" s="132"/>
      <c r="L886" s="132"/>
      <c r="M886" s="132"/>
      <c r="N886" s="132"/>
      <c r="O886" s="132"/>
      <c r="P886" s="132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</row>
    <row r="887">
      <c r="A887" s="27"/>
      <c r="B887" s="27"/>
      <c r="C887" s="27"/>
      <c r="D887" s="27"/>
      <c r="E887" s="132"/>
      <c r="F887" s="133"/>
      <c r="G887" s="133"/>
      <c r="H887" s="134"/>
      <c r="I887" s="134"/>
      <c r="J887" s="132"/>
      <c r="K887" s="132"/>
      <c r="L887" s="132"/>
      <c r="M887" s="132"/>
      <c r="N887" s="132"/>
      <c r="O887" s="132"/>
      <c r="P887" s="132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</row>
    <row r="888">
      <c r="A888" s="27"/>
      <c r="B888" s="27"/>
      <c r="C888" s="27"/>
      <c r="D888" s="27"/>
      <c r="E888" s="132"/>
      <c r="F888" s="133"/>
      <c r="G888" s="133"/>
      <c r="H888" s="134"/>
      <c r="I888" s="134"/>
      <c r="J888" s="132"/>
      <c r="K888" s="132"/>
      <c r="L888" s="132"/>
      <c r="M888" s="132"/>
      <c r="N888" s="132"/>
      <c r="O888" s="132"/>
      <c r="P888" s="132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</row>
    <row r="889">
      <c r="A889" s="27"/>
      <c r="B889" s="27"/>
      <c r="C889" s="27"/>
      <c r="D889" s="27"/>
      <c r="E889" s="132"/>
      <c r="F889" s="133"/>
      <c r="G889" s="133"/>
      <c r="H889" s="134"/>
      <c r="I889" s="134"/>
      <c r="J889" s="132"/>
      <c r="K889" s="132"/>
      <c r="L889" s="132"/>
      <c r="M889" s="132"/>
      <c r="N889" s="132"/>
      <c r="O889" s="132"/>
      <c r="P889" s="132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</row>
    <row r="890">
      <c r="A890" s="27"/>
      <c r="B890" s="27"/>
      <c r="C890" s="27"/>
      <c r="D890" s="27"/>
      <c r="E890" s="132"/>
      <c r="F890" s="133"/>
      <c r="G890" s="133"/>
      <c r="H890" s="134"/>
      <c r="I890" s="134"/>
      <c r="J890" s="132"/>
      <c r="K890" s="132"/>
      <c r="L890" s="132"/>
      <c r="M890" s="132"/>
      <c r="N890" s="132"/>
      <c r="O890" s="132"/>
      <c r="P890" s="132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</row>
    <row r="891">
      <c r="A891" s="27"/>
      <c r="B891" s="27"/>
      <c r="C891" s="27"/>
      <c r="D891" s="27"/>
      <c r="E891" s="132"/>
      <c r="F891" s="133"/>
      <c r="G891" s="133"/>
      <c r="H891" s="134"/>
      <c r="I891" s="134"/>
      <c r="J891" s="132"/>
      <c r="K891" s="132"/>
      <c r="L891" s="132"/>
      <c r="M891" s="132"/>
      <c r="N891" s="132"/>
      <c r="O891" s="132"/>
      <c r="P891" s="132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</row>
    <row r="892">
      <c r="A892" s="27"/>
      <c r="B892" s="27"/>
      <c r="C892" s="27"/>
      <c r="D892" s="27"/>
      <c r="E892" s="132"/>
      <c r="F892" s="133"/>
      <c r="G892" s="133"/>
      <c r="H892" s="134"/>
      <c r="I892" s="134"/>
      <c r="J892" s="132"/>
      <c r="K892" s="132"/>
      <c r="L892" s="132"/>
      <c r="M892" s="132"/>
      <c r="N892" s="132"/>
      <c r="O892" s="132"/>
      <c r="P892" s="132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</row>
    <row r="893">
      <c r="A893" s="27"/>
      <c r="B893" s="27"/>
      <c r="C893" s="27"/>
      <c r="D893" s="27"/>
      <c r="E893" s="132"/>
      <c r="F893" s="133"/>
      <c r="G893" s="133"/>
      <c r="H893" s="134"/>
      <c r="I893" s="134"/>
      <c r="J893" s="132"/>
      <c r="K893" s="132"/>
      <c r="L893" s="132"/>
      <c r="M893" s="132"/>
      <c r="N893" s="132"/>
      <c r="O893" s="132"/>
      <c r="P893" s="132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</row>
    <row r="894">
      <c r="A894" s="27"/>
      <c r="B894" s="27"/>
      <c r="C894" s="27"/>
      <c r="D894" s="27"/>
      <c r="E894" s="132"/>
      <c r="F894" s="133"/>
      <c r="G894" s="133"/>
      <c r="H894" s="134"/>
      <c r="I894" s="134"/>
      <c r="J894" s="132"/>
      <c r="K894" s="132"/>
      <c r="L894" s="132"/>
      <c r="M894" s="132"/>
      <c r="N894" s="132"/>
      <c r="O894" s="132"/>
      <c r="P894" s="132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</row>
    <row r="895">
      <c r="A895" s="27"/>
      <c r="B895" s="27"/>
      <c r="C895" s="27"/>
      <c r="D895" s="27"/>
      <c r="E895" s="132"/>
      <c r="F895" s="133"/>
      <c r="G895" s="133"/>
      <c r="H895" s="134"/>
      <c r="I895" s="134"/>
      <c r="J895" s="132"/>
      <c r="K895" s="132"/>
      <c r="L895" s="132"/>
      <c r="M895" s="132"/>
      <c r="N895" s="132"/>
      <c r="O895" s="132"/>
      <c r="P895" s="132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</row>
    <row r="896">
      <c r="A896" s="27"/>
      <c r="B896" s="27"/>
      <c r="C896" s="27"/>
      <c r="D896" s="27"/>
      <c r="E896" s="132"/>
      <c r="F896" s="133"/>
      <c r="G896" s="133"/>
      <c r="H896" s="134"/>
      <c r="I896" s="134"/>
      <c r="J896" s="132"/>
      <c r="K896" s="132"/>
      <c r="L896" s="132"/>
      <c r="M896" s="132"/>
      <c r="N896" s="132"/>
      <c r="O896" s="132"/>
      <c r="P896" s="132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</row>
    <row r="897">
      <c r="A897" s="27"/>
      <c r="B897" s="27"/>
      <c r="C897" s="27"/>
      <c r="D897" s="27"/>
      <c r="E897" s="132"/>
      <c r="F897" s="133"/>
      <c r="G897" s="133"/>
      <c r="H897" s="134"/>
      <c r="I897" s="134"/>
      <c r="J897" s="132"/>
      <c r="K897" s="132"/>
      <c r="L897" s="132"/>
      <c r="M897" s="132"/>
      <c r="N897" s="132"/>
      <c r="O897" s="132"/>
      <c r="P897" s="132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</row>
    <row r="898">
      <c r="A898" s="27"/>
      <c r="B898" s="27"/>
      <c r="C898" s="27"/>
      <c r="D898" s="27"/>
      <c r="E898" s="132"/>
      <c r="F898" s="133"/>
      <c r="G898" s="133"/>
      <c r="H898" s="134"/>
      <c r="I898" s="134"/>
      <c r="J898" s="132"/>
      <c r="K898" s="132"/>
      <c r="L898" s="132"/>
      <c r="M898" s="132"/>
      <c r="N898" s="132"/>
      <c r="O898" s="132"/>
      <c r="P898" s="132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</row>
    <row r="899">
      <c r="A899" s="27"/>
      <c r="B899" s="27"/>
      <c r="C899" s="27"/>
      <c r="D899" s="27"/>
      <c r="E899" s="132"/>
      <c r="F899" s="133"/>
      <c r="G899" s="133"/>
      <c r="H899" s="134"/>
      <c r="I899" s="134"/>
      <c r="J899" s="132"/>
      <c r="K899" s="132"/>
      <c r="L899" s="132"/>
      <c r="M899" s="132"/>
      <c r="N899" s="132"/>
      <c r="O899" s="132"/>
      <c r="P899" s="132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</row>
    <row r="900">
      <c r="A900" s="27"/>
      <c r="B900" s="27"/>
      <c r="C900" s="27"/>
      <c r="D900" s="27"/>
      <c r="E900" s="132"/>
      <c r="F900" s="133"/>
      <c r="G900" s="133"/>
      <c r="H900" s="134"/>
      <c r="I900" s="134"/>
      <c r="J900" s="132"/>
      <c r="K900" s="132"/>
      <c r="L900" s="132"/>
      <c r="M900" s="132"/>
      <c r="N900" s="132"/>
      <c r="O900" s="132"/>
      <c r="P900" s="132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</row>
    <row r="901">
      <c r="A901" s="27"/>
      <c r="B901" s="27"/>
      <c r="C901" s="27"/>
      <c r="D901" s="27"/>
      <c r="E901" s="132"/>
      <c r="F901" s="133"/>
      <c r="G901" s="133"/>
      <c r="H901" s="134"/>
      <c r="I901" s="134"/>
      <c r="J901" s="132"/>
      <c r="K901" s="132"/>
      <c r="L901" s="132"/>
      <c r="M901" s="132"/>
      <c r="N901" s="132"/>
      <c r="O901" s="132"/>
      <c r="P901" s="132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</row>
    <row r="902">
      <c r="A902" s="27"/>
      <c r="B902" s="27"/>
      <c r="C902" s="27"/>
      <c r="D902" s="27"/>
      <c r="E902" s="132"/>
      <c r="F902" s="133"/>
      <c r="G902" s="133"/>
      <c r="H902" s="134"/>
      <c r="I902" s="134"/>
      <c r="J902" s="132"/>
      <c r="K902" s="132"/>
      <c r="L902" s="132"/>
      <c r="M902" s="132"/>
      <c r="N902" s="132"/>
      <c r="O902" s="132"/>
      <c r="P902" s="132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</row>
    <row r="903">
      <c r="A903" s="27"/>
      <c r="B903" s="27"/>
      <c r="C903" s="27"/>
      <c r="D903" s="27"/>
      <c r="E903" s="132"/>
      <c r="F903" s="133"/>
      <c r="G903" s="133"/>
      <c r="H903" s="134"/>
      <c r="I903" s="134"/>
      <c r="J903" s="132"/>
      <c r="K903" s="132"/>
      <c r="L903" s="132"/>
      <c r="M903" s="132"/>
      <c r="N903" s="132"/>
      <c r="O903" s="132"/>
      <c r="P903" s="132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</row>
    <row r="904">
      <c r="A904" s="27"/>
      <c r="B904" s="27"/>
      <c r="C904" s="27"/>
      <c r="D904" s="27"/>
      <c r="E904" s="132"/>
      <c r="F904" s="133"/>
      <c r="G904" s="133"/>
      <c r="H904" s="134"/>
      <c r="I904" s="134"/>
      <c r="J904" s="132"/>
      <c r="K904" s="132"/>
      <c r="L904" s="132"/>
      <c r="M904" s="132"/>
      <c r="N904" s="132"/>
      <c r="O904" s="132"/>
      <c r="P904" s="132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</row>
    <row r="905">
      <c r="A905" s="27"/>
      <c r="B905" s="27"/>
      <c r="C905" s="27"/>
      <c r="D905" s="27"/>
      <c r="E905" s="132"/>
      <c r="F905" s="133"/>
      <c r="G905" s="133"/>
      <c r="H905" s="134"/>
      <c r="I905" s="134"/>
      <c r="J905" s="132"/>
      <c r="K905" s="132"/>
      <c r="L905" s="132"/>
      <c r="M905" s="132"/>
      <c r="N905" s="132"/>
      <c r="O905" s="132"/>
      <c r="P905" s="132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</row>
    <row r="906">
      <c r="A906" s="27"/>
      <c r="B906" s="27"/>
      <c r="C906" s="27"/>
      <c r="D906" s="27"/>
      <c r="E906" s="132"/>
      <c r="F906" s="133"/>
      <c r="G906" s="133"/>
      <c r="H906" s="134"/>
      <c r="I906" s="134"/>
      <c r="J906" s="132"/>
      <c r="K906" s="132"/>
      <c r="L906" s="132"/>
      <c r="M906" s="132"/>
      <c r="N906" s="132"/>
      <c r="O906" s="132"/>
      <c r="P906" s="132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</row>
    <row r="907">
      <c r="A907" s="27"/>
      <c r="B907" s="27"/>
      <c r="C907" s="27"/>
      <c r="D907" s="27"/>
      <c r="E907" s="132"/>
      <c r="F907" s="133"/>
      <c r="G907" s="133"/>
      <c r="H907" s="134"/>
      <c r="I907" s="134"/>
      <c r="J907" s="132"/>
      <c r="K907" s="132"/>
      <c r="L907" s="132"/>
      <c r="M907" s="132"/>
      <c r="N907" s="132"/>
      <c r="O907" s="132"/>
      <c r="P907" s="132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</row>
    <row r="908">
      <c r="A908" s="27"/>
      <c r="B908" s="27"/>
      <c r="C908" s="27"/>
      <c r="D908" s="27"/>
      <c r="E908" s="132"/>
      <c r="F908" s="133"/>
      <c r="G908" s="133"/>
      <c r="H908" s="134"/>
      <c r="I908" s="134"/>
      <c r="J908" s="132"/>
      <c r="K908" s="132"/>
      <c r="L908" s="132"/>
      <c r="M908" s="132"/>
      <c r="N908" s="132"/>
      <c r="O908" s="132"/>
      <c r="P908" s="132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</row>
    <row r="909">
      <c r="A909" s="27"/>
      <c r="B909" s="27"/>
      <c r="C909" s="27"/>
      <c r="D909" s="27"/>
      <c r="E909" s="132"/>
      <c r="F909" s="133"/>
      <c r="G909" s="133"/>
      <c r="H909" s="134"/>
      <c r="I909" s="134"/>
      <c r="J909" s="132"/>
      <c r="K909" s="132"/>
      <c r="L909" s="132"/>
      <c r="M909" s="132"/>
      <c r="N909" s="132"/>
      <c r="O909" s="132"/>
      <c r="P909" s="132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</row>
    <row r="910">
      <c r="A910" s="27"/>
      <c r="B910" s="27"/>
      <c r="C910" s="27"/>
      <c r="D910" s="27"/>
      <c r="E910" s="132"/>
      <c r="F910" s="133"/>
      <c r="G910" s="133"/>
      <c r="H910" s="134"/>
      <c r="I910" s="134"/>
      <c r="J910" s="132"/>
      <c r="K910" s="132"/>
      <c r="L910" s="132"/>
      <c r="M910" s="132"/>
      <c r="N910" s="132"/>
      <c r="O910" s="132"/>
      <c r="P910" s="132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</row>
    <row r="911">
      <c r="A911" s="27"/>
      <c r="B911" s="27"/>
      <c r="C911" s="27"/>
      <c r="D911" s="27"/>
      <c r="E911" s="132"/>
      <c r="F911" s="133"/>
      <c r="G911" s="133"/>
      <c r="H911" s="134"/>
      <c r="I911" s="134"/>
      <c r="J911" s="132"/>
      <c r="K911" s="132"/>
      <c r="L911" s="132"/>
      <c r="M911" s="132"/>
      <c r="N911" s="132"/>
      <c r="O911" s="132"/>
      <c r="P911" s="132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</row>
    <row r="912">
      <c r="A912" s="27"/>
      <c r="B912" s="27"/>
      <c r="C912" s="27"/>
      <c r="D912" s="27"/>
      <c r="E912" s="132"/>
      <c r="F912" s="133"/>
      <c r="G912" s="133"/>
      <c r="H912" s="134"/>
      <c r="I912" s="134"/>
      <c r="J912" s="132"/>
      <c r="K912" s="132"/>
      <c r="L912" s="132"/>
      <c r="M912" s="132"/>
      <c r="N912" s="132"/>
      <c r="O912" s="132"/>
      <c r="P912" s="132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</row>
    <row r="913">
      <c r="A913" s="27"/>
      <c r="B913" s="27"/>
      <c r="C913" s="27"/>
      <c r="D913" s="27"/>
      <c r="E913" s="132"/>
      <c r="F913" s="133"/>
      <c r="G913" s="133"/>
      <c r="H913" s="134"/>
      <c r="I913" s="134"/>
      <c r="J913" s="132"/>
      <c r="K913" s="132"/>
      <c r="L913" s="132"/>
      <c r="M913" s="132"/>
      <c r="N913" s="132"/>
      <c r="O913" s="132"/>
      <c r="P913" s="132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</row>
    <row r="914">
      <c r="A914" s="27"/>
      <c r="B914" s="27"/>
      <c r="C914" s="27"/>
      <c r="D914" s="27"/>
      <c r="E914" s="132"/>
      <c r="F914" s="133"/>
      <c r="G914" s="133"/>
      <c r="H914" s="134"/>
      <c r="I914" s="134"/>
      <c r="J914" s="132"/>
      <c r="K914" s="132"/>
      <c r="L914" s="132"/>
      <c r="M914" s="132"/>
      <c r="N914" s="132"/>
      <c r="O914" s="132"/>
      <c r="P914" s="132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</row>
    <row r="915">
      <c r="A915" s="27"/>
      <c r="B915" s="27"/>
      <c r="C915" s="27"/>
      <c r="D915" s="27"/>
      <c r="E915" s="132"/>
      <c r="F915" s="133"/>
      <c r="G915" s="133"/>
      <c r="H915" s="134"/>
      <c r="I915" s="134"/>
      <c r="J915" s="132"/>
      <c r="K915" s="132"/>
      <c r="L915" s="132"/>
      <c r="M915" s="132"/>
      <c r="N915" s="132"/>
      <c r="O915" s="132"/>
      <c r="P915" s="132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</row>
    <row r="916">
      <c r="A916" s="27"/>
      <c r="B916" s="27"/>
      <c r="C916" s="27"/>
      <c r="D916" s="27"/>
      <c r="E916" s="132"/>
      <c r="F916" s="133"/>
      <c r="G916" s="133"/>
      <c r="H916" s="134"/>
      <c r="I916" s="134"/>
      <c r="J916" s="132"/>
      <c r="K916" s="132"/>
      <c r="L916" s="132"/>
      <c r="M916" s="132"/>
      <c r="N916" s="132"/>
      <c r="O916" s="132"/>
      <c r="P916" s="132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</row>
    <row r="917">
      <c r="A917" s="27"/>
      <c r="B917" s="27"/>
      <c r="C917" s="27"/>
      <c r="D917" s="27"/>
      <c r="E917" s="132"/>
      <c r="F917" s="133"/>
      <c r="G917" s="133"/>
      <c r="H917" s="134"/>
      <c r="I917" s="134"/>
      <c r="J917" s="132"/>
      <c r="K917" s="132"/>
      <c r="L917" s="132"/>
      <c r="M917" s="132"/>
      <c r="N917" s="132"/>
      <c r="O917" s="132"/>
      <c r="P917" s="132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</row>
    <row r="918">
      <c r="A918" s="27"/>
      <c r="B918" s="27"/>
      <c r="C918" s="27"/>
      <c r="D918" s="27"/>
      <c r="E918" s="132"/>
      <c r="F918" s="133"/>
      <c r="G918" s="133"/>
      <c r="H918" s="134"/>
      <c r="I918" s="134"/>
      <c r="J918" s="132"/>
      <c r="K918" s="132"/>
      <c r="L918" s="132"/>
      <c r="M918" s="132"/>
      <c r="N918" s="132"/>
      <c r="O918" s="132"/>
      <c r="P918" s="132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</row>
    <row r="919">
      <c r="A919" s="27"/>
      <c r="B919" s="27"/>
      <c r="C919" s="27"/>
      <c r="D919" s="27"/>
      <c r="E919" s="132"/>
      <c r="F919" s="133"/>
      <c r="G919" s="133"/>
      <c r="H919" s="134"/>
      <c r="I919" s="134"/>
      <c r="J919" s="132"/>
      <c r="K919" s="132"/>
      <c r="L919" s="132"/>
      <c r="M919" s="132"/>
      <c r="N919" s="132"/>
      <c r="O919" s="132"/>
      <c r="P919" s="132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</row>
    <row r="920">
      <c r="A920" s="27"/>
      <c r="B920" s="27"/>
      <c r="C920" s="27"/>
      <c r="D920" s="27"/>
      <c r="E920" s="132"/>
      <c r="F920" s="133"/>
      <c r="G920" s="133"/>
      <c r="H920" s="134"/>
      <c r="I920" s="134"/>
      <c r="J920" s="132"/>
      <c r="K920" s="132"/>
      <c r="L920" s="132"/>
      <c r="M920" s="132"/>
      <c r="N920" s="132"/>
      <c r="O920" s="132"/>
      <c r="P920" s="132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</row>
    <row r="921">
      <c r="A921" s="27"/>
      <c r="B921" s="27"/>
      <c r="C921" s="27"/>
      <c r="D921" s="27"/>
      <c r="E921" s="132"/>
      <c r="F921" s="133"/>
      <c r="G921" s="133"/>
      <c r="H921" s="134"/>
      <c r="I921" s="134"/>
      <c r="J921" s="132"/>
      <c r="K921" s="132"/>
      <c r="L921" s="132"/>
      <c r="M921" s="132"/>
      <c r="N921" s="132"/>
      <c r="O921" s="132"/>
      <c r="P921" s="132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</row>
    <row r="922">
      <c r="A922" s="27"/>
      <c r="B922" s="27"/>
      <c r="C922" s="27"/>
      <c r="D922" s="27"/>
      <c r="E922" s="132"/>
      <c r="F922" s="133"/>
      <c r="G922" s="133"/>
      <c r="H922" s="134"/>
      <c r="I922" s="134"/>
      <c r="J922" s="132"/>
      <c r="K922" s="132"/>
      <c r="L922" s="132"/>
      <c r="M922" s="132"/>
      <c r="N922" s="132"/>
      <c r="O922" s="132"/>
      <c r="P922" s="132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</row>
    <row r="923">
      <c r="A923" s="27"/>
      <c r="B923" s="27"/>
      <c r="C923" s="27"/>
      <c r="D923" s="27"/>
      <c r="E923" s="132"/>
      <c r="F923" s="133"/>
      <c r="G923" s="133"/>
      <c r="H923" s="134"/>
      <c r="I923" s="134"/>
      <c r="J923" s="132"/>
      <c r="K923" s="132"/>
      <c r="L923" s="132"/>
      <c r="M923" s="132"/>
      <c r="N923" s="132"/>
      <c r="O923" s="132"/>
      <c r="P923" s="132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</row>
    <row r="924">
      <c r="A924" s="27"/>
      <c r="B924" s="27"/>
      <c r="C924" s="27"/>
      <c r="D924" s="27"/>
      <c r="E924" s="132"/>
      <c r="F924" s="133"/>
      <c r="G924" s="133"/>
      <c r="H924" s="134"/>
      <c r="I924" s="134"/>
      <c r="J924" s="132"/>
      <c r="K924" s="132"/>
      <c r="L924" s="132"/>
      <c r="M924" s="132"/>
      <c r="N924" s="132"/>
      <c r="O924" s="132"/>
      <c r="P924" s="132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</row>
    <row r="925">
      <c r="A925" s="27"/>
      <c r="B925" s="27"/>
      <c r="C925" s="27"/>
      <c r="D925" s="27"/>
      <c r="E925" s="132"/>
      <c r="F925" s="133"/>
      <c r="G925" s="133"/>
      <c r="H925" s="134"/>
      <c r="I925" s="134"/>
      <c r="J925" s="132"/>
      <c r="K925" s="132"/>
      <c r="L925" s="132"/>
      <c r="M925" s="132"/>
      <c r="N925" s="132"/>
      <c r="O925" s="132"/>
      <c r="P925" s="132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</row>
    <row r="926">
      <c r="A926" s="27"/>
      <c r="B926" s="27"/>
      <c r="C926" s="27"/>
      <c r="D926" s="27"/>
      <c r="E926" s="132"/>
      <c r="F926" s="133"/>
      <c r="G926" s="133"/>
      <c r="H926" s="134"/>
      <c r="I926" s="134"/>
      <c r="J926" s="132"/>
      <c r="K926" s="132"/>
      <c r="L926" s="132"/>
      <c r="M926" s="132"/>
      <c r="N926" s="132"/>
      <c r="O926" s="132"/>
      <c r="P926" s="132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</row>
    <row r="927">
      <c r="A927" s="27"/>
      <c r="B927" s="27"/>
      <c r="C927" s="27"/>
      <c r="D927" s="27"/>
      <c r="E927" s="132"/>
      <c r="F927" s="133"/>
      <c r="G927" s="133"/>
      <c r="H927" s="134"/>
      <c r="I927" s="134"/>
      <c r="J927" s="132"/>
      <c r="K927" s="132"/>
      <c r="L927" s="132"/>
      <c r="M927" s="132"/>
      <c r="N927" s="132"/>
      <c r="O927" s="132"/>
      <c r="P927" s="132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</row>
    <row r="928">
      <c r="A928" s="27"/>
      <c r="B928" s="27"/>
      <c r="C928" s="27"/>
      <c r="D928" s="27"/>
      <c r="E928" s="132"/>
      <c r="F928" s="133"/>
      <c r="G928" s="133"/>
      <c r="H928" s="134"/>
      <c r="I928" s="134"/>
      <c r="J928" s="132"/>
      <c r="K928" s="132"/>
      <c r="L928" s="132"/>
      <c r="M928" s="132"/>
      <c r="N928" s="132"/>
      <c r="O928" s="132"/>
      <c r="P928" s="132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</row>
    <row r="929">
      <c r="A929" s="27"/>
      <c r="B929" s="27"/>
      <c r="C929" s="27"/>
      <c r="D929" s="27"/>
      <c r="E929" s="132"/>
      <c r="F929" s="133"/>
      <c r="G929" s="133"/>
      <c r="H929" s="134"/>
      <c r="I929" s="134"/>
      <c r="J929" s="132"/>
      <c r="K929" s="132"/>
      <c r="L929" s="132"/>
      <c r="M929" s="132"/>
      <c r="N929" s="132"/>
      <c r="O929" s="132"/>
      <c r="P929" s="132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</row>
    <row r="930">
      <c r="A930" s="27"/>
      <c r="B930" s="27"/>
      <c r="C930" s="27"/>
      <c r="D930" s="27"/>
      <c r="E930" s="132"/>
      <c r="F930" s="133"/>
      <c r="G930" s="133"/>
      <c r="H930" s="134"/>
      <c r="I930" s="134"/>
      <c r="J930" s="132"/>
      <c r="K930" s="132"/>
      <c r="L930" s="132"/>
      <c r="M930" s="132"/>
      <c r="N930" s="132"/>
      <c r="O930" s="132"/>
      <c r="P930" s="132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</row>
    <row r="931">
      <c r="A931" s="27"/>
      <c r="B931" s="27"/>
      <c r="C931" s="27"/>
      <c r="D931" s="27"/>
      <c r="E931" s="132"/>
      <c r="F931" s="133"/>
      <c r="G931" s="133"/>
      <c r="H931" s="134"/>
      <c r="I931" s="134"/>
      <c r="J931" s="132"/>
      <c r="K931" s="132"/>
      <c r="L931" s="132"/>
      <c r="M931" s="132"/>
      <c r="N931" s="132"/>
      <c r="O931" s="132"/>
      <c r="P931" s="132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</row>
    <row r="932">
      <c r="A932" s="27"/>
      <c r="B932" s="27"/>
      <c r="C932" s="27"/>
      <c r="D932" s="27"/>
      <c r="E932" s="132"/>
      <c r="F932" s="133"/>
      <c r="G932" s="133"/>
      <c r="H932" s="134"/>
      <c r="I932" s="134"/>
      <c r="J932" s="132"/>
      <c r="K932" s="132"/>
      <c r="L932" s="132"/>
      <c r="M932" s="132"/>
      <c r="N932" s="132"/>
      <c r="O932" s="132"/>
      <c r="P932" s="132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</row>
    <row r="933">
      <c r="A933" s="27"/>
      <c r="B933" s="27"/>
      <c r="C933" s="27"/>
      <c r="D933" s="27"/>
      <c r="E933" s="132"/>
      <c r="F933" s="133"/>
      <c r="G933" s="133"/>
      <c r="H933" s="134"/>
      <c r="I933" s="134"/>
      <c r="J933" s="132"/>
      <c r="K933" s="132"/>
      <c r="L933" s="132"/>
      <c r="M933" s="132"/>
      <c r="N933" s="132"/>
      <c r="O933" s="132"/>
      <c r="P933" s="132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</row>
    <row r="934">
      <c r="A934" s="27"/>
      <c r="B934" s="27"/>
      <c r="C934" s="27"/>
      <c r="D934" s="27"/>
      <c r="E934" s="132"/>
      <c r="F934" s="133"/>
      <c r="G934" s="133"/>
      <c r="H934" s="134"/>
      <c r="I934" s="134"/>
      <c r="J934" s="132"/>
      <c r="K934" s="132"/>
      <c r="L934" s="132"/>
      <c r="M934" s="132"/>
      <c r="N934" s="132"/>
      <c r="O934" s="132"/>
      <c r="P934" s="132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</row>
    <row r="935">
      <c r="A935" s="27"/>
      <c r="B935" s="27"/>
      <c r="C935" s="27"/>
      <c r="D935" s="27"/>
      <c r="E935" s="132"/>
      <c r="F935" s="133"/>
      <c r="G935" s="133"/>
      <c r="H935" s="134"/>
      <c r="I935" s="134"/>
      <c r="J935" s="132"/>
      <c r="K935" s="132"/>
      <c r="L935" s="132"/>
      <c r="M935" s="132"/>
      <c r="N935" s="132"/>
      <c r="O935" s="132"/>
      <c r="P935" s="132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</row>
    <row r="936">
      <c r="A936" s="27"/>
      <c r="B936" s="27"/>
      <c r="C936" s="27"/>
      <c r="D936" s="27"/>
      <c r="E936" s="132"/>
      <c r="F936" s="133"/>
      <c r="G936" s="133"/>
      <c r="H936" s="134"/>
      <c r="I936" s="134"/>
      <c r="J936" s="132"/>
      <c r="K936" s="132"/>
      <c r="L936" s="132"/>
      <c r="M936" s="132"/>
      <c r="N936" s="132"/>
      <c r="O936" s="132"/>
      <c r="P936" s="132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</row>
    <row r="937">
      <c r="A937" s="27"/>
      <c r="B937" s="27"/>
      <c r="C937" s="27"/>
      <c r="D937" s="27"/>
      <c r="E937" s="132"/>
      <c r="F937" s="133"/>
      <c r="G937" s="133"/>
      <c r="H937" s="134"/>
      <c r="I937" s="134"/>
      <c r="J937" s="132"/>
      <c r="K937" s="132"/>
      <c r="L937" s="132"/>
      <c r="M937" s="132"/>
      <c r="N937" s="132"/>
      <c r="O937" s="132"/>
      <c r="P937" s="132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</row>
    <row r="938">
      <c r="A938" s="27"/>
      <c r="B938" s="27"/>
      <c r="C938" s="27"/>
      <c r="D938" s="27"/>
      <c r="E938" s="132"/>
      <c r="F938" s="133"/>
      <c r="G938" s="133"/>
      <c r="H938" s="134"/>
      <c r="I938" s="134"/>
      <c r="J938" s="132"/>
      <c r="K938" s="132"/>
      <c r="L938" s="132"/>
      <c r="M938" s="132"/>
      <c r="N938" s="132"/>
      <c r="O938" s="132"/>
      <c r="P938" s="132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</row>
    <row r="939">
      <c r="A939" s="27"/>
      <c r="B939" s="27"/>
      <c r="C939" s="27"/>
      <c r="D939" s="27"/>
      <c r="E939" s="132"/>
      <c r="F939" s="133"/>
      <c r="G939" s="133"/>
      <c r="H939" s="134"/>
      <c r="I939" s="134"/>
      <c r="J939" s="132"/>
      <c r="K939" s="132"/>
      <c r="L939" s="132"/>
      <c r="M939" s="132"/>
      <c r="N939" s="132"/>
      <c r="O939" s="132"/>
      <c r="P939" s="132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</row>
    <row r="940">
      <c r="A940" s="27"/>
      <c r="B940" s="27"/>
      <c r="C940" s="27"/>
      <c r="D940" s="27"/>
      <c r="E940" s="132"/>
      <c r="F940" s="133"/>
      <c r="G940" s="133"/>
      <c r="H940" s="134"/>
      <c r="I940" s="134"/>
      <c r="J940" s="132"/>
      <c r="K940" s="132"/>
      <c r="L940" s="132"/>
      <c r="M940" s="132"/>
      <c r="N940" s="132"/>
      <c r="O940" s="132"/>
      <c r="P940" s="132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</row>
    <row r="941">
      <c r="A941" s="27"/>
      <c r="B941" s="27"/>
      <c r="C941" s="27"/>
      <c r="D941" s="27"/>
      <c r="E941" s="132"/>
      <c r="F941" s="133"/>
      <c r="G941" s="133"/>
      <c r="H941" s="134"/>
      <c r="I941" s="134"/>
      <c r="J941" s="132"/>
      <c r="K941" s="132"/>
      <c r="L941" s="132"/>
      <c r="M941" s="132"/>
      <c r="N941" s="132"/>
      <c r="O941" s="132"/>
      <c r="P941" s="132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</row>
    <row r="942">
      <c r="A942" s="27"/>
      <c r="B942" s="27"/>
      <c r="C942" s="27"/>
      <c r="D942" s="27"/>
      <c r="E942" s="132"/>
      <c r="F942" s="133"/>
      <c r="G942" s="133"/>
      <c r="H942" s="134"/>
      <c r="I942" s="134"/>
      <c r="J942" s="132"/>
      <c r="K942" s="132"/>
      <c r="L942" s="132"/>
      <c r="M942" s="132"/>
      <c r="N942" s="132"/>
      <c r="O942" s="132"/>
      <c r="P942" s="132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</row>
    <row r="943">
      <c r="A943" s="27"/>
      <c r="B943" s="27"/>
      <c r="C943" s="27"/>
      <c r="D943" s="27"/>
      <c r="E943" s="132"/>
      <c r="F943" s="133"/>
      <c r="G943" s="133"/>
      <c r="H943" s="134"/>
      <c r="I943" s="134"/>
      <c r="J943" s="132"/>
      <c r="K943" s="132"/>
      <c r="L943" s="132"/>
      <c r="M943" s="132"/>
      <c r="N943" s="132"/>
      <c r="O943" s="132"/>
      <c r="P943" s="132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</row>
    <row r="944">
      <c r="A944" s="27"/>
      <c r="B944" s="27"/>
      <c r="C944" s="27"/>
      <c r="D944" s="27"/>
      <c r="E944" s="132"/>
      <c r="F944" s="133"/>
      <c r="G944" s="133"/>
      <c r="H944" s="134"/>
      <c r="I944" s="134"/>
      <c r="J944" s="132"/>
      <c r="K944" s="132"/>
      <c r="L944" s="132"/>
      <c r="M944" s="132"/>
      <c r="N944" s="132"/>
      <c r="O944" s="132"/>
      <c r="P944" s="132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</row>
    <row r="945">
      <c r="A945" s="27"/>
      <c r="B945" s="27"/>
      <c r="C945" s="27"/>
      <c r="D945" s="27"/>
      <c r="E945" s="132"/>
      <c r="F945" s="133"/>
      <c r="G945" s="133"/>
      <c r="H945" s="134"/>
      <c r="I945" s="134"/>
      <c r="J945" s="132"/>
      <c r="K945" s="132"/>
      <c r="L945" s="132"/>
      <c r="M945" s="132"/>
      <c r="N945" s="132"/>
      <c r="O945" s="132"/>
      <c r="P945" s="132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</row>
    <row r="946">
      <c r="A946" s="27"/>
      <c r="B946" s="27"/>
      <c r="C946" s="27"/>
      <c r="D946" s="27"/>
      <c r="E946" s="132"/>
      <c r="F946" s="133"/>
      <c r="G946" s="133"/>
      <c r="H946" s="134"/>
      <c r="I946" s="134"/>
      <c r="J946" s="132"/>
      <c r="K946" s="132"/>
      <c r="L946" s="132"/>
      <c r="M946" s="132"/>
      <c r="N946" s="132"/>
      <c r="O946" s="132"/>
      <c r="P946" s="132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</row>
    <row r="947">
      <c r="A947" s="27"/>
      <c r="B947" s="27"/>
      <c r="C947" s="27"/>
      <c r="D947" s="27"/>
      <c r="E947" s="132"/>
      <c r="F947" s="133"/>
      <c r="G947" s="133"/>
      <c r="H947" s="134"/>
      <c r="I947" s="134"/>
      <c r="J947" s="132"/>
      <c r="K947" s="132"/>
      <c r="L947" s="132"/>
      <c r="M947" s="132"/>
      <c r="N947" s="132"/>
      <c r="O947" s="132"/>
      <c r="P947" s="132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</row>
    <row r="948">
      <c r="A948" s="27"/>
      <c r="B948" s="27"/>
      <c r="C948" s="27"/>
      <c r="D948" s="27"/>
      <c r="E948" s="132"/>
      <c r="F948" s="133"/>
      <c r="G948" s="133"/>
      <c r="H948" s="134"/>
      <c r="I948" s="134"/>
      <c r="J948" s="132"/>
      <c r="K948" s="132"/>
      <c r="L948" s="132"/>
      <c r="M948" s="132"/>
      <c r="N948" s="132"/>
      <c r="O948" s="132"/>
      <c r="P948" s="132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</row>
    <row r="949">
      <c r="A949" s="27"/>
      <c r="B949" s="27"/>
      <c r="C949" s="27"/>
      <c r="D949" s="27"/>
      <c r="E949" s="132"/>
      <c r="F949" s="133"/>
      <c r="G949" s="133"/>
      <c r="H949" s="134"/>
      <c r="I949" s="134"/>
      <c r="J949" s="132"/>
      <c r="K949" s="132"/>
      <c r="L949" s="132"/>
      <c r="M949" s="132"/>
      <c r="N949" s="132"/>
      <c r="O949" s="132"/>
      <c r="P949" s="132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</row>
    <row r="950">
      <c r="A950" s="27"/>
      <c r="B950" s="27"/>
      <c r="C950" s="27"/>
      <c r="D950" s="27"/>
      <c r="E950" s="132"/>
      <c r="F950" s="133"/>
      <c r="G950" s="133"/>
      <c r="H950" s="134"/>
      <c r="I950" s="134"/>
      <c r="J950" s="132"/>
      <c r="K950" s="132"/>
      <c r="L950" s="132"/>
      <c r="M950" s="132"/>
      <c r="N950" s="132"/>
      <c r="O950" s="132"/>
      <c r="P950" s="132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</row>
    <row r="951">
      <c r="A951" s="27"/>
      <c r="B951" s="27"/>
      <c r="C951" s="27"/>
      <c r="D951" s="27"/>
      <c r="E951" s="132"/>
      <c r="F951" s="133"/>
      <c r="G951" s="133"/>
      <c r="H951" s="134"/>
      <c r="I951" s="134"/>
      <c r="J951" s="132"/>
      <c r="K951" s="132"/>
      <c r="L951" s="132"/>
      <c r="M951" s="132"/>
      <c r="N951" s="132"/>
      <c r="O951" s="132"/>
      <c r="P951" s="132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</row>
    <row r="952">
      <c r="A952" s="27"/>
      <c r="B952" s="27"/>
      <c r="C952" s="27"/>
      <c r="D952" s="27"/>
      <c r="E952" s="132"/>
      <c r="F952" s="133"/>
      <c r="G952" s="133"/>
      <c r="H952" s="134"/>
      <c r="I952" s="134"/>
      <c r="J952" s="132"/>
      <c r="K952" s="132"/>
      <c r="L952" s="132"/>
      <c r="M952" s="132"/>
      <c r="N952" s="132"/>
      <c r="O952" s="132"/>
      <c r="P952" s="132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</row>
    <row r="953">
      <c r="A953" s="27"/>
      <c r="B953" s="27"/>
      <c r="C953" s="27"/>
      <c r="D953" s="27"/>
      <c r="E953" s="132"/>
      <c r="F953" s="133"/>
      <c r="G953" s="133"/>
      <c r="H953" s="134"/>
      <c r="I953" s="134"/>
      <c r="J953" s="132"/>
      <c r="K953" s="132"/>
      <c r="L953" s="132"/>
      <c r="M953" s="132"/>
      <c r="N953" s="132"/>
      <c r="O953" s="132"/>
      <c r="P953" s="132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</row>
    <row r="954">
      <c r="A954" s="27"/>
      <c r="B954" s="27"/>
      <c r="C954" s="27"/>
      <c r="D954" s="27"/>
      <c r="E954" s="132"/>
      <c r="F954" s="133"/>
      <c r="G954" s="133"/>
      <c r="H954" s="134"/>
      <c r="I954" s="134"/>
      <c r="J954" s="132"/>
      <c r="K954" s="132"/>
      <c r="L954" s="132"/>
      <c r="M954" s="132"/>
      <c r="N954" s="132"/>
      <c r="O954" s="132"/>
      <c r="P954" s="132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</row>
    <row r="955">
      <c r="A955" s="27"/>
      <c r="B955" s="27"/>
      <c r="C955" s="27"/>
      <c r="D955" s="27"/>
      <c r="E955" s="132"/>
      <c r="F955" s="133"/>
      <c r="G955" s="133"/>
      <c r="H955" s="134"/>
      <c r="I955" s="134"/>
      <c r="J955" s="132"/>
      <c r="K955" s="132"/>
      <c r="L955" s="132"/>
      <c r="M955" s="132"/>
      <c r="N955" s="132"/>
      <c r="O955" s="132"/>
      <c r="P955" s="132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</row>
    <row r="956">
      <c r="A956" s="27"/>
      <c r="B956" s="27"/>
      <c r="C956" s="27"/>
      <c r="D956" s="27"/>
      <c r="E956" s="132"/>
      <c r="F956" s="133"/>
      <c r="G956" s="133"/>
      <c r="H956" s="134"/>
      <c r="I956" s="134"/>
      <c r="J956" s="132"/>
      <c r="K956" s="132"/>
      <c r="L956" s="132"/>
      <c r="M956" s="132"/>
      <c r="N956" s="132"/>
      <c r="O956" s="132"/>
      <c r="P956" s="132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</row>
    <row r="957">
      <c r="A957" s="27"/>
      <c r="B957" s="27"/>
      <c r="C957" s="27"/>
      <c r="D957" s="27"/>
      <c r="E957" s="132"/>
      <c r="F957" s="133"/>
      <c r="G957" s="133"/>
      <c r="H957" s="134"/>
      <c r="I957" s="134"/>
      <c r="J957" s="132"/>
      <c r="K957" s="132"/>
      <c r="L957" s="132"/>
      <c r="M957" s="132"/>
      <c r="N957" s="132"/>
      <c r="O957" s="132"/>
      <c r="P957" s="132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</row>
    <row r="958">
      <c r="A958" s="27"/>
      <c r="B958" s="27"/>
      <c r="C958" s="27"/>
      <c r="D958" s="27"/>
      <c r="E958" s="132"/>
      <c r="F958" s="133"/>
      <c r="G958" s="133"/>
      <c r="H958" s="134"/>
      <c r="I958" s="134"/>
      <c r="J958" s="132"/>
      <c r="K958" s="132"/>
      <c r="L958" s="132"/>
      <c r="M958" s="132"/>
      <c r="N958" s="132"/>
      <c r="O958" s="132"/>
      <c r="P958" s="132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</row>
    <row r="959">
      <c r="A959" s="27"/>
      <c r="B959" s="27"/>
      <c r="C959" s="27"/>
      <c r="D959" s="27"/>
      <c r="E959" s="132"/>
      <c r="F959" s="133"/>
      <c r="G959" s="133"/>
      <c r="H959" s="134"/>
      <c r="I959" s="134"/>
      <c r="J959" s="132"/>
      <c r="K959" s="132"/>
      <c r="L959" s="132"/>
      <c r="M959" s="132"/>
      <c r="N959" s="132"/>
      <c r="O959" s="132"/>
      <c r="P959" s="132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</row>
    <row r="960">
      <c r="A960" s="27"/>
      <c r="B960" s="27"/>
      <c r="C960" s="27"/>
      <c r="D960" s="27"/>
      <c r="E960" s="132"/>
      <c r="F960" s="133"/>
      <c r="G960" s="133"/>
      <c r="H960" s="134"/>
      <c r="I960" s="134"/>
      <c r="J960" s="132"/>
      <c r="K960" s="132"/>
      <c r="L960" s="132"/>
      <c r="M960" s="132"/>
      <c r="N960" s="132"/>
      <c r="O960" s="132"/>
      <c r="P960" s="132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</row>
    <row r="961">
      <c r="A961" s="27"/>
      <c r="B961" s="27"/>
      <c r="C961" s="27"/>
      <c r="D961" s="27"/>
      <c r="E961" s="132"/>
      <c r="F961" s="133"/>
      <c r="G961" s="133"/>
      <c r="H961" s="134"/>
      <c r="I961" s="134"/>
      <c r="J961" s="132"/>
      <c r="K961" s="132"/>
      <c r="L961" s="132"/>
      <c r="M961" s="132"/>
      <c r="N961" s="132"/>
      <c r="O961" s="132"/>
      <c r="P961" s="132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</row>
    <row r="962">
      <c r="A962" s="27"/>
      <c r="B962" s="27"/>
      <c r="C962" s="27"/>
      <c r="D962" s="27"/>
      <c r="E962" s="132"/>
      <c r="F962" s="133"/>
      <c r="G962" s="133"/>
      <c r="H962" s="134"/>
      <c r="I962" s="134"/>
      <c r="J962" s="132"/>
      <c r="K962" s="132"/>
      <c r="L962" s="132"/>
      <c r="M962" s="132"/>
      <c r="N962" s="132"/>
      <c r="O962" s="132"/>
      <c r="P962" s="132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</row>
    <row r="963">
      <c r="A963" s="27"/>
      <c r="B963" s="27"/>
      <c r="C963" s="27"/>
      <c r="D963" s="27"/>
      <c r="E963" s="132"/>
      <c r="F963" s="133"/>
      <c r="G963" s="133"/>
      <c r="H963" s="134"/>
      <c r="I963" s="134"/>
      <c r="J963" s="132"/>
      <c r="K963" s="132"/>
      <c r="L963" s="132"/>
      <c r="M963" s="132"/>
      <c r="N963" s="132"/>
      <c r="O963" s="132"/>
      <c r="P963" s="132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</row>
    <row r="964">
      <c r="A964" s="27"/>
      <c r="B964" s="27"/>
      <c r="C964" s="27"/>
      <c r="D964" s="27"/>
      <c r="E964" s="132"/>
      <c r="F964" s="133"/>
      <c r="G964" s="133"/>
      <c r="H964" s="134"/>
      <c r="I964" s="134"/>
      <c r="J964" s="132"/>
      <c r="K964" s="132"/>
      <c r="L964" s="132"/>
      <c r="M964" s="132"/>
      <c r="N964" s="132"/>
      <c r="O964" s="132"/>
      <c r="P964" s="132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</row>
    <row r="965">
      <c r="A965" s="27"/>
      <c r="B965" s="27"/>
      <c r="C965" s="27"/>
      <c r="D965" s="27"/>
      <c r="E965" s="132"/>
      <c r="F965" s="133"/>
      <c r="G965" s="133"/>
      <c r="H965" s="134"/>
      <c r="I965" s="134"/>
      <c r="J965" s="132"/>
      <c r="K965" s="132"/>
      <c r="L965" s="132"/>
      <c r="M965" s="132"/>
      <c r="N965" s="132"/>
      <c r="O965" s="132"/>
      <c r="P965" s="132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</row>
    <row r="966">
      <c r="A966" s="27"/>
      <c r="B966" s="27"/>
      <c r="C966" s="27"/>
      <c r="D966" s="27"/>
      <c r="E966" s="132"/>
      <c r="F966" s="133"/>
      <c r="G966" s="133"/>
      <c r="H966" s="134"/>
      <c r="I966" s="134"/>
      <c r="J966" s="132"/>
      <c r="K966" s="132"/>
      <c r="L966" s="132"/>
      <c r="M966" s="132"/>
      <c r="N966" s="132"/>
      <c r="O966" s="132"/>
      <c r="P966" s="132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</row>
    <row r="967">
      <c r="A967" s="27"/>
      <c r="B967" s="27"/>
      <c r="C967" s="27"/>
      <c r="D967" s="27"/>
      <c r="E967" s="132"/>
      <c r="F967" s="133"/>
      <c r="G967" s="133"/>
      <c r="H967" s="134"/>
      <c r="I967" s="134"/>
      <c r="J967" s="132"/>
      <c r="K967" s="132"/>
      <c r="L967" s="132"/>
      <c r="M967" s="132"/>
      <c r="N967" s="132"/>
      <c r="O967" s="132"/>
      <c r="P967" s="132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</row>
    <row r="968">
      <c r="A968" s="27"/>
      <c r="B968" s="27"/>
      <c r="C968" s="27"/>
      <c r="D968" s="27"/>
      <c r="E968" s="132"/>
      <c r="F968" s="133"/>
      <c r="G968" s="133"/>
      <c r="H968" s="134"/>
      <c r="I968" s="134"/>
      <c r="J968" s="132"/>
      <c r="K968" s="132"/>
      <c r="L968" s="132"/>
      <c r="M968" s="132"/>
      <c r="N968" s="132"/>
      <c r="O968" s="132"/>
      <c r="P968" s="132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</row>
    <row r="969">
      <c r="A969" s="27"/>
      <c r="B969" s="27"/>
      <c r="C969" s="27"/>
      <c r="D969" s="27"/>
      <c r="E969" s="132"/>
      <c r="F969" s="133"/>
      <c r="G969" s="133"/>
      <c r="H969" s="134"/>
      <c r="I969" s="134"/>
      <c r="J969" s="132"/>
      <c r="K969" s="132"/>
      <c r="L969" s="132"/>
      <c r="M969" s="132"/>
      <c r="N969" s="132"/>
      <c r="O969" s="132"/>
      <c r="P969" s="132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</row>
    <row r="970">
      <c r="A970" s="27"/>
      <c r="B970" s="27"/>
      <c r="C970" s="27"/>
      <c r="D970" s="27"/>
      <c r="E970" s="132"/>
      <c r="F970" s="133"/>
      <c r="G970" s="133"/>
      <c r="H970" s="134"/>
      <c r="I970" s="134"/>
      <c r="J970" s="132"/>
      <c r="K970" s="132"/>
      <c r="L970" s="132"/>
      <c r="M970" s="132"/>
      <c r="N970" s="132"/>
      <c r="O970" s="132"/>
      <c r="P970" s="132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</row>
    <row r="971">
      <c r="A971" s="27"/>
      <c r="B971" s="27"/>
      <c r="C971" s="27"/>
      <c r="D971" s="27"/>
      <c r="E971" s="132"/>
      <c r="F971" s="133"/>
      <c r="G971" s="133"/>
      <c r="H971" s="134"/>
      <c r="I971" s="134"/>
      <c r="J971" s="132"/>
      <c r="K971" s="132"/>
      <c r="L971" s="132"/>
      <c r="M971" s="132"/>
      <c r="N971" s="132"/>
      <c r="O971" s="132"/>
      <c r="P971" s="132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</row>
    <row r="972">
      <c r="A972" s="27"/>
      <c r="B972" s="27"/>
      <c r="C972" s="27"/>
      <c r="D972" s="27"/>
      <c r="E972" s="132"/>
      <c r="F972" s="133"/>
      <c r="G972" s="133"/>
      <c r="H972" s="134"/>
      <c r="I972" s="134"/>
      <c r="J972" s="132"/>
      <c r="K972" s="132"/>
      <c r="L972" s="132"/>
      <c r="M972" s="132"/>
      <c r="N972" s="132"/>
      <c r="O972" s="132"/>
      <c r="P972" s="132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</row>
    <row r="973">
      <c r="A973" s="27"/>
      <c r="B973" s="27"/>
      <c r="C973" s="27"/>
      <c r="D973" s="27"/>
      <c r="E973" s="132"/>
      <c r="F973" s="133"/>
      <c r="G973" s="133"/>
      <c r="H973" s="134"/>
      <c r="I973" s="134"/>
      <c r="J973" s="132"/>
      <c r="K973" s="132"/>
      <c r="L973" s="132"/>
      <c r="M973" s="132"/>
      <c r="N973" s="132"/>
      <c r="O973" s="132"/>
      <c r="P973" s="132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</row>
    <row r="974">
      <c r="A974" s="27"/>
      <c r="B974" s="27"/>
      <c r="C974" s="27"/>
      <c r="D974" s="27"/>
      <c r="E974" s="132"/>
      <c r="F974" s="133"/>
      <c r="G974" s="133"/>
      <c r="H974" s="134"/>
      <c r="I974" s="134"/>
      <c r="J974" s="132"/>
      <c r="K974" s="132"/>
      <c r="L974" s="132"/>
      <c r="M974" s="132"/>
      <c r="N974" s="132"/>
      <c r="O974" s="132"/>
      <c r="P974" s="132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</row>
    <row r="975">
      <c r="A975" s="27"/>
      <c r="B975" s="27"/>
      <c r="C975" s="27"/>
      <c r="D975" s="27"/>
      <c r="E975" s="132"/>
      <c r="F975" s="133"/>
      <c r="G975" s="133"/>
      <c r="H975" s="134"/>
      <c r="I975" s="134"/>
      <c r="J975" s="132"/>
      <c r="K975" s="132"/>
      <c r="L975" s="132"/>
      <c r="M975" s="132"/>
      <c r="N975" s="132"/>
      <c r="O975" s="132"/>
      <c r="P975" s="132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</row>
    <row r="976">
      <c r="A976" s="27"/>
      <c r="B976" s="27"/>
      <c r="C976" s="27"/>
      <c r="D976" s="27"/>
      <c r="E976" s="132"/>
      <c r="F976" s="133"/>
      <c r="G976" s="133"/>
      <c r="H976" s="134"/>
      <c r="I976" s="134"/>
      <c r="J976" s="132"/>
      <c r="K976" s="132"/>
      <c r="L976" s="132"/>
      <c r="M976" s="132"/>
      <c r="N976" s="132"/>
      <c r="O976" s="132"/>
      <c r="P976" s="132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</row>
    <row r="977">
      <c r="A977" s="27"/>
      <c r="B977" s="27"/>
      <c r="C977" s="27"/>
      <c r="D977" s="27"/>
      <c r="E977" s="132"/>
      <c r="F977" s="133"/>
      <c r="G977" s="133"/>
      <c r="H977" s="134"/>
      <c r="I977" s="134"/>
      <c r="J977" s="132"/>
      <c r="K977" s="132"/>
      <c r="L977" s="132"/>
      <c r="M977" s="132"/>
      <c r="N977" s="132"/>
      <c r="O977" s="132"/>
      <c r="P977" s="132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</row>
    <row r="978">
      <c r="A978" s="27"/>
      <c r="B978" s="27"/>
      <c r="C978" s="27"/>
      <c r="D978" s="27"/>
      <c r="E978" s="132"/>
      <c r="F978" s="133"/>
      <c r="G978" s="133"/>
      <c r="H978" s="134"/>
      <c r="I978" s="134"/>
      <c r="J978" s="132"/>
      <c r="K978" s="132"/>
      <c r="L978" s="132"/>
      <c r="M978" s="132"/>
      <c r="N978" s="132"/>
      <c r="O978" s="132"/>
      <c r="P978" s="132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</row>
    <row r="979">
      <c r="A979" s="27"/>
      <c r="B979" s="27"/>
      <c r="C979" s="27"/>
      <c r="D979" s="27"/>
      <c r="E979" s="132"/>
      <c r="F979" s="133"/>
      <c r="G979" s="133"/>
      <c r="H979" s="134"/>
      <c r="I979" s="134"/>
      <c r="J979" s="132"/>
      <c r="K979" s="132"/>
      <c r="L979" s="132"/>
      <c r="M979" s="132"/>
      <c r="N979" s="132"/>
      <c r="O979" s="132"/>
      <c r="P979" s="132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</row>
    <row r="980">
      <c r="A980" s="27"/>
      <c r="B980" s="27"/>
      <c r="C980" s="27"/>
      <c r="D980" s="27"/>
      <c r="E980" s="132"/>
      <c r="F980" s="133"/>
      <c r="G980" s="133"/>
      <c r="H980" s="134"/>
      <c r="I980" s="134"/>
      <c r="J980" s="132"/>
      <c r="K980" s="132"/>
      <c r="L980" s="132"/>
      <c r="M980" s="132"/>
      <c r="N980" s="132"/>
      <c r="O980" s="132"/>
      <c r="P980" s="132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</row>
    <row r="981">
      <c r="A981" s="27"/>
      <c r="B981" s="27"/>
      <c r="C981" s="27"/>
      <c r="D981" s="27"/>
      <c r="E981" s="132"/>
      <c r="F981" s="133"/>
      <c r="G981" s="133"/>
      <c r="H981" s="134"/>
      <c r="I981" s="134"/>
      <c r="J981" s="132"/>
      <c r="K981" s="132"/>
      <c r="L981" s="132"/>
      <c r="M981" s="132"/>
      <c r="N981" s="132"/>
      <c r="O981" s="132"/>
      <c r="P981" s="132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</row>
    <row r="982">
      <c r="A982" s="27"/>
      <c r="B982" s="27"/>
      <c r="C982" s="27"/>
      <c r="D982" s="27"/>
      <c r="E982" s="132"/>
      <c r="F982" s="133"/>
      <c r="G982" s="133"/>
      <c r="H982" s="134"/>
      <c r="I982" s="134"/>
      <c r="J982" s="132"/>
      <c r="K982" s="132"/>
      <c r="L982" s="132"/>
      <c r="M982" s="132"/>
      <c r="N982" s="132"/>
      <c r="O982" s="132"/>
      <c r="P982" s="132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</row>
    <row r="983">
      <c r="A983" s="27"/>
      <c r="B983" s="27"/>
      <c r="C983" s="27"/>
      <c r="D983" s="27"/>
      <c r="E983" s="132"/>
      <c r="F983" s="133"/>
      <c r="G983" s="133"/>
      <c r="H983" s="134"/>
      <c r="I983" s="134"/>
      <c r="J983" s="132"/>
      <c r="K983" s="132"/>
      <c r="L983" s="132"/>
      <c r="M983" s="132"/>
      <c r="N983" s="132"/>
      <c r="O983" s="132"/>
      <c r="P983" s="132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</row>
    <row r="984">
      <c r="A984" s="27"/>
      <c r="B984" s="27"/>
      <c r="C984" s="27"/>
      <c r="D984" s="27"/>
      <c r="E984" s="132"/>
      <c r="F984" s="133"/>
      <c r="G984" s="133"/>
      <c r="H984" s="134"/>
      <c r="I984" s="134"/>
      <c r="J984" s="132"/>
      <c r="K984" s="132"/>
      <c r="L984" s="132"/>
      <c r="M984" s="132"/>
      <c r="N984" s="132"/>
      <c r="O984" s="132"/>
      <c r="P984" s="132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</row>
    <row r="985">
      <c r="A985" s="27"/>
      <c r="B985" s="27"/>
      <c r="C985" s="27"/>
      <c r="D985" s="27"/>
      <c r="E985" s="132"/>
      <c r="F985" s="133"/>
      <c r="G985" s="133"/>
      <c r="H985" s="134"/>
      <c r="I985" s="134"/>
      <c r="J985" s="132"/>
      <c r="K985" s="132"/>
      <c r="L985" s="132"/>
      <c r="M985" s="132"/>
      <c r="N985" s="132"/>
      <c r="O985" s="132"/>
      <c r="P985" s="132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</row>
    <row r="986">
      <c r="A986" s="27"/>
      <c r="B986" s="27"/>
      <c r="C986" s="27"/>
      <c r="D986" s="27"/>
      <c r="E986" s="132"/>
      <c r="F986" s="133"/>
      <c r="G986" s="133"/>
      <c r="H986" s="134"/>
      <c r="I986" s="134"/>
      <c r="J986" s="132"/>
      <c r="K986" s="132"/>
      <c r="L986" s="132"/>
      <c r="M986" s="132"/>
      <c r="N986" s="132"/>
      <c r="O986" s="132"/>
      <c r="P986" s="132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</row>
    <row r="987">
      <c r="A987" s="27"/>
      <c r="B987" s="27"/>
      <c r="C987" s="27"/>
      <c r="D987" s="27"/>
      <c r="E987" s="132"/>
      <c r="F987" s="133"/>
      <c r="G987" s="133"/>
      <c r="H987" s="134"/>
      <c r="I987" s="134"/>
      <c r="J987" s="132"/>
      <c r="K987" s="132"/>
      <c r="L987" s="132"/>
      <c r="M987" s="132"/>
      <c r="N987" s="132"/>
      <c r="O987" s="132"/>
      <c r="P987" s="132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</row>
    <row r="988">
      <c r="A988" s="27"/>
      <c r="B988" s="27"/>
      <c r="C988" s="27"/>
      <c r="D988" s="27"/>
      <c r="E988" s="132"/>
      <c r="F988" s="133"/>
      <c r="G988" s="133"/>
      <c r="H988" s="134"/>
      <c r="I988" s="134"/>
      <c r="J988" s="132"/>
      <c r="K988" s="132"/>
      <c r="L988" s="132"/>
      <c r="M988" s="132"/>
      <c r="N988" s="132"/>
      <c r="O988" s="132"/>
      <c r="P988" s="132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</row>
    <row r="989">
      <c r="A989" s="27"/>
      <c r="B989" s="27"/>
      <c r="C989" s="27"/>
      <c r="D989" s="27"/>
      <c r="E989" s="132"/>
      <c r="F989" s="133"/>
      <c r="G989" s="133"/>
      <c r="H989" s="134"/>
      <c r="I989" s="134"/>
      <c r="J989" s="132"/>
      <c r="K989" s="132"/>
      <c r="L989" s="132"/>
      <c r="M989" s="132"/>
      <c r="N989" s="132"/>
      <c r="O989" s="132"/>
      <c r="P989" s="132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</row>
    <row r="990">
      <c r="A990" s="27"/>
      <c r="B990" s="27"/>
      <c r="C990" s="27"/>
      <c r="D990" s="27"/>
      <c r="E990" s="132"/>
      <c r="F990" s="133"/>
      <c r="G990" s="133"/>
      <c r="H990" s="134"/>
      <c r="I990" s="134"/>
      <c r="J990" s="132"/>
      <c r="K990" s="132"/>
      <c r="L990" s="132"/>
      <c r="M990" s="132"/>
      <c r="N990" s="132"/>
      <c r="O990" s="132"/>
      <c r="P990" s="132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</row>
    <row r="991">
      <c r="A991" s="27"/>
      <c r="B991" s="27"/>
      <c r="C991" s="27"/>
      <c r="D991" s="27"/>
      <c r="E991" s="132"/>
      <c r="F991" s="133"/>
      <c r="G991" s="133"/>
      <c r="H991" s="134"/>
      <c r="I991" s="134"/>
      <c r="J991" s="132"/>
      <c r="K991" s="132"/>
      <c r="L991" s="132"/>
      <c r="M991" s="132"/>
      <c r="N991" s="132"/>
      <c r="O991" s="132"/>
      <c r="P991" s="132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</row>
    <row r="992">
      <c r="A992" s="27"/>
      <c r="B992" s="27"/>
      <c r="C992" s="27"/>
      <c r="D992" s="27"/>
      <c r="E992" s="132"/>
      <c r="F992" s="133"/>
      <c r="G992" s="133"/>
      <c r="H992" s="134"/>
      <c r="I992" s="134"/>
      <c r="J992" s="132"/>
      <c r="K992" s="132"/>
      <c r="L992" s="132"/>
      <c r="M992" s="132"/>
      <c r="N992" s="132"/>
      <c r="O992" s="132"/>
      <c r="P992" s="132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</row>
    <row r="993">
      <c r="A993" s="27"/>
      <c r="B993" s="27"/>
      <c r="C993" s="27"/>
      <c r="D993" s="27"/>
      <c r="E993" s="132"/>
      <c r="F993" s="133"/>
      <c r="G993" s="133"/>
      <c r="H993" s="134"/>
      <c r="I993" s="134"/>
      <c r="J993" s="132"/>
      <c r="K993" s="132"/>
      <c r="L993" s="132"/>
      <c r="M993" s="132"/>
      <c r="N993" s="132"/>
      <c r="O993" s="132"/>
      <c r="P993" s="132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</row>
    <row r="994">
      <c r="A994" s="27"/>
      <c r="B994" s="27"/>
      <c r="C994" s="27"/>
      <c r="D994" s="27"/>
      <c r="E994" s="132"/>
      <c r="F994" s="133"/>
      <c r="G994" s="133"/>
      <c r="H994" s="134"/>
      <c r="I994" s="134"/>
      <c r="J994" s="132"/>
      <c r="K994" s="132"/>
      <c r="L994" s="132"/>
      <c r="M994" s="132"/>
      <c r="N994" s="132"/>
      <c r="O994" s="132"/>
      <c r="P994" s="132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</row>
    <row r="995">
      <c r="A995" s="27"/>
      <c r="B995" s="27"/>
      <c r="C995" s="27"/>
      <c r="D995" s="27"/>
      <c r="E995" s="132"/>
      <c r="F995" s="133"/>
      <c r="G995" s="133"/>
      <c r="H995" s="134"/>
      <c r="I995" s="134"/>
      <c r="J995" s="132"/>
      <c r="K995" s="132"/>
      <c r="L995" s="132"/>
      <c r="M995" s="132"/>
      <c r="N995" s="132"/>
      <c r="O995" s="132"/>
      <c r="P995" s="132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</row>
    <row r="996">
      <c r="A996" s="27"/>
      <c r="B996" s="27"/>
      <c r="C996" s="27"/>
      <c r="D996" s="27"/>
      <c r="E996" s="132"/>
      <c r="F996" s="133"/>
      <c r="G996" s="133"/>
      <c r="H996" s="134"/>
      <c r="I996" s="134"/>
      <c r="J996" s="132"/>
      <c r="K996" s="132"/>
      <c r="L996" s="132"/>
      <c r="M996" s="132"/>
      <c r="N996" s="132"/>
      <c r="O996" s="132"/>
      <c r="P996" s="132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</row>
    <row r="997">
      <c r="A997" s="27"/>
      <c r="B997" s="27"/>
      <c r="C997" s="27"/>
      <c r="D997" s="27"/>
      <c r="E997" s="132"/>
      <c r="F997" s="133"/>
      <c r="G997" s="133"/>
      <c r="H997" s="134"/>
      <c r="I997" s="134"/>
      <c r="J997" s="132"/>
      <c r="K997" s="132"/>
      <c r="L997" s="132"/>
      <c r="M997" s="132"/>
      <c r="N997" s="132"/>
      <c r="O997" s="132"/>
      <c r="P997" s="132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</row>
    <row r="998">
      <c r="A998" s="27"/>
      <c r="B998" s="27"/>
      <c r="C998" s="27"/>
      <c r="D998" s="27"/>
      <c r="E998" s="132"/>
      <c r="F998" s="133"/>
      <c r="G998" s="133"/>
      <c r="H998" s="134"/>
      <c r="I998" s="134"/>
      <c r="J998" s="132"/>
      <c r="K998" s="132"/>
      <c r="L998" s="132"/>
      <c r="M998" s="132"/>
      <c r="N998" s="132"/>
      <c r="O998" s="132"/>
      <c r="P998" s="132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</row>
    <row r="999">
      <c r="A999" s="27"/>
      <c r="B999" s="27"/>
      <c r="C999" s="27"/>
      <c r="D999" s="27"/>
      <c r="E999" s="132"/>
      <c r="F999" s="133"/>
      <c r="G999" s="133"/>
      <c r="H999" s="134"/>
      <c r="I999" s="134"/>
      <c r="J999" s="132"/>
      <c r="K999" s="132"/>
      <c r="L999" s="132"/>
      <c r="M999" s="132"/>
      <c r="N999" s="132"/>
      <c r="O999" s="132"/>
      <c r="P999" s="132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</row>
    <row r="1000">
      <c r="A1000" s="27"/>
      <c r="B1000" s="27"/>
      <c r="C1000" s="27"/>
      <c r="D1000" s="27"/>
      <c r="E1000" s="132"/>
      <c r="F1000" s="133"/>
      <c r="G1000" s="133"/>
      <c r="H1000" s="134"/>
      <c r="I1000" s="134"/>
      <c r="J1000" s="132"/>
      <c r="K1000" s="132"/>
      <c r="L1000" s="132"/>
      <c r="M1000" s="132"/>
      <c r="N1000" s="132"/>
      <c r="O1000" s="132"/>
      <c r="P1000" s="132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</row>
  </sheetData>
  <drawing r:id="rId1"/>
</worksheet>
</file>